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ata\GML Reports\SFY 2022\"/>
    </mc:Choice>
  </mc:AlternateContent>
  <xr:revisionPtr revIDLastSave="0" documentId="8_{CF2FDFB9-70D9-4842-9C0C-F6F7E57BEA1B}" xr6:coauthVersionLast="47" xr6:coauthVersionMax="47" xr10:uidLastSave="{00000000-0000-0000-0000-000000000000}"/>
  <bookViews>
    <workbookView xWindow="-110" yWindow="-110" windowWidth="19420" windowHeight="10420" tabRatio="50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057" i="1" l="1"/>
  <c r="R7341" i="1" l="1"/>
  <c r="Q3188" i="1" l="1"/>
  <c r="R3188" i="1"/>
  <c r="S3188" i="1"/>
  <c r="T3188" i="1"/>
  <c r="R1443" i="1"/>
  <c r="Q1443" i="1"/>
  <c r="R8531" i="1"/>
  <c r="Q8531" i="1"/>
  <c r="R8519" i="1"/>
  <c r="Q8519" i="1"/>
  <c r="R8510" i="1"/>
  <c r="Q8510" i="1"/>
  <c r="R8504" i="1"/>
  <c r="Q8504" i="1"/>
  <c r="R8488" i="1"/>
  <c r="Q8488" i="1"/>
  <c r="R8041" i="1"/>
  <c r="Q8041" i="1"/>
  <c r="R7111" i="1"/>
  <c r="Q7111" i="1"/>
  <c r="R6860" i="1"/>
  <c r="Q6860" i="1"/>
  <c r="R6156" i="1" l="1"/>
  <c r="Q6156" i="1"/>
  <c r="R5774" i="1"/>
  <c r="Q5774" i="1"/>
  <c r="R5670" i="1"/>
  <c r="Q5670" i="1"/>
  <c r="R5627" i="1"/>
  <c r="Q5627" i="1"/>
  <c r="T5143" i="1" l="1"/>
  <c r="S5143" i="1"/>
  <c r="R5143" i="1"/>
  <c r="Q5143" i="1"/>
  <c r="R5120" i="1"/>
  <c r="Q5120" i="1"/>
  <c r="R5057" i="1"/>
  <c r="Q5057" i="1"/>
  <c r="R5044" i="1"/>
  <c r="Q5044" i="1"/>
  <c r="R4947" i="1"/>
  <c r="Q4947" i="1"/>
  <c r="R4945" i="1"/>
  <c r="Q4945" i="1"/>
  <c r="R4943" i="1"/>
  <c r="Q4943" i="1"/>
  <c r="R4939" i="1"/>
  <c r="Q4939" i="1"/>
  <c r="R4911" i="1"/>
  <c r="Q4911" i="1"/>
  <c r="R4903" i="1"/>
  <c r="Q4903" i="1"/>
  <c r="R4897" i="1"/>
  <c r="Q4897" i="1"/>
  <c r="R4742" i="1"/>
  <c r="R4688" i="1"/>
  <c r="Q4688" i="1"/>
  <c r="R4512" i="1"/>
  <c r="Q4512" i="1"/>
  <c r="R3985" i="1"/>
  <c r="Q3985" i="1"/>
  <c r="R3473" i="1" l="1"/>
  <c r="Q3473" i="1"/>
  <c r="R3245" i="1"/>
  <c r="Q3245" i="1"/>
  <c r="R2334" i="1" l="1"/>
  <c r="Q2334" i="1"/>
  <c r="R2127" i="1"/>
  <c r="Q2127" i="1"/>
  <c r="Q1166" i="1" l="1"/>
  <c r="R1056" i="1" l="1"/>
  <c r="Q1056" i="1"/>
  <c r="Q1054" i="1"/>
  <c r="R1054" i="1"/>
  <c r="R671" i="1"/>
  <c r="Q671" i="1"/>
  <c r="R613" i="1"/>
  <c r="Q613" i="1"/>
  <c r="Q348" i="1" l="1"/>
  <c r="R348" i="1"/>
  <c r="S348" i="1"/>
  <c r="T348" i="1"/>
  <c r="Q350" i="1"/>
  <c r="R350" i="1"/>
  <c r="S350" i="1"/>
  <c r="T350" i="1"/>
  <c r="T9054" i="1" l="1"/>
  <c r="S9054" i="1"/>
  <c r="R9054" i="1"/>
  <c r="Q9054" i="1"/>
  <c r="T9049" i="1"/>
  <c r="S9049" i="1"/>
  <c r="R9049" i="1"/>
  <c r="Q9049" i="1"/>
  <c r="T9047" i="1"/>
  <c r="S9047" i="1"/>
  <c r="R9047" i="1"/>
  <c r="Q9047" i="1"/>
  <c r="T9044" i="1"/>
  <c r="S9044" i="1"/>
  <c r="R9044" i="1"/>
  <c r="Q9044" i="1"/>
  <c r="T9038" i="1"/>
  <c r="S9038" i="1"/>
  <c r="R9038" i="1"/>
  <c r="Q9038" i="1"/>
  <c r="T9035" i="1"/>
  <c r="S9035" i="1"/>
  <c r="R9035" i="1"/>
  <c r="Q9035" i="1"/>
  <c r="T9031" i="1"/>
  <c r="S9031" i="1"/>
  <c r="R9031" i="1"/>
  <c r="Q9031" i="1"/>
  <c r="T9029" i="1"/>
  <c r="S9029" i="1"/>
  <c r="S9032" i="1" s="1"/>
  <c r="R9029" i="1"/>
  <c r="R9032" i="1" s="1"/>
  <c r="Q9029" i="1"/>
  <c r="T9026" i="1"/>
  <c r="S9026" i="1"/>
  <c r="R9026" i="1"/>
  <c r="Q9026" i="1"/>
  <c r="T9024" i="1"/>
  <c r="S9024" i="1"/>
  <c r="R9024" i="1"/>
  <c r="Q9024" i="1"/>
  <c r="T9022" i="1"/>
  <c r="S9022" i="1"/>
  <c r="R9022" i="1"/>
  <c r="R9027" i="1" s="1"/>
  <c r="Q9022" i="1"/>
  <c r="T9019" i="1"/>
  <c r="S9019" i="1"/>
  <c r="R9019" i="1"/>
  <c r="Q9019" i="1"/>
  <c r="T9016" i="1"/>
  <c r="S9016" i="1"/>
  <c r="R9016" i="1"/>
  <c r="Q9016" i="1"/>
  <c r="T9013" i="1"/>
  <c r="S9013" i="1"/>
  <c r="R9013" i="1"/>
  <c r="Q9013" i="1"/>
  <c r="T9010" i="1"/>
  <c r="S9010" i="1"/>
  <c r="R9010" i="1"/>
  <c r="Q9010" i="1"/>
  <c r="T9007" i="1"/>
  <c r="S9007" i="1"/>
  <c r="R9007" i="1"/>
  <c r="Q9007" i="1"/>
  <c r="T9003" i="1"/>
  <c r="S9003" i="1"/>
  <c r="R9003" i="1"/>
  <c r="Q9003" i="1"/>
  <c r="T8998" i="1"/>
  <c r="S8998" i="1"/>
  <c r="R8998" i="1"/>
  <c r="Q8998" i="1"/>
  <c r="T8995" i="1"/>
  <c r="S8995" i="1"/>
  <c r="R8995" i="1"/>
  <c r="Q8995" i="1"/>
  <c r="T8992" i="1"/>
  <c r="S8992" i="1"/>
  <c r="R8992" i="1"/>
  <c r="Q8992" i="1"/>
  <c r="T8990" i="1"/>
  <c r="S8990" i="1"/>
  <c r="R8990" i="1"/>
  <c r="Q8990" i="1"/>
  <c r="T8983" i="1"/>
  <c r="S8983" i="1"/>
  <c r="R8983" i="1"/>
  <c r="Q8983" i="1"/>
  <c r="T8981" i="1"/>
  <c r="S8981" i="1"/>
  <c r="R8981" i="1"/>
  <c r="Q8981" i="1"/>
  <c r="T8977" i="1"/>
  <c r="S8977" i="1"/>
  <c r="R8977" i="1"/>
  <c r="Q8977" i="1"/>
  <c r="T8975" i="1"/>
  <c r="S8975" i="1"/>
  <c r="R8975" i="1"/>
  <c r="Q8975" i="1"/>
  <c r="T8973" i="1"/>
  <c r="S8973" i="1"/>
  <c r="R8973" i="1"/>
  <c r="Q8973" i="1"/>
  <c r="T8970" i="1"/>
  <c r="S8970" i="1"/>
  <c r="R8970" i="1"/>
  <c r="Q8970" i="1"/>
  <c r="T8968" i="1"/>
  <c r="S8968" i="1"/>
  <c r="R8968" i="1"/>
  <c r="Q8968" i="1"/>
  <c r="T8966" i="1"/>
  <c r="S8966" i="1"/>
  <c r="R8966" i="1"/>
  <c r="Q8966" i="1"/>
  <c r="T8964" i="1"/>
  <c r="S8964" i="1"/>
  <c r="R8964" i="1"/>
  <c r="Q8964" i="1"/>
  <c r="T8962" i="1"/>
  <c r="S8962" i="1"/>
  <c r="R8962" i="1"/>
  <c r="Q8962" i="1"/>
  <c r="T8959" i="1"/>
  <c r="S8959" i="1"/>
  <c r="R8959" i="1"/>
  <c r="Q8959" i="1"/>
  <c r="T8949" i="1"/>
  <c r="S8949" i="1"/>
  <c r="R8949" i="1"/>
  <c r="Q8949" i="1"/>
  <c r="T8932" i="1"/>
  <c r="S8932" i="1"/>
  <c r="R8932" i="1"/>
  <c r="Q8932" i="1"/>
  <c r="T8930" i="1"/>
  <c r="S8930" i="1"/>
  <c r="R8930" i="1"/>
  <c r="Q8930" i="1"/>
  <c r="T8925" i="1"/>
  <c r="S8925" i="1"/>
  <c r="R8925" i="1"/>
  <c r="Q8925" i="1"/>
  <c r="T8920" i="1"/>
  <c r="S8920" i="1"/>
  <c r="R8920" i="1"/>
  <c r="Q8920" i="1"/>
  <c r="T8916" i="1"/>
  <c r="S8916" i="1"/>
  <c r="R8916" i="1"/>
  <c r="Q8916" i="1"/>
  <c r="T8914" i="1"/>
  <c r="S8914" i="1"/>
  <c r="R8914" i="1"/>
  <c r="Q8914" i="1"/>
  <c r="T8912" i="1"/>
  <c r="S8912" i="1"/>
  <c r="R8912" i="1"/>
  <c r="Q8912" i="1"/>
  <c r="T8910" i="1"/>
  <c r="S8910" i="1"/>
  <c r="R8910" i="1"/>
  <c r="Q8910" i="1"/>
  <c r="T8908" i="1"/>
  <c r="S8908" i="1"/>
  <c r="R8908" i="1"/>
  <c r="Q8908" i="1"/>
  <c r="T8906" i="1"/>
  <c r="S8906" i="1"/>
  <c r="R8906" i="1"/>
  <c r="Q8906" i="1"/>
  <c r="T8904" i="1"/>
  <c r="S8904" i="1"/>
  <c r="R8904" i="1"/>
  <c r="Q8904" i="1"/>
  <c r="T8901" i="1"/>
  <c r="S8901" i="1"/>
  <c r="R8901" i="1"/>
  <c r="Q8901" i="1"/>
  <c r="T8899" i="1"/>
  <c r="S8899" i="1"/>
  <c r="R8899" i="1"/>
  <c r="Q8899" i="1"/>
  <c r="T8897" i="1"/>
  <c r="S8897" i="1"/>
  <c r="R8897" i="1"/>
  <c r="Q8897" i="1"/>
  <c r="T8891" i="1"/>
  <c r="S8891" i="1"/>
  <c r="R8891" i="1"/>
  <c r="Q8891" i="1"/>
  <c r="T8888" i="1"/>
  <c r="S8888" i="1"/>
  <c r="R8888" i="1"/>
  <c r="Q8888" i="1"/>
  <c r="T8883" i="1"/>
  <c r="S8883" i="1"/>
  <c r="R8883" i="1"/>
  <c r="Q8883" i="1"/>
  <c r="T8878" i="1"/>
  <c r="S8878" i="1"/>
  <c r="R8878" i="1"/>
  <c r="Q8878" i="1"/>
  <c r="T8876" i="1"/>
  <c r="S8876" i="1"/>
  <c r="R8876" i="1"/>
  <c r="Q8876" i="1"/>
  <c r="T8871" i="1"/>
  <c r="S8871" i="1"/>
  <c r="R8871" i="1"/>
  <c r="Q8871" i="1"/>
  <c r="T8868" i="1"/>
  <c r="S8868" i="1"/>
  <c r="R8868" i="1"/>
  <c r="Q8868" i="1"/>
  <c r="T8861" i="1"/>
  <c r="S8861" i="1"/>
  <c r="R8861" i="1"/>
  <c r="Q8861" i="1"/>
  <c r="T8854" i="1"/>
  <c r="S8854" i="1"/>
  <c r="R8854" i="1"/>
  <c r="Q8854" i="1"/>
  <c r="T8850" i="1"/>
  <c r="S8850" i="1"/>
  <c r="R8850" i="1"/>
  <c r="Q8850" i="1"/>
  <c r="T8845" i="1"/>
  <c r="S8845" i="1"/>
  <c r="R8845" i="1"/>
  <c r="Q8845" i="1"/>
  <c r="T8842" i="1"/>
  <c r="S8842" i="1"/>
  <c r="R8842" i="1"/>
  <c r="Q8842" i="1"/>
  <c r="T8839" i="1"/>
  <c r="S8839" i="1"/>
  <c r="R8839" i="1"/>
  <c r="Q8839" i="1"/>
  <c r="T8835" i="1"/>
  <c r="S8835" i="1"/>
  <c r="R8835" i="1"/>
  <c r="Q8835" i="1"/>
  <c r="T8828" i="1"/>
  <c r="S8828" i="1"/>
  <c r="R8828" i="1"/>
  <c r="Q8828" i="1"/>
  <c r="T8824" i="1"/>
  <c r="S8824" i="1"/>
  <c r="R8824" i="1"/>
  <c r="Q8824" i="1"/>
  <c r="T8819" i="1"/>
  <c r="S8819" i="1"/>
  <c r="R8819" i="1"/>
  <c r="Q8819" i="1"/>
  <c r="T8816" i="1"/>
  <c r="S8816" i="1"/>
  <c r="R8816" i="1"/>
  <c r="Q8816" i="1"/>
  <c r="T8813" i="1"/>
  <c r="S8813" i="1"/>
  <c r="R8813" i="1"/>
  <c r="Q8813" i="1"/>
  <c r="T8810" i="1"/>
  <c r="S8810" i="1"/>
  <c r="R8810" i="1"/>
  <c r="Q8810" i="1"/>
  <c r="T8807" i="1"/>
  <c r="S8807" i="1"/>
  <c r="R8807" i="1"/>
  <c r="Q8807" i="1"/>
  <c r="T8805" i="1"/>
  <c r="S8805" i="1"/>
  <c r="R8805" i="1"/>
  <c r="Q8805" i="1"/>
  <c r="T8803" i="1"/>
  <c r="S8803" i="1"/>
  <c r="R8803" i="1"/>
  <c r="Q8803" i="1"/>
  <c r="T8801" i="1"/>
  <c r="S8801" i="1"/>
  <c r="R8801" i="1"/>
  <c r="Q8801" i="1"/>
  <c r="T8797" i="1"/>
  <c r="S8797" i="1"/>
  <c r="R8797" i="1"/>
  <c r="Q8797" i="1"/>
  <c r="T8794" i="1"/>
  <c r="S8794" i="1"/>
  <c r="R8794" i="1"/>
  <c r="Q8794" i="1"/>
  <c r="T8791" i="1"/>
  <c r="S8791" i="1"/>
  <c r="R8791" i="1"/>
  <c r="Q8791" i="1"/>
  <c r="T8789" i="1"/>
  <c r="S8789" i="1"/>
  <c r="R8789" i="1"/>
  <c r="Q8789" i="1"/>
  <c r="T8787" i="1"/>
  <c r="S8787" i="1"/>
  <c r="R8787" i="1"/>
  <c r="Q8787" i="1"/>
  <c r="T8783" i="1"/>
  <c r="S8783" i="1"/>
  <c r="R8783" i="1"/>
  <c r="Q8783" i="1"/>
  <c r="T8781" i="1"/>
  <c r="S8781" i="1"/>
  <c r="R8781" i="1"/>
  <c r="Q8781" i="1"/>
  <c r="T8778" i="1"/>
  <c r="S8778" i="1"/>
  <c r="R8778" i="1"/>
  <c r="Q8778" i="1"/>
  <c r="T8776" i="1"/>
  <c r="S8776" i="1"/>
  <c r="R8776" i="1"/>
  <c r="Q8776" i="1"/>
  <c r="T8774" i="1"/>
  <c r="S8774" i="1"/>
  <c r="R8774" i="1"/>
  <c r="Q8774" i="1"/>
  <c r="T8771" i="1"/>
  <c r="S8771" i="1"/>
  <c r="R8771" i="1"/>
  <c r="Q8771" i="1"/>
  <c r="T8769" i="1"/>
  <c r="S8769" i="1"/>
  <c r="R8769" i="1"/>
  <c r="Q8769" i="1"/>
  <c r="T8767" i="1"/>
  <c r="S8767" i="1"/>
  <c r="R8767" i="1"/>
  <c r="Q8767" i="1"/>
  <c r="T8765" i="1"/>
  <c r="S8765" i="1"/>
  <c r="R8765" i="1"/>
  <c r="Q8765" i="1"/>
  <c r="T8758" i="1"/>
  <c r="S8758" i="1"/>
  <c r="R8758" i="1"/>
  <c r="Q8758" i="1"/>
  <c r="T8747" i="1"/>
  <c r="S8747" i="1"/>
  <c r="R8747" i="1"/>
  <c r="Q8747" i="1"/>
  <c r="T8742" i="1"/>
  <c r="S8742" i="1"/>
  <c r="R8742" i="1"/>
  <c r="Q8742" i="1"/>
  <c r="T8738" i="1"/>
  <c r="S8738" i="1"/>
  <c r="R8738" i="1"/>
  <c r="Q8738" i="1"/>
  <c r="T8736" i="1"/>
  <c r="S8736" i="1"/>
  <c r="R8736" i="1"/>
  <c r="Q8736" i="1"/>
  <c r="T8734" i="1"/>
  <c r="S8734" i="1"/>
  <c r="R8734" i="1"/>
  <c r="Q8734" i="1"/>
  <c r="T8731" i="1"/>
  <c r="S8731" i="1"/>
  <c r="R8731" i="1"/>
  <c r="Q8731" i="1"/>
  <c r="T8729" i="1"/>
  <c r="S8729" i="1"/>
  <c r="R8729" i="1"/>
  <c r="Q8729" i="1"/>
  <c r="T8727" i="1"/>
  <c r="S8727" i="1"/>
  <c r="R8727" i="1"/>
  <c r="Q8727" i="1"/>
  <c r="T8725" i="1"/>
  <c r="S8725" i="1"/>
  <c r="R8725" i="1"/>
  <c r="Q8725" i="1"/>
  <c r="T8717" i="1"/>
  <c r="S8717" i="1"/>
  <c r="R8717" i="1"/>
  <c r="Q8717" i="1"/>
  <c r="T8710" i="1"/>
  <c r="S8710" i="1"/>
  <c r="R8710" i="1"/>
  <c r="Q8710" i="1"/>
  <c r="T8706" i="1"/>
  <c r="S8706" i="1"/>
  <c r="R8706" i="1"/>
  <c r="Q8706" i="1"/>
  <c r="T8704" i="1"/>
  <c r="S8704" i="1"/>
  <c r="R8704" i="1"/>
  <c r="Q8704" i="1"/>
  <c r="T8702" i="1"/>
  <c r="S8702" i="1"/>
  <c r="R8702" i="1"/>
  <c r="Q8702" i="1"/>
  <c r="T8699" i="1"/>
  <c r="S8699" i="1"/>
  <c r="R8699" i="1"/>
  <c r="Q8699" i="1"/>
  <c r="T8681" i="1"/>
  <c r="S8681" i="1"/>
  <c r="R8681" i="1"/>
  <c r="Q8681" i="1"/>
  <c r="T8674" i="1"/>
  <c r="S8674" i="1"/>
  <c r="R8674" i="1"/>
  <c r="Q8674" i="1"/>
  <c r="T8670" i="1"/>
  <c r="S8670" i="1"/>
  <c r="R8670" i="1"/>
  <c r="Q8670" i="1"/>
  <c r="T8667" i="1"/>
  <c r="S8667" i="1"/>
  <c r="R8667" i="1"/>
  <c r="Q8667" i="1"/>
  <c r="T8663" i="1"/>
  <c r="S8663" i="1"/>
  <c r="R8663" i="1"/>
  <c r="Q8663" i="1"/>
  <c r="T8659" i="1"/>
  <c r="S8659" i="1"/>
  <c r="R8659" i="1"/>
  <c r="Q8659" i="1"/>
  <c r="T8655" i="1"/>
  <c r="S8655" i="1"/>
  <c r="R8655" i="1"/>
  <c r="Q8655" i="1"/>
  <c r="T8651" i="1"/>
  <c r="S8651" i="1"/>
  <c r="R8651" i="1"/>
  <c r="Q8651" i="1"/>
  <c r="T8647" i="1"/>
  <c r="S8647" i="1"/>
  <c r="R8647" i="1"/>
  <c r="Q8647" i="1"/>
  <c r="T8643" i="1"/>
  <c r="S8643" i="1"/>
  <c r="R8643" i="1"/>
  <c r="Q8643" i="1"/>
  <c r="T8639" i="1"/>
  <c r="S8639" i="1"/>
  <c r="R8639" i="1"/>
  <c r="Q8639" i="1"/>
  <c r="T8635" i="1"/>
  <c r="S8635" i="1"/>
  <c r="R8635" i="1"/>
  <c r="Q8635" i="1"/>
  <c r="T8631" i="1"/>
  <c r="S8631" i="1"/>
  <c r="R8631" i="1"/>
  <c r="Q8631" i="1"/>
  <c r="T8627" i="1"/>
  <c r="S8627" i="1"/>
  <c r="R8627" i="1"/>
  <c r="Q8627" i="1"/>
  <c r="T8623" i="1"/>
  <c r="S8623" i="1"/>
  <c r="R8623" i="1"/>
  <c r="Q8623" i="1"/>
  <c r="T8619" i="1"/>
  <c r="S8619" i="1"/>
  <c r="R8619" i="1"/>
  <c r="Q8619" i="1"/>
  <c r="T8615" i="1"/>
  <c r="T8620" i="1" s="1"/>
  <c r="S8615" i="1"/>
  <c r="S8620" i="1" s="1"/>
  <c r="R8615" i="1"/>
  <c r="R8620" i="1" s="1"/>
  <c r="Q8615" i="1"/>
  <c r="Q8620" i="1" s="1"/>
  <c r="T8611" i="1"/>
  <c r="S8611" i="1"/>
  <c r="R8611" i="1"/>
  <c r="Q8611" i="1"/>
  <c r="T8607" i="1"/>
  <c r="S8607" i="1"/>
  <c r="R8607" i="1"/>
  <c r="Q8607" i="1"/>
  <c r="T8603" i="1"/>
  <c r="S8603" i="1"/>
  <c r="R8603" i="1"/>
  <c r="Q8603" i="1"/>
  <c r="T8599" i="1"/>
  <c r="S8599" i="1"/>
  <c r="R8599" i="1"/>
  <c r="Q8599" i="1"/>
  <c r="T8597" i="1"/>
  <c r="S8597" i="1"/>
  <c r="R8597" i="1"/>
  <c r="Q8597" i="1"/>
  <c r="T8595" i="1"/>
  <c r="S8595" i="1"/>
  <c r="R8595" i="1"/>
  <c r="Q8595" i="1"/>
  <c r="T8593" i="1"/>
  <c r="S8593" i="1"/>
  <c r="R8593" i="1"/>
  <c r="Q8593" i="1"/>
  <c r="T8590" i="1"/>
  <c r="S8590" i="1"/>
  <c r="R8590" i="1"/>
  <c r="Q8590" i="1"/>
  <c r="T8585" i="1"/>
  <c r="S8585" i="1"/>
  <c r="R8585" i="1"/>
  <c r="Q8585" i="1"/>
  <c r="T8579" i="1"/>
  <c r="S8579" i="1"/>
  <c r="R8579" i="1"/>
  <c r="Q8579" i="1"/>
  <c r="T8572" i="1"/>
  <c r="S8572" i="1"/>
  <c r="R8572" i="1"/>
  <c r="Q8572" i="1"/>
  <c r="T8570" i="1"/>
  <c r="S8570" i="1"/>
  <c r="R8570" i="1"/>
  <c r="Q8570" i="1"/>
  <c r="T8567" i="1"/>
  <c r="S8567" i="1"/>
  <c r="R8567" i="1"/>
  <c r="Q8567" i="1"/>
  <c r="T8564" i="1"/>
  <c r="S8564" i="1"/>
  <c r="R8564" i="1"/>
  <c r="Q8564" i="1"/>
  <c r="T8561" i="1"/>
  <c r="S8561" i="1"/>
  <c r="R8561" i="1"/>
  <c r="Q8561" i="1"/>
  <c r="T8558" i="1"/>
  <c r="S8558" i="1"/>
  <c r="R8558" i="1"/>
  <c r="Q8558" i="1"/>
  <c r="T8555" i="1"/>
  <c r="S8555" i="1"/>
  <c r="R8555" i="1"/>
  <c r="Q8555" i="1"/>
  <c r="T8552" i="1"/>
  <c r="S8552" i="1"/>
  <c r="R8552" i="1"/>
  <c r="Q8552" i="1"/>
  <c r="T8549" i="1"/>
  <c r="S8549" i="1"/>
  <c r="R8549" i="1"/>
  <c r="Q8549" i="1"/>
  <c r="T8547" i="1"/>
  <c r="S8547" i="1"/>
  <c r="R8547" i="1"/>
  <c r="Q8547" i="1"/>
  <c r="T8544" i="1"/>
  <c r="S8544" i="1"/>
  <c r="R8544" i="1"/>
  <c r="Q8544" i="1"/>
  <c r="T8541" i="1"/>
  <c r="S8541" i="1"/>
  <c r="R8541" i="1"/>
  <c r="Q8541" i="1"/>
  <c r="T8538" i="1"/>
  <c r="S8538" i="1"/>
  <c r="R8538" i="1"/>
  <c r="Q8538" i="1"/>
  <c r="T8535" i="1"/>
  <c r="S8535" i="1"/>
  <c r="R8535" i="1"/>
  <c r="Q8535" i="1"/>
  <c r="T8532" i="1"/>
  <c r="S8532" i="1"/>
  <c r="R8532" i="1"/>
  <c r="Q8532" i="1"/>
  <c r="T8529" i="1"/>
  <c r="S8529" i="1"/>
  <c r="R8529" i="1"/>
  <c r="Q8529" i="1"/>
  <c r="T8526" i="1"/>
  <c r="S8526" i="1"/>
  <c r="R8526" i="1"/>
  <c r="Q8526" i="1"/>
  <c r="T8523" i="1"/>
  <c r="S8523" i="1"/>
  <c r="R8523" i="1"/>
  <c r="Q8523" i="1"/>
  <c r="T8520" i="1"/>
  <c r="S8520" i="1"/>
  <c r="R8520" i="1"/>
  <c r="Q8520" i="1"/>
  <c r="T8517" i="1"/>
  <c r="S8517" i="1"/>
  <c r="R8517" i="1"/>
  <c r="Q8517" i="1"/>
  <c r="T8514" i="1"/>
  <c r="S8514" i="1"/>
  <c r="R8514" i="1"/>
  <c r="Q8514" i="1"/>
  <c r="T8511" i="1"/>
  <c r="S8511" i="1"/>
  <c r="R8511" i="1"/>
  <c r="Q8511" i="1"/>
  <c r="T8508" i="1"/>
  <c r="S8508" i="1"/>
  <c r="R8508" i="1"/>
  <c r="Q8508" i="1"/>
  <c r="T8505" i="1"/>
  <c r="S8505" i="1"/>
  <c r="R8505" i="1"/>
  <c r="Q8505" i="1"/>
  <c r="T8501" i="1"/>
  <c r="S8501" i="1"/>
  <c r="R8501" i="1"/>
  <c r="Q8501" i="1"/>
  <c r="T8498" i="1"/>
  <c r="S8498" i="1"/>
  <c r="R8498" i="1"/>
  <c r="Q8498" i="1"/>
  <c r="T8492" i="1"/>
  <c r="S8492" i="1"/>
  <c r="R8492" i="1"/>
  <c r="Q8492" i="1"/>
  <c r="T8490" i="1"/>
  <c r="S8490" i="1"/>
  <c r="S8493" i="1" s="1"/>
  <c r="R8490" i="1"/>
  <c r="R8493" i="1" s="1"/>
  <c r="Q8490" i="1"/>
  <c r="T8486" i="1"/>
  <c r="S8486" i="1"/>
  <c r="R8486" i="1"/>
  <c r="Q8486" i="1"/>
  <c r="T8484" i="1"/>
  <c r="S8484" i="1"/>
  <c r="R8484" i="1"/>
  <c r="Q8484" i="1"/>
  <c r="T8482" i="1"/>
  <c r="S8482" i="1"/>
  <c r="R8482" i="1"/>
  <c r="Q8482" i="1"/>
  <c r="T8480" i="1"/>
  <c r="S8480" i="1"/>
  <c r="R8480" i="1"/>
  <c r="Q8480" i="1"/>
  <c r="T8477" i="1"/>
  <c r="S8477" i="1"/>
  <c r="R8477" i="1"/>
  <c r="Q8477" i="1"/>
  <c r="T8472" i="1"/>
  <c r="S8472" i="1"/>
  <c r="R8472" i="1"/>
  <c r="Q8472" i="1"/>
  <c r="T8470" i="1"/>
  <c r="S8470" i="1"/>
  <c r="R8470" i="1"/>
  <c r="Q8470" i="1"/>
  <c r="T8467" i="1"/>
  <c r="S8467" i="1"/>
  <c r="R8467" i="1"/>
  <c r="Q8467" i="1"/>
  <c r="T8463" i="1"/>
  <c r="S8463" i="1"/>
  <c r="R8463" i="1"/>
  <c r="Q8463" i="1"/>
  <c r="T8460" i="1"/>
  <c r="S8460" i="1"/>
  <c r="R8460" i="1"/>
  <c r="Q8460" i="1"/>
  <c r="T8457" i="1"/>
  <c r="S8457" i="1"/>
  <c r="R8457" i="1"/>
  <c r="Q8457" i="1"/>
  <c r="T8454" i="1"/>
  <c r="S8454" i="1"/>
  <c r="R8454" i="1"/>
  <c r="Q8454" i="1"/>
  <c r="T8451" i="1"/>
  <c r="S8451" i="1"/>
  <c r="R8451" i="1"/>
  <c r="Q8451" i="1"/>
  <c r="T8449" i="1"/>
  <c r="S8449" i="1"/>
  <c r="R8449" i="1"/>
  <c r="Q8449" i="1"/>
  <c r="T8447" i="1"/>
  <c r="S8447" i="1"/>
  <c r="R8447" i="1"/>
  <c r="Q8447" i="1"/>
  <c r="T8444" i="1"/>
  <c r="S8444" i="1"/>
  <c r="R8444" i="1"/>
  <c r="Q8444" i="1"/>
  <c r="T8442" i="1"/>
  <c r="T8445" i="1" s="1"/>
  <c r="S8442" i="1"/>
  <c r="S8445" i="1" s="1"/>
  <c r="R8442" i="1"/>
  <c r="R8445" i="1" s="1"/>
  <c r="Q8442" i="1"/>
  <c r="Q8445" i="1" s="1"/>
  <c r="T8422" i="1"/>
  <c r="S8422" i="1"/>
  <c r="R8422" i="1"/>
  <c r="Q8422" i="1"/>
  <c r="T8419" i="1"/>
  <c r="S8419" i="1"/>
  <c r="R8419" i="1"/>
  <c r="Q8419" i="1"/>
  <c r="T8416" i="1"/>
  <c r="S8416" i="1"/>
  <c r="R8416" i="1"/>
  <c r="Q8416" i="1"/>
  <c r="T8414" i="1"/>
  <c r="S8414" i="1"/>
  <c r="R8414" i="1"/>
  <c r="Q8414" i="1"/>
  <c r="T8410" i="1"/>
  <c r="S8410" i="1"/>
  <c r="R8410" i="1"/>
  <c r="Q8410" i="1"/>
  <c r="T8408" i="1"/>
  <c r="S8408" i="1"/>
  <c r="R8408" i="1"/>
  <c r="Q8408" i="1"/>
  <c r="T8406" i="1"/>
  <c r="S8406" i="1"/>
  <c r="R8406" i="1"/>
  <c r="Q8406" i="1"/>
  <c r="T8404" i="1"/>
  <c r="S8404" i="1"/>
  <c r="R8404" i="1"/>
  <c r="Q8404" i="1"/>
  <c r="T8401" i="1"/>
  <c r="S8401" i="1"/>
  <c r="R8401" i="1"/>
  <c r="Q8401" i="1"/>
  <c r="T8398" i="1"/>
  <c r="S8398" i="1"/>
  <c r="R8398" i="1"/>
  <c r="Q8398" i="1"/>
  <c r="T8394" i="1"/>
  <c r="S8394" i="1"/>
  <c r="R8394" i="1"/>
  <c r="Q8394" i="1"/>
  <c r="T8391" i="1"/>
  <c r="S8391" i="1"/>
  <c r="R8391" i="1"/>
  <c r="Q8391" i="1"/>
  <c r="T8386" i="1"/>
  <c r="S8386" i="1"/>
  <c r="R8386" i="1"/>
  <c r="Q8386" i="1"/>
  <c r="T8377" i="1"/>
  <c r="S8377" i="1"/>
  <c r="R8377" i="1"/>
  <c r="Q8377" i="1"/>
  <c r="T8374" i="1"/>
  <c r="S8374" i="1"/>
  <c r="R8374" i="1"/>
  <c r="Q8374" i="1"/>
  <c r="T8366" i="1"/>
  <c r="S8366" i="1"/>
  <c r="R8366" i="1"/>
  <c r="Q8366" i="1"/>
  <c r="T8364" i="1"/>
  <c r="S8364" i="1"/>
  <c r="R8364" i="1"/>
  <c r="Q8364" i="1"/>
  <c r="T8362" i="1"/>
  <c r="S8362" i="1"/>
  <c r="R8362" i="1"/>
  <c r="Q8362" i="1"/>
  <c r="T8360" i="1"/>
  <c r="S8360" i="1"/>
  <c r="R8360" i="1"/>
  <c r="Q8360" i="1"/>
  <c r="T8353" i="1"/>
  <c r="S8353" i="1"/>
  <c r="R8353" i="1"/>
  <c r="Q8353" i="1"/>
  <c r="T8349" i="1"/>
  <c r="S8349" i="1"/>
  <c r="R8349" i="1"/>
  <c r="Q8349" i="1"/>
  <c r="T8346" i="1"/>
  <c r="S8346" i="1"/>
  <c r="R8346" i="1"/>
  <c r="Q8346" i="1"/>
  <c r="T8343" i="1"/>
  <c r="S8343" i="1"/>
  <c r="R8343" i="1"/>
  <c r="Q8343" i="1"/>
  <c r="T8340" i="1"/>
  <c r="S8340" i="1"/>
  <c r="R8340" i="1"/>
  <c r="Q8340" i="1"/>
  <c r="T8337" i="1"/>
  <c r="S8337" i="1"/>
  <c r="R8337" i="1"/>
  <c r="Q8337" i="1"/>
  <c r="T8320" i="1"/>
  <c r="S8320" i="1"/>
  <c r="R8320" i="1"/>
  <c r="Q8320" i="1"/>
  <c r="T8316" i="1"/>
  <c r="S8316" i="1"/>
  <c r="R8316" i="1"/>
  <c r="Q8316" i="1"/>
  <c r="T8313" i="1"/>
  <c r="S8313" i="1"/>
  <c r="R8313" i="1"/>
  <c r="Q8313" i="1"/>
  <c r="T8308" i="1"/>
  <c r="S8308" i="1"/>
  <c r="R8308" i="1"/>
  <c r="Q8308" i="1"/>
  <c r="T8298" i="1"/>
  <c r="S8298" i="1"/>
  <c r="R8298" i="1"/>
  <c r="Q8298" i="1"/>
  <c r="T8295" i="1"/>
  <c r="T8299" i="1" s="1"/>
  <c r="S8295" i="1"/>
  <c r="S8299" i="1" s="1"/>
  <c r="R8295" i="1"/>
  <c r="R8299" i="1" s="1"/>
  <c r="Q8295" i="1"/>
  <c r="T8291" i="1"/>
  <c r="S8291" i="1"/>
  <c r="R8291" i="1"/>
  <c r="Q8291" i="1"/>
  <c r="T8289" i="1"/>
  <c r="S8289" i="1"/>
  <c r="R8289" i="1"/>
  <c r="Q8289" i="1"/>
  <c r="T8287" i="1"/>
  <c r="S8287" i="1"/>
  <c r="R8287" i="1"/>
  <c r="Q8287" i="1"/>
  <c r="T8283" i="1"/>
  <c r="S8283" i="1"/>
  <c r="R8283" i="1"/>
  <c r="Q8283" i="1"/>
  <c r="T8279" i="1"/>
  <c r="S8279" i="1"/>
  <c r="R8279" i="1"/>
  <c r="Q8279" i="1"/>
  <c r="T8275" i="1"/>
  <c r="S8275" i="1"/>
  <c r="R8275" i="1"/>
  <c r="Q8275" i="1"/>
  <c r="T8271" i="1"/>
  <c r="S8271" i="1"/>
  <c r="R8271" i="1"/>
  <c r="Q8271" i="1"/>
  <c r="T8269" i="1"/>
  <c r="T8272" i="1" s="1"/>
  <c r="S8269" i="1"/>
  <c r="S8272" i="1" s="1"/>
  <c r="R8269" i="1"/>
  <c r="R8272" i="1" s="1"/>
  <c r="Q8269" i="1"/>
  <c r="T8265" i="1"/>
  <c r="S8265" i="1"/>
  <c r="R8265" i="1"/>
  <c r="Q8265" i="1"/>
  <c r="T8261" i="1"/>
  <c r="S8261" i="1"/>
  <c r="R8261" i="1"/>
  <c r="Q8261" i="1"/>
  <c r="T8257" i="1"/>
  <c r="S8257" i="1"/>
  <c r="R8257" i="1"/>
  <c r="Q8257" i="1"/>
  <c r="T8253" i="1"/>
  <c r="S8253" i="1"/>
  <c r="R8253" i="1"/>
  <c r="Q8253" i="1"/>
  <c r="T8249" i="1"/>
  <c r="S8249" i="1"/>
  <c r="R8249" i="1"/>
  <c r="Q8249" i="1"/>
  <c r="T8245" i="1"/>
  <c r="S8245" i="1"/>
  <c r="R8245" i="1"/>
  <c r="Q8245" i="1"/>
  <c r="T8241" i="1"/>
  <c r="S8241" i="1"/>
  <c r="R8241" i="1"/>
  <c r="Q8241" i="1"/>
  <c r="T8237" i="1"/>
  <c r="S8237" i="1"/>
  <c r="R8237" i="1"/>
  <c r="Q8237" i="1"/>
  <c r="T8233" i="1"/>
  <c r="S8233" i="1"/>
  <c r="R8233" i="1"/>
  <c r="Q8233" i="1"/>
  <c r="T8229" i="1"/>
  <c r="S8229" i="1"/>
  <c r="R8229" i="1"/>
  <c r="Q8229" i="1"/>
  <c r="T8225" i="1"/>
  <c r="S8225" i="1"/>
  <c r="R8225" i="1"/>
  <c r="Q8225" i="1"/>
  <c r="T8221" i="1"/>
  <c r="S8221" i="1"/>
  <c r="R8221" i="1"/>
  <c r="Q8221" i="1"/>
  <c r="T8217" i="1"/>
  <c r="S8217" i="1"/>
  <c r="R8217" i="1"/>
  <c r="Q8217" i="1"/>
  <c r="T8213" i="1"/>
  <c r="S8213" i="1"/>
  <c r="R8213" i="1"/>
  <c r="Q8213" i="1"/>
  <c r="T8209" i="1"/>
  <c r="S8209" i="1"/>
  <c r="R8209" i="1"/>
  <c r="Q8209" i="1"/>
  <c r="T8205" i="1"/>
  <c r="S8205" i="1"/>
  <c r="R8205" i="1"/>
  <c r="Q8205" i="1"/>
  <c r="T8201" i="1"/>
  <c r="S8201" i="1"/>
  <c r="R8201" i="1"/>
  <c r="Q8201" i="1"/>
  <c r="T8197" i="1"/>
  <c r="S8197" i="1"/>
  <c r="R8197" i="1"/>
  <c r="Q8197" i="1"/>
  <c r="T8195" i="1"/>
  <c r="S8195" i="1"/>
  <c r="R8195" i="1"/>
  <c r="Q8195" i="1"/>
  <c r="T8192" i="1"/>
  <c r="S8192" i="1"/>
  <c r="R8192" i="1"/>
  <c r="Q8192" i="1"/>
  <c r="T8188" i="1"/>
  <c r="S8188" i="1"/>
  <c r="R8188" i="1"/>
  <c r="Q8188" i="1"/>
  <c r="T8184" i="1"/>
  <c r="S8184" i="1"/>
  <c r="R8184" i="1"/>
  <c r="Q8184" i="1"/>
  <c r="T8180" i="1"/>
  <c r="S8180" i="1"/>
  <c r="R8180" i="1"/>
  <c r="Q8180" i="1"/>
  <c r="T8176" i="1"/>
  <c r="S8176" i="1"/>
  <c r="R8176" i="1"/>
  <c r="Q8176" i="1"/>
  <c r="T8172" i="1"/>
  <c r="S8172" i="1"/>
  <c r="R8172" i="1"/>
  <c r="Q8172" i="1"/>
  <c r="T8168" i="1"/>
  <c r="S8168" i="1"/>
  <c r="R8168" i="1"/>
  <c r="Q8168" i="1"/>
  <c r="T8164" i="1"/>
  <c r="S8164" i="1"/>
  <c r="R8164" i="1"/>
  <c r="Q8164" i="1"/>
  <c r="T8159" i="1"/>
  <c r="S8159" i="1"/>
  <c r="R8159" i="1"/>
  <c r="Q8159" i="1"/>
  <c r="T8156" i="1"/>
  <c r="S8156" i="1"/>
  <c r="R8156" i="1"/>
  <c r="Q8156" i="1"/>
  <c r="T8151" i="1"/>
  <c r="S8151" i="1"/>
  <c r="R8151" i="1"/>
  <c r="Q8151" i="1"/>
  <c r="T8147" i="1"/>
  <c r="S8147" i="1"/>
  <c r="R8147" i="1"/>
  <c r="Q8147" i="1"/>
  <c r="T8142" i="1"/>
  <c r="S8142" i="1"/>
  <c r="R8142" i="1"/>
  <c r="Q8142" i="1"/>
  <c r="T8138" i="1"/>
  <c r="S8138" i="1"/>
  <c r="R8138" i="1"/>
  <c r="Q8138" i="1"/>
  <c r="T8134" i="1"/>
  <c r="S8134" i="1"/>
  <c r="R8134" i="1"/>
  <c r="Q8134" i="1"/>
  <c r="T8131" i="1"/>
  <c r="S8131" i="1"/>
  <c r="R8131" i="1"/>
  <c r="Q8131" i="1"/>
  <c r="T8129" i="1"/>
  <c r="S8129" i="1"/>
  <c r="R8129" i="1"/>
  <c r="Q8129" i="1"/>
  <c r="T8124" i="1"/>
  <c r="S8124" i="1"/>
  <c r="R8124" i="1"/>
  <c r="Q8124" i="1"/>
  <c r="T8120" i="1"/>
  <c r="S8120" i="1"/>
  <c r="R8120" i="1"/>
  <c r="Q8120" i="1"/>
  <c r="T8116" i="1"/>
  <c r="S8116" i="1"/>
  <c r="R8116" i="1"/>
  <c r="Q8116" i="1"/>
  <c r="T8114" i="1"/>
  <c r="T8117" i="1" s="1"/>
  <c r="S8114" i="1"/>
  <c r="S8117" i="1" s="1"/>
  <c r="R8114" i="1"/>
  <c r="R8117" i="1" s="1"/>
  <c r="Q8114" i="1"/>
  <c r="T8110" i="1"/>
  <c r="S8110" i="1"/>
  <c r="R8110" i="1"/>
  <c r="Q8110" i="1"/>
  <c r="T8106" i="1"/>
  <c r="S8106" i="1"/>
  <c r="R8106" i="1"/>
  <c r="Q8106" i="1"/>
  <c r="T8102" i="1"/>
  <c r="S8102" i="1"/>
  <c r="R8102" i="1"/>
  <c r="Q8102" i="1"/>
  <c r="T8098" i="1"/>
  <c r="S8098" i="1"/>
  <c r="R8098" i="1"/>
  <c r="Q8098" i="1"/>
  <c r="T8094" i="1"/>
  <c r="S8094" i="1"/>
  <c r="R8094" i="1"/>
  <c r="Q8094" i="1"/>
  <c r="T8090" i="1"/>
  <c r="S8090" i="1"/>
  <c r="R8090" i="1"/>
  <c r="Q8090" i="1"/>
  <c r="T8088" i="1"/>
  <c r="T8091" i="1" s="1"/>
  <c r="S8088" i="1"/>
  <c r="S8091" i="1" s="1"/>
  <c r="R8088" i="1"/>
  <c r="R8091" i="1" s="1"/>
  <c r="Q8088" i="1"/>
  <c r="T8084" i="1"/>
  <c r="S8084" i="1"/>
  <c r="R8084" i="1"/>
  <c r="Q8084" i="1"/>
  <c r="T8080" i="1"/>
  <c r="S8080" i="1"/>
  <c r="R8080" i="1"/>
  <c r="Q8080" i="1"/>
  <c r="T8076" i="1"/>
  <c r="S8076" i="1"/>
  <c r="R8076" i="1"/>
  <c r="Q8076" i="1"/>
  <c r="T8072" i="1"/>
  <c r="S8072" i="1"/>
  <c r="R8072" i="1"/>
  <c r="Q8072" i="1"/>
  <c r="T8068" i="1"/>
  <c r="S8068" i="1"/>
  <c r="R8068" i="1"/>
  <c r="Q8068" i="1"/>
  <c r="T8064" i="1"/>
  <c r="S8064" i="1"/>
  <c r="R8064" i="1"/>
  <c r="Q8064" i="1"/>
  <c r="T8060" i="1"/>
  <c r="S8060" i="1"/>
  <c r="R8060" i="1"/>
  <c r="Q8060" i="1"/>
  <c r="T8056" i="1"/>
  <c r="S8056" i="1"/>
  <c r="R8056" i="1"/>
  <c r="Q8056" i="1"/>
  <c r="T8052" i="1"/>
  <c r="S8052" i="1"/>
  <c r="R8052" i="1"/>
  <c r="Q8052" i="1"/>
  <c r="T8048" i="1"/>
  <c r="S8048" i="1"/>
  <c r="R8048" i="1"/>
  <c r="Q8048" i="1"/>
  <c r="T8044" i="1"/>
  <c r="S8044" i="1"/>
  <c r="R8044" i="1"/>
  <c r="Q8044" i="1"/>
  <c r="T8042" i="1"/>
  <c r="S8042" i="1"/>
  <c r="R8042" i="1"/>
  <c r="Q8042" i="1"/>
  <c r="T8040" i="1"/>
  <c r="S8040" i="1"/>
  <c r="R8040" i="1"/>
  <c r="Q8040" i="1"/>
  <c r="T8036" i="1"/>
  <c r="S8036" i="1"/>
  <c r="R8036" i="1"/>
  <c r="Q8036" i="1"/>
  <c r="T8032" i="1"/>
  <c r="S8032" i="1"/>
  <c r="R8032" i="1"/>
  <c r="Q8032" i="1"/>
  <c r="T8027" i="1"/>
  <c r="T8033" i="1" s="1"/>
  <c r="S8027" i="1"/>
  <c r="S8033" i="1" s="1"/>
  <c r="R8027" i="1"/>
  <c r="R8033" i="1" s="1"/>
  <c r="Q8027" i="1"/>
  <c r="T8023" i="1"/>
  <c r="S8023" i="1"/>
  <c r="R8023" i="1"/>
  <c r="Q8023" i="1"/>
  <c r="T8019" i="1"/>
  <c r="S8019" i="1"/>
  <c r="R8019" i="1"/>
  <c r="Q8019" i="1"/>
  <c r="T8015" i="1"/>
  <c r="S8015" i="1"/>
  <c r="R8015" i="1"/>
  <c r="Q8015" i="1"/>
  <c r="T8011" i="1"/>
  <c r="S8011" i="1"/>
  <c r="R8011" i="1"/>
  <c r="Q8011" i="1"/>
  <c r="T8007" i="1"/>
  <c r="S8007" i="1"/>
  <c r="R8007" i="1"/>
  <c r="Q8007" i="1"/>
  <c r="T8003" i="1"/>
  <c r="S8003" i="1"/>
  <c r="R8003" i="1"/>
  <c r="Q8003" i="1"/>
  <c r="T8000" i="1"/>
  <c r="S8000" i="1"/>
  <c r="R8000" i="1"/>
  <c r="Q8000" i="1"/>
  <c r="T7996" i="1"/>
  <c r="S7996" i="1"/>
  <c r="R7996" i="1"/>
  <c r="Q7996" i="1"/>
  <c r="T7992" i="1"/>
  <c r="S7992" i="1"/>
  <c r="R7992" i="1"/>
  <c r="Q7992" i="1"/>
  <c r="T7988" i="1"/>
  <c r="S7988" i="1"/>
  <c r="R7988" i="1"/>
  <c r="Q7988" i="1"/>
  <c r="T7984" i="1"/>
  <c r="S7984" i="1"/>
  <c r="R7984" i="1"/>
  <c r="Q7984" i="1"/>
  <c r="T7980" i="1"/>
  <c r="S7980" i="1"/>
  <c r="R7980" i="1"/>
  <c r="Q7980" i="1"/>
  <c r="T7976" i="1"/>
  <c r="S7976" i="1"/>
  <c r="R7976" i="1"/>
  <c r="Q7976" i="1"/>
  <c r="T7972" i="1"/>
  <c r="S7972" i="1"/>
  <c r="R7972" i="1"/>
  <c r="Q7972" i="1"/>
  <c r="T7968" i="1"/>
  <c r="S7968" i="1"/>
  <c r="R7968" i="1"/>
  <c r="Q7968" i="1"/>
  <c r="T7964" i="1"/>
  <c r="S7964" i="1"/>
  <c r="R7964" i="1"/>
  <c r="Q7964" i="1"/>
  <c r="T7960" i="1"/>
  <c r="S7960" i="1"/>
  <c r="R7960" i="1"/>
  <c r="Q7960" i="1"/>
  <c r="T7956" i="1"/>
  <c r="S7956" i="1"/>
  <c r="R7956" i="1"/>
  <c r="Q7956" i="1"/>
  <c r="T7952" i="1"/>
  <c r="S7952" i="1"/>
  <c r="R7952" i="1"/>
  <c r="Q7952" i="1"/>
  <c r="T7945" i="1"/>
  <c r="T7953" i="1" s="1"/>
  <c r="S7945" i="1"/>
  <c r="S7953" i="1" s="1"/>
  <c r="R7945" i="1"/>
  <c r="R7953" i="1" s="1"/>
  <c r="Q7945" i="1"/>
  <c r="T7941" i="1"/>
  <c r="S7941" i="1"/>
  <c r="R7941" i="1"/>
  <c r="Q7941" i="1"/>
  <c r="T7937" i="1"/>
  <c r="S7937" i="1"/>
  <c r="R7937" i="1"/>
  <c r="Q7937" i="1"/>
  <c r="T7933" i="1"/>
  <c r="S7933" i="1"/>
  <c r="R7933" i="1"/>
  <c r="Q7933" i="1"/>
  <c r="T7929" i="1"/>
  <c r="S7929" i="1"/>
  <c r="R7929" i="1"/>
  <c r="Q7929" i="1"/>
  <c r="T7925" i="1"/>
  <c r="S7925" i="1"/>
  <c r="R7925" i="1"/>
  <c r="Q7925" i="1"/>
  <c r="T7921" i="1"/>
  <c r="S7921" i="1"/>
  <c r="R7921" i="1"/>
  <c r="Q7921" i="1"/>
  <c r="T7917" i="1"/>
  <c r="S7917" i="1"/>
  <c r="R7917" i="1"/>
  <c r="Q7917" i="1"/>
  <c r="T7913" i="1"/>
  <c r="S7913" i="1"/>
  <c r="R7913" i="1"/>
  <c r="Q7913" i="1"/>
  <c r="T7911" i="1"/>
  <c r="S7911" i="1"/>
  <c r="R7911" i="1"/>
  <c r="Q7911" i="1"/>
  <c r="T7909" i="1"/>
  <c r="S7909" i="1"/>
  <c r="R7909" i="1"/>
  <c r="Q7909" i="1"/>
  <c r="T7905" i="1"/>
  <c r="S7905" i="1"/>
  <c r="R7905" i="1"/>
  <c r="Q7905" i="1"/>
  <c r="T7901" i="1"/>
  <c r="S7901" i="1"/>
  <c r="R7901" i="1"/>
  <c r="Q7901" i="1"/>
  <c r="T7899" i="1"/>
  <c r="S7899" i="1"/>
  <c r="R7899" i="1"/>
  <c r="Q7899" i="1"/>
  <c r="T7897" i="1"/>
  <c r="S7897" i="1"/>
  <c r="R7897" i="1"/>
  <c r="Q7897" i="1"/>
  <c r="T7892" i="1"/>
  <c r="S7892" i="1"/>
  <c r="R7892" i="1"/>
  <c r="Q7892" i="1"/>
  <c r="T7889" i="1"/>
  <c r="S7889" i="1"/>
  <c r="R7889" i="1"/>
  <c r="Q7889" i="1"/>
  <c r="T7887" i="1"/>
  <c r="S7887" i="1"/>
  <c r="R7887" i="1"/>
  <c r="Q7887" i="1"/>
  <c r="T7885" i="1"/>
  <c r="S7885" i="1"/>
  <c r="R7885" i="1"/>
  <c r="Q7885" i="1"/>
  <c r="T7876" i="1"/>
  <c r="S7876" i="1"/>
  <c r="R7876" i="1"/>
  <c r="Q7876" i="1"/>
  <c r="T7872" i="1"/>
  <c r="S7872" i="1"/>
  <c r="R7872" i="1"/>
  <c r="Q7872" i="1"/>
  <c r="T7868" i="1"/>
  <c r="S7868" i="1"/>
  <c r="R7868" i="1"/>
  <c r="Q7868" i="1"/>
  <c r="T7864" i="1"/>
  <c r="S7864" i="1"/>
  <c r="R7864" i="1"/>
  <c r="Q7864" i="1"/>
  <c r="T7860" i="1"/>
  <c r="S7860" i="1"/>
  <c r="R7860" i="1"/>
  <c r="Q7860" i="1"/>
  <c r="T7856" i="1"/>
  <c r="S7856" i="1"/>
  <c r="R7856" i="1"/>
  <c r="Q7856" i="1"/>
  <c r="T7852" i="1"/>
  <c r="S7852" i="1"/>
  <c r="R7852" i="1"/>
  <c r="Q7852" i="1"/>
  <c r="T7849" i="1"/>
  <c r="T7853" i="1" s="1"/>
  <c r="S7849" i="1"/>
  <c r="S7853" i="1" s="1"/>
  <c r="R7849" i="1"/>
  <c r="R7853" i="1" s="1"/>
  <c r="Q7849" i="1"/>
  <c r="T7845" i="1"/>
  <c r="S7845" i="1"/>
  <c r="R7845" i="1"/>
  <c r="Q7845" i="1"/>
  <c r="T7841" i="1"/>
  <c r="S7841" i="1"/>
  <c r="R7841" i="1"/>
  <c r="Q7841" i="1"/>
  <c r="T7837" i="1"/>
  <c r="S7837" i="1"/>
  <c r="R7837" i="1"/>
  <c r="Q7837" i="1"/>
  <c r="T7833" i="1"/>
  <c r="S7833" i="1"/>
  <c r="R7833" i="1"/>
  <c r="Q7833" i="1"/>
  <c r="T7829" i="1"/>
  <c r="S7829" i="1"/>
  <c r="R7829" i="1"/>
  <c r="Q7829" i="1"/>
  <c r="T7826" i="1"/>
  <c r="T7830" i="1" s="1"/>
  <c r="S7826" i="1"/>
  <c r="S7830" i="1" s="1"/>
  <c r="R7826" i="1"/>
  <c r="R7830" i="1" s="1"/>
  <c r="Q7826" i="1"/>
  <c r="T7822" i="1"/>
  <c r="S7822" i="1"/>
  <c r="R7822" i="1"/>
  <c r="Q7822" i="1"/>
  <c r="T7818" i="1"/>
  <c r="S7818" i="1"/>
  <c r="R7818" i="1"/>
  <c r="Q7818" i="1"/>
  <c r="T7814" i="1"/>
  <c r="S7814" i="1"/>
  <c r="R7814" i="1"/>
  <c r="Q7814" i="1"/>
  <c r="T7810" i="1"/>
  <c r="S7810" i="1"/>
  <c r="R7810" i="1"/>
  <c r="Q7810" i="1"/>
  <c r="T7806" i="1"/>
  <c r="S7806" i="1"/>
  <c r="R7806" i="1"/>
  <c r="Q7806" i="1"/>
  <c r="T7802" i="1"/>
  <c r="S7802" i="1"/>
  <c r="R7802" i="1"/>
  <c r="Q7802" i="1"/>
  <c r="T7798" i="1"/>
  <c r="S7798" i="1"/>
  <c r="R7798" i="1"/>
  <c r="Q7798" i="1"/>
  <c r="T7794" i="1"/>
  <c r="S7794" i="1"/>
  <c r="R7794" i="1"/>
  <c r="Q7794" i="1"/>
  <c r="T7790" i="1"/>
  <c r="S7790" i="1"/>
  <c r="R7790" i="1"/>
  <c r="Q7790" i="1"/>
  <c r="T7786" i="1"/>
  <c r="S7786" i="1"/>
  <c r="R7786" i="1"/>
  <c r="Q7786" i="1"/>
  <c r="T7782" i="1"/>
  <c r="S7782" i="1"/>
  <c r="R7782" i="1"/>
  <c r="Q7782" i="1"/>
  <c r="T7778" i="1"/>
  <c r="S7778" i="1"/>
  <c r="R7778" i="1"/>
  <c r="Q7778" i="1"/>
  <c r="T7774" i="1"/>
  <c r="S7774" i="1"/>
  <c r="R7774" i="1"/>
  <c r="Q7774" i="1"/>
  <c r="T7770" i="1"/>
  <c r="S7770" i="1"/>
  <c r="R7770" i="1"/>
  <c r="Q7770" i="1"/>
  <c r="T7766" i="1"/>
  <c r="S7766" i="1"/>
  <c r="R7766" i="1"/>
  <c r="Q7766" i="1"/>
  <c r="T7762" i="1"/>
  <c r="S7762" i="1"/>
  <c r="R7762" i="1"/>
  <c r="Q7762" i="1"/>
  <c r="T7758" i="1"/>
  <c r="S7758" i="1"/>
  <c r="R7758" i="1"/>
  <c r="Q7758" i="1"/>
  <c r="T7754" i="1"/>
  <c r="S7754" i="1"/>
  <c r="R7754" i="1"/>
  <c r="Q7754" i="1"/>
  <c r="T7750" i="1"/>
  <c r="S7750" i="1"/>
  <c r="R7750" i="1"/>
  <c r="Q7750" i="1"/>
  <c r="T7746" i="1"/>
  <c r="S7746" i="1"/>
  <c r="R7746" i="1"/>
  <c r="Q7746" i="1"/>
  <c r="T7742" i="1"/>
  <c r="S7742" i="1"/>
  <c r="R7742" i="1"/>
  <c r="Q7742" i="1"/>
  <c r="T7738" i="1"/>
  <c r="S7738" i="1"/>
  <c r="R7738" i="1"/>
  <c r="Q7738" i="1"/>
  <c r="T7734" i="1"/>
  <c r="S7734" i="1"/>
  <c r="R7734" i="1"/>
  <c r="Q7734" i="1"/>
  <c r="T7730" i="1"/>
  <c r="S7730" i="1"/>
  <c r="R7730" i="1"/>
  <c r="Q7730" i="1"/>
  <c r="T7726" i="1"/>
  <c r="S7726" i="1"/>
  <c r="R7726" i="1"/>
  <c r="Q7726" i="1"/>
  <c r="T7722" i="1"/>
  <c r="S7722" i="1"/>
  <c r="R7722" i="1"/>
  <c r="Q7722" i="1"/>
  <c r="T7718" i="1"/>
  <c r="S7718" i="1"/>
  <c r="R7718" i="1"/>
  <c r="Q7718" i="1"/>
  <c r="T7714" i="1"/>
  <c r="S7714" i="1"/>
  <c r="R7714" i="1"/>
  <c r="Q7714" i="1"/>
  <c r="T7710" i="1"/>
  <c r="S7710" i="1"/>
  <c r="R7710" i="1"/>
  <c r="Q7710" i="1"/>
  <c r="T7706" i="1"/>
  <c r="S7706" i="1"/>
  <c r="R7706" i="1"/>
  <c r="Q7706" i="1"/>
  <c r="T7702" i="1"/>
  <c r="S7702" i="1"/>
  <c r="R7702" i="1"/>
  <c r="Q7702" i="1"/>
  <c r="T7698" i="1"/>
  <c r="S7698" i="1"/>
  <c r="R7698" i="1"/>
  <c r="Q7698" i="1"/>
  <c r="T7694" i="1"/>
  <c r="S7694" i="1"/>
  <c r="R7694" i="1"/>
  <c r="Q7694" i="1"/>
  <c r="T7690" i="1"/>
  <c r="S7690" i="1"/>
  <c r="R7690" i="1"/>
  <c r="Q7690" i="1"/>
  <c r="T7686" i="1"/>
  <c r="S7686" i="1"/>
  <c r="R7686" i="1"/>
  <c r="Q7686" i="1"/>
  <c r="T7682" i="1"/>
  <c r="S7682" i="1"/>
  <c r="R7682" i="1"/>
  <c r="Q7682" i="1"/>
  <c r="T7678" i="1"/>
  <c r="S7678" i="1"/>
  <c r="R7678" i="1"/>
  <c r="Q7678" i="1"/>
  <c r="T7674" i="1"/>
  <c r="S7674" i="1"/>
  <c r="R7674" i="1"/>
  <c r="Q7674" i="1"/>
  <c r="T7670" i="1"/>
  <c r="S7670" i="1"/>
  <c r="R7670" i="1"/>
  <c r="Q7670" i="1"/>
  <c r="T7666" i="1"/>
  <c r="S7666" i="1"/>
  <c r="R7666" i="1"/>
  <c r="Q7666" i="1"/>
  <c r="T7662" i="1"/>
  <c r="S7662" i="1"/>
  <c r="R7662" i="1"/>
  <c r="Q7662" i="1"/>
  <c r="T7658" i="1"/>
  <c r="S7658" i="1"/>
  <c r="R7658" i="1"/>
  <c r="Q7658" i="1"/>
  <c r="T7654" i="1"/>
  <c r="S7654" i="1"/>
  <c r="R7654" i="1"/>
  <c r="Q7654" i="1"/>
  <c r="T7650" i="1"/>
  <c r="S7650" i="1"/>
  <c r="R7650" i="1"/>
  <c r="Q7650" i="1"/>
  <c r="T7646" i="1"/>
  <c r="S7646" i="1"/>
  <c r="R7646" i="1"/>
  <c r="Q7646" i="1"/>
  <c r="T7642" i="1"/>
  <c r="S7642" i="1"/>
  <c r="R7642" i="1"/>
  <c r="Q7642" i="1"/>
  <c r="T7638" i="1"/>
  <c r="S7638" i="1"/>
  <c r="R7638" i="1"/>
  <c r="Q7638" i="1"/>
  <c r="T7634" i="1"/>
  <c r="S7634" i="1"/>
  <c r="R7634" i="1"/>
  <c r="Q7634" i="1"/>
  <c r="T7630" i="1"/>
  <c r="S7630" i="1"/>
  <c r="R7630" i="1"/>
  <c r="Q7630" i="1"/>
  <c r="T7625" i="1"/>
  <c r="S7625" i="1"/>
  <c r="S7631" i="1" s="1"/>
  <c r="R7625" i="1"/>
  <c r="R7631" i="1" s="1"/>
  <c r="Q7625" i="1"/>
  <c r="T7621" i="1"/>
  <c r="S7621" i="1"/>
  <c r="R7621" i="1"/>
  <c r="Q7621" i="1"/>
  <c r="T7617" i="1"/>
  <c r="S7617" i="1"/>
  <c r="R7617" i="1"/>
  <c r="Q7617" i="1"/>
  <c r="T7613" i="1"/>
  <c r="S7613" i="1"/>
  <c r="R7613" i="1"/>
  <c r="Q7613" i="1"/>
  <c r="T7609" i="1"/>
  <c r="S7609" i="1"/>
  <c r="R7609" i="1"/>
  <c r="Q7609" i="1"/>
  <c r="T7605" i="1"/>
  <c r="S7605" i="1"/>
  <c r="R7605" i="1"/>
  <c r="Q7605" i="1"/>
  <c r="T7601" i="1"/>
  <c r="S7601" i="1"/>
  <c r="R7601" i="1"/>
  <c r="Q7601" i="1"/>
  <c r="T7597" i="1"/>
  <c r="S7597" i="1"/>
  <c r="R7597" i="1"/>
  <c r="Q7597" i="1"/>
  <c r="T7593" i="1"/>
  <c r="S7593" i="1"/>
  <c r="R7593" i="1"/>
  <c r="Q7593" i="1"/>
  <c r="T7590" i="1"/>
  <c r="S7590" i="1"/>
  <c r="R7590" i="1"/>
  <c r="Q7590" i="1"/>
  <c r="T7585" i="1"/>
  <c r="S7585" i="1"/>
  <c r="R7585" i="1"/>
  <c r="Q7585" i="1"/>
  <c r="T7570" i="1"/>
  <c r="S7570" i="1"/>
  <c r="R7570" i="1"/>
  <c r="Q7570" i="1"/>
  <c r="T7562" i="1"/>
  <c r="S7562" i="1"/>
  <c r="R7562" i="1"/>
  <c r="Q7562" i="1"/>
  <c r="T7560" i="1"/>
  <c r="S7560" i="1"/>
  <c r="R7560" i="1"/>
  <c r="Q7560" i="1"/>
  <c r="T7556" i="1"/>
  <c r="S7556" i="1"/>
  <c r="R7556" i="1"/>
  <c r="Q7556" i="1"/>
  <c r="T7552" i="1"/>
  <c r="S7552" i="1"/>
  <c r="R7552" i="1"/>
  <c r="Q7552" i="1"/>
  <c r="T7548" i="1"/>
  <c r="S7548" i="1"/>
  <c r="R7548" i="1"/>
  <c r="Q7548" i="1"/>
  <c r="T7544" i="1"/>
  <c r="S7544" i="1"/>
  <c r="R7544" i="1"/>
  <c r="Q7544" i="1"/>
  <c r="T7540" i="1"/>
  <c r="S7540" i="1"/>
  <c r="R7540" i="1"/>
  <c r="Q7540" i="1"/>
  <c r="T7536" i="1"/>
  <c r="S7536" i="1"/>
  <c r="R7536" i="1"/>
  <c r="Q7536" i="1"/>
  <c r="T7524" i="1"/>
  <c r="T7537" i="1" s="1"/>
  <c r="S7524" i="1"/>
  <c r="S7537" i="1" s="1"/>
  <c r="R7524" i="1"/>
  <c r="R7537" i="1" s="1"/>
  <c r="Q7524" i="1"/>
  <c r="T7520" i="1"/>
  <c r="S7520" i="1"/>
  <c r="R7520" i="1"/>
  <c r="Q7520" i="1"/>
  <c r="T7516" i="1"/>
  <c r="S7516" i="1"/>
  <c r="R7516" i="1"/>
  <c r="Q7516" i="1"/>
  <c r="T7512" i="1"/>
  <c r="S7512" i="1"/>
  <c r="R7512" i="1"/>
  <c r="Q7512" i="1"/>
  <c r="T7508" i="1"/>
  <c r="S7508" i="1"/>
  <c r="R7508" i="1"/>
  <c r="Q7508" i="1"/>
  <c r="T7504" i="1"/>
  <c r="S7504" i="1"/>
  <c r="R7504" i="1"/>
  <c r="Q7504" i="1"/>
  <c r="T7500" i="1"/>
  <c r="S7500" i="1"/>
  <c r="R7500" i="1"/>
  <c r="Q7500" i="1"/>
  <c r="T7496" i="1"/>
  <c r="S7496" i="1"/>
  <c r="R7496" i="1"/>
  <c r="Q7496" i="1"/>
  <c r="T7494" i="1"/>
  <c r="T7497" i="1" s="1"/>
  <c r="S7494" i="1"/>
  <c r="S7497" i="1" s="1"/>
  <c r="R7494" i="1"/>
  <c r="R7497" i="1" s="1"/>
  <c r="Q7494" i="1"/>
  <c r="T7490" i="1"/>
  <c r="S7490" i="1"/>
  <c r="R7490" i="1"/>
  <c r="Q7490" i="1"/>
  <c r="T7486" i="1"/>
  <c r="S7486" i="1"/>
  <c r="R7486" i="1"/>
  <c r="Q7486" i="1"/>
  <c r="T7482" i="1"/>
  <c r="S7482" i="1"/>
  <c r="R7482" i="1"/>
  <c r="Q7482" i="1"/>
  <c r="T7478" i="1"/>
  <c r="S7478" i="1"/>
  <c r="R7478" i="1"/>
  <c r="Q7478" i="1"/>
  <c r="T7474" i="1"/>
  <c r="S7474" i="1"/>
  <c r="R7474" i="1"/>
  <c r="Q7474" i="1"/>
  <c r="T7465" i="1"/>
  <c r="S7465" i="1"/>
  <c r="R7465" i="1"/>
  <c r="Q7465" i="1"/>
  <c r="T7448" i="1"/>
  <c r="S7448" i="1"/>
  <c r="R7448" i="1"/>
  <c r="Q7448" i="1"/>
  <c r="T7445" i="1"/>
  <c r="S7445" i="1"/>
  <c r="R7445" i="1"/>
  <c r="Q7445" i="1"/>
  <c r="T7441" i="1"/>
  <c r="S7441" i="1"/>
  <c r="R7441" i="1"/>
  <c r="Q7441" i="1"/>
  <c r="T7437" i="1"/>
  <c r="S7437" i="1"/>
  <c r="R7437" i="1"/>
  <c r="Q7437" i="1"/>
  <c r="T7433" i="1"/>
  <c r="S7433" i="1"/>
  <c r="R7433" i="1"/>
  <c r="Q7433" i="1"/>
  <c r="T7429" i="1"/>
  <c r="S7429" i="1"/>
  <c r="R7429" i="1"/>
  <c r="Q7429" i="1"/>
  <c r="T7425" i="1"/>
  <c r="S7425" i="1"/>
  <c r="R7425" i="1"/>
  <c r="Q7425" i="1"/>
  <c r="T7421" i="1"/>
  <c r="S7421" i="1"/>
  <c r="R7421" i="1"/>
  <c r="Q7421" i="1"/>
  <c r="T7408" i="1"/>
  <c r="S7408" i="1"/>
  <c r="R7408" i="1"/>
  <c r="Q7408" i="1"/>
  <c r="T7406" i="1"/>
  <c r="S7406" i="1"/>
  <c r="R7406" i="1"/>
  <c r="Q7406" i="1"/>
  <c r="T7402" i="1"/>
  <c r="S7402" i="1"/>
  <c r="R7402" i="1"/>
  <c r="Q7402" i="1"/>
  <c r="T7398" i="1"/>
  <c r="S7398" i="1"/>
  <c r="R7398" i="1"/>
  <c r="Q7398" i="1"/>
  <c r="T7394" i="1"/>
  <c r="S7394" i="1"/>
  <c r="R7394" i="1"/>
  <c r="Q7394" i="1"/>
  <c r="T7390" i="1"/>
  <c r="S7390" i="1"/>
  <c r="R7390" i="1"/>
  <c r="Q7390" i="1"/>
  <c r="T7381" i="1"/>
  <c r="S7381" i="1"/>
  <c r="R7381" i="1"/>
  <c r="Q7381" i="1"/>
  <c r="T7376" i="1"/>
  <c r="S7376" i="1"/>
  <c r="R7376" i="1"/>
  <c r="Q7376" i="1"/>
  <c r="T7372" i="1"/>
  <c r="S7372" i="1"/>
  <c r="R7372" i="1"/>
  <c r="Q7372" i="1"/>
  <c r="T7370" i="1"/>
  <c r="S7370" i="1"/>
  <c r="R7370" i="1"/>
  <c r="Q7370" i="1"/>
  <c r="T7367" i="1"/>
  <c r="S7367" i="1"/>
  <c r="R7367" i="1"/>
  <c r="Q7367" i="1"/>
  <c r="T7364" i="1"/>
  <c r="S7364" i="1"/>
  <c r="R7364" i="1"/>
  <c r="Q7364" i="1"/>
  <c r="T7362" i="1"/>
  <c r="S7362" i="1"/>
  <c r="R7362" i="1"/>
  <c r="Q7362" i="1"/>
  <c r="T7360" i="1"/>
  <c r="S7360" i="1"/>
  <c r="R7360" i="1"/>
  <c r="Q7360" i="1"/>
  <c r="T7356" i="1"/>
  <c r="S7356" i="1"/>
  <c r="R7356" i="1"/>
  <c r="Q7356" i="1"/>
  <c r="T7352" i="1"/>
  <c r="S7352" i="1"/>
  <c r="R7352" i="1"/>
  <c r="Q7352" i="1"/>
  <c r="T7348" i="1"/>
  <c r="S7348" i="1"/>
  <c r="R7348" i="1"/>
  <c r="Q7348" i="1"/>
  <c r="T7344" i="1"/>
  <c r="S7344" i="1"/>
  <c r="R7344" i="1"/>
  <c r="Q7344" i="1"/>
  <c r="T7340" i="1"/>
  <c r="S7340" i="1"/>
  <c r="R7340" i="1"/>
  <c r="Q7340" i="1"/>
  <c r="T7336" i="1"/>
  <c r="S7336" i="1"/>
  <c r="R7336" i="1"/>
  <c r="Q7336" i="1"/>
  <c r="T7334" i="1"/>
  <c r="T7337" i="1" s="1"/>
  <c r="S7334" i="1"/>
  <c r="S7337" i="1" s="1"/>
  <c r="R7334" i="1"/>
  <c r="R7337" i="1" s="1"/>
  <c r="Q7334" i="1"/>
  <c r="T7330" i="1"/>
  <c r="S7330" i="1"/>
  <c r="R7330" i="1"/>
  <c r="Q7330" i="1"/>
  <c r="T7326" i="1"/>
  <c r="S7326" i="1"/>
  <c r="R7326" i="1"/>
  <c r="Q7326" i="1"/>
  <c r="T7322" i="1"/>
  <c r="S7322" i="1"/>
  <c r="R7322" i="1"/>
  <c r="Q7322" i="1"/>
  <c r="T7318" i="1"/>
  <c r="S7318" i="1"/>
  <c r="R7318" i="1"/>
  <c r="Q7318" i="1"/>
  <c r="T7314" i="1"/>
  <c r="S7314" i="1"/>
  <c r="R7314" i="1"/>
  <c r="Q7314" i="1"/>
  <c r="T7310" i="1"/>
  <c r="S7310" i="1"/>
  <c r="R7310" i="1"/>
  <c r="Q7310" i="1"/>
  <c r="T7306" i="1"/>
  <c r="S7306" i="1"/>
  <c r="R7306" i="1"/>
  <c r="Q7306" i="1"/>
  <c r="T7302" i="1"/>
  <c r="S7302" i="1"/>
  <c r="R7302" i="1"/>
  <c r="Q7302" i="1"/>
  <c r="T7298" i="1"/>
  <c r="S7298" i="1"/>
  <c r="R7298" i="1"/>
  <c r="Q7298" i="1"/>
  <c r="T7294" i="1"/>
  <c r="S7294" i="1"/>
  <c r="R7294" i="1"/>
  <c r="Q7294" i="1"/>
  <c r="T7290" i="1"/>
  <c r="S7290" i="1"/>
  <c r="R7290" i="1"/>
  <c r="Q7290" i="1"/>
  <c r="T7287" i="1"/>
  <c r="S7287" i="1"/>
  <c r="R7287" i="1"/>
  <c r="Q7287" i="1"/>
  <c r="T7284" i="1"/>
  <c r="S7284" i="1"/>
  <c r="R7284" i="1"/>
  <c r="Q7284" i="1"/>
  <c r="T7280" i="1"/>
  <c r="S7280" i="1"/>
  <c r="R7280" i="1"/>
  <c r="Q7280" i="1"/>
  <c r="T7276" i="1"/>
  <c r="S7276" i="1"/>
  <c r="R7276" i="1"/>
  <c r="Q7276" i="1"/>
  <c r="T7272" i="1"/>
  <c r="S7272" i="1"/>
  <c r="R7272" i="1"/>
  <c r="Q7272" i="1"/>
  <c r="T7268" i="1"/>
  <c r="S7268" i="1"/>
  <c r="R7268" i="1"/>
  <c r="Q7268" i="1"/>
  <c r="T7264" i="1"/>
  <c r="S7264" i="1"/>
  <c r="R7264" i="1"/>
  <c r="Q7264" i="1"/>
  <c r="T7260" i="1"/>
  <c r="S7260" i="1"/>
  <c r="R7260" i="1"/>
  <c r="Q7260" i="1"/>
  <c r="T7256" i="1"/>
  <c r="S7256" i="1"/>
  <c r="R7256" i="1"/>
  <c r="Q7256" i="1"/>
  <c r="T7252" i="1"/>
  <c r="S7252" i="1"/>
  <c r="R7252" i="1"/>
  <c r="Q7252" i="1"/>
  <c r="T7248" i="1"/>
  <c r="S7248" i="1"/>
  <c r="R7248" i="1"/>
  <c r="Q7248" i="1"/>
  <c r="T7244" i="1"/>
  <c r="S7244" i="1"/>
  <c r="R7244" i="1"/>
  <c r="Q7244" i="1"/>
  <c r="T7240" i="1"/>
  <c r="S7240" i="1"/>
  <c r="R7240" i="1"/>
  <c r="Q7240" i="1"/>
  <c r="T7236" i="1"/>
  <c r="S7236" i="1"/>
  <c r="R7236" i="1"/>
  <c r="Q7236" i="1"/>
  <c r="T7232" i="1"/>
  <c r="S7232" i="1"/>
  <c r="R7232" i="1"/>
  <c r="Q7232" i="1"/>
  <c r="T7228" i="1"/>
  <c r="S7228" i="1"/>
  <c r="R7228" i="1"/>
  <c r="Q7228" i="1"/>
  <c r="T7224" i="1"/>
  <c r="S7224" i="1"/>
  <c r="R7224" i="1"/>
  <c r="Q7224" i="1"/>
  <c r="T7220" i="1"/>
  <c r="S7220" i="1"/>
  <c r="R7220" i="1"/>
  <c r="Q7220" i="1"/>
  <c r="T7216" i="1"/>
  <c r="S7216" i="1"/>
  <c r="R7216" i="1"/>
  <c r="Q7216" i="1"/>
  <c r="T7212" i="1"/>
  <c r="S7212" i="1"/>
  <c r="R7212" i="1"/>
  <c r="Q7212" i="1"/>
  <c r="T7208" i="1"/>
  <c r="S7208" i="1"/>
  <c r="R7208" i="1"/>
  <c r="Q7208" i="1"/>
  <c r="T7204" i="1"/>
  <c r="S7204" i="1"/>
  <c r="R7204" i="1"/>
  <c r="Q7204" i="1"/>
  <c r="T7200" i="1"/>
  <c r="S7200" i="1"/>
  <c r="R7200" i="1"/>
  <c r="Q7200" i="1"/>
  <c r="T7196" i="1"/>
  <c r="S7196" i="1"/>
  <c r="R7196" i="1"/>
  <c r="Q7196" i="1"/>
  <c r="T7191" i="1"/>
  <c r="S7191" i="1"/>
  <c r="R7191" i="1"/>
  <c r="Q7191" i="1"/>
  <c r="T7186" i="1"/>
  <c r="S7186" i="1"/>
  <c r="R7186" i="1"/>
  <c r="Q7186" i="1"/>
  <c r="T7182" i="1"/>
  <c r="S7182" i="1"/>
  <c r="R7182" i="1"/>
  <c r="Q7182" i="1"/>
  <c r="T7178" i="1"/>
  <c r="S7178" i="1"/>
  <c r="R7178" i="1"/>
  <c r="Q7178" i="1"/>
  <c r="T7176" i="1"/>
  <c r="S7176" i="1"/>
  <c r="R7176" i="1"/>
  <c r="Q7176" i="1"/>
  <c r="T7172" i="1"/>
  <c r="S7172" i="1"/>
  <c r="R7172" i="1"/>
  <c r="Q7172" i="1"/>
  <c r="T7168" i="1"/>
  <c r="S7168" i="1"/>
  <c r="R7168" i="1"/>
  <c r="Q7168" i="1"/>
  <c r="T7164" i="1"/>
  <c r="S7164" i="1"/>
  <c r="R7164" i="1"/>
  <c r="Q7164" i="1"/>
  <c r="T7159" i="1"/>
  <c r="S7159" i="1"/>
  <c r="R7159" i="1"/>
  <c r="Q7159" i="1"/>
  <c r="T7155" i="1"/>
  <c r="S7155" i="1"/>
  <c r="R7155" i="1"/>
  <c r="Q7155" i="1"/>
  <c r="T7151" i="1"/>
  <c r="S7151" i="1"/>
  <c r="R7151" i="1"/>
  <c r="Q7151" i="1"/>
  <c r="T7147" i="1"/>
  <c r="S7147" i="1"/>
  <c r="R7147" i="1"/>
  <c r="Q7147" i="1"/>
  <c r="T7143" i="1"/>
  <c r="S7143" i="1"/>
  <c r="R7143" i="1"/>
  <c r="Q7143" i="1"/>
  <c r="T7139" i="1"/>
  <c r="S7139" i="1"/>
  <c r="R7139" i="1"/>
  <c r="Q7139" i="1"/>
  <c r="T7135" i="1"/>
  <c r="S7135" i="1"/>
  <c r="R7135" i="1"/>
  <c r="Q7135" i="1"/>
  <c r="T7131" i="1"/>
  <c r="S7131" i="1"/>
  <c r="R7131" i="1"/>
  <c r="Q7131" i="1"/>
  <c r="T7127" i="1"/>
  <c r="S7127" i="1"/>
  <c r="R7127" i="1"/>
  <c r="Q7127" i="1"/>
  <c r="T7123" i="1"/>
  <c r="S7123" i="1"/>
  <c r="R7123" i="1"/>
  <c r="Q7123" i="1"/>
  <c r="T7119" i="1"/>
  <c r="S7119" i="1"/>
  <c r="R7119" i="1"/>
  <c r="Q7119" i="1"/>
  <c r="T7115" i="1"/>
  <c r="S7115" i="1"/>
  <c r="R7115" i="1"/>
  <c r="Q7115" i="1"/>
  <c r="T7112" i="1"/>
  <c r="S7112" i="1"/>
  <c r="R7112" i="1"/>
  <c r="Q7112" i="1"/>
  <c r="T7108" i="1"/>
  <c r="S7108" i="1"/>
  <c r="R7108" i="1"/>
  <c r="Q7108" i="1"/>
  <c r="T7103" i="1"/>
  <c r="S7103" i="1"/>
  <c r="R7103" i="1"/>
  <c r="Q7103" i="1"/>
  <c r="T7099" i="1"/>
  <c r="S7099" i="1"/>
  <c r="R7099" i="1"/>
  <c r="Q7099" i="1"/>
  <c r="T7095" i="1"/>
  <c r="S7095" i="1"/>
  <c r="R7095" i="1"/>
  <c r="Q7095" i="1"/>
  <c r="T7091" i="1"/>
  <c r="S7091" i="1"/>
  <c r="R7091" i="1"/>
  <c r="Q7091" i="1"/>
  <c r="T7087" i="1"/>
  <c r="S7087" i="1"/>
  <c r="R7087" i="1"/>
  <c r="Q7087" i="1"/>
  <c r="T7083" i="1"/>
  <c r="S7083" i="1"/>
  <c r="R7083" i="1"/>
  <c r="Q7083" i="1"/>
  <c r="T7080" i="1"/>
  <c r="S7080" i="1"/>
  <c r="R7080" i="1"/>
  <c r="Q7080" i="1"/>
  <c r="T7078" i="1"/>
  <c r="S7078" i="1"/>
  <c r="R7078" i="1"/>
  <c r="Q7078" i="1"/>
  <c r="T7074" i="1"/>
  <c r="S7074" i="1"/>
  <c r="R7074" i="1"/>
  <c r="Q7074" i="1"/>
  <c r="T7070" i="1"/>
  <c r="S7070" i="1"/>
  <c r="R7070" i="1"/>
  <c r="Q7070" i="1"/>
  <c r="T7066" i="1"/>
  <c r="S7066" i="1"/>
  <c r="R7066" i="1"/>
  <c r="Q7066" i="1"/>
  <c r="T7062" i="1"/>
  <c r="S7062" i="1"/>
  <c r="R7062" i="1"/>
  <c r="Q7062" i="1"/>
  <c r="T7058" i="1"/>
  <c r="S7058" i="1"/>
  <c r="R7058" i="1"/>
  <c r="Q7058" i="1"/>
  <c r="T7054" i="1"/>
  <c r="S7054" i="1"/>
  <c r="R7054" i="1"/>
  <c r="Q7054" i="1"/>
  <c r="T7050" i="1"/>
  <c r="S7050" i="1"/>
  <c r="R7050" i="1"/>
  <c r="Q7050" i="1"/>
  <c r="T7045" i="1"/>
  <c r="T7051" i="1" s="1"/>
  <c r="S7045" i="1"/>
  <c r="S7051" i="1" s="1"/>
  <c r="R7045" i="1"/>
  <c r="R7051" i="1" s="1"/>
  <c r="Q7045" i="1"/>
  <c r="T7041" i="1"/>
  <c r="S7041" i="1"/>
  <c r="R7041" i="1"/>
  <c r="Q7041" i="1"/>
  <c r="T7037" i="1"/>
  <c r="S7037" i="1"/>
  <c r="R7037" i="1"/>
  <c r="Q7037" i="1"/>
  <c r="T7035" i="1"/>
  <c r="T7038" i="1" s="1"/>
  <c r="S7035" i="1"/>
  <c r="S7038" i="1" s="1"/>
  <c r="R7035" i="1"/>
  <c r="R7038" i="1" s="1"/>
  <c r="Q7035" i="1"/>
  <c r="T7031" i="1"/>
  <c r="S7031" i="1"/>
  <c r="R7031" i="1"/>
  <c r="Q7031" i="1"/>
  <c r="T7028" i="1"/>
  <c r="S7028" i="1"/>
  <c r="R7028" i="1"/>
  <c r="Q7028" i="1"/>
  <c r="T7025" i="1"/>
  <c r="S7025" i="1"/>
  <c r="R7025" i="1"/>
  <c r="Q7025" i="1"/>
  <c r="T7023" i="1"/>
  <c r="S7023" i="1"/>
  <c r="R7023" i="1"/>
  <c r="Q7023" i="1"/>
  <c r="T7019" i="1"/>
  <c r="S7019" i="1"/>
  <c r="R7019" i="1"/>
  <c r="Q7019" i="1"/>
  <c r="T7015" i="1"/>
  <c r="S7015" i="1"/>
  <c r="R7015" i="1"/>
  <c r="Q7015" i="1"/>
  <c r="T7011" i="1"/>
  <c r="S7011" i="1"/>
  <c r="R7011" i="1"/>
  <c r="Q7011" i="1"/>
  <c r="T7007" i="1"/>
  <c r="S7007" i="1"/>
  <c r="R7007" i="1"/>
  <c r="Q7007" i="1"/>
  <c r="T7003" i="1"/>
  <c r="S7003" i="1"/>
  <c r="R7003" i="1"/>
  <c r="Q7003" i="1"/>
  <c r="T7001" i="1"/>
  <c r="S7001" i="1"/>
  <c r="R7001" i="1"/>
  <c r="Q7001" i="1"/>
  <c r="T6998" i="1"/>
  <c r="S6998" i="1"/>
  <c r="R6998" i="1"/>
  <c r="Q6998" i="1"/>
  <c r="T6994" i="1"/>
  <c r="S6994" i="1"/>
  <c r="R6994" i="1"/>
  <c r="Q6994" i="1"/>
  <c r="T6990" i="1"/>
  <c r="S6990" i="1"/>
  <c r="R6990" i="1"/>
  <c r="Q6990" i="1"/>
  <c r="T6986" i="1"/>
  <c r="S6986" i="1"/>
  <c r="R6986" i="1"/>
  <c r="Q6986" i="1"/>
  <c r="T6982" i="1"/>
  <c r="S6982" i="1"/>
  <c r="R6982" i="1"/>
  <c r="Q6982" i="1"/>
  <c r="T6978" i="1"/>
  <c r="S6978" i="1"/>
  <c r="R6978" i="1"/>
  <c r="Q6978" i="1"/>
  <c r="T6974" i="1"/>
  <c r="S6974" i="1"/>
  <c r="R6974" i="1"/>
  <c r="Q6974" i="1"/>
  <c r="T6972" i="1"/>
  <c r="T6975" i="1" s="1"/>
  <c r="S6972" i="1"/>
  <c r="S6975" i="1" s="1"/>
  <c r="R6972" i="1"/>
  <c r="R6975" i="1" s="1"/>
  <c r="Q6972" i="1"/>
  <c r="T6968" i="1"/>
  <c r="S6968" i="1"/>
  <c r="R6968" i="1"/>
  <c r="Q6968" i="1"/>
  <c r="T6964" i="1"/>
  <c r="S6964" i="1"/>
  <c r="R6964" i="1"/>
  <c r="Q6964" i="1"/>
  <c r="T6960" i="1"/>
  <c r="S6960" i="1"/>
  <c r="R6960" i="1"/>
  <c r="Q6960" i="1"/>
  <c r="T6956" i="1"/>
  <c r="S6956" i="1"/>
  <c r="R6956" i="1"/>
  <c r="Q6956" i="1"/>
  <c r="T6952" i="1"/>
  <c r="S6952" i="1"/>
  <c r="R6952" i="1"/>
  <c r="Q6952" i="1"/>
  <c r="T6948" i="1"/>
  <c r="S6948" i="1"/>
  <c r="R6948" i="1"/>
  <c r="Q6948" i="1"/>
  <c r="T6944" i="1"/>
  <c r="S6944" i="1"/>
  <c r="R6944" i="1"/>
  <c r="Q6944" i="1"/>
  <c r="T6940" i="1"/>
  <c r="S6940" i="1"/>
  <c r="R6940" i="1"/>
  <c r="Q6940" i="1"/>
  <c r="T6936" i="1"/>
  <c r="S6936" i="1"/>
  <c r="R6936" i="1"/>
  <c r="Q6936" i="1"/>
  <c r="T6932" i="1"/>
  <c r="S6932" i="1"/>
  <c r="R6932" i="1"/>
  <c r="Q6932" i="1"/>
  <c r="T6928" i="1"/>
  <c r="S6928" i="1"/>
  <c r="R6928" i="1"/>
  <c r="Q6928" i="1"/>
  <c r="T6925" i="1"/>
  <c r="S6925" i="1"/>
  <c r="R6925" i="1"/>
  <c r="Q6925" i="1"/>
  <c r="T6921" i="1"/>
  <c r="S6921" i="1"/>
  <c r="R6921" i="1"/>
  <c r="Q6921" i="1"/>
  <c r="T6917" i="1"/>
  <c r="S6917" i="1"/>
  <c r="R6917" i="1"/>
  <c r="Q6917" i="1"/>
  <c r="T6913" i="1"/>
  <c r="S6913" i="1"/>
  <c r="R6913" i="1"/>
  <c r="Q6913" i="1"/>
  <c r="T6909" i="1"/>
  <c r="S6909" i="1"/>
  <c r="R6909" i="1"/>
  <c r="Q6909" i="1"/>
  <c r="T6905" i="1"/>
  <c r="S6905" i="1"/>
  <c r="R6905" i="1"/>
  <c r="Q6905" i="1"/>
  <c r="T6901" i="1"/>
  <c r="S6901" i="1"/>
  <c r="R6901" i="1"/>
  <c r="Q6901" i="1"/>
  <c r="T6897" i="1"/>
  <c r="S6897" i="1"/>
  <c r="R6897" i="1"/>
  <c r="Q6897" i="1"/>
  <c r="T6893" i="1"/>
  <c r="S6893" i="1"/>
  <c r="R6893" i="1"/>
  <c r="Q6893" i="1"/>
  <c r="T6889" i="1"/>
  <c r="S6889" i="1"/>
  <c r="R6889" i="1"/>
  <c r="Q6889" i="1"/>
  <c r="T6885" i="1"/>
  <c r="S6885" i="1"/>
  <c r="R6885" i="1"/>
  <c r="Q6885" i="1"/>
  <c r="T6881" i="1"/>
  <c r="S6881" i="1"/>
  <c r="R6881" i="1"/>
  <c r="Q6881" i="1"/>
  <c r="T6877" i="1"/>
  <c r="S6877" i="1"/>
  <c r="R6877" i="1"/>
  <c r="Q6877" i="1"/>
  <c r="T6873" i="1"/>
  <c r="S6873" i="1"/>
  <c r="R6873" i="1"/>
  <c r="Q6873" i="1"/>
  <c r="T6869" i="1"/>
  <c r="S6869" i="1"/>
  <c r="R6869" i="1"/>
  <c r="Q6869" i="1"/>
  <c r="T6865" i="1"/>
  <c r="S6865" i="1"/>
  <c r="R6865" i="1"/>
  <c r="Q6865" i="1"/>
  <c r="T6861" i="1"/>
  <c r="S6861" i="1"/>
  <c r="R6861" i="1"/>
  <c r="Q6861" i="1"/>
  <c r="T6858" i="1"/>
  <c r="T6862" i="1" s="1"/>
  <c r="S6858" i="1"/>
  <c r="S6862" i="1" s="1"/>
  <c r="R6858" i="1"/>
  <c r="R6862" i="1" s="1"/>
  <c r="Q6858" i="1"/>
  <c r="T6854" i="1"/>
  <c r="S6854" i="1"/>
  <c r="R6854" i="1"/>
  <c r="Q6854" i="1"/>
  <c r="T6850" i="1"/>
  <c r="S6850" i="1"/>
  <c r="R6850" i="1"/>
  <c r="Q6850" i="1"/>
  <c r="T6848" i="1"/>
  <c r="S6848" i="1"/>
  <c r="R6848" i="1"/>
  <c r="Q6848" i="1"/>
  <c r="T6845" i="1"/>
  <c r="S6845" i="1"/>
  <c r="R6845" i="1"/>
  <c r="Q6845" i="1"/>
  <c r="T6842" i="1"/>
  <c r="S6842" i="1"/>
  <c r="R6842" i="1"/>
  <c r="Q6842" i="1"/>
  <c r="T6838" i="1"/>
  <c r="S6838" i="1"/>
  <c r="R6838" i="1"/>
  <c r="Q6838" i="1"/>
  <c r="T6834" i="1"/>
  <c r="S6834" i="1"/>
  <c r="R6834" i="1"/>
  <c r="Q6834" i="1"/>
  <c r="T6830" i="1"/>
  <c r="S6830" i="1"/>
  <c r="R6830" i="1"/>
  <c r="Q6830" i="1"/>
  <c r="T6826" i="1"/>
  <c r="S6826" i="1"/>
  <c r="R6826" i="1"/>
  <c r="Q6826" i="1"/>
  <c r="T6824" i="1"/>
  <c r="T6827" i="1" s="1"/>
  <c r="S6824" i="1"/>
  <c r="S6827" i="1" s="1"/>
  <c r="R6824" i="1"/>
  <c r="R6827" i="1" s="1"/>
  <c r="Q6824" i="1"/>
  <c r="T6820" i="1"/>
  <c r="S6820" i="1"/>
  <c r="R6820" i="1"/>
  <c r="Q6820" i="1"/>
  <c r="T6816" i="1"/>
  <c r="S6816" i="1"/>
  <c r="R6816" i="1"/>
  <c r="Q6816" i="1"/>
  <c r="T6812" i="1"/>
  <c r="S6812" i="1"/>
  <c r="R6812" i="1"/>
  <c r="Q6812" i="1"/>
  <c r="T6808" i="1"/>
  <c r="S6808" i="1"/>
  <c r="R6808" i="1"/>
  <c r="Q6808" i="1"/>
  <c r="T6804" i="1"/>
  <c r="S6804" i="1"/>
  <c r="R6804" i="1"/>
  <c r="Q6804" i="1"/>
  <c r="T6800" i="1"/>
  <c r="S6800" i="1"/>
  <c r="R6800" i="1"/>
  <c r="Q6800" i="1"/>
  <c r="T6796" i="1"/>
  <c r="S6796" i="1"/>
  <c r="R6796" i="1"/>
  <c r="Q6796" i="1"/>
  <c r="T6792" i="1"/>
  <c r="S6792" i="1"/>
  <c r="R6792" i="1"/>
  <c r="Q6792" i="1"/>
  <c r="T6788" i="1"/>
  <c r="S6788" i="1"/>
  <c r="R6788" i="1"/>
  <c r="Q6788" i="1"/>
  <c r="T6785" i="1"/>
  <c r="S6785" i="1"/>
  <c r="R6785" i="1"/>
  <c r="Q6785" i="1"/>
  <c r="T6781" i="1"/>
  <c r="S6781" i="1"/>
  <c r="R6781" i="1"/>
  <c r="Q6781" i="1"/>
  <c r="T6777" i="1"/>
  <c r="S6777" i="1"/>
  <c r="R6777" i="1"/>
  <c r="Q6777" i="1"/>
  <c r="T6773" i="1"/>
  <c r="S6773" i="1"/>
  <c r="R6773" i="1"/>
  <c r="Q6773" i="1"/>
  <c r="T6769" i="1"/>
  <c r="S6769" i="1"/>
  <c r="R6769" i="1"/>
  <c r="Q6769" i="1"/>
  <c r="T6764" i="1"/>
  <c r="T6770" i="1" s="1"/>
  <c r="S6764" i="1"/>
  <c r="S6770" i="1" s="1"/>
  <c r="R6764" i="1"/>
  <c r="R6770" i="1" s="1"/>
  <c r="Q6764" i="1"/>
  <c r="T6760" i="1"/>
  <c r="S6760" i="1"/>
  <c r="R6760" i="1"/>
  <c r="Q6760" i="1"/>
  <c r="T6756" i="1"/>
  <c r="S6756" i="1"/>
  <c r="R6756" i="1"/>
  <c r="Q6756" i="1"/>
  <c r="T6752" i="1"/>
  <c r="S6752" i="1"/>
  <c r="R6752" i="1"/>
  <c r="Q6752" i="1"/>
  <c r="T6748" i="1"/>
  <c r="S6748" i="1"/>
  <c r="R6748" i="1"/>
  <c r="Q6748" i="1"/>
  <c r="T6744" i="1"/>
  <c r="S6744" i="1"/>
  <c r="R6744" i="1"/>
  <c r="Q6744" i="1"/>
  <c r="T6740" i="1"/>
  <c r="S6740" i="1"/>
  <c r="R6740" i="1"/>
  <c r="Q6740" i="1"/>
  <c r="T6736" i="1"/>
  <c r="S6736" i="1"/>
  <c r="R6736" i="1"/>
  <c r="Q6736" i="1"/>
  <c r="T6732" i="1"/>
  <c r="S6732" i="1"/>
  <c r="R6732" i="1"/>
  <c r="Q6732" i="1"/>
  <c r="T6728" i="1"/>
  <c r="S6728" i="1"/>
  <c r="R6728" i="1"/>
  <c r="Q6728" i="1"/>
  <c r="T6724" i="1"/>
  <c r="S6724" i="1"/>
  <c r="R6724" i="1"/>
  <c r="Q6724" i="1"/>
  <c r="T6717" i="1"/>
  <c r="S6717" i="1"/>
  <c r="R6717" i="1"/>
  <c r="Q6717" i="1"/>
  <c r="T6714" i="1"/>
  <c r="S6714" i="1"/>
  <c r="R6714" i="1"/>
  <c r="Q6714" i="1"/>
  <c r="T6711" i="1"/>
  <c r="S6711" i="1"/>
  <c r="R6711" i="1"/>
  <c r="Q6711" i="1"/>
  <c r="T6709" i="1"/>
  <c r="S6709" i="1"/>
  <c r="R6709" i="1"/>
  <c r="Q6709" i="1"/>
  <c r="T6705" i="1"/>
  <c r="S6705" i="1"/>
  <c r="R6705" i="1"/>
  <c r="Q6705" i="1"/>
  <c r="T6701" i="1"/>
  <c r="S6701" i="1"/>
  <c r="R6701" i="1"/>
  <c r="Q6701" i="1"/>
  <c r="T6699" i="1"/>
  <c r="S6699" i="1"/>
  <c r="R6699" i="1"/>
  <c r="Q6699" i="1"/>
  <c r="T6696" i="1"/>
  <c r="S6696" i="1"/>
  <c r="R6696" i="1"/>
  <c r="Q6696" i="1"/>
  <c r="T6694" i="1"/>
  <c r="S6694" i="1"/>
  <c r="R6694" i="1"/>
  <c r="Q6694" i="1"/>
  <c r="T6690" i="1"/>
  <c r="S6690" i="1"/>
  <c r="R6690" i="1"/>
  <c r="Q6690" i="1"/>
  <c r="T6675" i="1"/>
  <c r="S6675" i="1"/>
  <c r="R6675" i="1"/>
  <c r="Q6675" i="1"/>
  <c r="T6673" i="1"/>
  <c r="S6673" i="1"/>
  <c r="R6673" i="1"/>
  <c r="Q6673" i="1"/>
  <c r="T6671" i="1"/>
  <c r="S6671" i="1"/>
  <c r="R6671" i="1"/>
  <c r="Q6671" i="1"/>
  <c r="T6667" i="1"/>
  <c r="S6667" i="1"/>
  <c r="R6667" i="1"/>
  <c r="Q6667" i="1"/>
  <c r="T6656" i="1"/>
  <c r="S6656" i="1"/>
  <c r="R6656" i="1"/>
  <c r="Q6656" i="1"/>
  <c r="T6652" i="1"/>
  <c r="S6652" i="1"/>
  <c r="R6652" i="1"/>
  <c r="Q6652" i="1"/>
  <c r="T6648" i="1"/>
  <c r="S6648" i="1"/>
  <c r="R6648" i="1"/>
  <c r="Q6648" i="1"/>
  <c r="T6644" i="1"/>
  <c r="S6644" i="1"/>
  <c r="R6644" i="1"/>
  <c r="Q6644" i="1"/>
  <c r="T6640" i="1"/>
  <c r="S6640" i="1"/>
  <c r="R6640" i="1"/>
  <c r="Q6640" i="1"/>
  <c r="T6636" i="1"/>
  <c r="S6636" i="1"/>
  <c r="R6636" i="1"/>
  <c r="Q6636" i="1"/>
  <c r="T6632" i="1"/>
  <c r="S6632" i="1"/>
  <c r="R6632" i="1"/>
  <c r="Q6632" i="1"/>
  <c r="T6628" i="1"/>
  <c r="S6628" i="1"/>
  <c r="R6628" i="1"/>
  <c r="Q6628" i="1"/>
  <c r="T6624" i="1"/>
  <c r="S6624" i="1"/>
  <c r="R6624" i="1"/>
  <c r="Q6624" i="1"/>
  <c r="T6620" i="1"/>
  <c r="S6620" i="1"/>
  <c r="R6620" i="1"/>
  <c r="Q6620" i="1"/>
  <c r="T6616" i="1"/>
  <c r="S6616" i="1"/>
  <c r="R6616" i="1"/>
  <c r="Q6616" i="1"/>
  <c r="T6612" i="1"/>
  <c r="S6612" i="1"/>
  <c r="R6612" i="1"/>
  <c r="Q6612" i="1"/>
  <c r="T6608" i="1"/>
  <c r="S6608" i="1"/>
  <c r="R6608" i="1"/>
  <c r="Q6608" i="1"/>
  <c r="T6604" i="1"/>
  <c r="S6604" i="1"/>
  <c r="R6604" i="1"/>
  <c r="Q6604" i="1"/>
  <c r="T6600" i="1"/>
  <c r="S6600" i="1"/>
  <c r="R6600" i="1"/>
  <c r="Q6600" i="1"/>
  <c r="T6596" i="1"/>
  <c r="S6596" i="1"/>
  <c r="R6596" i="1"/>
  <c r="Q6596" i="1"/>
  <c r="T6594" i="1"/>
  <c r="T6597" i="1" s="1"/>
  <c r="S6594" i="1"/>
  <c r="S6597" i="1" s="1"/>
  <c r="R6594" i="1"/>
  <c r="R6597" i="1" s="1"/>
  <c r="Q6594" i="1"/>
  <c r="T6590" i="1"/>
  <c r="S6590" i="1"/>
  <c r="R6590" i="1"/>
  <c r="Q6590" i="1"/>
  <c r="T6586" i="1"/>
  <c r="S6586" i="1"/>
  <c r="R6586" i="1"/>
  <c r="Q6586" i="1"/>
  <c r="T6582" i="1"/>
  <c r="S6582" i="1"/>
  <c r="R6582" i="1"/>
  <c r="Q6582" i="1"/>
  <c r="T6578" i="1"/>
  <c r="S6578" i="1"/>
  <c r="R6578" i="1"/>
  <c r="Q6578" i="1"/>
  <c r="T6574" i="1"/>
  <c r="S6574" i="1"/>
  <c r="R6574" i="1"/>
  <c r="Q6574" i="1"/>
  <c r="T6572" i="1"/>
  <c r="T6575" i="1" s="1"/>
  <c r="S6572" i="1"/>
  <c r="S6575" i="1" s="1"/>
  <c r="R6572" i="1"/>
  <c r="R6575" i="1" s="1"/>
  <c r="Q6572" i="1"/>
  <c r="T6568" i="1"/>
  <c r="S6568" i="1"/>
  <c r="R6568" i="1"/>
  <c r="Q6568" i="1"/>
  <c r="T6564" i="1"/>
  <c r="S6564" i="1"/>
  <c r="R6564" i="1"/>
  <c r="Q6564" i="1"/>
  <c r="T6560" i="1"/>
  <c r="S6560" i="1"/>
  <c r="R6560" i="1"/>
  <c r="Q6560" i="1"/>
  <c r="T6556" i="1"/>
  <c r="S6556" i="1"/>
  <c r="R6556" i="1"/>
  <c r="Q6556" i="1"/>
  <c r="T6552" i="1"/>
  <c r="S6552" i="1"/>
  <c r="R6552" i="1"/>
  <c r="Q6552" i="1"/>
  <c r="T6549" i="1"/>
  <c r="T6553" i="1" s="1"/>
  <c r="S6549" i="1"/>
  <c r="S6553" i="1" s="1"/>
  <c r="R6549" i="1"/>
  <c r="R6553" i="1" s="1"/>
  <c r="Q6549" i="1"/>
  <c r="T6545" i="1"/>
  <c r="S6545" i="1"/>
  <c r="R6545" i="1"/>
  <c r="Q6545" i="1"/>
  <c r="T6541" i="1"/>
  <c r="S6541" i="1"/>
  <c r="R6541" i="1"/>
  <c r="Q6541" i="1"/>
  <c r="T6537" i="1"/>
  <c r="S6537" i="1"/>
  <c r="R6537" i="1"/>
  <c r="Q6537" i="1"/>
  <c r="T6533" i="1"/>
  <c r="S6533" i="1"/>
  <c r="R6533" i="1"/>
  <c r="Q6533" i="1"/>
  <c r="T6529" i="1"/>
  <c r="S6529" i="1"/>
  <c r="R6529" i="1"/>
  <c r="Q6529" i="1"/>
  <c r="T6525" i="1"/>
  <c r="S6525" i="1"/>
  <c r="R6525" i="1"/>
  <c r="Q6525" i="1"/>
  <c r="T6521" i="1"/>
  <c r="S6521" i="1"/>
  <c r="R6521" i="1"/>
  <c r="Q6521" i="1"/>
  <c r="T6518" i="1"/>
  <c r="S6518" i="1"/>
  <c r="R6518" i="1"/>
  <c r="Q6518" i="1"/>
  <c r="T6516" i="1"/>
  <c r="S6516" i="1"/>
  <c r="R6516" i="1"/>
  <c r="Q6516" i="1"/>
  <c r="T6512" i="1"/>
  <c r="S6512" i="1"/>
  <c r="R6512" i="1"/>
  <c r="Q6512" i="1"/>
  <c r="T6508" i="1"/>
  <c r="S6508" i="1"/>
  <c r="R6508" i="1"/>
  <c r="Q6508" i="1"/>
  <c r="T6504" i="1"/>
  <c r="S6504" i="1"/>
  <c r="R6504" i="1"/>
  <c r="Q6504" i="1"/>
  <c r="T6500" i="1"/>
  <c r="S6500" i="1"/>
  <c r="R6500" i="1"/>
  <c r="Q6500" i="1"/>
  <c r="T6496" i="1"/>
  <c r="S6496" i="1"/>
  <c r="R6496" i="1"/>
  <c r="Q6496" i="1"/>
  <c r="T6494" i="1"/>
  <c r="S6494" i="1"/>
  <c r="R6494" i="1"/>
  <c r="Q6494" i="1"/>
  <c r="T6489" i="1"/>
  <c r="S6489" i="1"/>
  <c r="R6489" i="1"/>
  <c r="Q6489" i="1"/>
  <c r="T6484" i="1"/>
  <c r="S6484" i="1"/>
  <c r="R6484" i="1"/>
  <c r="Q6484" i="1"/>
  <c r="T6482" i="1"/>
  <c r="S6482" i="1"/>
  <c r="R6482" i="1"/>
  <c r="Q6482" i="1"/>
  <c r="T6478" i="1"/>
  <c r="S6478" i="1"/>
  <c r="R6478" i="1"/>
  <c r="Q6478" i="1"/>
  <c r="T6472" i="1"/>
  <c r="S6472" i="1"/>
  <c r="R6472" i="1"/>
  <c r="Q6472" i="1"/>
  <c r="T6468" i="1"/>
  <c r="S6468" i="1"/>
  <c r="R6468" i="1"/>
  <c r="Q6468" i="1"/>
  <c r="T6464" i="1"/>
  <c r="S6464" i="1"/>
  <c r="R6464" i="1"/>
  <c r="Q6464" i="1"/>
  <c r="T6460" i="1"/>
  <c r="S6460" i="1"/>
  <c r="R6460" i="1"/>
  <c r="Q6460" i="1"/>
  <c r="T6456" i="1"/>
  <c r="S6456" i="1"/>
  <c r="R6456" i="1"/>
  <c r="Q6456" i="1"/>
  <c r="T6452" i="1"/>
  <c r="S6452" i="1"/>
  <c r="R6452" i="1"/>
  <c r="Q6452" i="1"/>
  <c r="T6450" i="1"/>
  <c r="T6453" i="1" s="1"/>
  <c r="S6450" i="1"/>
  <c r="S6453" i="1" s="1"/>
  <c r="R6450" i="1"/>
  <c r="R6453" i="1" s="1"/>
  <c r="Q6450" i="1"/>
  <c r="T6446" i="1"/>
  <c r="S6446" i="1"/>
  <c r="R6446" i="1"/>
  <c r="Q6446" i="1"/>
  <c r="T6442" i="1"/>
  <c r="S6442" i="1"/>
  <c r="R6442" i="1"/>
  <c r="Q6442" i="1"/>
  <c r="T6440" i="1"/>
  <c r="S6440" i="1"/>
  <c r="R6440" i="1"/>
  <c r="Q6440" i="1"/>
  <c r="T6437" i="1"/>
  <c r="S6437" i="1"/>
  <c r="R6437" i="1"/>
  <c r="Q6437" i="1"/>
  <c r="T6435" i="1"/>
  <c r="S6435" i="1"/>
  <c r="R6435" i="1"/>
  <c r="Q6435" i="1"/>
  <c r="T6433" i="1"/>
  <c r="S6433" i="1"/>
  <c r="R6433" i="1"/>
  <c r="Q6433" i="1"/>
  <c r="T6431" i="1"/>
  <c r="S6431" i="1"/>
  <c r="R6431" i="1"/>
  <c r="Q6431" i="1"/>
  <c r="T6428" i="1"/>
  <c r="S6428" i="1"/>
  <c r="R6428" i="1"/>
  <c r="Q6428" i="1"/>
  <c r="T6426" i="1"/>
  <c r="S6426" i="1"/>
  <c r="R6426" i="1"/>
  <c r="Q6426" i="1"/>
  <c r="T6422" i="1"/>
  <c r="S6422" i="1"/>
  <c r="R6422" i="1"/>
  <c r="Q6422" i="1"/>
  <c r="T6418" i="1"/>
  <c r="S6418" i="1"/>
  <c r="R6418" i="1"/>
  <c r="Q6418" i="1"/>
  <c r="T6414" i="1"/>
  <c r="S6414" i="1"/>
  <c r="R6414" i="1"/>
  <c r="Q6414" i="1"/>
  <c r="T6411" i="1"/>
  <c r="S6411" i="1"/>
  <c r="R6411" i="1"/>
  <c r="Q6411" i="1"/>
  <c r="T6408" i="1"/>
  <c r="S6408" i="1"/>
  <c r="R6408" i="1"/>
  <c r="Q6408" i="1"/>
  <c r="T6404" i="1"/>
  <c r="S6404" i="1"/>
  <c r="R6404" i="1"/>
  <c r="Q6404" i="1"/>
  <c r="T6400" i="1"/>
  <c r="S6400" i="1"/>
  <c r="R6400" i="1"/>
  <c r="Q6400" i="1"/>
  <c r="T6396" i="1"/>
  <c r="S6396" i="1"/>
  <c r="R6396" i="1"/>
  <c r="Q6396" i="1"/>
  <c r="T6392" i="1"/>
  <c r="S6392" i="1"/>
  <c r="R6392" i="1"/>
  <c r="Q6392" i="1"/>
  <c r="T6388" i="1"/>
  <c r="S6388" i="1"/>
  <c r="R6388" i="1"/>
  <c r="Q6388" i="1"/>
  <c r="T6384" i="1"/>
  <c r="S6384" i="1"/>
  <c r="R6384" i="1"/>
  <c r="Q6384" i="1"/>
  <c r="T6380" i="1"/>
  <c r="S6380" i="1"/>
  <c r="R6380" i="1"/>
  <c r="Q6380" i="1"/>
  <c r="T6376" i="1"/>
  <c r="S6376" i="1"/>
  <c r="R6376" i="1"/>
  <c r="Q6376" i="1"/>
  <c r="T6372" i="1"/>
  <c r="S6372" i="1"/>
  <c r="R6372" i="1"/>
  <c r="Q6372" i="1"/>
  <c r="T6368" i="1"/>
  <c r="S6368" i="1"/>
  <c r="R6368" i="1"/>
  <c r="Q6368" i="1"/>
  <c r="T6364" i="1"/>
  <c r="S6364" i="1"/>
  <c r="R6364" i="1"/>
  <c r="Q6364" i="1"/>
  <c r="T6361" i="1"/>
  <c r="T6365" i="1" s="1"/>
  <c r="S6361" i="1"/>
  <c r="S6365" i="1" s="1"/>
  <c r="R6361" i="1"/>
  <c r="R6365" i="1" s="1"/>
  <c r="Q6361" i="1"/>
  <c r="T6357" i="1"/>
  <c r="S6357" i="1"/>
  <c r="R6357" i="1"/>
  <c r="Q6357" i="1"/>
  <c r="T6353" i="1"/>
  <c r="S6353" i="1"/>
  <c r="R6353" i="1"/>
  <c r="Q6353" i="1"/>
  <c r="T6349" i="1"/>
  <c r="S6349" i="1"/>
  <c r="R6349" i="1"/>
  <c r="Q6349" i="1"/>
  <c r="T6345" i="1"/>
  <c r="S6345" i="1"/>
  <c r="R6345" i="1"/>
  <c r="Q6345" i="1"/>
  <c r="T6341" i="1"/>
  <c r="S6341" i="1"/>
  <c r="R6341" i="1"/>
  <c r="Q6341" i="1"/>
  <c r="T6333" i="1"/>
  <c r="T6342" i="1" s="1"/>
  <c r="S6333" i="1"/>
  <c r="S6342" i="1" s="1"/>
  <c r="R6333" i="1"/>
  <c r="R6342" i="1" s="1"/>
  <c r="Q6333" i="1"/>
  <c r="T6329" i="1"/>
  <c r="S6329" i="1"/>
  <c r="R6329" i="1"/>
  <c r="Q6329" i="1"/>
  <c r="T6325" i="1"/>
  <c r="S6325" i="1"/>
  <c r="R6325" i="1"/>
  <c r="Q6325" i="1"/>
  <c r="T6321" i="1"/>
  <c r="S6321" i="1"/>
  <c r="R6321" i="1"/>
  <c r="Q6321" i="1"/>
  <c r="T6317" i="1"/>
  <c r="S6317" i="1"/>
  <c r="R6317" i="1"/>
  <c r="Q6317" i="1"/>
  <c r="T6308" i="1"/>
  <c r="T6318" i="1" s="1"/>
  <c r="S6308" i="1"/>
  <c r="S6318" i="1" s="1"/>
  <c r="R6308" i="1"/>
  <c r="R6318" i="1" s="1"/>
  <c r="Q6308" i="1"/>
  <c r="T6304" i="1"/>
  <c r="S6304" i="1"/>
  <c r="R6304" i="1"/>
  <c r="Q6304" i="1"/>
  <c r="T6300" i="1"/>
  <c r="S6300" i="1"/>
  <c r="R6300" i="1"/>
  <c r="Q6300" i="1"/>
  <c r="T6296" i="1"/>
  <c r="S6296" i="1"/>
  <c r="R6296" i="1"/>
  <c r="Q6296" i="1"/>
  <c r="T6292" i="1"/>
  <c r="S6292" i="1"/>
  <c r="R6292" i="1"/>
  <c r="Q6292" i="1"/>
  <c r="T6288" i="1"/>
  <c r="S6288" i="1"/>
  <c r="R6288" i="1"/>
  <c r="Q6288" i="1"/>
  <c r="T6284" i="1"/>
  <c r="S6284" i="1"/>
  <c r="R6284" i="1"/>
  <c r="Q6284" i="1"/>
  <c r="T6280" i="1"/>
  <c r="T6285" i="1" s="1"/>
  <c r="S6280" i="1"/>
  <c r="S6285" i="1" s="1"/>
  <c r="R6280" i="1"/>
  <c r="R6285" i="1" s="1"/>
  <c r="Q6280" i="1"/>
  <c r="T6276" i="1"/>
  <c r="S6276" i="1"/>
  <c r="R6276" i="1"/>
  <c r="Q6276" i="1"/>
  <c r="T6272" i="1"/>
  <c r="S6272" i="1"/>
  <c r="R6272" i="1"/>
  <c r="Q6272" i="1"/>
  <c r="T6268" i="1"/>
  <c r="S6268" i="1"/>
  <c r="R6268" i="1"/>
  <c r="Q6268" i="1"/>
  <c r="T6264" i="1"/>
  <c r="S6264" i="1"/>
  <c r="R6264" i="1"/>
  <c r="Q6264" i="1"/>
  <c r="T6262" i="1"/>
  <c r="S6262" i="1"/>
  <c r="S6265" i="1" s="1"/>
  <c r="R6262" i="1"/>
  <c r="R6265" i="1" s="1"/>
  <c r="Q6262" i="1"/>
  <c r="T6258" i="1"/>
  <c r="S6258" i="1"/>
  <c r="R6258" i="1"/>
  <c r="Q6258" i="1"/>
  <c r="T6254" i="1"/>
  <c r="S6254" i="1"/>
  <c r="R6254" i="1"/>
  <c r="Q6254" i="1"/>
  <c r="T6250" i="1"/>
  <c r="S6250" i="1"/>
  <c r="R6250" i="1"/>
  <c r="Q6250" i="1"/>
  <c r="T6246" i="1"/>
  <c r="S6246" i="1"/>
  <c r="R6246" i="1"/>
  <c r="Q6246" i="1"/>
  <c r="T6242" i="1"/>
  <c r="S6242" i="1"/>
  <c r="R6242" i="1"/>
  <c r="Q6242" i="1"/>
  <c r="T6238" i="1"/>
  <c r="S6238" i="1"/>
  <c r="R6238" i="1"/>
  <c r="Q6238" i="1"/>
  <c r="T6234" i="1"/>
  <c r="S6234" i="1"/>
  <c r="R6234" i="1"/>
  <c r="Q6234" i="1"/>
  <c r="T6232" i="1"/>
  <c r="T6235" i="1" s="1"/>
  <c r="S6232" i="1"/>
  <c r="S6235" i="1" s="1"/>
  <c r="R6232" i="1"/>
  <c r="R6235" i="1" s="1"/>
  <c r="Q6232" i="1"/>
  <c r="T6228" i="1"/>
  <c r="S6228" i="1"/>
  <c r="R6228" i="1"/>
  <c r="Q6228" i="1"/>
  <c r="T6224" i="1"/>
  <c r="S6224" i="1"/>
  <c r="R6224" i="1"/>
  <c r="Q6224" i="1"/>
  <c r="T6220" i="1"/>
  <c r="S6220" i="1"/>
  <c r="R6220" i="1"/>
  <c r="Q6220" i="1"/>
  <c r="T6216" i="1"/>
  <c r="S6216" i="1"/>
  <c r="R6216" i="1"/>
  <c r="Q6216" i="1"/>
  <c r="T6212" i="1"/>
  <c r="S6212" i="1"/>
  <c r="R6212" i="1"/>
  <c r="Q6212" i="1"/>
  <c r="T6208" i="1"/>
  <c r="S6208" i="1"/>
  <c r="R6208" i="1"/>
  <c r="Q6208" i="1"/>
  <c r="T6204" i="1"/>
  <c r="S6204" i="1"/>
  <c r="R6204" i="1"/>
  <c r="Q6204" i="1"/>
  <c r="T6200" i="1"/>
  <c r="S6200" i="1"/>
  <c r="R6200" i="1"/>
  <c r="Q6200" i="1"/>
  <c r="T6196" i="1"/>
  <c r="S6196" i="1"/>
  <c r="R6196" i="1"/>
  <c r="Q6196" i="1"/>
  <c r="T6192" i="1"/>
  <c r="S6192" i="1"/>
  <c r="R6192" i="1"/>
  <c r="Q6192" i="1"/>
  <c r="T6188" i="1"/>
  <c r="S6188" i="1"/>
  <c r="R6188" i="1"/>
  <c r="Q6188" i="1"/>
  <c r="T6184" i="1"/>
  <c r="S6184" i="1"/>
  <c r="R6184" i="1"/>
  <c r="Q6184" i="1"/>
  <c r="T6180" i="1"/>
  <c r="S6180" i="1"/>
  <c r="R6180" i="1"/>
  <c r="Q6180" i="1"/>
  <c r="T6176" i="1"/>
  <c r="S6176" i="1"/>
  <c r="R6176" i="1"/>
  <c r="Q6176" i="1"/>
  <c r="T6172" i="1"/>
  <c r="S6172" i="1"/>
  <c r="R6172" i="1"/>
  <c r="Q6172" i="1"/>
  <c r="T6168" i="1"/>
  <c r="S6168" i="1"/>
  <c r="R6168" i="1"/>
  <c r="Q6168" i="1"/>
  <c r="T6164" i="1"/>
  <c r="S6164" i="1"/>
  <c r="R6164" i="1"/>
  <c r="Q6164" i="1"/>
  <c r="T6160" i="1"/>
  <c r="S6160" i="1"/>
  <c r="R6160" i="1"/>
  <c r="Q6160" i="1"/>
  <c r="T6158" i="1"/>
  <c r="S6158" i="1"/>
  <c r="R6158" i="1"/>
  <c r="Q6158" i="1"/>
  <c r="T6155" i="1"/>
  <c r="S6155" i="1"/>
  <c r="R6155" i="1"/>
  <c r="Q6155" i="1"/>
  <c r="T6152" i="1"/>
  <c r="S6152" i="1"/>
  <c r="R6152" i="1"/>
  <c r="Q6152" i="1"/>
  <c r="T6148" i="1"/>
  <c r="S6148" i="1"/>
  <c r="R6148" i="1"/>
  <c r="Q6148" i="1"/>
  <c r="T6144" i="1"/>
  <c r="S6144" i="1"/>
  <c r="R6144" i="1"/>
  <c r="Q6144" i="1"/>
  <c r="T6141" i="1"/>
  <c r="S6141" i="1"/>
  <c r="R6141" i="1"/>
  <c r="Q6141" i="1"/>
  <c r="T6135" i="1"/>
  <c r="S6135" i="1"/>
  <c r="R6135" i="1"/>
  <c r="Q6135" i="1"/>
  <c r="T6131" i="1"/>
  <c r="S6131" i="1"/>
  <c r="R6131" i="1"/>
  <c r="Q6131" i="1"/>
  <c r="T6127" i="1"/>
  <c r="S6127" i="1"/>
  <c r="R6127" i="1"/>
  <c r="Q6127" i="1"/>
  <c r="T6124" i="1"/>
  <c r="T6128" i="1" s="1"/>
  <c r="S6124" i="1"/>
  <c r="S6128" i="1" s="1"/>
  <c r="R6124" i="1"/>
  <c r="R6128" i="1" s="1"/>
  <c r="Q6124" i="1"/>
  <c r="T6120" i="1"/>
  <c r="S6120" i="1"/>
  <c r="R6120" i="1"/>
  <c r="Q6120" i="1"/>
  <c r="T6116" i="1"/>
  <c r="S6116" i="1"/>
  <c r="R6116" i="1"/>
  <c r="Q6116" i="1"/>
  <c r="T6112" i="1"/>
  <c r="S6112" i="1"/>
  <c r="R6112" i="1"/>
  <c r="Q6112" i="1"/>
  <c r="T6108" i="1"/>
  <c r="S6108" i="1"/>
  <c r="R6108" i="1"/>
  <c r="Q6108" i="1"/>
  <c r="T6106" i="1"/>
  <c r="T6109" i="1" s="1"/>
  <c r="S6106" i="1"/>
  <c r="S6109" i="1" s="1"/>
  <c r="R6106" i="1"/>
  <c r="R6109" i="1" s="1"/>
  <c r="Q6106" i="1"/>
  <c r="T6102" i="1"/>
  <c r="S6102" i="1"/>
  <c r="R6102" i="1"/>
  <c r="Q6102" i="1"/>
  <c r="T6089" i="1"/>
  <c r="T6103" i="1" s="1"/>
  <c r="S6089" i="1"/>
  <c r="S6103" i="1" s="1"/>
  <c r="R6089" i="1"/>
  <c r="R6103" i="1" s="1"/>
  <c r="Q6089" i="1"/>
  <c r="T6085" i="1"/>
  <c r="S6085" i="1"/>
  <c r="R6085" i="1"/>
  <c r="Q6085" i="1"/>
  <c r="T6062" i="1"/>
  <c r="T6086" i="1" s="1"/>
  <c r="S6062" i="1"/>
  <c r="S6086" i="1" s="1"/>
  <c r="R6062" i="1"/>
  <c r="R6086" i="1" s="1"/>
  <c r="Q6062" i="1"/>
  <c r="Q6086" i="1" s="1"/>
  <c r="T6058" i="1"/>
  <c r="S6058" i="1"/>
  <c r="R6058" i="1"/>
  <c r="Q6058" i="1"/>
  <c r="T6056" i="1"/>
  <c r="S6056" i="1"/>
  <c r="R6056" i="1"/>
  <c r="Q6056" i="1"/>
  <c r="T6054" i="1"/>
  <c r="S6054" i="1"/>
  <c r="R6054" i="1"/>
  <c r="Q6054" i="1"/>
  <c r="T6051" i="1"/>
  <c r="S6051" i="1"/>
  <c r="R6051" i="1"/>
  <c r="Q6051" i="1"/>
  <c r="T6038" i="1"/>
  <c r="S6038" i="1"/>
  <c r="R6038" i="1"/>
  <c r="Q6038" i="1"/>
  <c r="T6032" i="1"/>
  <c r="S6032" i="1"/>
  <c r="R6032" i="1"/>
  <c r="Q6032" i="1"/>
  <c r="T6030" i="1"/>
  <c r="S6030" i="1"/>
  <c r="R6030" i="1"/>
  <c r="Q6030" i="1"/>
  <c r="T6023" i="1"/>
  <c r="S6023" i="1"/>
  <c r="R6023" i="1"/>
  <c r="Q6023" i="1"/>
  <c r="T6020" i="1"/>
  <c r="S6020" i="1"/>
  <c r="R6020" i="1"/>
  <c r="Q6020" i="1"/>
  <c r="T6017" i="1"/>
  <c r="S6017" i="1"/>
  <c r="R6017" i="1"/>
  <c r="Q6017" i="1"/>
  <c r="T6015" i="1"/>
  <c r="S6015" i="1"/>
  <c r="R6015" i="1"/>
  <c r="Q6015" i="1"/>
  <c r="T6013" i="1"/>
  <c r="S6013" i="1"/>
  <c r="R6013" i="1"/>
  <c r="Q6013" i="1"/>
  <c r="T6010" i="1"/>
  <c r="S6010" i="1"/>
  <c r="R6010" i="1"/>
  <c r="Q6010" i="1"/>
  <c r="T6007" i="1"/>
  <c r="S6007" i="1"/>
  <c r="R6007" i="1"/>
  <c r="Q6007" i="1"/>
  <c r="T6005" i="1"/>
  <c r="S6005" i="1"/>
  <c r="R6005" i="1"/>
  <c r="Q6005" i="1"/>
  <c r="T6003" i="1"/>
  <c r="S6003" i="1"/>
  <c r="R6003" i="1"/>
  <c r="Q6003" i="1"/>
  <c r="T6000" i="1"/>
  <c r="S6000" i="1"/>
  <c r="R6000" i="1"/>
  <c r="Q6000" i="1"/>
  <c r="T5998" i="1"/>
  <c r="S5998" i="1"/>
  <c r="R5998" i="1"/>
  <c r="Q5998" i="1"/>
  <c r="T5996" i="1"/>
  <c r="S5996" i="1"/>
  <c r="R5996" i="1"/>
  <c r="Q5996" i="1"/>
  <c r="T5993" i="1"/>
  <c r="S5993" i="1"/>
  <c r="R5993" i="1"/>
  <c r="Q5993" i="1"/>
  <c r="T5988" i="1"/>
  <c r="T5994" i="1" s="1"/>
  <c r="S5988" i="1"/>
  <c r="S5994" i="1" s="1"/>
  <c r="R5988" i="1"/>
  <c r="R5994" i="1" s="1"/>
  <c r="Q5988" i="1"/>
  <c r="T5982" i="1"/>
  <c r="S5982" i="1"/>
  <c r="R5982" i="1"/>
  <c r="Q5982" i="1"/>
  <c r="T5979" i="1"/>
  <c r="T5983" i="1" s="1"/>
  <c r="S5979" i="1"/>
  <c r="S5983" i="1" s="1"/>
  <c r="R5979" i="1"/>
  <c r="R5983" i="1" s="1"/>
  <c r="Q5979" i="1"/>
  <c r="T5975" i="1"/>
  <c r="S5975" i="1"/>
  <c r="R5975" i="1"/>
  <c r="Q5975" i="1"/>
  <c r="T5970" i="1"/>
  <c r="S5970" i="1"/>
  <c r="R5970" i="1"/>
  <c r="Q5970" i="1"/>
  <c r="T5967" i="1"/>
  <c r="S5967" i="1"/>
  <c r="R5967" i="1"/>
  <c r="Q5967" i="1"/>
  <c r="T5963" i="1"/>
  <c r="S5963" i="1"/>
  <c r="R5963" i="1"/>
  <c r="Q5963" i="1"/>
  <c r="T5961" i="1"/>
  <c r="S5961" i="1"/>
  <c r="R5961" i="1"/>
  <c r="Q5961" i="1"/>
  <c r="T5959" i="1"/>
  <c r="S5959" i="1"/>
  <c r="R5959" i="1"/>
  <c r="Q5959" i="1"/>
  <c r="T5957" i="1"/>
  <c r="S5957" i="1"/>
  <c r="R5957" i="1"/>
  <c r="Q5957" i="1"/>
  <c r="T5942" i="1"/>
  <c r="S5942" i="1"/>
  <c r="R5942" i="1"/>
  <c r="Q5942" i="1"/>
  <c r="T5938" i="1"/>
  <c r="S5938" i="1"/>
  <c r="R5938" i="1"/>
  <c r="Q5938" i="1"/>
  <c r="T5936" i="1"/>
  <c r="S5936" i="1"/>
  <c r="R5936" i="1"/>
  <c r="Q5936" i="1"/>
  <c r="T5934" i="1"/>
  <c r="S5934" i="1"/>
  <c r="R5934" i="1"/>
  <c r="Q5934" i="1"/>
  <c r="T5930" i="1"/>
  <c r="S5930" i="1"/>
  <c r="R5930" i="1"/>
  <c r="Q5930" i="1"/>
  <c r="T5926" i="1"/>
  <c r="T5931" i="1" s="1"/>
  <c r="S5926" i="1"/>
  <c r="S5931" i="1" s="1"/>
  <c r="R5926" i="1"/>
  <c r="R5931" i="1" s="1"/>
  <c r="Q5926" i="1"/>
  <c r="T5922" i="1"/>
  <c r="S5922" i="1"/>
  <c r="R5922" i="1"/>
  <c r="Q5922" i="1"/>
  <c r="T5916" i="1"/>
  <c r="S5916" i="1"/>
  <c r="R5916" i="1"/>
  <c r="Q5916" i="1"/>
  <c r="T5913" i="1"/>
  <c r="S5913" i="1"/>
  <c r="R5913" i="1"/>
  <c r="Q5913" i="1"/>
  <c r="T5906" i="1"/>
  <c r="T5914" i="1" s="1"/>
  <c r="S5906" i="1"/>
  <c r="S5914" i="1" s="1"/>
  <c r="R5906" i="1"/>
  <c r="R5914" i="1" s="1"/>
  <c r="Q5906" i="1"/>
  <c r="Q5914" i="1" s="1"/>
  <c r="T5898" i="1"/>
  <c r="S5898" i="1"/>
  <c r="R5898" i="1"/>
  <c r="Q5898" i="1"/>
  <c r="T5895" i="1"/>
  <c r="S5895" i="1"/>
  <c r="R5895" i="1"/>
  <c r="Q5895" i="1"/>
  <c r="T5893" i="1"/>
  <c r="S5893" i="1"/>
  <c r="R5893" i="1"/>
  <c r="Q5893" i="1"/>
  <c r="T5891" i="1"/>
  <c r="S5891" i="1"/>
  <c r="R5891" i="1"/>
  <c r="Q5891" i="1"/>
  <c r="T5889" i="1"/>
  <c r="S5889" i="1"/>
  <c r="R5889" i="1"/>
  <c r="Q5889" i="1"/>
  <c r="T5887" i="1"/>
  <c r="S5887" i="1"/>
  <c r="R5887" i="1"/>
  <c r="Q5887" i="1"/>
  <c r="T5884" i="1"/>
  <c r="S5884" i="1"/>
  <c r="R5884" i="1"/>
  <c r="Q5884" i="1"/>
  <c r="T5872" i="1"/>
  <c r="S5872" i="1"/>
  <c r="R5872" i="1"/>
  <c r="Q5872" i="1"/>
  <c r="T5868" i="1"/>
  <c r="S5868" i="1"/>
  <c r="R5868" i="1"/>
  <c r="Q5868" i="1"/>
  <c r="T5866" i="1"/>
  <c r="S5866" i="1"/>
  <c r="R5866" i="1"/>
  <c r="Q5866" i="1"/>
  <c r="T5863" i="1"/>
  <c r="S5863" i="1"/>
  <c r="R5863" i="1"/>
  <c r="Q5863" i="1"/>
  <c r="T5860" i="1"/>
  <c r="S5860" i="1"/>
  <c r="R5860" i="1"/>
  <c r="Q5860" i="1"/>
  <c r="T5858" i="1"/>
  <c r="S5858" i="1"/>
  <c r="R5858" i="1"/>
  <c r="Q5858" i="1"/>
  <c r="T5856" i="1"/>
  <c r="S5856" i="1"/>
  <c r="R5856" i="1"/>
  <c r="Q5856" i="1"/>
  <c r="T5853" i="1"/>
  <c r="S5853" i="1"/>
  <c r="R5853" i="1"/>
  <c r="Q5853" i="1"/>
  <c r="T5851" i="1"/>
  <c r="S5851" i="1"/>
  <c r="R5851" i="1"/>
  <c r="Q5851" i="1"/>
  <c r="T5848" i="1"/>
  <c r="S5848" i="1"/>
  <c r="R5848" i="1"/>
  <c r="Q5848" i="1"/>
  <c r="T5846" i="1"/>
  <c r="S5846" i="1"/>
  <c r="R5846" i="1"/>
  <c r="Q5846" i="1"/>
  <c r="T5844" i="1"/>
  <c r="S5844" i="1"/>
  <c r="R5844" i="1"/>
  <c r="Q5844" i="1"/>
  <c r="T5842" i="1"/>
  <c r="S5842" i="1"/>
  <c r="R5842" i="1"/>
  <c r="Q5842" i="1"/>
  <c r="T5839" i="1"/>
  <c r="S5839" i="1"/>
  <c r="R5839" i="1"/>
  <c r="Q5839" i="1"/>
  <c r="T5818" i="1"/>
  <c r="S5818" i="1"/>
  <c r="R5818" i="1"/>
  <c r="Q5818" i="1"/>
  <c r="T5814" i="1"/>
  <c r="S5814" i="1"/>
  <c r="R5814" i="1"/>
  <c r="Q5814" i="1"/>
  <c r="T5810" i="1"/>
  <c r="S5810" i="1"/>
  <c r="R5810" i="1"/>
  <c r="Q5810" i="1"/>
  <c r="T5807" i="1"/>
  <c r="S5807" i="1"/>
  <c r="R5807" i="1"/>
  <c r="Q5807" i="1"/>
  <c r="T5798" i="1"/>
  <c r="S5798" i="1"/>
  <c r="R5798" i="1"/>
  <c r="Q5798" i="1"/>
  <c r="T5790" i="1"/>
  <c r="S5790" i="1"/>
  <c r="R5790" i="1"/>
  <c r="Q5790" i="1"/>
  <c r="T5787" i="1"/>
  <c r="S5787" i="1"/>
  <c r="R5787" i="1"/>
  <c r="Q5787" i="1"/>
  <c r="T5782" i="1"/>
  <c r="S5782" i="1"/>
  <c r="R5782" i="1"/>
  <c r="Q5782" i="1"/>
  <c r="T5776" i="1"/>
  <c r="T5783" i="1" s="1"/>
  <c r="S5776" i="1"/>
  <c r="S5783" i="1" s="1"/>
  <c r="R5776" i="1"/>
  <c r="R5783" i="1" s="1"/>
  <c r="Q5776" i="1"/>
  <c r="T5768" i="1"/>
  <c r="S5768" i="1"/>
  <c r="R5768" i="1"/>
  <c r="Q5768" i="1"/>
  <c r="T5765" i="1"/>
  <c r="T5769" i="1" s="1"/>
  <c r="S5765" i="1"/>
  <c r="S5769" i="1" s="1"/>
  <c r="R5765" i="1"/>
  <c r="R5769" i="1" s="1"/>
  <c r="Q5765" i="1"/>
  <c r="T5761" i="1"/>
  <c r="S5761" i="1"/>
  <c r="R5761" i="1"/>
  <c r="Q5761" i="1"/>
  <c r="T5758" i="1"/>
  <c r="S5758" i="1"/>
  <c r="R5758" i="1"/>
  <c r="Q5758" i="1"/>
  <c r="T5756" i="1"/>
  <c r="S5756" i="1"/>
  <c r="R5756" i="1"/>
  <c r="Q5756" i="1"/>
  <c r="T5754" i="1"/>
  <c r="S5754" i="1"/>
  <c r="R5754" i="1"/>
  <c r="Q5754" i="1"/>
  <c r="T5752" i="1"/>
  <c r="S5752" i="1"/>
  <c r="R5752" i="1"/>
  <c r="Q5752" i="1"/>
  <c r="T5747" i="1"/>
  <c r="S5747" i="1"/>
  <c r="R5747" i="1"/>
  <c r="Q5747" i="1"/>
  <c r="T5744" i="1"/>
  <c r="S5744" i="1"/>
  <c r="R5744" i="1"/>
  <c r="Q5744" i="1"/>
  <c r="T5739" i="1"/>
  <c r="S5739" i="1"/>
  <c r="R5739" i="1"/>
  <c r="Q5739" i="1"/>
  <c r="T5735" i="1"/>
  <c r="S5735" i="1"/>
  <c r="R5735" i="1"/>
  <c r="Q5735" i="1"/>
  <c r="T5731" i="1"/>
  <c r="S5731" i="1"/>
  <c r="R5731" i="1"/>
  <c r="Q5731" i="1"/>
  <c r="T5729" i="1"/>
  <c r="S5729" i="1"/>
  <c r="R5729" i="1"/>
  <c r="Q5729" i="1"/>
  <c r="T5726" i="1"/>
  <c r="S5726" i="1"/>
  <c r="R5726" i="1"/>
  <c r="Q5726" i="1"/>
  <c r="T5724" i="1"/>
  <c r="S5724" i="1"/>
  <c r="R5724" i="1"/>
  <c r="Q5724" i="1"/>
  <c r="T5719" i="1"/>
  <c r="S5719" i="1"/>
  <c r="R5719" i="1"/>
  <c r="Q5719" i="1"/>
  <c r="T5716" i="1"/>
  <c r="S5716" i="1"/>
  <c r="R5716" i="1"/>
  <c r="Q5716" i="1"/>
  <c r="T5713" i="1"/>
  <c r="S5713" i="1"/>
  <c r="R5713" i="1"/>
  <c r="Q5713" i="1"/>
  <c r="T5709" i="1"/>
  <c r="S5709" i="1"/>
  <c r="R5709" i="1"/>
  <c r="Q5709" i="1"/>
  <c r="T5704" i="1"/>
  <c r="S5704" i="1"/>
  <c r="R5704" i="1"/>
  <c r="Q5704" i="1"/>
  <c r="T5697" i="1"/>
  <c r="S5697" i="1"/>
  <c r="R5697" i="1"/>
  <c r="Q5697" i="1"/>
  <c r="T5695" i="1"/>
  <c r="S5695" i="1"/>
  <c r="R5695" i="1"/>
  <c r="Q5695" i="1"/>
  <c r="T5693" i="1"/>
  <c r="S5693" i="1"/>
  <c r="R5693" i="1"/>
  <c r="Q5693" i="1"/>
  <c r="T5690" i="1"/>
  <c r="S5690" i="1"/>
  <c r="R5690" i="1"/>
  <c r="Q5690" i="1"/>
  <c r="T5686" i="1"/>
  <c r="T5691" i="1" s="1"/>
  <c r="S5686" i="1"/>
  <c r="S5691" i="1" s="1"/>
  <c r="R5686" i="1"/>
  <c r="R5691" i="1" s="1"/>
  <c r="Q5686" i="1"/>
  <c r="T5683" i="1"/>
  <c r="S5683" i="1"/>
  <c r="R5683" i="1"/>
  <c r="Q5683" i="1"/>
  <c r="T5681" i="1"/>
  <c r="S5681" i="1"/>
  <c r="R5681" i="1"/>
  <c r="Q5681" i="1"/>
  <c r="T5679" i="1"/>
  <c r="S5679" i="1"/>
  <c r="R5679" i="1"/>
  <c r="Q5679" i="1"/>
  <c r="T5677" i="1"/>
  <c r="S5677" i="1"/>
  <c r="R5677" i="1"/>
  <c r="Q5677" i="1"/>
  <c r="T5671" i="1"/>
  <c r="S5671" i="1"/>
  <c r="R5671" i="1"/>
  <c r="Q5671" i="1"/>
  <c r="T5665" i="1"/>
  <c r="S5665" i="1"/>
  <c r="R5665" i="1"/>
  <c r="Q5665" i="1"/>
  <c r="T5662" i="1"/>
  <c r="S5662" i="1"/>
  <c r="R5662" i="1"/>
  <c r="Q5662" i="1"/>
  <c r="T5659" i="1"/>
  <c r="S5659" i="1"/>
  <c r="R5659" i="1"/>
  <c r="Q5659" i="1"/>
  <c r="T5656" i="1"/>
  <c r="S5656" i="1"/>
  <c r="R5656" i="1"/>
  <c r="Q5656" i="1"/>
  <c r="T5652" i="1"/>
  <c r="S5652" i="1"/>
  <c r="R5652" i="1"/>
  <c r="Q5652" i="1"/>
  <c r="T5647" i="1"/>
  <c r="S5647" i="1"/>
  <c r="R5647" i="1"/>
  <c r="Q5647" i="1"/>
  <c r="T5643" i="1"/>
  <c r="S5643" i="1"/>
  <c r="R5643" i="1"/>
  <c r="Q5643" i="1"/>
  <c r="T5639" i="1"/>
  <c r="S5639" i="1"/>
  <c r="R5639" i="1"/>
  <c r="Q5639" i="1"/>
  <c r="T5637" i="1"/>
  <c r="S5637" i="1"/>
  <c r="R5637" i="1"/>
  <c r="Q5637" i="1"/>
  <c r="T5635" i="1"/>
  <c r="S5635" i="1"/>
  <c r="R5635" i="1"/>
  <c r="Q5635" i="1"/>
  <c r="T5633" i="1"/>
  <c r="S5633" i="1"/>
  <c r="R5633" i="1"/>
  <c r="Q5633" i="1"/>
  <c r="T5630" i="1"/>
  <c r="S5630" i="1"/>
  <c r="R5630" i="1"/>
  <c r="Q5630" i="1"/>
  <c r="T5628" i="1"/>
  <c r="S5628" i="1"/>
  <c r="R5628" i="1"/>
  <c r="Q5628" i="1"/>
  <c r="T5625" i="1"/>
  <c r="S5625" i="1"/>
  <c r="R5625" i="1"/>
  <c r="Q5625" i="1"/>
  <c r="T5622" i="1"/>
  <c r="S5622" i="1"/>
  <c r="R5622" i="1"/>
  <c r="Q5622" i="1"/>
  <c r="T5619" i="1"/>
  <c r="S5619" i="1"/>
  <c r="R5619" i="1"/>
  <c r="Q5619" i="1"/>
  <c r="T5616" i="1"/>
  <c r="S5616" i="1"/>
  <c r="R5616" i="1"/>
  <c r="Q5616" i="1"/>
  <c r="T5611" i="1"/>
  <c r="S5611" i="1"/>
  <c r="R5611" i="1"/>
  <c r="Q5611" i="1"/>
  <c r="T5606" i="1"/>
  <c r="S5606" i="1"/>
  <c r="R5606" i="1"/>
  <c r="Q5606" i="1"/>
  <c r="T5600" i="1"/>
  <c r="S5600" i="1"/>
  <c r="R5600" i="1"/>
  <c r="Q5600" i="1"/>
  <c r="T5598" i="1"/>
  <c r="S5598" i="1"/>
  <c r="R5598" i="1"/>
  <c r="Q5598" i="1"/>
  <c r="T5596" i="1"/>
  <c r="S5596" i="1"/>
  <c r="R5596" i="1"/>
  <c r="Q5596" i="1"/>
  <c r="T5594" i="1"/>
  <c r="S5594" i="1"/>
  <c r="R5594" i="1"/>
  <c r="Q5594" i="1"/>
  <c r="T5588" i="1"/>
  <c r="S5588" i="1"/>
  <c r="R5588" i="1"/>
  <c r="Q5588" i="1"/>
  <c r="T5582" i="1"/>
  <c r="S5582" i="1"/>
  <c r="R5582" i="1"/>
  <c r="Q5582" i="1"/>
  <c r="T5579" i="1"/>
  <c r="S5579" i="1"/>
  <c r="R5579" i="1"/>
  <c r="Q5579" i="1"/>
  <c r="T5574" i="1"/>
  <c r="S5574" i="1"/>
  <c r="R5574" i="1"/>
  <c r="Q5574" i="1"/>
  <c r="T5571" i="1"/>
  <c r="S5571" i="1"/>
  <c r="R5571" i="1"/>
  <c r="Q5571" i="1"/>
  <c r="T5568" i="1"/>
  <c r="S5568" i="1"/>
  <c r="R5568" i="1"/>
  <c r="Q5568" i="1"/>
  <c r="T5565" i="1"/>
  <c r="S5565" i="1"/>
  <c r="R5565" i="1"/>
  <c r="Q5565" i="1"/>
  <c r="T5558" i="1"/>
  <c r="S5558" i="1"/>
  <c r="R5558" i="1"/>
  <c r="Q5558" i="1"/>
  <c r="T5554" i="1"/>
  <c r="S5554" i="1"/>
  <c r="R5554" i="1"/>
  <c r="Q5554" i="1"/>
  <c r="T5552" i="1"/>
  <c r="T5555" i="1" s="1"/>
  <c r="S5552" i="1"/>
  <c r="S5555" i="1" s="1"/>
  <c r="R5552" i="1"/>
  <c r="R5555" i="1" s="1"/>
  <c r="Q5552" i="1"/>
  <c r="T5549" i="1"/>
  <c r="S5549" i="1"/>
  <c r="R5549" i="1"/>
  <c r="Q5549" i="1"/>
  <c r="T5546" i="1"/>
  <c r="T5550" i="1" s="1"/>
  <c r="S5546" i="1"/>
  <c r="S5550" i="1" s="1"/>
  <c r="R5546" i="1"/>
  <c r="R5550" i="1" s="1"/>
  <c r="Q5546" i="1"/>
  <c r="T5540" i="1"/>
  <c r="S5540" i="1"/>
  <c r="R5540" i="1"/>
  <c r="Q5540" i="1"/>
  <c r="T5527" i="1"/>
  <c r="T5541" i="1" s="1"/>
  <c r="S5527" i="1"/>
  <c r="S5541" i="1" s="1"/>
  <c r="R5527" i="1"/>
  <c r="R5541" i="1" s="1"/>
  <c r="Q5527" i="1"/>
  <c r="T5517" i="1"/>
  <c r="S5517" i="1"/>
  <c r="R5517" i="1"/>
  <c r="Q5517" i="1"/>
  <c r="T5515" i="1"/>
  <c r="S5515" i="1"/>
  <c r="R5515" i="1"/>
  <c r="Q5515" i="1"/>
  <c r="T5513" i="1"/>
  <c r="S5513" i="1"/>
  <c r="R5513" i="1"/>
  <c r="Q5513" i="1"/>
  <c r="T5511" i="1"/>
  <c r="S5511" i="1"/>
  <c r="R5511" i="1"/>
  <c r="Q5511" i="1"/>
  <c r="T5498" i="1"/>
  <c r="S5498" i="1"/>
  <c r="R5498" i="1"/>
  <c r="Q5498" i="1"/>
  <c r="T5496" i="1"/>
  <c r="S5496" i="1"/>
  <c r="R5496" i="1"/>
  <c r="Q5496" i="1"/>
  <c r="T5492" i="1"/>
  <c r="S5492" i="1"/>
  <c r="R5492" i="1"/>
  <c r="Q5492" i="1"/>
  <c r="T5489" i="1"/>
  <c r="S5489" i="1"/>
  <c r="R5489" i="1"/>
  <c r="Q5489" i="1"/>
  <c r="T5483" i="1"/>
  <c r="S5483" i="1"/>
  <c r="R5483" i="1"/>
  <c r="Q5483" i="1"/>
  <c r="T5481" i="1"/>
  <c r="S5481" i="1"/>
  <c r="R5481" i="1"/>
  <c r="Q5481" i="1"/>
  <c r="T5478" i="1"/>
  <c r="S5478" i="1"/>
  <c r="R5478" i="1"/>
  <c r="Q5478" i="1"/>
  <c r="T5471" i="1"/>
  <c r="S5471" i="1"/>
  <c r="R5471" i="1"/>
  <c r="Q5471" i="1"/>
  <c r="T5467" i="1"/>
  <c r="S5467" i="1"/>
  <c r="R5467" i="1"/>
  <c r="Q5467" i="1"/>
  <c r="T5464" i="1"/>
  <c r="S5464" i="1"/>
  <c r="R5464" i="1"/>
  <c r="Q5464" i="1"/>
  <c r="T5459" i="1"/>
  <c r="S5459" i="1"/>
  <c r="R5459" i="1"/>
  <c r="Q5459" i="1"/>
  <c r="T5457" i="1"/>
  <c r="S5457" i="1"/>
  <c r="R5457" i="1"/>
  <c r="Q5457" i="1"/>
  <c r="T5454" i="1"/>
  <c r="S5454" i="1"/>
  <c r="R5454" i="1"/>
  <c r="Q5454" i="1"/>
  <c r="T5452" i="1"/>
  <c r="S5452" i="1"/>
  <c r="R5452" i="1"/>
  <c r="Q5452" i="1"/>
  <c r="T5450" i="1"/>
  <c r="S5450" i="1"/>
  <c r="R5450" i="1"/>
  <c r="Q5450" i="1"/>
  <c r="T5446" i="1"/>
  <c r="S5446" i="1"/>
  <c r="R5446" i="1"/>
  <c r="Q5446" i="1"/>
  <c r="T5443" i="1"/>
  <c r="S5443" i="1"/>
  <c r="R5443" i="1"/>
  <c r="Q5443" i="1"/>
  <c r="T5436" i="1"/>
  <c r="S5436" i="1"/>
  <c r="R5436" i="1"/>
  <c r="Q5436" i="1"/>
  <c r="T5434" i="1"/>
  <c r="S5434" i="1"/>
  <c r="R5434" i="1"/>
  <c r="Q5434" i="1"/>
  <c r="T5430" i="1"/>
  <c r="S5430" i="1"/>
  <c r="R5430" i="1"/>
  <c r="Q5430" i="1"/>
  <c r="T5428" i="1"/>
  <c r="S5428" i="1"/>
  <c r="R5428" i="1"/>
  <c r="Q5428" i="1"/>
  <c r="T5426" i="1"/>
  <c r="S5426" i="1"/>
  <c r="R5426" i="1"/>
  <c r="Q5426" i="1"/>
  <c r="T5422" i="1"/>
  <c r="S5422" i="1"/>
  <c r="R5422" i="1"/>
  <c r="Q5422" i="1"/>
  <c r="T5419" i="1"/>
  <c r="S5419" i="1"/>
  <c r="R5419" i="1"/>
  <c r="Q5419" i="1"/>
  <c r="T5417" i="1"/>
  <c r="S5417" i="1"/>
  <c r="R5417" i="1"/>
  <c r="Q5417" i="1"/>
  <c r="T5415" i="1"/>
  <c r="S5415" i="1"/>
  <c r="R5415" i="1"/>
  <c r="Q5415" i="1"/>
  <c r="T5413" i="1"/>
  <c r="S5413" i="1"/>
  <c r="R5413" i="1"/>
  <c r="Q5413" i="1"/>
  <c r="T5410" i="1"/>
  <c r="S5410" i="1"/>
  <c r="R5410" i="1"/>
  <c r="Q5410" i="1"/>
  <c r="T5407" i="1"/>
  <c r="S5407" i="1"/>
  <c r="R5407" i="1"/>
  <c r="Q5407" i="1"/>
  <c r="T5404" i="1"/>
  <c r="S5404" i="1"/>
  <c r="R5404" i="1"/>
  <c r="Q5404" i="1"/>
  <c r="T5398" i="1"/>
  <c r="S5398" i="1"/>
  <c r="R5398" i="1"/>
  <c r="Q5398" i="1"/>
  <c r="T5391" i="1"/>
  <c r="S5391" i="1"/>
  <c r="R5391" i="1"/>
  <c r="Q5391" i="1"/>
  <c r="T5379" i="1"/>
  <c r="S5379" i="1"/>
  <c r="R5379" i="1"/>
  <c r="Q5379" i="1"/>
  <c r="T5377" i="1"/>
  <c r="S5377" i="1"/>
  <c r="R5377" i="1"/>
  <c r="Q5377" i="1"/>
  <c r="T5375" i="1"/>
  <c r="S5375" i="1"/>
  <c r="R5375" i="1"/>
  <c r="Q5375" i="1"/>
  <c r="T5373" i="1"/>
  <c r="S5373" i="1"/>
  <c r="R5373" i="1"/>
  <c r="Q5373" i="1"/>
  <c r="T5364" i="1"/>
  <c r="S5364" i="1"/>
  <c r="R5364" i="1"/>
  <c r="Q5364" i="1"/>
  <c r="T5357" i="1"/>
  <c r="S5357" i="1"/>
  <c r="R5357" i="1"/>
  <c r="Q5357" i="1"/>
  <c r="T5344" i="1"/>
  <c r="S5344" i="1"/>
  <c r="R5344" i="1"/>
  <c r="Q5344" i="1"/>
  <c r="T5341" i="1"/>
  <c r="S5341" i="1"/>
  <c r="R5341" i="1"/>
  <c r="Q5341" i="1"/>
  <c r="T5338" i="1"/>
  <c r="S5338" i="1"/>
  <c r="R5338" i="1"/>
  <c r="Q5338" i="1"/>
  <c r="T5332" i="1"/>
  <c r="S5332" i="1"/>
  <c r="R5332" i="1"/>
  <c r="Q5332" i="1"/>
  <c r="T5326" i="1"/>
  <c r="S5326" i="1"/>
  <c r="R5326" i="1"/>
  <c r="Q5326" i="1"/>
  <c r="T5324" i="1"/>
  <c r="S5324" i="1"/>
  <c r="R5324" i="1"/>
  <c r="Q5324" i="1"/>
  <c r="T5322" i="1"/>
  <c r="S5322" i="1"/>
  <c r="R5322" i="1"/>
  <c r="Q5322" i="1"/>
  <c r="T5319" i="1"/>
  <c r="S5319" i="1"/>
  <c r="R5319" i="1"/>
  <c r="Q5319" i="1"/>
  <c r="T5315" i="1"/>
  <c r="S5315" i="1"/>
  <c r="R5315" i="1"/>
  <c r="Q5315" i="1"/>
  <c r="T5313" i="1"/>
  <c r="S5313" i="1"/>
  <c r="R5313" i="1"/>
  <c r="Q5313" i="1"/>
  <c r="T5311" i="1"/>
  <c r="S5311" i="1"/>
  <c r="R5311" i="1"/>
  <c r="Q5311" i="1"/>
  <c r="T5309" i="1"/>
  <c r="S5309" i="1"/>
  <c r="R5309" i="1"/>
  <c r="Q5309" i="1"/>
  <c r="T5307" i="1"/>
  <c r="S5307" i="1"/>
  <c r="R5307" i="1"/>
  <c r="Q5307" i="1"/>
  <c r="T5305" i="1"/>
  <c r="S5305" i="1"/>
  <c r="R5305" i="1"/>
  <c r="Q5305" i="1"/>
  <c r="T5302" i="1"/>
  <c r="S5302" i="1"/>
  <c r="R5302" i="1"/>
  <c r="Q5302" i="1"/>
  <c r="T5300" i="1"/>
  <c r="S5300" i="1"/>
  <c r="R5300" i="1"/>
  <c r="Q5300" i="1"/>
  <c r="T5297" i="1"/>
  <c r="S5297" i="1"/>
  <c r="R5297" i="1"/>
  <c r="Q5297" i="1"/>
  <c r="T5294" i="1"/>
  <c r="S5294" i="1"/>
  <c r="R5294" i="1"/>
  <c r="Q5294" i="1"/>
  <c r="T5279" i="1"/>
  <c r="S5279" i="1"/>
  <c r="R5279" i="1"/>
  <c r="Q5279" i="1"/>
  <c r="T5274" i="1"/>
  <c r="S5274" i="1"/>
  <c r="R5274" i="1"/>
  <c r="Q5274" i="1"/>
  <c r="T5268" i="1"/>
  <c r="S5268" i="1"/>
  <c r="R5268" i="1"/>
  <c r="Q5268" i="1"/>
  <c r="T5265" i="1"/>
  <c r="S5265" i="1"/>
  <c r="R5265" i="1"/>
  <c r="Q5265" i="1"/>
  <c r="T5262" i="1"/>
  <c r="S5262" i="1"/>
  <c r="R5262" i="1"/>
  <c r="Q5262" i="1"/>
  <c r="T5259" i="1"/>
  <c r="S5259" i="1"/>
  <c r="R5259" i="1"/>
  <c r="Q5259" i="1"/>
  <c r="T5256" i="1"/>
  <c r="S5256" i="1"/>
  <c r="R5256" i="1"/>
  <c r="Q5256" i="1"/>
  <c r="T5254" i="1"/>
  <c r="S5254" i="1"/>
  <c r="R5254" i="1"/>
  <c r="Q5254" i="1"/>
  <c r="T5252" i="1"/>
  <c r="S5252" i="1"/>
  <c r="R5252" i="1"/>
  <c r="Q5252" i="1"/>
  <c r="T5249" i="1"/>
  <c r="S5249" i="1"/>
  <c r="R5249" i="1"/>
  <c r="Q5249" i="1"/>
  <c r="T5247" i="1"/>
  <c r="T5250" i="1" s="1"/>
  <c r="S5247" i="1"/>
  <c r="S5250" i="1" s="1"/>
  <c r="R5247" i="1"/>
  <c r="R5250" i="1" s="1"/>
  <c r="Q5247" i="1"/>
  <c r="T5243" i="1"/>
  <c r="S5243" i="1"/>
  <c r="R5243" i="1"/>
  <c r="Q5243" i="1"/>
  <c r="T5240" i="1"/>
  <c r="S5240" i="1"/>
  <c r="R5240" i="1"/>
  <c r="Q5240" i="1"/>
  <c r="T5228" i="1"/>
  <c r="S5228" i="1"/>
  <c r="R5228" i="1"/>
  <c r="Q5228" i="1"/>
  <c r="T5224" i="1"/>
  <c r="S5224" i="1"/>
  <c r="R5224" i="1"/>
  <c r="Q5224" i="1"/>
  <c r="T5209" i="1"/>
  <c r="S5209" i="1"/>
  <c r="R5209" i="1"/>
  <c r="Q5209" i="1"/>
  <c r="T5199" i="1"/>
  <c r="S5199" i="1"/>
  <c r="R5199" i="1"/>
  <c r="Q5199" i="1"/>
  <c r="T5196" i="1"/>
  <c r="S5196" i="1"/>
  <c r="R5196" i="1"/>
  <c r="Q5196" i="1"/>
  <c r="T5194" i="1"/>
  <c r="S5194" i="1"/>
  <c r="R5194" i="1"/>
  <c r="Q5194" i="1"/>
  <c r="T5192" i="1"/>
  <c r="S5192" i="1"/>
  <c r="R5192" i="1"/>
  <c r="Q5192" i="1"/>
  <c r="T5189" i="1"/>
  <c r="S5189" i="1"/>
  <c r="R5189" i="1"/>
  <c r="Q5189" i="1"/>
  <c r="T5180" i="1"/>
  <c r="S5180" i="1"/>
  <c r="R5180" i="1"/>
  <c r="Q5180" i="1"/>
  <c r="T5178" i="1"/>
  <c r="S5178" i="1"/>
  <c r="R5178" i="1"/>
  <c r="Q5178" i="1"/>
  <c r="T5174" i="1"/>
  <c r="S5174" i="1"/>
  <c r="R5174" i="1"/>
  <c r="Q5174" i="1"/>
  <c r="T5172" i="1"/>
  <c r="S5172" i="1"/>
  <c r="R5172" i="1"/>
  <c r="Q5172" i="1"/>
  <c r="T5168" i="1"/>
  <c r="S5168" i="1"/>
  <c r="R5168" i="1"/>
  <c r="Q5168" i="1"/>
  <c r="T5166" i="1"/>
  <c r="S5166" i="1"/>
  <c r="R5166" i="1"/>
  <c r="Q5166" i="1"/>
  <c r="T5163" i="1"/>
  <c r="S5163" i="1"/>
  <c r="R5163" i="1"/>
  <c r="Q5163" i="1"/>
  <c r="T5161" i="1"/>
  <c r="S5161" i="1"/>
  <c r="R5161" i="1"/>
  <c r="Q5161" i="1"/>
  <c r="T5158" i="1"/>
  <c r="S5158" i="1"/>
  <c r="R5158" i="1"/>
  <c r="Q5158" i="1"/>
  <c r="T5156" i="1"/>
  <c r="S5156" i="1"/>
  <c r="R5156" i="1"/>
  <c r="Q5156" i="1"/>
  <c r="T5154" i="1"/>
  <c r="S5154" i="1"/>
  <c r="R5154" i="1"/>
  <c r="Q5154" i="1"/>
  <c r="T5152" i="1"/>
  <c r="S5152" i="1"/>
  <c r="R5152" i="1"/>
  <c r="Q5152" i="1"/>
  <c r="T5150" i="1"/>
  <c r="S5150" i="1"/>
  <c r="R5150" i="1"/>
  <c r="Q5150" i="1"/>
  <c r="T5148" i="1"/>
  <c r="S5148" i="1"/>
  <c r="R5148" i="1"/>
  <c r="Q5148" i="1"/>
  <c r="T5140" i="1"/>
  <c r="S5140" i="1"/>
  <c r="R5140" i="1"/>
  <c r="Q5140" i="1"/>
  <c r="T5137" i="1"/>
  <c r="S5137" i="1"/>
  <c r="R5137" i="1"/>
  <c r="Q5137" i="1"/>
  <c r="T5135" i="1"/>
  <c r="S5135" i="1"/>
  <c r="R5135" i="1"/>
  <c r="Q5135" i="1"/>
  <c r="T5133" i="1"/>
  <c r="S5133" i="1"/>
  <c r="R5133" i="1"/>
  <c r="Q5133" i="1"/>
  <c r="T5131" i="1"/>
  <c r="S5131" i="1"/>
  <c r="R5131" i="1"/>
  <c r="Q5131" i="1"/>
  <c r="T5122" i="1"/>
  <c r="S5122" i="1"/>
  <c r="R5122" i="1"/>
  <c r="Q5122" i="1"/>
  <c r="T5119" i="1"/>
  <c r="S5119" i="1"/>
  <c r="R5119" i="1"/>
  <c r="Q5119" i="1"/>
  <c r="T5114" i="1"/>
  <c r="S5114" i="1"/>
  <c r="R5114" i="1"/>
  <c r="Q5114" i="1"/>
  <c r="T5112" i="1"/>
  <c r="S5112" i="1"/>
  <c r="R5112" i="1"/>
  <c r="Q5112" i="1"/>
  <c r="T5109" i="1"/>
  <c r="S5109" i="1"/>
  <c r="R5109" i="1"/>
  <c r="Q5109" i="1"/>
  <c r="T5104" i="1"/>
  <c r="T5110" i="1" s="1"/>
  <c r="S5104" i="1"/>
  <c r="S5110" i="1" s="1"/>
  <c r="R5104" i="1"/>
  <c r="R5110" i="1" s="1"/>
  <c r="Q5104" i="1"/>
  <c r="T5101" i="1"/>
  <c r="S5101" i="1"/>
  <c r="R5101" i="1"/>
  <c r="Q5101" i="1"/>
  <c r="T5098" i="1"/>
  <c r="S5098" i="1"/>
  <c r="R5098" i="1"/>
  <c r="Q5098" i="1"/>
  <c r="T5094" i="1"/>
  <c r="S5094" i="1"/>
  <c r="R5094" i="1"/>
  <c r="Q5094" i="1"/>
  <c r="T5091" i="1"/>
  <c r="S5091" i="1"/>
  <c r="R5091" i="1"/>
  <c r="Q5091" i="1"/>
  <c r="T5088" i="1"/>
  <c r="S5088" i="1"/>
  <c r="R5088" i="1"/>
  <c r="Q5088" i="1"/>
  <c r="T5084" i="1"/>
  <c r="S5084" i="1"/>
  <c r="R5084" i="1"/>
  <c r="Q5084" i="1"/>
  <c r="T5076" i="1"/>
  <c r="S5076" i="1"/>
  <c r="R5076" i="1"/>
  <c r="Q5076" i="1"/>
  <c r="T5067" i="1"/>
  <c r="S5067" i="1"/>
  <c r="R5067" i="1"/>
  <c r="Q5067" i="1"/>
  <c r="T5059" i="1"/>
  <c r="S5059" i="1"/>
  <c r="R5059" i="1"/>
  <c r="Q5059" i="1"/>
  <c r="T5052" i="1"/>
  <c r="S5052" i="1"/>
  <c r="R5052" i="1"/>
  <c r="Q5052" i="1"/>
  <c r="T5048" i="1"/>
  <c r="S5048" i="1"/>
  <c r="R5048" i="1"/>
  <c r="Q5048" i="1"/>
  <c r="T5043" i="1"/>
  <c r="S5043" i="1"/>
  <c r="R5043" i="1"/>
  <c r="Q5043" i="1"/>
  <c r="T5041" i="1"/>
  <c r="S5041" i="1"/>
  <c r="R5041" i="1"/>
  <c r="Q5041" i="1"/>
  <c r="T5039" i="1"/>
  <c r="S5039" i="1"/>
  <c r="R5039" i="1"/>
  <c r="Q5039" i="1"/>
  <c r="T5037" i="1"/>
  <c r="S5037" i="1"/>
  <c r="R5037" i="1"/>
  <c r="Q5037" i="1"/>
  <c r="T5035" i="1"/>
  <c r="S5035" i="1"/>
  <c r="R5035" i="1"/>
  <c r="Q5035" i="1"/>
  <c r="T5033" i="1"/>
  <c r="S5033" i="1"/>
  <c r="R5033" i="1"/>
  <c r="Q5033" i="1"/>
  <c r="T5030" i="1"/>
  <c r="S5030" i="1"/>
  <c r="R5030" i="1"/>
  <c r="Q5030" i="1"/>
  <c r="T5028" i="1"/>
  <c r="S5028" i="1"/>
  <c r="R5028" i="1"/>
  <c r="Q5028" i="1"/>
  <c r="T5026" i="1"/>
  <c r="S5026" i="1"/>
  <c r="R5026" i="1"/>
  <c r="Q5026" i="1"/>
  <c r="T5024" i="1"/>
  <c r="S5024" i="1"/>
  <c r="R5024" i="1"/>
  <c r="Q5024" i="1"/>
  <c r="T5021" i="1"/>
  <c r="S5021" i="1"/>
  <c r="R5021" i="1"/>
  <c r="Q5021" i="1"/>
  <c r="T5018" i="1"/>
  <c r="S5018" i="1"/>
  <c r="R5018" i="1"/>
  <c r="Q5018" i="1"/>
  <c r="T5016" i="1"/>
  <c r="S5016" i="1"/>
  <c r="R5016" i="1"/>
  <c r="Q5016" i="1"/>
  <c r="T5012" i="1"/>
  <c r="S5012" i="1"/>
  <c r="R5012" i="1"/>
  <c r="Q5012" i="1"/>
  <c r="T5010" i="1"/>
  <c r="T5013" i="1" s="1"/>
  <c r="S5010" i="1"/>
  <c r="S5013" i="1" s="1"/>
  <c r="R5010" i="1"/>
  <c r="Q5010" i="1"/>
  <c r="Q5013" i="1" s="1"/>
  <c r="T4996" i="1"/>
  <c r="S4996" i="1"/>
  <c r="R4996" i="1"/>
  <c r="Q4996" i="1"/>
  <c r="T4991" i="1"/>
  <c r="S4991" i="1"/>
  <c r="R4991" i="1"/>
  <c r="Q4991" i="1"/>
  <c r="T4986" i="1"/>
  <c r="S4986" i="1"/>
  <c r="R4986" i="1"/>
  <c r="Q4986" i="1"/>
  <c r="T4978" i="1"/>
  <c r="S4978" i="1"/>
  <c r="R4978" i="1"/>
  <c r="Q4978" i="1"/>
  <c r="T4975" i="1"/>
  <c r="S4975" i="1"/>
  <c r="R4975" i="1"/>
  <c r="Q4975" i="1"/>
  <c r="T4968" i="1"/>
  <c r="S4968" i="1"/>
  <c r="R4968" i="1"/>
  <c r="Q4968" i="1"/>
  <c r="T4962" i="1"/>
  <c r="S4962" i="1"/>
  <c r="R4962" i="1"/>
  <c r="Q4962" i="1"/>
  <c r="T4956" i="1"/>
  <c r="S4956" i="1"/>
  <c r="R4956" i="1"/>
  <c r="Q4956" i="1"/>
  <c r="T4954" i="1"/>
  <c r="S4954" i="1"/>
  <c r="R4954" i="1"/>
  <c r="Q4954" i="1"/>
  <c r="T4952" i="1"/>
  <c r="S4952" i="1"/>
  <c r="R4952" i="1"/>
  <c r="Q4952" i="1"/>
  <c r="T4950" i="1"/>
  <c r="S4950" i="1"/>
  <c r="R4950" i="1"/>
  <c r="Q4950" i="1"/>
  <c r="T4946" i="1"/>
  <c r="S4946" i="1"/>
  <c r="R4946" i="1"/>
  <c r="Q4946" i="1"/>
  <c r="T4944" i="1"/>
  <c r="S4944" i="1"/>
  <c r="R4944" i="1"/>
  <c r="Q4944" i="1"/>
  <c r="T4942" i="1"/>
  <c r="S4942" i="1"/>
  <c r="R4942" i="1"/>
  <c r="Q4942" i="1"/>
  <c r="T4938" i="1"/>
  <c r="S4938" i="1"/>
  <c r="R4938" i="1"/>
  <c r="Q4938" i="1"/>
  <c r="T4933" i="1"/>
  <c r="S4933" i="1"/>
  <c r="R4933" i="1"/>
  <c r="Q4933" i="1"/>
  <c r="T4929" i="1"/>
  <c r="S4929" i="1"/>
  <c r="R4929" i="1"/>
  <c r="Q4929" i="1"/>
  <c r="T4920" i="1"/>
  <c r="S4920" i="1"/>
  <c r="R4920" i="1"/>
  <c r="Q4920" i="1"/>
  <c r="T4916" i="1"/>
  <c r="S4916" i="1"/>
  <c r="R4916" i="1"/>
  <c r="Q4916" i="1"/>
  <c r="T4913" i="1"/>
  <c r="S4913" i="1"/>
  <c r="R4913" i="1"/>
  <c r="Q4913" i="1"/>
  <c r="T4908" i="1"/>
  <c r="S4908" i="1"/>
  <c r="R4908" i="1"/>
  <c r="Q4908" i="1"/>
  <c r="T4900" i="1"/>
  <c r="S4900" i="1"/>
  <c r="R4900" i="1"/>
  <c r="Q4900" i="1"/>
  <c r="T4893" i="1"/>
  <c r="S4893" i="1"/>
  <c r="R4893" i="1"/>
  <c r="Q4893" i="1"/>
  <c r="T4888" i="1"/>
  <c r="S4888" i="1"/>
  <c r="R4888" i="1"/>
  <c r="Q4888" i="1"/>
  <c r="T4840" i="1"/>
  <c r="S4840" i="1"/>
  <c r="R4840" i="1"/>
  <c r="Q4840" i="1"/>
  <c r="T4749" i="1"/>
  <c r="S4749" i="1"/>
  <c r="R4749" i="1"/>
  <c r="Q4749" i="1"/>
  <c r="T4747" i="1"/>
  <c r="S4747" i="1"/>
  <c r="R4747" i="1"/>
  <c r="Q4747" i="1"/>
  <c r="T4745" i="1"/>
  <c r="S4745" i="1"/>
  <c r="R4745" i="1"/>
  <c r="Q4745" i="1"/>
  <c r="T4743" i="1"/>
  <c r="S4743" i="1"/>
  <c r="R4743" i="1"/>
  <c r="Q4743" i="1"/>
  <c r="T4740" i="1"/>
  <c r="S4740" i="1"/>
  <c r="R4740" i="1"/>
  <c r="Q4740" i="1"/>
  <c r="T4732" i="1"/>
  <c r="T4741" i="1" s="1"/>
  <c r="S4732" i="1"/>
  <c r="S4741" i="1" s="1"/>
  <c r="R4732" i="1"/>
  <c r="R4741" i="1" s="1"/>
  <c r="Q4732" i="1"/>
  <c r="T4725" i="1"/>
  <c r="S4725" i="1"/>
  <c r="R4725" i="1"/>
  <c r="Q4725" i="1"/>
  <c r="T4720" i="1"/>
  <c r="S4720" i="1"/>
  <c r="R4720" i="1"/>
  <c r="Q4720" i="1"/>
  <c r="T4713" i="1"/>
  <c r="S4713" i="1"/>
  <c r="R4713" i="1"/>
  <c r="Q4713" i="1"/>
  <c r="T4705" i="1"/>
  <c r="S4705" i="1"/>
  <c r="R4705" i="1"/>
  <c r="Q4705" i="1"/>
  <c r="T4700" i="1"/>
  <c r="S4700" i="1"/>
  <c r="R4700" i="1"/>
  <c r="Q4700" i="1"/>
  <c r="T4695" i="1"/>
  <c r="S4695" i="1"/>
  <c r="R4695" i="1"/>
  <c r="Q4695" i="1"/>
  <c r="T4690" i="1"/>
  <c r="S4690" i="1"/>
  <c r="R4690" i="1"/>
  <c r="Q4690" i="1"/>
  <c r="T4685" i="1"/>
  <c r="S4685" i="1"/>
  <c r="R4685" i="1"/>
  <c r="Q4685" i="1"/>
  <c r="T4679" i="1"/>
  <c r="S4679" i="1"/>
  <c r="R4679" i="1"/>
  <c r="Q4679" i="1"/>
  <c r="T4676" i="1"/>
  <c r="T4680" i="1" s="1"/>
  <c r="S4676" i="1"/>
  <c r="S4680" i="1" s="1"/>
  <c r="R4676" i="1"/>
  <c r="R4680" i="1" s="1"/>
  <c r="Q4676" i="1"/>
  <c r="T4668" i="1"/>
  <c r="S4668" i="1"/>
  <c r="R4668" i="1"/>
  <c r="Q4668" i="1"/>
  <c r="T4665" i="1"/>
  <c r="S4665" i="1"/>
  <c r="R4665" i="1"/>
  <c r="Q4665" i="1"/>
  <c r="T4646" i="1"/>
  <c r="S4646" i="1"/>
  <c r="R4646" i="1"/>
  <c r="Q4646" i="1"/>
  <c r="T4642" i="1"/>
  <c r="S4642" i="1"/>
  <c r="R4642" i="1"/>
  <c r="Q4642" i="1"/>
  <c r="T4638" i="1"/>
  <c r="T4643" i="1" s="1"/>
  <c r="S4638" i="1"/>
  <c r="S4643" i="1" s="1"/>
  <c r="R4638" i="1"/>
  <c r="R4643" i="1" s="1"/>
  <c r="Q4638" i="1"/>
  <c r="T4634" i="1"/>
  <c r="S4634" i="1"/>
  <c r="R4634" i="1"/>
  <c r="Q4634" i="1"/>
  <c r="T4631" i="1"/>
  <c r="S4631" i="1"/>
  <c r="R4631" i="1"/>
  <c r="Q4631" i="1"/>
  <c r="T4628" i="1"/>
  <c r="S4628" i="1"/>
  <c r="R4628" i="1"/>
  <c r="Q4628" i="1"/>
  <c r="T4613" i="1"/>
  <c r="S4613" i="1"/>
  <c r="R4613" i="1"/>
  <c r="Q4613" i="1"/>
  <c r="T4560" i="1"/>
  <c r="S4560" i="1"/>
  <c r="R4560" i="1"/>
  <c r="Q4560" i="1"/>
  <c r="T4526" i="1"/>
  <c r="S4526" i="1"/>
  <c r="R4526" i="1"/>
  <c r="Q4526" i="1"/>
  <c r="T4524" i="1"/>
  <c r="S4524" i="1"/>
  <c r="R4524" i="1"/>
  <c r="Q4524" i="1"/>
  <c r="T4522" i="1"/>
  <c r="S4522" i="1"/>
  <c r="R4522" i="1"/>
  <c r="Q4522" i="1"/>
  <c r="T4520" i="1"/>
  <c r="S4520" i="1"/>
  <c r="R4520" i="1"/>
  <c r="Q4520" i="1"/>
  <c r="T4517" i="1"/>
  <c r="S4517" i="1"/>
  <c r="R4517" i="1"/>
  <c r="Q4517" i="1"/>
  <c r="T4513" i="1"/>
  <c r="S4513" i="1"/>
  <c r="R4513" i="1"/>
  <c r="Q4513" i="1"/>
  <c r="T4508" i="1"/>
  <c r="S4508" i="1"/>
  <c r="R4508" i="1"/>
  <c r="Q4508" i="1"/>
  <c r="T4505" i="1"/>
  <c r="S4505" i="1"/>
  <c r="R4505" i="1"/>
  <c r="Q4505" i="1"/>
  <c r="T4503" i="1"/>
  <c r="S4503" i="1"/>
  <c r="R4503" i="1"/>
  <c r="Q4503" i="1"/>
  <c r="T4500" i="1"/>
  <c r="S4500" i="1"/>
  <c r="R4500" i="1"/>
  <c r="Q4500" i="1"/>
  <c r="T4497" i="1"/>
  <c r="S4497" i="1"/>
  <c r="R4497" i="1"/>
  <c r="Q4497" i="1"/>
  <c r="T4494" i="1"/>
  <c r="S4494" i="1"/>
  <c r="R4494" i="1"/>
  <c r="Q4494" i="1"/>
  <c r="T4487" i="1"/>
  <c r="S4487" i="1"/>
  <c r="R4487" i="1"/>
  <c r="Q4487" i="1"/>
  <c r="T4483" i="1"/>
  <c r="S4483" i="1"/>
  <c r="R4483" i="1"/>
  <c r="Q4483" i="1"/>
  <c r="T4481" i="1"/>
  <c r="S4481" i="1"/>
  <c r="R4481" i="1"/>
  <c r="Q4481" i="1"/>
  <c r="T4478" i="1"/>
  <c r="S4478" i="1"/>
  <c r="R4478" i="1"/>
  <c r="Q4478" i="1"/>
  <c r="T4475" i="1"/>
  <c r="S4475" i="1"/>
  <c r="R4475" i="1"/>
  <c r="Q4475" i="1"/>
  <c r="T4472" i="1"/>
  <c r="S4472" i="1"/>
  <c r="R4472" i="1"/>
  <c r="Q4472" i="1"/>
  <c r="T4469" i="1"/>
  <c r="S4469" i="1"/>
  <c r="R4469" i="1"/>
  <c r="Q4469" i="1"/>
  <c r="T4463" i="1"/>
  <c r="T4470" i="1" s="1"/>
  <c r="S4463" i="1"/>
  <c r="S4470" i="1" s="1"/>
  <c r="R4463" i="1"/>
  <c r="R4470" i="1" s="1"/>
  <c r="Q4463" i="1"/>
  <c r="T4454" i="1"/>
  <c r="S4454" i="1"/>
  <c r="R4454" i="1"/>
  <c r="Q4454" i="1"/>
  <c r="T4451" i="1"/>
  <c r="S4451" i="1"/>
  <c r="R4451" i="1"/>
  <c r="Q4451" i="1"/>
  <c r="T4446" i="1"/>
  <c r="S4446" i="1"/>
  <c r="R4446" i="1"/>
  <c r="Q4446" i="1"/>
  <c r="T4444" i="1"/>
  <c r="S4444" i="1"/>
  <c r="R4444" i="1"/>
  <c r="Q4444" i="1"/>
  <c r="T4438" i="1"/>
  <c r="S4438" i="1"/>
  <c r="R4438" i="1"/>
  <c r="Q4438" i="1"/>
  <c r="T4433" i="1"/>
  <c r="S4433" i="1"/>
  <c r="R4433" i="1"/>
  <c r="Q4433" i="1"/>
  <c r="T4430" i="1"/>
  <c r="S4430" i="1"/>
  <c r="R4430" i="1"/>
  <c r="Q4430" i="1"/>
  <c r="T4425" i="1"/>
  <c r="S4425" i="1"/>
  <c r="R4425" i="1"/>
  <c r="Q4425" i="1"/>
  <c r="T4423" i="1"/>
  <c r="S4423" i="1"/>
  <c r="R4423" i="1"/>
  <c r="Q4423" i="1"/>
  <c r="T4421" i="1"/>
  <c r="S4421" i="1"/>
  <c r="R4421" i="1"/>
  <c r="Q4421" i="1"/>
  <c r="T4417" i="1"/>
  <c r="S4417" i="1"/>
  <c r="R4417" i="1"/>
  <c r="Q4417" i="1"/>
  <c r="T4415" i="1"/>
  <c r="S4415" i="1"/>
  <c r="R4415" i="1"/>
  <c r="Q4415" i="1"/>
  <c r="T4412" i="1"/>
  <c r="S4412" i="1"/>
  <c r="R4412" i="1"/>
  <c r="Q4412" i="1"/>
  <c r="T4410" i="1"/>
  <c r="S4410" i="1"/>
  <c r="R4410" i="1"/>
  <c r="Q4410" i="1"/>
  <c r="T4408" i="1"/>
  <c r="S4408" i="1"/>
  <c r="R4408" i="1"/>
  <c r="Q4408" i="1"/>
  <c r="T4406" i="1"/>
  <c r="S4406" i="1"/>
  <c r="R4406" i="1"/>
  <c r="Q4406" i="1"/>
  <c r="T4403" i="1"/>
  <c r="S4403" i="1"/>
  <c r="R4403" i="1"/>
  <c r="Q4403" i="1"/>
  <c r="T4401" i="1"/>
  <c r="S4401" i="1"/>
  <c r="R4401" i="1"/>
  <c r="Q4401" i="1"/>
  <c r="T4397" i="1"/>
  <c r="S4397" i="1"/>
  <c r="R4397" i="1"/>
  <c r="Q4397" i="1"/>
  <c r="T4395" i="1"/>
  <c r="S4395" i="1"/>
  <c r="R4395" i="1"/>
  <c r="Q4395" i="1"/>
  <c r="T4393" i="1"/>
  <c r="S4393" i="1"/>
  <c r="R4393" i="1"/>
  <c r="Q4393" i="1"/>
  <c r="T4391" i="1"/>
  <c r="S4391" i="1"/>
  <c r="R4391" i="1"/>
  <c r="Q4391" i="1"/>
  <c r="T4389" i="1"/>
  <c r="S4389" i="1"/>
  <c r="R4389" i="1"/>
  <c r="Q4389" i="1"/>
  <c r="T4387" i="1"/>
  <c r="S4387" i="1"/>
  <c r="R4387" i="1"/>
  <c r="Q4387" i="1"/>
  <c r="T4385" i="1"/>
  <c r="S4385" i="1"/>
  <c r="R4385" i="1"/>
  <c r="Q4385" i="1"/>
  <c r="T4375" i="1"/>
  <c r="S4375" i="1"/>
  <c r="R4375" i="1"/>
  <c r="Q4375" i="1"/>
  <c r="T4364" i="1"/>
  <c r="S4364" i="1"/>
  <c r="R4364" i="1"/>
  <c r="Q4364" i="1"/>
  <c r="T4353" i="1"/>
  <c r="S4353" i="1"/>
  <c r="R4353" i="1"/>
  <c r="Q4353" i="1"/>
  <c r="T4342" i="1"/>
  <c r="S4342" i="1"/>
  <c r="R4342" i="1"/>
  <c r="Q4342" i="1"/>
  <c r="T4331" i="1"/>
  <c r="S4331" i="1"/>
  <c r="R4331" i="1"/>
  <c r="Q4331" i="1"/>
  <c r="T4320" i="1"/>
  <c r="S4320" i="1"/>
  <c r="R4320" i="1"/>
  <c r="Q4320" i="1"/>
  <c r="T4317" i="1"/>
  <c r="S4317" i="1"/>
  <c r="R4317" i="1"/>
  <c r="Q4317" i="1"/>
  <c r="T4312" i="1"/>
  <c r="S4312" i="1"/>
  <c r="R4312" i="1"/>
  <c r="Q4312" i="1"/>
  <c r="T4307" i="1"/>
  <c r="S4307" i="1"/>
  <c r="R4307" i="1"/>
  <c r="Q4307" i="1"/>
  <c r="T4302" i="1"/>
  <c r="S4302" i="1"/>
  <c r="R4302" i="1"/>
  <c r="Q4302" i="1"/>
  <c r="T4296" i="1"/>
  <c r="S4296" i="1"/>
  <c r="R4296" i="1"/>
  <c r="Q4296" i="1"/>
  <c r="T4293" i="1"/>
  <c r="S4293" i="1"/>
  <c r="R4293" i="1"/>
  <c r="Q4293" i="1"/>
  <c r="T4290" i="1"/>
  <c r="S4290" i="1"/>
  <c r="R4290" i="1"/>
  <c r="Q4290" i="1"/>
  <c r="T4287" i="1"/>
  <c r="S4287" i="1"/>
  <c r="R4287" i="1"/>
  <c r="Q4287" i="1"/>
  <c r="T4274" i="1"/>
  <c r="S4274" i="1"/>
  <c r="R4274" i="1"/>
  <c r="Q4274" i="1"/>
  <c r="T4267" i="1"/>
  <c r="S4267" i="1"/>
  <c r="R4267" i="1"/>
  <c r="Q4267" i="1"/>
  <c r="T4264" i="1"/>
  <c r="S4264" i="1"/>
  <c r="R4264" i="1"/>
  <c r="Q4264" i="1"/>
  <c r="T4259" i="1"/>
  <c r="S4259" i="1"/>
  <c r="R4259" i="1"/>
  <c r="Q4259" i="1"/>
  <c r="T4255" i="1"/>
  <c r="S4255" i="1"/>
  <c r="R4255" i="1"/>
  <c r="Q4255" i="1"/>
  <c r="T4253" i="1"/>
  <c r="S4253" i="1"/>
  <c r="R4253" i="1"/>
  <c r="Q4253" i="1"/>
  <c r="T4251" i="1"/>
  <c r="S4251" i="1"/>
  <c r="R4251" i="1"/>
  <c r="Q4251" i="1"/>
  <c r="T4248" i="1"/>
  <c r="S4248" i="1"/>
  <c r="R4248" i="1"/>
  <c r="Q4248" i="1"/>
  <c r="T4246" i="1"/>
  <c r="T4249" i="1" s="1"/>
  <c r="S4246" i="1"/>
  <c r="S4249" i="1" s="1"/>
  <c r="R4246" i="1"/>
  <c r="R4249" i="1" s="1"/>
  <c r="Q4246" i="1"/>
  <c r="T4243" i="1"/>
  <c r="S4243" i="1"/>
  <c r="R4243" i="1"/>
  <c r="Q4243" i="1"/>
  <c r="T4239" i="1"/>
  <c r="T4244" i="1" s="1"/>
  <c r="S4239" i="1"/>
  <c r="S4244" i="1" s="1"/>
  <c r="R4239" i="1"/>
  <c r="R4244" i="1" s="1"/>
  <c r="Q4239" i="1"/>
  <c r="T4235" i="1"/>
  <c r="S4235" i="1"/>
  <c r="R4235" i="1"/>
  <c r="Q4235" i="1"/>
  <c r="T4232" i="1"/>
  <c r="S4232" i="1"/>
  <c r="R4232" i="1"/>
  <c r="Q4232" i="1"/>
  <c r="T4230" i="1"/>
  <c r="S4230" i="1"/>
  <c r="R4230" i="1"/>
  <c r="Q4230" i="1"/>
  <c r="T4228" i="1"/>
  <c r="S4228" i="1"/>
  <c r="R4228" i="1"/>
  <c r="Q4228" i="1"/>
  <c r="T4226" i="1"/>
  <c r="S4226" i="1"/>
  <c r="R4226" i="1"/>
  <c r="Q4226" i="1"/>
  <c r="T4218" i="1"/>
  <c r="S4218" i="1"/>
  <c r="R4218" i="1"/>
  <c r="Q4218" i="1"/>
  <c r="T4212" i="1"/>
  <c r="S4212" i="1"/>
  <c r="R4212" i="1"/>
  <c r="Q4212" i="1"/>
  <c r="T4199" i="1"/>
  <c r="T4213" i="1" s="1"/>
  <c r="S4199" i="1"/>
  <c r="R4199" i="1"/>
  <c r="R4213" i="1" s="1"/>
  <c r="Q4199" i="1"/>
  <c r="Q4213" i="1" s="1"/>
  <c r="T4195" i="1"/>
  <c r="S4195" i="1"/>
  <c r="R4195" i="1"/>
  <c r="Q4195" i="1"/>
  <c r="T4192" i="1"/>
  <c r="S4192" i="1"/>
  <c r="R4192" i="1"/>
  <c r="Q4192" i="1"/>
  <c r="T4190" i="1"/>
  <c r="S4190" i="1"/>
  <c r="R4190" i="1"/>
  <c r="Q4190" i="1"/>
  <c r="T4188" i="1"/>
  <c r="S4188" i="1"/>
  <c r="R4188" i="1"/>
  <c r="Q4188" i="1"/>
  <c r="T4186" i="1"/>
  <c r="S4186" i="1"/>
  <c r="R4186" i="1"/>
  <c r="Q4186" i="1"/>
  <c r="T4184" i="1"/>
  <c r="S4184" i="1"/>
  <c r="R4184" i="1"/>
  <c r="Q4184" i="1"/>
  <c r="T4171" i="1"/>
  <c r="S4171" i="1"/>
  <c r="R4171" i="1"/>
  <c r="Q4171" i="1"/>
  <c r="T4165" i="1"/>
  <c r="S4165" i="1"/>
  <c r="R4165" i="1"/>
  <c r="Q4165" i="1"/>
  <c r="T4162" i="1"/>
  <c r="S4162" i="1"/>
  <c r="R4162" i="1"/>
  <c r="Q4162" i="1"/>
  <c r="T4159" i="1"/>
  <c r="S4159" i="1"/>
  <c r="R4159" i="1"/>
  <c r="Q4159" i="1"/>
  <c r="T4156" i="1"/>
  <c r="S4156" i="1"/>
  <c r="R4156" i="1"/>
  <c r="Q4156" i="1"/>
  <c r="T4152" i="1"/>
  <c r="S4152" i="1"/>
  <c r="R4152" i="1"/>
  <c r="Q4152" i="1"/>
  <c r="T4145" i="1"/>
  <c r="S4145" i="1"/>
  <c r="R4145" i="1"/>
  <c r="Q4145" i="1"/>
  <c r="T4142" i="1"/>
  <c r="S4142" i="1"/>
  <c r="R4142" i="1"/>
  <c r="Q4142" i="1"/>
  <c r="T4138" i="1"/>
  <c r="S4138" i="1"/>
  <c r="R4138" i="1"/>
  <c r="Q4138" i="1"/>
  <c r="T4136" i="1"/>
  <c r="S4136" i="1"/>
  <c r="R4136" i="1"/>
  <c r="Q4136" i="1"/>
  <c r="T4134" i="1"/>
  <c r="S4134" i="1"/>
  <c r="R4134" i="1"/>
  <c r="Q4134" i="1"/>
  <c r="T4131" i="1"/>
  <c r="S4131" i="1"/>
  <c r="R4131" i="1"/>
  <c r="Q4131" i="1"/>
  <c r="T4124" i="1"/>
  <c r="T4132" i="1" s="1"/>
  <c r="S4124" i="1"/>
  <c r="S4132" i="1" s="1"/>
  <c r="R4124" i="1"/>
  <c r="R4132" i="1" s="1"/>
  <c r="Q4124" i="1"/>
  <c r="T4117" i="1"/>
  <c r="S4117" i="1"/>
  <c r="R4117" i="1"/>
  <c r="Q4117" i="1"/>
  <c r="T4115" i="1"/>
  <c r="S4115" i="1"/>
  <c r="R4115" i="1"/>
  <c r="Q4115" i="1"/>
  <c r="T4113" i="1"/>
  <c r="S4113" i="1"/>
  <c r="R4113" i="1"/>
  <c r="Q4113" i="1"/>
  <c r="T4111" i="1"/>
  <c r="S4111" i="1"/>
  <c r="R4111" i="1"/>
  <c r="Q4111" i="1"/>
  <c r="T4108" i="1"/>
  <c r="S4108" i="1"/>
  <c r="R4108" i="1"/>
  <c r="Q4108" i="1"/>
  <c r="T4093" i="1"/>
  <c r="S4093" i="1"/>
  <c r="R4093" i="1"/>
  <c r="Q4093" i="1"/>
  <c r="T4084" i="1"/>
  <c r="S4084" i="1"/>
  <c r="R4084" i="1"/>
  <c r="Q4084" i="1"/>
  <c r="T4082" i="1"/>
  <c r="S4082" i="1"/>
  <c r="R4082" i="1"/>
  <c r="Q4082" i="1"/>
  <c r="T4075" i="1"/>
  <c r="S4075" i="1"/>
  <c r="R4075" i="1"/>
  <c r="Q4075" i="1"/>
  <c r="T4072" i="1"/>
  <c r="S4072" i="1"/>
  <c r="R4072" i="1"/>
  <c r="Q4072" i="1"/>
  <c r="T4070" i="1"/>
  <c r="S4070" i="1"/>
  <c r="R4070" i="1"/>
  <c r="Q4070" i="1"/>
  <c r="T4067" i="1"/>
  <c r="S4067" i="1"/>
  <c r="R4067" i="1"/>
  <c r="Q4067" i="1"/>
  <c r="T4063" i="1"/>
  <c r="T4068" i="1" s="1"/>
  <c r="S4063" i="1"/>
  <c r="S4068" i="1" s="1"/>
  <c r="R4063" i="1"/>
  <c r="R4068" i="1" s="1"/>
  <c r="Q4063" i="1"/>
  <c r="T4059" i="1"/>
  <c r="S4059" i="1"/>
  <c r="R4059" i="1"/>
  <c r="Q4059" i="1"/>
  <c r="T4057" i="1"/>
  <c r="S4057" i="1"/>
  <c r="R4057" i="1"/>
  <c r="Q4057" i="1"/>
  <c r="T4055" i="1"/>
  <c r="S4055" i="1"/>
  <c r="R4055" i="1"/>
  <c r="Q4055" i="1"/>
  <c r="T4051" i="1"/>
  <c r="S4051" i="1"/>
  <c r="R4051" i="1"/>
  <c r="Q4051" i="1"/>
  <c r="T4047" i="1"/>
  <c r="S4047" i="1"/>
  <c r="R4047" i="1"/>
  <c r="Q4047" i="1"/>
  <c r="T4045" i="1"/>
  <c r="S4045" i="1"/>
  <c r="R4045" i="1"/>
  <c r="Q4045" i="1"/>
  <c r="T4043" i="1"/>
  <c r="S4043" i="1"/>
  <c r="R4043" i="1"/>
  <c r="Q4043" i="1"/>
  <c r="T4041" i="1"/>
  <c r="S4041" i="1"/>
  <c r="R4041" i="1"/>
  <c r="Q4041" i="1"/>
  <c r="T4022" i="1"/>
  <c r="S4022" i="1"/>
  <c r="R4022" i="1"/>
  <c r="Q4022" i="1"/>
  <c r="T4020" i="1"/>
  <c r="S4020" i="1"/>
  <c r="R4020" i="1"/>
  <c r="Q4020" i="1"/>
  <c r="T4017" i="1"/>
  <c r="S4017" i="1"/>
  <c r="R4017" i="1"/>
  <c r="Q4017" i="1"/>
  <c r="T4011" i="1"/>
  <c r="S4011" i="1"/>
  <c r="R4011" i="1"/>
  <c r="Q4011" i="1"/>
  <c r="T4009" i="1"/>
  <c r="S4009" i="1"/>
  <c r="R4009" i="1"/>
  <c r="Q4009" i="1"/>
  <c r="T4007" i="1"/>
  <c r="S4007" i="1"/>
  <c r="R4007" i="1"/>
  <c r="Q4007" i="1"/>
  <c r="T4005" i="1"/>
  <c r="S4005" i="1"/>
  <c r="R4005" i="1"/>
  <c r="Q4005" i="1"/>
  <c r="T3998" i="1"/>
  <c r="S3998" i="1"/>
  <c r="R3998" i="1"/>
  <c r="Q3998" i="1"/>
  <c r="T3996" i="1"/>
  <c r="S3996" i="1"/>
  <c r="R3996" i="1"/>
  <c r="Q3996" i="1"/>
  <c r="T3993" i="1"/>
  <c r="S3993" i="1"/>
  <c r="R3993" i="1"/>
  <c r="Q3993" i="1"/>
  <c r="T3989" i="1"/>
  <c r="S3989" i="1"/>
  <c r="R3989" i="1"/>
  <c r="Q3989" i="1"/>
  <c r="T3987" i="1"/>
  <c r="S3987" i="1"/>
  <c r="R3987" i="1"/>
  <c r="Q3987" i="1"/>
  <c r="T3984" i="1"/>
  <c r="S3984" i="1"/>
  <c r="R3984" i="1"/>
  <c r="Q3984" i="1"/>
  <c r="T3981" i="1"/>
  <c r="S3981" i="1"/>
  <c r="R3981" i="1"/>
  <c r="Q3981" i="1"/>
  <c r="T3978" i="1"/>
  <c r="S3978" i="1"/>
  <c r="R3978" i="1"/>
  <c r="Q3978" i="1"/>
  <c r="T3975" i="1"/>
  <c r="S3975" i="1"/>
  <c r="R3975" i="1"/>
  <c r="Q3975" i="1"/>
  <c r="T3970" i="1"/>
  <c r="S3970" i="1"/>
  <c r="R3970" i="1"/>
  <c r="Q3970" i="1"/>
  <c r="T3966" i="1"/>
  <c r="S3966" i="1"/>
  <c r="R3966" i="1"/>
  <c r="Q3966" i="1"/>
  <c r="T3963" i="1"/>
  <c r="T3967" i="1" s="1"/>
  <c r="S3963" i="1"/>
  <c r="S3967" i="1" s="1"/>
  <c r="R3963" i="1"/>
  <c r="R3967" i="1" s="1"/>
  <c r="Q3963" i="1"/>
  <c r="T3960" i="1"/>
  <c r="S3960" i="1"/>
  <c r="R3960" i="1"/>
  <c r="Q3960" i="1"/>
  <c r="T3956" i="1"/>
  <c r="S3956" i="1"/>
  <c r="R3956" i="1"/>
  <c r="Q3956" i="1"/>
  <c r="T3952" i="1"/>
  <c r="S3952" i="1"/>
  <c r="R3952" i="1"/>
  <c r="Q3952" i="1"/>
  <c r="T3948" i="1"/>
  <c r="S3948" i="1"/>
  <c r="R3948" i="1"/>
  <c r="Q3948" i="1"/>
  <c r="T3944" i="1"/>
  <c r="S3944" i="1"/>
  <c r="R3944" i="1"/>
  <c r="Q3944" i="1"/>
  <c r="T3941" i="1"/>
  <c r="S3941" i="1"/>
  <c r="R3941" i="1"/>
  <c r="Q3941" i="1"/>
  <c r="T3939" i="1"/>
  <c r="S3939" i="1"/>
  <c r="R3939" i="1"/>
  <c r="Q3939" i="1"/>
  <c r="T3936" i="1"/>
  <c r="S3936" i="1"/>
  <c r="R3936" i="1"/>
  <c r="Q3936" i="1"/>
  <c r="T3933" i="1"/>
  <c r="S3933" i="1"/>
  <c r="R3933" i="1"/>
  <c r="Q3933" i="1"/>
  <c r="T3931" i="1"/>
  <c r="S3931" i="1"/>
  <c r="R3931" i="1"/>
  <c r="Q3931" i="1"/>
  <c r="T3929" i="1"/>
  <c r="S3929" i="1"/>
  <c r="R3929" i="1"/>
  <c r="Q3929" i="1"/>
  <c r="T3923" i="1"/>
  <c r="S3923" i="1"/>
  <c r="R3923" i="1"/>
  <c r="Q3923" i="1"/>
  <c r="T3918" i="1"/>
  <c r="S3918" i="1"/>
  <c r="R3918" i="1"/>
  <c r="Q3918" i="1"/>
  <c r="T3914" i="1"/>
  <c r="S3914" i="1"/>
  <c r="R3914" i="1"/>
  <c r="Q3914" i="1"/>
  <c r="T3911" i="1"/>
  <c r="S3911" i="1"/>
  <c r="R3911" i="1"/>
  <c r="Q3911" i="1"/>
  <c r="T3909" i="1"/>
  <c r="S3909" i="1"/>
  <c r="R3909" i="1"/>
  <c r="Q3909" i="1"/>
  <c r="T3905" i="1"/>
  <c r="S3905" i="1"/>
  <c r="R3905" i="1"/>
  <c r="Q3905" i="1"/>
  <c r="T3894" i="1"/>
  <c r="S3894" i="1"/>
  <c r="R3894" i="1"/>
  <c r="Q3894" i="1"/>
  <c r="T3892" i="1"/>
  <c r="S3892" i="1"/>
  <c r="R3892" i="1"/>
  <c r="Q3892" i="1"/>
  <c r="T3887" i="1"/>
  <c r="S3887" i="1"/>
  <c r="R3887" i="1"/>
  <c r="Q3887" i="1"/>
  <c r="T3883" i="1"/>
  <c r="S3883" i="1"/>
  <c r="R3883" i="1"/>
  <c r="Q3883" i="1"/>
  <c r="T3881" i="1"/>
  <c r="S3881" i="1"/>
  <c r="R3881" i="1"/>
  <c r="Q3881" i="1"/>
  <c r="T3876" i="1"/>
  <c r="S3876" i="1"/>
  <c r="R3876" i="1"/>
  <c r="Q3876" i="1"/>
  <c r="T3874" i="1"/>
  <c r="S3874" i="1"/>
  <c r="R3874" i="1"/>
  <c r="Q3874" i="1"/>
  <c r="T3867" i="1"/>
  <c r="S3867" i="1"/>
  <c r="R3867" i="1"/>
  <c r="Q3867" i="1"/>
  <c r="T3863" i="1"/>
  <c r="S3863" i="1"/>
  <c r="R3863" i="1"/>
  <c r="Q3863" i="1"/>
  <c r="T3861" i="1"/>
  <c r="S3861" i="1"/>
  <c r="R3861" i="1"/>
  <c r="Q3861" i="1"/>
  <c r="T3859" i="1"/>
  <c r="S3859" i="1"/>
  <c r="R3859" i="1"/>
  <c r="Q3859" i="1"/>
  <c r="T3856" i="1"/>
  <c r="S3856" i="1"/>
  <c r="R3856" i="1"/>
  <c r="Q3856" i="1"/>
  <c r="T3849" i="1"/>
  <c r="T3857" i="1" s="1"/>
  <c r="S3849" i="1"/>
  <c r="S3857" i="1" s="1"/>
  <c r="R3849" i="1"/>
  <c r="R3857" i="1" s="1"/>
  <c r="Q3849" i="1"/>
  <c r="T3845" i="1"/>
  <c r="S3845" i="1"/>
  <c r="R3845" i="1"/>
  <c r="Q3845" i="1"/>
  <c r="T3843" i="1"/>
  <c r="S3843" i="1"/>
  <c r="R3843" i="1"/>
  <c r="Q3843" i="1"/>
  <c r="T3839" i="1"/>
  <c r="S3839" i="1"/>
  <c r="R3839" i="1"/>
  <c r="Q3839" i="1"/>
  <c r="T3836" i="1"/>
  <c r="S3836" i="1"/>
  <c r="R3836" i="1"/>
  <c r="Q3836" i="1"/>
  <c r="T3834" i="1"/>
  <c r="S3834" i="1"/>
  <c r="R3834" i="1"/>
  <c r="Q3834" i="1"/>
  <c r="T3826" i="1"/>
  <c r="S3826" i="1"/>
  <c r="R3826" i="1"/>
  <c r="Q3826" i="1"/>
  <c r="T3824" i="1"/>
  <c r="S3824" i="1"/>
  <c r="R3824" i="1"/>
  <c r="Q3824" i="1"/>
  <c r="T3817" i="1"/>
  <c r="S3817" i="1"/>
  <c r="R3817" i="1"/>
  <c r="Q3817" i="1"/>
  <c r="T3815" i="1"/>
  <c r="S3815" i="1"/>
  <c r="R3815" i="1"/>
  <c r="Q3815" i="1"/>
  <c r="T3813" i="1"/>
  <c r="S3813" i="1"/>
  <c r="R3813" i="1"/>
  <c r="Q3813" i="1"/>
  <c r="T3810" i="1"/>
  <c r="S3810" i="1"/>
  <c r="R3810" i="1"/>
  <c r="Q3810" i="1"/>
  <c r="T3808" i="1"/>
  <c r="S3808" i="1"/>
  <c r="R3808" i="1"/>
  <c r="Q3808" i="1"/>
  <c r="T3806" i="1"/>
  <c r="S3806" i="1"/>
  <c r="R3806" i="1"/>
  <c r="Q3806" i="1"/>
  <c r="T3804" i="1"/>
  <c r="S3804" i="1"/>
  <c r="R3804" i="1"/>
  <c r="Q3804" i="1"/>
  <c r="T3797" i="1"/>
  <c r="S3797" i="1"/>
  <c r="R3797" i="1"/>
  <c r="Q3797" i="1"/>
  <c r="T3793" i="1"/>
  <c r="S3793" i="1"/>
  <c r="R3793" i="1"/>
  <c r="Q3793" i="1"/>
  <c r="T3791" i="1"/>
  <c r="S3791" i="1"/>
  <c r="R3791" i="1"/>
  <c r="Q3791" i="1"/>
  <c r="T3786" i="1"/>
  <c r="S3786" i="1"/>
  <c r="R3786" i="1"/>
  <c r="Q3786" i="1"/>
  <c r="T3781" i="1"/>
  <c r="S3781" i="1"/>
  <c r="R3781" i="1"/>
  <c r="Q3781" i="1"/>
  <c r="T3778" i="1"/>
  <c r="S3778" i="1"/>
  <c r="R3778" i="1"/>
  <c r="Q3778" i="1"/>
  <c r="T3775" i="1"/>
  <c r="S3775" i="1"/>
  <c r="R3775" i="1"/>
  <c r="Q3775" i="1"/>
  <c r="T3767" i="1"/>
  <c r="S3767" i="1"/>
  <c r="R3767" i="1"/>
  <c r="Q3767" i="1"/>
  <c r="T3764" i="1"/>
  <c r="S3764" i="1"/>
  <c r="R3764" i="1"/>
  <c r="Q3764" i="1"/>
  <c r="T3761" i="1"/>
  <c r="S3761" i="1"/>
  <c r="R3761" i="1"/>
  <c r="Q3761" i="1"/>
  <c r="T3757" i="1"/>
  <c r="S3757" i="1"/>
  <c r="R3757" i="1"/>
  <c r="Q3757" i="1"/>
  <c r="T3755" i="1"/>
  <c r="S3755" i="1"/>
  <c r="R3755" i="1"/>
  <c r="Q3755" i="1"/>
  <c r="T3751" i="1"/>
  <c r="S3751" i="1"/>
  <c r="R3751" i="1"/>
  <c r="Q3751" i="1"/>
  <c r="T3749" i="1"/>
  <c r="S3749" i="1"/>
  <c r="R3749" i="1"/>
  <c r="Q3749" i="1"/>
  <c r="T3745" i="1"/>
  <c r="S3745" i="1"/>
  <c r="R3745" i="1"/>
  <c r="Q3745" i="1"/>
  <c r="T3741" i="1"/>
  <c r="S3741" i="1"/>
  <c r="R3741" i="1"/>
  <c r="Q3741" i="1"/>
  <c r="T3739" i="1"/>
  <c r="S3739" i="1"/>
  <c r="R3739" i="1"/>
  <c r="Q3739" i="1"/>
  <c r="T3737" i="1"/>
  <c r="S3737" i="1"/>
  <c r="R3737" i="1"/>
  <c r="Q3737" i="1"/>
  <c r="T3735" i="1"/>
  <c r="S3735" i="1"/>
  <c r="R3735" i="1"/>
  <c r="Q3735" i="1"/>
  <c r="T3733" i="1"/>
  <c r="S3733" i="1"/>
  <c r="R3733" i="1"/>
  <c r="Q3733" i="1"/>
  <c r="T3726" i="1"/>
  <c r="S3726" i="1"/>
  <c r="R3726" i="1"/>
  <c r="Q3726" i="1"/>
  <c r="T3724" i="1"/>
  <c r="S3724" i="1"/>
  <c r="R3724" i="1"/>
  <c r="Q3724" i="1"/>
  <c r="T3721" i="1"/>
  <c r="S3721" i="1"/>
  <c r="R3721" i="1"/>
  <c r="Q3721" i="1"/>
  <c r="T3718" i="1"/>
  <c r="S3718" i="1"/>
  <c r="R3718" i="1"/>
  <c r="Q3718" i="1"/>
  <c r="T3715" i="1"/>
  <c r="S3715" i="1"/>
  <c r="R3715" i="1"/>
  <c r="Q3715" i="1"/>
  <c r="T3711" i="1"/>
  <c r="S3711" i="1"/>
  <c r="R3711" i="1"/>
  <c r="Q3711" i="1"/>
  <c r="T3706" i="1"/>
  <c r="S3706" i="1"/>
  <c r="R3706" i="1"/>
  <c r="Q3706" i="1"/>
  <c r="T3702" i="1"/>
  <c r="S3702" i="1"/>
  <c r="R3702" i="1"/>
  <c r="Q3702" i="1"/>
  <c r="T3697" i="1"/>
  <c r="S3697" i="1"/>
  <c r="R3697" i="1"/>
  <c r="Q3697" i="1"/>
  <c r="T3694" i="1"/>
  <c r="S3694" i="1"/>
  <c r="R3694" i="1"/>
  <c r="Q3694" i="1"/>
  <c r="T3691" i="1"/>
  <c r="S3691" i="1"/>
  <c r="R3691" i="1"/>
  <c r="Q3691" i="1"/>
  <c r="T3689" i="1"/>
  <c r="S3689" i="1"/>
  <c r="R3689" i="1"/>
  <c r="Q3689" i="1"/>
  <c r="T3687" i="1"/>
  <c r="S3687" i="1"/>
  <c r="R3687" i="1"/>
  <c r="Q3687" i="1"/>
  <c r="T3685" i="1"/>
  <c r="S3685" i="1"/>
  <c r="R3685" i="1"/>
  <c r="Q3685" i="1"/>
  <c r="T3682" i="1"/>
  <c r="S3682" i="1"/>
  <c r="R3682" i="1"/>
  <c r="Q3682" i="1"/>
  <c r="T3665" i="1"/>
  <c r="S3665" i="1"/>
  <c r="R3665" i="1"/>
  <c r="Q3665" i="1"/>
  <c r="T3661" i="1"/>
  <c r="S3661" i="1"/>
  <c r="R3661" i="1"/>
  <c r="Q3661" i="1"/>
  <c r="T3648" i="1"/>
  <c r="S3648" i="1"/>
  <c r="R3648" i="1"/>
  <c r="Q3648" i="1"/>
  <c r="T3646" i="1"/>
  <c r="S3646" i="1"/>
  <c r="R3646" i="1"/>
  <c r="Q3646" i="1"/>
  <c r="T3644" i="1"/>
  <c r="S3644" i="1"/>
  <c r="R3644" i="1"/>
  <c r="Q3644" i="1"/>
  <c r="T3642" i="1"/>
  <c r="S3642" i="1"/>
  <c r="R3642" i="1"/>
  <c r="Q3642" i="1"/>
  <c r="T3637" i="1"/>
  <c r="S3637" i="1"/>
  <c r="R3637" i="1"/>
  <c r="Q3637" i="1"/>
  <c r="T3635" i="1"/>
  <c r="S3635" i="1"/>
  <c r="R3635" i="1"/>
  <c r="Q3635" i="1"/>
  <c r="T3633" i="1"/>
  <c r="S3633" i="1"/>
  <c r="R3633" i="1"/>
  <c r="Q3633" i="1"/>
  <c r="T3629" i="1"/>
  <c r="S3629" i="1"/>
  <c r="R3629" i="1"/>
  <c r="Q3629" i="1"/>
  <c r="T3627" i="1"/>
  <c r="T3630" i="1" s="1"/>
  <c r="S3627" i="1"/>
  <c r="S3630" i="1" s="1"/>
  <c r="R3627" i="1"/>
  <c r="R3630" i="1" s="1"/>
  <c r="Q3627" i="1"/>
  <c r="T3624" i="1"/>
  <c r="S3624" i="1"/>
  <c r="R3624" i="1"/>
  <c r="Q3624" i="1"/>
  <c r="T3620" i="1"/>
  <c r="T3625" i="1" s="1"/>
  <c r="S3620" i="1"/>
  <c r="S3625" i="1" s="1"/>
  <c r="R3620" i="1"/>
  <c r="R3625" i="1" s="1"/>
  <c r="Q3620" i="1"/>
  <c r="T3616" i="1"/>
  <c r="S3616" i="1"/>
  <c r="R3616" i="1"/>
  <c r="Q3616" i="1"/>
  <c r="T3614" i="1"/>
  <c r="S3614" i="1"/>
  <c r="R3614" i="1"/>
  <c r="Q3614" i="1"/>
  <c r="T3612" i="1"/>
  <c r="S3612" i="1"/>
  <c r="R3612" i="1"/>
  <c r="Q3612" i="1"/>
  <c r="T3609" i="1"/>
  <c r="S3609" i="1"/>
  <c r="R3609" i="1"/>
  <c r="Q3609" i="1"/>
  <c r="T3607" i="1"/>
  <c r="S3607" i="1"/>
  <c r="R3607" i="1"/>
  <c r="Q3607" i="1"/>
  <c r="T3605" i="1"/>
  <c r="S3605" i="1"/>
  <c r="R3605" i="1"/>
  <c r="Q3605" i="1"/>
  <c r="T3603" i="1"/>
  <c r="S3603" i="1"/>
  <c r="R3603" i="1"/>
  <c r="Q3603" i="1"/>
  <c r="T3600" i="1"/>
  <c r="S3600" i="1"/>
  <c r="R3600" i="1"/>
  <c r="Q3600" i="1"/>
  <c r="T3598" i="1"/>
  <c r="S3598" i="1"/>
  <c r="R3598" i="1"/>
  <c r="Q3598" i="1"/>
  <c r="T3596" i="1"/>
  <c r="S3596" i="1"/>
  <c r="R3596" i="1"/>
  <c r="Q3596" i="1"/>
  <c r="T3593" i="1"/>
  <c r="S3593" i="1"/>
  <c r="R3593" i="1"/>
  <c r="Q3593" i="1"/>
  <c r="T3590" i="1"/>
  <c r="S3590" i="1"/>
  <c r="R3590" i="1"/>
  <c r="Q3590" i="1"/>
  <c r="T3587" i="1"/>
  <c r="S3587" i="1"/>
  <c r="R3587" i="1"/>
  <c r="Q3587" i="1"/>
  <c r="T3585" i="1"/>
  <c r="S3585" i="1"/>
  <c r="R3585" i="1"/>
  <c r="Q3585" i="1"/>
  <c r="T3583" i="1"/>
  <c r="S3583" i="1"/>
  <c r="R3583" i="1"/>
  <c r="Q3583" i="1"/>
  <c r="T3581" i="1"/>
  <c r="S3581" i="1"/>
  <c r="R3581" i="1"/>
  <c r="Q3581" i="1"/>
  <c r="T3574" i="1"/>
  <c r="S3574" i="1"/>
  <c r="R3574" i="1"/>
  <c r="Q3574" i="1"/>
  <c r="T3567" i="1"/>
  <c r="S3567" i="1"/>
  <c r="R3567" i="1"/>
  <c r="Q3567" i="1"/>
  <c r="T3563" i="1"/>
  <c r="S3563" i="1"/>
  <c r="R3563" i="1"/>
  <c r="Q3563" i="1"/>
  <c r="T3560" i="1"/>
  <c r="S3560" i="1"/>
  <c r="R3560" i="1"/>
  <c r="Q3560" i="1"/>
  <c r="T3557" i="1"/>
  <c r="S3557" i="1"/>
  <c r="R3557" i="1"/>
  <c r="Q3557" i="1"/>
  <c r="T3554" i="1"/>
  <c r="S3554" i="1"/>
  <c r="R3554" i="1"/>
  <c r="Q3554" i="1"/>
  <c r="T3548" i="1"/>
  <c r="S3548" i="1"/>
  <c r="R3548" i="1"/>
  <c r="Q3548" i="1"/>
  <c r="T3541" i="1"/>
  <c r="S3541" i="1"/>
  <c r="R3541" i="1"/>
  <c r="Q3541" i="1"/>
  <c r="T3538" i="1"/>
  <c r="S3538" i="1"/>
  <c r="R3538" i="1"/>
  <c r="Q3538" i="1"/>
  <c r="T3535" i="1"/>
  <c r="S3535" i="1"/>
  <c r="R3535" i="1"/>
  <c r="Q3535" i="1"/>
  <c r="T3533" i="1"/>
  <c r="S3533" i="1"/>
  <c r="R3533" i="1"/>
  <c r="Q3533" i="1"/>
  <c r="T3531" i="1"/>
  <c r="S3531" i="1"/>
  <c r="R3531" i="1"/>
  <c r="Q3531" i="1"/>
  <c r="T3529" i="1"/>
  <c r="S3529" i="1"/>
  <c r="R3529" i="1"/>
  <c r="Q3529" i="1"/>
  <c r="T3525" i="1"/>
  <c r="S3525" i="1"/>
  <c r="R3525" i="1"/>
  <c r="Q3525" i="1"/>
  <c r="T3522" i="1"/>
  <c r="S3522" i="1"/>
  <c r="R3522" i="1"/>
  <c r="Q3522" i="1"/>
  <c r="T3519" i="1"/>
  <c r="S3519" i="1"/>
  <c r="R3519" i="1"/>
  <c r="Q3519" i="1"/>
  <c r="T3517" i="1"/>
  <c r="S3517" i="1"/>
  <c r="R3517" i="1"/>
  <c r="Q3517" i="1"/>
  <c r="T3515" i="1"/>
  <c r="S3515" i="1"/>
  <c r="R3515" i="1"/>
  <c r="Q3515" i="1"/>
  <c r="T3513" i="1"/>
  <c r="S3513" i="1"/>
  <c r="R3513" i="1"/>
  <c r="Q3513" i="1"/>
  <c r="T3510" i="1"/>
  <c r="S3510" i="1"/>
  <c r="R3510" i="1"/>
  <c r="Q3510" i="1"/>
  <c r="T3502" i="1"/>
  <c r="S3502" i="1"/>
  <c r="R3502" i="1"/>
  <c r="Q3502" i="1"/>
  <c r="T3497" i="1"/>
  <c r="S3497" i="1"/>
  <c r="R3497" i="1"/>
  <c r="Q3497" i="1"/>
  <c r="T3494" i="1"/>
  <c r="S3494" i="1"/>
  <c r="R3494" i="1"/>
  <c r="Q3494" i="1"/>
  <c r="T3490" i="1"/>
  <c r="S3490" i="1"/>
  <c r="R3490" i="1"/>
  <c r="Q3490" i="1"/>
  <c r="T3488" i="1"/>
  <c r="S3488" i="1"/>
  <c r="R3488" i="1"/>
  <c r="Q3488" i="1"/>
  <c r="T3485" i="1"/>
  <c r="S3485" i="1"/>
  <c r="R3485" i="1"/>
  <c r="Q3485" i="1"/>
  <c r="T3482" i="1"/>
  <c r="S3482" i="1"/>
  <c r="R3482" i="1"/>
  <c r="Q3482" i="1"/>
  <c r="T3476" i="1"/>
  <c r="S3476" i="1"/>
  <c r="R3476" i="1"/>
  <c r="Q3476" i="1"/>
  <c r="T3470" i="1"/>
  <c r="S3470" i="1"/>
  <c r="R3470" i="1"/>
  <c r="Q3470" i="1"/>
  <c r="T3467" i="1"/>
  <c r="S3467" i="1"/>
  <c r="R3467" i="1"/>
  <c r="Q3467" i="1"/>
  <c r="T3464" i="1"/>
  <c r="S3464" i="1"/>
  <c r="R3464" i="1"/>
  <c r="Q3464" i="1"/>
  <c r="T3461" i="1"/>
  <c r="S3461" i="1"/>
  <c r="R3461" i="1"/>
  <c r="Q3461" i="1"/>
  <c r="T3458" i="1"/>
  <c r="S3458" i="1"/>
  <c r="R3458" i="1"/>
  <c r="Q3458" i="1"/>
  <c r="T3454" i="1"/>
  <c r="S3454" i="1"/>
  <c r="R3454" i="1"/>
  <c r="Q3454" i="1"/>
  <c r="T3451" i="1"/>
  <c r="S3451" i="1"/>
  <c r="R3451" i="1"/>
  <c r="Q3451" i="1"/>
  <c r="T3449" i="1"/>
  <c r="S3449" i="1"/>
  <c r="R3449" i="1"/>
  <c r="Q3449" i="1"/>
  <c r="T3447" i="1"/>
  <c r="S3447" i="1"/>
  <c r="R3447" i="1"/>
  <c r="Q3447" i="1"/>
  <c r="T3445" i="1"/>
  <c r="S3445" i="1"/>
  <c r="R3445" i="1"/>
  <c r="Q3445" i="1"/>
  <c r="T3426" i="1"/>
  <c r="S3426" i="1"/>
  <c r="R3426" i="1"/>
  <c r="Q3426" i="1"/>
  <c r="T3424" i="1"/>
  <c r="S3424" i="1"/>
  <c r="R3424" i="1"/>
  <c r="Q3424" i="1"/>
  <c r="T3420" i="1"/>
  <c r="S3420" i="1"/>
  <c r="R3420" i="1"/>
  <c r="Q3420" i="1"/>
  <c r="T3415" i="1"/>
  <c r="T3421" i="1" s="1"/>
  <c r="S3415" i="1"/>
  <c r="S3421" i="1" s="1"/>
  <c r="R3415" i="1"/>
  <c r="R3421" i="1" s="1"/>
  <c r="Q3415" i="1"/>
  <c r="T3412" i="1"/>
  <c r="S3412" i="1"/>
  <c r="R3412" i="1"/>
  <c r="Q3412" i="1"/>
  <c r="T3407" i="1"/>
  <c r="S3407" i="1"/>
  <c r="R3407" i="1"/>
  <c r="Q3407" i="1"/>
  <c r="T3405" i="1"/>
  <c r="S3405" i="1"/>
  <c r="R3405" i="1"/>
  <c r="Q3405" i="1"/>
  <c r="T3401" i="1"/>
  <c r="S3401" i="1"/>
  <c r="R3401" i="1"/>
  <c r="Q3401" i="1"/>
  <c r="T3399" i="1"/>
  <c r="S3399" i="1"/>
  <c r="R3399" i="1"/>
  <c r="Q3399" i="1"/>
  <c r="T3397" i="1"/>
  <c r="S3397" i="1"/>
  <c r="R3397" i="1"/>
  <c r="Q3397" i="1"/>
  <c r="T3390" i="1"/>
  <c r="S3390" i="1"/>
  <c r="R3390" i="1"/>
  <c r="Q3390" i="1"/>
  <c r="T3388" i="1"/>
  <c r="S3388" i="1"/>
  <c r="R3388" i="1"/>
  <c r="Q3388" i="1"/>
  <c r="T3384" i="1"/>
  <c r="S3384" i="1"/>
  <c r="R3384" i="1"/>
  <c r="Q3384" i="1"/>
  <c r="T3382" i="1"/>
  <c r="S3382" i="1"/>
  <c r="R3382" i="1"/>
  <c r="Q3382" i="1"/>
  <c r="T3380" i="1"/>
  <c r="S3380" i="1"/>
  <c r="R3380" i="1"/>
  <c r="Q3380" i="1"/>
  <c r="T3378" i="1"/>
  <c r="S3378" i="1"/>
  <c r="R3378" i="1"/>
  <c r="Q3378" i="1"/>
  <c r="T3369" i="1"/>
  <c r="S3369" i="1"/>
  <c r="R3369" i="1"/>
  <c r="Q3369" i="1"/>
  <c r="T3362" i="1"/>
  <c r="S3362" i="1"/>
  <c r="R3362" i="1"/>
  <c r="Q3362" i="1"/>
  <c r="T3360" i="1"/>
  <c r="S3360" i="1"/>
  <c r="R3360" i="1"/>
  <c r="Q3360" i="1"/>
  <c r="T3358" i="1"/>
  <c r="S3358" i="1"/>
  <c r="R3358" i="1"/>
  <c r="Q3358" i="1"/>
  <c r="T3356" i="1"/>
  <c r="S3356" i="1"/>
  <c r="R3356" i="1"/>
  <c r="Q3356" i="1"/>
  <c r="T3353" i="1"/>
  <c r="S3353" i="1"/>
  <c r="R3353" i="1"/>
  <c r="Q3353" i="1"/>
  <c r="T3349" i="1"/>
  <c r="S3349" i="1"/>
  <c r="R3349" i="1"/>
  <c r="Q3349" i="1"/>
  <c r="T3347" i="1"/>
  <c r="S3347" i="1"/>
  <c r="R3347" i="1"/>
  <c r="Q3347" i="1"/>
  <c r="T3341" i="1"/>
  <c r="S3341" i="1"/>
  <c r="R3341" i="1"/>
  <c r="Q3341" i="1"/>
  <c r="T3332" i="1"/>
  <c r="S3332" i="1"/>
  <c r="R3332" i="1"/>
  <c r="Q3332" i="1"/>
  <c r="T3330" i="1"/>
  <c r="S3330" i="1"/>
  <c r="R3330" i="1"/>
  <c r="Q3330" i="1"/>
  <c r="T3323" i="1"/>
  <c r="S3323" i="1"/>
  <c r="R3323" i="1"/>
  <c r="Q3323" i="1"/>
  <c r="T3318" i="1"/>
  <c r="S3318" i="1"/>
  <c r="R3318" i="1"/>
  <c r="Q3318" i="1"/>
  <c r="T3315" i="1"/>
  <c r="S3315" i="1"/>
  <c r="R3315" i="1"/>
  <c r="Q3315" i="1"/>
  <c r="T3313" i="1"/>
  <c r="S3313" i="1"/>
  <c r="R3313" i="1"/>
  <c r="Q3313" i="1"/>
  <c r="T3311" i="1"/>
  <c r="S3311" i="1"/>
  <c r="R3311" i="1"/>
  <c r="Q3311" i="1"/>
  <c r="T3309" i="1"/>
  <c r="S3309" i="1"/>
  <c r="R3309" i="1"/>
  <c r="Q3309" i="1"/>
  <c r="T3302" i="1"/>
  <c r="S3302" i="1"/>
  <c r="R3302" i="1"/>
  <c r="Q3302" i="1"/>
  <c r="T3299" i="1"/>
  <c r="S3299" i="1"/>
  <c r="R3299" i="1"/>
  <c r="Q3299" i="1"/>
  <c r="T3296" i="1"/>
  <c r="S3296" i="1"/>
  <c r="R3296" i="1"/>
  <c r="Q3296" i="1"/>
  <c r="T3293" i="1"/>
  <c r="S3293" i="1"/>
  <c r="R3293" i="1"/>
  <c r="Q3293" i="1"/>
  <c r="T3290" i="1"/>
  <c r="S3290" i="1"/>
  <c r="R3290" i="1"/>
  <c r="Q3290" i="1"/>
  <c r="T3288" i="1"/>
  <c r="S3288" i="1"/>
  <c r="R3288" i="1"/>
  <c r="Q3288" i="1"/>
  <c r="T3286" i="1"/>
  <c r="S3286" i="1"/>
  <c r="R3286" i="1"/>
  <c r="Q3286" i="1"/>
  <c r="T3284" i="1"/>
  <c r="S3284" i="1"/>
  <c r="R3284" i="1"/>
  <c r="Q3284" i="1"/>
  <c r="T3277" i="1"/>
  <c r="S3277" i="1"/>
  <c r="R3277" i="1"/>
  <c r="Q3277" i="1"/>
  <c r="T3270" i="1"/>
  <c r="S3270" i="1"/>
  <c r="R3270" i="1"/>
  <c r="Q3270" i="1"/>
  <c r="T3266" i="1"/>
  <c r="S3266" i="1"/>
  <c r="R3266" i="1"/>
  <c r="Q3266" i="1"/>
  <c r="T3263" i="1"/>
  <c r="S3263" i="1"/>
  <c r="R3263" i="1"/>
  <c r="Q3263" i="1"/>
  <c r="T3261" i="1"/>
  <c r="S3261" i="1"/>
  <c r="R3261" i="1"/>
  <c r="Q3261" i="1"/>
  <c r="T3259" i="1"/>
  <c r="S3259" i="1"/>
  <c r="R3259" i="1"/>
  <c r="Q3259" i="1"/>
  <c r="T3257" i="1"/>
  <c r="S3257" i="1"/>
  <c r="R3257" i="1"/>
  <c r="Q3257" i="1"/>
  <c r="T3255" i="1"/>
  <c r="S3255" i="1"/>
  <c r="R3255" i="1"/>
  <c r="Q3255" i="1"/>
  <c r="T3253" i="1"/>
  <c r="S3253" i="1"/>
  <c r="R3253" i="1"/>
  <c r="Q3253" i="1"/>
  <c r="T3251" i="1"/>
  <c r="S3251" i="1"/>
  <c r="R3251" i="1"/>
  <c r="Q3251" i="1"/>
  <c r="T3246" i="1"/>
  <c r="S3246" i="1"/>
  <c r="R3246" i="1"/>
  <c r="Q3246" i="1"/>
  <c r="T3241" i="1"/>
  <c r="S3241" i="1"/>
  <c r="R3241" i="1"/>
  <c r="Q3241" i="1"/>
  <c r="T3238" i="1"/>
  <c r="S3238" i="1"/>
  <c r="R3238" i="1"/>
  <c r="Q3238" i="1"/>
  <c r="T3236" i="1"/>
  <c r="S3236" i="1"/>
  <c r="R3236" i="1"/>
  <c r="Q3236" i="1"/>
  <c r="T3233" i="1"/>
  <c r="S3233" i="1"/>
  <c r="R3233" i="1"/>
  <c r="Q3233" i="1"/>
  <c r="T3230" i="1"/>
  <c r="S3230" i="1"/>
  <c r="R3230" i="1"/>
  <c r="Q3230" i="1"/>
  <c r="T3227" i="1"/>
  <c r="S3227" i="1"/>
  <c r="R3227" i="1"/>
  <c r="Q3227" i="1"/>
  <c r="T3225" i="1"/>
  <c r="S3225" i="1"/>
  <c r="R3225" i="1"/>
  <c r="Q3225" i="1"/>
  <c r="T3222" i="1"/>
  <c r="S3222" i="1"/>
  <c r="R3222" i="1"/>
  <c r="Q3222" i="1"/>
  <c r="T3220" i="1"/>
  <c r="S3220" i="1"/>
  <c r="R3220" i="1"/>
  <c r="Q3220" i="1"/>
  <c r="T3216" i="1"/>
  <c r="S3216" i="1"/>
  <c r="R3216" i="1"/>
  <c r="Q3216" i="1"/>
  <c r="T3213" i="1"/>
  <c r="T3217" i="1" s="1"/>
  <c r="S3213" i="1"/>
  <c r="S3217" i="1" s="1"/>
  <c r="R3213" i="1"/>
  <c r="R3217" i="1" s="1"/>
  <c r="Q3213" i="1"/>
  <c r="T3187" i="1"/>
  <c r="S3187" i="1"/>
  <c r="R3187" i="1"/>
  <c r="Q3187" i="1"/>
  <c r="T3184" i="1"/>
  <c r="S3184" i="1"/>
  <c r="R3184" i="1"/>
  <c r="Q3184" i="1"/>
  <c r="T3181" i="1"/>
  <c r="S3181" i="1"/>
  <c r="R3181" i="1"/>
  <c r="Q3181" i="1"/>
  <c r="T3178" i="1"/>
  <c r="T3182" i="1" s="1"/>
  <c r="S3178" i="1"/>
  <c r="S3182" i="1" s="1"/>
  <c r="R3178" i="1"/>
  <c r="R3182" i="1" s="1"/>
  <c r="Q3178" i="1"/>
  <c r="T3175" i="1"/>
  <c r="S3175" i="1"/>
  <c r="R3175" i="1"/>
  <c r="Q3175" i="1"/>
  <c r="T3172" i="1"/>
  <c r="S3172" i="1"/>
  <c r="R3172" i="1"/>
  <c r="Q3172" i="1"/>
  <c r="T3170" i="1"/>
  <c r="S3170" i="1"/>
  <c r="R3170" i="1"/>
  <c r="Q3170" i="1"/>
  <c r="T3168" i="1"/>
  <c r="S3168" i="1"/>
  <c r="R3168" i="1"/>
  <c r="Q3168" i="1"/>
  <c r="T3162" i="1"/>
  <c r="S3162" i="1"/>
  <c r="R3162" i="1"/>
  <c r="Q3162" i="1"/>
  <c r="T3158" i="1"/>
  <c r="S3158" i="1"/>
  <c r="R3158" i="1"/>
  <c r="Q3158" i="1"/>
  <c r="T3155" i="1"/>
  <c r="S3155" i="1"/>
  <c r="R3155" i="1"/>
  <c r="Q3155" i="1"/>
  <c r="T3153" i="1"/>
  <c r="S3153" i="1"/>
  <c r="R3153" i="1"/>
  <c r="Q3153" i="1"/>
  <c r="T3151" i="1"/>
  <c r="S3151" i="1"/>
  <c r="R3151" i="1"/>
  <c r="Q3151" i="1"/>
  <c r="T3149" i="1"/>
  <c r="S3149" i="1"/>
  <c r="R3149" i="1"/>
  <c r="Q3149" i="1"/>
  <c r="T3147" i="1"/>
  <c r="S3147" i="1"/>
  <c r="R3147" i="1"/>
  <c r="Q3147" i="1"/>
  <c r="T3143" i="1"/>
  <c r="S3143" i="1"/>
  <c r="R3143" i="1"/>
  <c r="Q3143" i="1"/>
  <c r="T3141" i="1"/>
  <c r="S3141" i="1"/>
  <c r="R3141" i="1"/>
  <c r="Q3141" i="1"/>
  <c r="T3139" i="1"/>
  <c r="S3139" i="1"/>
  <c r="R3139" i="1"/>
  <c r="Q3139" i="1"/>
  <c r="T3137" i="1"/>
  <c r="S3137" i="1"/>
  <c r="R3137" i="1"/>
  <c r="Q3137" i="1"/>
  <c r="T3134" i="1"/>
  <c r="S3134" i="1"/>
  <c r="R3134" i="1"/>
  <c r="Q3134" i="1"/>
  <c r="T3115" i="1"/>
  <c r="S3115" i="1"/>
  <c r="R3115" i="1"/>
  <c r="Q3115" i="1"/>
  <c r="T3106" i="1"/>
  <c r="S3106" i="1"/>
  <c r="R3106" i="1"/>
  <c r="Q3106" i="1"/>
  <c r="T3104" i="1"/>
  <c r="S3104" i="1"/>
  <c r="R3104" i="1"/>
  <c r="Q3104" i="1"/>
  <c r="T3101" i="1"/>
  <c r="S3101" i="1"/>
  <c r="R3101" i="1"/>
  <c r="Q3101" i="1"/>
  <c r="T3098" i="1"/>
  <c r="S3098" i="1"/>
  <c r="R3098" i="1"/>
  <c r="Q3098" i="1"/>
  <c r="T3094" i="1"/>
  <c r="S3094" i="1"/>
  <c r="R3094" i="1"/>
  <c r="Q3094" i="1"/>
  <c r="T3091" i="1"/>
  <c r="S3091" i="1"/>
  <c r="R3091" i="1"/>
  <c r="Q3091" i="1"/>
  <c r="T3088" i="1"/>
  <c r="S3088" i="1"/>
  <c r="R3088" i="1"/>
  <c r="Q3088" i="1"/>
  <c r="T3086" i="1"/>
  <c r="S3086" i="1"/>
  <c r="R3086" i="1"/>
  <c r="Q3086" i="1"/>
  <c r="T3084" i="1"/>
  <c r="S3084" i="1"/>
  <c r="R3084" i="1"/>
  <c r="Q3084" i="1"/>
  <c r="T3079" i="1"/>
  <c r="S3079" i="1"/>
  <c r="R3079" i="1"/>
  <c r="Q3079" i="1"/>
  <c r="T3075" i="1"/>
  <c r="S3075" i="1"/>
  <c r="R3075" i="1"/>
  <c r="Q3075" i="1"/>
  <c r="T3072" i="1"/>
  <c r="S3072" i="1"/>
  <c r="R3072" i="1"/>
  <c r="Q3072" i="1"/>
  <c r="T3070" i="1"/>
  <c r="S3070" i="1"/>
  <c r="R3070" i="1"/>
  <c r="Q3070" i="1"/>
  <c r="T3068" i="1"/>
  <c r="S3068" i="1"/>
  <c r="R3068" i="1"/>
  <c r="Q3068" i="1"/>
  <c r="T3065" i="1"/>
  <c r="S3065" i="1"/>
  <c r="R3065" i="1"/>
  <c r="Q3065" i="1"/>
  <c r="T3063" i="1"/>
  <c r="S3063" i="1"/>
  <c r="R3063" i="1"/>
  <c r="Q3063" i="1"/>
  <c r="T3059" i="1"/>
  <c r="S3059" i="1"/>
  <c r="R3059" i="1"/>
  <c r="Q3059" i="1"/>
  <c r="T3056" i="1"/>
  <c r="S3056" i="1"/>
  <c r="R3056" i="1"/>
  <c r="Q3056" i="1"/>
  <c r="T3049" i="1"/>
  <c r="S3049" i="1"/>
  <c r="R3049" i="1"/>
  <c r="Q3049" i="1"/>
  <c r="T3044" i="1"/>
  <c r="S3044" i="1"/>
  <c r="R3044" i="1"/>
  <c r="Q3044" i="1"/>
  <c r="T3042" i="1"/>
  <c r="S3042" i="1"/>
  <c r="R3042" i="1"/>
  <c r="Q3042" i="1"/>
  <c r="T3040" i="1"/>
  <c r="S3040" i="1"/>
  <c r="R3040" i="1"/>
  <c r="Q3040" i="1"/>
  <c r="T3038" i="1"/>
  <c r="S3038" i="1"/>
  <c r="R3038" i="1"/>
  <c r="Q3038" i="1"/>
  <c r="T3029" i="1"/>
  <c r="S3029" i="1"/>
  <c r="R3029" i="1"/>
  <c r="Q3029" i="1"/>
  <c r="T3012" i="1"/>
  <c r="S3012" i="1"/>
  <c r="R3012" i="1"/>
  <c r="Q3012" i="1"/>
  <c r="T3005" i="1"/>
  <c r="S3005" i="1"/>
  <c r="R3005" i="1"/>
  <c r="Q3005" i="1"/>
  <c r="T2999" i="1"/>
  <c r="S2999" i="1"/>
  <c r="R2999" i="1"/>
  <c r="Q2999" i="1"/>
  <c r="T2996" i="1"/>
  <c r="S2996" i="1"/>
  <c r="R2996" i="1"/>
  <c r="Q2996" i="1"/>
  <c r="T2990" i="1"/>
  <c r="S2990" i="1"/>
  <c r="R2990" i="1"/>
  <c r="Q2990" i="1"/>
  <c r="T2987" i="1"/>
  <c r="S2987" i="1"/>
  <c r="R2987" i="1"/>
  <c r="Q2987" i="1"/>
  <c r="T2984" i="1"/>
  <c r="S2984" i="1"/>
  <c r="R2984" i="1"/>
  <c r="Q2984" i="1"/>
  <c r="T2974" i="1"/>
  <c r="S2974" i="1"/>
  <c r="R2974" i="1"/>
  <c r="Q2974" i="1"/>
  <c r="T2966" i="1"/>
  <c r="S2966" i="1"/>
  <c r="R2966" i="1"/>
  <c r="Q2966" i="1"/>
  <c r="T2955" i="1"/>
  <c r="S2955" i="1"/>
  <c r="R2955" i="1"/>
  <c r="Q2955" i="1"/>
  <c r="T2950" i="1"/>
  <c r="S2950" i="1"/>
  <c r="R2950" i="1"/>
  <c r="Q2950" i="1"/>
  <c r="T2940" i="1"/>
  <c r="S2940" i="1"/>
  <c r="R2940" i="1"/>
  <c r="Q2940" i="1"/>
  <c r="T2932" i="1"/>
  <c r="S2932" i="1"/>
  <c r="R2932" i="1"/>
  <c r="Q2932" i="1"/>
  <c r="T2930" i="1"/>
  <c r="S2930" i="1"/>
  <c r="R2930" i="1"/>
  <c r="Q2930" i="1"/>
  <c r="T2928" i="1"/>
  <c r="S2928" i="1"/>
  <c r="R2928" i="1"/>
  <c r="Q2928" i="1"/>
  <c r="T2926" i="1"/>
  <c r="S2926" i="1"/>
  <c r="R2926" i="1"/>
  <c r="Q2926" i="1"/>
  <c r="T2919" i="1"/>
  <c r="S2919" i="1"/>
  <c r="R2919" i="1"/>
  <c r="Q2919" i="1"/>
  <c r="T2912" i="1"/>
  <c r="S2912" i="1"/>
  <c r="R2912" i="1"/>
  <c r="Q2912" i="1"/>
  <c r="T2908" i="1"/>
  <c r="S2908" i="1"/>
  <c r="R2908" i="1"/>
  <c r="Q2908" i="1"/>
  <c r="T2905" i="1"/>
  <c r="S2905" i="1"/>
  <c r="R2905" i="1"/>
  <c r="Q2905" i="1"/>
  <c r="T2902" i="1"/>
  <c r="S2902" i="1"/>
  <c r="R2902" i="1"/>
  <c r="Q2902" i="1"/>
  <c r="T2895" i="1"/>
  <c r="S2895" i="1"/>
  <c r="R2895" i="1"/>
  <c r="Q2895" i="1"/>
  <c r="T2891" i="1"/>
  <c r="S2891" i="1"/>
  <c r="R2891" i="1"/>
  <c r="Q2891" i="1"/>
  <c r="T2888" i="1"/>
  <c r="S2888" i="1"/>
  <c r="R2888" i="1"/>
  <c r="Q2888" i="1"/>
  <c r="T2886" i="1"/>
  <c r="S2886" i="1"/>
  <c r="R2886" i="1"/>
  <c r="Q2886" i="1"/>
  <c r="T2884" i="1"/>
  <c r="S2884" i="1"/>
  <c r="R2884" i="1"/>
  <c r="Q2884" i="1"/>
  <c r="T2882" i="1"/>
  <c r="S2882" i="1"/>
  <c r="R2882" i="1"/>
  <c r="Q2882" i="1"/>
  <c r="T2878" i="1"/>
  <c r="S2878" i="1"/>
  <c r="R2878" i="1"/>
  <c r="Q2878" i="1"/>
  <c r="T2876" i="1"/>
  <c r="S2876" i="1"/>
  <c r="R2876" i="1"/>
  <c r="Q2876" i="1"/>
  <c r="T2874" i="1"/>
  <c r="S2874" i="1"/>
  <c r="R2874" i="1"/>
  <c r="Q2874" i="1"/>
  <c r="T2872" i="1"/>
  <c r="S2872" i="1"/>
  <c r="R2872" i="1"/>
  <c r="Q2872" i="1"/>
  <c r="T2867" i="1"/>
  <c r="S2867" i="1"/>
  <c r="R2867" i="1"/>
  <c r="Q2867" i="1"/>
  <c r="T2862" i="1"/>
  <c r="S2862" i="1"/>
  <c r="R2862" i="1"/>
  <c r="Q2862" i="1"/>
  <c r="T2855" i="1"/>
  <c r="S2855" i="1"/>
  <c r="R2855" i="1"/>
  <c r="Q2855" i="1"/>
  <c r="T2852" i="1"/>
  <c r="S2852" i="1"/>
  <c r="R2852" i="1"/>
  <c r="Q2852" i="1"/>
  <c r="T2848" i="1"/>
  <c r="S2848" i="1"/>
  <c r="R2848" i="1"/>
  <c r="Q2848" i="1"/>
  <c r="T2843" i="1"/>
  <c r="S2843" i="1"/>
  <c r="R2843" i="1"/>
  <c r="Q2843" i="1"/>
  <c r="T2837" i="1"/>
  <c r="S2837" i="1"/>
  <c r="R2837" i="1"/>
  <c r="Q2837" i="1"/>
  <c r="T2830" i="1"/>
  <c r="S2830" i="1"/>
  <c r="R2830" i="1"/>
  <c r="Q2830" i="1"/>
  <c r="T2823" i="1"/>
  <c r="S2823" i="1"/>
  <c r="R2823" i="1"/>
  <c r="Q2823" i="1"/>
  <c r="T2819" i="1"/>
  <c r="S2819" i="1"/>
  <c r="R2819" i="1"/>
  <c r="Q2819" i="1"/>
  <c r="T2812" i="1"/>
  <c r="S2812" i="1"/>
  <c r="R2812" i="1"/>
  <c r="Q2812" i="1"/>
  <c r="T2810" i="1"/>
  <c r="S2810" i="1"/>
  <c r="R2810" i="1"/>
  <c r="Q2810" i="1"/>
  <c r="T2806" i="1"/>
  <c r="S2806" i="1"/>
  <c r="R2806" i="1"/>
  <c r="Q2806" i="1"/>
  <c r="T2795" i="1"/>
  <c r="S2795" i="1"/>
  <c r="R2795" i="1"/>
  <c r="Q2795" i="1"/>
  <c r="T2787" i="1"/>
  <c r="S2787" i="1"/>
  <c r="R2787" i="1"/>
  <c r="Q2787" i="1"/>
  <c r="T2784" i="1"/>
  <c r="S2784" i="1"/>
  <c r="R2784" i="1"/>
  <c r="Q2784" i="1"/>
  <c r="T2780" i="1"/>
  <c r="S2780" i="1"/>
  <c r="R2780" i="1"/>
  <c r="Q2780" i="1"/>
  <c r="T2773" i="1"/>
  <c r="S2773" i="1"/>
  <c r="R2773" i="1"/>
  <c r="Q2773" i="1"/>
  <c r="T2768" i="1"/>
  <c r="S2768" i="1"/>
  <c r="R2768" i="1"/>
  <c r="Q2768" i="1"/>
  <c r="T2761" i="1"/>
  <c r="S2761" i="1"/>
  <c r="R2761" i="1"/>
  <c r="Q2761" i="1"/>
  <c r="T2758" i="1"/>
  <c r="S2758" i="1"/>
  <c r="R2758" i="1"/>
  <c r="Q2758" i="1"/>
  <c r="T2754" i="1"/>
  <c r="S2754" i="1"/>
  <c r="R2754" i="1"/>
  <c r="Q2754" i="1"/>
  <c r="T2750" i="1"/>
  <c r="S2750" i="1"/>
  <c r="R2750" i="1"/>
  <c r="Q2750" i="1"/>
  <c r="T2745" i="1"/>
  <c r="S2745" i="1"/>
  <c r="R2745" i="1"/>
  <c r="Q2745" i="1"/>
  <c r="T2742" i="1"/>
  <c r="S2742" i="1"/>
  <c r="R2742" i="1"/>
  <c r="Q2742" i="1"/>
  <c r="T2739" i="1"/>
  <c r="S2739" i="1"/>
  <c r="R2739" i="1"/>
  <c r="Q2739" i="1"/>
  <c r="T2733" i="1"/>
  <c r="S2733" i="1"/>
  <c r="R2733" i="1"/>
  <c r="Q2733" i="1"/>
  <c r="T2730" i="1"/>
  <c r="S2730" i="1"/>
  <c r="R2730" i="1"/>
  <c r="Q2730" i="1"/>
  <c r="T2728" i="1"/>
  <c r="S2728" i="1"/>
  <c r="R2728" i="1"/>
  <c r="Q2728" i="1"/>
  <c r="T2726" i="1"/>
  <c r="S2726" i="1"/>
  <c r="R2726" i="1"/>
  <c r="Q2726" i="1"/>
  <c r="T2724" i="1"/>
  <c r="S2724" i="1"/>
  <c r="R2724" i="1"/>
  <c r="Q2724" i="1"/>
  <c r="T2722" i="1"/>
  <c r="S2722" i="1"/>
  <c r="R2722" i="1"/>
  <c r="Q2722" i="1"/>
  <c r="T2720" i="1"/>
  <c r="S2720" i="1"/>
  <c r="R2720" i="1"/>
  <c r="Q2720" i="1"/>
  <c r="T2715" i="1"/>
  <c r="S2715" i="1"/>
  <c r="R2715" i="1"/>
  <c r="Q2715" i="1"/>
  <c r="T2709" i="1"/>
  <c r="S2709" i="1"/>
  <c r="R2709" i="1"/>
  <c r="Q2709" i="1"/>
  <c r="T2704" i="1"/>
  <c r="S2704" i="1"/>
  <c r="R2704" i="1"/>
  <c r="Q2704" i="1"/>
  <c r="T2701" i="1"/>
  <c r="S2701" i="1"/>
  <c r="R2701" i="1"/>
  <c r="Q2701" i="1"/>
  <c r="T2698" i="1"/>
  <c r="S2698" i="1"/>
  <c r="R2698" i="1"/>
  <c r="Q2698" i="1"/>
  <c r="T2696" i="1"/>
  <c r="S2696" i="1"/>
  <c r="R2696" i="1"/>
  <c r="Q2696" i="1"/>
  <c r="T2694" i="1"/>
  <c r="S2694" i="1"/>
  <c r="R2694" i="1"/>
  <c r="Q2694" i="1"/>
  <c r="T2692" i="1"/>
  <c r="S2692" i="1"/>
  <c r="R2692" i="1"/>
  <c r="Q2692" i="1"/>
  <c r="T2685" i="1"/>
  <c r="S2685" i="1"/>
  <c r="R2685" i="1"/>
  <c r="Q2685" i="1"/>
  <c r="T2681" i="1"/>
  <c r="S2681" i="1"/>
  <c r="R2681" i="1"/>
  <c r="Q2681" i="1"/>
  <c r="T2679" i="1"/>
  <c r="S2679" i="1"/>
  <c r="R2679" i="1"/>
  <c r="Q2679" i="1"/>
  <c r="T2675" i="1"/>
  <c r="S2675" i="1"/>
  <c r="R2675" i="1"/>
  <c r="Q2675" i="1"/>
  <c r="T2670" i="1"/>
  <c r="S2670" i="1"/>
  <c r="R2670" i="1"/>
  <c r="Q2670" i="1"/>
  <c r="T2668" i="1"/>
  <c r="S2668" i="1"/>
  <c r="R2668" i="1"/>
  <c r="Q2668" i="1"/>
  <c r="T2665" i="1"/>
  <c r="S2665" i="1"/>
  <c r="R2665" i="1"/>
  <c r="Q2665" i="1"/>
  <c r="T2661" i="1"/>
  <c r="S2661" i="1"/>
  <c r="R2661" i="1"/>
  <c r="Q2661" i="1"/>
  <c r="T2658" i="1"/>
  <c r="S2658" i="1"/>
  <c r="R2658" i="1"/>
  <c r="Q2658" i="1"/>
  <c r="T2656" i="1"/>
  <c r="S2656" i="1"/>
  <c r="R2656" i="1"/>
  <c r="Q2656" i="1"/>
  <c r="T2654" i="1"/>
  <c r="S2654" i="1"/>
  <c r="R2654" i="1"/>
  <c r="Q2654" i="1"/>
  <c r="T2649" i="1"/>
  <c r="S2649" i="1"/>
  <c r="R2649" i="1"/>
  <c r="Q2649" i="1"/>
  <c r="T2647" i="1"/>
  <c r="S2647" i="1"/>
  <c r="R2647" i="1"/>
  <c r="Q2647" i="1"/>
  <c r="T2639" i="1"/>
  <c r="S2639" i="1"/>
  <c r="R2639" i="1"/>
  <c r="Q2639" i="1"/>
  <c r="T2633" i="1"/>
  <c r="S2633" i="1"/>
  <c r="R2633" i="1"/>
  <c r="Q2633" i="1"/>
  <c r="T2630" i="1"/>
  <c r="S2630" i="1"/>
  <c r="R2630" i="1"/>
  <c r="Q2630" i="1"/>
  <c r="T2627" i="1"/>
  <c r="S2627" i="1"/>
  <c r="R2627" i="1"/>
  <c r="Q2627" i="1"/>
  <c r="T2625" i="1"/>
  <c r="S2625" i="1"/>
  <c r="R2625" i="1"/>
  <c r="Q2625" i="1"/>
  <c r="T2623" i="1"/>
  <c r="S2623" i="1"/>
  <c r="R2623" i="1"/>
  <c r="Q2623" i="1"/>
  <c r="T2621" i="1"/>
  <c r="S2621" i="1"/>
  <c r="R2621" i="1"/>
  <c r="Q2621" i="1"/>
  <c r="T2619" i="1"/>
  <c r="S2619" i="1"/>
  <c r="R2619" i="1"/>
  <c r="Q2619" i="1"/>
  <c r="T2616" i="1"/>
  <c r="S2616" i="1"/>
  <c r="R2616" i="1"/>
  <c r="Q2616" i="1"/>
  <c r="T2609" i="1"/>
  <c r="S2609" i="1"/>
  <c r="R2609" i="1"/>
  <c r="Q2609" i="1"/>
  <c r="T2606" i="1"/>
  <c r="S2606" i="1"/>
  <c r="R2606" i="1"/>
  <c r="Q2606" i="1"/>
  <c r="T2601" i="1"/>
  <c r="S2601" i="1"/>
  <c r="R2601" i="1"/>
  <c r="Q2601" i="1"/>
  <c r="T2598" i="1"/>
  <c r="S2598" i="1"/>
  <c r="R2598" i="1"/>
  <c r="Q2598" i="1"/>
  <c r="T2594" i="1"/>
  <c r="S2594" i="1"/>
  <c r="R2594" i="1"/>
  <c r="Q2594" i="1"/>
  <c r="T2592" i="1"/>
  <c r="S2592" i="1"/>
  <c r="R2592" i="1"/>
  <c r="Q2592" i="1"/>
  <c r="T2590" i="1"/>
  <c r="S2590" i="1"/>
  <c r="R2590" i="1"/>
  <c r="Q2590" i="1"/>
  <c r="T2588" i="1"/>
  <c r="S2588" i="1"/>
  <c r="R2588" i="1"/>
  <c r="Q2588" i="1"/>
  <c r="T2585" i="1"/>
  <c r="S2585" i="1"/>
  <c r="R2585" i="1"/>
  <c r="Q2585" i="1"/>
  <c r="T2583" i="1"/>
  <c r="S2583" i="1"/>
  <c r="R2583" i="1"/>
  <c r="Q2583" i="1"/>
  <c r="T2579" i="1"/>
  <c r="S2579" i="1"/>
  <c r="R2579" i="1"/>
  <c r="Q2579" i="1"/>
  <c r="T2577" i="1"/>
  <c r="S2577" i="1"/>
  <c r="R2577" i="1"/>
  <c r="Q2577" i="1"/>
  <c r="T2575" i="1"/>
  <c r="S2575" i="1"/>
  <c r="R2575" i="1"/>
  <c r="Q2575" i="1"/>
  <c r="T2573" i="1"/>
  <c r="S2573" i="1"/>
  <c r="R2573" i="1"/>
  <c r="Q2573" i="1"/>
  <c r="T2571" i="1"/>
  <c r="S2571" i="1"/>
  <c r="R2571" i="1"/>
  <c r="Q2571" i="1"/>
  <c r="T2569" i="1"/>
  <c r="S2569" i="1"/>
  <c r="R2569" i="1"/>
  <c r="Q2569" i="1"/>
  <c r="T2562" i="1"/>
  <c r="S2562" i="1"/>
  <c r="R2562" i="1"/>
  <c r="Q2562" i="1"/>
  <c r="T2558" i="1"/>
  <c r="S2558" i="1"/>
  <c r="R2558" i="1"/>
  <c r="Q2558" i="1"/>
  <c r="T2555" i="1"/>
  <c r="S2555" i="1"/>
  <c r="R2555" i="1"/>
  <c r="Q2555" i="1"/>
  <c r="T2551" i="1"/>
  <c r="S2551" i="1"/>
  <c r="R2551" i="1"/>
  <c r="Q2551" i="1"/>
  <c r="T2548" i="1"/>
  <c r="S2548" i="1"/>
  <c r="R2548" i="1"/>
  <c r="Q2548" i="1"/>
  <c r="T2546" i="1"/>
  <c r="S2546" i="1"/>
  <c r="R2546" i="1"/>
  <c r="Q2546" i="1"/>
  <c r="T2542" i="1"/>
  <c r="S2542" i="1"/>
  <c r="R2542" i="1"/>
  <c r="Q2542" i="1"/>
  <c r="T2538" i="1"/>
  <c r="S2538" i="1"/>
  <c r="R2538" i="1"/>
  <c r="Q2538" i="1"/>
  <c r="T2535" i="1"/>
  <c r="S2535" i="1"/>
  <c r="R2535" i="1"/>
  <c r="Q2535" i="1"/>
  <c r="T2518" i="1"/>
  <c r="S2518" i="1"/>
  <c r="R2518" i="1"/>
  <c r="Q2518" i="1"/>
  <c r="T2507" i="1"/>
  <c r="S2507" i="1"/>
  <c r="R2507" i="1"/>
  <c r="Q2507" i="1"/>
  <c r="T2503" i="1"/>
  <c r="S2503" i="1"/>
  <c r="R2503" i="1"/>
  <c r="Q2503" i="1"/>
  <c r="T2498" i="1"/>
  <c r="S2498" i="1"/>
  <c r="R2498" i="1"/>
  <c r="Q2498" i="1"/>
  <c r="T2495" i="1"/>
  <c r="S2495" i="1"/>
  <c r="R2495" i="1"/>
  <c r="Q2495" i="1"/>
  <c r="T2492" i="1"/>
  <c r="S2492" i="1"/>
  <c r="R2492" i="1"/>
  <c r="Q2492" i="1"/>
  <c r="T2489" i="1"/>
  <c r="S2489" i="1"/>
  <c r="R2489" i="1"/>
  <c r="Q2489" i="1"/>
  <c r="T2485" i="1"/>
  <c r="S2485" i="1"/>
  <c r="R2485" i="1"/>
  <c r="Q2485" i="1"/>
  <c r="T2482" i="1"/>
  <c r="S2482" i="1"/>
  <c r="R2482" i="1"/>
  <c r="Q2482" i="1"/>
  <c r="T2480" i="1"/>
  <c r="S2480" i="1"/>
  <c r="R2480" i="1"/>
  <c r="Q2480" i="1"/>
  <c r="T2478" i="1"/>
  <c r="S2478" i="1"/>
  <c r="R2478" i="1"/>
  <c r="Q2478" i="1"/>
  <c r="T2476" i="1"/>
  <c r="S2476" i="1"/>
  <c r="R2476" i="1"/>
  <c r="Q2476" i="1"/>
  <c r="T2474" i="1"/>
  <c r="S2474" i="1"/>
  <c r="R2474" i="1"/>
  <c r="Q2474" i="1"/>
  <c r="T2467" i="1"/>
  <c r="S2467" i="1"/>
  <c r="R2467" i="1"/>
  <c r="Q2467" i="1"/>
  <c r="T2450" i="1"/>
  <c r="S2450" i="1"/>
  <c r="R2450" i="1"/>
  <c r="Q2450" i="1"/>
  <c r="T2441" i="1"/>
  <c r="S2441" i="1"/>
  <c r="R2441" i="1"/>
  <c r="Q2441" i="1"/>
  <c r="T2437" i="1"/>
  <c r="S2437" i="1"/>
  <c r="R2437" i="1"/>
  <c r="Q2437" i="1"/>
  <c r="T2430" i="1"/>
  <c r="S2430" i="1"/>
  <c r="R2430" i="1"/>
  <c r="Q2430" i="1"/>
  <c r="T2428" i="1"/>
  <c r="S2428" i="1"/>
  <c r="R2428" i="1"/>
  <c r="Q2428" i="1"/>
  <c r="T2423" i="1"/>
  <c r="S2423" i="1"/>
  <c r="R2423" i="1"/>
  <c r="Q2423" i="1"/>
  <c r="T2412" i="1"/>
  <c r="S2412" i="1"/>
  <c r="R2412" i="1"/>
  <c r="Q2412" i="1"/>
  <c r="T2408" i="1"/>
  <c r="S2408" i="1"/>
  <c r="R2408" i="1"/>
  <c r="Q2408" i="1"/>
  <c r="T2404" i="1"/>
  <c r="S2404" i="1"/>
  <c r="R2404" i="1"/>
  <c r="Q2404" i="1"/>
  <c r="T2398" i="1"/>
  <c r="S2398" i="1"/>
  <c r="R2398" i="1"/>
  <c r="Q2398" i="1"/>
  <c r="T2394" i="1"/>
  <c r="S2394" i="1"/>
  <c r="R2394" i="1"/>
  <c r="Q2394" i="1"/>
  <c r="T2392" i="1"/>
  <c r="S2392" i="1"/>
  <c r="R2392" i="1"/>
  <c r="Q2392" i="1"/>
  <c r="T2390" i="1"/>
  <c r="S2390" i="1"/>
  <c r="R2390" i="1"/>
  <c r="Q2390" i="1"/>
  <c r="T2387" i="1"/>
  <c r="S2387" i="1"/>
  <c r="R2387" i="1"/>
  <c r="Q2387" i="1"/>
  <c r="T2384" i="1"/>
  <c r="S2384" i="1"/>
  <c r="R2384" i="1"/>
  <c r="Q2384" i="1"/>
  <c r="T2382" i="1"/>
  <c r="S2382" i="1"/>
  <c r="R2382" i="1"/>
  <c r="Q2382" i="1"/>
  <c r="T2380" i="1"/>
  <c r="S2380" i="1"/>
  <c r="R2380" i="1"/>
  <c r="Q2380" i="1"/>
  <c r="T2378" i="1"/>
  <c r="S2378" i="1"/>
  <c r="R2378" i="1"/>
  <c r="Q2378" i="1"/>
  <c r="T2371" i="1"/>
  <c r="S2371" i="1"/>
  <c r="R2371" i="1"/>
  <c r="Q2371" i="1"/>
  <c r="T2367" i="1"/>
  <c r="S2367" i="1"/>
  <c r="R2367" i="1"/>
  <c r="Q2367" i="1"/>
  <c r="T2364" i="1"/>
  <c r="S2364" i="1"/>
  <c r="R2364" i="1"/>
  <c r="Q2364" i="1"/>
  <c r="T2362" i="1"/>
  <c r="S2362" i="1"/>
  <c r="R2362" i="1"/>
  <c r="Q2362" i="1"/>
  <c r="T2358" i="1"/>
  <c r="S2358" i="1"/>
  <c r="R2358" i="1"/>
  <c r="Q2358" i="1"/>
  <c r="T2355" i="1"/>
  <c r="T2359" i="1" s="1"/>
  <c r="S2355" i="1"/>
  <c r="S2359" i="1" s="1"/>
  <c r="R2355" i="1"/>
  <c r="R2359" i="1" s="1"/>
  <c r="Q2355" i="1"/>
  <c r="T2351" i="1"/>
  <c r="S2351" i="1"/>
  <c r="R2351" i="1"/>
  <c r="Q2351" i="1"/>
  <c r="T2349" i="1"/>
  <c r="S2349" i="1"/>
  <c r="R2349" i="1"/>
  <c r="Q2349" i="1"/>
  <c r="T2346" i="1"/>
  <c r="S2346" i="1"/>
  <c r="R2346" i="1"/>
  <c r="Q2346" i="1"/>
  <c r="T2339" i="1"/>
  <c r="S2339" i="1"/>
  <c r="R2339" i="1"/>
  <c r="Q2339" i="1"/>
  <c r="T2335" i="1"/>
  <c r="S2335" i="1"/>
  <c r="R2335" i="1"/>
  <c r="Q2335" i="1"/>
  <c r="T2332" i="1"/>
  <c r="S2332" i="1"/>
  <c r="R2332" i="1"/>
  <c r="Q2332" i="1"/>
  <c r="T2329" i="1"/>
  <c r="S2329" i="1"/>
  <c r="R2329" i="1"/>
  <c r="Q2329" i="1"/>
  <c r="T2327" i="1"/>
  <c r="S2327" i="1"/>
  <c r="R2327" i="1"/>
  <c r="Q2327" i="1"/>
  <c r="T2323" i="1"/>
  <c r="S2323" i="1"/>
  <c r="R2323" i="1"/>
  <c r="Q2323" i="1"/>
  <c r="T2320" i="1"/>
  <c r="S2320" i="1"/>
  <c r="R2320" i="1"/>
  <c r="Q2320" i="1"/>
  <c r="T2314" i="1"/>
  <c r="S2314" i="1"/>
  <c r="R2314" i="1"/>
  <c r="Q2314" i="1"/>
  <c r="T2309" i="1"/>
  <c r="S2309" i="1"/>
  <c r="R2309" i="1"/>
  <c r="Q2309" i="1"/>
  <c r="T2307" i="1"/>
  <c r="S2307" i="1"/>
  <c r="R2307" i="1"/>
  <c r="Q2307" i="1"/>
  <c r="T2304" i="1"/>
  <c r="S2304" i="1"/>
  <c r="R2304" i="1"/>
  <c r="Q2304" i="1"/>
  <c r="T2299" i="1"/>
  <c r="S2299" i="1"/>
  <c r="R2299" i="1"/>
  <c r="Q2299" i="1"/>
  <c r="T2294" i="1"/>
  <c r="S2294" i="1"/>
  <c r="R2294" i="1"/>
  <c r="Q2294" i="1"/>
  <c r="T2291" i="1"/>
  <c r="S2291" i="1"/>
  <c r="R2291" i="1"/>
  <c r="Q2291" i="1"/>
  <c r="T2289" i="1"/>
  <c r="S2289" i="1"/>
  <c r="R2289" i="1"/>
  <c r="Q2289" i="1"/>
  <c r="T2287" i="1"/>
  <c r="S2287" i="1"/>
  <c r="R2287" i="1"/>
  <c r="Q2287" i="1"/>
  <c r="T2284" i="1"/>
  <c r="S2284" i="1"/>
  <c r="R2284" i="1"/>
  <c r="Q2284" i="1"/>
  <c r="T2282" i="1"/>
  <c r="S2282" i="1"/>
  <c r="R2282" i="1"/>
  <c r="Q2282" i="1"/>
  <c r="T2278" i="1"/>
  <c r="S2278" i="1"/>
  <c r="R2278" i="1"/>
  <c r="Q2278" i="1"/>
  <c r="T2275" i="1"/>
  <c r="S2275" i="1"/>
  <c r="R2275" i="1"/>
  <c r="Q2275" i="1"/>
  <c r="T2268" i="1"/>
  <c r="S2268" i="1"/>
  <c r="R2268" i="1"/>
  <c r="Q2268" i="1"/>
  <c r="T2266" i="1"/>
  <c r="S2266" i="1"/>
  <c r="R2266" i="1"/>
  <c r="Q2266" i="1"/>
  <c r="T2258" i="1"/>
  <c r="S2258" i="1"/>
  <c r="R2258" i="1"/>
  <c r="Q2258" i="1"/>
  <c r="T2255" i="1"/>
  <c r="S2255" i="1"/>
  <c r="R2255" i="1"/>
  <c r="Q2255" i="1"/>
  <c r="T2252" i="1"/>
  <c r="S2252" i="1"/>
  <c r="R2252" i="1"/>
  <c r="Q2252" i="1"/>
  <c r="T2247" i="1"/>
  <c r="S2247" i="1"/>
  <c r="R2247" i="1"/>
  <c r="Q2247" i="1"/>
  <c r="T2242" i="1"/>
  <c r="S2242" i="1"/>
  <c r="R2242" i="1"/>
  <c r="Q2242" i="1"/>
  <c r="T2239" i="1"/>
  <c r="S2239" i="1"/>
  <c r="R2239" i="1"/>
  <c r="Q2239" i="1"/>
  <c r="T2235" i="1"/>
  <c r="S2235" i="1"/>
  <c r="R2235" i="1"/>
  <c r="Q2235" i="1"/>
  <c r="T2228" i="1"/>
  <c r="S2228" i="1"/>
  <c r="R2228" i="1"/>
  <c r="Q2228" i="1"/>
  <c r="T2224" i="1"/>
  <c r="S2224" i="1"/>
  <c r="R2224" i="1"/>
  <c r="Q2224" i="1"/>
  <c r="T2220" i="1"/>
  <c r="S2220" i="1"/>
  <c r="R2220" i="1"/>
  <c r="Q2220" i="1"/>
  <c r="T2217" i="1"/>
  <c r="S2217" i="1"/>
  <c r="R2217" i="1"/>
  <c r="Q2217" i="1"/>
  <c r="T2212" i="1"/>
  <c r="S2212" i="1"/>
  <c r="R2212" i="1"/>
  <c r="Q2212" i="1"/>
  <c r="T2209" i="1"/>
  <c r="S2209" i="1"/>
  <c r="R2209" i="1"/>
  <c r="Q2209" i="1"/>
  <c r="T2197" i="1"/>
  <c r="S2197" i="1"/>
  <c r="R2197" i="1"/>
  <c r="Q2197" i="1"/>
  <c r="T2195" i="1"/>
  <c r="S2195" i="1"/>
  <c r="R2195" i="1"/>
  <c r="Q2195" i="1"/>
  <c r="T2193" i="1"/>
  <c r="S2193" i="1"/>
  <c r="R2193" i="1"/>
  <c r="Q2193" i="1"/>
  <c r="T2190" i="1"/>
  <c r="S2190" i="1"/>
  <c r="R2190" i="1"/>
  <c r="Q2190" i="1"/>
  <c r="T2187" i="1"/>
  <c r="S2187" i="1"/>
  <c r="R2187" i="1"/>
  <c r="Q2187" i="1"/>
  <c r="T2182" i="1"/>
  <c r="S2182" i="1"/>
  <c r="R2182" i="1"/>
  <c r="Q2182" i="1"/>
  <c r="T2180" i="1"/>
  <c r="S2180" i="1"/>
  <c r="R2180" i="1"/>
  <c r="Q2180" i="1"/>
  <c r="T2176" i="1"/>
  <c r="S2176" i="1"/>
  <c r="R2176" i="1"/>
  <c r="Q2176" i="1"/>
  <c r="T2174" i="1"/>
  <c r="S2174" i="1"/>
  <c r="R2174" i="1"/>
  <c r="Q2174" i="1"/>
  <c r="T2170" i="1"/>
  <c r="S2170" i="1"/>
  <c r="R2170" i="1"/>
  <c r="Q2170" i="1"/>
  <c r="T2166" i="1"/>
  <c r="S2166" i="1"/>
  <c r="R2166" i="1"/>
  <c r="Q2166" i="1"/>
  <c r="T2162" i="1"/>
  <c r="S2162" i="1"/>
  <c r="R2162" i="1"/>
  <c r="Q2162" i="1"/>
  <c r="T2159" i="1"/>
  <c r="S2159" i="1"/>
  <c r="R2159" i="1"/>
  <c r="Q2159" i="1"/>
  <c r="T2155" i="1"/>
  <c r="S2155" i="1"/>
  <c r="R2155" i="1"/>
  <c r="Q2155" i="1"/>
  <c r="T2151" i="1"/>
  <c r="S2151" i="1"/>
  <c r="R2151" i="1"/>
  <c r="Q2151" i="1"/>
  <c r="T2147" i="1"/>
  <c r="S2147" i="1"/>
  <c r="R2147" i="1"/>
  <c r="Q2147" i="1"/>
  <c r="T2144" i="1"/>
  <c r="S2144" i="1"/>
  <c r="R2144" i="1"/>
  <c r="Q2144" i="1"/>
  <c r="T2142" i="1"/>
  <c r="S2142" i="1"/>
  <c r="R2142" i="1"/>
  <c r="Q2142" i="1"/>
  <c r="T2140" i="1"/>
  <c r="S2140" i="1"/>
  <c r="R2140" i="1"/>
  <c r="Q2140" i="1"/>
  <c r="T2138" i="1"/>
  <c r="S2138" i="1"/>
  <c r="R2138" i="1"/>
  <c r="Q2138" i="1"/>
  <c r="T2128" i="1"/>
  <c r="S2128" i="1"/>
  <c r="R2128" i="1"/>
  <c r="Q2128" i="1"/>
  <c r="T2123" i="1"/>
  <c r="S2123" i="1"/>
  <c r="R2123" i="1"/>
  <c r="Q2123" i="1"/>
  <c r="T2121" i="1"/>
  <c r="S2121" i="1"/>
  <c r="R2121" i="1"/>
  <c r="Q2121" i="1"/>
  <c r="T2114" i="1"/>
  <c r="S2114" i="1"/>
  <c r="R2114" i="1"/>
  <c r="Q2114" i="1"/>
  <c r="T2105" i="1"/>
  <c r="S2105" i="1"/>
  <c r="R2105" i="1"/>
  <c r="Q2105" i="1"/>
  <c r="T2103" i="1"/>
  <c r="S2103" i="1"/>
  <c r="R2103" i="1"/>
  <c r="Q2103" i="1"/>
  <c r="T2099" i="1"/>
  <c r="S2099" i="1"/>
  <c r="R2099" i="1"/>
  <c r="Q2099" i="1"/>
  <c r="T2095" i="1"/>
  <c r="S2095" i="1"/>
  <c r="R2095" i="1"/>
  <c r="Q2095" i="1"/>
  <c r="T2093" i="1"/>
  <c r="S2093" i="1"/>
  <c r="R2093" i="1"/>
  <c r="Q2093" i="1"/>
  <c r="T2091" i="1"/>
  <c r="S2091" i="1"/>
  <c r="R2091" i="1"/>
  <c r="Q2091" i="1"/>
  <c r="T2089" i="1"/>
  <c r="S2089" i="1"/>
  <c r="R2089" i="1"/>
  <c r="Q2089" i="1"/>
  <c r="T2085" i="1"/>
  <c r="S2085" i="1"/>
  <c r="R2085" i="1"/>
  <c r="Q2085" i="1"/>
  <c r="T2083" i="1"/>
  <c r="T2086" i="1" s="1"/>
  <c r="S2083" i="1"/>
  <c r="S2086" i="1" s="1"/>
  <c r="R2083" i="1"/>
  <c r="R2086" i="1" s="1"/>
  <c r="Q2083" i="1"/>
  <c r="T2079" i="1"/>
  <c r="S2079" i="1"/>
  <c r="R2079" i="1"/>
  <c r="Q2079" i="1"/>
  <c r="T2075" i="1"/>
  <c r="S2075" i="1"/>
  <c r="R2075" i="1"/>
  <c r="Q2075" i="1"/>
  <c r="T2073" i="1"/>
  <c r="S2073" i="1"/>
  <c r="R2073" i="1"/>
  <c r="Q2073" i="1"/>
  <c r="T2067" i="1"/>
  <c r="S2067" i="1"/>
  <c r="R2067" i="1"/>
  <c r="Q2067" i="1"/>
  <c r="T2064" i="1"/>
  <c r="S2064" i="1"/>
  <c r="R2064" i="1"/>
  <c r="Q2064" i="1"/>
  <c r="T2061" i="1"/>
  <c r="S2061" i="1"/>
  <c r="R2061" i="1"/>
  <c r="Q2061" i="1"/>
  <c r="T2057" i="1"/>
  <c r="S2057" i="1"/>
  <c r="R2057" i="1"/>
  <c r="Q2057" i="1"/>
  <c r="T2053" i="1"/>
  <c r="S2053" i="1"/>
  <c r="R2053" i="1"/>
  <c r="Q2053" i="1"/>
  <c r="T2051" i="1"/>
  <c r="S2051" i="1"/>
  <c r="R2051" i="1"/>
  <c r="Q2051" i="1"/>
  <c r="T2044" i="1"/>
  <c r="S2044" i="1"/>
  <c r="R2044" i="1"/>
  <c r="Q2044" i="1"/>
  <c r="T2039" i="1"/>
  <c r="S2039" i="1"/>
  <c r="R2039" i="1"/>
  <c r="Q2039" i="1"/>
  <c r="T2035" i="1"/>
  <c r="S2035" i="1"/>
  <c r="R2035" i="1"/>
  <c r="Q2035" i="1"/>
  <c r="T2032" i="1"/>
  <c r="S2032" i="1"/>
  <c r="R2032" i="1"/>
  <c r="Q2032" i="1"/>
  <c r="T2025" i="1"/>
  <c r="S2025" i="1"/>
  <c r="R2025" i="1"/>
  <c r="Q2025" i="1"/>
  <c r="T2023" i="1"/>
  <c r="S2023" i="1"/>
  <c r="R2023" i="1"/>
  <c r="Q2023" i="1"/>
  <c r="T2020" i="1"/>
  <c r="S2020" i="1"/>
  <c r="R2020" i="1"/>
  <c r="Q2020" i="1"/>
  <c r="T2017" i="1"/>
  <c r="S2017" i="1"/>
  <c r="R2017" i="1"/>
  <c r="Q2017" i="1"/>
  <c r="T2015" i="1"/>
  <c r="S2015" i="1"/>
  <c r="R2015" i="1"/>
  <c r="Q2015" i="1"/>
  <c r="T2011" i="1"/>
  <c r="S2011" i="1"/>
  <c r="R2011" i="1"/>
  <c r="Q2011" i="1"/>
  <c r="T2009" i="1"/>
  <c r="T2012" i="1" s="1"/>
  <c r="S2009" i="1"/>
  <c r="S2012" i="1" s="1"/>
  <c r="R2009" i="1"/>
  <c r="R2012" i="1" s="1"/>
  <c r="Q2009" i="1"/>
  <c r="T2005" i="1"/>
  <c r="S2005" i="1"/>
  <c r="R2005" i="1"/>
  <c r="Q2005" i="1"/>
  <c r="T2001" i="1"/>
  <c r="S2001" i="1"/>
  <c r="R2001" i="1"/>
  <c r="Q2001" i="1"/>
  <c r="T1997" i="1"/>
  <c r="S1997" i="1"/>
  <c r="R1997" i="1"/>
  <c r="Q1997" i="1"/>
  <c r="T1993" i="1"/>
  <c r="S1993" i="1"/>
  <c r="R1993" i="1"/>
  <c r="Q1993" i="1"/>
  <c r="T1991" i="1"/>
  <c r="S1991" i="1"/>
  <c r="R1991" i="1"/>
  <c r="Q1991" i="1"/>
  <c r="T1988" i="1"/>
  <c r="S1988" i="1"/>
  <c r="R1988" i="1"/>
  <c r="Q1988" i="1"/>
  <c r="T1984" i="1"/>
  <c r="S1984" i="1"/>
  <c r="R1984" i="1"/>
  <c r="Q1984" i="1"/>
  <c r="T1980" i="1"/>
  <c r="S1980" i="1"/>
  <c r="R1980" i="1"/>
  <c r="Q1980" i="1"/>
  <c r="T1978" i="1"/>
  <c r="S1978" i="1"/>
  <c r="R1978" i="1"/>
  <c r="Q1978" i="1"/>
  <c r="T1975" i="1"/>
  <c r="S1975" i="1"/>
  <c r="R1975" i="1"/>
  <c r="Q1975" i="1"/>
  <c r="T1973" i="1"/>
  <c r="S1973" i="1"/>
  <c r="R1973" i="1"/>
  <c r="Q1973" i="1"/>
  <c r="T1971" i="1"/>
  <c r="S1971" i="1"/>
  <c r="R1971" i="1"/>
  <c r="Q1971" i="1"/>
  <c r="T1964" i="1"/>
  <c r="S1964" i="1"/>
  <c r="R1964" i="1"/>
  <c r="Q1964" i="1"/>
  <c r="T1962" i="1"/>
  <c r="S1962" i="1"/>
  <c r="R1962" i="1"/>
  <c r="Q1962" i="1"/>
  <c r="T1960" i="1"/>
  <c r="S1960" i="1"/>
  <c r="R1960" i="1"/>
  <c r="Q1960" i="1"/>
  <c r="T1958" i="1"/>
  <c r="S1958" i="1"/>
  <c r="R1958" i="1"/>
  <c r="Q1958" i="1"/>
  <c r="T1954" i="1"/>
  <c r="S1954" i="1"/>
  <c r="R1954" i="1"/>
  <c r="Q1954" i="1"/>
  <c r="T1950" i="1"/>
  <c r="S1950" i="1"/>
  <c r="R1950" i="1"/>
  <c r="Q1950" i="1"/>
  <c r="T1946" i="1"/>
  <c r="S1946" i="1"/>
  <c r="R1946" i="1"/>
  <c r="Q1946" i="1"/>
  <c r="T1942" i="1"/>
  <c r="S1942" i="1"/>
  <c r="R1942" i="1"/>
  <c r="Q1942" i="1"/>
  <c r="T1939" i="1"/>
  <c r="S1939" i="1"/>
  <c r="R1939" i="1"/>
  <c r="Q1939" i="1"/>
  <c r="T1930" i="1"/>
  <c r="S1930" i="1"/>
  <c r="R1930" i="1"/>
  <c r="Q1930" i="1"/>
  <c r="T1927" i="1"/>
  <c r="S1927" i="1"/>
  <c r="R1927" i="1"/>
  <c r="Q1927" i="1"/>
  <c r="T1925" i="1"/>
  <c r="S1925" i="1"/>
  <c r="R1925" i="1"/>
  <c r="Q1925" i="1"/>
  <c r="T1922" i="1"/>
  <c r="S1922" i="1"/>
  <c r="R1922" i="1"/>
  <c r="Q1922" i="1"/>
  <c r="T1920" i="1"/>
  <c r="S1920" i="1"/>
  <c r="R1920" i="1"/>
  <c r="Q1920" i="1"/>
  <c r="T1917" i="1"/>
  <c r="S1917" i="1"/>
  <c r="R1917" i="1"/>
  <c r="Q1917" i="1"/>
  <c r="T1913" i="1"/>
  <c r="S1913" i="1"/>
  <c r="R1913" i="1"/>
  <c r="Q1913" i="1"/>
  <c r="T1909" i="1"/>
  <c r="S1909" i="1"/>
  <c r="R1909" i="1"/>
  <c r="Q1909" i="1"/>
  <c r="T1907" i="1"/>
  <c r="T1910" i="1" s="1"/>
  <c r="S1907" i="1"/>
  <c r="S1910" i="1" s="1"/>
  <c r="R1907" i="1"/>
  <c r="R1910" i="1" s="1"/>
  <c r="Q1907" i="1"/>
  <c r="T1903" i="1"/>
  <c r="S1903" i="1"/>
  <c r="R1903" i="1"/>
  <c r="Q1903" i="1"/>
  <c r="T1900" i="1"/>
  <c r="S1900" i="1"/>
  <c r="R1900" i="1"/>
  <c r="Q1900" i="1"/>
  <c r="T1898" i="1"/>
  <c r="S1898" i="1"/>
  <c r="R1898" i="1"/>
  <c r="Q1898" i="1"/>
  <c r="T1896" i="1"/>
  <c r="S1896" i="1"/>
  <c r="R1896" i="1"/>
  <c r="Q1896" i="1"/>
  <c r="T1894" i="1"/>
  <c r="S1894" i="1"/>
  <c r="R1894" i="1"/>
  <c r="Q1894" i="1"/>
  <c r="T1890" i="1"/>
  <c r="S1890" i="1"/>
  <c r="R1890" i="1"/>
  <c r="Q1890" i="1"/>
  <c r="T1886" i="1"/>
  <c r="S1886" i="1"/>
  <c r="R1886" i="1"/>
  <c r="Q1886" i="1"/>
  <c r="T1884" i="1"/>
  <c r="T1887" i="1" s="1"/>
  <c r="S1884" i="1"/>
  <c r="S1887" i="1" s="1"/>
  <c r="R1884" i="1"/>
  <c r="R1887" i="1" s="1"/>
  <c r="Q1884" i="1"/>
  <c r="T1880" i="1"/>
  <c r="S1880" i="1"/>
  <c r="R1880" i="1"/>
  <c r="Q1880" i="1"/>
  <c r="T1872" i="1"/>
  <c r="S1872" i="1"/>
  <c r="R1872" i="1"/>
  <c r="Q1872" i="1"/>
  <c r="T1866" i="1"/>
  <c r="S1866" i="1"/>
  <c r="R1866" i="1"/>
  <c r="Q1866" i="1"/>
  <c r="T1864" i="1"/>
  <c r="S1864" i="1"/>
  <c r="R1864" i="1"/>
  <c r="Q1864" i="1"/>
  <c r="T1861" i="1"/>
  <c r="S1861" i="1"/>
  <c r="R1861" i="1"/>
  <c r="Q1861" i="1"/>
  <c r="T1857" i="1"/>
  <c r="S1857" i="1"/>
  <c r="R1857" i="1"/>
  <c r="Q1857" i="1"/>
  <c r="T1851" i="1"/>
  <c r="S1851" i="1"/>
  <c r="R1851" i="1"/>
  <c r="Q1851" i="1"/>
  <c r="T1842" i="1"/>
  <c r="S1842" i="1"/>
  <c r="R1842" i="1"/>
  <c r="Q1842" i="1"/>
  <c r="T1840" i="1"/>
  <c r="S1840" i="1"/>
  <c r="R1840" i="1"/>
  <c r="Q1840" i="1"/>
  <c r="T1832" i="1"/>
  <c r="S1832" i="1"/>
  <c r="R1832" i="1"/>
  <c r="Q1832" i="1"/>
  <c r="T1823" i="1"/>
  <c r="S1823" i="1"/>
  <c r="R1823" i="1"/>
  <c r="Q1823" i="1"/>
  <c r="T1819" i="1"/>
  <c r="S1819" i="1"/>
  <c r="R1819" i="1"/>
  <c r="Q1819" i="1"/>
  <c r="T1815" i="1"/>
  <c r="S1815" i="1"/>
  <c r="R1815" i="1"/>
  <c r="Q1815" i="1"/>
  <c r="T1811" i="1"/>
  <c r="S1811" i="1"/>
  <c r="R1811" i="1"/>
  <c r="Q1811" i="1"/>
  <c r="T1807" i="1"/>
  <c r="S1807" i="1"/>
  <c r="R1807" i="1"/>
  <c r="Q1807" i="1"/>
  <c r="T1803" i="1"/>
  <c r="S1803" i="1"/>
  <c r="R1803" i="1"/>
  <c r="Q1803" i="1"/>
  <c r="T1799" i="1"/>
  <c r="S1799" i="1"/>
  <c r="R1799" i="1"/>
  <c r="Q1799" i="1"/>
  <c r="T1795" i="1"/>
  <c r="S1795" i="1"/>
  <c r="R1795" i="1"/>
  <c r="Q1795" i="1"/>
  <c r="T1793" i="1"/>
  <c r="S1793" i="1"/>
  <c r="R1793" i="1"/>
  <c r="Q1793" i="1"/>
  <c r="T1791" i="1"/>
  <c r="S1791" i="1"/>
  <c r="R1791" i="1"/>
  <c r="Q1791" i="1"/>
  <c r="T1787" i="1"/>
  <c r="S1787" i="1"/>
  <c r="R1787" i="1"/>
  <c r="Q1787" i="1"/>
  <c r="T1783" i="1"/>
  <c r="S1783" i="1"/>
  <c r="R1783" i="1"/>
  <c r="Q1783" i="1"/>
  <c r="T1779" i="1"/>
  <c r="S1779" i="1"/>
  <c r="R1779" i="1"/>
  <c r="Q1779" i="1"/>
  <c r="T1775" i="1"/>
  <c r="S1775" i="1"/>
  <c r="R1775" i="1"/>
  <c r="Q1775" i="1"/>
  <c r="T1773" i="1"/>
  <c r="S1773" i="1"/>
  <c r="R1773" i="1"/>
  <c r="Q1773" i="1"/>
  <c r="T1771" i="1"/>
  <c r="S1771" i="1"/>
  <c r="R1771" i="1"/>
  <c r="Q1771" i="1"/>
  <c r="T1769" i="1"/>
  <c r="S1769" i="1"/>
  <c r="R1769" i="1"/>
  <c r="Q1769" i="1"/>
  <c r="T1762" i="1"/>
  <c r="S1762" i="1"/>
  <c r="R1762" i="1"/>
  <c r="Q1762" i="1"/>
  <c r="T1758" i="1"/>
  <c r="S1758" i="1"/>
  <c r="R1758" i="1"/>
  <c r="Q1758" i="1"/>
  <c r="T1756" i="1"/>
  <c r="S1756" i="1"/>
  <c r="R1756" i="1"/>
  <c r="Q1756" i="1"/>
  <c r="T1753" i="1"/>
  <c r="S1753" i="1"/>
  <c r="R1753" i="1"/>
  <c r="Q1753" i="1"/>
  <c r="T1750" i="1"/>
  <c r="S1750" i="1"/>
  <c r="R1750" i="1"/>
  <c r="Q1750" i="1"/>
  <c r="T1748" i="1"/>
  <c r="S1748" i="1"/>
  <c r="R1748" i="1"/>
  <c r="Q1748" i="1"/>
  <c r="T1746" i="1"/>
  <c r="S1746" i="1"/>
  <c r="R1746" i="1"/>
  <c r="Q1746" i="1"/>
  <c r="T1742" i="1"/>
  <c r="S1742" i="1"/>
  <c r="R1742" i="1"/>
  <c r="Q1742" i="1"/>
  <c r="T1738" i="1"/>
  <c r="S1738" i="1"/>
  <c r="R1738" i="1"/>
  <c r="Q1738" i="1"/>
  <c r="T1736" i="1"/>
  <c r="S1736" i="1"/>
  <c r="R1736" i="1"/>
  <c r="Q1736" i="1"/>
  <c r="T1733" i="1"/>
  <c r="S1733" i="1"/>
  <c r="R1733" i="1"/>
  <c r="Q1733" i="1"/>
  <c r="T1729" i="1"/>
  <c r="S1729" i="1"/>
  <c r="R1729" i="1"/>
  <c r="Q1729" i="1"/>
  <c r="T1726" i="1"/>
  <c r="S1726" i="1"/>
  <c r="R1726" i="1"/>
  <c r="Q1726" i="1"/>
  <c r="T1723" i="1"/>
  <c r="S1723" i="1"/>
  <c r="R1723" i="1"/>
  <c r="Q1723" i="1"/>
  <c r="T1721" i="1"/>
  <c r="S1721" i="1"/>
  <c r="R1721" i="1"/>
  <c r="Q1721" i="1"/>
  <c r="T1719" i="1"/>
  <c r="S1719" i="1"/>
  <c r="R1719" i="1"/>
  <c r="Q1719" i="1"/>
  <c r="T1715" i="1"/>
  <c r="S1715" i="1"/>
  <c r="R1715" i="1"/>
  <c r="Q1715" i="1"/>
  <c r="T1711" i="1"/>
  <c r="S1711" i="1"/>
  <c r="R1711" i="1"/>
  <c r="Q1711" i="1"/>
  <c r="T1707" i="1"/>
  <c r="S1707" i="1"/>
  <c r="R1707" i="1"/>
  <c r="Q1707" i="1"/>
  <c r="T1704" i="1"/>
  <c r="S1704" i="1"/>
  <c r="R1704" i="1"/>
  <c r="Q1704" i="1"/>
  <c r="T1701" i="1"/>
  <c r="S1701" i="1"/>
  <c r="R1701" i="1"/>
  <c r="Q1701" i="1"/>
  <c r="T1699" i="1"/>
  <c r="S1699" i="1"/>
  <c r="R1699" i="1"/>
  <c r="Q1699" i="1"/>
  <c r="T1694" i="1"/>
  <c r="S1694" i="1"/>
  <c r="R1694" i="1"/>
  <c r="Q1694" i="1"/>
  <c r="T1691" i="1"/>
  <c r="S1691" i="1"/>
  <c r="R1691" i="1"/>
  <c r="Q1691" i="1"/>
  <c r="T1688" i="1"/>
  <c r="S1688" i="1"/>
  <c r="R1688" i="1"/>
  <c r="Q1688" i="1"/>
  <c r="T1686" i="1"/>
  <c r="S1686" i="1"/>
  <c r="R1686" i="1"/>
  <c r="Q1686" i="1"/>
  <c r="T1681" i="1"/>
  <c r="S1681" i="1"/>
  <c r="R1681" i="1"/>
  <c r="Q1681" i="1"/>
  <c r="T1678" i="1"/>
  <c r="S1678" i="1"/>
  <c r="R1678" i="1"/>
  <c r="Q1678" i="1"/>
  <c r="T1675" i="1"/>
  <c r="S1675" i="1"/>
  <c r="R1675" i="1"/>
  <c r="Q1675" i="1"/>
  <c r="T1673" i="1"/>
  <c r="S1673" i="1"/>
  <c r="R1673" i="1"/>
  <c r="Q1673" i="1"/>
  <c r="T1669" i="1"/>
  <c r="S1669" i="1"/>
  <c r="R1669" i="1"/>
  <c r="Q1669" i="1"/>
  <c r="T1665" i="1"/>
  <c r="S1665" i="1"/>
  <c r="R1665" i="1"/>
  <c r="Q1665" i="1"/>
  <c r="T1661" i="1"/>
  <c r="S1661" i="1"/>
  <c r="R1661" i="1"/>
  <c r="Q1661" i="1"/>
  <c r="T1657" i="1"/>
  <c r="S1657" i="1"/>
  <c r="R1657" i="1"/>
  <c r="Q1657" i="1"/>
  <c r="T1653" i="1"/>
  <c r="S1653" i="1"/>
  <c r="R1653" i="1"/>
  <c r="Q1653" i="1"/>
  <c r="T1651" i="1"/>
  <c r="S1651" i="1"/>
  <c r="R1651" i="1"/>
  <c r="Q1651" i="1"/>
  <c r="T1648" i="1"/>
  <c r="S1648" i="1"/>
  <c r="R1648" i="1"/>
  <c r="Q1648" i="1"/>
  <c r="T1643" i="1"/>
  <c r="S1643" i="1"/>
  <c r="R1643" i="1"/>
  <c r="Q1643" i="1"/>
  <c r="T1640" i="1"/>
  <c r="S1640" i="1"/>
  <c r="R1640" i="1"/>
  <c r="Q1640" i="1"/>
  <c r="T1638" i="1"/>
  <c r="S1638" i="1"/>
  <c r="R1638" i="1"/>
  <c r="Q1638" i="1"/>
  <c r="T1636" i="1"/>
  <c r="S1636" i="1"/>
  <c r="R1636" i="1"/>
  <c r="Q1636" i="1"/>
  <c r="T1634" i="1"/>
  <c r="S1634" i="1"/>
  <c r="R1634" i="1"/>
  <c r="Q1634" i="1"/>
  <c r="T1630" i="1"/>
  <c r="S1630" i="1"/>
  <c r="R1630" i="1"/>
  <c r="Q1630" i="1"/>
  <c r="T1628" i="1"/>
  <c r="S1628" i="1"/>
  <c r="R1628" i="1"/>
  <c r="Q1628" i="1"/>
  <c r="T1625" i="1"/>
  <c r="S1625" i="1"/>
  <c r="R1625" i="1"/>
  <c r="Q1625" i="1"/>
  <c r="T1623" i="1"/>
  <c r="S1623" i="1"/>
  <c r="R1623" i="1"/>
  <c r="Q1623" i="1"/>
  <c r="T1618" i="1"/>
  <c r="S1618" i="1"/>
  <c r="R1618" i="1"/>
  <c r="Q1618" i="1"/>
  <c r="T1616" i="1"/>
  <c r="S1616" i="1"/>
  <c r="R1616" i="1"/>
  <c r="Q1616" i="1"/>
  <c r="T1614" i="1"/>
  <c r="S1614" i="1"/>
  <c r="R1614" i="1"/>
  <c r="Q1614" i="1"/>
  <c r="T1607" i="1"/>
  <c r="S1607" i="1"/>
  <c r="R1607" i="1"/>
  <c r="Q1607" i="1"/>
  <c r="T1603" i="1"/>
  <c r="S1603" i="1"/>
  <c r="R1603" i="1"/>
  <c r="Q1603" i="1"/>
  <c r="T1599" i="1"/>
  <c r="S1599" i="1"/>
  <c r="R1599" i="1"/>
  <c r="Q1599" i="1"/>
  <c r="T1594" i="1"/>
  <c r="S1594" i="1"/>
  <c r="R1594" i="1"/>
  <c r="Q1594" i="1"/>
  <c r="T1590" i="1"/>
  <c r="S1590" i="1"/>
  <c r="R1590" i="1"/>
  <c r="Q1590" i="1"/>
  <c r="T1587" i="1"/>
  <c r="S1587" i="1"/>
  <c r="R1587" i="1"/>
  <c r="Q1587" i="1"/>
  <c r="T1584" i="1"/>
  <c r="S1584" i="1"/>
  <c r="R1584" i="1"/>
  <c r="Q1584" i="1"/>
  <c r="T1581" i="1"/>
  <c r="S1581" i="1"/>
  <c r="R1581" i="1"/>
  <c r="Q1581" i="1"/>
  <c r="T1579" i="1"/>
  <c r="S1579" i="1"/>
  <c r="R1579" i="1"/>
  <c r="Q1579" i="1"/>
  <c r="T1572" i="1"/>
  <c r="S1572" i="1"/>
  <c r="R1572" i="1"/>
  <c r="Q1572" i="1"/>
  <c r="T1569" i="1"/>
  <c r="S1569" i="1"/>
  <c r="R1569" i="1"/>
  <c r="Q1569" i="1"/>
  <c r="T1563" i="1"/>
  <c r="S1563" i="1"/>
  <c r="R1563" i="1"/>
  <c r="Q1563" i="1"/>
  <c r="T1559" i="1"/>
  <c r="S1559" i="1"/>
  <c r="R1559" i="1"/>
  <c r="Q1559" i="1"/>
  <c r="T1555" i="1"/>
  <c r="S1555" i="1"/>
  <c r="R1555" i="1"/>
  <c r="Q1555" i="1"/>
  <c r="T1552" i="1"/>
  <c r="S1552" i="1"/>
  <c r="R1552" i="1"/>
  <c r="Q1552" i="1"/>
  <c r="T1550" i="1"/>
  <c r="S1550" i="1"/>
  <c r="R1550" i="1"/>
  <c r="Q1550" i="1"/>
  <c r="T1531" i="1"/>
  <c r="S1531" i="1"/>
  <c r="R1531" i="1"/>
  <c r="Q1531" i="1"/>
  <c r="T1527" i="1"/>
  <c r="S1527" i="1"/>
  <c r="R1527" i="1"/>
  <c r="Q1527" i="1"/>
  <c r="T1524" i="1"/>
  <c r="S1524" i="1"/>
  <c r="R1524" i="1"/>
  <c r="Q1524" i="1"/>
  <c r="T1511" i="1"/>
  <c r="S1511" i="1"/>
  <c r="R1511" i="1"/>
  <c r="Q1511" i="1"/>
  <c r="T1506" i="1"/>
  <c r="S1506" i="1"/>
  <c r="R1506" i="1"/>
  <c r="Q1506" i="1"/>
  <c r="T1502" i="1"/>
  <c r="S1502" i="1"/>
  <c r="R1502" i="1"/>
  <c r="Q1502" i="1"/>
  <c r="T1498" i="1"/>
  <c r="S1498" i="1"/>
  <c r="R1498" i="1"/>
  <c r="Q1498" i="1"/>
  <c r="T1491" i="1"/>
  <c r="S1491" i="1"/>
  <c r="R1491" i="1"/>
  <c r="Q1491" i="1"/>
  <c r="T1487" i="1"/>
  <c r="S1487" i="1"/>
  <c r="R1487" i="1"/>
  <c r="Q1487" i="1"/>
  <c r="T1484" i="1"/>
  <c r="S1484" i="1"/>
  <c r="R1484" i="1"/>
  <c r="Q1484" i="1"/>
  <c r="T1482" i="1"/>
  <c r="S1482" i="1"/>
  <c r="R1482" i="1"/>
  <c r="Q1482" i="1"/>
  <c r="T1478" i="1"/>
  <c r="S1478" i="1"/>
  <c r="R1478" i="1"/>
  <c r="Q1478" i="1"/>
  <c r="T1475" i="1"/>
  <c r="S1475" i="1"/>
  <c r="R1475" i="1"/>
  <c r="Q1475" i="1"/>
  <c r="T1473" i="1"/>
  <c r="S1473" i="1"/>
  <c r="R1473" i="1"/>
  <c r="Q1473" i="1"/>
  <c r="T1468" i="1"/>
  <c r="S1468" i="1"/>
  <c r="R1468" i="1"/>
  <c r="Q1468" i="1"/>
  <c r="T1461" i="1"/>
  <c r="S1461" i="1"/>
  <c r="R1461" i="1"/>
  <c r="Q1461" i="1"/>
  <c r="T1454" i="1"/>
  <c r="S1454" i="1"/>
  <c r="R1454" i="1"/>
  <c r="Q1454" i="1"/>
  <c r="T1450" i="1"/>
  <c r="S1450" i="1"/>
  <c r="R1450" i="1"/>
  <c r="Q1450" i="1"/>
  <c r="T1447" i="1"/>
  <c r="S1447" i="1"/>
  <c r="R1447" i="1"/>
  <c r="Q1447" i="1"/>
  <c r="T1445" i="1"/>
  <c r="S1445" i="1"/>
  <c r="R1445" i="1"/>
  <c r="Q1445" i="1"/>
  <c r="T1440" i="1"/>
  <c r="S1440" i="1"/>
  <c r="R1440" i="1"/>
  <c r="Q1440" i="1"/>
  <c r="T1437" i="1"/>
  <c r="S1437" i="1"/>
  <c r="R1437" i="1"/>
  <c r="Q1437" i="1"/>
  <c r="T1434" i="1"/>
  <c r="S1434" i="1"/>
  <c r="R1434" i="1"/>
  <c r="Q1434" i="1"/>
  <c r="T1432" i="1"/>
  <c r="S1432" i="1"/>
  <c r="R1432" i="1"/>
  <c r="Q1432" i="1"/>
  <c r="T1430" i="1"/>
  <c r="S1430" i="1"/>
  <c r="R1430" i="1"/>
  <c r="Q1430" i="1"/>
  <c r="T1421" i="1"/>
  <c r="S1421" i="1"/>
  <c r="R1421" i="1"/>
  <c r="Q1421" i="1"/>
  <c r="T1418" i="1"/>
  <c r="S1418" i="1"/>
  <c r="R1418" i="1"/>
  <c r="Q1418" i="1"/>
  <c r="T1414" i="1"/>
  <c r="S1414" i="1"/>
  <c r="R1414" i="1"/>
  <c r="Q1414" i="1"/>
  <c r="T1410" i="1"/>
  <c r="S1410" i="1"/>
  <c r="R1410" i="1"/>
  <c r="Q1410" i="1"/>
  <c r="T1408" i="1"/>
  <c r="S1408" i="1"/>
  <c r="R1408" i="1"/>
  <c r="Q1408" i="1"/>
  <c r="T1404" i="1"/>
  <c r="S1404" i="1"/>
  <c r="R1404" i="1"/>
  <c r="Q1404" i="1"/>
  <c r="T1399" i="1"/>
  <c r="S1399" i="1"/>
  <c r="R1399" i="1"/>
  <c r="Q1399" i="1"/>
  <c r="T1397" i="1"/>
  <c r="S1397" i="1"/>
  <c r="R1397" i="1"/>
  <c r="Q1397" i="1"/>
  <c r="T1393" i="1"/>
  <c r="S1393" i="1"/>
  <c r="R1393" i="1"/>
  <c r="Q1393" i="1"/>
  <c r="T1390" i="1"/>
  <c r="S1390" i="1"/>
  <c r="R1390" i="1"/>
  <c r="Q1390" i="1"/>
  <c r="T1386" i="1"/>
  <c r="S1386" i="1"/>
  <c r="R1386" i="1"/>
  <c r="Q1386" i="1"/>
  <c r="T1383" i="1"/>
  <c r="T1387" i="1" s="1"/>
  <c r="S1383" i="1"/>
  <c r="S1387" i="1" s="1"/>
  <c r="R1383" i="1"/>
  <c r="R1387" i="1" s="1"/>
  <c r="Q1383" i="1"/>
  <c r="T1379" i="1"/>
  <c r="S1379" i="1"/>
  <c r="R1379" i="1"/>
  <c r="Q1379" i="1"/>
  <c r="T1377" i="1"/>
  <c r="S1377" i="1"/>
  <c r="R1377" i="1"/>
  <c r="Q1377" i="1"/>
  <c r="T1372" i="1"/>
  <c r="S1372" i="1"/>
  <c r="R1372" i="1"/>
  <c r="Q1372" i="1"/>
  <c r="T1370" i="1"/>
  <c r="S1370" i="1"/>
  <c r="R1370" i="1"/>
  <c r="Q1370" i="1"/>
  <c r="T1368" i="1"/>
  <c r="S1368" i="1"/>
  <c r="R1368" i="1"/>
  <c r="Q1368" i="1"/>
  <c r="T1365" i="1"/>
  <c r="S1365" i="1"/>
  <c r="R1365" i="1"/>
  <c r="Q1365" i="1"/>
  <c r="T1363" i="1"/>
  <c r="S1363" i="1"/>
  <c r="R1363" i="1"/>
  <c r="Q1363" i="1"/>
  <c r="T1360" i="1"/>
  <c r="S1360" i="1"/>
  <c r="R1360" i="1"/>
  <c r="Q1360" i="1"/>
  <c r="T1358" i="1"/>
  <c r="S1358" i="1"/>
  <c r="R1358" i="1"/>
  <c r="Q1358" i="1"/>
  <c r="T1356" i="1"/>
  <c r="S1356" i="1"/>
  <c r="R1356" i="1"/>
  <c r="Q1356" i="1"/>
  <c r="T1354" i="1"/>
  <c r="S1354" i="1"/>
  <c r="R1354" i="1"/>
  <c r="Q1354" i="1"/>
  <c r="T1352" i="1"/>
  <c r="S1352" i="1"/>
  <c r="R1352" i="1"/>
  <c r="Q1352" i="1"/>
  <c r="T1350" i="1"/>
  <c r="S1350" i="1"/>
  <c r="R1350" i="1"/>
  <c r="Q1350" i="1"/>
  <c r="T1348" i="1"/>
  <c r="S1348" i="1"/>
  <c r="R1348" i="1"/>
  <c r="Q1348" i="1"/>
  <c r="T1346" i="1"/>
  <c r="S1346" i="1"/>
  <c r="R1346" i="1"/>
  <c r="Q1346" i="1"/>
  <c r="T1343" i="1"/>
  <c r="S1343" i="1"/>
  <c r="R1343" i="1"/>
  <c r="Q1343" i="1"/>
  <c r="T1340" i="1"/>
  <c r="S1340" i="1"/>
  <c r="R1340" i="1"/>
  <c r="Q1340" i="1"/>
  <c r="T1336" i="1"/>
  <c r="S1336" i="1"/>
  <c r="R1336" i="1"/>
  <c r="Q1336" i="1"/>
  <c r="T1329" i="1"/>
  <c r="S1329" i="1"/>
  <c r="R1329" i="1"/>
  <c r="Q1329" i="1"/>
  <c r="T1326" i="1"/>
  <c r="S1326" i="1"/>
  <c r="R1326" i="1"/>
  <c r="Q1326" i="1"/>
  <c r="T1322" i="1"/>
  <c r="S1322" i="1"/>
  <c r="R1322" i="1"/>
  <c r="Q1322" i="1"/>
  <c r="T1318" i="1"/>
  <c r="S1318" i="1"/>
  <c r="R1318" i="1"/>
  <c r="Q1318" i="1"/>
  <c r="T1316" i="1"/>
  <c r="S1316" i="1"/>
  <c r="R1316" i="1"/>
  <c r="Q1316" i="1"/>
  <c r="T1313" i="1"/>
  <c r="S1313" i="1"/>
  <c r="R1313" i="1"/>
  <c r="Q1313" i="1"/>
  <c r="T1309" i="1"/>
  <c r="S1309" i="1"/>
  <c r="R1309" i="1"/>
  <c r="Q1309" i="1"/>
  <c r="T1305" i="1"/>
  <c r="S1305" i="1"/>
  <c r="R1305" i="1"/>
  <c r="Q1305" i="1"/>
  <c r="T1300" i="1"/>
  <c r="S1300" i="1"/>
  <c r="R1300" i="1"/>
  <c r="Q1300" i="1"/>
  <c r="T1298" i="1"/>
  <c r="S1298" i="1"/>
  <c r="R1298" i="1"/>
  <c r="Q1298" i="1"/>
  <c r="T1291" i="1"/>
  <c r="S1291" i="1"/>
  <c r="R1291" i="1"/>
  <c r="Q1291" i="1"/>
  <c r="T1284" i="1"/>
  <c r="S1284" i="1"/>
  <c r="R1284" i="1"/>
  <c r="Q1284" i="1"/>
  <c r="T1280" i="1"/>
  <c r="S1280" i="1"/>
  <c r="R1280" i="1"/>
  <c r="Q1280" i="1"/>
  <c r="T1276" i="1"/>
  <c r="S1276" i="1"/>
  <c r="R1276" i="1"/>
  <c r="Q1276" i="1"/>
  <c r="T1273" i="1"/>
  <c r="S1273" i="1"/>
  <c r="R1273" i="1"/>
  <c r="Q1273" i="1"/>
  <c r="T1271" i="1"/>
  <c r="S1271" i="1"/>
  <c r="R1271" i="1"/>
  <c r="Q1271" i="1"/>
  <c r="T1269" i="1"/>
  <c r="S1269" i="1"/>
  <c r="R1269" i="1"/>
  <c r="Q1269" i="1"/>
  <c r="T1267" i="1"/>
  <c r="S1267" i="1"/>
  <c r="R1267" i="1"/>
  <c r="Q1267" i="1"/>
  <c r="T1264" i="1"/>
  <c r="S1264" i="1"/>
  <c r="R1264" i="1"/>
  <c r="Q1264" i="1"/>
  <c r="T1260" i="1"/>
  <c r="S1260" i="1"/>
  <c r="R1260" i="1"/>
  <c r="Q1260" i="1"/>
  <c r="T1258" i="1"/>
  <c r="T1261" i="1" s="1"/>
  <c r="S1258" i="1"/>
  <c r="S1261" i="1" s="1"/>
  <c r="R1258" i="1"/>
  <c r="R1261" i="1" s="1"/>
  <c r="Q1258" i="1"/>
  <c r="T1254" i="1"/>
  <c r="S1254" i="1"/>
  <c r="R1254" i="1"/>
  <c r="Q1254" i="1"/>
  <c r="T1252" i="1"/>
  <c r="T1255" i="1" s="1"/>
  <c r="S1252" i="1"/>
  <c r="S1255" i="1" s="1"/>
  <c r="R1252" i="1"/>
  <c r="R1255" i="1" s="1"/>
  <c r="Q1252" i="1"/>
  <c r="T1248" i="1"/>
  <c r="S1248" i="1"/>
  <c r="R1248" i="1"/>
  <c r="Q1248" i="1"/>
  <c r="T1243" i="1"/>
  <c r="S1243" i="1"/>
  <c r="R1243" i="1"/>
  <c r="Q1243" i="1"/>
  <c r="T1241" i="1"/>
  <c r="S1241" i="1"/>
  <c r="R1241" i="1"/>
  <c r="Q1241" i="1"/>
  <c r="T1239" i="1"/>
  <c r="S1239" i="1"/>
  <c r="R1239" i="1"/>
  <c r="Q1239" i="1"/>
  <c r="T1230" i="1"/>
  <c r="S1230" i="1"/>
  <c r="R1230" i="1"/>
  <c r="Q1230" i="1"/>
  <c r="T1228" i="1"/>
  <c r="S1228" i="1"/>
  <c r="R1228" i="1"/>
  <c r="Q1228" i="1"/>
  <c r="T1221" i="1"/>
  <c r="S1221" i="1"/>
  <c r="R1221" i="1"/>
  <c r="Q1221" i="1"/>
  <c r="T1214" i="1"/>
  <c r="S1214" i="1"/>
  <c r="R1214" i="1"/>
  <c r="Q1214" i="1"/>
  <c r="T1211" i="1"/>
  <c r="S1211" i="1"/>
  <c r="R1211" i="1"/>
  <c r="Q1211" i="1"/>
  <c r="T1208" i="1"/>
  <c r="S1208" i="1"/>
  <c r="R1208" i="1"/>
  <c r="Q1208" i="1"/>
  <c r="T1206" i="1"/>
  <c r="S1206" i="1"/>
  <c r="R1206" i="1"/>
  <c r="Q1206" i="1"/>
  <c r="T1204" i="1"/>
  <c r="S1204" i="1"/>
  <c r="R1204" i="1"/>
  <c r="Q1204" i="1"/>
  <c r="T1202" i="1"/>
  <c r="S1202" i="1"/>
  <c r="R1202" i="1"/>
  <c r="Q1202" i="1"/>
  <c r="T1197" i="1"/>
  <c r="S1197" i="1"/>
  <c r="R1197" i="1"/>
  <c r="Q1197" i="1"/>
  <c r="T1192" i="1"/>
  <c r="S1192" i="1"/>
  <c r="R1192" i="1"/>
  <c r="Q1192" i="1"/>
  <c r="T1187" i="1"/>
  <c r="S1187" i="1"/>
  <c r="R1187" i="1"/>
  <c r="Q1187" i="1"/>
  <c r="T1184" i="1"/>
  <c r="S1184" i="1"/>
  <c r="R1184" i="1"/>
  <c r="Q1184" i="1"/>
  <c r="T1182" i="1"/>
  <c r="S1182" i="1"/>
  <c r="R1182" i="1"/>
  <c r="Q1182" i="1"/>
  <c r="T1177" i="1"/>
  <c r="S1177" i="1"/>
  <c r="R1177" i="1"/>
  <c r="Q1177" i="1"/>
  <c r="T1174" i="1"/>
  <c r="S1174" i="1"/>
  <c r="R1174" i="1"/>
  <c r="Q1174" i="1"/>
  <c r="T1171" i="1"/>
  <c r="S1171" i="1"/>
  <c r="R1171" i="1"/>
  <c r="Q1171" i="1"/>
  <c r="T1169" i="1"/>
  <c r="S1169" i="1"/>
  <c r="R1169" i="1"/>
  <c r="Q1169" i="1"/>
  <c r="T1166" i="1"/>
  <c r="S1166" i="1"/>
  <c r="R1166" i="1"/>
  <c r="T1163" i="1"/>
  <c r="S1163" i="1"/>
  <c r="R1163" i="1"/>
  <c r="Q1163" i="1"/>
  <c r="T1161" i="1"/>
  <c r="S1161" i="1"/>
  <c r="R1161" i="1"/>
  <c r="Q1161" i="1"/>
  <c r="T1158" i="1"/>
  <c r="S1158" i="1"/>
  <c r="R1158" i="1"/>
  <c r="Q1158" i="1"/>
  <c r="T1156" i="1"/>
  <c r="S1156" i="1"/>
  <c r="R1156" i="1"/>
  <c r="Q1156" i="1"/>
  <c r="T1152" i="1"/>
  <c r="S1152" i="1"/>
  <c r="R1152" i="1"/>
  <c r="Q1152" i="1"/>
  <c r="T1150" i="1"/>
  <c r="S1150" i="1"/>
  <c r="R1150" i="1"/>
  <c r="Q1150" i="1"/>
  <c r="T1139" i="1"/>
  <c r="S1139" i="1"/>
  <c r="R1139" i="1"/>
  <c r="Q1139" i="1"/>
  <c r="T1136" i="1"/>
  <c r="S1136" i="1"/>
  <c r="R1136" i="1"/>
  <c r="Q1136" i="1"/>
  <c r="T1134" i="1"/>
  <c r="S1134" i="1"/>
  <c r="R1134" i="1"/>
  <c r="Q1134" i="1"/>
  <c r="T1131" i="1"/>
  <c r="S1131" i="1"/>
  <c r="R1131" i="1"/>
  <c r="Q1131" i="1"/>
  <c r="T1127" i="1"/>
  <c r="S1127" i="1"/>
  <c r="R1127" i="1"/>
  <c r="Q1127" i="1"/>
  <c r="T1125" i="1"/>
  <c r="S1125" i="1"/>
  <c r="R1125" i="1"/>
  <c r="Q1125" i="1"/>
  <c r="T1121" i="1"/>
  <c r="S1121" i="1"/>
  <c r="R1121" i="1"/>
  <c r="Q1121" i="1"/>
  <c r="T1116" i="1"/>
  <c r="S1116" i="1"/>
  <c r="R1116" i="1"/>
  <c r="Q1116" i="1"/>
  <c r="T1114" i="1"/>
  <c r="S1114" i="1"/>
  <c r="R1114" i="1"/>
  <c r="Q1114" i="1"/>
  <c r="T1110" i="1"/>
  <c r="S1110" i="1"/>
  <c r="R1110" i="1"/>
  <c r="Q1110" i="1"/>
  <c r="T1106" i="1"/>
  <c r="S1106" i="1"/>
  <c r="R1106" i="1"/>
  <c r="Q1106" i="1"/>
  <c r="T1102" i="1"/>
  <c r="S1102" i="1"/>
  <c r="R1102" i="1"/>
  <c r="Q1102" i="1"/>
  <c r="T1098" i="1"/>
  <c r="S1098" i="1"/>
  <c r="R1098" i="1"/>
  <c r="Q1098" i="1"/>
  <c r="T1094" i="1"/>
  <c r="S1094" i="1"/>
  <c r="R1094" i="1"/>
  <c r="Q1094" i="1"/>
  <c r="T1092" i="1"/>
  <c r="S1092" i="1"/>
  <c r="R1092" i="1"/>
  <c r="Q1092" i="1"/>
  <c r="T1089" i="1"/>
  <c r="S1089" i="1"/>
  <c r="R1089" i="1"/>
  <c r="Q1089" i="1"/>
  <c r="T1087" i="1"/>
  <c r="S1087" i="1"/>
  <c r="R1087" i="1"/>
  <c r="Q1087" i="1"/>
  <c r="T1085" i="1"/>
  <c r="S1085" i="1"/>
  <c r="R1085" i="1"/>
  <c r="Q1085" i="1"/>
  <c r="T1083" i="1"/>
  <c r="S1083" i="1"/>
  <c r="R1083" i="1"/>
  <c r="Q1083" i="1"/>
  <c r="T1065" i="1"/>
  <c r="S1065" i="1"/>
  <c r="R1065" i="1"/>
  <c r="Q1065" i="1"/>
  <c r="T1061" i="1"/>
  <c r="S1061" i="1"/>
  <c r="R1061" i="1"/>
  <c r="Q1061" i="1"/>
  <c r="T1059" i="1"/>
  <c r="S1059" i="1"/>
  <c r="R1059" i="1"/>
  <c r="Q1059" i="1"/>
  <c r="T1057" i="1"/>
  <c r="S1057" i="1"/>
  <c r="R1057" i="1"/>
  <c r="Q1057" i="1"/>
  <c r="T1055" i="1"/>
  <c r="S1055" i="1"/>
  <c r="R1055" i="1"/>
  <c r="Q1055" i="1"/>
  <c r="T1053" i="1"/>
  <c r="S1053" i="1"/>
  <c r="R1053" i="1"/>
  <c r="Q1053" i="1"/>
  <c r="T1049" i="1"/>
  <c r="S1049" i="1"/>
  <c r="R1049" i="1"/>
  <c r="Q1049" i="1"/>
  <c r="T1045" i="1"/>
  <c r="S1045" i="1"/>
  <c r="R1045" i="1"/>
  <c r="Q1045" i="1"/>
  <c r="T1041" i="1"/>
  <c r="S1041" i="1"/>
  <c r="R1041" i="1"/>
  <c r="Q1041" i="1"/>
  <c r="T1038" i="1"/>
  <c r="S1038" i="1"/>
  <c r="R1038" i="1"/>
  <c r="Q1038" i="1"/>
  <c r="T1021" i="1"/>
  <c r="S1021" i="1"/>
  <c r="R1021" i="1"/>
  <c r="Q1021" i="1"/>
  <c r="T1010" i="1"/>
  <c r="S1010" i="1"/>
  <c r="R1010" i="1"/>
  <c r="Q1010" i="1"/>
  <c r="T1005" i="1"/>
  <c r="S1005" i="1"/>
  <c r="R1005" i="1"/>
  <c r="Q1005" i="1"/>
  <c r="T1002" i="1"/>
  <c r="S1002" i="1"/>
  <c r="R1002" i="1"/>
  <c r="Q1002" i="1"/>
  <c r="T998" i="1"/>
  <c r="S998" i="1"/>
  <c r="R998" i="1"/>
  <c r="Q998" i="1"/>
  <c r="T996" i="1"/>
  <c r="S996" i="1"/>
  <c r="R996" i="1"/>
  <c r="Q996" i="1"/>
  <c r="T994" i="1"/>
  <c r="S994" i="1"/>
  <c r="R994" i="1"/>
  <c r="Q994" i="1"/>
  <c r="T992" i="1"/>
  <c r="S992" i="1"/>
  <c r="R992" i="1"/>
  <c r="Q992" i="1"/>
  <c r="T989" i="1"/>
  <c r="S989" i="1"/>
  <c r="R989" i="1"/>
  <c r="Q989" i="1"/>
  <c r="T984" i="1"/>
  <c r="S984" i="1"/>
  <c r="R984" i="1"/>
  <c r="Q984" i="1"/>
  <c r="T979" i="1"/>
  <c r="S979" i="1"/>
  <c r="R979" i="1"/>
  <c r="Q979" i="1"/>
  <c r="T976" i="1"/>
  <c r="S976" i="1"/>
  <c r="R976" i="1"/>
  <c r="Q976" i="1"/>
  <c r="T972" i="1"/>
  <c r="S972" i="1"/>
  <c r="R972" i="1"/>
  <c r="Q972" i="1"/>
  <c r="T969" i="1"/>
  <c r="S969" i="1"/>
  <c r="R969" i="1"/>
  <c r="Q969" i="1"/>
  <c r="T966" i="1"/>
  <c r="S966" i="1"/>
  <c r="R966" i="1"/>
  <c r="Q966" i="1"/>
  <c r="T964" i="1"/>
  <c r="S964" i="1"/>
  <c r="R964" i="1"/>
  <c r="Q964" i="1"/>
  <c r="T961" i="1"/>
  <c r="S961" i="1"/>
  <c r="R961" i="1"/>
  <c r="Q961" i="1"/>
  <c r="T942" i="1"/>
  <c r="S942" i="1"/>
  <c r="R942" i="1"/>
  <c r="Q942" i="1"/>
  <c r="T939" i="1"/>
  <c r="S939" i="1"/>
  <c r="R939" i="1"/>
  <c r="Q939" i="1"/>
  <c r="T936" i="1"/>
  <c r="S936" i="1"/>
  <c r="R936" i="1"/>
  <c r="Q936" i="1"/>
  <c r="T933" i="1"/>
  <c r="S933" i="1"/>
  <c r="R933" i="1"/>
  <c r="Q933" i="1"/>
  <c r="T930" i="1"/>
  <c r="S930" i="1"/>
  <c r="R930" i="1"/>
  <c r="Q930" i="1"/>
  <c r="T925" i="1"/>
  <c r="T931" i="1" s="1"/>
  <c r="S925" i="1"/>
  <c r="S931" i="1" s="1"/>
  <c r="R925" i="1"/>
  <c r="R931" i="1" s="1"/>
  <c r="Q925" i="1"/>
  <c r="T921" i="1"/>
  <c r="S921" i="1"/>
  <c r="R921" i="1"/>
  <c r="Q921" i="1"/>
  <c r="T919" i="1"/>
  <c r="S919" i="1"/>
  <c r="R919" i="1"/>
  <c r="Q919" i="1"/>
  <c r="T917" i="1"/>
  <c r="S917" i="1"/>
  <c r="R917" i="1"/>
  <c r="Q917" i="1"/>
  <c r="T915" i="1"/>
  <c r="S915" i="1"/>
  <c r="R915" i="1"/>
  <c r="Q915" i="1"/>
  <c r="T909" i="1"/>
  <c r="S909" i="1"/>
  <c r="R909" i="1"/>
  <c r="Q909" i="1"/>
  <c r="T907" i="1"/>
  <c r="S907" i="1"/>
  <c r="R907" i="1"/>
  <c r="Q907" i="1"/>
  <c r="T905" i="1"/>
  <c r="S905" i="1"/>
  <c r="R905" i="1"/>
  <c r="Q905" i="1"/>
  <c r="T903" i="1"/>
  <c r="S903" i="1"/>
  <c r="R903" i="1"/>
  <c r="Q903" i="1"/>
  <c r="T900" i="1"/>
  <c r="S900" i="1"/>
  <c r="R900" i="1"/>
  <c r="Q900" i="1"/>
  <c r="T897" i="1"/>
  <c r="S897" i="1"/>
  <c r="R897" i="1"/>
  <c r="Q897" i="1"/>
  <c r="T892" i="1"/>
  <c r="T898" i="1" s="1"/>
  <c r="S892" i="1"/>
  <c r="S898" i="1" s="1"/>
  <c r="R892" i="1"/>
  <c r="R898" i="1" s="1"/>
  <c r="Q892" i="1"/>
  <c r="T888" i="1"/>
  <c r="S888" i="1"/>
  <c r="R888" i="1"/>
  <c r="Q888" i="1"/>
  <c r="T885" i="1"/>
  <c r="S885" i="1"/>
  <c r="R885" i="1"/>
  <c r="Q885" i="1"/>
  <c r="T882" i="1"/>
  <c r="T886" i="1" s="1"/>
  <c r="S882" i="1"/>
  <c r="R882" i="1"/>
  <c r="R886" i="1" s="1"/>
  <c r="Q882" i="1"/>
  <c r="Q886" i="1" s="1"/>
  <c r="T876" i="1"/>
  <c r="S876" i="1"/>
  <c r="R876" i="1"/>
  <c r="Q876" i="1"/>
  <c r="T874" i="1"/>
  <c r="S874" i="1"/>
  <c r="R874" i="1"/>
  <c r="Q874" i="1"/>
  <c r="T872" i="1"/>
  <c r="S872" i="1"/>
  <c r="R872" i="1"/>
  <c r="Q872" i="1"/>
  <c r="T870" i="1"/>
  <c r="S870" i="1"/>
  <c r="R870" i="1"/>
  <c r="Q870" i="1"/>
  <c r="T867" i="1"/>
  <c r="S867" i="1"/>
  <c r="R867" i="1"/>
  <c r="Q867" i="1"/>
  <c r="T850" i="1"/>
  <c r="S850" i="1"/>
  <c r="R850" i="1"/>
  <c r="Q850" i="1"/>
  <c r="T837" i="1"/>
  <c r="S837" i="1"/>
  <c r="R837" i="1"/>
  <c r="Q837" i="1"/>
  <c r="T834" i="1"/>
  <c r="S834" i="1"/>
  <c r="R834" i="1"/>
  <c r="Q834" i="1"/>
  <c r="T829" i="1"/>
  <c r="S829" i="1"/>
  <c r="R829" i="1"/>
  <c r="Q829" i="1"/>
  <c r="T825" i="1"/>
  <c r="S825" i="1"/>
  <c r="R825" i="1"/>
  <c r="Q825" i="1"/>
  <c r="T819" i="1"/>
  <c r="S819" i="1"/>
  <c r="R819" i="1"/>
  <c r="Q819" i="1"/>
  <c r="T816" i="1"/>
  <c r="S816" i="1"/>
  <c r="R816" i="1"/>
  <c r="Q816" i="1"/>
  <c r="T814" i="1"/>
  <c r="S814" i="1"/>
  <c r="R814" i="1"/>
  <c r="Q814" i="1"/>
  <c r="T808" i="1"/>
  <c r="S808" i="1"/>
  <c r="R808" i="1"/>
  <c r="Q808" i="1"/>
  <c r="T803" i="1"/>
  <c r="S803" i="1"/>
  <c r="R803" i="1"/>
  <c r="Q803" i="1"/>
  <c r="T800" i="1"/>
  <c r="S800" i="1"/>
  <c r="R800" i="1"/>
  <c r="Q800" i="1"/>
  <c r="T798" i="1"/>
  <c r="S798" i="1"/>
  <c r="R798" i="1"/>
  <c r="Q798" i="1"/>
  <c r="T795" i="1"/>
  <c r="S795" i="1"/>
  <c r="R795" i="1"/>
  <c r="Q795" i="1"/>
  <c r="T793" i="1"/>
  <c r="S793" i="1"/>
  <c r="R793" i="1"/>
  <c r="Q793" i="1"/>
  <c r="T791" i="1"/>
  <c r="S791" i="1"/>
  <c r="R791" i="1"/>
  <c r="Q791" i="1"/>
  <c r="T789" i="1"/>
  <c r="S789" i="1"/>
  <c r="R789" i="1"/>
  <c r="Q789" i="1"/>
  <c r="T785" i="1"/>
  <c r="S785" i="1"/>
  <c r="R785" i="1"/>
  <c r="Q785" i="1"/>
  <c r="T782" i="1"/>
  <c r="S782" i="1"/>
  <c r="R782" i="1"/>
  <c r="Q782" i="1"/>
  <c r="T775" i="1"/>
  <c r="S775" i="1"/>
  <c r="R775" i="1"/>
  <c r="Q775" i="1"/>
  <c r="T771" i="1"/>
  <c r="S771" i="1"/>
  <c r="R771" i="1"/>
  <c r="Q771" i="1"/>
  <c r="T765" i="1"/>
  <c r="S765" i="1"/>
  <c r="R765" i="1"/>
  <c r="Q765" i="1"/>
  <c r="T762" i="1"/>
  <c r="S762" i="1"/>
  <c r="R762" i="1"/>
  <c r="Q762" i="1"/>
  <c r="T759" i="1"/>
  <c r="S759" i="1"/>
  <c r="R759" i="1"/>
  <c r="Q759" i="1"/>
  <c r="T755" i="1"/>
  <c r="S755" i="1"/>
  <c r="R755" i="1"/>
  <c r="Q755" i="1"/>
  <c r="T752" i="1"/>
  <c r="S752" i="1"/>
  <c r="R752" i="1"/>
  <c r="Q752" i="1"/>
  <c r="T749" i="1"/>
  <c r="T753" i="1" s="1"/>
  <c r="S749" i="1"/>
  <c r="S753" i="1" s="1"/>
  <c r="R749" i="1"/>
  <c r="R753" i="1" s="1"/>
  <c r="Q749" i="1"/>
  <c r="T740" i="1"/>
  <c r="S740" i="1"/>
  <c r="R740" i="1"/>
  <c r="Q740" i="1"/>
  <c r="T738" i="1"/>
  <c r="S738" i="1"/>
  <c r="R738" i="1"/>
  <c r="Q738" i="1"/>
  <c r="T733" i="1"/>
  <c r="S733" i="1"/>
  <c r="R733" i="1"/>
  <c r="Q733" i="1"/>
  <c r="T730" i="1"/>
  <c r="S730" i="1"/>
  <c r="R730" i="1"/>
  <c r="Q730" i="1"/>
  <c r="T727" i="1"/>
  <c r="S727" i="1"/>
  <c r="R727" i="1"/>
  <c r="Q727" i="1"/>
  <c r="T723" i="1"/>
  <c r="S723" i="1"/>
  <c r="R723" i="1"/>
  <c r="Q723" i="1"/>
  <c r="T720" i="1"/>
  <c r="S720" i="1"/>
  <c r="R720" i="1"/>
  <c r="Q720" i="1"/>
  <c r="T714" i="1"/>
  <c r="S714" i="1"/>
  <c r="R714" i="1"/>
  <c r="Q714" i="1"/>
  <c r="T710" i="1"/>
  <c r="S710" i="1"/>
  <c r="R710" i="1"/>
  <c r="Q710" i="1"/>
  <c r="T708" i="1"/>
  <c r="S708" i="1"/>
  <c r="R708" i="1"/>
  <c r="Q708" i="1"/>
  <c r="T706" i="1"/>
  <c r="S706" i="1"/>
  <c r="R706" i="1"/>
  <c r="Q706" i="1"/>
  <c r="T704" i="1"/>
  <c r="S704" i="1"/>
  <c r="R704" i="1"/>
  <c r="Q704" i="1"/>
  <c r="T702" i="1"/>
  <c r="S702" i="1"/>
  <c r="R702" i="1"/>
  <c r="Q702" i="1"/>
  <c r="T681" i="1"/>
  <c r="S681" i="1"/>
  <c r="R681" i="1"/>
  <c r="Q681" i="1"/>
  <c r="T673" i="1"/>
  <c r="S673" i="1"/>
  <c r="R673" i="1"/>
  <c r="Q673" i="1"/>
  <c r="T670" i="1"/>
  <c r="S670" i="1"/>
  <c r="R670" i="1"/>
  <c r="Q670" i="1"/>
  <c r="T668" i="1"/>
  <c r="S668" i="1"/>
  <c r="R668" i="1"/>
  <c r="Q668" i="1"/>
  <c r="T663" i="1"/>
  <c r="S663" i="1"/>
  <c r="R663" i="1"/>
  <c r="Q663" i="1"/>
  <c r="T659" i="1"/>
  <c r="S659" i="1"/>
  <c r="R659" i="1"/>
  <c r="Q659" i="1"/>
  <c r="T657" i="1"/>
  <c r="S657" i="1"/>
  <c r="R657" i="1"/>
  <c r="Q657" i="1"/>
  <c r="T655" i="1"/>
  <c r="S655" i="1"/>
  <c r="R655" i="1"/>
  <c r="Q655" i="1"/>
  <c r="T653" i="1"/>
  <c r="S653" i="1"/>
  <c r="R653" i="1"/>
  <c r="Q653" i="1"/>
  <c r="T650" i="1"/>
  <c r="S650" i="1"/>
  <c r="R650" i="1"/>
  <c r="Q650" i="1"/>
  <c r="T647" i="1"/>
  <c r="S647" i="1"/>
  <c r="R647" i="1"/>
  <c r="Q647" i="1"/>
  <c r="T645" i="1"/>
  <c r="T648" i="1" s="1"/>
  <c r="S645" i="1"/>
  <c r="S648" i="1" s="1"/>
  <c r="R645" i="1"/>
  <c r="R648" i="1" s="1"/>
  <c r="Q645" i="1"/>
  <c r="T642" i="1"/>
  <c r="S642" i="1"/>
  <c r="R642" i="1"/>
  <c r="Q642" i="1"/>
  <c r="T640" i="1"/>
  <c r="S640" i="1"/>
  <c r="R640" i="1"/>
  <c r="Q640" i="1"/>
  <c r="T638" i="1"/>
  <c r="S638" i="1"/>
  <c r="R638" i="1"/>
  <c r="Q638" i="1"/>
  <c r="T636" i="1"/>
  <c r="S636" i="1"/>
  <c r="R636" i="1"/>
  <c r="Q636" i="1"/>
  <c r="T634" i="1"/>
  <c r="S634" i="1"/>
  <c r="R634" i="1"/>
  <c r="Q634" i="1"/>
  <c r="T632" i="1"/>
  <c r="S632" i="1"/>
  <c r="R632" i="1"/>
  <c r="Q632" i="1"/>
  <c r="T625" i="1"/>
  <c r="S625" i="1"/>
  <c r="R625" i="1"/>
  <c r="Q625" i="1"/>
  <c r="T620" i="1"/>
  <c r="S620" i="1"/>
  <c r="R620" i="1"/>
  <c r="Q620" i="1"/>
  <c r="T617" i="1"/>
  <c r="S617" i="1"/>
  <c r="R617" i="1"/>
  <c r="Q617" i="1"/>
  <c r="T612" i="1"/>
  <c r="S612" i="1"/>
  <c r="R612" i="1"/>
  <c r="Q612" i="1"/>
  <c r="T608" i="1"/>
  <c r="S608" i="1"/>
  <c r="R608" i="1"/>
  <c r="Q608" i="1"/>
  <c r="T605" i="1"/>
  <c r="S605" i="1"/>
  <c r="R605" i="1"/>
  <c r="Q605" i="1"/>
  <c r="T602" i="1"/>
  <c r="S602" i="1"/>
  <c r="R602" i="1"/>
  <c r="Q602" i="1"/>
  <c r="T598" i="1"/>
  <c r="S598" i="1"/>
  <c r="R598" i="1"/>
  <c r="Q598" i="1"/>
  <c r="T595" i="1"/>
  <c r="S595" i="1"/>
  <c r="R595" i="1"/>
  <c r="Q595" i="1"/>
  <c r="T582" i="1"/>
  <c r="S582" i="1"/>
  <c r="R582" i="1"/>
  <c r="Q582" i="1"/>
  <c r="T580" i="1"/>
  <c r="S580" i="1"/>
  <c r="R580" i="1"/>
  <c r="Q580" i="1"/>
  <c r="T575" i="1"/>
  <c r="S575" i="1"/>
  <c r="R575" i="1"/>
  <c r="Q575" i="1"/>
  <c r="T571" i="1"/>
  <c r="S571" i="1"/>
  <c r="R571" i="1"/>
  <c r="Q571" i="1"/>
  <c r="T568" i="1"/>
  <c r="S568" i="1"/>
  <c r="R568" i="1"/>
  <c r="Q568" i="1"/>
  <c r="T566" i="1"/>
  <c r="S566" i="1"/>
  <c r="R566" i="1"/>
  <c r="Q566" i="1"/>
  <c r="T564" i="1"/>
  <c r="S564" i="1"/>
  <c r="R564" i="1"/>
  <c r="Q564" i="1"/>
  <c r="T562" i="1"/>
  <c r="S562" i="1"/>
  <c r="R562" i="1"/>
  <c r="Q562" i="1"/>
  <c r="T560" i="1"/>
  <c r="S560" i="1"/>
  <c r="R560" i="1"/>
  <c r="Q560" i="1"/>
  <c r="T553" i="1"/>
  <c r="S553" i="1"/>
  <c r="R553" i="1"/>
  <c r="Q553" i="1"/>
  <c r="T551" i="1"/>
  <c r="S551" i="1"/>
  <c r="R551" i="1"/>
  <c r="Q551" i="1"/>
  <c r="T549" i="1"/>
  <c r="S549" i="1"/>
  <c r="R549" i="1"/>
  <c r="Q549" i="1"/>
  <c r="T542" i="1"/>
  <c r="S542" i="1"/>
  <c r="R542" i="1"/>
  <c r="Q542" i="1"/>
  <c r="T539" i="1"/>
  <c r="S539" i="1"/>
  <c r="R539" i="1"/>
  <c r="Q539" i="1"/>
  <c r="T537" i="1"/>
  <c r="S537" i="1"/>
  <c r="R537" i="1"/>
  <c r="Q537" i="1"/>
  <c r="T535" i="1"/>
  <c r="S535" i="1"/>
  <c r="R535" i="1"/>
  <c r="Q535" i="1"/>
  <c r="T533" i="1"/>
  <c r="S533" i="1"/>
  <c r="R533" i="1"/>
  <c r="Q533" i="1"/>
  <c r="T530" i="1"/>
  <c r="S530" i="1"/>
  <c r="R530" i="1"/>
  <c r="Q530" i="1"/>
  <c r="T523" i="1"/>
  <c r="S523" i="1"/>
  <c r="R523" i="1"/>
  <c r="Q523" i="1"/>
  <c r="T521" i="1"/>
  <c r="S521" i="1"/>
  <c r="R521" i="1"/>
  <c r="Q521" i="1"/>
  <c r="T515" i="1"/>
  <c r="S515" i="1"/>
  <c r="R515" i="1"/>
  <c r="Q515" i="1"/>
  <c r="T505" i="1"/>
  <c r="S505" i="1"/>
  <c r="R505" i="1"/>
  <c r="Q505" i="1"/>
  <c r="T503" i="1"/>
  <c r="S503" i="1"/>
  <c r="R503" i="1"/>
  <c r="Q503" i="1"/>
  <c r="T501" i="1"/>
  <c r="S501" i="1"/>
  <c r="R501" i="1"/>
  <c r="Q501" i="1"/>
  <c r="T498" i="1"/>
  <c r="S498" i="1"/>
  <c r="R498" i="1"/>
  <c r="Q498" i="1"/>
  <c r="T492" i="1"/>
  <c r="T499" i="1" s="1"/>
  <c r="S492" i="1"/>
  <c r="S499" i="1" s="1"/>
  <c r="R492" i="1"/>
  <c r="R499" i="1" s="1"/>
  <c r="Q492" i="1"/>
  <c r="T481" i="1"/>
  <c r="S481" i="1"/>
  <c r="R481" i="1"/>
  <c r="Q481" i="1"/>
  <c r="T479" i="1"/>
  <c r="S479" i="1"/>
  <c r="R479" i="1"/>
  <c r="Q479" i="1"/>
  <c r="T476" i="1"/>
  <c r="S476" i="1"/>
  <c r="R476" i="1"/>
  <c r="Q476" i="1"/>
  <c r="T473" i="1"/>
  <c r="S473" i="1"/>
  <c r="R473" i="1"/>
  <c r="Q473" i="1"/>
  <c r="T470" i="1"/>
  <c r="S470" i="1"/>
  <c r="R470" i="1"/>
  <c r="Q470" i="1"/>
  <c r="T467" i="1"/>
  <c r="S467" i="1"/>
  <c r="R467" i="1"/>
  <c r="Q467" i="1"/>
  <c r="T463" i="1"/>
  <c r="S463" i="1"/>
  <c r="R463" i="1"/>
  <c r="Q463" i="1"/>
  <c r="T461" i="1"/>
  <c r="S461" i="1"/>
  <c r="R461" i="1"/>
  <c r="Q461" i="1"/>
  <c r="T459" i="1"/>
  <c r="S459" i="1"/>
  <c r="R459" i="1"/>
  <c r="Q459" i="1"/>
  <c r="T456" i="1"/>
  <c r="S456" i="1"/>
  <c r="R456" i="1"/>
  <c r="Q456" i="1"/>
  <c r="T453" i="1"/>
  <c r="S453" i="1"/>
  <c r="R453" i="1"/>
  <c r="Q453" i="1"/>
  <c r="T448" i="1"/>
  <c r="S448" i="1"/>
  <c r="R448" i="1"/>
  <c r="Q448" i="1"/>
  <c r="T441" i="1"/>
  <c r="S441" i="1"/>
  <c r="R441" i="1"/>
  <c r="Q441" i="1"/>
  <c r="T438" i="1"/>
  <c r="S438" i="1"/>
  <c r="R438" i="1"/>
  <c r="Q438" i="1"/>
  <c r="T435" i="1"/>
  <c r="S435" i="1"/>
  <c r="R435" i="1"/>
  <c r="Q435" i="1"/>
  <c r="T431" i="1"/>
  <c r="S431" i="1"/>
  <c r="R431" i="1"/>
  <c r="Q431" i="1"/>
  <c r="T428" i="1"/>
  <c r="S428" i="1"/>
  <c r="R428" i="1"/>
  <c r="Q428" i="1"/>
  <c r="T425" i="1"/>
  <c r="S425" i="1"/>
  <c r="R425" i="1"/>
  <c r="Q425" i="1"/>
  <c r="T421" i="1"/>
  <c r="S421" i="1"/>
  <c r="R421" i="1"/>
  <c r="Q421" i="1"/>
  <c r="T419" i="1"/>
  <c r="S419" i="1"/>
  <c r="R419" i="1"/>
  <c r="Q419" i="1"/>
  <c r="T412" i="1"/>
  <c r="S412" i="1"/>
  <c r="R412" i="1"/>
  <c r="Q412" i="1"/>
  <c r="T410" i="1"/>
  <c r="S410" i="1"/>
  <c r="R410" i="1"/>
  <c r="Q410" i="1"/>
  <c r="T408" i="1"/>
  <c r="S408" i="1"/>
  <c r="R408" i="1"/>
  <c r="Q408" i="1"/>
  <c r="T405" i="1"/>
  <c r="S405" i="1"/>
  <c r="R405" i="1"/>
  <c r="Q405" i="1"/>
  <c r="T400" i="1"/>
  <c r="T406" i="1" s="1"/>
  <c r="S400" i="1"/>
  <c r="S406" i="1" s="1"/>
  <c r="R400" i="1"/>
  <c r="R406" i="1" s="1"/>
  <c r="Q400" i="1"/>
  <c r="T394" i="1"/>
  <c r="S394" i="1"/>
  <c r="R394" i="1"/>
  <c r="Q394" i="1"/>
  <c r="T392" i="1"/>
  <c r="T395" i="1" s="1"/>
  <c r="S392" i="1"/>
  <c r="S395" i="1" s="1"/>
  <c r="R392" i="1"/>
  <c r="R395" i="1" s="1"/>
  <c r="Q392" i="1"/>
  <c r="T383" i="1"/>
  <c r="S383" i="1"/>
  <c r="R383" i="1"/>
  <c r="Q383" i="1"/>
  <c r="T380" i="1"/>
  <c r="S380" i="1"/>
  <c r="R380" i="1"/>
  <c r="Q380" i="1"/>
  <c r="T365" i="1"/>
  <c r="S365" i="1"/>
  <c r="R365" i="1"/>
  <c r="Q365" i="1"/>
  <c r="T361" i="1"/>
  <c r="S361" i="1"/>
  <c r="R361" i="1"/>
  <c r="Q361" i="1"/>
  <c r="T359" i="1"/>
  <c r="S359" i="1"/>
  <c r="R359" i="1"/>
  <c r="Q359" i="1"/>
  <c r="T356" i="1"/>
  <c r="S356" i="1"/>
  <c r="R356" i="1"/>
  <c r="Q356" i="1"/>
  <c r="T353" i="1"/>
  <c r="S353" i="1"/>
  <c r="R353" i="1"/>
  <c r="Q353" i="1"/>
  <c r="T346" i="1"/>
  <c r="S346" i="1"/>
  <c r="R346" i="1"/>
  <c r="Q346" i="1"/>
  <c r="T344" i="1"/>
  <c r="S344" i="1"/>
  <c r="R344" i="1"/>
  <c r="Q344" i="1"/>
  <c r="T342" i="1"/>
  <c r="S342" i="1"/>
  <c r="R342" i="1"/>
  <c r="Q342" i="1"/>
  <c r="T340" i="1"/>
  <c r="S340" i="1"/>
  <c r="R340" i="1"/>
  <c r="Q340" i="1"/>
  <c r="T333" i="1"/>
  <c r="S333" i="1"/>
  <c r="R333" i="1"/>
  <c r="Q333" i="1"/>
  <c r="T330" i="1"/>
  <c r="S330" i="1"/>
  <c r="R330" i="1"/>
  <c r="Q330" i="1"/>
  <c r="T327" i="1"/>
  <c r="S327" i="1"/>
  <c r="R327" i="1"/>
  <c r="Q327" i="1"/>
  <c r="T320" i="1"/>
  <c r="S320" i="1"/>
  <c r="R320" i="1"/>
  <c r="Q320" i="1"/>
  <c r="T317" i="1"/>
  <c r="S317" i="1"/>
  <c r="R317" i="1"/>
  <c r="Q317" i="1"/>
  <c r="T315" i="1"/>
  <c r="S315" i="1"/>
  <c r="R315" i="1"/>
  <c r="Q315" i="1"/>
  <c r="T308" i="1"/>
  <c r="S308" i="1"/>
  <c r="R308" i="1"/>
  <c r="Q308" i="1"/>
  <c r="T305" i="1"/>
  <c r="S305" i="1"/>
  <c r="R305" i="1"/>
  <c r="Q305" i="1"/>
  <c r="T303" i="1"/>
  <c r="S303" i="1"/>
  <c r="R303" i="1"/>
  <c r="Q303" i="1"/>
  <c r="T294" i="1"/>
  <c r="S294" i="1"/>
  <c r="R294" i="1"/>
  <c r="Q294" i="1"/>
  <c r="T283" i="1"/>
  <c r="S283" i="1"/>
  <c r="R283" i="1"/>
  <c r="Q283" i="1"/>
  <c r="T277" i="1"/>
  <c r="S277" i="1"/>
  <c r="R277" i="1"/>
  <c r="Q277" i="1"/>
  <c r="T262" i="1"/>
  <c r="S262" i="1"/>
  <c r="R262" i="1"/>
  <c r="Q262" i="1"/>
  <c r="T260" i="1"/>
  <c r="S260" i="1"/>
  <c r="R260" i="1"/>
  <c r="Q260" i="1"/>
  <c r="T258" i="1"/>
  <c r="S258" i="1"/>
  <c r="R258" i="1"/>
  <c r="Q258" i="1"/>
  <c r="T253" i="1"/>
  <c r="S253" i="1"/>
  <c r="R253" i="1"/>
  <c r="Q253" i="1"/>
  <c r="T251" i="1"/>
  <c r="S251" i="1"/>
  <c r="R251" i="1"/>
  <c r="Q251" i="1"/>
  <c r="T247" i="1"/>
  <c r="S247" i="1"/>
  <c r="R247" i="1"/>
  <c r="Q247" i="1"/>
  <c r="T244" i="1"/>
  <c r="S244" i="1"/>
  <c r="R244" i="1"/>
  <c r="Q244" i="1"/>
  <c r="T242" i="1"/>
  <c r="S242" i="1"/>
  <c r="R242" i="1"/>
  <c r="Q242" i="1"/>
  <c r="T240" i="1"/>
  <c r="S240" i="1"/>
  <c r="R240" i="1"/>
  <c r="Q240" i="1"/>
  <c r="T238" i="1"/>
  <c r="S238" i="1"/>
  <c r="R238" i="1"/>
  <c r="Q238" i="1"/>
  <c r="T236" i="1"/>
  <c r="S236" i="1"/>
  <c r="R236" i="1"/>
  <c r="Q236" i="1"/>
  <c r="T232" i="1"/>
  <c r="S232" i="1"/>
  <c r="R232" i="1"/>
  <c r="Q232" i="1"/>
  <c r="T230" i="1"/>
  <c r="S230" i="1"/>
  <c r="R230" i="1"/>
  <c r="Q230" i="1"/>
  <c r="T228" i="1"/>
  <c r="S228" i="1"/>
  <c r="R228" i="1"/>
  <c r="Q228" i="1"/>
  <c r="T226" i="1"/>
  <c r="S226" i="1"/>
  <c r="R226" i="1"/>
  <c r="Q226" i="1"/>
  <c r="T221" i="1"/>
  <c r="S221" i="1"/>
  <c r="R221" i="1"/>
  <c r="Q221" i="1"/>
  <c r="T217" i="1"/>
  <c r="S217" i="1"/>
  <c r="R217" i="1"/>
  <c r="Q217" i="1"/>
  <c r="T214" i="1"/>
  <c r="S214" i="1"/>
  <c r="R214" i="1"/>
  <c r="Q214" i="1"/>
  <c r="T212" i="1"/>
  <c r="S212" i="1"/>
  <c r="R212" i="1"/>
  <c r="Q212" i="1"/>
  <c r="T210" i="1"/>
  <c r="S210" i="1"/>
  <c r="R210" i="1"/>
  <c r="Q210" i="1"/>
  <c r="T208" i="1"/>
  <c r="S208" i="1"/>
  <c r="R208" i="1"/>
  <c r="Q208" i="1"/>
  <c r="T201" i="1"/>
  <c r="S201" i="1"/>
  <c r="R201" i="1"/>
  <c r="Q201" i="1"/>
  <c r="T197" i="1"/>
  <c r="S197" i="1"/>
  <c r="R197" i="1"/>
  <c r="Q197" i="1"/>
  <c r="T195" i="1"/>
  <c r="S195" i="1"/>
  <c r="R195" i="1"/>
  <c r="Q195" i="1"/>
  <c r="T191" i="1"/>
  <c r="S191" i="1"/>
  <c r="R191" i="1"/>
  <c r="Q191" i="1"/>
  <c r="T185" i="1"/>
  <c r="S185" i="1"/>
  <c r="R185" i="1"/>
  <c r="Q185" i="1"/>
  <c r="T183" i="1"/>
  <c r="T186" i="1" s="1"/>
  <c r="S183" i="1"/>
  <c r="S186" i="1" s="1"/>
  <c r="R183" i="1"/>
  <c r="R186" i="1" s="1"/>
  <c r="Q183" i="1"/>
  <c r="T180" i="1"/>
  <c r="S180" i="1"/>
  <c r="R180" i="1"/>
  <c r="Q180" i="1"/>
  <c r="T173" i="1"/>
  <c r="T181" i="1" s="1"/>
  <c r="S173" i="1"/>
  <c r="S181" i="1" s="1"/>
  <c r="R173" i="1"/>
  <c r="R181" i="1" s="1"/>
  <c r="Q173" i="1"/>
  <c r="T169" i="1"/>
  <c r="S169" i="1"/>
  <c r="R169" i="1"/>
  <c r="Q169" i="1"/>
  <c r="T166" i="1"/>
  <c r="S166" i="1"/>
  <c r="R166" i="1"/>
  <c r="Q166" i="1"/>
  <c r="T160" i="1"/>
  <c r="S160" i="1"/>
  <c r="R160" i="1"/>
  <c r="Q160" i="1"/>
  <c r="T154" i="1"/>
  <c r="S154" i="1"/>
  <c r="R154" i="1"/>
  <c r="Q154" i="1"/>
  <c r="T148" i="1"/>
  <c r="S148" i="1"/>
  <c r="R148" i="1"/>
  <c r="Q148" i="1"/>
  <c r="T146" i="1"/>
  <c r="S146" i="1"/>
  <c r="R146" i="1"/>
  <c r="Q146" i="1"/>
  <c r="T143" i="1"/>
  <c r="S143" i="1"/>
  <c r="R143" i="1"/>
  <c r="Q143" i="1"/>
  <c r="T136" i="1"/>
  <c r="S136" i="1"/>
  <c r="R136" i="1"/>
  <c r="Q136" i="1"/>
  <c r="T133" i="1"/>
  <c r="S133" i="1"/>
  <c r="R133" i="1"/>
  <c r="Q133" i="1"/>
  <c r="T131" i="1"/>
  <c r="S131" i="1"/>
  <c r="R131" i="1"/>
  <c r="Q131" i="1"/>
  <c r="T128" i="1"/>
  <c r="S128" i="1"/>
  <c r="R128" i="1"/>
  <c r="Q128" i="1"/>
  <c r="T123" i="1"/>
  <c r="S123" i="1"/>
  <c r="R123" i="1"/>
  <c r="Q123" i="1"/>
  <c r="T120" i="1"/>
  <c r="S120" i="1"/>
  <c r="R120" i="1"/>
  <c r="Q120" i="1"/>
  <c r="T117" i="1"/>
  <c r="S117" i="1"/>
  <c r="R117" i="1"/>
  <c r="Q117" i="1"/>
  <c r="T113" i="1"/>
  <c r="S113" i="1"/>
  <c r="R113" i="1"/>
  <c r="Q113" i="1"/>
  <c r="T109" i="1"/>
  <c r="T114" i="1" s="1"/>
  <c r="S109" i="1"/>
  <c r="S114" i="1" s="1"/>
  <c r="R109" i="1"/>
  <c r="R114" i="1" s="1"/>
  <c r="Q109" i="1"/>
  <c r="T104" i="1"/>
  <c r="S104" i="1"/>
  <c r="R104" i="1"/>
  <c r="Q104" i="1"/>
  <c r="T97" i="1"/>
  <c r="S97" i="1"/>
  <c r="R97" i="1"/>
  <c r="Q97" i="1"/>
  <c r="T93" i="1"/>
  <c r="S93" i="1"/>
  <c r="R93" i="1"/>
  <c r="Q93" i="1"/>
  <c r="T89" i="1"/>
  <c r="S89" i="1"/>
  <c r="R89" i="1"/>
  <c r="Q89" i="1"/>
  <c r="T86" i="1"/>
  <c r="S86" i="1"/>
  <c r="R86" i="1"/>
  <c r="Q86" i="1"/>
  <c r="T83" i="1"/>
  <c r="S83" i="1"/>
  <c r="R83" i="1"/>
  <c r="Q83" i="1"/>
  <c r="T80" i="1"/>
  <c r="S80" i="1"/>
  <c r="R80" i="1"/>
  <c r="Q80" i="1"/>
  <c r="T77" i="1"/>
  <c r="S77" i="1"/>
  <c r="R77" i="1"/>
  <c r="Q77" i="1"/>
  <c r="T75" i="1"/>
  <c r="S75" i="1"/>
  <c r="R75" i="1"/>
  <c r="Q75" i="1"/>
  <c r="T73" i="1"/>
  <c r="S73" i="1"/>
  <c r="R73" i="1"/>
  <c r="Q73" i="1"/>
  <c r="T71" i="1"/>
  <c r="S71" i="1"/>
  <c r="R71" i="1"/>
  <c r="Q71" i="1"/>
  <c r="T68" i="1"/>
  <c r="S68" i="1"/>
  <c r="R68" i="1"/>
  <c r="Q68" i="1"/>
  <c r="T64" i="1"/>
  <c r="S64" i="1"/>
  <c r="R64" i="1"/>
  <c r="Q64" i="1"/>
  <c r="T62" i="1"/>
  <c r="S62" i="1"/>
  <c r="R62" i="1"/>
  <c r="Q62" i="1"/>
  <c r="T60" i="1"/>
  <c r="S60" i="1"/>
  <c r="R60" i="1"/>
  <c r="Q60" i="1"/>
  <c r="T55" i="1"/>
  <c r="S55" i="1"/>
  <c r="R55" i="1"/>
  <c r="Q55" i="1"/>
  <c r="T51" i="1"/>
  <c r="S51" i="1"/>
  <c r="R51" i="1"/>
  <c r="Q51" i="1"/>
  <c r="T48" i="1"/>
  <c r="S48" i="1"/>
  <c r="R48" i="1"/>
  <c r="Q48" i="1"/>
  <c r="T41" i="1"/>
  <c r="S41" i="1"/>
  <c r="R41" i="1"/>
  <c r="Q41" i="1"/>
  <c r="T37" i="1"/>
  <c r="S37" i="1"/>
  <c r="R37" i="1"/>
  <c r="Q37" i="1"/>
  <c r="T32" i="1"/>
  <c r="S32" i="1"/>
  <c r="R32" i="1"/>
  <c r="Q32" i="1"/>
  <c r="T29" i="1"/>
  <c r="S29" i="1"/>
  <c r="R29" i="1"/>
  <c r="Q29" i="1"/>
  <c r="T26" i="1"/>
  <c r="S26" i="1"/>
  <c r="R26" i="1"/>
  <c r="Q26" i="1"/>
  <c r="T23" i="1"/>
  <c r="S23" i="1"/>
  <c r="R23" i="1"/>
  <c r="Q23" i="1"/>
  <c r="T21" i="1"/>
  <c r="S21" i="1"/>
  <c r="R21" i="1"/>
  <c r="Q21" i="1"/>
  <c r="T19" i="1"/>
  <c r="S19" i="1"/>
  <c r="R19" i="1"/>
  <c r="Q19" i="1"/>
  <c r="T13" i="1"/>
  <c r="S13" i="1"/>
  <c r="R13" i="1"/>
  <c r="Q13" i="1"/>
  <c r="T8" i="1"/>
  <c r="S8" i="1"/>
  <c r="R8" i="1"/>
  <c r="Q8" i="1"/>
  <c r="T6" i="1"/>
  <c r="S6" i="1"/>
  <c r="R6" i="1"/>
  <c r="Q6" i="1"/>
  <c r="T3" i="1"/>
  <c r="S3" i="1"/>
  <c r="R3" i="1"/>
  <c r="Q3" i="1"/>
  <c r="T9032" i="1"/>
  <c r="T8960" i="1"/>
  <c r="S8960" i="1"/>
  <c r="R8960" i="1"/>
  <c r="Q8960" i="1"/>
  <c r="T8892" i="1"/>
  <c r="S8892" i="1"/>
  <c r="R8892" i="1"/>
  <c r="Q8892" i="1"/>
  <c r="T8811" i="1"/>
  <c r="S8811" i="1"/>
  <c r="R8811" i="1"/>
  <c r="Q8811" i="1"/>
  <c r="T8664" i="1"/>
  <c r="S8664" i="1"/>
  <c r="R8664" i="1"/>
  <c r="Q8664" i="1"/>
  <c r="T8660" i="1"/>
  <c r="S8660" i="1"/>
  <c r="R8660" i="1"/>
  <c r="Q8660" i="1"/>
  <c r="T8656" i="1"/>
  <c r="S8656" i="1"/>
  <c r="R8656" i="1"/>
  <c r="Q8656" i="1"/>
  <c r="T8652" i="1"/>
  <c r="S8652" i="1"/>
  <c r="R8652" i="1"/>
  <c r="Q8652" i="1"/>
  <c r="T8648" i="1"/>
  <c r="S8648" i="1"/>
  <c r="R8648" i="1"/>
  <c r="Q8648" i="1"/>
  <c r="T8644" i="1"/>
  <c r="S8644" i="1"/>
  <c r="R8644" i="1"/>
  <c r="Q8644" i="1"/>
  <c r="T8640" i="1"/>
  <c r="S8640" i="1"/>
  <c r="R8640" i="1"/>
  <c r="Q8640" i="1"/>
  <c r="T8636" i="1"/>
  <c r="S8636" i="1"/>
  <c r="R8636" i="1"/>
  <c r="Q8636" i="1"/>
  <c r="T8632" i="1"/>
  <c r="S8632" i="1"/>
  <c r="R8632" i="1"/>
  <c r="Q8632" i="1"/>
  <c r="T8628" i="1"/>
  <c r="S8628" i="1"/>
  <c r="R8628" i="1"/>
  <c r="Q8628" i="1"/>
  <c r="T8624" i="1"/>
  <c r="S8624" i="1"/>
  <c r="R8624" i="1"/>
  <c r="Q8624" i="1"/>
  <c r="T8612" i="1"/>
  <c r="S8612" i="1"/>
  <c r="R8612" i="1"/>
  <c r="Q8612" i="1"/>
  <c r="T8608" i="1"/>
  <c r="S8608" i="1"/>
  <c r="R8608" i="1"/>
  <c r="Q8608" i="1"/>
  <c r="T8604" i="1"/>
  <c r="S8604" i="1"/>
  <c r="R8604" i="1"/>
  <c r="Q8604" i="1"/>
  <c r="T8493" i="1"/>
  <c r="T8455" i="1"/>
  <c r="S8455" i="1"/>
  <c r="R8455" i="1"/>
  <c r="Q8455" i="1"/>
  <c r="T8284" i="1"/>
  <c r="S8284" i="1"/>
  <c r="R8284" i="1"/>
  <c r="Q8284" i="1"/>
  <c r="T8280" i="1"/>
  <c r="S8280" i="1"/>
  <c r="R8280" i="1"/>
  <c r="Q8280" i="1"/>
  <c r="T8276" i="1"/>
  <c r="S8276" i="1"/>
  <c r="R8276" i="1"/>
  <c r="Q8276" i="1"/>
  <c r="T8266" i="1"/>
  <c r="S8266" i="1"/>
  <c r="R8266" i="1"/>
  <c r="Q8266" i="1"/>
  <c r="T8262" i="1"/>
  <c r="S8262" i="1"/>
  <c r="R8262" i="1"/>
  <c r="Q8262" i="1"/>
  <c r="T8258" i="1"/>
  <c r="S8258" i="1"/>
  <c r="R8258" i="1"/>
  <c r="Q8258" i="1"/>
  <c r="T8254" i="1"/>
  <c r="S8254" i="1"/>
  <c r="R8254" i="1"/>
  <c r="Q8254" i="1"/>
  <c r="T8250" i="1"/>
  <c r="S8250" i="1"/>
  <c r="R8250" i="1"/>
  <c r="Q8250" i="1"/>
  <c r="T8246" i="1"/>
  <c r="S8246" i="1"/>
  <c r="R8246" i="1"/>
  <c r="Q8246" i="1"/>
  <c r="T8242" i="1"/>
  <c r="S8242" i="1"/>
  <c r="R8242" i="1"/>
  <c r="Q8242" i="1"/>
  <c r="T8238" i="1"/>
  <c r="S8238" i="1"/>
  <c r="R8238" i="1"/>
  <c r="Q8238" i="1"/>
  <c r="T8234" i="1"/>
  <c r="S8234" i="1"/>
  <c r="R8234" i="1"/>
  <c r="Q8234" i="1"/>
  <c r="T8230" i="1"/>
  <c r="S8230" i="1"/>
  <c r="R8230" i="1"/>
  <c r="Q8230" i="1"/>
  <c r="T8226" i="1"/>
  <c r="S8226" i="1"/>
  <c r="R8226" i="1"/>
  <c r="Q8226" i="1"/>
  <c r="T8222" i="1"/>
  <c r="S8222" i="1"/>
  <c r="R8222" i="1"/>
  <c r="Q8222" i="1"/>
  <c r="T8218" i="1"/>
  <c r="S8218" i="1"/>
  <c r="R8218" i="1"/>
  <c r="Q8218" i="1"/>
  <c r="T8214" i="1"/>
  <c r="S8214" i="1"/>
  <c r="R8214" i="1"/>
  <c r="Q8214" i="1"/>
  <c r="T8210" i="1"/>
  <c r="S8210" i="1"/>
  <c r="R8210" i="1"/>
  <c r="Q8210" i="1"/>
  <c r="T8206" i="1"/>
  <c r="S8206" i="1"/>
  <c r="R8206" i="1"/>
  <c r="Q8206" i="1"/>
  <c r="T8202" i="1"/>
  <c r="S8202" i="1"/>
  <c r="R8202" i="1"/>
  <c r="Q8202" i="1"/>
  <c r="T8189" i="1"/>
  <c r="S8189" i="1"/>
  <c r="R8189" i="1"/>
  <c r="Q8189" i="1"/>
  <c r="T8185" i="1"/>
  <c r="S8185" i="1"/>
  <c r="R8185" i="1"/>
  <c r="Q8185" i="1"/>
  <c r="T8181" i="1"/>
  <c r="S8181" i="1"/>
  <c r="R8181" i="1"/>
  <c r="Q8181" i="1"/>
  <c r="T8177" i="1"/>
  <c r="S8177" i="1"/>
  <c r="R8177" i="1"/>
  <c r="Q8177" i="1"/>
  <c r="T8173" i="1"/>
  <c r="S8173" i="1"/>
  <c r="R8173" i="1"/>
  <c r="Q8173" i="1"/>
  <c r="T8139" i="1"/>
  <c r="S8139" i="1"/>
  <c r="R8139" i="1"/>
  <c r="Q8139" i="1"/>
  <c r="T8121" i="1"/>
  <c r="S8121" i="1"/>
  <c r="R8121" i="1"/>
  <c r="Q8121" i="1"/>
  <c r="T8111" i="1"/>
  <c r="S8111" i="1"/>
  <c r="R8111" i="1"/>
  <c r="Q8111" i="1"/>
  <c r="T8107" i="1"/>
  <c r="S8107" i="1"/>
  <c r="R8107" i="1"/>
  <c r="Q8107" i="1"/>
  <c r="T8103" i="1"/>
  <c r="S8103" i="1"/>
  <c r="R8103" i="1"/>
  <c r="Q8103" i="1"/>
  <c r="T8099" i="1"/>
  <c r="S8099" i="1"/>
  <c r="R8099" i="1"/>
  <c r="Q8099" i="1"/>
  <c r="T8095" i="1"/>
  <c r="S8095" i="1"/>
  <c r="R8095" i="1"/>
  <c r="Q8095" i="1"/>
  <c r="T8085" i="1"/>
  <c r="S8085" i="1"/>
  <c r="R8085" i="1"/>
  <c r="Q8085" i="1"/>
  <c r="T8081" i="1"/>
  <c r="S8081" i="1"/>
  <c r="R8081" i="1"/>
  <c r="Q8081" i="1"/>
  <c r="T8077" i="1"/>
  <c r="S8077" i="1"/>
  <c r="R8077" i="1"/>
  <c r="Q8077" i="1"/>
  <c r="T8073" i="1"/>
  <c r="S8073" i="1"/>
  <c r="R8073" i="1"/>
  <c r="Q8073" i="1"/>
  <c r="T8069" i="1"/>
  <c r="S8069" i="1"/>
  <c r="R8069" i="1"/>
  <c r="Q8069" i="1"/>
  <c r="T8065" i="1"/>
  <c r="S8065" i="1"/>
  <c r="R8065" i="1"/>
  <c r="Q8065" i="1"/>
  <c r="T8061" i="1"/>
  <c r="S8061" i="1"/>
  <c r="R8061" i="1"/>
  <c r="Q8061" i="1"/>
  <c r="T8057" i="1"/>
  <c r="S8057" i="1"/>
  <c r="R8057" i="1"/>
  <c r="Q8057" i="1"/>
  <c r="T8053" i="1"/>
  <c r="S8053" i="1"/>
  <c r="R8053" i="1"/>
  <c r="Q8053" i="1"/>
  <c r="T8049" i="1"/>
  <c r="S8049" i="1"/>
  <c r="R8049" i="1"/>
  <c r="Q8049" i="1"/>
  <c r="T8037" i="1"/>
  <c r="S8037" i="1"/>
  <c r="R8037" i="1"/>
  <c r="Q8037" i="1"/>
  <c r="T8024" i="1"/>
  <c r="S8024" i="1"/>
  <c r="R8024" i="1"/>
  <c r="Q8024" i="1"/>
  <c r="T8020" i="1"/>
  <c r="S8020" i="1"/>
  <c r="R8020" i="1"/>
  <c r="Q8020" i="1"/>
  <c r="T8016" i="1"/>
  <c r="S8016" i="1"/>
  <c r="R8016" i="1"/>
  <c r="Q8016" i="1"/>
  <c r="T8012" i="1"/>
  <c r="S8012" i="1"/>
  <c r="R8012" i="1"/>
  <c r="Q8012" i="1"/>
  <c r="T8008" i="1"/>
  <c r="S8008" i="1"/>
  <c r="R8008" i="1"/>
  <c r="Q8008" i="1"/>
  <c r="T8004" i="1"/>
  <c r="S8004" i="1"/>
  <c r="R8004" i="1"/>
  <c r="Q8004" i="1"/>
  <c r="T8001" i="1"/>
  <c r="S8001" i="1"/>
  <c r="R8001" i="1"/>
  <c r="Q8001" i="1"/>
  <c r="T7997" i="1"/>
  <c r="S7997" i="1"/>
  <c r="R7997" i="1"/>
  <c r="Q7997" i="1"/>
  <c r="T7993" i="1"/>
  <c r="S7993" i="1"/>
  <c r="R7993" i="1"/>
  <c r="Q7993" i="1"/>
  <c r="T7989" i="1"/>
  <c r="S7989" i="1"/>
  <c r="R7989" i="1"/>
  <c r="Q7989" i="1"/>
  <c r="T7985" i="1"/>
  <c r="S7985" i="1"/>
  <c r="R7985" i="1"/>
  <c r="Q7985" i="1"/>
  <c r="T7981" i="1"/>
  <c r="S7981" i="1"/>
  <c r="R7981" i="1"/>
  <c r="Q7981" i="1"/>
  <c r="T7977" i="1"/>
  <c r="S7977" i="1"/>
  <c r="R7977" i="1"/>
  <c r="Q7977" i="1"/>
  <c r="T7973" i="1"/>
  <c r="S7973" i="1"/>
  <c r="R7973" i="1"/>
  <c r="Q7973" i="1"/>
  <c r="T7969" i="1"/>
  <c r="S7969" i="1"/>
  <c r="R7969" i="1"/>
  <c r="Q7969" i="1"/>
  <c r="T7965" i="1"/>
  <c r="S7965" i="1"/>
  <c r="R7965" i="1"/>
  <c r="Q7965" i="1"/>
  <c r="T7961" i="1"/>
  <c r="S7961" i="1"/>
  <c r="R7961" i="1"/>
  <c r="Q7961" i="1"/>
  <c r="T7957" i="1"/>
  <c r="S7957" i="1"/>
  <c r="R7957" i="1"/>
  <c r="Q7957" i="1"/>
  <c r="T7942" i="1"/>
  <c r="S7942" i="1"/>
  <c r="R7942" i="1"/>
  <c r="Q7942" i="1"/>
  <c r="T7938" i="1"/>
  <c r="S7938" i="1"/>
  <c r="R7938" i="1"/>
  <c r="Q7938" i="1"/>
  <c r="T7934" i="1"/>
  <c r="S7934" i="1"/>
  <c r="R7934" i="1"/>
  <c r="Q7934" i="1"/>
  <c r="T7930" i="1"/>
  <c r="S7930" i="1"/>
  <c r="R7930" i="1"/>
  <c r="Q7930" i="1"/>
  <c r="T7926" i="1"/>
  <c r="S7926" i="1"/>
  <c r="R7926" i="1"/>
  <c r="Q7926" i="1"/>
  <c r="T7922" i="1"/>
  <c r="S7922" i="1"/>
  <c r="R7922" i="1"/>
  <c r="Q7922" i="1"/>
  <c r="T7918" i="1"/>
  <c r="S7918" i="1"/>
  <c r="R7918" i="1"/>
  <c r="Q7918" i="1"/>
  <c r="T7906" i="1"/>
  <c r="S7906" i="1"/>
  <c r="R7906" i="1"/>
  <c r="Q7906" i="1"/>
  <c r="T7873" i="1"/>
  <c r="S7873" i="1"/>
  <c r="R7873" i="1"/>
  <c r="Q7873" i="1"/>
  <c r="T7869" i="1"/>
  <c r="S7869" i="1"/>
  <c r="R7869" i="1"/>
  <c r="Q7869" i="1"/>
  <c r="T7865" i="1"/>
  <c r="S7865" i="1"/>
  <c r="R7865" i="1"/>
  <c r="Q7865" i="1"/>
  <c r="T7861" i="1"/>
  <c r="S7861" i="1"/>
  <c r="R7861" i="1"/>
  <c r="Q7861" i="1"/>
  <c r="T7857" i="1"/>
  <c r="S7857" i="1"/>
  <c r="R7857" i="1"/>
  <c r="Q7857" i="1"/>
  <c r="T7846" i="1"/>
  <c r="S7846" i="1"/>
  <c r="R7846" i="1"/>
  <c r="Q7846" i="1"/>
  <c r="T7842" i="1"/>
  <c r="S7842" i="1"/>
  <c r="R7842" i="1"/>
  <c r="Q7842" i="1"/>
  <c r="T7838" i="1"/>
  <c r="S7838" i="1"/>
  <c r="R7838" i="1"/>
  <c r="Q7838" i="1"/>
  <c r="T7834" i="1"/>
  <c r="S7834" i="1"/>
  <c r="R7834" i="1"/>
  <c r="Q7834" i="1"/>
  <c r="T7823" i="1"/>
  <c r="S7823" i="1"/>
  <c r="R7823" i="1"/>
  <c r="Q7823" i="1"/>
  <c r="T7819" i="1"/>
  <c r="S7819" i="1"/>
  <c r="R7819" i="1"/>
  <c r="Q7819" i="1"/>
  <c r="T7815" i="1"/>
  <c r="S7815" i="1"/>
  <c r="R7815" i="1"/>
  <c r="Q7815" i="1"/>
  <c r="T7811" i="1"/>
  <c r="S7811" i="1"/>
  <c r="R7811" i="1"/>
  <c r="Q7811" i="1"/>
  <c r="T7807" i="1"/>
  <c r="S7807" i="1"/>
  <c r="R7807" i="1"/>
  <c r="Q7807" i="1"/>
  <c r="T7803" i="1"/>
  <c r="S7803" i="1"/>
  <c r="R7803" i="1"/>
  <c r="Q7803" i="1"/>
  <c r="T7799" i="1"/>
  <c r="S7799" i="1"/>
  <c r="R7799" i="1"/>
  <c r="Q7799" i="1"/>
  <c r="T7795" i="1"/>
  <c r="S7795" i="1"/>
  <c r="R7795" i="1"/>
  <c r="Q7795" i="1"/>
  <c r="T7791" i="1"/>
  <c r="S7791" i="1"/>
  <c r="R7791" i="1"/>
  <c r="Q7791" i="1"/>
  <c r="T7787" i="1"/>
  <c r="S7787" i="1"/>
  <c r="R7787" i="1"/>
  <c r="Q7787" i="1"/>
  <c r="T7783" i="1"/>
  <c r="S7783" i="1"/>
  <c r="R7783" i="1"/>
  <c r="Q7783" i="1"/>
  <c r="T7779" i="1"/>
  <c r="S7779" i="1"/>
  <c r="R7779" i="1"/>
  <c r="Q7779" i="1"/>
  <c r="T7775" i="1"/>
  <c r="S7775" i="1"/>
  <c r="R7775" i="1"/>
  <c r="Q7775" i="1"/>
  <c r="T7771" i="1"/>
  <c r="S7771" i="1"/>
  <c r="R7771" i="1"/>
  <c r="Q7771" i="1"/>
  <c r="T7767" i="1"/>
  <c r="S7767" i="1"/>
  <c r="R7767" i="1"/>
  <c r="Q7767" i="1"/>
  <c r="T7763" i="1"/>
  <c r="S7763" i="1"/>
  <c r="R7763" i="1"/>
  <c r="Q7763" i="1"/>
  <c r="T7759" i="1"/>
  <c r="S7759" i="1"/>
  <c r="R7759" i="1"/>
  <c r="Q7759" i="1"/>
  <c r="T7755" i="1"/>
  <c r="S7755" i="1"/>
  <c r="R7755" i="1"/>
  <c r="Q7755" i="1"/>
  <c r="T7751" i="1"/>
  <c r="S7751" i="1"/>
  <c r="R7751" i="1"/>
  <c r="Q7751" i="1"/>
  <c r="T7747" i="1"/>
  <c r="S7747" i="1"/>
  <c r="R7747" i="1"/>
  <c r="Q7747" i="1"/>
  <c r="T7743" i="1"/>
  <c r="S7743" i="1"/>
  <c r="R7743" i="1"/>
  <c r="Q7743" i="1"/>
  <c r="T7739" i="1"/>
  <c r="S7739" i="1"/>
  <c r="R7739" i="1"/>
  <c r="Q7739" i="1"/>
  <c r="T7735" i="1"/>
  <c r="S7735" i="1"/>
  <c r="R7735" i="1"/>
  <c r="Q7735" i="1"/>
  <c r="T7731" i="1"/>
  <c r="S7731" i="1"/>
  <c r="R7731" i="1"/>
  <c r="Q7731" i="1"/>
  <c r="T7727" i="1"/>
  <c r="S7727" i="1"/>
  <c r="R7727" i="1"/>
  <c r="Q7727" i="1"/>
  <c r="T7723" i="1"/>
  <c r="S7723" i="1"/>
  <c r="R7723" i="1"/>
  <c r="Q7723" i="1"/>
  <c r="T7719" i="1"/>
  <c r="S7719" i="1"/>
  <c r="R7719" i="1"/>
  <c r="Q7719" i="1"/>
  <c r="T7715" i="1"/>
  <c r="S7715" i="1"/>
  <c r="R7715" i="1"/>
  <c r="Q7715" i="1"/>
  <c r="T7711" i="1"/>
  <c r="S7711" i="1"/>
  <c r="R7711" i="1"/>
  <c r="Q7711" i="1"/>
  <c r="T7707" i="1"/>
  <c r="S7707" i="1"/>
  <c r="R7707" i="1"/>
  <c r="Q7707" i="1"/>
  <c r="T7703" i="1"/>
  <c r="S7703" i="1"/>
  <c r="R7703" i="1"/>
  <c r="Q7703" i="1"/>
  <c r="T7699" i="1"/>
  <c r="S7699" i="1"/>
  <c r="R7699" i="1"/>
  <c r="Q7699" i="1"/>
  <c r="T7695" i="1"/>
  <c r="S7695" i="1"/>
  <c r="R7695" i="1"/>
  <c r="Q7695" i="1"/>
  <c r="T7691" i="1"/>
  <c r="S7691" i="1"/>
  <c r="R7691" i="1"/>
  <c r="Q7691" i="1"/>
  <c r="T7687" i="1"/>
  <c r="S7687" i="1"/>
  <c r="R7687" i="1"/>
  <c r="Q7687" i="1"/>
  <c r="T7683" i="1"/>
  <c r="S7683" i="1"/>
  <c r="R7683" i="1"/>
  <c r="Q7683" i="1"/>
  <c r="T7679" i="1"/>
  <c r="S7679" i="1"/>
  <c r="R7679" i="1"/>
  <c r="Q7679" i="1"/>
  <c r="T7675" i="1"/>
  <c r="S7675" i="1"/>
  <c r="R7675" i="1"/>
  <c r="Q7675" i="1"/>
  <c r="T7671" i="1"/>
  <c r="S7671" i="1"/>
  <c r="R7671" i="1"/>
  <c r="Q7671" i="1"/>
  <c r="T7667" i="1"/>
  <c r="S7667" i="1"/>
  <c r="R7667" i="1"/>
  <c r="Q7667" i="1"/>
  <c r="T7663" i="1"/>
  <c r="S7663" i="1"/>
  <c r="R7663" i="1"/>
  <c r="Q7663" i="1"/>
  <c r="T7659" i="1"/>
  <c r="S7659" i="1"/>
  <c r="R7659" i="1"/>
  <c r="Q7659" i="1"/>
  <c r="T7655" i="1"/>
  <c r="S7655" i="1"/>
  <c r="R7655" i="1"/>
  <c r="Q7655" i="1"/>
  <c r="T7651" i="1"/>
  <c r="S7651" i="1"/>
  <c r="R7651" i="1"/>
  <c r="Q7651" i="1"/>
  <c r="T7647" i="1"/>
  <c r="S7647" i="1"/>
  <c r="R7647" i="1"/>
  <c r="Q7647" i="1"/>
  <c r="T7643" i="1"/>
  <c r="S7643" i="1"/>
  <c r="R7643" i="1"/>
  <c r="Q7643" i="1"/>
  <c r="T7639" i="1"/>
  <c r="S7639" i="1"/>
  <c r="R7639" i="1"/>
  <c r="Q7639" i="1"/>
  <c r="T7635" i="1"/>
  <c r="S7635" i="1"/>
  <c r="R7635" i="1"/>
  <c r="Q7635" i="1"/>
  <c r="T7631" i="1"/>
  <c r="T7622" i="1"/>
  <c r="S7622" i="1"/>
  <c r="R7622" i="1"/>
  <c r="Q7622" i="1"/>
  <c r="T7618" i="1"/>
  <c r="S7618" i="1"/>
  <c r="R7618" i="1"/>
  <c r="Q7618" i="1"/>
  <c r="T7614" i="1"/>
  <c r="S7614" i="1"/>
  <c r="R7614" i="1"/>
  <c r="Q7614" i="1"/>
  <c r="T7610" i="1"/>
  <c r="S7610" i="1"/>
  <c r="R7610" i="1"/>
  <c r="Q7610" i="1"/>
  <c r="T7606" i="1"/>
  <c r="S7606" i="1"/>
  <c r="R7606" i="1"/>
  <c r="Q7606" i="1"/>
  <c r="T7602" i="1"/>
  <c r="S7602" i="1"/>
  <c r="R7602" i="1"/>
  <c r="Q7602" i="1"/>
  <c r="T7598" i="1"/>
  <c r="S7598" i="1"/>
  <c r="R7598" i="1"/>
  <c r="Q7598" i="1"/>
  <c r="T7557" i="1"/>
  <c r="S7557" i="1"/>
  <c r="R7557" i="1"/>
  <c r="Q7557" i="1"/>
  <c r="T7553" i="1"/>
  <c r="S7553" i="1"/>
  <c r="R7553" i="1"/>
  <c r="Q7553" i="1"/>
  <c r="T7549" i="1"/>
  <c r="S7549" i="1"/>
  <c r="R7549" i="1"/>
  <c r="Q7549" i="1"/>
  <c r="T7545" i="1"/>
  <c r="S7545" i="1"/>
  <c r="R7545" i="1"/>
  <c r="Q7545" i="1"/>
  <c r="T7541" i="1"/>
  <c r="S7541" i="1"/>
  <c r="R7541" i="1"/>
  <c r="Q7541" i="1"/>
  <c r="T7521" i="1"/>
  <c r="S7521" i="1"/>
  <c r="R7521" i="1"/>
  <c r="Q7521" i="1"/>
  <c r="T7517" i="1"/>
  <c r="S7517" i="1"/>
  <c r="R7517" i="1"/>
  <c r="Q7517" i="1"/>
  <c r="T7513" i="1"/>
  <c r="S7513" i="1"/>
  <c r="R7513" i="1"/>
  <c r="Q7513" i="1"/>
  <c r="T7509" i="1"/>
  <c r="S7509" i="1"/>
  <c r="R7509" i="1"/>
  <c r="Q7509" i="1"/>
  <c r="T7505" i="1"/>
  <c r="S7505" i="1"/>
  <c r="R7505" i="1"/>
  <c r="Q7505" i="1"/>
  <c r="T7501" i="1"/>
  <c r="S7501" i="1"/>
  <c r="R7501" i="1"/>
  <c r="Q7501" i="1"/>
  <c r="T7491" i="1"/>
  <c r="S7491" i="1"/>
  <c r="R7491" i="1"/>
  <c r="Q7491" i="1"/>
  <c r="T7487" i="1"/>
  <c r="S7487" i="1"/>
  <c r="R7487" i="1"/>
  <c r="Q7487" i="1"/>
  <c r="T7483" i="1"/>
  <c r="S7483" i="1"/>
  <c r="R7483" i="1"/>
  <c r="Q7483" i="1"/>
  <c r="T7479" i="1"/>
  <c r="S7479" i="1"/>
  <c r="R7479" i="1"/>
  <c r="Q7479" i="1"/>
  <c r="T7442" i="1"/>
  <c r="S7442" i="1"/>
  <c r="R7442" i="1"/>
  <c r="Q7442" i="1"/>
  <c r="T7438" i="1"/>
  <c r="S7438" i="1"/>
  <c r="R7438" i="1"/>
  <c r="Q7438" i="1"/>
  <c r="T7434" i="1"/>
  <c r="S7434" i="1"/>
  <c r="R7434" i="1"/>
  <c r="Q7434" i="1"/>
  <c r="T7430" i="1"/>
  <c r="S7430" i="1"/>
  <c r="R7430" i="1"/>
  <c r="Q7430" i="1"/>
  <c r="T7426" i="1"/>
  <c r="S7426" i="1"/>
  <c r="R7426" i="1"/>
  <c r="Q7426" i="1"/>
  <c r="T7395" i="1"/>
  <c r="S7395" i="1"/>
  <c r="R7395" i="1"/>
  <c r="Q7395" i="1"/>
  <c r="T7357" i="1"/>
  <c r="S7357" i="1"/>
  <c r="R7357" i="1"/>
  <c r="Q7357" i="1"/>
  <c r="T7353" i="1"/>
  <c r="S7353" i="1"/>
  <c r="R7353" i="1"/>
  <c r="Q7353" i="1"/>
  <c r="T7349" i="1"/>
  <c r="S7349" i="1"/>
  <c r="R7349" i="1"/>
  <c r="Q7349" i="1"/>
  <c r="T7345" i="1"/>
  <c r="S7345" i="1"/>
  <c r="R7345" i="1"/>
  <c r="Q7345" i="1"/>
  <c r="T7341" i="1"/>
  <c r="S7341" i="1"/>
  <c r="Q7341" i="1"/>
  <c r="T7331" i="1"/>
  <c r="S7331" i="1"/>
  <c r="R7331" i="1"/>
  <c r="Q7331" i="1"/>
  <c r="T7327" i="1"/>
  <c r="S7327" i="1"/>
  <c r="R7327" i="1"/>
  <c r="Q7327" i="1"/>
  <c r="T7323" i="1"/>
  <c r="S7323" i="1"/>
  <c r="R7323" i="1"/>
  <c r="Q7323" i="1"/>
  <c r="T7319" i="1"/>
  <c r="S7319" i="1"/>
  <c r="R7319" i="1"/>
  <c r="Q7319" i="1"/>
  <c r="T7315" i="1"/>
  <c r="S7315" i="1"/>
  <c r="R7315" i="1"/>
  <c r="Q7315" i="1"/>
  <c r="T7311" i="1"/>
  <c r="S7311" i="1"/>
  <c r="R7311" i="1"/>
  <c r="Q7311" i="1"/>
  <c r="T7307" i="1"/>
  <c r="S7307" i="1"/>
  <c r="R7307" i="1"/>
  <c r="Q7307" i="1"/>
  <c r="T7303" i="1"/>
  <c r="S7303" i="1"/>
  <c r="R7303" i="1"/>
  <c r="Q7303" i="1"/>
  <c r="T7299" i="1"/>
  <c r="S7299" i="1"/>
  <c r="R7299" i="1"/>
  <c r="Q7299" i="1"/>
  <c r="T7295" i="1"/>
  <c r="S7295" i="1"/>
  <c r="R7295" i="1"/>
  <c r="Q7295" i="1"/>
  <c r="T7277" i="1"/>
  <c r="S7277" i="1"/>
  <c r="R7277" i="1"/>
  <c r="Q7277" i="1"/>
  <c r="T7273" i="1"/>
  <c r="S7273" i="1"/>
  <c r="R7273" i="1"/>
  <c r="Q7273" i="1"/>
  <c r="T7269" i="1"/>
  <c r="S7269" i="1"/>
  <c r="R7269" i="1"/>
  <c r="Q7269" i="1"/>
  <c r="T7265" i="1"/>
  <c r="S7265" i="1"/>
  <c r="R7265" i="1"/>
  <c r="Q7265" i="1"/>
  <c r="T7261" i="1"/>
  <c r="S7261" i="1"/>
  <c r="R7261" i="1"/>
  <c r="Q7261" i="1"/>
  <c r="T7257" i="1"/>
  <c r="S7257" i="1"/>
  <c r="R7257" i="1"/>
  <c r="Q7257" i="1"/>
  <c r="T7253" i="1"/>
  <c r="S7253" i="1"/>
  <c r="R7253" i="1"/>
  <c r="Q7253" i="1"/>
  <c r="T7249" i="1"/>
  <c r="S7249" i="1"/>
  <c r="R7249" i="1"/>
  <c r="Q7249" i="1"/>
  <c r="T7245" i="1"/>
  <c r="S7245" i="1"/>
  <c r="R7245" i="1"/>
  <c r="Q7245" i="1"/>
  <c r="T7241" i="1"/>
  <c r="S7241" i="1"/>
  <c r="R7241" i="1"/>
  <c r="Q7241" i="1"/>
  <c r="T7237" i="1"/>
  <c r="S7237" i="1"/>
  <c r="R7237" i="1"/>
  <c r="Q7237" i="1"/>
  <c r="T7233" i="1"/>
  <c r="S7233" i="1"/>
  <c r="R7233" i="1"/>
  <c r="Q7233" i="1"/>
  <c r="T7229" i="1"/>
  <c r="S7229" i="1"/>
  <c r="R7229" i="1"/>
  <c r="Q7229" i="1"/>
  <c r="T7225" i="1"/>
  <c r="S7225" i="1"/>
  <c r="R7225" i="1"/>
  <c r="Q7225" i="1"/>
  <c r="T7221" i="1"/>
  <c r="S7221" i="1"/>
  <c r="R7221" i="1"/>
  <c r="Q7221" i="1"/>
  <c r="T7217" i="1"/>
  <c r="S7217" i="1"/>
  <c r="R7217" i="1"/>
  <c r="Q7217" i="1"/>
  <c r="T7213" i="1"/>
  <c r="S7213" i="1"/>
  <c r="R7213" i="1"/>
  <c r="Q7213" i="1"/>
  <c r="T7209" i="1"/>
  <c r="S7209" i="1"/>
  <c r="R7209" i="1"/>
  <c r="Q7209" i="1"/>
  <c r="T7205" i="1"/>
  <c r="S7205" i="1"/>
  <c r="R7205" i="1"/>
  <c r="Q7205" i="1"/>
  <c r="T7201" i="1"/>
  <c r="S7201" i="1"/>
  <c r="R7201" i="1"/>
  <c r="Q7201" i="1"/>
  <c r="T7183" i="1"/>
  <c r="S7183" i="1"/>
  <c r="R7183" i="1"/>
  <c r="Q7183" i="1"/>
  <c r="T7156" i="1"/>
  <c r="S7156" i="1"/>
  <c r="R7156" i="1"/>
  <c r="Q7156" i="1"/>
  <c r="T7152" i="1"/>
  <c r="S7152" i="1"/>
  <c r="R7152" i="1"/>
  <c r="Q7152" i="1"/>
  <c r="T7148" i="1"/>
  <c r="S7148" i="1"/>
  <c r="R7148" i="1"/>
  <c r="Q7148" i="1"/>
  <c r="T7144" i="1"/>
  <c r="S7144" i="1"/>
  <c r="R7144" i="1"/>
  <c r="Q7144" i="1"/>
  <c r="T7140" i="1"/>
  <c r="S7140" i="1"/>
  <c r="R7140" i="1"/>
  <c r="Q7140" i="1"/>
  <c r="T7136" i="1"/>
  <c r="S7136" i="1"/>
  <c r="R7136" i="1"/>
  <c r="Q7136" i="1"/>
  <c r="T7132" i="1"/>
  <c r="S7132" i="1"/>
  <c r="R7132" i="1"/>
  <c r="Q7132" i="1"/>
  <c r="T7128" i="1"/>
  <c r="S7128" i="1"/>
  <c r="R7128" i="1"/>
  <c r="Q7128" i="1"/>
  <c r="T7124" i="1"/>
  <c r="S7124" i="1"/>
  <c r="R7124" i="1"/>
  <c r="Q7124" i="1"/>
  <c r="T7120" i="1"/>
  <c r="S7120" i="1"/>
  <c r="R7120" i="1"/>
  <c r="Q7120" i="1"/>
  <c r="T7100" i="1"/>
  <c r="S7100" i="1"/>
  <c r="R7100" i="1"/>
  <c r="Q7100" i="1"/>
  <c r="T7096" i="1"/>
  <c r="S7096" i="1"/>
  <c r="R7096" i="1"/>
  <c r="Q7096" i="1"/>
  <c r="T7092" i="1"/>
  <c r="S7092" i="1"/>
  <c r="R7092" i="1"/>
  <c r="Q7092" i="1"/>
  <c r="T7088" i="1"/>
  <c r="S7088" i="1"/>
  <c r="R7088" i="1"/>
  <c r="Q7088" i="1"/>
  <c r="T7075" i="1"/>
  <c r="S7075" i="1"/>
  <c r="R7075" i="1"/>
  <c r="Q7075" i="1"/>
  <c r="T7071" i="1"/>
  <c r="S7071" i="1"/>
  <c r="R7071" i="1"/>
  <c r="Q7071" i="1"/>
  <c r="T7067" i="1"/>
  <c r="S7067" i="1"/>
  <c r="R7067" i="1"/>
  <c r="Q7067" i="1"/>
  <c r="T7063" i="1"/>
  <c r="S7063" i="1"/>
  <c r="R7063" i="1"/>
  <c r="Q7063" i="1"/>
  <c r="T7059" i="1"/>
  <c r="S7059" i="1"/>
  <c r="R7059" i="1"/>
  <c r="Q7059" i="1"/>
  <c r="T7055" i="1"/>
  <c r="S7055" i="1"/>
  <c r="R7055" i="1"/>
  <c r="Q7055" i="1"/>
  <c r="T7042" i="1"/>
  <c r="S7042" i="1"/>
  <c r="R7042" i="1"/>
  <c r="Q7042" i="1"/>
  <c r="T7020" i="1"/>
  <c r="S7020" i="1"/>
  <c r="R7020" i="1"/>
  <c r="Q7020" i="1"/>
  <c r="T7016" i="1"/>
  <c r="S7016" i="1"/>
  <c r="R7016" i="1"/>
  <c r="Q7016" i="1"/>
  <c r="T7012" i="1"/>
  <c r="S7012" i="1"/>
  <c r="R7012" i="1"/>
  <c r="Q7012" i="1"/>
  <c r="T7008" i="1"/>
  <c r="S7008" i="1"/>
  <c r="R7008" i="1"/>
  <c r="Q7008" i="1"/>
  <c r="T6991" i="1"/>
  <c r="S6991" i="1"/>
  <c r="R6991" i="1"/>
  <c r="Q6991" i="1"/>
  <c r="T6987" i="1"/>
  <c r="S6987" i="1"/>
  <c r="R6987" i="1"/>
  <c r="Q6987" i="1"/>
  <c r="T6983" i="1"/>
  <c r="S6983" i="1"/>
  <c r="R6983" i="1"/>
  <c r="Q6983" i="1"/>
  <c r="T6979" i="1"/>
  <c r="S6979" i="1"/>
  <c r="R6979" i="1"/>
  <c r="Q6979" i="1"/>
  <c r="T6969" i="1"/>
  <c r="S6969" i="1"/>
  <c r="R6969" i="1"/>
  <c r="Q6969" i="1"/>
  <c r="T6965" i="1"/>
  <c r="S6965" i="1"/>
  <c r="R6965" i="1"/>
  <c r="Q6965" i="1"/>
  <c r="T6961" i="1"/>
  <c r="S6961" i="1"/>
  <c r="R6961" i="1"/>
  <c r="Q6961" i="1"/>
  <c r="T6957" i="1"/>
  <c r="S6957" i="1"/>
  <c r="R6957" i="1"/>
  <c r="Q6957" i="1"/>
  <c r="T6953" i="1"/>
  <c r="S6953" i="1"/>
  <c r="R6953" i="1"/>
  <c r="Q6953" i="1"/>
  <c r="T6949" i="1"/>
  <c r="S6949" i="1"/>
  <c r="R6949" i="1"/>
  <c r="Q6949" i="1"/>
  <c r="T6945" i="1"/>
  <c r="S6945" i="1"/>
  <c r="R6945" i="1"/>
  <c r="Q6945" i="1"/>
  <c r="T6941" i="1"/>
  <c r="S6941" i="1"/>
  <c r="R6941" i="1"/>
  <c r="Q6941" i="1"/>
  <c r="T6937" i="1"/>
  <c r="S6937" i="1"/>
  <c r="R6937" i="1"/>
  <c r="Q6937" i="1"/>
  <c r="T6933" i="1"/>
  <c r="S6933" i="1"/>
  <c r="R6933" i="1"/>
  <c r="Q6933" i="1"/>
  <c r="T6929" i="1"/>
  <c r="S6929" i="1"/>
  <c r="R6929" i="1"/>
  <c r="Q6929" i="1"/>
  <c r="T6926" i="1"/>
  <c r="S6926" i="1"/>
  <c r="R6926" i="1"/>
  <c r="Q6926" i="1"/>
  <c r="T6922" i="1"/>
  <c r="S6922" i="1"/>
  <c r="R6922" i="1"/>
  <c r="Q6922" i="1"/>
  <c r="T6918" i="1"/>
  <c r="S6918" i="1"/>
  <c r="R6918" i="1"/>
  <c r="Q6918" i="1"/>
  <c r="T6914" i="1"/>
  <c r="S6914" i="1"/>
  <c r="R6914" i="1"/>
  <c r="Q6914" i="1"/>
  <c r="T6910" i="1"/>
  <c r="S6910" i="1"/>
  <c r="R6910" i="1"/>
  <c r="Q6910" i="1"/>
  <c r="T6906" i="1"/>
  <c r="S6906" i="1"/>
  <c r="R6906" i="1"/>
  <c r="Q6906" i="1"/>
  <c r="T6902" i="1"/>
  <c r="S6902" i="1"/>
  <c r="R6902" i="1"/>
  <c r="Q6902" i="1"/>
  <c r="T6898" i="1"/>
  <c r="S6898" i="1"/>
  <c r="R6898" i="1"/>
  <c r="Q6898" i="1"/>
  <c r="T6894" i="1"/>
  <c r="S6894" i="1"/>
  <c r="R6894" i="1"/>
  <c r="Q6894" i="1"/>
  <c r="T6890" i="1"/>
  <c r="S6890" i="1"/>
  <c r="R6890" i="1"/>
  <c r="Q6890" i="1"/>
  <c r="T6886" i="1"/>
  <c r="S6886" i="1"/>
  <c r="R6886" i="1"/>
  <c r="Q6886" i="1"/>
  <c r="T6882" i="1"/>
  <c r="S6882" i="1"/>
  <c r="R6882" i="1"/>
  <c r="Q6882" i="1"/>
  <c r="T6878" i="1"/>
  <c r="S6878" i="1"/>
  <c r="R6878" i="1"/>
  <c r="Q6878" i="1"/>
  <c r="T6874" i="1"/>
  <c r="S6874" i="1"/>
  <c r="R6874" i="1"/>
  <c r="Q6874" i="1"/>
  <c r="T6870" i="1"/>
  <c r="S6870" i="1"/>
  <c r="R6870" i="1"/>
  <c r="Q6870" i="1"/>
  <c r="T6866" i="1"/>
  <c r="S6866" i="1"/>
  <c r="R6866" i="1"/>
  <c r="Q6866" i="1"/>
  <c r="T6855" i="1"/>
  <c r="S6855" i="1"/>
  <c r="R6855" i="1"/>
  <c r="Q6855" i="1"/>
  <c r="T6839" i="1"/>
  <c r="S6839" i="1"/>
  <c r="R6839" i="1"/>
  <c r="Q6839" i="1"/>
  <c r="T6835" i="1"/>
  <c r="S6835" i="1"/>
  <c r="R6835" i="1"/>
  <c r="Q6835" i="1"/>
  <c r="T6831" i="1"/>
  <c r="S6831" i="1"/>
  <c r="R6831" i="1"/>
  <c r="Q6831" i="1"/>
  <c r="T6821" i="1"/>
  <c r="S6821" i="1"/>
  <c r="R6821" i="1"/>
  <c r="Q6821" i="1"/>
  <c r="T6817" i="1"/>
  <c r="S6817" i="1"/>
  <c r="R6817" i="1"/>
  <c r="Q6817" i="1"/>
  <c r="T6813" i="1"/>
  <c r="S6813" i="1"/>
  <c r="R6813" i="1"/>
  <c r="Q6813" i="1"/>
  <c r="T6809" i="1"/>
  <c r="S6809" i="1"/>
  <c r="R6809" i="1"/>
  <c r="Q6809" i="1"/>
  <c r="T6805" i="1"/>
  <c r="S6805" i="1"/>
  <c r="R6805" i="1"/>
  <c r="Q6805" i="1"/>
  <c r="T6801" i="1"/>
  <c r="S6801" i="1"/>
  <c r="R6801" i="1"/>
  <c r="Q6801" i="1"/>
  <c r="T6797" i="1"/>
  <c r="S6797" i="1"/>
  <c r="R6797" i="1"/>
  <c r="Q6797" i="1"/>
  <c r="T6793" i="1"/>
  <c r="S6793" i="1"/>
  <c r="R6793" i="1"/>
  <c r="Q6793" i="1"/>
  <c r="T6789" i="1"/>
  <c r="S6789" i="1"/>
  <c r="R6789" i="1"/>
  <c r="Q6789" i="1"/>
  <c r="T6786" i="1"/>
  <c r="S6786" i="1"/>
  <c r="R6786" i="1"/>
  <c r="Q6786" i="1"/>
  <c r="T6782" i="1"/>
  <c r="S6782" i="1"/>
  <c r="R6782" i="1"/>
  <c r="Q6782" i="1"/>
  <c r="T6778" i="1"/>
  <c r="S6778" i="1"/>
  <c r="R6778" i="1"/>
  <c r="Q6778" i="1"/>
  <c r="T6774" i="1"/>
  <c r="S6774" i="1"/>
  <c r="R6774" i="1"/>
  <c r="Q6774" i="1"/>
  <c r="T6761" i="1"/>
  <c r="S6761" i="1"/>
  <c r="R6761" i="1"/>
  <c r="Q6761" i="1"/>
  <c r="T6757" i="1"/>
  <c r="S6757" i="1"/>
  <c r="R6757" i="1"/>
  <c r="Q6757" i="1"/>
  <c r="T6753" i="1"/>
  <c r="S6753" i="1"/>
  <c r="R6753" i="1"/>
  <c r="Q6753" i="1"/>
  <c r="T6749" i="1"/>
  <c r="S6749" i="1"/>
  <c r="R6749" i="1"/>
  <c r="Q6749" i="1"/>
  <c r="T6745" i="1"/>
  <c r="S6745" i="1"/>
  <c r="R6745" i="1"/>
  <c r="Q6745" i="1"/>
  <c r="T6741" i="1"/>
  <c r="S6741" i="1"/>
  <c r="R6741" i="1"/>
  <c r="Q6741" i="1"/>
  <c r="T6737" i="1"/>
  <c r="S6737" i="1"/>
  <c r="R6737" i="1"/>
  <c r="Q6737" i="1"/>
  <c r="T6733" i="1"/>
  <c r="S6733" i="1"/>
  <c r="R6733" i="1"/>
  <c r="Q6733" i="1"/>
  <c r="T6729" i="1"/>
  <c r="S6729" i="1"/>
  <c r="R6729" i="1"/>
  <c r="Q6729" i="1"/>
  <c r="T6706" i="1"/>
  <c r="S6706" i="1"/>
  <c r="R6706" i="1"/>
  <c r="Q6706" i="1"/>
  <c r="T6653" i="1"/>
  <c r="S6653" i="1"/>
  <c r="R6653" i="1"/>
  <c r="Q6653" i="1"/>
  <c r="T6649" i="1"/>
  <c r="S6649" i="1"/>
  <c r="R6649" i="1"/>
  <c r="Q6649" i="1"/>
  <c r="T6645" i="1"/>
  <c r="S6645" i="1"/>
  <c r="R6645" i="1"/>
  <c r="Q6645" i="1"/>
  <c r="T6641" i="1"/>
  <c r="S6641" i="1"/>
  <c r="R6641" i="1"/>
  <c r="Q6641" i="1"/>
  <c r="T6637" i="1"/>
  <c r="S6637" i="1"/>
  <c r="R6637" i="1"/>
  <c r="Q6637" i="1"/>
  <c r="T6633" i="1"/>
  <c r="S6633" i="1"/>
  <c r="R6633" i="1"/>
  <c r="Q6633" i="1"/>
  <c r="T6629" i="1"/>
  <c r="S6629" i="1"/>
  <c r="R6629" i="1"/>
  <c r="Q6629" i="1"/>
  <c r="T6625" i="1"/>
  <c r="S6625" i="1"/>
  <c r="R6625" i="1"/>
  <c r="Q6625" i="1"/>
  <c r="T6621" i="1"/>
  <c r="S6621" i="1"/>
  <c r="R6621" i="1"/>
  <c r="Q6621" i="1"/>
  <c r="T6617" i="1"/>
  <c r="S6617" i="1"/>
  <c r="R6617" i="1"/>
  <c r="Q6617" i="1"/>
  <c r="T6613" i="1"/>
  <c r="S6613" i="1"/>
  <c r="R6613" i="1"/>
  <c r="Q6613" i="1"/>
  <c r="T6609" i="1"/>
  <c r="S6609" i="1"/>
  <c r="R6609" i="1"/>
  <c r="Q6609" i="1"/>
  <c r="T6605" i="1"/>
  <c r="S6605" i="1"/>
  <c r="R6605" i="1"/>
  <c r="Q6605" i="1"/>
  <c r="T6601" i="1"/>
  <c r="S6601" i="1"/>
  <c r="R6601" i="1"/>
  <c r="Q6601" i="1"/>
  <c r="T6591" i="1"/>
  <c r="S6591" i="1"/>
  <c r="R6591" i="1"/>
  <c r="Q6591" i="1"/>
  <c r="T6587" i="1"/>
  <c r="S6587" i="1"/>
  <c r="R6587" i="1"/>
  <c r="Q6587" i="1"/>
  <c r="T6583" i="1"/>
  <c r="S6583" i="1"/>
  <c r="R6583" i="1"/>
  <c r="Q6583" i="1"/>
  <c r="T6579" i="1"/>
  <c r="S6579" i="1"/>
  <c r="R6579" i="1"/>
  <c r="Q6579" i="1"/>
  <c r="T6569" i="1"/>
  <c r="S6569" i="1"/>
  <c r="R6569" i="1"/>
  <c r="Q6569" i="1"/>
  <c r="T6565" i="1"/>
  <c r="S6565" i="1"/>
  <c r="R6565" i="1"/>
  <c r="Q6565" i="1"/>
  <c r="T6561" i="1"/>
  <c r="S6561" i="1"/>
  <c r="R6561" i="1"/>
  <c r="Q6561" i="1"/>
  <c r="T6557" i="1"/>
  <c r="S6557" i="1"/>
  <c r="R6557" i="1"/>
  <c r="Q6557" i="1"/>
  <c r="T6546" i="1"/>
  <c r="S6546" i="1"/>
  <c r="R6546" i="1"/>
  <c r="Q6546" i="1"/>
  <c r="T6542" i="1"/>
  <c r="S6542" i="1"/>
  <c r="R6542" i="1"/>
  <c r="Q6542" i="1"/>
  <c r="T6538" i="1"/>
  <c r="S6538" i="1"/>
  <c r="R6538" i="1"/>
  <c r="Q6538" i="1"/>
  <c r="T6534" i="1"/>
  <c r="S6534" i="1"/>
  <c r="R6534" i="1"/>
  <c r="Q6534" i="1"/>
  <c r="T6530" i="1"/>
  <c r="S6530" i="1"/>
  <c r="R6530" i="1"/>
  <c r="Q6530" i="1"/>
  <c r="T6526" i="1"/>
  <c r="S6526" i="1"/>
  <c r="R6526" i="1"/>
  <c r="Q6526" i="1"/>
  <c r="T6513" i="1"/>
  <c r="S6513" i="1"/>
  <c r="R6513" i="1"/>
  <c r="Q6513" i="1"/>
  <c r="T6509" i="1"/>
  <c r="S6509" i="1"/>
  <c r="R6509" i="1"/>
  <c r="Q6509" i="1"/>
  <c r="T6505" i="1"/>
  <c r="S6505" i="1"/>
  <c r="R6505" i="1"/>
  <c r="Q6505" i="1"/>
  <c r="T6501" i="1"/>
  <c r="S6501" i="1"/>
  <c r="R6501" i="1"/>
  <c r="Q6501" i="1"/>
  <c r="T6469" i="1"/>
  <c r="S6469" i="1"/>
  <c r="R6469" i="1"/>
  <c r="Q6469" i="1"/>
  <c r="T6465" i="1"/>
  <c r="S6465" i="1"/>
  <c r="R6465" i="1"/>
  <c r="Q6465" i="1"/>
  <c r="T6461" i="1"/>
  <c r="S6461" i="1"/>
  <c r="R6461" i="1"/>
  <c r="Q6461" i="1"/>
  <c r="T6457" i="1"/>
  <c r="S6457" i="1"/>
  <c r="R6457" i="1"/>
  <c r="Q6457" i="1"/>
  <c r="T6447" i="1"/>
  <c r="S6447" i="1"/>
  <c r="R6447" i="1"/>
  <c r="Q6447" i="1"/>
  <c r="T6419" i="1"/>
  <c r="S6419" i="1"/>
  <c r="R6419" i="1"/>
  <c r="Q6419" i="1"/>
  <c r="T6405" i="1"/>
  <c r="S6405" i="1"/>
  <c r="R6405" i="1"/>
  <c r="Q6405" i="1"/>
  <c r="T6401" i="1"/>
  <c r="S6401" i="1"/>
  <c r="R6401" i="1"/>
  <c r="Q6401" i="1"/>
  <c r="T6397" i="1"/>
  <c r="S6397" i="1"/>
  <c r="R6397" i="1"/>
  <c r="Q6397" i="1"/>
  <c r="T6393" i="1"/>
  <c r="S6393" i="1"/>
  <c r="R6393" i="1"/>
  <c r="Q6393" i="1"/>
  <c r="T6389" i="1"/>
  <c r="S6389" i="1"/>
  <c r="R6389" i="1"/>
  <c r="Q6389" i="1"/>
  <c r="T6385" i="1"/>
  <c r="S6385" i="1"/>
  <c r="R6385" i="1"/>
  <c r="Q6385" i="1"/>
  <c r="T6381" i="1"/>
  <c r="S6381" i="1"/>
  <c r="R6381" i="1"/>
  <c r="Q6381" i="1"/>
  <c r="T6377" i="1"/>
  <c r="S6377" i="1"/>
  <c r="R6377" i="1"/>
  <c r="Q6377" i="1"/>
  <c r="T6373" i="1"/>
  <c r="S6373" i="1"/>
  <c r="R6373" i="1"/>
  <c r="Q6373" i="1"/>
  <c r="T6369" i="1"/>
  <c r="S6369" i="1"/>
  <c r="R6369" i="1"/>
  <c r="Q6369" i="1"/>
  <c r="T6358" i="1"/>
  <c r="S6358" i="1"/>
  <c r="R6358" i="1"/>
  <c r="Q6358" i="1"/>
  <c r="T6354" i="1"/>
  <c r="S6354" i="1"/>
  <c r="R6354" i="1"/>
  <c r="Q6354" i="1"/>
  <c r="T6350" i="1"/>
  <c r="S6350" i="1"/>
  <c r="R6350" i="1"/>
  <c r="Q6350" i="1"/>
  <c r="T6346" i="1"/>
  <c r="S6346" i="1"/>
  <c r="R6346" i="1"/>
  <c r="Q6346" i="1"/>
  <c r="T6330" i="1"/>
  <c r="S6330" i="1"/>
  <c r="R6330" i="1"/>
  <c r="Q6330" i="1"/>
  <c r="T6326" i="1"/>
  <c r="S6326" i="1"/>
  <c r="R6326" i="1"/>
  <c r="Q6326" i="1"/>
  <c r="T6322" i="1"/>
  <c r="S6322" i="1"/>
  <c r="R6322" i="1"/>
  <c r="Q6322" i="1"/>
  <c r="T6305" i="1"/>
  <c r="S6305" i="1"/>
  <c r="R6305" i="1"/>
  <c r="Q6305" i="1"/>
  <c r="T6301" i="1"/>
  <c r="S6301" i="1"/>
  <c r="R6301" i="1"/>
  <c r="Q6301" i="1"/>
  <c r="T6297" i="1"/>
  <c r="S6297" i="1"/>
  <c r="R6297" i="1"/>
  <c r="Q6297" i="1"/>
  <c r="T6293" i="1"/>
  <c r="S6293" i="1"/>
  <c r="R6293" i="1"/>
  <c r="Q6293" i="1"/>
  <c r="T6289" i="1"/>
  <c r="S6289" i="1"/>
  <c r="R6289" i="1"/>
  <c r="Q6289" i="1"/>
  <c r="T6277" i="1"/>
  <c r="S6277" i="1"/>
  <c r="R6277" i="1"/>
  <c r="Q6277" i="1"/>
  <c r="T6273" i="1"/>
  <c r="S6273" i="1"/>
  <c r="R6273" i="1"/>
  <c r="Q6273" i="1"/>
  <c r="T6269" i="1"/>
  <c r="S6269" i="1"/>
  <c r="R6269" i="1"/>
  <c r="Q6269" i="1"/>
  <c r="T6265" i="1"/>
  <c r="T6259" i="1"/>
  <c r="S6259" i="1"/>
  <c r="R6259" i="1"/>
  <c r="Q6259" i="1"/>
  <c r="T6255" i="1"/>
  <c r="S6255" i="1"/>
  <c r="R6255" i="1"/>
  <c r="Q6255" i="1"/>
  <c r="T6251" i="1"/>
  <c r="S6251" i="1"/>
  <c r="R6251" i="1"/>
  <c r="Q6251" i="1"/>
  <c r="T6247" i="1"/>
  <c r="S6247" i="1"/>
  <c r="R6247" i="1"/>
  <c r="Q6247" i="1"/>
  <c r="T6243" i="1"/>
  <c r="S6243" i="1"/>
  <c r="R6243" i="1"/>
  <c r="Q6243" i="1"/>
  <c r="T6239" i="1"/>
  <c r="S6239" i="1"/>
  <c r="R6239" i="1"/>
  <c r="Q6239" i="1"/>
  <c r="T6229" i="1"/>
  <c r="S6229" i="1"/>
  <c r="R6229" i="1"/>
  <c r="Q6229" i="1"/>
  <c r="T6225" i="1"/>
  <c r="S6225" i="1"/>
  <c r="R6225" i="1"/>
  <c r="Q6225" i="1"/>
  <c r="T6221" i="1"/>
  <c r="S6221" i="1"/>
  <c r="R6221" i="1"/>
  <c r="Q6221" i="1"/>
  <c r="T6217" i="1"/>
  <c r="S6217" i="1"/>
  <c r="R6217" i="1"/>
  <c r="Q6217" i="1"/>
  <c r="T6213" i="1"/>
  <c r="S6213" i="1"/>
  <c r="R6213" i="1"/>
  <c r="Q6213" i="1"/>
  <c r="T6209" i="1"/>
  <c r="S6209" i="1"/>
  <c r="R6209" i="1"/>
  <c r="Q6209" i="1"/>
  <c r="T6205" i="1"/>
  <c r="S6205" i="1"/>
  <c r="R6205" i="1"/>
  <c r="Q6205" i="1"/>
  <c r="T6201" i="1"/>
  <c r="S6201" i="1"/>
  <c r="R6201" i="1"/>
  <c r="Q6201" i="1"/>
  <c r="T6197" i="1"/>
  <c r="S6197" i="1"/>
  <c r="R6197" i="1"/>
  <c r="Q6197" i="1"/>
  <c r="T6193" i="1"/>
  <c r="S6193" i="1"/>
  <c r="R6193" i="1"/>
  <c r="Q6193" i="1"/>
  <c r="T6189" i="1"/>
  <c r="S6189" i="1"/>
  <c r="R6189" i="1"/>
  <c r="Q6189" i="1"/>
  <c r="T6185" i="1"/>
  <c r="S6185" i="1"/>
  <c r="R6185" i="1"/>
  <c r="Q6185" i="1"/>
  <c r="T6181" i="1"/>
  <c r="S6181" i="1"/>
  <c r="R6181" i="1"/>
  <c r="Q6181" i="1"/>
  <c r="T6177" i="1"/>
  <c r="S6177" i="1"/>
  <c r="R6177" i="1"/>
  <c r="Q6177" i="1"/>
  <c r="T6173" i="1"/>
  <c r="S6173" i="1"/>
  <c r="R6173" i="1"/>
  <c r="Q6173" i="1"/>
  <c r="T6169" i="1"/>
  <c r="S6169" i="1"/>
  <c r="R6169" i="1"/>
  <c r="Q6169" i="1"/>
  <c r="T6165" i="1"/>
  <c r="S6165" i="1"/>
  <c r="R6165" i="1"/>
  <c r="Q6165" i="1"/>
  <c r="T6132" i="1"/>
  <c r="S6132" i="1"/>
  <c r="R6132" i="1"/>
  <c r="Q6132" i="1"/>
  <c r="T6121" i="1"/>
  <c r="S6121" i="1"/>
  <c r="R6121" i="1"/>
  <c r="Q6121" i="1"/>
  <c r="T6117" i="1"/>
  <c r="S6117" i="1"/>
  <c r="R6117" i="1"/>
  <c r="Q6117" i="1"/>
  <c r="T6113" i="1"/>
  <c r="S6113" i="1"/>
  <c r="R6113" i="1"/>
  <c r="Q6113" i="1"/>
  <c r="T6011" i="1"/>
  <c r="S6011" i="1"/>
  <c r="R6011" i="1"/>
  <c r="Q6011" i="1"/>
  <c r="T5923" i="1"/>
  <c r="S5923" i="1"/>
  <c r="R5923" i="1"/>
  <c r="Q5923" i="1"/>
  <c r="T5917" i="1"/>
  <c r="S5917" i="1"/>
  <c r="R5917" i="1"/>
  <c r="Q5917" i="1"/>
  <c r="T5899" i="1"/>
  <c r="S5899" i="1"/>
  <c r="R5899" i="1"/>
  <c r="Q5899" i="1"/>
  <c r="T5626" i="1"/>
  <c r="S5626" i="1"/>
  <c r="R5626" i="1"/>
  <c r="Q5626" i="1"/>
  <c r="T5623" i="1"/>
  <c r="S5623" i="1"/>
  <c r="R5623" i="1"/>
  <c r="Q5623" i="1"/>
  <c r="T5620" i="1"/>
  <c r="S5620" i="1"/>
  <c r="R5620" i="1"/>
  <c r="Q5620" i="1"/>
  <c r="T5589" i="1"/>
  <c r="S5589" i="1"/>
  <c r="R5589" i="1"/>
  <c r="Q5589" i="1"/>
  <c r="T5493" i="1"/>
  <c r="S5493" i="1"/>
  <c r="R5493" i="1"/>
  <c r="Q5493" i="1"/>
  <c r="T5490" i="1"/>
  <c r="S5490" i="1"/>
  <c r="R5490" i="1"/>
  <c r="Q5490" i="1"/>
  <c r="T5333" i="1"/>
  <c r="S5333" i="1"/>
  <c r="R5333" i="1"/>
  <c r="Q5333" i="1"/>
  <c r="T5320" i="1"/>
  <c r="S5320" i="1"/>
  <c r="R5320" i="1"/>
  <c r="Q5320" i="1"/>
  <c r="T5260" i="1"/>
  <c r="S5260" i="1"/>
  <c r="R5260" i="1"/>
  <c r="Q5260" i="1"/>
  <c r="T5210" i="1"/>
  <c r="S5210" i="1"/>
  <c r="R5210" i="1"/>
  <c r="Q5210" i="1"/>
  <c r="T5089" i="1"/>
  <c r="S5089" i="1"/>
  <c r="R5089" i="1"/>
  <c r="Q5089" i="1"/>
  <c r="T4963" i="1"/>
  <c r="S4963" i="1"/>
  <c r="R4963" i="1"/>
  <c r="Q4963" i="1"/>
  <c r="T4669" i="1"/>
  <c r="S4669" i="1"/>
  <c r="R4669" i="1"/>
  <c r="Q4669" i="1"/>
  <c r="T4666" i="1"/>
  <c r="S4666" i="1"/>
  <c r="R4666" i="1"/>
  <c r="Q4666" i="1"/>
  <c r="T4647" i="1"/>
  <c r="S4647" i="1"/>
  <c r="R4647" i="1"/>
  <c r="Q4647" i="1"/>
  <c r="T4635" i="1"/>
  <c r="S4635" i="1"/>
  <c r="R4635" i="1"/>
  <c r="Q4635" i="1"/>
  <c r="T4473" i="1"/>
  <c r="S4473" i="1"/>
  <c r="R4473" i="1"/>
  <c r="Q4473" i="1"/>
  <c r="T4236" i="1"/>
  <c r="S4236" i="1"/>
  <c r="R4236" i="1"/>
  <c r="Q4236" i="1"/>
  <c r="T4219" i="1"/>
  <c r="S4219" i="1"/>
  <c r="R4219" i="1"/>
  <c r="Q4219" i="1"/>
  <c r="T4052" i="1"/>
  <c r="S4052" i="1"/>
  <c r="R4052" i="1"/>
  <c r="Q4052" i="1"/>
  <c r="T3915" i="1"/>
  <c r="S3915" i="1"/>
  <c r="R3915" i="1"/>
  <c r="Q3915" i="1"/>
  <c r="T3776" i="1"/>
  <c r="S3776" i="1"/>
  <c r="R3776" i="1"/>
  <c r="Q3776" i="1"/>
  <c r="T3746" i="1"/>
  <c r="S3746" i="1"/>
  <c r="R3746" i="1"/>
  <c r="Q3746" i="1"/>
  <c r="T3662" i="1"/>
  <c r="S3662" i="1"/>
  <c r="R3662" i="1"/>
  <c r="Q3662" i="1"/>
  <c r="T3594" i="1"/>
  <c r="S3594" i="1"/>
  <c r="R3594" i="1"/>
  <c r="Q3594" i="1"/>
  <c r="T3539" i="1"/>
  <c r="S3539" i="1"/>
  <c r="R3539" i="1"/>
  <c r="Q3539" i="1"/>
  <c r="T3523" i="1"/>
  <c r="S3523" i="1"/>
  <c r="R3523" i="1"/>
  <c r="Q3523" i="1"/>
  <c r="T3267" i="1"/>
  <c r="S3267" i="1"/>
  <c r="R3267" i="1"/>
  <c r="Q3267" i="1"/>
  <c r="T3185" i="1"/>
  <c r="S3185" i="1"/>
  <c r="R3185" i="1"/>
  <c r="Q3185" i="1"/>
  <c r="T3176" i="1"/>
  <c r="S3176" i="1"/>
  <c r="R3176" i="1"/>
  <c r="Q3176" i="1"/>
  <c r="T3163" i="1"/>
  <c r="S3163" i="1"/>
  <c r="R3163" i="1"/>
  <c r="Q3163" i="1"/>
  <c r="T3159" i="1"/>
  <c r="S3159" i="1"/>
  <c r="R3159" i="1"/>
  <c r="Q3159" i="1"/>
  <c r="T3080" i="1"/>
  <c r="S3080" i="1"/>
  <c r="R3080" i="1"/>
  <c r="Q3080" i="1"/>
  <c r="T3076" i="1"/>
  <c r="S3076" i="1"/>
  <c r="R3076" i="1"/>
  <c r="Q3076" i="1"/>
  <c r="T2734" i="1"/>
  <c r="S2734" i="1"/>
  <c r="R2734" i="1"/>
  <c r="Q2734" i="1"/>
  <c r="T2543" i="1"/>
  <c r="S2543" i="1"/>
  <c r="R2543" i="1"/>
  <c r="Q2543" i="1"/>
  <c r="T2405" i="1"/>
  <c r="S2405" i="1"/>
  <c r="R2405" i="1"/>
  <c r="Q2405" i="1"/>
  <c r="T2399" i="1"/>
  <c r="S2399" i="1"/>
  <c r="R2399" i="1"/>
  <c r="Q2399" i="1"/>
  <c r="T2388" i="1"/>
  <c r="S2388" i="1"/>
  <c r="R2388" i="1"/>
  <c r="Q2388" i="1"/>
  <c r="T2171" i="1"/>
  <c r="S2171" i="1"/>
  <c r="R2171" i="1"/>
  <c r="Q2171" i="1"/>
  <c r="T2156" i="1"/>
  <c r="S2156" i="1"/>
  <c r="R2156" i="1"/>
  <c r="Q2156" i="1"/>
  <c r="T2152" i="1"/>
  <c r="S2152" i="1"/>
  <c r="R2152" i="1"/>
  <c r="Q2152" i="1"/>
  <c r="T2100" i="1"/>
  <c r="S2100" i="1"/>
  <c r="R2100" i="1"/>
  <c r="Q2100" i="1"/>
  <c r="T2080" i="1"/>
  <c r="S2080" i="1"/>
  <c r="R2080" i="1"/>
  <c r="Q2080" i="1"/>
  <c r="T2058" i="1"/>
  <c r="S2058" i="1"/>
  <c r="R2058" i="1"/>
  <c r="Q2058" i="1"/>
  <c r="T2006" i="1"/>
  <c r="S2006" i="1"/>
  <c r="R2006" i="1"/>
  <c r="Q2006" i="1"/>
  <c r="T2002" i="1"/>
  <c r="S2002" i="1"/>
  <c r="R2002" i="1"/>
  <c r="Q2002" i="1"/>
  <c r="T1998" i="1"/>
  <c r="S1998" i="1"/>
  <c r="R1998" i="1"/>
  <c r="Q1998" i="1"/>
  <c r="T1955" i="1"/>
  <c r="S1955" i="1"/>
  <c r="R1955" i="1"/>
  <c r="Q1955" i="1"/>
  <c r="T1951" i="1"/>
  <c r="S1951" i="1"/>
  <c r="R1951" i="1"/>
  <c r="Q1951" i="1"/>
  <c r="T1947" i="1"/>
  <c r="S1947" i="1"/>
  <c r="R1947" i="1"/>
  <c r="Q1947" i="1"/>
  <c r="T1914" i="1"/>
  <c r="S1914" i="1"/>
  <c r="R1914" i="1"/>
  <c r="Q1914" i="1"/>
  <c r="T1891" i="1"/>
  <c r="S1891" i="1"/>
  <c r="R1891" i="1"/>
  <c r="Q1891" i="1"/>
  <c r="T1820" i="1"/>
  <c r="S1820" i="1"/>
  <c r="R1820" i="1"/>
  <c r="Q1820" i="1"/>
  <c r="T1816" i="1"/>
  <c r="S1816" i="1"/>
  <c r="R1816" i="1"/>
  <c r="Q1816" i="1"/>
  <c r="T1812" i="1"/>
  <c r="S1812" i="1"/>
  <c r="R1812" i="1"/>
  <c r="Q1812" i="1"/>
  <c r="T1808" i="1"/>
  <c r="S1808" i="1"/>
  <c r="R1808" i="1"/>
  <c r="Q1808" i="1"/>
  <c r="T1804" i="1"/>
  <c r="S1804" i="1"/>
  <c r="R1804" i="1"/>
  <c r="Q1804" i="1"/>
  <c r="T1800" i="1"/>
  <c r="S1800" i="1"/>
  <c r="R1800" i="1"/>
  <c r="Q1800" i="1"/>
  <c r="T1788" i="1"/>
  <c r="S1788" i="1"/>
  <c r="R1788" i="1"/>
  <c r="Q1788" i="1"/>
  <c r="T1784" i="1"/>
  <c r="S1784" i="1"/>
  <c r="R1784" i="1"/>
  <c r="Q1784" i="1"/>
  <c r="T1780" i="1"/>
  <c r="S1780" i="1"/>
  <c r="R1780" i="1"/>
  <c r="Q1780" i="1"/>
  <c r="T1743" i="1"/>
  <c r="S1743" i="1"/>
  <c r="R1743" i="1"/>
  <c r="Q1743" i="1"/>
  <c r="T1670" i="1"/>
  <c r="S1670" i="1"/>
  <c r="R1670" i="1"/>
  <c r="Q1670" i="1"/>
  <c r="T1666" i="1"/>
  <c r="S1666" i="1"/>
  <c r="R1666" i="1"/>
  <c r="Q1666" i="1"/>
  <c r="T1662" i="1"/>
  <c r="S1662" i="1"/>
  <c r="R1662" i="1"/>
  <c r="Q1662" i="1"/>
  <c r="T1658" i="1"/>
  <c r="S1658" i="1"/>
  <c r="R1658" i="1"/>
  <c r="Q1658" i="1"/>
  <c r="T1503" i="1"/>
  <c r="S1503" i="1"/>
  <c r="R1503" i="1"/>
  <c r="Q1503" i="1"/>
  <c r="T1394" i="1"/>
  <c r="S1394" i="1"/>
  <c r="R1394" i="1"/>
  <c r="Q1394" i="1"/>
  <c r="T1391" i="1"/>
  <c r="S1391" i="1"/>
  <c r="R1391" i="1"/>
  <c r="Q1391" i="1"/>
  <c r="T1323" i="1"/>
  <c r="S1323" i="1"/>
  <c r="R1323" i="1"/>
  <c r="Q1323" i="1"/>
  <c r="T1310" i="1"/>
  <c r="S1310" i="1"/>
  <c r="R1310" i="1"/>
  <c r="Q1310" i="1"/>
  <c r="T1111" i="1"/>
  <c r="S1111" i="1"/>
  <c r="R1111" i="1"/>
  <c r="Q1111" i="1"/>
  <c r="T1107" i="1"/>
  <c r="S1107" i="1"/>
  <c r="R1107" i="1"/>
  <c r="Q1107" i="1"/>
  <c r="T1103" i="1"/>
  <c r="S1103" i="1"/>
  <c r="R1103" i="1"/>
  <c r="Q1103" i="1"/>
  <c r="T1099" i="1"/>
  <c r="S1099" i="1"/>
  <c r="R1099" i="1"/>
  <c r="Q1099" i="1"/>
  <c r="T1050" i="1"/>
  <c r="S1050" i="1"/>
  <c r="R1050" i="1"/>
  <c r="Q1050" i="1"/>
  <c r="T1046" i="1"/>
  <c r="S1046" i="1"/>
  <c r="R1046" i="1"/>
  <c r="Q1046" i="1"/>
  <c r="T901" i="1"/>
  <c r="S901" i="1"/>
  <c r="R901" i="1"/>
  <c r="Q901" i="1"/>
  <c r="T889" i="1"/>
  <c r="S889" i="1"/>
  <c r="R889" i="1"/>
  <c r="Q889" i="1"/>
  <c r="T826" i="1"/>
  <c r="S826" i="1"/>
  <c r="R826" i="1"/>
  <c r="Q826" i="1"/>
  <c r="T756" i="1"/>
  <c r="S756" i="1"/>
  <c r="R756" i="1"/>
  <c r="Q756" i="1"/>
  <c r="T721" i="1"/>
  <c r="S721" i="1"/>
  <c r="R721" i="1"/>
  <c r="Q721" i="1"/>
  <c r="T715" i="1"/>
  <c r="S715" i="1"/>
  <c r="R715" i="1"/>
  <c r="Q715" i="1"/>
  <c r="T651" i="1"/>
  <c r="S651" i="1"/>
  <c r="R651" i="1"/>
  <c r="Q651" i="1"/>
  <c r="T543" i="1"/>
  <c r="S543" i="1"/>
  <c r="R543" i="1"/>
  <c r="Q543" i="1"/>
  <c r="T516" i="1"/>
  <c r="S516" i="1"/>
  <c r="R516" i="1"/>
  <c r="Q516" i="1"/>
  <c r="T457" i="1"/>
  <c r="S457" i="1"/>
  <c r="R457" i="1"/>
  <c r="Q457" i="1"/>
  <c r="T248" i="1"/>
  <c r="S248" i="1"/>
  <c r="R248" i="1"/>
  <c r="Q248" i="1"/>
  <c r="T218" i="1"/>
  <c r="S218" i="1"/>
  <c r="R218" i="1"/>
  <c r="Q218" i="1"/>
  <c r="T170" i="1"/>
  <c r="S170" i="1"/>
  <c r="R170" i="1"/>
  <c r="Q170" i="1"/>
  <c r="T69" i="1"/>
  <c r="S69" i="1"/>
  <c r="R69" i="1"/>
  <c r="Q69" i="1"/>
  <c r="T4" i="1"/>
  <c r="S4" i="1"/>
  <c r="R4" i="1"/>
  <c r="Q4" i="1"/>
  <c r="R5976" i="1" l="1"/>
  <c r="Q4249" i="1"/>
  <c r="Q4470" i="1"/>
  <c r="Q5110" i="1"/>
  <c r="Q5691" i="1"/>
  <c r="Q6128" i="1"/>
  <c r="Q6235" i="1"/>
  <c r="Q6770" i="1"/>
  <c r="Q7038" i="1"/>
  <c r="Q186" i="1"/>
  <c r="Q406" i="1"/>
  <c r="Q931" i="1"/>
  <c r="Q1255" i="1"/>
  <c r="Q2012" i="1"/>
  <c r="Q2086" i="1"/>
  <c r="Q2359" i="1"/>
  <c r="Q4741" i="1"/>
  <c r="Q5550" i="1"/>
  <c r="Q5983" i="1"/>
  <c r="Q6265" i="1"/>
  <c r="Q6318" i="1"/>
  <c r="Q7953" i="1"/>
  <c r="Q499" i="1"/>
  <c r="Q898" i="1"/>
  <c r="Q1387" i="1"/>
  <c r="Q3182" i="1"/>
  <c r="Q3217" i="1"/>
  <c r="Q753" i="1"/>
  <c r="Q7337" i="1"/>
  <c r="Q7830" i="1"/>
  <c r="Q8033" i="1"/>
  <c r="Q8091" i="1"/>
  <c r="Q114" i="1"/>
  <c r="Q181" i="1"/>
  <c r="Q395" i="1"/>
  <c r="Q648" i="1"/>
  <c r="Q1261" i="1"/>
  <c r="Q1887" i="1"/>
  <c r="Q1910" i="1"/>
  <c r="Q3421" i="1"/>
  <c r="Q3630" i="1"/>
  <c r="Q3857" i="1"/>
  <c r="Q4643" i="1"/>
  <c r="Q5783" i="1"/>
  <c r="Q6103" i="1"/>
  <c r="Q6285" i="1"/>
  <c r="Q6342" i="1"/>
  <c r="Q6453" i="1"/>
  <c r="Q6575" i="1"/>
  <c r="Q4068" i="1"/>
  <c r="Q4244" i="1"/>
  <c r="Q4680" i="1"/>
  <c r="Q5541" i="1"/>
  <c r="Q5555" i="1"/>
  <c r="Q5994" i="1"/>
  <c r="Q3625" i="1"/>
  <c r="Q3967" i="1"/>
  <c r="Q4132" i="1"/>
  <c r="Q5250" i="1"/>
  <c r="Q5769" i="1"/>
  <c r="Q5931" i="1"/>
  <c r="Q6109" i="1"/>
  <c r="Q6365" i="1"/>
  <c r="Q6862" i="1"/>
  <c r="Q6975" i="1"/>
  <c r="Q7497" i="1"/>
  <c r="Q7537" i="1"/>
  <c r="Q7631" i="1"/>
  <c r="Q7853" i="1"/>
  <c r="R8452" i="1"/>
  <c r="Q9032" i="1"/>
  <c r="Q6553" i="1"/>
  <c r="Q6597" i="1"/>
  <c r="Q6827" i="1"/>
  <c r="Q7051" i="1"/>
  <c r="Q8117" i="1"/>
  <c r="Q8272" i="1"/>
  <c r="Q8299" i="1"/>
  <c r="Q8493" i="1"/>
  <c r="R5013" i="1"/>
  <c r="S4213" i="1"/>
  <c r="S886" i="1"/>
  <c r="Q5200" i="1"/>
  <c r="T6415" i="1"/>
  <c r="Q8487" i="1"/>
  <c r="T8732" i="1"/>
  <c r="Q8779" i="1"/>
  <c r="Q8917" i="1"/>
  <c r="Q7914" i="1"/>
  <c r="R8135" i="1"/>
  <c r="T8198" i="1"/>
  <c r="S8292" i="1"/>
  <c r="S8978" i="1"/>
  <c r="T9027" i="1"/>
  <c r="S9055" i="1"/>
  <c r="R8978" i="1"/>
  <c r="T1319" i="1"/>
  <c r="S3073" i="1"/>
  <c r="Q3462" i="1"/>
  <c r="Q5431" i="1"/>
  <c r="S5698" i="1"/>
  <c r="S7116" i="1"/>
  <c r="S9027" i="1"/>
  <c r="T3413" i="1"/>
  <c r="S4060" i="1"/>
  <c r="Q7197" i="1"/>
  <c r="T8591" i="1"/>
  <c r="T8978" i="1"/>
  <c r="Q8198" i="1"/>
  <c r="R8779" i="1"/>
  <c r="S506" i="1"/>
  <c r="T5431" i="1"/>
  <c r="Q731" i="1"/>
  <c r="T4256" i="1"/>
  <c r="T6001" i="1"/>
  <c r="R6702" i="1"/>
  <c r="Q8423" i="1"/>
  <c r="T5976" i="1"/>
  <c r="Q6001" i="1"/>
  <c r="R6018" i="1"/>
  <c r="Q6059" i="1"/>
  <c r="S6522" i="1"/>
  <c r="Q7004" i="1"/>
  <c r="T7004" i="1"/>
  <c r="R7084" i="1"/>
  <c r="R7197" i="1"/>
  <c r="R7914" i="1"/>
  <c r="Q8045" i="1"/>
  <c r="Q8135" i="1"/>
  <c r="T8292" i="1"/>
  <c r="T8452" i="1"/>
  <c r="Q8591" i="1"/>
  <c r="T8739" i="1"/>
  <c r="Q8772" i="1"/>
  <c r="T8795" i="1"/>
  <c r="S413" i="1"/>
  <c r="Q464" i="1"/>
  <c r="R506" i="1"/>
  <c r="T660" i="1"/>
  <c r="T731" i="1"/>
  <c r="Q741" i="1"/>
  <c r="Q910" i="1"/>
  <c r="Q922" i="1"/>
  <c r="T413" i="1"/>
  <c r="R464" i="1"/>
  <c r="R741" i="1"/>
  <c r="T1337" i="1"/>
  <c r="T1405" i="1"/>
  <c r="S1796" i="1"/>
  <c r="Q2167" i="1"/>
  <c r="S2395" i="1"/>
  <c r="Q2956" i="1"/>
  <c r="T3173" i="1"/>
  <c r="Q3601" i="1"/>
  <c r="R3617" i="1"/>
  <c r="Q3768" i="1"/>
  <c r="S3818" i="1"/>
  <c r="S3864" i="1"/>
  <c r="Q3990" i="1"/>
  <c r="Q4139" i="1"/>
  <c r="R4153" i="1"/>
  <c r="S5257" i="1"/>
  <c r="S5327" i="1"/>
  <c r="T5617" i="1"/>
  <c r="T5653" i="1"/>
  <c r="R5698" i="1"/>
  <c r="S5976" i="1"/>
  <c r="Q6008" i="1"/>
  <c r="Q6018" i="1"/>
  <c r="T6059" i="1"/>
  <c r="Q6415" i="1"/>
  <c r="R6522" i="1"/>
  <c r="Q7084" i="1"/>
  <c r="T8045" i="1"/>
  <c r="S8452" i="1"/>
  <c r="S8739" i="1"/>
  <c r="R65" i="1"/>
  <c r="Q384" i="1"/>
  <c r="T482" i="1"/>
  <c r="Q599" i="1"/>
  <c r="T922" i="1"/>
  <c r="R1405" i="1"/>
  <c r="T1994" i="1"/>
  <c r="Q5327" i="1"/>
  <c r="R5653" i="1"/>
  <c r="T5698" i="1"/>
  <c r="Q5976" i="1"/>
  <c r="R6001" i="1"/>
  <c r="S6018" i="1"/>
  <c r="S7084" i="1"/>
  <c r="S7197" i="1"/>
  <c r="S7914" i="1"/>
  <c r="R8045" i="1"/>
  <c r="R8198" i="1"/>
  <c r="Q8292" i="1"/>
  <c r="Q8452" i="1"/>
  <c r="R8591" i="1"/>
  <c r="Q8739" i="1"/>
  <c r="S8779" i="1"/>
  <c r="Q9027" i="1"/>
  <c r="T1943" i="1"/>
  <c r="R5200" i="1"/>
  <c r="S5358" i="1"/>
  <c r="R5380" i="1"/>
  <c r="S5455" i="1"/>
  <c r="R5468" i="1"/>
  <c r="R5484" i="1"/>
  <c r="T5601" i="1"/>
  <c r="S5617" i="1"/>
  <c r="S5717" i="1"/>
  <c r="T5762" i="1"/>
  <c r="Q5849" i="1"/>
  <c r="S6001" i="1"/>
  <c r="T6008" i="1"/>
  <c r="T6851" i="1"/>
  <c r="T7032" i="1"/>
  <c r="T7084" i="1"/>
  <c r="R7116" i="1"/>
  <c r="R7179" i="1"/>
  <c r="R7291" i="1"/>
  <c r="Q7291" i="1"/>
  <c r="R7391" i="1"/>
  <c r="Q7422" i="1"/>
  <c r="Q7475" i="1"/>
  <c r="T7475" i="1"/>
  <c r="T7594" i="1"/>
  <c r="Q7902" i="1"/>
  <c r="T7914" i="1"/>
  <c r="S8198" i="1"/>
  <c r="R8292" i="1"/>
  <c r="Q8367" i="1"/>
  <c r="Q8395" i="1"/>
  <c r="R8573" i="1"/>
  <c r="Q8600" i="1"/>
  <c r="Q8682" i="1"/>
  <c r="Q8836" i="1"/>
  <c r="T8869" i="1"/>
  <c r="T8950" i="1"/>
  <c r="T9055" i="1"/>
  <c r="Q660" i="1"/>
  <c r="S105" i="1"/>
  <c r="S52" i="1"/>
  <c r="T78" i="1"/>
  <c r="Q215" i="1"/>
  <c r="Q306" i="1"/>
  <c r="T24" i="1"/>
  <c r="Q65" i="1"/>
  <c r="Q167" i="1"/>
  <c r="S245" i="1"/>
  <c r="Q351" i="1"/>
  <c r="Q1062" i="1"/>
  <c r="R1249" i="1"/>
  <c r="S1306" i="1"/>
  <c r="S1319" i="1"/>
  <c r="S1337" i="1"/>
  <c r="S1405" i="1"/>
  <c r="Q1654" i="1"/>
  <c r="R1796" i="1"/>
  <c r="R1881" i="1"/>
  <c r="S2054" i="1"/>
  <c r="R2096" i="1"/>
  <c r="T2148" i="1"/>
  <c r="T2167" i="1"/>
  <c r="R2285" i="1"/>
  <c r="S2385" i="1"/>
  <c r="R2395" i="1"/>
  <c r="R2486" i="1"/>
  <c r="R2731" i="1"/>
  <c r="T2956" i="1"/>
  <c r="R3073" i="1"/>
  <c r="S3173" i="1"/>
  <c r="Q3228" i="1"/>
  <c r="T3242" i="1"/>
  <c r="S3413" i="1"/>
  <c r="T3462" i="1"/>
  <c r="T3601" i="1"/>
  <c r="Q3610" i="1"/>
  <c r="Q3617" i="1"/>
  <c r="Q3649" i="1"/>
  <c r="T3758" i="1"/>
  <c r="S3758" i="1"/>
  <c r="T3768" i="1"/>
  <c r="R3818" i="1"/>
  <c r="R3864" i="1"/>
  <c r="T3982" i="1"/>
  <c r="T3990" i="1"/>
  <c r="R4060" i="1"/>
  <c r="T4139" i="1"/>
  <c r="Q4153" i="1"/>
  <c r="T4233" i="1"/>
  <c r="S4256" i="1"/>
  <c r="T4506" i="1"/>
  <c r="Q4632" i="1"/>
  <c r="Q4726" i="1"/>
  <c r="S4750" i="1"/>
  <c r="R4750" i="1"/>
  <c r="S4957" i="1"/>
  <c r="R4997" i="1"/>
  <c r="T5085" i="1"/>
  <c r="T5102" i="1"/>
  <c r="T5244" i="1"/>
  <c r="R5257" i="1"/>
  <c r="R5327" i="1"/>
  <c r="R5358" i="1"/>
  <c r="S5380" i="1"/>
  <c r="Q5423" i="1"/>
  <c r="R5423" i="1"/>
  <c r="S5431" i="1"/>
  <c r="T5455" i="1"/>
  <c r="Q5468" i="1"/>
  <c r="S5468" i="1"/>
  <c r="Q5484" i="1"/>
  <c r="S5518" i="1"/>
  <c r="R5518" i="1"/>
  <c r="S5583" i="1"/>
  <c r="R5583" i="1"/>
  <c r="S5601" i="1"/>
  <c r="Q5601" i="1"/>
  <c r="T5640" i="1"/>
  <c r="S5640" i="1"/>
  <c r="S5653" i="1"/>
  <c r="R5684" i="1"/>
  <c r="Q5684" i="1"/>
  <c r="Q5698" i="1"/>
  <c r="R5717" i="1"/>
  <c r="R5736" i="1"/>
  <c r="Q5736" i="1"/>
  <c r="Q5762" i="1"/>
  <c r="R5849" i="1"/>
  <c r="T5869" i="1"/>
  <c r="Q5869" i="1"/>
  <c r="T5896" i="1"/>
  <c r="S5896" i="1"/>
  <c r="R5964" i="1"/>
  <c r="Q5964" i="1"/>
  <c r="T6018" i="1"/>
  <c r="Q6052" i="1"/>
  <c r="R6052" i="1"/>
  <c r="S6059" i="1"/>
  <c r="T6161" i="1"/>
  <c r="S6161" i="1"/>
  <c r="S6443" i="1"/>
  <c r="R6443" i="1"/>
  <c r="T6497" i="1"/>
  <c r="S6497" i="1"/>
  <c r="Q6522" i="1"/>
  <c r="S6691" i="1"/>
  <c r="R6691" i="1"/>
  <c r="Q6702" i="1"/>
  <c r="T6725" i="1"/>
  <c r="S6725" i="1"/>
  <c r="S6851" i="1"/>
  <c r="S7004" i="1"/>
  <c r="R7004" i="1"/>
  <c r="S7032" i="1"/>
  <c r="R7032" i="1"/>
  <c r="Q7032" i="1"/>
  <c r="Q7116" i="1"/>
  <c r="T7116" i="1"/>
  <c r="S7179" i="1"/>
  <c r="Q7179" i="1"/>
  <c r="T7179" i="1"/>
  <c r="T7197" i="1"/>
  <c r="T7291" i="1"/>
  <c r="S7291" i="1"/>
  <c r="T7391" i="1"/>
  <c r="S7391" i="1"/>
  <c r="Q7391" i="1"/>
  <c r="R7422" i="1"/>
  <c r="T7422" i="1"/>
  <c r="S7422" i="1"/>
  <c r="S7475" i="1"/>
  <c r="R7475" i="1"/>
  <c r="Q7594" i="1"/>
  <c r="S7594" i="1"/>
  <c r="R7594" i="1"/>
  <c r="T7902" i="1"/>
  <c r="S7902" i="1"/>
  <c r="R7902" i="1"/>
  <c r="S8045" i="1"/>
  <c r="T8135" i="1"/>
  <c r="S8135" i="1"/>
  <c r="S8169" i="1"/>
  <c r="R8169" i="1"/>
  <c r="Q8169" i="1"/>
  <c r="T8169" i="1"/>
  <c r="Q8341" i="1"/>
  <c r="T8341" i="1"/>
  <c r="S8341" i="1"/>
  <c r="R8341" i="1"/>
  <c r="S8367" i="1"/>
  <c r="R8367" i="1"/>
  <c r="T8367" i="1"/>
  <c r="S8395" i="1"/>
  <c r="R8395" i="1"/>
  <c r="T8395" i="1"/>
  <c r="R8423" i="1"/>
  <c r="T8423" i="1"/>
  <c r="S8423" i="1"/>
  <c r="R8487" i="1"/>
  <c r="T8487" i="1"/>
  <c r="S8487" i="1"/>
  <c r="Q8573" i="1"/>
  <c r="T8573" i="1"/>
  <c r="S8573" i="1"/>
  <c r="S8591" i="1"/>
  <c r="T8600" i="1"/>
  <c r="S8600" i="1"/>
  <c r="R8600" i="1"/>
  <c r="T8682" i="1"/>
  <c r="S8682" i="1"/>
  <c r="R8682" i="1"/>
  <c r="S8732" i="1"/>
  <c r="R8732" i="1"/>
  <c r="Q8732" i="1"/>
  <c r="R8739" i="1"/>
  <c r="S8772" i="1"/>
  <c r="R8772" i="1"/>
  <c r="T8772" i="1"/>
  <c r="T8779" i="1"/>
  <c r="Q8795" i="1"/>
  <c r="S8795" i="1"/>
  <c r="R8795" i="1"/>
  <c r="S8808" i="1"/>
  <c r="R8808" i="1"/>
  <c r="Q8808" i="1"/>
  <c r="T8808" i="1"/>
  <c r="T8836" i="1"/>
  <c r="S8836" i="1"/>
  <c r="R8836" i="1"/>
  <c r="S8869" i="1"/>
  <c r="R8869" i="1"/>
  <c r="Q8869" i="1"/>
  <c r="T8889" i="1"/>
  <c r="S8889" i="1"/>
  <c r="R8889" i="1"/>
  <c r="Q8889" i="1"/>
  <c r="R8917" i="1"/>
  <c r="T8917" i="1"/>
  <c r="S8917" i="1"/>
  <c r="S8950" i="1"/>
  <c r="R8950" i="1"/>
  <c r="Q8950" i="1"/>
  <c r="R8971" i="1"/>
  <c r="Q8971" i="1"/>
  <c r="T8971" i="1"/>
  <c r="S8971" i="1"/>
  <c r="Q8978" i="1"/>
  <c r="R9020" i="1"/>
  <c r="Q9020" i="1"/>
  <c r="T9020" i="1"/>
  <c r="S9020" i="1"/>
  <c r="Q9055" i="1"/>
  <c r="R9055" i="1"/>
  <c r="Q24" i="1"/>
  <c r="S24" i="1"/>
  <c r="R24" i="1"/>
  <c r="R52" i="1"/>
  <c r="Q52" i="1"/>
  <c r="T52" i="1"/>
  <c r="T65" i="1"/>
  <c r="S65" i="1"/>
  <c r="S78" i="1"/>
  <c r="R78" i="1"/>
  <c r="Q78" i="1"/>
  <c r="R105" i="1"/>
  <c r="Q105" i="1"/>
  <c r="T105" i="1"/>
  <c r="R167" i="1"/>
  <c r="T167" i="1"/>
  <c r="S167" i="1"/>
  <c r="T215" i="1"/>
  <c r="S215" i="1"/>
  <c r="R215" i="1"/>
  <c r="R245" i="1"/>
  <c r="Q245" i="1"/>
  <c r="T245" i="1"/>
  <c r="T306" i="1"/>
  <c r="S306" i="1"/>
  <c r="R306" i="1"/>
  <c r="R351" i="1"/>
  <c r="T351" i="1"/>
  <c r="S351" i="1"/>
  <c r="T384" i="1"/>
  <c r="S384" i="1"/>
  <c r="R384" i="1"/>
  <c r="R413" i="1"/>
  <c r="Q413" i="1"/>
  <c r="S432" i="1"/>
  <c r="R432" i="1"/>
  <c r="Q432" i="1"/>
  <c r="T432" i="1"/>
  <c r="R454" i="1"/>
  <c r="Q454" i="1"/>
  <c r="T454" i="1"/>
  <c r="S454" i="1"/>
  <c r="T464" i="1"/>
  <c r="S464" i="1"/>
  <c r="Q482" i="1"/>
  <c r="S482" i="1"/>
  <c r="R482" i="1"/>
  <c r="Q506" i="1"/>
  <c r="T506" i="1"/>
  <c r="Q540" i="1"/>
  <c r="T540" i="1"/>
  <c r="S540" i="1"/>
  <c r="R540" i="1"/>
  <c r="Q572" i="1"/>
  <c r="T572" i="1"/>
  <c r="S572" i="1"/>
  <c r="R572" i="1"/>
  <c r="T599" i="1"/>
  <c r="S599" i="1"/>
  <c r="R599" i="1"/>
  <c r="S643" i="1"/>
  <c r="R643" i="1"/>
  <c r="Q643" i="1"/>
  <c r="T643" i="1"/>
  <c r="S660" i="1"/>
  <c r="R660" i="1"/>
  <c r="S711" i="1"/>
  <c r="R711" i="1"/>
  <c r="Q711" i="1"/>
  <c r="T711" i="1"/>
  <c r="S731" i="1"/>
  <c r="R731" i="1"/>
  <c r="T741" i="1"/>
  <c r="S741" i="1"/>
  <c r="R796" i="1"/>
  <c r="Q796" i="1"/>
  <c r="T796" i="1"/>
  <c r="S796" i="1"/>
  <c r="S820" i="1"/>
  <c r="R820" i="1"/>
  <c r="Q820" i="1"/>
  <c r="T820" i="1"/>
  <c r="S877" i="1"/>
  <c r="R877" i="1"/>
  <c r="Q877" i="1"/>
  <c r="T877" i="1"/>
  <c r="T910" i="1"/>
  <c r="S910" i="1"/>
  <c r="R910" i="1"/>
  <c r="S922" i="1"/>
  <c r="R922" i="1"/>
  <c r="R962" i="1"/>
  <c r="Q962" i="1"/>
  <c r="T962" i="1"/>
  <c r="S962" i="1"/>
  <c r="Q999" i="1"/>
  <c r="T999" i="1"/>
  <c r="S999" i="1"/>
  <c r="R999" i="1"/>
  <c r="Q1042" i="1"/>
  <c r="T1042" i="1"/>
  <c r="S1042" i="1"/>
  <c r="R1042" i="1"/>
  <c r="T1062" i="1"/>
  <c r="S1062" i="1"/>
  <c r="R1062" i="1"/>
  <c r="T1095" i="1"/>
  <c r="S1095" i="1"/>
  <c r="R1095" i="1"/>
  <c r="Q1095" i="1"/>
  <c r="Q1128" i="1"/>
  <c r="T1128" i="1"/>
  <c r="S1128" i="1"/>
  <c r="R1128" i="1"/>
  <c r="T1249" i="1"/>
  <c r="S1249" i="1"/>
  <c r="Q1249" i="1"/>
  <c r="R1306" i="1"/>
  <c r="Q1306" i="1"/>
  <c r="T1306" i="1"/>
  <c r="R1319" i="1"/>
  <c r="Q1319" i="1"/>
  <c r="R1337" i="1"/>
  <c r="Q1337" i="1"/>
  <c r="S1380" i="1"/>
  <c r="R1380" i="1"/>
  <c r="Q1380" i="1"/>
  <c r="T1380" i="1"/>
  <c r="Q1405" i="1"/>
  <c r="S1479" i="1"/>
  <c r="R1479" i="1"/>
  <c r="Q1479" i="1"/>
  <c r="T1479" i="1"/>
  <c r="T1499" i="1"/>
  <c r="S1499" i="1"/>
  <c r="R1499" i="1"/>
  <c r="Q1499" i="1"/>
  <c r="R1631" i="1"/>
  <c r="Q1631" i="1"/>
  <c r="T1631" i="1"/>
  <c r="S1631" i="1"/>
  <c r="R1654" i="1"/>
  <c r="T1654" i="1"/>
  <c r="S1654" i="1"/>
  <c r="R1712" i="1"/>
  <c r="Q1712" i="1"/>
  <c r="T1712" i="1"/>
  <c r="S1712" i="1"/>
  <c r="Q1739" i="1"/>
  <c r="T1739" i="1"/>
  <c r="S1739" i="1"/>
  <c r="R1739" i="1"/>
  <c r="S1776" i="1"/>
  <c r="R1776" i="1"/>
  <c r="Q1776" i="1"/>
  <c r="T1776" i="1"/>
  <c r="Q1796" i="1"/>
  <c r="T1796" i="1"/>
  <c r="T1881" i="1"/>
  <c r="S1881" i="1"/>
  <c r="Q1881" i="1"/>
  <c r="R1904" i="1"/>
  <c r="Q1904" i="1"/>
  <c r="T1904" i="1"/>
  <c r="S1904" i="1"/>
  <c r="R1943" i="1"/>
  <c r="Q1943" i="1"/>
  <c r="S1943" i="1"/>
  <c r="S1994" i="1"/>
  <c r="R1994" i="1"/>
  <c r="Q1994" i="1"/>
  <c r="Q2054" i="1"/>
  <c r="T2054" i="1"/>
  <c r="R2054" i="1"/>
  <c r="Q2076" i="1"/>
  <c r="T2076" i="1"/>
  <c r="S2076" i="1"/>
  <c r="R2076" i="1"/>
  <c r="Q2096" i="1"/>
  <c r="T2096" i="1"/>
  <c r="S2096" i="1"/>
  <c r="S2148" i="1"/>
  <c r="R2148" i="1"/>
  <c r="Q2148" i="1"/>
  <c r="S2167" i="1"/>
  <c r="R2167" i="1"/>
  <c r="S2236" i="1"/>
  <c r="R2236" i="1"/>
  <c r="Q2236" i="1"/>
  <c r="T2236" i="1"/>
  <c r="S2285" i="1"/>
  <c r="Q2285" i="1"/>
  <c r="T2285" i="1"/>
  <c r="S2352" i="1"/>
  <c r="R2352" i="1"/>
  <c r="Q2352" i="1"/>
  <c r="T2352" i="1"/>
  <c r="R2385" i="1"/>
  <c r="Q2385" i="1"/>
  <c r="T2385" i="1"/>
  <c r="Q2395" i="1"/>
  <c r="T2395" i="1"/>
  <c r="T2486" i="1"/>
  <c r="S2486" i="1"/>
  <c r="Q2486" i="1"/>
  <c r="Q2539" i="1"/>
  <c r="T2539" i="1"/>
  <c r="S2539" i="1"/>
  <c r="R2539" i="1"/>
  <c r="S2580" i="1"/>
  <c r="R2580" i="1"/>
  <c r="Q2580" i="1"/>
  <c r="T2580" i="1"/>
  <c r="S2595" i="1"/>
  <c r="R2595" i="1"/>
  <c r="Q2595" i="1"/>
  <c r="T2595" i="1"/>
  <c r="Q2628" i="1"/>
  <c r="T2628" i="1"/>
  <c r="S2628" i="1"/>
  <c r="R2628" i="1"/>
  <c r="S2662" i="1"/>
  <c r="R2662" i="1"/>
  <c r="Q2662" i="1"/>
  <c r="T2662" i="1"/>
  <c r="R2702" i="1"/>
  <c r="Q2702" i="1"/>
  <c r="T2702" i="1"/>
  <c r="S2702" i="1"/>
  <c r="Q2731" i="1"/>
  <c r="T2731" i="1"/>
  <c r="S2731" i="1"/>
  <c r="T2892" i="1"/>
  <c r="S2892" i="1"/>
  <c r="R2892" i="1"/>
  <c r="Q2892" i="1"/>
  <c r="Q2933" i="1"/>
  <c r="T2933" i="1"/>
  <c r="S2933" i="1"/>
  <c r="R2933" i="1"/>
  <c r="S2956" i="1"/>
  <c r="R2956" i="1"/>
  <c r="T2991" i="1"/>
  <c r="S2991" i="1"/>
  <c r="R2991" i="1"/>
  <c r="Q2991" i="1"/>
  <c r="S3045" i="1"/>
  <c r="R3045" i="1"/>
  <c r="Q3045" i="1"/>
  <c r="T3045" i="1"/>
  <c r="R3066" i="1"/>
  <c r="Q3066" i="1"/>
  <c r="T3066" i="1"/>
  <c r="S3066" i="1"/>
  <c r="Q3073" i="1"/>
  <c r="T3073" i="1"/>
  <c r="T3144" i="1"/>
  <c r="S3144" i="1"/>
  <c r="R3144" i="1"/>
  <c r="Q3144" i="1"/>
  <c r="Q3156" i="1"/>
  <c r="T3156" i="1"/>
  <c r="S3156" i="1"/>
  <c r="R3156" i="1"/>
  <c r="R3173" i="1"/>
  <c r="Q3173" i="1"/>
  <c r="T3228" i="1"/>
  <c r="S3228" i="1"/>
  <c r="R3228" i="1"/>
  <c r="S3242" i="1"/>
  <c r="R3242" i="1"/>
  <c r="Q3242" i="1"/>
  <c r="S3264" i="1"/>
  <c r="R3264" i="1"/>
  <c r="Q3264" i="1"/>
  <c r="T3264" i="1"/>
  <c r="R3291" i="1"/>
  <c r="Q3291" i="1"/>
  <c r="T3291" i="1"/>
  <c r="S3291" i="1"/>
  <c r="T3316" i="1"/>
  <c r="S3316" i="1"/>
  <c r="R3316" i="1"/>
  <c r="Q3316" i="1"/>
  <c r="T3350" i="1"/>
  <c r="S3350" i="1"/>
  <c r="R3350" i="1"/>
  <c r="Q3350" i="1"/>
  <c r="Q3385" i="1"/>
  <c r="T3385" i="1"/>
  <c r="S3385" i="1"/>
  <c r="R3385" i="1"/>
  <c r="S3402" i="1"/>
  <c r="R3402" i="1"/>
  <c r="Q3402" i="1"/>
  <c r="T3402" i="1"/>
  <c r="R3413" i="1"/>
  <c r="Q3413" i="1"/>
  <c r="Q3452" i="1"/>
  <c r="T3452" i="1"/>
  <c r="S3452" i="1"/>
  <c r="R3452" i="1"/>
  <c r="S3462" i="1"/>
  <c r="R3462" i="1"/>
  <c r="T3520" i="1"/>
  <c r="S3520" i="1"/>
  <c r="R3520" i="1"/>
  <c r="Q3520" i="1"/>
  <c r="S3536" i="1"/>
  <c r="R3536" i="1"/>
  <c r="Q3536" i="1"/>
  <c r="T3536" i="1"/>
  <c r="Q3591" i="1"/>
  <c r="T3591" i="1"/>
  <c r="S3591" i="1"/>
  <c r="R3591" i="1"/>
  <c r="S3601" i="1"/>
  <c r="R3601" i="1"/>
  <c r="T3610" i="1"/>
  <c r="S3610" i="1"/>
  <c r="R3610" i="1"/>
  <c r="T3617" i="1"/>
  <c r="S3617" i="1"/>
  <c r="T3649" i="1"/>
  <c r="S3649" i="1"/>
  <c r="R3649" i="1"/>
  <c r="Q3692" i="1"/>
  <c r="T3692" i="1"/>
  <c r="S3692" i="1"/>
  <c r="R3692" i="1"/>
  <c r="S3716" i="1"/>
  <c r="R3716" i="1"/>
  <c r="Q3716" i="1"/>
  <c r="T3716" i="1"/>
  <c r="Q3742" i="1"/>
  <c r="T3742" i="1"/>
  <c r="S3742" i="1"/>
  <c r="R3742" i="1"/>
  <c r="R3758" i="1"/>
  <c r="Q3758" i="1"/>
  <c r="S3768" i="1"/>
  <c r="R3768" i="1"/>
  <c r="S3811" i="1"/>
  <c r="R3811" i="1"/>
  <c r="Q3811" i="1"/>
  <c r="T3811" i="1"/>
  <c r="Q3818" i="1"/>
  <c r="T3818" i="1"/>
  <c r="R3846" i="1"/>
  <c r="Q3846" i="1"/>
  <c r="T3846" i="1"/>
  <c r="S3846" i="1"/>
  <c r="Q3864" i="1"/>
  <c r="T3864" i="1"/>
  <c r="R3884" i="1"/>
  <c r="Q3884" i="1"/>
  <c r="T3884" i="1"/>
  <c r="S3884" i="1"/>
  <c r="Q3912" i="1"/>
  <c r="T3912" i="1"/>
  <c r="S3912" i="1"/>
  <c r="R3912" i="1"/>
  <c r="R3961" i="1"/>
  <c r="Q3961" i="1"/>
  <c r="T3961" i="1"/>
  <c r="S3961" i="1"/>
  <c r="S3982" i="1"/>
  <c r="R3982" i="1"/>
  <c r="Q3982" i="1"/>
  <c r="S3990" i="1"/>
  <c r="R3990" i="1"/>
  <c r="T4012" i="1"/>
  <c r="S4012" i="1"/>
  <c r="R4012" i="1"/>
  <c r="Q4012" i="1"/>
  <c r="Q4048" i="1"/>
  <c r="T4048" i="1"/>
  <c r="S4048" i="1"/>
  <c r="R4048" i="1"/>
  <c r="Q4060" i="1"/>
  <c r="T4060" i="1"/>
  <c r="T4118" i="1"/>
  <c r="S4118" i="1"/>
  <c r="R4118" i="1"/>
  <c r="Q4118" i="1"/>
  <c r="S4139" i="1"/>
  <c r="R4139" i="1"/>
  <c r="T4153" i="1"/>
  <c r="S4153" i="1"/>
  <c r="Q4196" i="1"/>
  <c r="T4196" i="1"/>
  <c r="S4196" i="1"/>
  <c r="R4196" i="1"/>
  <c r="S4233" i="1"/>
  <c r="R4233" i="1"/>
  <c r="Q4233" i="1"/>
  <c r="R4256" i="1"/>
  <c r="Q4256" i="1"/>
  <c r="S4297" i="1"/>
  <c r="R4297" i="1"/>
  <c r="Q4297" i="1"/>
  <c r="T4297" i="1"/>
  <c r="S4376" i="1"/>
  <c r="R4376" i="1"/>
  <c r="Q4376" i="1"/>
  <c r="T4376" i="1"/>
  <c r="Q4398" i="1"/>
  <c r="T4398" i="1"/>
  <c r="S4398" i="1"/>
  <c r="R4398" i="1"/>
  <c r="R4413" i="1"/>
  <c r="Q4413" i="1"/>
  <c r="T4413" i="1"/>
  <c r="S4413" i="1"/>
  <c r="T4431" i="1"/>
  <c r="S4431" i="1"/>
  <c r="R4431" i="1"/>
  <c r="Q4431" i="1"/>
  <c r="R4455" i="1"/>
  <c r="Q4455" i="1"/>
  <c r="T4455" i="1"/>
  <c r="S4455" i="1"/>
  <c r="Q4495" i="1"/>
  <c r="T4495" i="1"/>
  <c r="S4495" i="1"/>
  <c r="R4495" i="1"/>
  <c r="S4506" i="1"/>
  <c r="R4506" i="1"/>
  <c r="Q4506" i="1"/>
  <c r="S4527" i="1"/>
  <c r="R4527" i="1"/>
  <c r="Q4527" i="1"/>
  <c r="T4527" i="1"/>
  <c r="T4632" i="1"/>
  <c r="S4632" i="1"/>
  <c r="R4632" i="1"/>
  <c r="T4726" i="1"/>
  <c r="S4726" i="1"/>
  <c r="R4726" i="1"/>
  <c r="Q4750" i="1"/>
  <c r="T4750" i="1"/>
  <c r="R4934" i="1"/>
  <c r="Q4934" i="1"/>
  <c r="T4934" i="1"/>
  <c r="S4934" i="1"/>
  <c r="T4957" i="1"/>
  <c r="R4957" i="1"/>
  <c r="Q4957" i="1"/>
  <c r="S4997" i="1"/>
  <c r="Q4997" i="1"/>
  <c r="T4997" i="1"/>
  <c r="S5085" i="1"/>
  <c r="R5085" i="1"/>
  <c r="Q5085" i="1"/>
  <c r="S5102" i="1"/>
  <c r="R5102" i="1"/>
  <c r="Q5102" i="1"/>
  <c r="Q5138" i="1"/>
  <c r="T5138" i="1"/>
  <c r="S5138" i="1"/>
  <c r="R5138" i="1"/>
  <c r="T5200" i="1"/>
  <c r="S5200" i="1"/>
  <c r="S5244" i="1"/>
  <c r="R5244" i="1"/>
  <c r="Q5244" i="1"/>
  <c r="Q5257" i="1"/>
  <c r="T5257" i="1"/>
  <c r="Q5303" i="1"/>
  <c r="T5303" i="1"/>
  <c r="S5303" i="1"/>
  <c r="R5303" i="1"/>
  <c r="T5316" i="1"/>
  <c r="S5316" i="1"/>
  <c r="R5316" i="1"/>
  <c r="Q5316" i="1"/>
  <c r="T5327" i="1"/>
  <c r="Q5358" i="1"/>
  <c r="T5358" i="1"/>
  <c r="Q5380" i="1"/>
  <c r="T5380" i="1"/>
  <c r="T5423" i="1"/>
  <c r="S5423" i="1"/>
  <c r="R5431" i="1"/>
  <c r="R5455" i="1"/>
  <c r="Q5455" i="1"/>
  <c r="T5468" i="1"/>
  <c r="T5484" i="1"/>
  <c r="S5484" i="1"/>
  <c r="Q5518" i="1"/>
  <c r="T5518" i="1"/>
  <c r="Q5583" i="1"/>
  <c r="T5583" i="1"/>
  <c r="R5601" i="1"/>
  <c r="R5617" i="1"/>
  <c r="Q5617" i="1"/>
  <c r="R5640" i="1"/>
  <c r="Q5640" i="1"/>
  <c r="Q5653" i="1"/>
  <c r="S5684" i="1"/>
  <c r="T5684" i="1"/>
  <c r="Q5717" i="1"/>
  <c r="T5717" i="1"/>
  <c r="T5736" i="1"/>
  <c r="S5736" i="1"/>
  <c r="S5762" i="1"/>
  <c r="R5762" i="1"/>
  <c r="S5849" i="1"/>
  <c r="T5849" i="1"/>
  <c r="S5869" i="1"/>
  <c r="R5869" i="1"/>
  <c r="R5896" i="1"/>
  <c r="Q5896" i="1"/>
  <c r="T5964" i="1"/>
  <c r="S5964" i="1"/>
  <c r="S6008" i="1"/>
  <c r="R6008" i="1"/>
  <c r="T6052" i="1"/>
  <c r="S6052" i="1"/>
  <c r="R6059" i="1"/>
  <c r="R6161" i="1"/>
  <c r="Q6161" i="1"/>
  <c r="S6415" i="1"/>
  <c r="R6415" i="1"/>
  <c r="Q6443" i="1"/>
  <c r="T6443" i="1"/>
  <c r="R6497" i="1"/>
  <c r="Q6497" i="1"/>
  <c r="T6522" i="1"/>
  <c r="Q6691" i="1"/>
  <c r="T6691" i="1"/>
  <c r="T6702" i="1"/>
  <c r="S6702" i="1"/>
  <c r="R6725" i="1"/>
  <c r="Q6725" i="1"/>
  <c r="R6851" i="1"/>
  <c r="Q6851" i="1"/>
  <c r="S9057" i="1" l="1"/>
  <c r="T9057" i="1"/>
  <c r="R9057" i="1"/>
  <c r="Q9057" i="1"/>
  <c r="Q12124" i="1" s="1"/>
  <c r="Q12126" i="1" s="1"/>
  <c r="T12124" i="1"/>
  <c r="T12126" i="1" s="1"/>
  <c r="S12124" i="1" l="1"/>
  <c r="S12126" i="1" s="1"/>
  <c r="R12124" i="1"/>
  <c r="R12126" i="1" s="1"/>
</calcChain>
</file>

<file path=xl/sharedStrings.xml><?xml version="1.0" encoding="utf-8"?>
<sst xmlns="http://schemas.openxmlformats.org/spreadsheetml/2006/main" count="93278" uniqueCount="12807">
  <si>
    <t>54431007</t>
  </si>
  <si>
    <t>Pymnts Contractors Rail Division Agreement</t>
  </si>
  <si>
    <t>ABERDEEN AND ROCKFISH RAILROAD</t>
  </si>
  <si>
    <t>8346</t>
  </si>
  <si>
    <t/>
  </si>
  <si>
    <t>0</t>
  </si>
  <si>
    <t>1907280754</t>
  </si>
  <si>
    <t>ACH</t>
  </si>
  <si>
    <t>80000.1.4.75</t>
  </si>
  <si>
    <t>AR Tie Replacement, Imp FRRCSI ID:F19118</t>
  </si>
  <si>
    <t>26417</t>
  </si>
  <si>
    <t>6400008207</t>
  </si>
  <si>
    <t>5202164768</t>
  </si>
  <si>
    <t>80000.2.3.69</t>
  </si>
  <si>
    <t>ACWR Xing Imp - FRRCSI ID: F18230</t>
  </si>
  <si>
    <t>6400008553</t>
  </si>
  <si>
    <t>5202218076</t>
  </si>
  <si>
    <t>80000.2.3.97</t>
  </si>
  <si>
    <t>1907049506</t>
  </si>
  <si>
    <t>80000.1.4.86</t>
  </si>
  <si>
    <t>ACWR-Star Wye Ext  FRRCSI: F20108</t>
  </si>
  <si>
    <t>1907160672</t>
  </si>
  <si>
    <t>1907242922</t>
  </si>
  <si>
    <t>1907369581</t>
  </si>
  <si>
    <t>1906992071</t>
  </si>
  <si>
    <t>80000.1.4.91</t>
  </si>
  <si>
    <t>ACWR-Rail Storage Yard FRRCSI:F20113</t>
  </si>
  <si>
    <t>1907081125</t>
  </si>
  <si>
    <t>1907160674</t>
  </si>
  <si>
    <t>1907242920</t>
  </si>
  <si>
    <t>1907375165</t>
  </si>
  <si>
    <t>1907375116</t>
  </si>
  <si>
    <t>80000.1.4.92</t>
  </si>
  <si>
    <t>ACWR-Industrial Rail Yard FRRCSI:F20114</t>
  </si>
  <si>
    <t>1907375164</t>
  </si>
  <si>
    <t>80000.3.4.1</t>
  </si>
  <si>
    <t>ACWR-Transload Facility FRRCSI: F22301</t>
  </si>
  <si>
    <t>56900009</t>
  </si>
  <si>
    <t>Payments To Non-Governmental Entities</t>
  </si>
  <si>
    <t>ADTS OF ROCKINGHAM COUNTY</t>
  </si>
  <si>
    <t>29309</t>
  </si>
  <si>
    <t>20.513</t>
  </si>
  <si>
    <t>1906993668</t>
  </si>
  <si>
    <t>51001.37.9.2</t>
  </si>
  <si>
    <t>21-ED-058 AGING, DISABILITIES, OPERATING</t>
  </si>
  <si>
    <t>DOT-11</t>
  </si>
  <si>
    <t>1906999553</t>
  </si>
  <si>
    <t>36233.86.23.1</t>
  </si>
  <si>
    <t>21-CT-058 AGING, DISABILITY, ADMIN</t>
  </si>
  <si>
    <t>20.509</t>
  </si>
  <si>
    <t>DOT-14</t>
  </si>
  <si>
    <t>1907157859</t>
  </si>
  <si>
    <t>44637.30.3.3</t>
  </si>
  <si>
    <t>21-39-058S AGING DISABILITY &amp; TRANSIT</t>
  </si>
  <si>
    <t>20.526</t>
  </si>
  <si>
    <t>1907000492</t>
  </si>
  <si>
    <t>49233.1.1.2</t>
  </si>
  <si>
    <t>20-CA-058 AGING, DISABILITY &amp; TRANSIT</t>
  </si>
  <si>
    <t>1907100209</t>
  </si>
  <si>
    <t>1907235198</t>
  </si>
  <si>
    <t>1907322072</t>
  </si>
  <si>
    <t>1907108176</t>
  </si>
  <si>
    <t>51001.37.10.2</t>
  </si>
  <si>
    <t>22-ED-058 AGING, DISABILITIES, OPERATING</t>
  </si>
  <si>
    <t>1907191917</t>
  </si>
  <si>
    <t>1907286951</t>
  </si>
  <si>
    <t>1907100210</t>
  </si>
  <si>
    <t>36233.86.24.1</t>
  </si>
  <si>
    <t>22-CT-058 AGING, DISABILITY, ADMIN</t>
  </si>
  <si>
    <t>1907235204</t>
  </si>
  <si>
    <t>1907325006</t>
  </si>
  <si>
    <t>1907288427</t>
  </si>
  <si>
    <t>44637.30.4.3</t>
  </si>
  <si>
    <t>22-39-058S AGING DISABILITY &amp; TRANSIT</t>
  </si>
  <si>
    <t>56900007</t>
  </si>
  <si>
    <t>Pymnts To Airport Grantees By Aviation Division</t>
  </si>
  <si>
    <t>22465</t>
  </si>
  <si>
    <t>20.106</t>
  </si>
  <si>
    <t>1907235239</t>
  </si>
  <si>
    <t>36237.24.13.1</t>
  </si>
  <si>
    <t>HENDERSON-OXFORD AIRPORT</t>
  </si>
  <si>
    <t>1907343011</t>
  </si>
  <si>
    <t>1907013942</t>
  </si>
  <si>
    <t>36237.24.15.1</t>
  </si>
  <si>
    <t>1907235240</t>
  </si>
  <si>
    <t>1907317200</t>
  </si>
  <si>
    <t>1907372602</t>
  </si>
  <si>
    <t>1907045027</t>
  </si>
  <si>
    <t>36237.24.15.2</t>
  </si>
  <si>
    <t>1907333105</t>
  </si>
  <si>
    <t>36237.24.17.1</t>
  </si>
  <si>
    <t>AEROX</t>
  </si>
  <si>
    <t>122758</t>
  </si>
  <si>
    <t>1907247690</t>
  </si>
  <si>
    <t>36246.123</t>
  </si>
  <si>
    <t>Urban Air Mobility System</t>
  </si>
  <si>
    <t>1907357622</t>
  </si>
  <si>
    <t>56200010</t>
  </si>
  <si>
    <t>Payments To Municipalities - Construction</t>
  </si>
  <si>
    <t>ALAMANCE COUNTY</t>
  </si>
  <si>
    <t>36821</t>
  </si>
  <si>
    <t>1907064119</t>
  </si>
  <si>
    <t>72.1077</t>
  </si>
  <si>
    <t>Div 7 Alamance - Northeast Alamance VFD</t>
  </si>
  <si>
    <t>56900002</t>
  </si>
  <si>
    <t>Payment To Grant Recipients</t>
  </si>
  <si>
    <t>DOT-16CL</t>
  </si>
  <si>
    <t>1907139597</t>
  </si>
  <si>
    <t>36228.22.10.1</t>
  </si>
  <si>
    <t>36220.10.10.1</t>
  </si>
  <si>
    <t>36236.11.9.1</t>
  </si>
  <si>
    <t>24321</t>
  </si>
  <si>
    <t>1907022950</t>
  </si>
  <si>
    <t>51001.56.8.2</t>
  </si>
  <si>
    <t>21-ED-041 ALAMANCE COUNTY, OPERATING</t>
  </si>
  <si>
    <t>1907016069</t>
  </si>
  <si>
    <t>36233.1.16.1</t>
  </si>
  <si>
    <t>21-CT-041 ALAMANCE COUNTY, ADMIN</t>
  </si>
  <si>
    <t>1906994519</t>
  </si>
  <si>
    <t>36233.1.16.3</t>
  </si>
  <si>
    <t>21-CT-041 ALAMANCE COUNTY, CAPITAL</t>
  </si>
  <si>
    <t>1907032203</t>
  </si>
  <si>
    <t>49233.2.1.2</t>
  </si>
  <si>
    <t>20-CA-041 ALAMANCE COUNTY TRANSP., OPER</t>
  </si>
  <si>
    <t>1907115861</t>
  </si>
  <si>
    <t>20.507</t>
  </si>
  <si>
    <t>1907022949</t>
  </si>
  <si>
    <t>49358.1.1.2</t>
  </si>
  <si>
    <t>21-CS-041 ALAMANCE COUNTY, OPERATING</t>
  </si>
  <si>
    <t>1907153914</t>
  </si>
  <si>
    <t>1907203654</t>
  </si>
  <si>
    <t>1907125470</t>
  </si>
  <si>
    <t>51001.56.9.2</t>
  </si>
  <si>
    <t>22-ED-041 ALAMANCE COUNTY, OPERATING</t>
  </si>
  <si>
    <t>1907197345</t>
  </si>
  <si>
    <t>1907317161</t>
  </si>
  <si>
    <t>1907229041</t>
  </si>
  <si>
    <t>36233.1.17.1</t>
  </si>
  <si>
    <t>22-CT-041 ALAMANCE COUNTY, ADMIN</t>
  </si>
  <si>
    <t>1907306646</t>
  </si>
  <si>
    <t>1907357578</t>
  </si>
  <si>
    <t>52199016</t>
  </si>
  <si>
    <t>Bikeway Payments By Contract</t>
  </si>
  <si>
    <t>ALBEMARLE COMMISSION</t>
  </si>
  <si>
    <t>117155</t>
  </si>
  <si>
    <t>7400006250</t>
  </si>
  <si>
    <t>5202181588</t>
  </si>
  <si>
    <t>48778.4.8</t>
  </si>
  <si>
    <t>5202229441</t>
  </si>
  <si>
    <t>5202265274</t>
  </si>
  <si>
    <t>56200013</t>
  </si>
  <si>
    <t>Rural Planning Organization Expenses</t>
  </si>
  <si>
    <t>7500024852</t>
  </si>
  <si>
    <t>5202207966</t>
  </si>
  <si>
    <t>49600.4.1</t>
  </si>
  <si>
    <t>5202230258</t>
  </si>
  <si>
    <t>5202272421</t>
  </si>
  <si>
    <t>ALBEMARLE REGIONAL HEALTH SERVICES</t>
  </si>
  <si>
    <t>13514</t>
  </si>
  <si>
    <t>1907027267</t>
  </si>
  <si>
    <t>36233.53.22.1</t>
  </si>
  <si>
    <t>21-CT-005 ALBEMARLE REG'L HEALTH, ADMIN</t>
  </si>
  <si>
    <t>1907008821</t>
  </si>
  <si>
    <t>36233.53.22.3</t>
  </si>
  <si>
    <t>21-CT-005 ALBEMARLE REG'L HEALTH, CAP</t>
  </si>
  <si>
    <t>1907008817</t>
  </si>
  <si>
    <t>44637.31.2.3</t>
  </si>
  <si>
    <t>21-39-005S ALBEMARLE REG'L HEALTH, CAP</t>
  </si>
  <si>
    <t>1907006577</t>
  </si>
  <si>
    <t>49233.71.1.2</t>
  </si>
  <si>
    <t>20-CA-005 ALBEMARLE REG'L HEALTH, OPER</t>
  </si>
  <si>
    <t>1907113123</t>
  </si>
  <si>
    <t>1907203655</t>
  </si>
  <si>
    <t>1907329456</t>
  </si>
  <si>
    <t>1907372605</t>
  </si>
  <si>
    <t>51001.18.6.2</t>
  </si>
  <si>
    <t>20-MO-005 ALBEMARLE REGIONAL, CAPITAL</t>
  </si>
  <si>
    <t>Local</t>
  </si>
  <si>
    <t>1907049532</t>
  </si>
  <si>
    <t>49458.9.1.2</t>
  </si>
  <si>
    <t>DHHS CARES, OPERATING</t>
  </si>
  <si>
    <t>1907108306</t>
  </si>
  <si>
    <t>51001.33.8.2</t>
  </si>
  <si>
    <t>22-ED-005 ALBEMARLE REG'L HEALTH, OPER</t>
  </si>
  <si>
    <t>1907150317</t>
  </si>
  <si>
    <t>1907108305</t>
  </si>
  <si>
    <t>36233.53.23.1</t>
  </si>
  <si>
    <t>22-CT-005 ALBEMARLE REG'L HEALTH, ADMIN</t>
  </si>
  <si>
    <t>1907238394</t>
  </si>
  <si>
    <t>1907329458</t>
  </si>
  <si>
    <t>1907366020</t>
  </si>
  <si>
    <t>36233.53.23.4</t>
  </si>
  <si>
    <t>22-CT-005 ALBEMARLE REG'L HEALTH, CAP</t>
  </si>
  <si>
    <t>1907187560</t>
  </si>
  <si>
    <t>36223.104.5.2</t>
  </si>
  <si>
    <t>22-RO-005 ALBEMARLE REG'L HEALTH, OPER</t>
  </si>
  <si>
    <t>1907139612</t>
  </si>
  <si>
    <t>1907139618</t>
  </si>
  <si>
    <t>1907139624</t>
  </si>
  <si>
    <t>1907139668</t>
  </si>
  <si>
    <t>1907139670</t>
  </si>
  <si>
    <t>16458</t>
  </si>
  <si>
    <t>7500024255</t>
  </si>
  <si>
    <t>5202175525</t>
  </si>
  <si>
    <t>49232.4.1</t>
  </si>
  <si>
    <t>48482</t>
  </si>
  <si>
    <t>1907008819</t>
  </si>
  <si>
    <t>4278455</t>
  </si>
  <si>
    <t>51001.92.6.3</t>
  </si>
  <si>
    <t>21-ED-934 ALEXANDER COUNTY, CAPITAL</t>
  </si>
  <si>
    <t>1907112189</t>
  </si>
  <si>
    <t>4297576</t>
  </si>
  <si>
    <t>51001.92.7.3</t>
  </si>
  <si>
    <t>1907317178</t>
  </si>
  <si>
    <t>4334323</t>
  </si>
  <si>
    <t>1907366115</t>
  </si>
  <si>
    <t>4343884</t>
  </si>
  <si>
    <t>ALEXANDER RAILROAD CO</t>
  </si>
  <si>
    <t>18881</t>
  </si>
  <si>
    <t>1907160673</t>
  </si>
  <si>
    <t>80000.1.4.95</t>
  </si>
  <si>
    <t>ARC-Track, Turnout Imp  FRRCSI: F20117</t>
  </si>
  <si>
    <t>1907310440</t>
  </si>
  <si>
    <t>80000.1.4.109</t>
  </si>
  <si>
    <t>ARC-Crosstie, Track Imp FRRCSI ID:F21108</t>
  </si>
  <si>
    <t>ALLEGHANY COUNTY</t>
  </si>
  <si>
    <t>18629</t>
  </si>
  <si>
    <t>1906991845</t>
  </si>
  <si>
    <t>36233.4.21.1</t>
  </si>
  <si>
    <t>21-CT-086 ALLEGHANY COUNTY, ADMIN</t>
  </si>
  <si>
    <t>1907017348</t>
  </si>
  <si>
    <t>1907027351</t>
  </si>
  <si>
    <t>49233.3.1.2</t>
  </si>
  <si>
    <t>20-CA-086 ALLEGHANY COUNTY, OPERATING</t>
  </si>
  <si>
    <t>1907153912</t>
  </si>
  <si>
    <t>1907366110</t>
  </si>
  <si>
    <t>1907121323</t>
  </si>
  <si>
    <t>49233.3.2.2</t>
  </si>
  <si>
    <t>20-CR-086 ALLEGHANY COUNTY, OPERATING</t>
  </si>
  <si>
    <t>1907121313</t>
  </si>
  <si>
    <t>51001.13.10.2</t>
  </si>
  <si>
    <t>22-ED-086 ALLEGHANY COUNTY, OPERATING</t>
  </si>
  <si>
    <t>1907238387</t>
  </si>
  <si>
    <t>1907325002</t>
  </si>
  <si>
    <t>1907151701</t>
  </si>
  <si>
    <t>36233.4.22.1</t>
  </si>
  <si>
    <t>22-CT-086 ALLEGHANY COUNTY, ADMIN</t>
  </si>
  <si>
    <t>1907235206</t>
  </si>
  <si>
    <t>1907341390</t>
  </si>
  <si>
    <t>1907139599</t>
  </si>
  <si>
    <t>106206</t>
  </si>
  <si>
    <t>1907345325</t>
  </si>
  <si>
    <t>36233.142.2.1</t>
  </si>
  <si>
    <t>PUBLIC TRANSPORTATION DIVISION</t>
  </si>
  <si>
    <t>ANSON COUNTY</t>
  </si>
  <si>
    <t>24775</t>
  </si>
  <si>
    <t>1907135381</t>
  </si>
  <si>
    <t>36244.12.11.1</t>
  </si>
  <si>
    <t>ANSON COUNTY AIRPORT</t>
  </si>
  <si>
    <t>1907238403</t>
  </si>
  <si>
    <t>18724</t>
  </si>
  <si>
    <t>1907073648</t>
  </si>
  <si>
    <t>36233.5.22.1</t>
  </si>
  <si>
    <t>21-CT-011 ANSON COUNTY, ADMINISTRATION</t>
  </si>
  <si>
    <t>1907151698</t>
  </si>
  <si>
    <t>1907352771</t>
  </si>
  <si>
    <t>36237.9.15.1</t>
  </si>
  <si>
    <t>ANSON COUNTY-JEFF CLOUD FIELD</t>
  </si>
  <si>
    <t>1907049524</t>
  </si>
  <si>
    <t>1907135382</t>
  </si>
  <si>
    <t>36237.9.16.1</t>
  </si>
  <si>
    <t>1907137385</t>
  </si>
  <si>
    <t>36237.9.16.2</t>
  </si>
  <si>
    <t>1907235237</t>
  </si>
  <si>
    <t>1907321777</t>
  </si>
  <si>
    <t>1907139600</t>
  </si>
  <si>
    <t>1907321774</t>
  </si>
  <si>
    <t>36237.9.17.1</t>
  </si>
  <si>
    <t>ANTIOCH FIRE DEPARTMENT INC</t>
  </si>
  <si>
    <t>122858</t>
  </si>
  <si>
    <t>1907256514</t>
  </si>
  <si>
    <t>4324312</t>
  </si>
  <si>
    <t>72.1100</t>
  </si>
  <si>
    <t>Div 4 Johnston - Antioch VFD</t>
  </si>
  <si>
    <t>APPALCART</t>
  </si>
  <si>
    <t>22487</t>
  </si>
  <si>
    <t>1906999288</t>
  </si>
  <si>
    <t>36233.6.22.1</t>
  </si>
  <si>
    <t>21-CT-007 APPALCART, ADMIN</t>
  </si>
  <si>
    <t>1907016085</t>
  </si>
  <si>
    <t>36233.6.22.2</t>
  </si>
  <si>
    <t>21-CT-007 APPLACART, OPERATING</t>
  </si>
  <si>
    <t>1907006581</t>
  </si>
  <si>
    <t>51081.9.4.3</t>
  </si>
  <si>
    <t>21-AD-007 APPALCART, CAPITAL</t>
  </si>
  <si>
    <t>1907011081</t>
  </si>
  <si>
    <t>1907001789</t>
  </si>
  <si>
    <t>51081.9.4.4</t>
  </si>
  <si>
    <t>1907087474</t>
  </si>
  <si>
    <t>49233.5.1.2</t>
  </si>
  <si>
    <t>20-CA-007 APPALCART</t>
  </si>
  <si>
    <t>1907048210</t>
  </si>
  <si>
    <t>36233.6.23.1</t>
  </si>
  <si>
    <t>22-CT-007 APPALCART, ADMIN</t>
  </si>
  <si>
    <t>1907081104</t>
  </si>
  <si>
    <t>1907112219</t>
  </si>
  <si>
    <t>1907153894</t>
  </si>
  <si>
    <t>1907263676</t>
  </si>
  <si>
    <t>1907321757</t>
  </si>
  <si>
    <t>1907364010</t>
  </si>
  <si>
    <t>1907081103</t>
  </si>
  <si>
    <t>36233.6.23.2</t>
  </si>
  <si>
    <t>22-CT-007 APPLACART, OPERATING</t>
  </si>
  <si>
    <t>1907084281</t>
  </si>
  <si>
    <t>1907112218</t>
  </si>
  <si>
    <t>1907153976</t>
  </si>
  <si>
    <t>1907238398</t>
  </si>
  <si>
    <t>1907153896</t>
  </si>
  <si>
    <t>36233.6.23.4</t>
  </si>
  <si>
    <t>22-CT-007 APPLACART, CAPITAL II</t>
  </si>
  <si>
    <t>1907178593</t>
  </si>
  <si>
    <t>1907250932</t>
  </si>
  <si>
    <t>1907277822</t>
  </si>
  <si>
    <t>1907297717</t>
  </si>
  <si>
    <t>1907081102</t>
  </si>
  <si>
    <t>36223.136.4.2</t>
  </si>
  <si>
    <t>22-RO-007 APPALCART, OPERATING</t>
  </si>
  <si>
    <t>1907084284</t>
  </si>
  <si>
    <t>1907112217</t>
  </si>
  <si>
    <t>1907153916</t>
  </si>
  <si>
    <t>1907190645</t>
  </si>
  <si>
    <t>1907268532</t>
  </si>
  <si>
    <t>1907306664</t>
  </si>
  <si>
    <t>1907360777</t>
  </si>
  <si>
    <t>DOT-9</t>
  </si>
  <si>
    <t>1907139142</t>
  </si>
  <si>
    <t>36234.76.2.1</t>
  </si>
  <si>
    <t>ASHE COUNTY</t>
  </si>
  <si>
    <t>24801</t>
  </si>
  <si>
    <t>1907203787</t>
  </si>
  <si>
    <t>4314905</t>
  </si>
  <si>
    <t>36244.29.7.1</t>
  </si>
  <si>
    <t>ASHE COUNTY WATERLINE TO TERMINAL (Design only)</t>
  </si>
  <si>
    <t>1907068289</t>
  </si>
  <si>
    <t>4289818</t>
  </si>
  <si>
    <t>47201.3.1</t>
  </si>
  <si>
    <t>1907091747</t>
  </si>
  <si>
    <t>4293521</t>
  </si>
  <si>
    <t>1907149579</t>
  </si>
  <si>
    <t>4304311</t>
  </si>
  <si>
    <t>1907166974</t>
  </si>
  <si>
    <t>4308699</t>
  </si>
  <si>
    <t>1907259555</t>
  </si>
  <si>
    <t>4323715</t>
  </si>
  <si>
    <t>1907343003</t>
  </si>
  <si>
    <t>4338982</t>
  </si>
  <si>
    <t>1907141923</t>
  </si>
  <si>
    <t>4302650</t>
  </si>
  <si>
    <t>36237.21.16.1</t>
  </si>
  <si>
    <t>ASHE CO AIRPORT</t>
  </si>
  <si>
    <t>1907141814</t>
  </si>
  <si>
    <t>36237.21.17.2</t>
  </si>
  <si>
    <t>1907074101</t>
  </si>
  <si>
    <t>4290663</t>
  </si>
  <si>
    <t>36244.29.9.1</t>
  </si>
  <si>
    <t>ASHE COUNTY 06/17/19 LLR Runway Protection Zone Obstruction Clearing PR 3984</t>
  </si>
  <si>
    <t>1907081379</t>
  </si>
  <si>
    <t>4292170</t>
  </si>
  <si>
    <t>1907141914</t>
  </si>
  <si>
    <t>1907166972</t>
  </si>
  <si>
    <t>1907325028</t>
  </si>
  <si>
    <t>4335652</t>
  </si>
  <si>
    <t>1907343002</t>
  </si>
  <si>
    <t>1907014002</t>
  </si>
  <si>
    <t>4279221</t>
  </si>
  <si>
    <t>36237.21.18.1</t>
  </si>
  <si>
    <t>1907308741</t>
  </si>
  <si>
    <t>4332488</t>
  </si>
  <si>
    <t>1907213800</t>
  </si>
  <si>
    <t>4316672</t>
  </si>
  <si>
    <t>36237.21.18.2</t>
  </si>
  <si>
    <t>1907307736</t>
  </si>
  <si>
    <t>1907068288</t>
  </si>
  <si>
    <t>36237.21.19.1</t>
  </si>
  <si>
    <t>1907081378</t>
  </si>
  <si>
    <t>1907135357</t>
  </si>
  <si>
    <t>4301579</t>
  </si>
  <si>
    <t>1907165121</t>
  </si>
  <si>
    <t>4308280</t>
  </si>
  <si>
    <t>1907252494</t>
  </si>
  <si>
    <t>4322337</t>
  </si>
  <si>
    <t>1907339335</t>
  </si>
  <si>
    <t>4338572</t>
  </si>
  <si>
    <t>24367</t>
  </si>
  <si>
    <t>1907139601</t>
  </si>
  <si>
    <t>1907321780</t>
  </si>
  <si>
    <t>4335180</t>
  </si>
  <si>
    <t>36237.21.20.1</t>
  </si>
  <si>
    <t>1907307735</t>
  </si>
  <si>
    <t>36237.21.20.2</t>
  </si>
  <si>
    <t>23213</t>
  </si>
  <si>
    <t>1907001923</t>
  </si>
  <si>
    <t>51001.42.9.2</t>
  </si>
  <si>
    <t>21-ED-014 ASHE COUNTY, OPERATING</t>
  </si>
  <si>
    <t>1907007026</t>
  </si>
  <si>
    <t>36233.8.22.1</t>
  </si>
  <si>
    <t>21-CT-014 ASHE COUNTY, ADMINISTRATION</t>
  </si>
  <si>
    <t>1907006880</t>
  </si>
  <si>
    <t>49233.6.1.2</t>
  </si>
  <si>
    <t>20-CA-014 ASHE COUNTY, OPERATING</t>
  </si>
  <si>
    <t>1907068278</t>
  </si>
  <si>
    <t>1907290185</t>
  </si>
  <si>
    <t>49233.6.2.2</t>
  </si>
  <si>
    <t>20-CR-014 ASHE COUNTY, OPERATING</t>
  </si>
  <si>
    <t>1907115839</t>
  </si>
  <si>
    <t>51001.42.10.2</t>
  </si>
  <si>
    <t>1907203666</t>
  </si>
  <si>
    <t>1907297553</t>
  </si>
  <si>
    <t>1907094086</t>
  </si>
  <si>
    <t>36233.8.23.1</t>
  </si>
  <si>
    <t>22-CT-014 ASHE COUNTY, ADMINISTRATION</t>
  </si>
  <si>
    <t>1907102776</t>
  </si>
  <si>
    <t>1907126072</t>
  </si>
  <si>
    <t>1907165114</t>
  </si>
  <si>
    <t>1907203665</t>
  </si>
  <si>
    <t>1907263694</t>
  </si>
  <si>
    <t>1907325008</t>
  </si>
  <si>
    <t>1907364009</t>
  </si>
  <si>
    <t>44637.66.1.4</t>
  </si>
  <si>
    <t>22-39-014 ASHE COUNTY TRANSP. CAPITAL II</t>
  </si>
  <si>
    <t>ATLANTIC &amp; WESTERN RAILWAY LP</t>
  </si>
  <si>
    <t>39312</t>
  </si>
  <si>
    <t>1907136286</t>
  </si>
  <si>
    <t>4301544</t>
  </si>
  <si>
    <t>80000.1.4.88</t>
  </si>
  <si>
    <t>ATW-Replace Rail,Crosstie FRRCSI:F20110</t>
  </si>
  <si>
    <t>1907160719</t>
  </si>
  <si>
    <t>4307299</t>
  </si>
  <si>
    <t>1907197356</t>
  </si>
  <si>
    <t>1907242921</t>
  </si>
  <si>
    <t>1907268547</t>
  </si>
  <si>
    <t>1907277816</t>
  </si>
  <si>
    <t>1907375142</t>
  </si>
  <si>
    <t>15780</t>
  </si>
  <si>
    <t>6400010250</t>
  </si>
  <si>
    <t>5202267629</t>
  </si>
  <si>
    <t>38887.3.4</t>
  </si>
  <si>
    <t>94468</t>
  </si>
  <si>
    <t>1907006871</t>
  </si>
  <si>
    <t>51001.88.6.3</t>
  </si>
  <si>
    <t>21-ED-935 AVERY ASSOCIATION EXCEP., CAP</t>
  </si>
  <si>
    <t>1907081116</t>
  </si>
  <si>
    <t>1907321742</t>
  </si>
  <si>
    <t>51001.88.7.3</t>
  </si>
  <si>
    <t>22-ED-935 AVERY ASSOCIATION EXCEP., CAP</t>
  </si>
  <si>
    <t>1907357558</t>
  </si>
  <si>
    <t>AVERY COUNTY</t>
  </si>
  <si>
    <t>27847</t>
  </si>
  <si>
    <t>1907139602</t>
  </si>
  <si>
    <t>AVERY COUNTY AIRPORT AUTHORITY</t>
  </si>
  <si>
    <t>4530</t>
  </si>
  <si>
    <t>1907068290</t>
  </si>
  <si>
    <t>36244.8.7.1</t>
  </si>
  <si>
    <t>1907081132</t>
  </si>
  <si>
    <t>1907141913</t>
  </si>
  <si>
    <t>1907175302</t>
  </si>
  <si>
    <t>1907372606</t>
  </si>
  <si>
    <t>1907045028</t>
  </si>
  <si>
    <t>36237.7.16.1</t>
  </si>
  <si>
    <t>AVERY COUNTY/MORRISON FIELD</t>
  </si>
  <si>
    <t>1907068279</t>
  </si>
  <si>
    <t>36237.7.17.1</t>
  </si>
  <si>
    <t>1907081133</t>
  </si>
  <si>
    <t>1907170475</t>
  </si>
  <si>
    <t>1906991861</t>
  </si>
  <si>
    <t>36237.7.17.2</t>
  </si>
  <si>
    <t>1907235236</t>
  </si>
  <si>
    <t>36237.7.18.1</t>
  </si>
  <si>
    <t>1907321775</t>
  </si>
  <si>
    <t>20382</t>
  </si>
  <si>
    <t>1907021295</t>
  </si>
  <si>
    <t>36233.9.22.1</t>
  </si>
  <si>
    <t>21-CT-016 AVERY COUNTY, ADMIN</t>
  </si>
  <si>
    <t>1907014846</t>
  </si>
  <si>
    <t>51081.14.2.3</t>
  </si>
  <si>
    <t>21-AD-016 AVERY COUNTY, CAPITAL</t>
  </si>
  <si>
    <t>1907032823</t>
  </si>
  <si>
    <t>49233.7.1.2</t>
  </si>
  <si>
    <t>20-CA-016 AVERY COUNTY, OPERATING</t>
  </si>
  <si>
    <t>1907348717</t>
  </si>
  <si>
    <t>1907102777</t>
  </si>
  <si>
    <t>36233.9.23.1</t>
  </si>
  <si>
    <t>22-CT-016 AVERY COUNTY, ADMIN</t>
  </si>
  <si>
    <t>1907238386</t>
  </si>
  <si>
    <t>1907321745</t>
  </si>
  <si>
    <t>1907252436</t>
  </si>
  <si>
    <t>36233.9.23.4</t>
  </si>
  <si>
    <t>22-CT-016 AVERY COUNTY, CAPITAL</t>
  </si>
  <si>
    <t>1907321739</t>
  </si>
  <si>
    <t>BARONS BUS INC</t>
  </si>
  <si>
    <t>119134</t>
  </si>
  <si>
    <t>1907137040</t>
  </si>
  <si>
    <t>49233.90.1.2</t>
  </si>
  <si>
    <t>21-CA-856 BARON'S BUS</t>
  </si>
  <si>
    <t>BEAUFORT COUNTY</t>
  </si>
  <si>
    <t>24313</t>
  </si>
  <si>
    <t>1907139605</t>
  </si>
  <si>
    <t>23873</t>
  </si>
  <si>
    <t>1907028203</t>
  </si>
  <si>
    <t>36233.10.22.1</t>
  </si>
  <si>
    <t>21-CT-017 BEAUFORT COUNTY DEV., ADMIN</t>
  </si>
  <si>
    <t>1907016074</t>
  </si>
  <si>
    <t>36233.10.22.3</t>
  </si>
  <si>
    <t>21-CT-017 BEAUFORT COUNTY DEV., CAPITAL</t>
  </si>
  <si>
    <t>1907016062</t>
  </si>
  <si>
    <t>44637.33.2.3</t>
  </si>
  <si>
    <t>21-39-017-S BEAUFORT COUNTY DEV., CAP</t>
  </si>
  <si>
    <t>1907028211</t>
  </si>
  <si>
    <t>36233.10.22.4</t>
  </si>
  <si>
    <t>1907043172</t>
  </si>
  <si>
    <t>49233.8.1.2</t>
  </si>
  <si>
    <t>20-CA-017 BEAUFORT COUNTY DEVELOP, OPER</t>
  </si>
  <si>
    <t>1907339327</t>
  </si>
  <si>
    <t>1907372593</t>
  </si>
  <si>
    <t>51001.100.6.2</t>
  </si>
  <si>
    <t>22-ED-017 BEAUFORT COUNTY, OPERATING</t>
  </si>
  <si>
    <t>56900001</t>
  </si>
  <si>
    <t>Payments To GHSP Grantees</t>
  </si>
  <si>
    <t>25432</t>
  </si>
  <si>
    <t>20.600</t>
  </si>
  <si>
    <t>1906983883</t>
  </si>
  <si>
    <t>4274287</t>
  </si>
  <si>
    <t>22021.2.12</t>
  </si>
  <si>
    <t>AL-2021-02-12 Belmont Police Department</t>
  </si>
  <si>
    <t>1906996470</t>
  </si>
  <si>
    <t>4276513</t>
  </si>
  <si>
    <t>1906999286</t>
  </si>
  <si>
    <t>1907022948</t>
  </si>
  <si>
    <t>4281120</t>
  </si>
  <si>
    <t>1907030534</t>
  </si>
  <si>
    <t>4282758</t>
  </si>
  <si>
    <t>1907037167</t>
  </si>
  <si>
    <t>4284479</t>
  </si>
  <si>
    <t>1907049505</t>
  </si>
  <si>
    <t>4286690</t>
  </si>
  <si>
    <t>1907074100</t>
  </si>
  <si>
    <t>4290645</t>
  </si>
  <si>
    <t>1907094110</t>
  </si>
  <si>
    <t>4294429</t>
  </si>
  <si>
    <t>1907157625</t>
  </si>
  <si>
    <t>4306756</t>
  </si>
  <si>
    <t>22022.2.9</t>
  </si>
  <si>
    <t>AL-2022-02-09 Belmont PD - DWI</t>
  </si>
  <si>
    <t>1907229396</t>
  </si>
  <si>
    <t>4318579</t>
  </si>
  <si>
    <t>1907263699</t>
  </si>
  <si>
    <t>4324321</t>
  </si>
  <si>
    <t>1907295048</t>
  </si>
  <si>
    <t>4329074</t>
  </si>
  <si>
    <t>1907372634</t>
  </si>
  <si>
    <t>4343836</t>
  </si>
  <si>
    <t>BERTIE COUNTY</t>
  </si>
  <si>
    <t>28200</t>
  </si>
  <si>
    <t>1907139604</t>
  </si>
  <si>
    <t>BIKEWALK NORTH CAROLINA</t>
  </si>
  <si>
    <t>97723</t>
  </si>
  <si>
    <t>20.616</t>
  </si>
  <si>
    <t>1907168201</t>
  </si>
  <si>
    <t>22022.5.4</t>
  </si>
  <si>
    <t>FHPE-2022-17-04 BikeWalk North Carolina</t>
  </si>
  <si>
    <t>1907201772</t>
  </si>
  <si>
    <t>1907213786</t>
  </si>
  <si>
    <t>1907247707</t>
  </si>
  <si>
    <t>1907285534</t>
  </si>
  <si>
    <t>1907307531</t>
  </si>
  <si>
    <t>1907337427</t>
  </si>
  <si>
    <t>1907375140</t>
  </si>
  <si>
    <t>BLADEN COUNTY</t>
  </si>
  <si>
    <t>14722</t>
  </si>
  <si>
    <t>1906991847</t>
  </si>
  <si>
    <t>36233.11.23.1</t>
  </si>
  <si>
    <t>21-CT-053 BLADEN COUNTY, ADMINISTRATION</t>
  </si>
  <si>
    <t>1907017340</t>
  </si>
  <si>
    <t>1906992764</t>
  </si>
  <si>
    <t>49233.9.1.2</t>
  </si>
  <si>
    <t>20-CA-053 BLADEN COUNTY, OPERATING</t>
  </si>
  <si>
    <t>1907117633</t>
  </si>
  <si>
    <t>36233.11.24.1</t>
  </si>
  <si>
    <t>22-CT-053 BLADEN COUNTY, ADMINISTRATION</t>
  </si>
  <si>
    <t>1907290190</t>
  </si>
  <si>
    <t>1907351961</t>
  </si>
  <si>
    <t>1907295515</t>
  </si>
  <si>
    <t>36233.11.24.4</t>
  </si>
  <si>
    <t>22-CT-053 BLADEN COUNTY, CAPITAL</t>
  </si>
  <si>
    <t>1907139606</t>
  </si>
  <si>
    <t>BLUE RIDGE PAPER PRODUCTS INC</t>
  </si>
  <si>
    <t>54016</t>
  </si>
  <si>
    <t>6400009500</t>
  </si>
  <si>
    <t>5202165722</t>
  </si>
  <si>
    <t>4276909</t>
  </si>
  <si>
    <t>80000.2.3.102</t>
  </si>
  <si>
    <t>BRUNSWICK COUNTY</t>
  </si>
  <si>
    <t>22390</t>
  </si>
  <si>
    <t>1907063186</t>
  </si>
  <si>
    <t>4288370</t>
  </si>
  <si>
    <t>36244.58.8.2</t>
  </si>
  <si>
    <t>CAPE FEAR REGIONAL UPDATE MASTER PLAN, ALP AND EXHIBIT A</t>
  </si>
  <si>
    <t>1907081709</t>
  </si>
  <si>
    <t>4292161</t>
  </si>
  <si>
    <t>1907162384</t>
  </si>
  <si>
    <t>4307754</t>
  </si>
  <si>
    <t>1907186664</t>
  </si>
  <si>
    <t>4312805</t>
  </si>
  <si>
    <t>1907275101</t>
  </si>
  <si>
    <t>4326167</t>
  </si>
  <si>
    <t>1907006552</t>
  </si>
  <si>
    <t>4277906</t>
  </si>
  <si>
    <t>36244.58.10.4</t>
  </si>
  <si>
    <t>1907217444</t>
  </si>
  <si>
    <t>4317177</t>
  </si>
  <si>
    <t>36237.45.18.3</t>
  </si>
  <si>
    <t>Cape Fear Regional Jetport</t>
  </si>
  <si>
    <t>1907102670</t>
  </si>
  <si>
    <t>4296204</t>
  </si>
  <si>
    <t>36244.58.13.1</t>
  </si>
  <si>
    <t>CAPE FEAR REGIONAL</t>
  </si>
  <si>
    <t>1907137452</t>
  </si>
  <si>
    <t>4301575</t>
  </si>
  <si>
    <t>1907162383</t>
  </si>
  <si>
    <t>1907186663</t>
  </si>
  <si>
    <t>1907277845</t>
  </si>
  <si>
    <t>1907369575</t>
  </si>
  <si>
    <t>4343871</t>
  </si>
  <si>
    <t>17718</t>
  </si>
  <si>
    <t>1907139607</t>
  </si>
  <si>
    <t>12160</t>
  </si>
  <si>
    <t>1907313318</t>
  </si>
  <si>
    <t>4333111</t>
  </si>
  <si>
    <t>22022.6.35</t>
  </si>
  <si>
    <t>PT-2022-06-35 Brunswick County SO--LEL</t>
  </si>
  <si>
    <t>1907277855</t>
  </si>
  <si>
    <t>36244.58.14.1</t>
  </si>
  <si>
    <t>1907344551</t>
  </si>
  <si>
    <t>4339778</t>
  </si>
  <si>
    <t>BRUNSWICK TRANSIT SYSTEM INC</t>
  </si>
  <si>
    <t>4507</t>
  </si>
  <si>
    <t>1907028202</t>
  </si>
  <si>
    <t>36233.16.18.1</t>
  </si>
  <si>
    <t>1907270379</t>
  </si>
  <si>
    <t>44637.35.2.3</t>
  </si>
  <si>
    <t>21-39-085S BRUNSWICK COUNTY, CAPITAL</t>
  </si>
  <si>
    <t>1907364003</t>
  </si>
  <si>
    <t>1907016102</t>
  </si>
  <si>
    <t>49233.10.1.2</t>
  </si>
  <si>
    <t>20-CA-085 BRUNSWICK TRANSIT SYSTEM  OPER</t>
  </si>
  <si>
    <t>1907098708</t>
  </si>
  <si>
    <t>36233.16.19.1</t>
  </si>
  <si>
    <t>1907115851</t>
  </si>
  <si>
    <t>1907181825</t>
  </si>
  <si>
    <t>1907240389</t>
  </si>
  <si>
    <t>1907307726</t>
  </si>
  <si>
    <t>1907348719</t>
  </si>
  <si>
    <t>1907115850</t>
  </si>
  <si>
    <t>36233.16.19.4</t>
  </si>
  <si>
    <t>22-CT-085 BRUNSWICK TRANSIT SYSTEM CAPII</t>
  </si>
  <si>
    <t>BUNCOMBE COUNTY</t>
  </si>
  <si>
    <t>17668</t>
  </si>
  <si>
    <t>1907044470</t>
  </si>
  <si>
    <t>51081.1.2.3</t>
  </si>
  <si>
    <t>20-AD-002 BUNCOMBE COUNTY -CAPITAL</t>
  </si>
  <si>
    <t>1907030995</t>
  </si>
  <si>
    <t>36233.13.15.1</t>
  </si>
  <si>
    <t>21-CT-002 BUNCOMBE COUNTY, ADMIN</t>
  </si>
  <si>
    <t>1907373158</t>
  </si>
  <si>
    <t>51081.25.3.3</t>
  </si>
  <si>
    <t>21-AD-002 BUNCOMBE COUNTY -CAPITAL</t>
  </si>
  <si>
    <t>1906985003</t>
  </si>
  <si>
    <t>49233.11.1.2</t>
  </si>
  <si>
    <t>20-CA-002 BUNCOMBE COUNTY, OPERATING</t>
  </si>
  <si>
    <t>1906999551</t>
  </si>
  <si>
    <t>1907011896</t>
  </si>
  <si>
    <t>4256</t>
  </si>
  <si>
    <t>1907000493</t>
  </si>
  <si>
    <t>4277454</t>
  </si>
  <si>
    <t>22021.2.11</t>
  </si>
  <si>
    <t>1907098103</t>
  </si>
  <si>
    <t>4294847</t>
  </si>
  <si>
    <t>1907105164</t>
  </si>
  <si>
    <t>4296606</t>
  </si>
  <si>
    <t>1907141678</t>
  </si>
  <si>
    <t>4302653</t>
  </si>
  <si>
    <t>14781</t>
  </si>
  <si>
    <t>1907024511</t>
  </si>
  <si>
    <t>22021.14.5</t>
  </si>
  <si>
    <t>1907113189</t>
  </si>
  <si>
    <t>1906985002</t>
  </si>
  <si>
    <t>49233.11.2.2</t>
  </si>
  <si>
    <t>20-CR-002 BUNCOMBE COUNTY, OPERATING</t>
  </si>
  <si>
    <t>1907011897</t>
  </si>
  <si>
    <t>1907014849</t>
  </si>
  <si>
    <t>1907017326</t>
  </si>
  <si>
    <t>1907121315</t>
  </si>
  <si>
    <t>36233.13.16.1</t>
  </si>
  <si>
    <t>22-CT-002 BUNCOMBE COUNTY, ADMIN</t>
  </si>
  <si>
    <t>1907288426</t>
  </si>
  <si>
    <t>1907341392</t>
  </si>
  <si>
    <t>1907369585</t>
  </si>
  <si>
    <t>4343901</t>
  </si>
  <si>
    <t>22022.2.10</t>
  </si>
  <si>
    <t>1907246574</t>
  </si>
  <si>
    <t>22022.14.5</t>
  </si>
  <si>
    <t>M5CS-2022-15-02 Buncombe County - DWI</t>
  </si>
  <si>
    <t>1907139608</t>
  </si>
  <si>
    <t>BUNCOMBE COUNTY RECREATION SERVICES</t>
  </si>
  <si>
    <t>98076</t>
  </si>
  <si>
    <t>1907263696</t>
  </si>
  <si>
    <t>4324343</t>
  </si>
  <si>
    <t>46407.1.1</t>
  </si>
  <si>
    <t>EB-5774 - PE - NC 251 (RIVERSIDE DRIVE)</t>
  </si>
  <si>
    <t>1907171257</t>
  </si>
  <si>
    <t>4309717</t>
  </si>
  <si>
    <t>44986.1.1</t>
  </si>
  <si>
    <t>EB-5824 - PE - HOMINY CREEK GREENWAY</t>
  </si>
  <si>
    <t>BURKE COUNTY</t>
  </si>
  <si>
    <t>7048</t>
  </si>
  <si>
    <t>1907030996</t>
  </si>
  <si>
    <t>45972.1.1</t>
  </si>
  <si>
    <t>EB-5827 - PE - FONTA FLORA TRAIL</t>
  </si>
  <si>
    <t>17181</t>
  </si>
  <si>
    <t>DOT-8</t>
  </si>
  <si>
    <t>1907166973</t>
  </si>
  <si>
    <t>36244.16.15.2</t>
  </si>
  <si>
    <t>BURLINGTON-ALAMANCE REGIONAL AIRPORT 06/06/18 LLR Taxiway Reconstruction PR#3923</t>
  </si>
  <si>
    <t>1907373159</t>
  </si>
  <si>
    <t>36237.11.15.1</t>
  </si>
  <si>
    <t>BURLINGTON-ALAMANCE REGIONAL AIRPORT AUTHORITY</t>
  </si>
  <si>
    <t>1907034024</t>
  </si>
  <si>
    <t>36237.11.15.2</t>
  </si>
  <si>
    <t>1907373170</t>
  </si>
  <si>
    <t>36244.16.17.1</t>
  </si>
  <si>
    <t>CABARRUS COUNTY</t>
  </si>
  <si>
    <t>13950</t>
  </si>
  <si>
    <t>1907001791</t>
  </si>
  <si>
    <t>36233.15.15.1</t>
  </si>
  <si>
    <t>1907255527</t>
  </si>
  <si>
    <t>49233.12.1.2</t>
  </si>
  <si>
    <t>20-CA-042 CABARRUS COUNTY, OPERATING</t>
  </si>
  <si>
    <t>1907280753</t>
  </si>
  <si>
    <t>1907314001</t>
  </si>
  <si>
    <t>1907360770</t>
  </si>
  <si>
    <t>7412</t>
  </si>
  <si>
    <t>1907137043</t>
  </si>
  <si>
    <t>4301559</t>
  </si>
  <si>
    <t>22021.15.3</t>
  </si>
  <si>
    <t>1907024344</t>
  </si>
  <si>
    <t>4281121</t>
  </si>
  <si>
    <t>22021.6.18</t>
  </si>
  <si>
    <t>1907145681</t>
  </si>
  <si>
    <t>4303910</t>
  </si>
  <si>
    <t>1907000526</t>
  </si>
  <si>
    <t>49358.2.1.2</t>
  </si>
  <si>
    <t>21-CS-042 CABARRUS COUNTY, OPERATING</t>
  </si>
  <si>
    <t>1907030515</t>
  </si>
  <si>
    <t>1907066973</t>
  </si>
  <si>
    <t>1907094098</t>
  </si>
  <si>
    <t>1907138487</t>
  </si>
  <si>
    <t>1907170490</t>
  </si>
  <si>
    <t>1907191903</t>
  </si>
  <si>
    <t>1907031825</t>
  </si>
  <si>
    <t>36233.15.16.1</t>
  </si>
  <si>
    <t>1907066974</t>
  </si>
  <si>
    <t>1907094087</t>
  </si>
  <si>
    <t>1907138488</t>
  </si>
  <si>
    <t>1907170491</t>
  </si>
  <si>
    <t>1907203652</t>
  </si>
  <si>
    <t>1907242906</t>
  </si>
  <si>
    <t>1907280751</t>
  </si>
  <si>
    <t>1907314000</t>
  </si>
  <si>
    <t>1907360772</t>
  </si>
  <si>
    <t>1907231640</t>
  </si>
  <si>
    <t>4319384</t>
  </si>
  <si>
    <t>22022.6.20</t>
  </si>
  <si>
    <t>PT-2022-06-20 Cabarrus County</t>
  </si>
  <si>
    <t>1907139610</t>
  </si>
  <si>
    <t>56200011</t>
  </si>
  <si>
    <t>Pymnts To Municipalities or Counties -Constr</t>
  </si>
  <si>
    <t>CABARRUS COUNTY SCHOOLS</t>
  </si>
  <si>
    <t>28412</t>
  </si>
  <si>
    <t>1907028305</t>
  </si>
  <si>
    <t>4282759</t>
  </si>
  <si>
    <t>48717.3.1</t>
  </si>
  <si>
    <t>SM-5710K - CON - Div. 10 School Reimburs</t>
  </si>
  <si>
    <t>1907115004</t>
  </si>
  <si>
    <t>4308885</t>
  </si>
  <si>
    <t>14719</t>
  </si>
  <si>
    <t>7500024804</t>
  </si>
  <si>
    <t>5202217995</t>
  </si>
  <si>
    <t>4310171</t>
  </si>
  <si>
    <t>42931</t>
  </si>
  <si>
    <t>Special Registration Plate-Visitor's Ctr</t>
  </si>
  <si>
    <t>DOT-13</t>
  </si>
  <si>
    <t>5202165498</t>
  </si>
  <si>
    <t>4276900</t>
  </si>
  <si>
    <t>5202192174</t>
  </si>
  <si>
    <t>4294513</t>
  </si>
  <si>
    <t>5202248881</t>
  </si>
  <si>
    <t>4329124</t>
  </si>
  <si>
    <t>CAPE FEAR COUNCIL OF GOVERNMENTS</t>
  </si>
  <si>
    <t>4692</t>
  </si>
  <si>
    <t>7500024256</t>
  </si>
  <si>
    <t>5202178411</t>
  </si>
  <si>
    <t>49232.4.2</t>
  </si>
  <si>
    <t>7500024853</t>
  </si>
  <si>
    <t>5202208998</t>
  </si>
  <si>
    <t>49600.4.2</t>
  </si>
  <si>
    <t>5202232561</t>
  </si>
  <si>
    <t>5202273490</t>
  </si>
  <si>
    <t>5202272059</t>
  </si>
  <si>
    <t>49600.4.21</t>
  </si>
  <si>
    <t>CFRPO NC210  Greenway Feasibility Study</t>
  </si>
  <si>
    <t>5202273540</t>
  </si>
  <si>
    <t>CAPE FEAR PUBLIC TRANSPORTATION</t>
  </si>
  <si>
    <t>51997</t>
  </si>
  <si>
    <t>1907365993</t>
  </si>
  <si>
    <t>49233.74.1.2</t>
  </si>
  <si>
    <t>20-CA-052 CAPE FEAR PUBLIC TRANSIT, OPER</t>
  </si>
  <si>
    <t>1907188118</t>
  </si>
  <si>
    <t>36223.72.6.2</t>
  </si>
  <si>
    <t>22-CO-052 CAPE FEAR PUBLIC TRANS. OPER</t>
  </si>
  <si>
    <t>1907295528</t>
  </si>
  <si>
    <t>1907321756</t>
  </si>
  <si>
    <t>1907365798</t>
  </si>
  <si>
    <t>1907139175</t>
  </si>
  <si>
    <t>CAROLINA COASTAL RAILWAY LLC</t>
  </si>
  <si>
    <t>31953</t>
  </si>
  <si>
    <t>6400008650</t>
  </si>
  <si>
    <t>5202183162</t>
  </si>
  <si>
    <t>80000.2.3.101</t>
  </si>
  <si>
    <t>CLNA Thirteen Crossings(Seven Counties)</t>
  </si>
  <si>
    <t>5202211723</t>
  </si>
  <si>
    <t>5202211746</t>
  </si>
  <si>
    <t>5202275262</t>
  </si>
  <si>
    <t>5202275263</t>
  </si>
  <si>
    <t>5202275275</t>
  </si>
  <si>
    <t>5202275276</t>
  </si>
  <si>
    <t>1907242919</t>
  </si>
  <si>
    <t>80000.1.4.82</t>
  </si>
  <si>
    <t>CLNA-Bridge, Crosstie Imp FRRCSI:F20104</t>
  </si>
  <si>
    <t>1907277820</t>
  </si>
  <si>
    <t>CAROLINAS MEDICAL CENTER</t>
  </si>
  <si>
    <t>29157</t>
  </si>
  <si>
    <t>1907268551</t>
  </si>
  <si>
    <t>4324928</t>
  </si>
  <si>
    <t>22022.2.14</t>
  </si>
  <si>
    <t>AL-2022-02-14 Carolinas Medical Center</t>
  </si>
  <si>
    <t>CARTERET COUNTY</t>
  </si>
  <si>
    <t>21468</t>
  </si>
  <si>
    <t>1907032202</t>
  </si>
  <si>
    <t>36233.17.21.1</t>
  </si>
  <si>
    <t>21-CT-054 CARTERET COUNTY, ADMIN</t>
  </si>
  <si>
    <t>1907030519</t>
  </si>
  <si>
    <t>36233.17.21.3</t>
  </si>
  <si>
    <t>21-CT-054 CARTERET COUNTY, CAPITAL</t>
  </si>
  <si>
    <t>1907030529</t>
  </si>
  <si>
    <t>44637.56.1.3</t>
  </si>
  <si>
    <t>21-39-054S CARTERET COUNTY, CAPITAL</t>
  </si>
  <si>
    <t>1906998535</t>
  </si>
  <si>
    <t>49233.13.1.2</t>
  </si>
  <si>
    <t>20-CA-054 CARTERET COUNTY, OPERATING</t>
  </si>
  <si>
    <t>1907031828</t>
  </si>
  <si>
    <t>1907038081</t>
  </si>
  <si>
    <t>1907307727</t>
  </si>
  <si>
    <t>1907375544</t>
  </si>
  <si>
    <t>1907112778</t>
  </si>
  <si>
    <t>51001.34.10.2</t>
  </si>
  <si>
    <t>22-ED-054 CARTERET COUNTY, OPERATING</t>
  </si>
  <si>
    <t>1907208405</t>
  </si>
  <si>
    <t>1907332980</t>
  </si>
  <si>
    <t>1907099834</t>
  </si>
  <si>
    <t>36233.17.22.1</t>
  </si>
  <si>
    <t>22-CT-054 CARTERET COUNTY, ADMIN</t>
  </si>
  <si>
    <t>1907240388</t>
  </si>
  <si>
    <t>1907344586</t>
  </si>
  <si>
    <t>1907364007</t>
  </si>
  <si>
    <t>44637.56.2.3</t>
  </si>
  <si>
    <t>22-39-054S CARTERET COUNTY, CAPITAL</t>
  </si>
  <si>
    <t>1907099835</t>
  </si>
  <si>
    <t>36223.130.6.2</t>
  </si>
  <si>
    <t>22-CO-054 CARTERET COUNTY, OPERATING</t>
  </si>
  <si>
    <t>1907208404</t>
  </si>
  <si>
    <t>1907344557</t>
  </si>
  <si>
    <t>1907139613</t>
  </si>
  <si>
    <t>CARTERET COUNTY BEAUFORT AIRPORT</t>
  </si>
  <si>
    <t>116845</t>
  </si>
  <si>
    <t>1907103772</t>
  </si>
  <si>
    <t>36244.47.6.1</t>
  </si>
  <si>
    <t>MICHAEL J. SMITH FIELD ALP UPDATE &amp; AIRPORT STANDARDS AND RUNWAY LENGTH ANALYSIS</t>
  </si>
  <si>
    <t>1907238407</t>
  </si>
  <si>
    <t>36237.36.17.1</t>
  </si>
  <si>
    <t>MICHAEL J SMITH FIELD</t>
  </si>
  <si>
    <t>1907048751</t>
  </si>
  <si>
    <t>36237.36.17.2</t>
  </si>
  <si>
    <t>1907351979</t>
  </si>
  <si>
    <t>1907045032</t>
  </si>
  <si>
    <t>36237.36.18.1</t>
  </si>
  <si>
    <t>1907175301</t>
  </si>
  <si>
    <t>1907279516</t>
  </si>
  <si>
    <t>1907317193</t>
  </si>
  <si>
    <t>1907213803</t>
  </si>
  <si>
    <t>36244.47.8.1</t>
  </si>
  <si>
    <t>MICHAEL J. SMITH FIELD</t>
  </si>
  <si>
    <t>1907240392</t>
  </si>
  <si>
    <t>1907275097</t>
  </si>
  <si>
    <t>1907314345</t>
  </si>
  <si>
    <t>1907366004</t>
  </si>
  <si>
    <t>1907238734</t>
  </si>
  <si>
    <t>36244.47.8.2</t>
  </si>
  <si>
    <t>1907277847</t>
  </si>
  <si>
    <t>36244.47.8.3</t>
  </si>
  <si>
    <t>1907369572</t>
  </si>
  <si>
    <t>21851</t>
  </si>
  <si>
    <t>7500021650</t>
  </si>
  <si>
    <t>5202217996</t>
  </si>
  <si>
    <t>4309807</t>
  </si>
  <si>
    <t>5202165502</t>
  </si>
  <si>
    <t>4276907</t>
  </si>
  <si>
    <t>5202192175</t>
  </si>
  <si>
    <t>4294516</t>
  </si>
  <si>
    <t>5202248883</t>
  </si>
  <si>
    <t>4329128</t>
  </si>
  <si>
    <t>CASWELL COUNTY</t>
  </si>
  <si>
    <t>15340</t>
  </si>
  <si>
    <t>1907013920</t>
  </si>
  <si>
    <t>36233.19.19.1</t>
  </si>
  <si>
    <t>21-CT-088 CASWELL AREA TRANSIT, ADMIN</t>
  </si>
  <si>
    <t>1906993170</t>
  </si>
  <si>
    <t>44637.36.2.3</t>
  </si>
  <si>
    <t>21-39-088S CASWELL COUNTY, CAPITAL</t>
  </si>
  <si>
    <t>1907016241</t>
  </si>
  <si>
    <t>1907016104</t>
  </si>
  <si>
    <t>49233.14.1.2</t>
  </si>
  <si>
    <t>20-CA-088 CASWELL COUNTY, OPERATING</t>
  </si>
  <si>
    <t>1907272465</t>
  </si>
  <si>
    <t>1907115858</t>
  </si>
  <si>
    <t>51001.57.9.3</t>
  </si>
  <si>
    <t>22-ED-088 CASWELL COUNTY, CAPITAL</t>
  </si>
  <si>
    <t>1907150315</t>
  </si>
  <si>
    <t>1907224214</t>
  </si>
  <si>
    <t>1907268533</t>
  </si>
  <si>
    <t>1907302020</t>
  </si>
  <si>
    <t>1907318770</t>
  </si>
  <si>
    <t>1907081115</t>
  </si>
  <si>
    <t>36233.19.20.1</t>
  </si>
  <si>
    <t>22-CT-088 CASWELL AREA TRANSIT, ADMIN</t>
  </si>
  <si>
    <t>1907099853</t>
  </si>
  <si>
    <t>1907137438</t>
  </si>
  <si>
    <t>1907181823</t>
  </si>
  <si>
    <t>1907224216</t>
  </si>
  <si>
    <t>1907291529</t>
  </si>
  <si>
    <t>1907329974</t>
  </si>
  <si>
    <t>1907366111</t>
  </si>
  <si>
    <t>1907357522</t>
  </si>
  <si>
    <t>36233.19.20.3</t>
  </si>
  <si>
    <t>22-CT-088 CASWELL AREA TRANSIT, CAPITAL</t>
  </si>
  <si>
    <t>1907139614</t>
  </si>
  <si>
    <t>CATAWBA COUNTY</t>
  </si>
  <si>
    <t>10955</t>
  </si>
  <si>
    <t>1906984414</t>
  </si>
  <si>
    <t>4274317</t>
  </si>
  <si>
    <t>51001.68.7.3</t>
  </si>
  <si>
    <t>21-ED-004 CATAWBA COUNTY, CAPITAL</t>
  </si>
  <si>
    <t>1907031830</t>
  </si>
  <si>
    <t>4283384</t>
  </si>
  <si>
    <t>1907346170</t>
  </si>
  <si>
    <t>4339781</t>
  </si>
  <si>
    <t>51001.68.8.3</t>
  </si>
  <si>
    <t>22-ED-004 CATAWBA COUNTY, CAPITAL</t>
  </si>
  <si>
    <t>122908</t>
  </si>
  <si>
    <t>1907256515</t>
  </si>
  <si>
    <t>4323699</t>
  </si>
  <si>
    <t>72.1102</t>
  </si>
  <si>
    <t>Div 10 Stanly - Center Rural Volunteer F</t>
  </si>
  <si>
    <t>81283</t>
  </si>
  <si>
    <t>1907017327</t>
  </si>
  <si>
    <t>4280190</t>
  </si>
  <si>
    <t>51001.86.4.3</t>
  </si>
  <si>
    <t>21-ED-928 CENTRAL CAROLINA CC, CAPITAL</t>
  </si>
  <si>
    <t>1907157861</t>
  </si>
  <si>
    <t>4306733</t>
  </si>
  <si>
    <t>51001.86.5.3</t>
  </si>
  <si>
    <t>22-ED-928 CENTRAL CAROLINA CC, CAPITAL</t>
  </si>
  <si>
    <t>1907203664</t>
  </si>
  <si>
    <t>4314846</t>
  </si>
  <si>
    <t>121874</t>
  </si>
  <si>
    <t>1907118582</t>
  </si>
  <si>
    <t>4310595</t>
  </si>
  <si>
    <t>16512</t>
  </si>
  <si>
    <t>1907117684</t>
  </si>
  <si>
    <t>4298784</t>
  </si>
  <si>
    <t>1907033334</t>
  </si>
  <si>
    <t>4283372</t>
  </si>
  <si>
    <t>72.2029</t>
  </si>
  <si>
    <t>72.2030</t>
  </si>
  <si>
    <t>72.2031</t>
  </si>
  <si>
    <t>CHATHAM COUNTY</t>
  </si>
  <si>
    <t>37112</t>
  </si>
  <si>
    <t>DOT-18</t>
  </si>
  <si>
    <t>7500023250</t>
  </si>
  <si>
    <t>5202183144</t>
  </si>
  <si>
    <t>4288243</t>
  </si>
  <si>
    <t>48171</t>
  </si>
  <si>
    <t>Precon engineering for CAM site</t>
  </si>
  <si>
    <t>5202215540</t>
  </si>
  <si>
    <t>4307341</t>
  </si>
  <si>
    <t>5202240184</t>
  </si>
  <si>
    <t>4324367</t>
  </si>
  <si>
    <t>5202266758</t>
  </si>
  <si>
    <t>4343948</t>
  </si>
  <si>
    <t>3354</t>
  </si>
  <si>
    <t>1907139616</t>
  </si>
  <si>
    <t>CHATHAM COUNTY COUNCIL ON AGING</t>
  </si>
  <si>
    <t>77259</t>
  </si>
  <si>
    <t>1907006551</t>
  </si>
  <si>
    <t>51001.78.7.3</t>
  </si>
  <si>
    <t>21-ED-923 CHATHAM COUNTY COA, CAPITAL</t>
  </si>
  <si>
    <t>1907190638</t>
  </si>
  <si>
    <t>51001.78.8.3</t>
  </si>
  <si>
    <t>22-ED-923 CHATHAM COUNTY COA, CAPITAL</t>
  </si>
  <si>
    <t>1907343014</t>
  </si>
  <si>
    <t>CHATHAM TRANSIT NETWORK</t>
  </si>
  <si>
    <t>19203</t>
  </si>
  <si>
    <t>1907032227</t>
  </si>
  <si>
    <t>51001.10.14.2</t>
  </si>
  <si>
    <t>21-ED-050 CHATHAM TRANSIT NETWORK, OPER</t>
  </si>
  <si>
    <t>1907021360</t>
  </si>
  <si>
    <t>36233.21.23.1</t>
  </si>
  <si>
    <t>21-CT-050 CHATHAM TRANSIT NETWORK, ADMIN</t>
  </si>
  <si>
    <t>1907279956</t>
  </si>
  <si>
    <t>49233.15.1.2</t>
  </si>
  <si>
    <t>20-CA-050 CHATHAM TRANSIT NETWORK, OPER</t>
  </si>
  <si>
    <t>1907309427</t>
  </si>
  <si>
    <t>1907110350</t>
  </si>
  <si>
    <t>51001.10.15.2</t>
  </si>
  <si>
    <t>22-ED-050 CHATHAM TRANSIT NETWORK, OPER</t>
  </si>
  <si>
    <t>1907217422</t>
  </si>
  <si>
    <t>1907066971</t>
  </si>
  <si>
    <t>36233.21.24.1</t>
  </si>
  <si>
    <t>22-CT-050 CHATHAM TRANSIT NETWORK, ADMIN</t>
  </si>
  <si>
    <t>1907100814</t>
  </si>
  <si>
    <t>1907121317</t>
  </si>
  <si>
    <t>1907165112</t>
  </si>
  <si>
    <t>1907220309</t>
  </si>
  <si>
    <t>1907259531</t>
  </si>
  <si>
    <t>1907293187</t>
  </si>
  <si>
    <t>1907321744</t>
  </si>
  <si>
    <t>1907344584</t>
  </si>
  <si>
    <t>CHEROKEE COUNTY</t>
  </si>
  <si>
    <t>9966</t>
  </si>
  <si>
    <t>1907231639</t>
  </si>
  <si>
    <t>36237.41.13.1</t>
  </si>
  <si>
    <t>47371</t>
  </si>
  <si>
    <t>1907032962</t>
  </si>
  <si>
    <t>51001.30.9.2</t>
  </si>
  <si>
    <t>21-ED-019  CHEROKEE COUNTY, OPERATING</t>
  </si>
  <si>
    <t>1907016088</t>
  </si>
  <si>
    <t>36233.22.22.1</t>
  </si>
  <si>
    <t>21-CT-019 CHEROKEE COUNTY, ADMIN</t>
  </si>
  <si>
    <t>1907357581</t>
  </si>
  <si>
    <t>51081.15.4.3</t>
  </si>
  <si>
    <t>21-AD-019 CHEROKEE COUNTY, CAPITAL</t>
  </si>
  <si>
    <t>1907011076</t>
  </si>
  <si>
    <t>49233.16.1.2</t>
  </si>
  <si>
    <t>20-CA-019 CHEROKEE COUNTY, OPERATING</t>
  </si>
  <si>
    <t>1907027336</t>
  </si>
  <si>
    <t>1907125451</t>
  </si>
  <si>
    <t>1907155145</t>
  </si>
  <si>
    <t>36237.41.16.1</t>
  </si>
  <si>
    <t>WESTERN CAROLINA REGIONAL</t>
  </si>
  <si>
    <t>1907194234</t>
  </si>
  <si>
    <t>1907117642</t>
  </si>
  <si>
    <t>51001.30.10.2</t>
  </si>
  <si>
    <t>22-ED-019  CHEROKEE COUNTY, OPERATING</t>
  </si>
  <si>
    <t>1907197351</t>
  </si>
  <si>
    <t>1907238399</t>
  </si>
  <si>
    <t>1907325000</t>
  </si>
  <si>
    <t>1907269449</t>
  </si>
  <si>
    <t>36233.22.23.1</t>
  </si>
  <si>
    <t>22-CT-019 CHEROKEE COUNTY, ADMIN</t>
  </si>
  <si>
    <t>1907317175</t>
  </si>
  <si>
    <t>1907300458</t>
  </si>
  <si>
    <t>51081.15.5.4</t>
  </si>
  <si>
    <t>22-AD-019 CHEROKEE COUNTY, CAPITAL</t>
  </si>
  <si>
    <t>1907139617</t>
  </si>
  <si>
    <t>18783</t>
  </si>
  <si>
    <t>1907006879</t>
  </si>
  <si>
    <t>36233.23.22.1</t>
  </si>
  <si>
    <t>21-CT-023 CHOANOKE PUBLIC TRANS., ADMIN</t>
  </si>
  <si>
    <t>1907004899</t>
  </si>
  <si>
    <t>36233.23.22.3</t>
  </si>
  <si>
    <t>21-CT-023 CHOANOKE PUBLIC TRANS., CAP I</t>
  </si>
  <si>
    <t>1907008816</t>
  </si>
  <si>
    <t>36233.23.22.4</t>
  </si>
  <si>
    <t>21-CT-023 CHOANOKE PUBLIC TRANS., CAPII</t>
  </si>
  <si>
    <t>1907025887</t>
  </si>
  <si>
    <t>1907008820</t>
  </si>
  <si>
    <t>49233.72.1.2</t>
  </si>
  <si>
    <t>20-CA-023 CHOANOKE PUBLIC TRANSIT, OPER</t>
  </si>
  <si>
    <t>1907035480</t>
  </si>
  <si>
    <t>1907091748</t>
  </si>
  <si>
    <t>1907110991</t>
  </si>
  <si>
    <t>1907150066</t>
  </si>
  <si>
    <t>1907190641</t>
  </si>
  <si>
    <t>1907247067</t>
  </si>
  <si>
    <t>1907293186</t>
  </si>
  <si>
    <t>1907329464</t>
  </si>
  <si>
    <t>1907369555</t>
  </si>
  <si>
    <t>1907030517</t>
  </si>
  <si>
    <t>36233.23.23.1</t>
  </si>
  <si>
    <t>22-CT-023 CHOANOKE PUBLIC TRANS., ADMIN</t>
  </si>
  <si>
    <t>1907063181</t>
  </si>
  <si>
    <t>1907138271</t>
  </si>
  <si>
    <t>1907153913</t>
  </si>
  <si>
    <t>1907187558</t>
  </si>
  <si>
    <t>1907270383</t>
  </si>
  <si>
    <t>1907297507</t>
  </si>
  <si>
    <t>1907329459</t>
  </si>
  <si>
    <t>1907259524</t>
  </si>
  <si>
    <t>36233.23.23.4</t>
  </si>
  <si>
    <t>22-CT-023 CHOANOKE PUBLIC TRANS., CAPII</t>
  </si>
  <si>
    <t>56500001</t>
  </si>
  <si>
    <t>Powell Bill Payments To Municipalities</t>
  </si>
  <si>
    <t>CITY OF ALBEMARLE</t>
  </si>
  <si>
    <t>3394</t>
  </si>
  <si>
    <t>DOT-4</t>
  </si>
  <si>
    <t>1907074144</t>
  </si>
  <si>
    <t>32570</t>
  </si>
  <si>
    <t>Powell Bill Funds</t>
  </si>
  <si>
    <t>1907157941</t>
  </si>
  <si>
    <t>CITY OF ARCHDALE</t>
  </si>
  <si>
    <t>37438</t>
  </si>
  <si>
    <t>1907074532</t>
  </si>
  <si>
    <t>1907158330</t>
  </si>
  <si>
    <t>CITY OF ASHEBORO</t>
  </si>
  <si>
    <t>8960</t>
  </si>
  <si>
    <t>1907074261</t>
  </si>
  <si>
    <t>1907158060</t>
  </si>
  <si>
    <t>24802</t>
  </si>
  <si>
    <t>1907187961</t>
  </si>
  <si>
    <t>4312780</t>
  </si>
  <si>
    <t>36237.23.15.1</t>
  </si>
  <si>
    <t>1907135356</t>
  </si>
  <si>
    <t>4301540</t>
  </si>
  <si>
    <t>36237.23.17.1</t>
  </si>
  <si>
    <t>ASHEBORO MUNICIPAL AIRPORT</t>
  </si>
  <si>
    <t>1907013525</t>
  </si>
  <si>
    <t>4279156</t>
  </si>
  <si>
    <t>36237.23.18.1</t>
  </si>
  <si>
    <t>1907279518</t>
  </si>
  <si>
    <t>4326812</t>
  </si>
  <si>
    <t>36237.23.19.1</t>
  </si>
  <si>
    <t>CITY OF ASHEVILLE</t>
  </si>
  <si>
    <t>9105</t>
  </si>
  <si>
    <t>1907074257</t>
  </si>
  <si>
    <t>1907158058</t>
  </si>
  <si>
    <t>56200007</t>
  </si>
  <si>
    <t>Signal Construction By Municipal Agreement</t>
  </si>
  <si>
    <t>5877</t>
  </si>
  <si>
    <t>7500020602</t>
  </si>
  <si>
    <t>5202167440</t>
  </si>
  <si>
    <t>41930</t>
  </si>
  <si>
    <t>5202169106</t>
  </si>
  <si>
    <t>5202176319</t>
  </si>
  <si>
    <t>5202190394</t>
  </si>
  <si>
    <t>5202207757</t>
  </si>
  <si>
    <t>5202273353</t>
  </si>
  <si>
    <t>5202273362</t>
  </si>
  <si>
    <t>5202273384</t>
  </si>
  <si>
    <t>5202273385</t>
  </si>
  <si>
    <t>5202273387</t>
  </si>
  <si>
    <t>5202273391</t>
  </si>
  <si>
    <t>5202273393</t>
  </si>
  <si>
    <t>5202273404</t>
  </si>
  <si>
    <t>5202273406</t>
  </si>
  <si>
    <t>5202273408</t>
  </si>
  <si>
    <t>5202273410</t>
  </si>
  <si>
    <t>5202273411</t>
  </si>
  <si>
    <t>1907004893</t>
  </si>
  <si>
    <t>41503.2.3</t>
  </si>
  <si>
    <t>31991</t>
  </si>
  <si>
    <t>14215</t>
  </si>
  <si>
    <t>1907131155</t>
  </si>
  <si>
    <t>4300080</t>
  </si>
  <si>
    <t>22021.15.4</t>
  </si>
  <si>
    <t>7500025150</t>
  </si>
  <si>
    <t>5202226218</t>
  </si>
  <si>
    <t>2022CPT.13.01.20111</t>
  </si>
  <si>
    <t>2022CPT Buncombe County Secondary CR</t>
  </si>
  <si>
    <t>1907357576</t>
  </si>
  <si>
    <t>36230.1.21.6</t>
  </si>
  <si>
    <t>22-08-100 CITY OF ASHEVILLE, PLANNING</t>
  </si>
  <si>
    <t>20.505</t>
  </si>
  <si>
    <t>1907139143</t>
  </si>
  <si>
    <t>CITY OF BELMONT</t>
  </si>
  <si>
    <t>4210</t>
  </si>
  <si>
    <t>1907074295</t>
  </si>
  <si>
    <t>1907158097</t>
  </si>
  <si>
    <t>CITY OF BESSEMER CITY</t>
  </si>
  <si>
    <t>10309</t>
  </si>
  <si>
    <t>1907074244</t>
  </si>
  <si>
    <t>1907158043</t>
  </si>
  <si>
    <t>CITY OF BOILING SPRING LAKES</t>
  </si>
  <si>
    <t>37465</t>
  </si>
  <si>
    <t>1907074131</t>
  </si>
  <si>
    <t>1907157933</t>
  </si>
  <si>
    <t>CITY OF BREVARD</t>
  </si>
  <si>
    <t>37621</t>
  </si>
  <si>
    <t>1907074443</t>
  </si>
  <si>
    <t>1907158241</t>
  </si>
  <si>
    <t>CITY OF BURLINGTON</t>
  </si>
  <si>
    <t>9978</t>
  </si>
  <si>
    <t>1907074248</t>
  </si>
  <si>
    <t>1907158046</t>
  </si>
  <si>
    <t>56200009</t>
  </si>
  <si>
    <t>Payments To Urban Areas</t>
  </si>
  <si>
    <t>18057</t>
  </si>
  <si>
    <t>7500023701</t>
  </si>
  <si>
    <t>5202203665</t>
  </si>
  <si>
    <t>48476.1.2</t>
  </si>
  <si>
    <t>7500024206</t>
  </si>
  <si>
    <t>5202273441</t>
  </si>
  <si>
    <t>40435.1.2</t>
  </si>
  <si>
    <t>5202188963</t>
  </si>
  <si>
    <t>5202191503</t>
  </si>
  <si>
    <t>7500024871</t>
  </si>
  <si>
    <t>5202208563</t>
  </si>
  <si>
    <t>49599.1.2</t>
  </si>
  <si>
    <t>5202240235</t>
  </si>
  <si>
    <t>5202269429</t>
  </si>
  <si>
    <t>1907139145</t>
  </si>
  <si>
    <t>CITY OF CHARLOTTE</t>
  </si>
  <si>
    <t>37622</t>
  </si>
  <si>
    <t>1907074447</t>
  </si>
  <si>
    <t>1907158244</t>
  </si>
  <si>
    <t>10391</t>
  </si>
  <si>
    <t>7500018004</t>
  </si>
  <si>
    <t>5202220413</t>
  </si>
  <si>
    <t>34811.3.FD5</t>
  </si>
  <si>
    <t>7500024802</t>
  </si>
  <si>
    <t>5202178001</t>
  </si>
  <si>
    <t>51004.3.3</t>
  </si>
  <si>
    <t>C-5534 - CON - CHARLOTTE</t>
  </si>
  <si>
    <t>1907115922</t>
  </si>
  <si>
    <t>36224.26.4.3</t>
  </si>
  <si>
    <t>13-BL-001, CHLT BLUE LINE X, CAPITAL</t>
  </si>
  <si>
    <t>1907298418</t>
  </si>
  <si>
    <t>7500024550</t>
  </si>
  <si>
    <t>5202162712</t>
  </si>
  <si>
    <t>10.2060SM</t>
  </si>
  <si>
    <t>Mecklenburg Sec Paved - R4701 Signal Sys</t>
  </si>
  <si>
    <t>5202162774</t>
  </si>
  <si>
    <t>7500024551</t>
  </si>
  <si>
    <t>5202162775</t>
  </si>
  <si>
    <t>5202176385</t>
  </si>
  <si>
    <t>5202221414</t>
  </si>
  <si>
    <t>5202221415</t>
  </si>
  <si>
    <t>5202235613</t>
  </si>
  <si>
    <t>5202235624</t>
  </si>
  <si>
    <t>5202259210</t>
  </si>
  <si>
    <t>5202259212</t>
  </si>
  <si>
    <t>1907307739</t>
  </si>
  <si>
    <t>46437.2.1</t>
  </si>
  <si>
    <t>7500023119</t>
  </si>
  <si>
    <t>5202172273</t>
  </si>
  <si>
    <t>46450.1.1</t>
  </si>
  <si>
    <t>5202179779</t>
  </si>
  <si>
    <t>5202203365</t>
  </si>
  <si>
    <t>1907087527</t>
  </si>
  <si>
    <t>44840.3.1</t>
  </si>
  <si>
    <t>EB-5820 - CON - CHARLOTTE B-CYCLE</t>
  </si>
  <si>
    <t>7500022050</t>
  </si>
  <si>
    <t>5202219533</t>
  </si>
  <si>
    <t>45454.3.10</t>
  </si>
  <si>
    <t>1907256130</t>
  </si>
  <si>
    <t>43735.3.3</t>
  </si>
  <si>
    <t>C-5613A - CON - CHARLOTTE BIKE SHARE</t>
  </si>
  <si>
    <t>1907117656</t>
  </si>
  <si>
    <t>43735.3.5</t>
  </si>
  <si>
    <t>CLOSED C-5613BA - CON - HARRIS BOULEVARD</t>
  </si>
  <si>
    <t>1907133591</t>
  </si>
  <si>
    <t>43735.3.6</t>
  </si>
  <si>
    <t>1907030546</t>
  </si>
  <si>
    <t>43735.2.12</t>
  </si>
  <si>
    <t>7500024906</t>
  </si>
  <si>
    <t>5202170817</t>
  </si>
  <si>
    <t>47680.3.1</t>
  </si>
  <si>
    <t>5202235742</t>
  </si>
  <si>
    <t>46450.2.2</t>
  </si>
  <si>
    <t>U-5905A - ROW - SR 2112 (LAKEVIEW ROAD)</t>
  </si>
  <si>
    <t>7500023065</t>
  </si>
  <si>
    <t>5202242802</t>
  </si>
  <si>
    <t>48232.3.2</t>
  </si>
  <si>
    <t>I-77 STUDY</t>
  </si>
  <si>
    <t>5202245334</t>
  </si>
  <si>
    <t>5202200683</t>
  </si>
  <si>
    <t>48275.1.2</t>
  </si>
  <si>
    <t>7500023750</t>
  </si>
  <si>
    <t>5202200648</t>
  </si>
  <si>
    <t>48476.1.5</t>
  </si>
  <si>
    <t>5202228889</t>
  </si>
  <si>
    <t>7500024226</t>
  </si>
  <si>
    <t>5202166438</t>
  </si>
  <si>
    <t>4279279</t>
  </si>
  <si>
    <t>49232.5.4</t>
  </si>
  <si>
    <t>5202174190</t>
  </si>
  <si>
    <t>1907013921</t>
  </si>
  <si>
    <t>4279202</t>
  </si>
  <si>
    <t>36230.5.20.6</t>
  </si>
  <si>
    <t>21-08-102 CITY OF CHARLOTTE, PLANNING</t>
  </si>
  <si>
    <t>1907022944</t>
  </si>
  <si>
    <t>23690</t>
  </si>
  <si>
    <t>1907081126</t>
  </si>
  <si>
    <t>4292152</t>
  </si>
  <si>
    <t>22021.14.7</t>
  </si>
  <si>
    <t>M5HVE-2021-15-02 Charlotte-Meck DWI TF</t>
  </si>
  <si>
    <t>1907000523</t>
  </si>
  <si>
    <t>4277441</t>
  </si>
  <si>
    <t>1907050554</t>
  </si>
  <si>
    <t>4286695</t>
  </si>
  <si>
    <t>1907113190</t>
  </si>
  <si>
    <t>4297560</t>
  </si>
  <si>
    <t>1907145685</t>
  </si>
  <si>
    <t>4303913</t>
  </si>
  <si>
    <t>22021.6.33</t>
  </si>
  <si>
    <t>1907017343</t>
  </si>
  <si>
    <t>36230.5.19.7</t>
  </si>
  <si>
    <t>20-08-102B CITY OF CHARLOTTE, PLANNING</t>
  </si>
  <si>
    <t>1907081101</t>
  </si>
  <si>
    <t>36225.1.19.1</t>
  </si>
  <si>
    <t>21-RS-102 CITY OF CHARLOTTE, ADMIN</t>
  </si>
  <si>
    <t>7500024874</t>
  </si>
  <si>
    <t>5202257022</t>
  </si>
  <si>
    <t>50246.1.3</t>
  </si>
  <si>
    <t>5202273700</t>
  </si>
  <si>
    <t>5202257019</t>
  </si>
  <si>
    <t>49599.1.5</t>
  </si>
  <si>
    <t>5202273672</t>
  </si>
  <si>
    <t>7500024904</t>
  </si>
  <si>
    <t>5202223212</t>
  </si>
  <si>
    <t>49600.5.4</t>
  </si>
  <si>
    <t>5202231056</t>
  </si>
  <si>
    <t>5202273485</t>
  </si>
  <si>
    <t>1907208402</t>
  </si>
  <si>
    <t>36230.5.21.6</t>
  </si>
  <si>
    <t>22-08-102 CITY OF CHARLOTTE, PLANNING</t>
  </si>
  <si>
    <t>1907321737</t>
  </si>
  <si>
    <t>1907351958</t>
  </si>
  <si>
    <t>1907270382</t>
  </si>
  <si>
    <t>36225.1.20.1</t>
  </si>
  <si>
    <t>22-RS-102 CITY OF CHARLOTTE, ADMIN</t>
  </si>
  <si>
    <t>1907175259</t>
  </si>
  <si>
    <t>4310122</t>
  </si>
  <si>
    <t>22022.2.5</t>
  </si>
  <si>
    <t>AL-2022-02-05 Charlotte-Meck DWI - TF</t>
  </si>
  <si>
    <t>1907180453</t>
  </si>
  <si>
    <t>4311426</t>
  </si>
  <si>
    <t>1907187806</t>
  </si>
  <si>
    <t>4312801</t>
  </si>
  <si>
    <t>1907222262</t>
  </si>
  <si>
    <t>4317881</t>
  </si>
  <si>
    <t>1907264883</t>
  </si>
  <si>
    <t>4324925</t>
  </si>
  <si>
    <t>1907323229</t>
  </si>
  <si>
    <t>4335157</t>
  </si>
  <si>
    <t>1907337424</t>
  </si>
  <si>
    <t>4337849</t>
  </si>
  <si>
    <t>1907369604</t>
  </si>
  <si>
    <t>4343846</t>
  </si>
  <si>
    <t>1907247706</t>
  </si>
  <si>
    <t>4321547</t>
  </si>
  <si>
    <t>22022.6.8</t>
  </si>
  <si>
    <t>PT-2022-06-08 Charlotte-Meck PD - LEL</t>
  </si>
  <si>
    <t>1907139157</t>
  </si>
  <si>
    <t>24523</t>
  </si>
  <si>
    <t>1907113462</t>
  </si>
  <si>
    <t>36244.17.18.1</t>
  </si>
  <si>
    <t>CHARLOTTE DOUGLAS INTERNATIONAL:</t>
  </si>
  <si>
    <t>1907175879</t>
  </si>
  <si>
    <t>1907224586</t>
  </si>
  <si>
    <t>1907343009</t>
  </si>
  <si>
    <t>CITY OF CLAREMONT</t>
  </si>
  <si>
    <t>37624</t>
  </si>
  <si>
    <t>1907074446</t>
  </si>
  <si>
    <t>1907158246</t>
  </si>
  <si>
    <t>28688</t>
  </si>
  <si>
    <t>7500019801</t>
  </si>
  <si>
    <t>5202270925</t>
  </si>
  <si>
    <t>4343958</t>
  </si>
  <si>
    <t>46247.3.3</t>
  </si>
  <si>
    <t>C-5195 - CON - CLAREMONT</t>
  </si>
  <si>
    <t>CITY OF CLINTON</t>
  </si>
  <si>
    <t>37625</t>
  </si>
  <si>
    <t>1907074449</t>
  </si>
  <si>
    <t>1907158248</t>
  </si>
  <si>
    <t>28656</t>
  </si>
  <si>
    <t>7500024952</t>
  </si>
  <si>
    <t>5202189644</t>
  </si>
  <si>
    <t>4292194</t>
  </si>
  <si>
    <t>80000.2.3.74</t>
  </si>
  <si>
    <t>CTR Xing Surface Imp-FRRCSI ID: F18235</t>
  </si>
  <si>
    <t>CITY OF CONCORD</t>
  </si>
  <si>
    <t>10185</t>
  </si>
  <si>
    <t>1907074247</t>
  </si>
  <si>
    <t>1907158047</t>
  </si>
  <si>
    <t>9638</t>
  </si>
  <si>
    <t>7500023153</t>
  </si>
  <si>
    <t>5202203681</t>
  </si>
  <si>
    <t>55059.3.1</t>
  </si>
  <si>
    <t>CLOSED U-5522 - CON - CONCORD TRAFFIC</t>
  </si>
  <si>
    <t>5202216188</t>
  </si>
  <si>
    <t>1907297510</t>
  </si>
  <si>
    <t>47347.3.1</t>
  </si>
  <si>
    <t>EB-5903 - CON - CONCORD</t>
  </si>
  <si>
    <t>24805</t>
  </si>
  <si>
    <t>1907162411</t>
  </si>
  <si>
    <t>48401.3.1</t>
  </si>
  <si>
    <t>7500024207</t>
  </si>
  <si>
    <t>5202180639</t>
  </si>
  <si>
    <t>40435.1.3</t>
  </si>
  <si>
    <t>1907025539</t>
  </si>
  <si>
    <t>36230.7.20.6</t>
  </si>
  <si>
    <t>21-08-108 CITY OF CONCORD, PLANNING</t>
  </si>
  <si>
    <t>17577</t>
  </si>
  <si>
    <t>1907035444</t>
  </si>
  <si>
    <t>4284159</t>
  </si>
  <si>
    <t>22021.6.28</t>
  </si>
  <si>
    <t>PT-2021-06-28 Concord Police Department</t>
  </si>
  <si>
    <t>1907066976</t>
  </si>
  <si>
    <t>4289548</t>
  </si>
  <si>
    <t>1907108565</t>
  </si>
  <si>
    <t>4296569</t>
  </si>
  <si>
    <t>7500024872</t>
  </si>
  <si>
    <t>5202205389</t>
  </si>
  <si>
    <t>49599.1.3</t>
  </si>
  <si>
    <t>5202237367</t>
  </si>
  <si>
    <t>5202260404</t>
  </si>
  <si>
    <t>1907259529</t>
  </si>
  <si>
    <t>36230.7.21.6</t>
  </si>
  <si>
    <t>22-08-108 CITY OF CONCORD, PLANNING</t>
  </si>
  <si>
    <t>1907330066</t>
  </si>
  <si>
    <t>1907365992</t>
  </si>
  <si>
    <t>1907152044</t>
  </si>
  <si>
    <t>4305493</t>
  </si>
  <si>
    <t>22022.6.27</t>
  </si>
  <si>
    <t>PT-2022-06-27 Concord Police Dept</t>
  </si>
  <si>
    <t>1907183799</t>
  </si>
  <si>
    <t>4312015</t>
  </si>
  <si>
    <t>1907238017</t>
  </si>
  <si>
    <t>4320016</t>
  </si>
  <si>
    <t>1907272468</t>
  </si>
  <si>
    <t>4325475</t>
  </si>
  <si>
    <t>1907291525</t>
  </si>
  <si>
    <t>4328557</t>
  </si>
  <si>
    <t>1907342738</t>
  </si>
  <si>
    <t>4338971</t>
  </si>
  <si>
    <t>1907139158</t>
  </si>
  <si>
    <t>1907115880</t>
  </si>
  <si>
    <t>36244.41.8.1</t>
  </si>
  <si>
    <t>CONCORD REGIONAL:</t>
  </si>
  <si>
    <t>1907175292</t>
  </si>
  <si>
    <t>1907268546</t>
  </si>
  <si>
    <t>1907357620</t>
  </si>
  <si>
    <t>CITY OF CONOVER</t>
  </si>
  <si>
    <t>13149</t>
  </si>
  <si>
    <t>1907074182</t>
  </si>
  <si>
    <t>1907157982</t>
  </si>
  <si>
    <t>CITY OF CREEDMOOR</t>
  </si>
  <si>
    <t>10471</t>
  </si>
  <si>
    <t>1907074235</t>
  </si>
  <si>
    <t>1907158034</t>
  </si>
  <si>
    <t>73173</t>
  </si>
  <si>
    <t>1907297500</t>
  </si>
  <si>
    <t>4330497</t>
  </si>
  <si>
    <t>46232.3.3</t>
  </si>
  <si>
    <t>1907210509</t>
  </si>
  <si>
    <t>4316624</t>
  </si>
  <si>
    <t>46232.3.4</t>
  </si>
  <si>
    <t>CITY OF DREXEL</t>
  </si>
  <si>
    <t>37631</t>
  </si>
  <si>
    <t>1907074448</t>
  </si>
  <si>
    <t>1907158249</t>
  </si>
  <si>
    <t>CITY OF DUNN</t>
  </si>
  <si>
    <t>8859</t>
  </si>
  <si>
    <t>1907074265</t>
  </si>
  <si>
    <t>1907158062</t>
  </si>
  <si>
    <t>22937</t>
  </si>
  <si>
    <t>1906984803</t>
  </si>
  <si>
    <t>4274305</t>
  </si>
  <si>
    <t>22021.6.24</t>
  </si>
  <si>
    <t>PT-2021-06-24 Dunn Police Department</t>
  </si>
  <si>
    <t>1907152159</t>
  </si>
  <si>
    <t>4305501</t>
  </si>
  <si>
    <t>1907163325</t>
  </si>
  <si>
    <t>4307749</t>
  </si>
  <si>
    <t>22022.6.13</t>
  </si>
  <si>
    <t>PT-2022-06-13 Dunn Police Dept</t>
  </si>
  <si>
    <t>1907236914</t>
  </si>
  <si>
    <t>4320027</t>
  </si>
  <si>
    <t>1907255013</t>
  </si>
  <si>
    <t>4323088</t>
  </si>
  <si>
    <t>1907307526</t>
  </si>
  <si>
    <t>4331795</t>
  </si>
  <si>
    <t>1907314347</t>
  </si>
  <si>
    <t>4333107</t>
  </si>
  <si>
    <t>1907343180</t>
  </si>
  <si>
    <t>4338976</t>
  </si>
  <si>
    <t>CITY OF DURHAM</t>
  </si>
  <si>
    <t>37360</t>
  </si>
  <si>
    <t>1907074460</t>
  </si>
  <si>
    <t>1907158259</t>
  </si>
  <si>
    <t>10540</t>
  </si>
  <si>
    <t>3344</t>
  </si>
  <si>
    <t>1907056423</t>
  </si>
  <si>
    <t>39083.1.F1</t>
  </si>
  <si>
    <t>1907304234</t>
  </si>
  <si>
    <t>1907069528</t>
  </si>
  <si>
    <t>50030.3.1</t>
  </si>
  <si>
    <t>EB-5514 - CON - UNIVERSITY DRIVE</t>
  </si>
  <si>
    <t>1907056725</t>
  </si>
  <si>
    <t>50404.1.1</t>
  </si>
  <si>
    <t>1907210474</t>
  </si>
  <si>
    <t>51049.1.1</t>
  </si>
  <si>
    <t>EB-5703 - PE - LASALLE STREET</t>
  </si>
  <si>
    <t>1907056724</t>
  </si>
  <si>
    <t>50411.1.1</t>
  </si>
  <si>
    <t>1906998520</t>
  </si>
  <si>
    <t>44394.1.1</t>
  </si>
  <si>
    <t>1907045912</t>
  </si>
  <si>
    <t>36268.1.32</t>
  </si>
  <si>
    <t>1907113125</t>
  </si>
  <si>
    <t>50416.1.2</t>
  </si>
  <si>
    <t>EB-5720 - PE - DURHAM</t>
  </si>
  <si>
    <t>7500024210</t>
  </si>
  <si>
    <t>5202178614</t>
  </si>
  <si>
    <t>37705.1.4</t>
  </si>
  <si>
    <t>7500024154</t>
  </si>
  <si>
    <t>5202276023</t>
  </si>
  <si>
    <t>48778.4.6</t>
  </si>
  <si>
    <t>EB-6033E -CITY OF DURHAM</t>
  </si>
  <si>
    <t>5202276317</t>
  </si>
  <si>
    <t>40435.1.6</t>
  </si>
  <si>
    <t>1907309247</t>
  </si>
  <si>
    <t>36230.10.19.6</t>
  </si>
  <si>
    <t>21-08-103 CITY OF DURHAM, PLANNING</t>
  </si>
  <si>
    <t>7500024875</t>
  </si>
  <si>
    <t>5202272559</t>
  </si>
  <si>
    <t>37705.1.5</t>
  </si>
  <si>
    <t>5202272556</t>
  </si>
  <si>
    <t>49599.1.6</t>
  </si>
  <si>
    <t>1907181826</t>
  </si>
  <si>
    <t>36230.10.20.6</t>
  </si>
  <si>
    <t>22-08-103 CITY OF DURHAM, PLANNING</t>
  </si>
  <si>
    <t>1907255520</t>
  </si>
  <si>
    <t>1907139159</t>
  </si>
  <si>
    <t>CITY OF EDEN</t>
  </si>
  <si>
    <t>2408</t>
  </si>
  <si>
    <t>1907074551</t>
  </si>
  <si>
    <t>1907158350</t>
  </si>
  <si>
    <t>7836</t>
  </si>
  <si>
    <t>1907099829</t>
  </si>
  <si>
    <t>4295477</t>
  </si>
  <si>
    <t>47284.1.1</t>
  </si>
  <si>
    <t>CITY OF ELIZABETH CITY</t>
  </si>
  <si>
    <t>37615</t>
  </si>
  <si>
    <t>1907074461</t>
  </si>
  <si>
    <t>1907158262</t>
  </si>
  <si>
    <t>CITY OF ELIZABETH CITY A MUNICIPAL</t>
  </si>
  <si>
    <t>8427</t>
  </si>
  <si>
    <t>7500024702</t>
  </si>
  <si>
    <t>5202226705</t>
  </si>
  <si>
    <t>4315642</t>
  </si>
  <si>
    <t>48754.1.1</t>
  </si>
  <si>
    <t>B-6053 - PE - PROVIDENCE ROAD</t>
  </si>
  <si>
    <t>CITY OF FAYETTEVILLE</t>
  </si>
  <si>
    <t>37655</t>
  </si>
  <si>
    <t>1907074141</t>
  </si>
  <si>
    <t>1907157942</t>
  </si>
  <si>
    <t>22850</t>
  </si>
  <si>
    <t>1907139160</t>
  </si>
  <si>
    <t>25012</t>
  </si>
  <si>
    <t>1907113501</t>
  </si>
  <si>
    <t>36244.27.16.1</t>
  </si>
  <si>
    <t>FAYETTEVILLE REGIONAL/GRANNIS FIELD</t>
  </si>
  <si>
    <t>1907162395</t>
  </si>
  <si>
    <t>1907238739</t>
  </si>
  <si>
    <t>1907373166</t>
  </si>
  <si>
    <t>CITY OF GASTONIA</t>
  </si>
  <si>
    <t>26317</t>
  </si>
  <si>
    <t>1907074548</t>
  </si>
  <si>
    <t>1907158346</t>
  </si>
  <si>
    <t>25014</t>
  </si>
  <si>
    <t>1907069523</t>
  </si>
  <si>
    <t>4289805</t>
  </si>
  <si>
    <t>36244.13.4.1</t>
  </si>
  <si>
    <t>GASTONIA MUNICIPAL AIRPORT Airport Improvements</t>
  </si>
  <si>
    <t>1907041020</t>
  </si>
  <si>
    <t>4285360</t>
  </si>
  <si>
    <t>36244.13.4.2</t>
  </si>
  <si>
    <t>1907135334</t>
  </si>
  <si>
    <t>1907351981</t>
  </si>
  <si>
    <t>1906983882</t>
  </si>
  <si>
    <t>4274288</t>
  </si>
  <si>
    <t>36244.13.4.3</t>
  </si>
  <si>
    <t>GASTONIA MUNICIPAL AIRPORT Medium Intensity Taxiway Lights and Airfield Guidance Signs for existing taxiway system</t>
  </si>
  <si>
    <t>1907040905</t>
  </si>
  <si>
    <t>1907252495</t>
  </si>
  <si>
    <t>8373</t>
  </si>
  <si>
    <t>7500024905</t>
  </si>
  <si>
    <t>5202167948</t>
  </si>
  <si>
    <t>4277980</t>
  </si>
  <si>
    <t>47751</t>
  </si>
  <si>
    <t>5202167949</t>
  </si>
  <si>
    <t>11577</t>
  </si>
  <si>
    <t>7500023753</t>
  </si>
  <si>
    <t>5202198821</t>
  </si>
  <si>
    <t>48478.3.4</t>
  </si>
  <si>
    <t>CATAWBA CROSSING FEASIBILITY STUDY</t>
  </si>
  <si>
    <t>5202223866</t>
  </si>
  <si>
    <t>5202239944</t>
  </si>
  <si>
    <t>5202273978</t>
  </si>
  <si>
    <t>1907357587</t>
  </si>
  <si>
    <t>36237.55.12.2</t>
  </si>
  <si>
    <t>GASTONIA MUNICIPAL AIRPORT</t>
  </si>
  <si>
    <t>7500024212</t>
  </si>
  <si>
    <t>5202196577</t>
  </si>
  <si>
    <t>40435.1.8</t>
  </si>
  <si>
    <t>5202196625</t>
  </si>
  <si>
    <t>49232.3.1</t>
  </si>
  <si>
    <t>1907027269</t>
  </si>
  <si>
    <t>36230.11.20.6</t>
  </si>
  <si>
    <t>21-08-109 CITY OF GASTONIA, PLANNING</t>
  </si>
  <si>
    <t>1907068295</t>
  </si>
  <si>
    <t>4289804</t>
  </si>
  <si>
    <t>22021.6.19</t>
  </si>
  <si>
    <t>PT-2021-06-19 Gastonia PD</t>
  </si>
  <si>
    <t>1906991860</t>
  </si>
  <si>
    <t>4275344</t>
  </si>
  <si>
    <t>1907063182</t>
  </si>
  <si>
    <t>4288361</t>
  </si>
  <si>
    <t>1907136224</t>
  </si>
  <si>
    <t>4301561</t>
  </si>
  <si>
    <t>1907136627</t>
  </si>
  <si>
    <t>22021.6.34</t>
  </si>
  <si>
    <t>PT-2021-06-34 Gastonia Police Department</t>
  </si>
  <si>
    <t>1907011898</t>
  </si>
  <si>
    <t>4279197</t>
  </si>
  <si>
    <t>36237.55.13.1</t>
  </si>
  <si>
    <t>1907041019</t>
  </si>
  <si>
    <t>7500024877</t>
  </si>
  <si>
    <t>5202223872</t>
  </si>
  <si>
    <t>49599.1.8</t>
  </si>
  <si>
    <t>5202259229</t>
  </si>
  <si>
    <t>5202273899</t>
  </si>
  <si>
    <t>5202214105</t>
  </si>
  <si>
    <t>49600.3.1</t>
  </si>
  <si>
    <t>5202237864</t>
  </si>
  <si>
    <t>5202273898</t>
  </si>
  <si>
    <t>1907137041</t>
  </si>
  <si>
    <t>36230.11.21.6</t>
  </si>
  <si>
    <t>22-08-109 CITY OF GASTONIA, PLANNING</t>
  </si>
  <si>
    <t>1907277814</t>
  </si>
  <si>
    <t>1907333101</t>
  </si>
  <si>
    <t>1907263704</t>
  </si>
  <si>
    <t>4324323</t>
  </si>
  <si>
    <t>22022.6.21</t>
  </si>
  <si>
    <t>1907295533</t>
  </si>
  <si>
    <t>4329513</t>
  </si>
  <si>
    <t>1907329561</t>
  </si>
  <si>
    <t>4336565</t>
  </si>
  <si>
    <t>1907369586</t>
  </si>
  <si>
    <t>4343837</t>
  </si>
  <si>
    <t>1907139161</t>
  </si>
  <si>
    <t>1907339403</t>
  </si>
  <si>
    <t>36244.13.6.1</t>
  </si>
  <si>
    <t>1907353373</t>
  </si>
  <si>
    <t>CITY OF GOLDSBORO</t>
  </si>
  <si>
    <t>8566</t>
  </si>
  <si>
    <t>1907074267</t>
  </si>
  <si>
    <t>1907158065</t>
  </si>
  <si>
    <t>28849</t>
  </si>
  <si>
    <t>7500024213</t>
  </si>
  <si>
    <t>5202183092</t>
  </si>
  <si>
    <t>40435.1.9</t>
  </si>
  <si>
    <t>1907056218</t>
  </si>
  <si>
    <t>36230.13.20.6</t>
  </si>
  <si>
    <t>21-08-110 CITY OF GOLDSBORO, PLANNING</t>
  </si>
  <si>
    <t>7500024878</t>
  </si>
  <si>
    <t>5202214111</t>
  </si>
  <si>
    <t>49599.1.9</t>
  </si>
  <si>
    <t>5202247698</t>
  </si>
  <si>
    <t>5202274228</t>
  </si>
  <si>
    <t>1907187549</t>
  </si>
  <si>
    <t>36230.13.21.6</t>
  </si>
  <si>
    <t>22-08-110 CITY OF GOLDSBORO, PLANNING</t>
  </si>
  <si>
    <t>1907307723</t>
  </si>
  <si>
    <t>1907353329</t>
  </si>
  <si>
    <t>CITY OF GRAHAM</t>
  </si>
  <si>
    <t>10763</t>
  </si>
  <si>
    <t>1907074208</t>
  </si>
  <si>
    <t>1907158007</t>
  </si>
  <si>
    <t>CITY OF GREENSBORO</t>
  </si>
  <si>
    <t>28690</t>
  </si>
  <si>
    <t>5202250859</t>
  </si>
  <si>
    <t>4333170</t>
  </si>
  <si>
    <t>37797</t>
  </si>
  <si>
    <t>1907074419</t>
  </si>
  <si>
    <t>1907158219</t>
  </si>
  <si>
    <t>7500008300</t>
  </si>
  <si>
    <t>5202190435</t>
  </si>
  <si>
    <t>4293599</t>
  </si>
  <si>
    <t>40907</t>
  </si>
  <si>
    <t>GREENSBORO STATION LEASE</t>
  </si>
  <si>
    <t>5202190477</t>
  </si>
  <si>
    <t>5202192793</t>
  </si>
  <si>
    <t>5202222369</t>
  </si>
  <si>
    <t>4312840</t>
  </si>
  <si>
    <t>56200012</t>
  </si>
  <si>
    <t>Payments Of Transportation Enhancement Funds</t>
  </si>
  <si>
    <t>7500013805</t>
  </si>
  <si>
    <t>5202161563</t>
  </si>
  <si>
    <t>4274215</t>
  </si>
  <si>
    <t>41823.3.13</t>
  </si>
  <si>
    <t>EL-5101DJ - CON (TAP ELIGIBLE)</t>
  </si>
  <si>
    <t>5202161608</t>
  </si>
  <si>
    <t>5202161609</t>
  </si>
  <si>
    <t>5202161613</t>
  </si>
  <si>
    <t>5202161661</t>
  </si>
  <si>
    <t>5202180918</t>
  </si>
  <si>
    <t>4286886</t>
  </si>
  <si>
    <t>5202217929</t>
  </si>
  <si>
    <t>4309795</t>
  </si>
  <si>
    <t>5202217933</t>
  </si>
  <si>
    <t>4310168</t>
  </si>
  <si>
    <t>5202217934</t>
  </si>
  <si>
    <t>5202240355</t>
  </si>
  <si>
    <t>4324368</t>
  </si>
  <si>
    <t>5202240356</t>
  </si>
  <si>
    <t>5202259599</t>
  </si>
  <si>
    <t>4335709</t>
  </si>
  <si>
    <t>7500017406</t>
  </si>
  <si>
    <t>5202207538</t>
  </si>
  <si>
    <t>4302671</t>
  </si>
  <si>
    <t>41823.1.3</t>
  </si>
  <si>
    <t>EL-5101DL - PE - GREENSBORO</t>
  </si>
  <si>
    <t>5202213676</t>
  </si>
  <si>
    <t>4307342</t>
  </si>
  <si>
    <t>8545</t>
  </si>
  <si>
    <t>1907102779</t>
  </si>
  <si>
    <t>50034.3.3</t>
  </si>
  <si>
    <t>EB-5518 - CON - LATHAM PARK GREENWAY</t>
  </si>
  <si>
    <t>1907229042</t>
  </si>
  <si>
    <t>4318567</t>
  </si>
  <si>
    <t>7500021401</t>
  </si>
  <si>
    <t>5202191158</t>
  </si>
  <si>
    <t>47026.3.3</t>
  </si>
  <si>
    <t>U-5306B - CON - GREENSBORO</t>
  </si>
  <si>
    <t>5202191160</t>
  </si>
  <si>
    <t>5202191182</t>
  </si>
  <si>
    <t>5202207537</t>
  </si>
  <si>
    <t>5202232759</t>
  </si>
  <si>
    <t>4319461</t>
  </si>
  <si>
    <t>5202233503</t>
  </si>
  <si>
    <t>4320813</t>
  </si>
  <si>
    <t>5202266707</t>
  </si>
  <si>
    <t>4339048</t>
  </si>
  <si>
    <t>5202273805</t>
  </si>
  <si>
    <t>4343949</t>
  </si>
  <si>
    <t>5202273806</t>
  </si>
  <si>
    <t>7500017950</t>
  </si>
  <si>
    <t>5202232760</t>
  </si>
  <si>
    <t>45484.3.1</t>
  </si>
  <si>
    <t>U-5326 - CON - SR 1008</t>
  </si>
  <si>
    <t>7500019758</t>
  </si>
  <si>
    <t>5202209674</t>
  </si>
  <si>
    <t>4303972</t>
  </si>
  <si>
    <t>46297.3.2</t>
  </si>
  <si>
    <t>U-5532A - CON - GREENSBORO</t>
  </si>
  <si>
    <t>5202232763</t>
  </si>
  <si>
    <t>7500017583</t>
  </si>
  <si>
    <t>5202168112</t>
  </si>
  <si>
    <t>41823.3.20</t>
  </si>
  <si>
    <t>EL-5101DM - CON - GREENSBORO</t>
  </si>
  <si>
    <t>5202207539</t>
  </si>
  <si>
    <t>5202252077</t>
  </si>
  <si>
    <t>4330574</t>
  </si>
  <si>
    <t>7500019953</t>
  </si>
  <si>
    <t>5202160787</t>
  </si>
  <si>
    <t>4274662</t>
  </si>
  <si>
    <t>46311.1.F1</t>
  </si>
  <si>
    <t>B-5553 -PE- BALLENGER RD REPLACE BRIDGE</t>
  </si>
  <si>
    <t>5202168111</t>
  </si>
  <si>
    <t>4277976</t>
  </si>
  <si>
    <t>5202193107</t>
  </si>
  <si>
    <t>4295579</t>
  </si>
  <si>
    <t>5202191159</t>
  </si>
  <si>
    <t>46311.3.1</t>
  </si>
  <si>
    <t>B-5553 -CON- BALLENGER RD</t>
  </si>
  <si>
    <t>5202213675</t>
  </si>
  <si>
    <t>5202240480</t>
  </si>
  <si>
    <t>5202259603</t>
  </si>
  <si>
    <t>5202260194</t>
  </si>
  <si>
    <t>7500024273</t>
  </si>
  <si>
    <t>5202181674</t>
  </si>
  <si>
    <t>4288247</t>
  </si>
  <si>
    <t>50412.3.1</t>
  </si>
  <si>
    <t>5202228273</t>
  </si>
  <si>
    <t>4315637</t>
  </si>
  <si>
    <t>5202161016</t>
  </si>
  <si>
    <t>41823.3.21</t>
  </si>
  <si>
    <t>EL-5101DL - CON (BGDA) GREENSBORO</t>
  </si>
  <si>
    <t>5202163816</t>
  </si>
  <si>
    <t>5202180919</t>
  </si>
  <si>
    <t>5202193104</t>
  </si>
  <si>
    <t>5202227745</t>
  </si>
  <si>
    <t>5202259601</t>
  </si>
  <si>
    <t>1907056386</t>
  </si>
  <si>
    <t>47272.1.1</t>
  </si>
  <si>
    <t>EB-5877-PE-FARMINGTON DRIVE</t>
  </si>
  <si>
    <t>1907229043</t>
  </si>
  <si>
    <t>47279.1.1</t>
  </si>
  <si>
    <t>1907256128</t>
  </si>
  <si>
    <t>4323059</t>
  </si>
  <si>
    <t>1907166935</t>
  </si>
  <si>
    <t>47401.3.1</t>
  </si>
  <si>
    <t>1907255519</t>
  </si>
  <si>
    <t>7500024215</t>
  </si>
  <si>
    <t>5202178395</t>
  </si>
  <si>
    <t>4285441</t>
  </si>
  <si>
    <t>47848.1.2</t>
  </si>
  <si>
    <t>5202184458</t>
  </si>
  <si>
    <t>4289611</t>
  </si>
  <si>
    <t>7500024155</t>
  </si>
  <si>
    <t>5202211262</t>
  </si>
  <si>
    <t>4305534</t>
  </si>
  <si>
    <t>48778.4.7</t>
  </si>
  <si>
    <t>5202273042</t>
  </si>
  <si>
    <t>41823.3.23</t>
  </si>
  <si>
    <t>EL-5101DL - CON (TADA) GREENSBORO</t>
  </si>
  <si>
    <t>5202163820</t>
  </si>
  <si>
    <t>7500025103</t>
  </si>
  <si>
    <t>5202221878</t>
  </si>
  <si>
    <t>49227</t>
  </si>
  <si>
    <t>Rail Station Improvement-Statewide</t>
  </si>
  <si>
    <t>5202241795</t>
  </si>
  <si>
    <t>5202257144</t>
  </si>
  <si>
    <t>4334387</t>
  </si>
  <si>
    <t>40435.1.11</t>
  </si>
  <si>
    <t>1907017335</t>
  </si>
  <si>
    <t>36230.15.20.6</t>
  </si>
  <si>
    <t>21-08-105 CITY OF GREENSBORO, PLANNING</t>
  </si>
  <si>
    <t>1907108301</t>
  </si>
  <si>
    <t>1907252438</t>
  </si>
  <si>
    <t>11212</t>
  </si>
  <si>
    <t>7500024880</t>
  </si>
  <si>
    <t>5202232522</t>
  </si>
  <si>
    <t>4320067</t>
  </si>
  <si>
    <t>47848.1.3</t>
  </si>
  <si>
    <t>49599.1.11</t>
  </si>
  <si>
    <t>1907242907</t>
  </si>
  <si>
    <t>36230.15.21.6</t>
  </si>
  <si>
    <t>22-08-105 CITY OF GREENSBORO, PLANNING</t>
  </si>
  <si>
    <t>1907329977</t>
  </si>
  <si>
    <t>DOT-19</t>
  </si>
  <si>
    <t>1907203650</t>
  </si>
  <si>
    <t>36231.19.9.3</t>
  </si>
  <si>
    <t>22-UM-105A CITY OF GREENSBORO, CAPITAL</t>
  </si>
  <si>
    <t>1907151711</t>
  </si>
  <si>
    <t>36231.19.9.4</t>
  </si>
  <si>
    <t>22-UM-105B CITY OF GREENSBORO, CAPITAL</t>
  </si>
  <si>
    <t>1907139164</t>
  </si>
  <si>
    <t>CITY OF GREENVILLE</t>
  </si>
  <si>
    <t>37798</t>
  </si>
  <si>
    <t>1907074422</t>
  </si>
  <si>
    <t>1907158220</t>
  </si>
  <si>
    <t>21580</t>
  </si>
  <si>
    <t>7500024300</t>
  </si>
  <si>
    <t>5202174714</t>
  </si>
  <si>
    <t>45529.3.F1</t>
  </si>
  <si>
    <t>EB-5539 - CON - GREENVILLE</t>
  </si>
  <si>
    <t>7500025301</t>
  </si>
  <si>
    <t>5202256893</t>
  </si>
  <si>
    <t>48186</t>
  </si>
  <si>
    <t>7500023757</t>
  </si>
  <si>
    <t>5202162980</t>
  </si>
  <si>
    <t>48476.1.12</t>
  </si>
  <si>
    <t>7500024216</t>
  </si>
  <si>
    <t>5202182261</t>
  </si>
  <si>
    <t>40435.1.12</t>
  </si>
  <si>
    <t>5202273776</t>
  </si>
  <si>
    <t>1906992763</t>
  </si>
  <si>
    <t>36230.17.19.6</t>
  </si>
  <si>
    <t>21-08-011 CITY OF GREENVILLE, PLANNING</t>
  </si>
  <si>
    <t>1907056217</t>
  </si>
  <si>
    <t>7500024881</t>
  </si>
  <si>
    <t>5202264264</t>
  </si>
  <si>
    <t>49599.1.12</t>
  </si>
  <si>
    <t>5202269471</t>
  </si>
  <si>
    <t>1907139165</t>
  </si>
  <si>
    <t>CITY OF HAMLET</t>
  </si>
  <si>
    <t>27415</t>
  </si>
  <si>
    <t>1907074543</t>
  </si>
  <si>
    <t>1907158344</t>
  </si>
  <si>
    <t>CITY OF HAVELOCK</t>
  </si>
  <si>
    <t>37549</t>
  </si>
  <si>
    <t>1907074467</t>
  </si>
  <si>
    <t>1907158266</t>
  </si>
  <si>
    <t>CITY OF HENDERSON</t>
  </si>
  <si>
    <t>37550</t>
  </si>
  <si>
    <t>1907074468</t>
  </si>
  <si>
    <t>1907158267</t>
  </si>
  <si>
    <t>CITY OF HENDERSONVILLE</t>
  </si>
  <si>
    <t>37556</t>
  </si>
  <si>
    <t>1907074471</t>
  </si>
  <si>
    <t>1907158268</t>
  </si>
  <si>
    <t>CITY OF HICKORY</t>
  </si>
  <si>
    <t>37557</t>
  </si>
  <si>
    <t>1907074470</t>
  </si>
  <si>
    <t>1907158269</t>
  </si>
  <si>
    <t>4899</t>
  </si>
  <si>
    <t>7500017050</t>
  </si>
  <si>
    <t>5202162951</t>
  </si>
  <si>
    <t>4274231</t>
  </si>
  <si>
    <t>55047.3.F1</t>
  </si>
  <si>
    <t>B-5549 - CON - HICKORY</t>
  </si>
  <si>
    <t>1907032228</t>
  </si>
  <si>
    <t>4283385</t>
  </si>
  <si>
    <t>50427.3.1</t>
  </si>
  <si>
    <t>EB-5750 - CON - HICKORY</t>
  </si>
  <si>
    <t>1907306672</t>
  </si>
  <si>
    <t>4331806</t>
  </si>
  <si>
    <t>1907071150</t>
  </si>
  <si>
    <t>4290660</t>
  </si>
  <si>
    <t>47577.1.1</t>
  </si>
  <si>
    <t>EB-5911 - PE - OLD LENOIR ROAD</t>
  </si>
  <si>
    <t>1907279486</t>
  </si>
  <si>
    <t>4326844</t>
  </si>
  <si>
    <t>47577.2.1</t>
  </si>
  <si>
    <t>EB-5911 - ROW - OLD LENIOR ROAD</t>
  </si>
  <si>
    <t>1907295530</t>
  </si>
  <si>
    <t>4329527</t>
  </si>
  <si>
    <t>1907306673</t>
  </si>
  <si>
    <t>25044</t>
  </si>
  <si>
    <t>1907113459</t>
  </si>
  <si>
    <t>4297570</t>
  </si>
  <si>
    <t>36244.33.14.1</t>
  </si>
  <si>
    <t>HICKORY REGIONAL AIRPORT An area of the North Ramp needs to be reconstructed due to the 2017 tornado damage</t>
  </si>
  <si>
    <t>1907048716</t>
  </si>
  <si>
    <t>4286714</t>
  </si>
  <si>
    <t>48178.1.1</t>
  </si>
  <si>
    <t>EB-5937 - PE - HICKORY BOOK WALK</t>
  </si>
  <si>
    <t>1907203788</t>
  </si>
  <si>
    <t>4314898</t>
  </si>
  <si>
    <t>1907048717</t>
  </si>
  <si>
    <t>48179.1.1</t>
  </si>
  <si>
    <t>EB-5938 - PE - HICKORY BOOK WALK SOUTH</t>
  </si>
  <si>
    <t>1907203789</t>
  </si>
  <si>
    <t>1907014861</t>
  </si>
  <si>
    <t>4279217</t>
  </si>
  <si>
    <t>48181.3.1</t>
  </si>
  <si>
    <t>EB-5939 - CON - HICKORY RIVERWALK</t>
  </si>
  <si>
    <t>1907071149</t>
  </si>
  <si>
    <t>1907252430</t>
  </si>
  <si>
    <t>4322335</t>
  </si>
  <si>
    <t>1907317201</t>
  </si>
  <si>
    <t>4334320</t>
  </si>
  <si>
    <t>1907048715</t>
  </si>
  <si>
    <t>48473.1.1</t>
  </si>
  <si>
    <t>EB-5977 - PE - 9TH STREET NW CONNECTOR</t>
  </si>
  <si>
    <t>20.933</t>
  </si>
  <si>
    <t>1907157864</t>
  </si>
  <si>
    <t>4306776</t>
  </si>
  <si>
    <t>48927.3.1</t>
  </si>
  <si>
    <t>EB-6038 - CON - HICKORY RECONNECTED</t>
  </si>
  <si>
    <t>1907306671</t>
  </si>
  <si>
    <t>1907028218</t>
  </si>
  <si>
    <t>4282779</t>
  </si>
  <si>
    <t>36237.66.7.2</t>
  </si>
  <si>
    <t>HICKORY REGIONAL AIRPORT</t>
  </si>
  <si>
    <t>1907307729</t>
  </si>
  <si>
    <t>4332483</t>
  </si>
  <si>
    <t>1907028237</t>
  </si>
  <si>
    <t>36237.66.7.4</t>
  </si>
  <si>
    <t>1907094122</t>
  </si>
  <si>
    <t>4294450</t>
  </si>
  <si>
    <t>1907131166</t>
  </si>
  <si>
    <t>4300073</t>
  </si>
  <si>
    <t>CITY OF HIGH POINT</t>
  </si>
  <si>
    <t>3346</t>
  </si>
  <si>
    <t>1907074556</t>
  </si>
  <si>
    <t>1907158356</t>
  </si>
  <si>
    <t>4900</t>
  </si>
  <si>
    <t>7500025052</t>
  </si>
  <si>
    <t>5202223626</t>
  </si>
  <si>
    <t>4312839</t>
  </si>
  <si>
    <t>43250</t>
  </si>
  <si>
    <t>22892</t>
  </si>
  <si>
    <t>1907025881</t>
  </si>
  <si>
    <t>4281707</t>
  </si>
  <si>
    <t>36223.13.13.2</t>
  </si>
  <si>
    <t>21-DG-113 CITY OF HIGH POINT, OPERATING</t>
  </si>
  <si>
    <t>7500024218</t>
  </si>
  <si>
    <t>5202184916</t>
  </si>
  <si>
    <t>4289610</t>
  </si>
  <si>
    <t>40435.1.14</t>
  </si>
  <si>
    <t>1907025870</t>
  </si>
  <si>
    <t>36230.19.20.6</t>
  </si>
  <si>
    <t>21-08-113 CITY OF HIGH POINT, PLANNING</t>
  </si>
  <si>
    <t>1907268537</t>
  </si>
  <si>
    <t>4324898</t>
  </si>
  <si>
    <t>36223.13.14.2</t>
  </si>
  <si>
    <t>22-DG-113 CITY OF HIGH POINT, OPERATING</t>
  </si>
  <si>
    <t>1907346155</t>
  </si>
  <si>
    <t>4339752</t>
  </si>
  <si>
    <t>7500024883</t>
  </si>
  <si>
    <t>5202226710</t>
  </si>
  <si>
    <t>4315636</t>
  </si>
  <si>
    <t>49599.1.14</t>
  </si>
  <si>
    <t>5202237986</t>
  </si>
  <si>
    <t>4322363</t>
  </si>
  <si>
    <t>5202273615</t>
  </si>
  <si>
    <t>4343947</t>
  </si>
  <si>
    <t>1907178594</t>
  </si>
  <si>
    <t>4310964</t>
  </si>
  <si>
    <t>36230.19.21.6</t>
  </si>
  <si>
    <t>22-08-113 CITY OF HIGH POINT, PLANNING</t>
  </si>
  <si>
    <t>1907139168</t>
  </si>
  <si>
    <t>4302611</t>
  </si>
  <si>
    <t>CITY OF HIGH SHOALS</t>
  </si>
  <si>
    <t>10442</t>
  </si>
  <si>
    <t>1907074237</t>
  </si>
  <si>
    <t>1907158037</t>
  </si>
  <si>
    <t>CITY OF JACKSONVILLE</t>
  </si>
  <si>
    <t>8426</t>
  </si>
  <si>
    <t>37564</t>
  </si>
  <si>
    <t>1907074478</t>
  </si>
  <si>
    <t>1907158276</t>
  </si>
  <si>
    <t>1907066168</t>
  </si>
  <si>
    <t>47405.3.1</t>
  </si>
  <si>
    <t>76234</t>
  </si>
  <si>
    <t>7500024902</t>
  </si>
  <si>
    <t>5202171872</t>
  </si>
  <si>
    <t>4281202</t>
  </si>
  <si>
    <t>45155.3.2</t>
  </si>
  <si>
    <t>44813</t>
  </si>
  <si>
    <t>7500024219</t>
  </si>
  <si>
    <t>5202177352</t>
  </si>
  <si>
    <t>4284543</t>
  </si>
  <si>
    <t>40435.1.15</t>
  </si>
  <si>
    <t>1907027262</t>
  </si>
  <si>
    <t>36230.22.19.6</t>
  </si>
  <si>
    <t>21-08-014 CITY OF JACKSONVILLE, PLANNING</t>
  </si>
  <si>
    <t>25976</t>
  </si>
  <si>
    <t>1907138468</t>
  </si>
  <si>
    <t>4302220</t>
  </si>
  <si>
    <t>22021.15.5</t>
  </si>
  <si>
    <t>7500024884</t>
  </si>
  <si>
    <t>5202205386</t>
  </si>
  <si>
    <t>4305545</t>
  </si>
  <si>
    <t>49599.1.15</t>
  </si>
  <si>
    <t>5202230205</t>
  </si>
  <si>
    <t>4319465</t>
  </si>
  <si>
    <t>5202260082</t>
  </si>
  <si>
    <t>4335718</t>
  </si>
  <si>
    <t>1907138489</t>
  </si>
  <si>
    <t>36230.22.20.6</t>
  </si>
  <si>
    <t>22-08-014 CITY OF JACKSONVILLE, PLANNING</t>
  </si>
  <si>
    <t>1907240957</t>
  </si>
  <si>
    <t>1907366114</t>
  </si>
  <si>
    <t>1907313319</t>
  </si>
  <si>
    <t>4333114</t>
  </si>
  <si>
    <t>22022.15.2</t>
  </si>
  <si>
    <t>1907297503</t>
  </si>
  <si>
    <t>36231.17.8.3</t>
  </si>
  <si>
    <t>22-UM-114 CITY OF JACKSONVILLE, CAPITAL</t>
  </si>
  <si>
    <t>1907139170</t>
  </si>
  <si>
    <t>CITY OF KANNAPOLIS</t>
  </si>
  <si>
    <t>37791</t>
  </si>
  <si>
    <t>1907074412</t>
  </si>
  <si>
    <t>1907158213</t>
  </si>
  <si>
    <t>CITY OF KING</t>
  </si>
  <si>
    <t>33371</t>
  </si>
  <si>
    <t>1907074167</t>
  </si>
  <si>
    <t>1907157966</t>
  </si>
  <si>
    <t>CITY OF KINGS MOUNTAIN</t>
  </si>
  <si>
    <t>37795</t>
  </si>
  <si>
    <t>1907074421</t>
  </si>
  <si>
    <t>1907158221</t>
  </si>
  <si>
    <t>CITY OF KINSTON</t>
  </si>
  <si>
    <t>12020</t>
  </si>
  <si>
    <t>1907074132</t>
  </si>
  <si>
    <t>1907157930</t>
  </si>
  <si>
    <t>26223</t>
  </si>
  <si>
    <t>7500025400</t>
  </si>
  <si>
    <t>5202270940</t>
  </si>
  <si>
    <t>4343957</t>
  </si>
  <si>
    <t>33773.3.FR2</t>
  </si>
  <si>
    <t>CLOSED B-4565 - CON - BRIDGES 42, 43, 26</t>
  </si>
  <si>
    <t>7500025000</t>
  </si>
  <si>
    <t>5202187005</t>
  </si>
  <si>
    <t>4290699</t>
  </si>
  <si>
    <t>48779</t>
  </si>
  <si>
    <t>CITY OF LAURINBURG</t>
  </si>
  <si>
    <t>3396</t>
  </si>
  <si>
    <t>1907074297</t>
  </si>
  <si>
    <t>1907158095</t>
  </si>
  <si>
    <t>CITY OF LENOIR</t>
  </si>
  <si>
    <t>37814</t>
  </si>
  <si>
    <t>1907074426</t>
  </si>
  <si>
    <t>1907158228</t>
  </si>
  <si>
    <t>CITY OF LEXINGTON</t>
  </si>
  <si>
    <t>37821</t>
  </si>
  <si>
    <t>1907074432</t>
  </si>
  <si>
    <t>1907158232</t>
  </si>
  <si>
    <t>CITY OF LINCOLNTON</t>
  </si>
  <si>
    <t>37825</t>
  </si>
  <si>
    <t>1907074388</t>
  </si>
  <si>
    <t>1907158188</t>
  </si>
  <si>
    <t>CITY OF LOCUST</t>
  </si>
  <si>
    <t>10648</t>
  </si>
  <si>
    <t>1907074223</t>
  </si>
  <si>
    <t>1907158022</t>
  </si>
  <si>
    <t>CITY OF LOWELL</t>
  </si>
  <si>
    <t>10650</t>
  </si>
  <si>
    <t>1907074215</t>
  </si>
  <si>
    <t>1907158015</t>
  </si>
  <si>
    <t>CITY OF LUMBERTON</t>
  </si>
  <si>
    <t>37829</t>
  </si>
  <si>
    <t>1907074393</t>
  </si>
  <si>
    <t>1907158195</t>
  </si>
  <si>
    <t>25069</t>
  </si>
  <si>
    <t>1907011045</t>
  </si>
  <si>
    <t>46341.1.1</t>
  </si>
  <si>
    <t>AV-5747 -PE- LUMBERTON REGIONAL AIRPORT</t>
  </si>
  <si>
    <t>1907071156</t>
  </si>
  <si>
    <t>1907081713</t>
  </si>
  <si>
    <t>1907115900</t>
  </si>
  <si>
    <t>1907150065</t>
  </si>
  <si>
    <t>1907171294</t>
  </si>
  <si>
    <t>1907259560</t>
  </si>
  <si>
    <t>1907317194</t>
  </si>
  <si>
    <t>1907011043</t>
  </si>
  <si>
    <t>36244.42.12.3</t>
  </si>
  <si>
    <t>LUMBERTON REGIONAL AIRPORT ALP UPDATE AND AC 150/5300-18B SURVEY</t>
  </si>
  <si>
    <t>1907071155</t>
  </si>
  <si>
    <t>1907081143</t>
  </si>
  <si>
    <t>1907115902</t>
  </si>
  <si>
    <t>1907213844</t>
  </si>
  <si>
    <t>1907259561</t>
  </si>
  <si>
    <t>1907279515</t>
  </si>
  <si>
    <t>1907011074</t>
  </si>
  <si>
    <t>36244.42.13.1</t>
  </si>
  <si>
    <t>1907011046</t>
  </si>
  <si>
    <t>36244.42.14.1</t>
  </si>
  <si>
    <t>LUMBERTON REGIONAL AIRPORT:</t>
  </si>
  <si>
    <t>1907071154</t>
  </si>
  <si>
    <t>1907081145</t>
  </si>
  <si>
    <t>1907115899</t>
  </si>
  <si>
    <t>1907150321</t>
  </si>
  <si>
    <t>1907171286</t>
  </si>
  <si>
    <t>1907259559</t>
  </si>
  <si>
    <t>1907321778</t>
  </si>
  <si>
    <t>1907011073</t>
  </si>
  <si>
    <t>36237.30.14.1</t>
  </si>
  <si>
    <t>LUMBERTON REGIONAL AIRPORT</t>
  </si>
  <si>
    <t>1907081142</t>
  </si>
  <si>
    <t>1907115898</t>
  </si>
  <si>
    <t>1907162419</t>
  </si>
  <si>
    <t>1907171285</t>
  </si>
  <si>
    <t>1907011044</t>
  </si>
  <si>
    <t>36244.42.15.1</t>
  </si>
  <si>
    <t>1907115901</t>
  </si>
  <si>
    <t>1907213845</t>
  </si>
  <si>
    <t>1907240390</t>
  </si>
  <si>
    <t>36237.30.15.1</t>
  </si>
  <si>
    <t>1907259562</t>
  </si>
  <si>
    <t>13254</t>
  </si>
  <si>
    <t>1907145682</t>
  </si>
  <si>
    <t>4303923</t>
  </si>
  <si>
    <t>22021.14.8</t>
  </si>
  <si>
    <t>M5HVE-2021-15-03 Lumberton Police Depart</t>
  </si>
  <si>
    <t>1907162381</t>
  </si>
  <si>
    <t>36237.30.16.1</t>
  </si>
  <si>
    <t>1907168938</t>
  </si>
  <si>
    <t>1907213839</t>
  </si>
  <si>
    <t>1907259558</t>
  </si>
  <si>
    <t>1907279514</t>
  </si>
  <si>
    <t>1907236912</t>
  </si>
  <si>
    <t>4320030</t>
  </si>
  <si>
    <t>22022.14.11</t>
  </si>
  <si>
    <t>M5HVE-2022-15-05 Lumberton Police Depart</t>
  </si>
  <si>
    <t>1907255014</t>
  </si>
  <si>
    <t>4323091</t>
  </si>
  <si>
    <t>1907292053</t>
  </si>
  <si>
    <t>4329082</t>
  </si>
  <si>
    <t>1907303355</t>
  </si>
  <si>
    <t>4331221</t>
  </si>
  <si>
    <t>1907315501</t>
  </si>
  <si>
    <t>4334316</t>
  </si>
  <si>
    <t>1907343013</t>
  </si>
  <si>
    <t>4338977</t>
  </si>
  <si>
    <t>1907360332</t>
  </si>
  <si>
    <t>4341634</t>
  </si>
  <si>
    <t>CITY OF MARION</t>
  </si>
  <si>
    <t>20547</t>
  </si>
  <si>
    <t>1907074540</t>
  </si>
  <si>
    <t>1907158340</t>
  </si>
  <si>
    <t>22468</t>
  </si>
  <si>
    <t>1907098101</t>
  </si>
  <si>
    <t>4294843</t>
  </si>
  <si>
    <t>22021.6.6</t>
  </si>
  <si>
    <t>PT-2021-06-06 Marion PD - LEL</t>
  </si>
  <si>
    <t>CITY OF MEBANE</t>
  </si>
  <si>
    <t>37831</t>
  </si>
  <si>
    <t>1907074394</t>
  </si>
  <si>
    <t>1907158191</t>
  </si>
  <si>
    <t>CITY OF MONROE</t>
  </si>
  <si>
    <t>37863</t>
  </si>
  <si>
    <t>1907074386</t>
  </si>
  <si>
    <t>1907158185</t>
  </si>
  <si>
    <t>25093</t>
  </si>
  <si>
    <t>1907238404</t>
  </si>
  <si>
    <t>36237.17.17.1</t>
  </si>
  <si>
    <t>CHARLOTTE - MONROE EXECUTIVE</t>
  </si>
  <si>
    <t>1907186668</t>
  </si>
  <si>
    <t>36237.17.18.2</t>
  </si>
  <si>
    <t>CjHARLOTTE - MONROE EXECUTIVE</t>
  </si>
  <si>
    <t>1907191921</t>
  </si>
  <si>
    <t>36244.24.8.1</t>
  </si>
  <si>
    <t>CHARLOTTE-MONROE EXECUTIVE</t>
  </si>
  <si>
    <t>1907191922</t>
  </si>
  <si>
    <t>36237.17.19.2</t>
  </si>
  <si>
    <t>1907375874</t>
  </si>
  <si>
    <t>CITY OF MORGANTON</t>
  </si>
  <si>
    <t>37144</t>
  </si>
  <si>
    <t>1907074377</t>
  </si>
  <si>
    <t>1907158177</t>
  </si>
  <si>
    <t>5371</t>
  </si>
  <si>
    <t>23.003</t>
  </si>
  <si>
    <t>7500024401</t>
  </si>
  <si>
    <t>5202233841</t>
  </si>
  <si>
    <t>4319466</t>
  </si>
  <si>
    <t>47412.3.1</t>
  </si>
  <si>
    <t>U-6057 - CON - MORGANTON BURKE COUNTY</t>
  </si>
  <si>
    <t>CITY OF MOUNT AIRY</t>
  </si>
  <si>
    <t>37669</t>
  </si>
  <si>
    <t>1907074366</t>
  </si>
  <si>
    <t>1907158164</t>
  </si>
  <si>
    <t>CITY OF NEW BERN</t>
  </si>
  <si>
    <t>37545</t>
  </si>
  <si>
    <t>1907074361</t>
  </si>
  <si>
    <t>1907158160</t>
  </si>
  <si>
    <t>22979</t>
  </si>
  <si>
    <t>1907051543</t>
  </si>
  <si>
    <t>4286713</t>
  </si>
  <si>
    <t>36230.42.6.6</t>
  </si>
  <si>
    <t>20-08-117 CITY OF NEW BERN, PLANNING</t>
  </si>
  <si>
    <t>10616</t>
  </si>
  <si>
    <t>7500024220</t>
  </si>
  <si>
    <t>5202174492</t>
  </si>
  <si>
    <t>40435.1.16</t>
  </si>
  <si>
    <t>1907056371</t>
  </si>
  <si>
    <t>4287271</t>
  </si>
  <si>
    <t>36230.42.7.6</t>
  </si>
  <si>
    <t>21-08-125 CITY OF NEW BERN, PLANNING</t>
  </si>
  <si>
    <t>31595</t>
  </si>
  <si>
    <t>1907150610</t>
  </si>
  <si>
    <t>4304307</t>
  </si>
  <si>
    <t>22021.6.11</t>
  </si>
  <si>
    <t>PT-2021-06-11 New Bern PD - LEL</t>
  </si>
  <si>
    <t>7500024885</t>
  </si>
  <si>
    <t>5202203409</t>
  </si>
  <si>
    <t>49599.1.16</t>
  </si>
  <si>
    <t>5202236106</t>
  </si>
  <si>
    <t>1907156464</t>
  </si>
  <si>
    <t>4306775</t>
  </si>
  <si>
    <t>36230.42.8.6</t>
  </si>
  <si>
    <t>22-08-117 CITY OF NEW BERN, PLANNING</t>
  </si>
  <si>
    <t>1907247064</t>
  </si>
  <si>
    <t>4321564</t>
  </si>
  <si>
    <t>1907364004</t>
  </si>
  <si>
    <t>4342300</t>
  </si>
  <si>
    <t>1907364005</t>
  </si>
  <si>
    <t>1907192292</t>
  </si>
  <si>
    <t>4313509</t>
  </si>
  <si>
    <t>22022.6.2</t>
  </si>
  <si>
    <t>PT-2022-06-02 New Bern PD - LEL</t>
  </si>
  <si>
    <t>1907313339</t>
  </si>
  <si>
    <t>4333115</t>
  </si>
  <si>
    <t>CITY OF NEWTON</t>
  </si>
  <si>
    <t>37948</t>
  </si>
  <si>
    <t>1907074357</t>
  </si>
  <si>
    <t>1907158156</t>
  </si>
  <si>
    <t>CITY OF OXFORD</t>
  </si>
  <si>
    <t>15887</t>
  </si>
  <si>
    <t>1907074177</t>
  </si>
  <si>
    <t>1907157976</t>
  </si>
  <si>
    <t>CITY OF RAEFORD</t>
  </si>
  <si>
    <t>37920</t>
  </si>
  <si>
    <t>1907074383</t>
  </si>
  <si>
    <t>1907158184</t>
  </si>
  <si>
    <t>CITY OF RALEIGH</t>
  </si>
  <si>
    <t>3347</t>
  </si>
  <si>
    <t>1907074299</t>
  </si>
  <si>
    <t>1907158096</t>
  </si>
  <si>
    <t>6608</t>
  </si>
  <si>
    <t>1907145609</t>
  </si>
  <si>
    <t>4303889</t>
  </si>
  <si>
    <t>44111.3.16</t>
  </si>
  <si>
    <t>1907150338</t>
  </si>
  <si>
    <t>4304281</t>
  </si>
  <si>
    <t>42379.3.36</t>
  </si>
  <si>
    <t>1907145608</t>
  </si>
  <si>
    <t>43714.3.12</t>
  </si>
  <si>
    <t>C-5604OE - CON - GORMAN STREET CONNECTOR</t>
  </si>
  <si>
    <t>7500023120</t>
  </si>
  <si>
    <t>5202166534</t>
  </si>
  <si>
    <t>4277979</t>
  </si>
  <si>
    <t>44092.5.1</t>
  </si>
  <si>
    <t>5202190699</t>
  </si>
  <si>
    <t>4292620</t>
  </si>
  <si>
    <t>5202212417</t>
  </si>
  <si>
    <t>4305537</t>
  </si>
  <si>
    <t>5202251830</t>
  </si>
  <si>
    <t>4329580</t>
  </si>
  <si>
    <t>1907203792</t>
  </si>
  <si>
    <t>4314860</t>
  </si>
  <si>
    <t>43714.2.17</t>
  </si>
  <si>
    <t>C-5604OF - ROW - BLUE RIDGE RD BIKE PED</t>
  </si>
  <si>
    <t>7500024208</t>
  </si>
  <si>
    <t>5202193527</t>
  </si>
  <si>
    <t>4296291</t>
  </si>
  <si>
    <t>50245.1.2</t>
  </si>
  <si>
    <t>40435.1.4</t>
  </si>
  <si>
    <t>17787</t>
  </si>
  <si>
    <t>1907098102</t>
  </si>
  <si>
    <t>4294817</t>
  </si>
  <si>
    <t>22021.15.1</t>
  </si>
  <si>
    <t>M9MT-2021-16-01 Raleigh PD - BikeSafe</t>
  </si>
  <si>
    <t>7500024873</t>
  </si>
  <si>
    <t>5202218411</t>
  </si>
  <si>
    <t>4309800</t>
  </si>
  <si>
    <t>50245.1.3</t>
  </si>
  <si>
    <t>5202236264</t>
  </si>
  <si>
    <t>4323134</t>
  </si>
  <si>
    <t>5202272836</t>
  </si>
  <si>
    <t>4342350</t>
  </si>
  <si>
    <t>49599.1.4</t>
  </si>
  <si>
    <t>1907252431</t>
  </si>
  <si>
    <t>4322311</t>
  </si>
  <si>
    <t>36230.23.21.6</t>
  </si>
  <si>
    <t>22-08-101 CITY OF RALEIGH, PLANNING</t>
  </si>
  <si>
    <t>1907139171</t>
  </si>
  <si>
    <t>4302618</t>
  </si>
  <si>
    <t>CITY OF RANDLEMAN</t>
  </si>
  <si>
    <t>37921</t>
  </si>
  <si>
    <t>1907074150</t>
  </si>
  <si>
    <t>1907157951</t>
  </si>
  <si>
    <t>CITY OF REIDSVILLE</t>
  </si>
  <si>
    <t>37924</t>
  </si>
  <si>
    <t>1907074362</t>
  </si>
  <si>
    <t>1907158163</t>
  </si>
  <si>
    <t>CITY OF ROANOKE RAPIDS</t>
  </si>
  <si>
    <t>8398</t>
  </si>
  <si>
    <t>1907074273</t>
  </si>
  <si>
    <t>1907158072</t>
  </si>
  <si>
    <t>CITY OF ROCKINGHAM</t>
  </si>
  <si>
    <t>5724</t>
  </si>
  <si>
    <t>1907074288</t>
  </si>
  <si>
    <t>1907158088</t>
  </si>
  <si>
    <t>26370</t>
  </si>
  <si>
    <t>1907116262</t>
  </si>
  <si>
    <t>4298181</t>
  </si>
  <si>
    <t>22021.6.9</t>
  </si>
  <si>
    <t>PT-2021-06-09 Rockingham PD - LEL</t>
  </si>
  <si>
    <t>CITY OF ROCKY MOUNT</t>
  </si>
  <si>
    <t>37941</t>
  </si>
  <si>
    <t>1907074374</t>
  </si>
  <si>
    <t>1907158174</t>
  </si>
  <si>
    <t>6824</t>
  </si>
  <si>
    <t>1907091797</t>
  </si>
  <si>
    <t>51019.1.1</t>
  </si>
  <si>
    <t>C-5549 - PE - ROCKY MOUNT SIDEWALKS</t>
  </si>
  <si>
    <t>1907021821</t>
  </si>
  <si>
    <t>36233.24.19.1</t>
  </si>
  <si>
    <t>21-CT-043 CITY OF ROCKY MOUNT, ADMIN</t>
  </si>
  <si>
    <t>25206</t>
  </si>
  <si>
    <t>7500025105</t>
  </si>
  <si>
    <t>5202221877</t>
  </si>
  <si>
    <t>4312842</t>
  </si>
  <si>
    <t>5202267446</t>
  </si>
  <si>
    <t>4343953</t>
  </si>
  <si>
    <t>7500024221</t>
  </si>
  <si>
    <t>5202215445</t>
  </si>
  <si>
    <t>4307345</t>
  </si>
  <si>
    <t>40435.1.17</t>
  </si>
  <si>
    <t>1907027515</t>
  </si>
  <si>
    <t>49233.75.1.2</t>
  </si>
  <si>
    <t>20-CA-043 CITY OF ROCKY MOUNT, OPERATING</t>
  </si>
  <si>
    <t>1907051546</t>
  </si>
  <si>
    <t>1907099830</t>
  </si>
  <si>
    <t>1907125454</t>
  </si>
  <si>
    <t>1907307728</t>
  </si>
  <si>
    <t>1907351953</t>
  </si>
  <si>
    <t>1907059041</t>
  </si>
  <si>
    <t>36230.25.20.1</t>
  </si>
  <si>
    <t>21-08-115 CITY OF ROCKY MOUNT, PLANNING</t>
  </si>
  <si>
    <t>7500024886</t>
  </si>
  <si>
    <t>5202198653</t>
  </si>
  <si>
    <t>4298251</t>
  </si>
  <si>
    <t>49599.1.17</t>
  </si>
  <si>
    <t>5202245370</t>
  </si>
  <si>
    <t>4326260</t>
  </si>
  <si>
    <t>5202251204</t>
  </si>
  <si>
    <t>4331285</t>
  </si>
  <si>
    <t>1907115843</t>
  </si>
  <si>
    <t>36233.24.20.1</t>
  </si>
  <si>
    <t>22-CT-043 CITY OF ROCKY MOUNT, ADMIN</t>
  </si>
  <si>
    <t>1907290187</t>
  </si>
  <si>
    <t>1907112721</t>
  </si>
  <si>
    <t>36230.25.21.6</t>
  </si>
  <si>
    <t>22-08-115 CITY OF ROCKY MOUNT, PLANNING</t>
  </si>
  <si>
    <t>1907217424</t>
  </si>
  <si>
    <t>1907333098</t>
  </si>
  <si>
    <t>52993</t>
  </si>
  <si>
    <t>1907139172</t>
  </si>
  <si>
    <t>CITY OF ROXBORO</t>
  </si>
  <si>
    <t>37981</t>
  </si>
  <si>
    <t>1907074569</t>
  </si>
  <si>
    <t>1907158370</t>
  </si>
  <si>
    <t>CITY OF SALISBURY</t>
  </si>
  <si>
    <t>37988</t>
  </si>
  <si>
    <t>1907074572</t>
  </si>
  <si>
    <t>1907158372</t>
  </si>
  <si>
    <t>5776</t>
  </si>
  <si>
    <t>7500020950</t>
  </si>
  <si>
    <t>5202166941</t>
  </si>
  <si>
    <t>46225.3.3</t>
  </si>
  <si>
    <t>CLOSED C-5160 - CON - SALISBURY</t>
  </si>
  <si>
    <t>1907297558</t>
  </si>
  <si>
    <t>56033.3.2</t>
  </si>
  <si>
    <t>30549</t>
  </si>
  <si>
    <t>1907211185</t>
  </si>
  <si>
    <t>4316648</t>
  </si>
  <si>
    <t>22022.6.33</t>
  </si>
  <si>
    <t>PT-2022-06-33 Salisbury Police Dept</t>
  </si>
  <si>
    <t>1907257645</t>
  </si>
  <si>
    <t>4323700</t>
  </si>
  <si>
    <t>1907303923</t>
  </si>
  <si>
    <t>4331785</t>
  </si>
  <si>
    <t>1907323230</t>
  </si>
  <si>
    <t>4335156</t>
  </si>
  <si>
    <t>1907372597</t>
  </si>
  <si>
    <t>4343844</t>
  </si>
  <si>
    <t>1907139174</t>
  </si>
  <si>
    <t>CITY OF SALUDA</t>
  </si>
  <si>
    <t>37989</t>
  </si>
  <si>
    <t>1907074339</t>
  </si>
  <si>
    <t>1907158139</t>
  </si>
  <si>
    <t>CITY OF SANFORD</t>
  </si>
  <si>
    <t>37991</t>
  </si>
  <si>
    <t>1907074341</t>
  </si>
  <si>
    <t>1907158140</t>
  </si>
  <si>
    <t>20866</t>
  </si>
  <si>
    <t>7500025151</t>
  </si>
  <si>
    <t>5202235051</t>
  </si>
  <si>
    <t>48943</t>
  </si>
  <si>
    <t>Tabatha Lane Project, Lee County</t>
  </si>
  <si>
    <t>CITY OF SHELBY</t>
  </si>
  <si>
    <t>38006</t>
  </si>
  <si>
    <t>1907074577</t>
  </si>
  <si>
    <t>1907158375</t>
  </si>
  <si>
    <t>25145</t>
  </si>
  <si>
    <t>1907081729</t>
  </si>
  <si>
    <t>36244.23.13.2</t>
  </si>
  <si>
    <t>SHELBY-CLEVELAND COUNTY REGIONAL 06/06/18 LLR T-Hangar and Taxilane Development PR#3630</t>
  </si>
  <si>
    <t>1907032974</t>
  </si>
  <si>
    <t>36237.16.15.1</t>
  </si>
  <si>
    <t>SHELBY MUNICIPAL</t>
  </si>
  <si>
    <t>1907069527</t>
  </si>
  <si>
    <t>36244.23.14.1</t>
  </si>
  <si>
    <t>SHELBY-CLEVELAND COUNTY REGIONAL 06/17/19 LLR Update Airport Layout Plan PR 2332</t>
  </si>
  <si>
    <t>CITY OF SOUTHPORT</t>
  </si>
  <si>
    <t>7284</t>
  </si>
  <si>
    <t>1907074280</t>
  </si>
  <si>
    <t>1907158079</t>
  </si>
  <si>
    <t>CITY OF STATESVILLE</t>
  </si>
  <si>
    <t>38016</t>
  </si>
  <si>
    <t>1907074354</t>
  </si>
  <si>
    <t>1907158154</t>
  </si>
  <si>
    <t>5949</t>
  </si>
  <si>
    <t>1907073669</t>
  </si>
  <si>
    <t>46434.1.1</t>
  </si>
  <si>
    <t>EB-5788 - PE - STATESVILLE - SHELTON AVE</t>
  </si>
  <si>
    <t>25172</t>
  </si>
  <si>
    <t>1907011895</t>
  </si>
  <si>
    <t>36244.59.8.2</t>
  </si>
  <si>
    <t>STATESVILLE MUNICIPAL ARPT</t>
  </si>
  <si>
    <t>1907081724</t>
  </si>
  <si>
    <t>1907102673</t>
  </si>
  <si>
    <t>1907154804</t>
  </si>
  <si>
    <t>1907162417</t>
  </si>
  <si>
    <t>1907208420</t>
  </si>
  <si>
    <t>1907247657</t>
  </si>
  <si>
    <t>1907277850</t>
  </si>
  <si>
    <t>1907063193</t>
  </si>
  <si>
    <t>36244.59.8.3</t>
  </si>
  <si>
    <t>1907127340</t>
  </si>
  <si>
    <t>1907162416</t>
  </si>
  <si>
    <t>1907213812</t>
  </si>
  <si>
    <t>1907275095</t>
  </si>
  <si>
    <t>1907325019</t>
  </si>
  <si>
    <t>1907235216</t>
  </si>
  <si>
    <t>36237.46.17.2</t>
  </si>
  <si>
    <t>STATESVILLE REGIONAL AIRPORT</t>
  </si>
  <si>
    <t>26789</t>
  </si>
  <si>
    <t>9622</t>
  </si>
  <si>
    <t>1907141617</t>
  </si>
  <si>
    <t>22021.2.13</t>
  </si>
  <si>
    <t>1906996474</t>
  </si>
  <si>
    <t>1907051554</t>
  </si>
  <si>
    <t>1907099376</t>
  </si>
  <si>
    <t>1907081377</t>
  </si>
  <si>
    <t>36237.46.18.1</t>
  </si>
  <si>
    <t>1907102672</t>
  </si>
  <si>
    <t>1907154850</t>
  </si>
  <si>
    <t>1907162418</t>
  </si>
  <si>
    <t>1907186576</t>
  </si>
  <si>
    <t>1907203781</t>
  </si>
  <si>
    <t>1907247701</t>
  </si>
  <si>
    <t>1907277863</t>
  </si>
  <si>
    <t>1907325022</t>
  </si>
  <si>
    <t>1907277824</t>
  </si>
  <si>
    <t>22022.2.8</t>
  </si>
  <si>
    <t>AL-2022-02-08 Statesville PD - DWI</t>
  </si>
  <si>
    <t>1907365999</t>
  </si>
  <si>
    <t>36237.46.19.1</t>
  </si>
  <si>
    <t>1907373173</t>
  </si>
  <si>
    <t>36237.46.19.2</t>
  </si>
  <si>
    <t>1907281950</t>
  </si>
  <si>
    <t>36244.59.10.3</t>
  </si>
  <si>
    <t>1907366016</t>
  </si>
  <si>
    <t>CITY OF THOMASVILLE</t>
  </si>
  <si>
    <t>38019</t>
  </si>
  <si>
    <t>1907074329</t>
  </si>
  <si>
    <t>1907158126</t>
  </si>
  <si>
    <t>CITY OF TRINITY</t>
  </si>
  <si>
    <t>13156</t>
  </si>
  <si>
    <t>1907074185</t>
  </si>
  <si>
    <t>1907157984</t>
  </si>
  <si>
    <t>CITY OF WASHINGTON</t>
  </si>
  <si>
    <t>38025</t>
  </si>
  <si>
    <t>1907074571</t>
  </si>
  <si>
    <t>1907158368</t>
  </si>
  <si>
    <t>16209</t>
  </si>
  <si>
    <t>1906984393</t>
  </si>
  <si>
    <t>4274283</t>
  </si>
  <si>
    <t>36237.38.17.2</t>
  </si>
  <si>
    <t>WARREN FIELD AIRPORT-</t>
  </si>
  <si>
    <t>1907217445</t>
  </si>
  <si>
    <t>4317169</t>
  </si>
  <si>
    <t>1907149594</t>
  </si>
  <si>
    <t>4304294</t>
  </si>
  <si>
    <t>36237.38.18.1</t>
  </si>
  <si>
    <t>1907167294</t>
  </si>
  <si>
    <t>4308685</t>
  </si>
  <si>
    <t>1907240391</t>
  </si>
  <si>
    <t>4320760</t>
  </si>
  <si>
    <t>CITY OF WHITEVILLE</t>
  </si>
  <si>
    <t>28604</t>
  </si>
  <si>
    <t>1907074539</t>
  </si>
  <si>
    <t>1907158341</t>
  </si>
  <si>
    <t>CITY OF WILMINGTON</t>
  </si>
  <si>
    <t>30009</t>
  </si>
  <si>
    <t>1907074174</t>
  </si>
  <si>
    <t>1907157974</t>
  </si>
  <si>
    <t>10846</t>
  </si>
  <si>
    <t>7500018913</t>
  </si>
  <si>
    <t>5202179321</t>
  </si>
  <si>
    <t>44096.1.F7</t>
  </si>
  <si>
    <t>U-5534F - PE - WILMINGTON</t>
  </si>
  <si>
    <t>5202235249</t>
  </si>
  <si>
    <t>44096.3.7</t>
  </si>
  <si>
    <t>U-5534F - CON - WILMINGTON</t>
  </si>
  <si>
    <t>5202262015</t>
  </si>
  <si>
    <t>5202277132</t>
  </si>
  <si>
    <t>7500021600</t>
  </si>
  <si>
    <t>5202179814</t>
  </si>
  <si>
    <t>50077.1.F3</t>
  </si>
  <si>
    <t>U-5527B - PE - WILMINGTON</t>
  </si>
  <si>
    <t>1907327100</t>
  </si>
  <si>
    <t>44096.1.18</t>
  </si>
  <si>
    <t>1907041023</t>
  </si>
  <si>
    <t>1907109973</t>
  </si>
  <si>
    <t>1907247704</t>
  </si>
  <si>
    <t>10569</t>
  </si>
  <si>
    <t>7500024222</t>
  </si>
  <si>
    <t>5202178406</t>
  </si>
  <si>
    <t>4284542</t>
  </si>
  <si>
    <t>44094.1.2</t>
  </si>
  <si>
    <t>5202235471</t>
  </si>
  <si>
    <t>4322368</t>
  </si>
  <si>
    <t>1907028238</t>
  </si>
  <si>
    <t>48749.1.1</t>
  </si>
  <si>
    <t>EB-6028 - PE - US 17 BUSINESS</t>
  </si>
  <si>
    <t>1907327105</t>
  </si>
  <si>
    <t>1907109974</t>
  </si>
  <si>
    <t>48930.1.1</t>
  </si>
  <si>
    <t>U-6234 - PE - WILMINGTON MULTIMODAL CNTR</t>
  </si>
  <si>
    <t>1907327107</t>
  </si>
  <si>
    <t>48931.1.1</t>
  </si>
  <si>
    <t>U-6235 - PE - WILMINGTON</t>
  </si>
  <si>
    <t>7500024552</t>
  </si>
  <si>
    <t>5202171446</t>
  </si>
  <si>
    <t>48935</t>
  </si>
  <si>
    <t>5202187028</t>
  </si>
  <si>
    <t>5202201822</t>
  </si>
  <si>
    <t>5202202592</t>
  </si>
  <si>
    <t>5202217908</t>
  </si>
  <si>
    <t>5202229219</t>
  </si>
  <si>
    <t>5202240918</t>
  </si>
  <si>
    <t>5202242752</t>
  </si>
  <si>
    <t>5202255209</t>
  </si>
  <si>
    <t>5202266003</t>
  </si>
  <si>
    <t>5202275434</t>
  </si>
  <si>
    <t>40435.1.18</t>
  </si>
  <si>
    <t>1907030531</t>
  </si>
  <si>
    <t>4282771</t>
  </si>
  <si>
    <t>36230.27.20.6</t>
  </si>
  <si>
    <t>21-08-016 CITY OF WILMINGTON, PLANNING</t>
  </si>
  <si>
    <t>1907044472</t>
  </si>
  <si>
    <t>4285950</t>
  </si>
  <si>
    <t>1907030530</t>
  </si>
  <si>
    <t>36225.7.11.1</t>
  </si>
  <si>
    <t>21-RS-126 CITY OF WILMINGTON, ADMIN</t>
  </si>
  <si>
    <t>1907049500</t>
  </si>
  <si>
    <t>4286708</t>
  </si>
  <si>
    <t>7500024887</t>
  </si>
  <si>
    <t>5202208996</t>
  </si>
  <si>
    <t>4305544</t>
  </si>
  <si>
    <t>44094.1.3</t>
  </si>
  <si>
    <t>5202232557</t>
  </si>
  <si>
    <t>4320071</t>
  </si>
  <si>
    <t>5202259575</t>
  </si>
  <si>
    <t>4335714</t>
  </si>
  <si>
    <t>49599.1.18</t>
  </si>
  <si>
    <t>1907190642</t>
  </si>
  <si>
    <t>4313505</t>
  </si>
  <si>
    <t>36230.27.21.6</t>
  </si>
  <si>
    <t>22-08-016 CITY OF WILMINGTON, PLANNING</t>
  </si>
  <si>
    <t>1907269448</t>
  </si>
  <si>
    <t>4324936</t>
  </si>
  <si>
    <t>1907348705</t>
  </si>
  <si>
    <t>4341067</t>
  </si>
  <si>
    <t>CITY OF WILSON</t>
  </si>
  <si>
    <t>38068</t>
  </si>
  <si>
    <t>1907074561</t>
  </si>
  <si>
    <t>1907158360</t>
  </si>
  <si>
    <t>28491</t>
  </si>
  <si>
    <t>1907113122</t>
  </si>
  <si>
    <t>36223.83.5.2</t>
  </si>
  <si>
    <t>21-CN-001 WILSON COUNTY, OPERATING</t>
  </si>
  <si>
    <t>1907247068</t>
  </si>
  <si>
    <t>1906985480</t>
  </si>
  <si>
    <t>36233.26.22.1</t>
  </si>
  <si>
    <t>21-CT-001 CITY OF WILSON, ADMIN</t>
  </si>
  <si>
    <t>1907027263</t>
  </si>
  <si>
    <t>1906992779</t>
  </si>
  <si>
    <t>36233.26.22.3</t>
  </si>
  <si>
    <t>21-CT-001 CTIY OF WILSON, CAPITAL I</t>
  </si>
  <si>
    <t>1907022955</t>
  </si>
  <si>
    <t>1907032964</t>
  </si>
  <si>
    <t>36233.26.22.4</t>
  </si>
  <si>
    <t>21-CT-001 CTIY OF WILSON, CAPITAL II</t>
  </si>
  <si>
    <t>1906992069</t>
  </si>
  <si>
    <t>44637.59.1.3</t>
  </si>
  <si>
    <t>21-39-001S CITY OF WILSON, CAPITAL</t>
  </si>
  <si>
    <t>1906985482</t>
  </si>
  <si>
    <t>49233.67.1.2</t>
  </si>
  <si>
    <t>20-CA-001 CITY OF WILSON, OPERATING</t>
  </si>
  <si>
    <t>1906996506</t>
  </si>
  <si>
    <t>1907031557</t>
  </si>
  <si>
    <t>1907044465</t>
  </si>
  <si>
    <t>1907153898</t>
  </si>
  <si>
    <t>1907279487</t>
  </si>
  <si>
    <t>1907322056</t>
  </si>
  <si>
    <t>1907049533</t>
  </si>
  <si>
    <t>1907121316</t>
  </si>
  <si>
    <t>36233.26.23.1</t>
  </si>
  <si>
    <t>22-CT-001 CITY OF WILSON, ADMIN</t>
  </si>
  <si>
    <t>1907329449</t>
  </si>
  <si>
    <t>1907357564</t>
  </si>
  <si>
    <t>1907238391</t>
  </si>
  <si>
    <t>36233.26.23.4</t>
  </si>
  <si>
    <t>22-CT-001 CTIY OF WILSON, CAPITAL II</t>
  </si>
  <si>
    <t>20.530</t>
  </si>
  <si>
    <t>1907261154</t>
  </si>
  <si>
    <t>49619.3.1.2</t>
  </si>
  <si>
    <t>21-AI-001 CITY OF WILSON, OPERATING</t>
  </si>
  <si>
    <t>1907298426</t>
  </si>
  <si>
    <t>1907328964</t>
  </si>
  <si>
    <t>1907139176</t>
  </si>
  <si>
    <t>CITY OF WINSTON SALEM</t>
  </si>
  <si>
    <t>12753</t>
  </si>
  <si>
    <t>7500015401</t>
  </si>
  <si>
    <t>5202238449</t>
  </si>
  <si>
    <t>41111.1.1</t>
  </si>
  <si>
    <t>B-5007 - PE - WINSTON-SALEM - MUNICIPAL</t>
  </si>
  <si>
    <t>7500017500</t>
  </si>
  <si>
    <t>5202209911</t>
  </si>
  <si>
    <t>33974.3.3</t>
  </si>
  <si>
    <t>EB-4020C - PE - WINSTON-SALEM</t>
  </si>
  <si>
    <t>7500018959</t>
  </si>
  <si>
    <t>5202209910</t>
  </si>
  <si>
    <t>39745.1.F28</t>
  </si>
  <si>
    <t>7500020551</t>
  </si>
  <si>
    <t>5202208399</t>
  </si>
  <si>
    <t>50099.1.2</t>
  </si>
  <si>
    <t>U-5539A - PE - MARTIN LUTHER KING, JR.</t>
  </si>
  <si>
    <t>5202271838</t>
  </si>
  <si>
    <t>1907071148</t>
  </si>
  <si>
    <t>50418.1.1</t>
  </si>
  <si>
    <t>1907175235</t>
  </si>
  <si>
    <t>1907293190</t>
  </si>
  <si>
    <t>1907375160</t>
  </si>
  <si>
    <t>14158</t>
  </si>
  <si>
    <t>7500023764</t>
  </si>
  <si>
    <t>5202200316</t>
  </si>
  <si>
    <t>4298245</t>
  </si>
  <si>
    <t>50247.1.1</t>
  </si>
  <si>
    <t>5202216487</t>
  </si>
  <si>
    <t>4308719</t>
  </si>
  <si>
    <t>5202231030</t>
  </si>
  <si>
    <t>4319457</t>
  </si>
  <si>
    <t>5202268796</t>
  </si>
  <si>
    <t>4339839</t>
  </si>
  <si>
    <t>7500021950</t>
  </si>
  <si>
    <t>5202179364</t>
  </si>
  <si>
    <t>44610</t>
  </si>
  <si>
    <t>5202207648</t>
  </si>
  <si>
    <t>7500024223</t>
  </si>
  <si>
    <t>5202216485</t>
  </si>
  <si>
    <t>50247.1.2</t>
  </si>
  <si>
    <t>1907071141</t>
  </si>
  <si>
    <t>48428.1.1</t>
  </si>
  <si>
    <t>EB-5952 - PE - NC 67 - FORSYTH COUNTY</t>
  </si>
  <si>
    <t>1907171259</t>
  </si>
  <si>
    <t>1907293189</t>
  </si>
  <si>
    <t>1907375150</t>
  </si>
  <si>
    <t>1907071113</t>
  </si>
  <si>
    <t>48430.1.1</t>
  </si>
  <si>
    <t>1907175228</t>
  </si>
  <si>
    <t>1907275086</t>
  </si>
  <si>
    <t>1907325009</t>
  </si>
  <si>
    <t>1907375143</t>
  </si>
  <si>
    <t>1907071140</t>
  </si>
  <si>
    <t>48431.1.1</t>
  </si>
  <si>
    <t>EB-5955 - PE - SR 1348 (ROBINHOOD ROAD)</t>
  </si>
  <si>
    <t>1907171258</t>
  </si>
  <si>
    <t>1907071142</t>
  </si>
  <si>
    <t>44662.1.2</t>
  </si>
  <si>
    <t>EB-5810 - PE - VARIOUS STREETS</t>
  </si>
  <si>
    <t>1907175236</t>
  </si>
  <si>
    <t>1907375154</t>
  </si>
  <si>
    <t>5202200283</t>
  </si>
  <si>
    <t>40435.1.19</t>
  </si>
  <si>
    <t>1907013904</t>
  </si>
  <si>
    <t>36230.29.20.6</t>
  </si>
  <si>
    <t>18070</t>
  </si>
  <si>
    <t>1907147225</t>
  </si>
  <si>
    <t>4303872</t>
  </si>
  <si>
    <t>22021.2.7</t>
  </si>
  <si>
    <t>1907035446</t>
  </si>
  <si>
    <t>4284129</t>
  </si>
  <si>
    <t>7500024888</t>
  </si>
  <si>
    <t>5202216443</t>
  </si>
  <si>
    <t>49599.1.19</t>
  </si>
  <si>
    <t>5202229540</t>
  </si>
  <si>
    <t>4316705</t>
  </si>
  <si>
    <t>5202260509</t>
  </si>
  <si>
    <t>4335708</t>
  </si>
  <si>
    <t>1907157860</t>
  </si>
  <si>
    <t>36230.29.21.6</t>
  </si>
  <si>
    <t>1907247063</t>
  </si>
  <si>
    <t>1907331570</t>
  </si>
  <si>
    <t>1907242278</t>
  </si>
  <si>
    <t>4320740</t>
  </si>
  <si>
    <t>22022.14.9</t>
  </si>
  <si>
    <t>M5HVE-2022-15-03 Winston-Salem DWI Task</t>
  </si>
  <si>
    <t>1907327683</t>
  </si>
  <si>
    <t>4336534</t>
  </si>
  <si>
    <t>1907139177</t>
  </si>
  <si>
    <t>CITY OF WINSTON-SALEM</t>
  </si>
  <si>
    <t>8455</t>
  </si>
  <si>
    <t>1907074272</t>
  </si>
  <si>
    <t>1907158070</t>
  </si>
  <si>
    <t>52731</t>
  </si>
  <si>
    <t>7500024153</t>
  </si>
  <si>
    <t>5202224116</t>
  </si>
  <si>
    <t>4313673</t>
  </si>
  <si>
    <t>48778.4.5</t>
  </si>
  <si>
    <t>EB-6033D -CITY OF WINSTON-SALEM</t>
  </si>
  <si>
    <t>5202250860</t>
  </si>
  <si>
    <t>4329119</t>
  </si>
  <si>
    <t>CLAY COUNTY</t>
  </si>
  <si>
    <t>14893</t>
  </si>
  <si>
    <t>1907006869</t>
  </si>
  <si>
    <t>36233.27.22.1</t>
  </si>
  <si>
    <t>21-CT-020 CLAY COUNTY, ADMINISTRATION</t>
  </si>
  <si>
    <t>1907006890</t>
  </si>
  <si>
    <t>49233.17.1.2</t>
  </si>
  <si>
    <t>20-CA-020 CLAY COUNTY, OPERATING</t>
  </si>
  <si>
    <t>1907044471</t>
  </si>
  <si>
    <t>49233.17.2.2</t>
  </si>
  <si>
    <t>20-CR-020 CLAY COUNTY, OPERATING</t>
  </si>
  <si>
    <t>1907112776</t>
  </si>
  <si>
    <t>51001.29.10.2</t>
  </si>
  <si>
    <t>22-ED-020 CLAY COUNTY, OPERATING</t>
  </si>
  <si>
    <t>1907213788</t>
  </si>
  <si>
    <t>1907313995</t>
  </si>
  <si>
    <t>1907091724</t>
  </si>
  <si>
    <t>36233.27.23.1</t>
  </si>
  <si>
    <t>22-CT-020 CLAY COUNTY, ADMINISTRATION</t>
  </si>
  <si>
    <t>1907187962</t>
  </si>
  <si>
    <t>1907306663</t>
  </si>
  <si>
    <t>1907139619</t>
  </si>
  <si>
    <t>121512</t>
  </si>
  <si>
    <t>1907075428</t>
  </si>
  <si>
    <t>4290616</t>
  </si>
  <si>
    <t>72.1076</t>
  </si>
  <si>
    <t>Div 9 Rowan - Cleveland Community FD</t>
  </si>
  <si>
    <t>CLEVELAND COUNTY</t>
  </si>
  <si>
    <t>18505</t>
  </si>
  <si>
    <t>1907139620</t>
  </si>
  <si>
    <t>CLINTON INDUSTRIAL SWITCHING DIST</t>
  </si>
  <si>
    <t>31952</t>
  </si>
  <si>
    <t>6400008501</t>
  </si>
  <si>
    <t>5202183160</t>
  </si>
  <si>
    <t>5202183161</t>
  </si>
  <si>
    <t>COASTAL CAROLINA REGIONAL AIRPORT</t>
  </si>
  <si>
    <t>6546</t>
  </si>
  <si>
    <t>1907113500</t>
  </si>
  <si>
    <t>36244.26.14.1</t>
  </si>
  <si>
    <t>CRAVEN COUNTY REGIONAL AIRPORT AUTHORITY:</t>
  </si>
  <si>
    <t>1907168556</t>
  </si>
  <si>
    <t>1907268545</t>
  </si>
  <si>
    <t>1907297721</t>
  </si>
  <si>
    <t>COLUMBUS COUNTY</t>
  </si>
  <si>
    <t>24804</t>
  </si>
  <si>
    <t>1907011079</t>
  </si>
  <si>
    <t>36244.18.8.1</t>
  </si>
  <si>
    <t>COLUMBUS COUNTY:</t>
  </si>
  <si>
    <t>1907038125</t>
  </si>
  <si>
    <t>1907013939</t>
  </si>
  <si>
    <t>36244.18.8.2</t>
  </si>
  <si>
    <t>1907045031</t>
  </si>
  <si>
    <t>1907081149</t>
  </si>
  <si>
    <t>1907011080</t>
  </si>
  <si>
    <t>36237.53.14.1</t>
  </si>
  <si>
    <t>COLUMBUS COUNTY AIRPORT</t>
  </si>
  <si>
    <t>1907045030</t>
  </si>
  <si>
    <t>1907081150</t>
  </si>
  <si>
    <t>1907113133</t>
  </si>
  <si>
    <t>1907141910</t>
  </si>
  <si>
    <t>1907168722</t>
  </si>
  <si>
    <t>1907213799</t>
  </si>
  <si>
    <t>1907238405</t>
  </si>
  <si>
    <t>1907302030</t>
  </si>
  <si>
    <t>1907369557</t>
  </si>
  <si>
    <t>27525</t>
  </si>
  <si>
    <t>1907028206</t>
  </si>
  <si>
    <t>36233.28.20.1</t>
  </si>
  <si>
    <t>21-CT-076 COLUMBUS COUNTY, ADMIN</t>
  </si>
  <si>
    <t>1907038092</t>
  </si>
  <si>
    <t>1907238406</t>
  </si>
  <si>
    <t>36237.53.15.2</t>
  </si>
  <si>
    <t>1907028205</t>
  </si>
  <si>
    <t>49233.18.1.2</t>
  </si>
  <si>
    <t>20-CA-076 COLUMBUS COUNTY, OPERATING</t>
  </si>
  <si>
    <t>1907038647</t>
  </si>
  <si>
    <t>1907080206</t>
  </si>
  <si>
    <t>1907110881</t>
  </si>
  <si>
    <t>1907213828</t>
  </si>
  <si>
    <t>1907357559</t>
  </si>
  <si>
    <t>11215</t>
  </si>
  <si>
    <t>1907092725</t>
  </si>
  <si>
    <t>4294444</t>
  </si>
  <si>
    <t>22021.6.32</t>
  </si>
  <si>
    <t>PT-2021-06-32 Columbus Co SO</t>
  </si>
  <si>
    <t>1907100204</t>
  </si>
  <si>
    <t>4295515</t>
  </si>
  <si>
    <t>1907150228</t>
  </si>
  <si>
    <t>4304306</t>
  </si>
  <si>
    <t>1907011038</t>
  </si>
  <si>
    <t>36237.53.16.2</t>
  </si>
  <si>
    <t>1907045029</t>
  </si>
  <si>
    <t>1907081148</t>
  </si>
  <si>
    <t>1907103771</t>
  </si>
  <si>
    <t>1907098287</t>
  </si>
  <si>
    <t>36233.28.21.1</t>
  </si>
  <si>
    <t>22-CT-076 COLUMBUS COUNTY, ADMIN</t>
  </si>
  <si>
    <t>1907110879</t>
  </si>
  <si>
    <t>1907137034</t>
  </si>
  <si>
    <t>1907175262</t>
  </si>
  <si>
    <t>1907217440</t>
  </si>
  <si>
    <t>1907268538</t>
  </si>
  <si>
    <t>1907309284</t>
  </si>
  <si>
    <t>1907357580</t>
  </si>
  <si>
    <t>1907175246</t>
  </si>
  <si>
    <t>4310130</t>
  </si>
  <si>
    <t>22022.6.24</t>
  </si>
  <si>
    <t>PT-2022-06-24 Columbus County</t>
  </si>
  <si>
    <t>1907194901</t>
  </si>
  <si>
    <t>4313506</t>
  </si>
  <si>
    <t>1907261826</t>
  </si>
  <si>
    <t>4323709</t>
  </si>
  <si>
    <t>1907307530</t>
  </si>
  <si>
    <t>4331804</t>
  </si>
  <si>
    <t>1907344599</t>
  </si>
  <si>
    <t>4339779</t>
  </si>
  <si>
    <t>1907360333</t>
  </si>
  <si>
    <t>4341638</t>
  </si>
  <si>
    <t>1907139621</t>
  </si>
  <si>
    <t>1907302034</t>
  </si>
  <si>
    <t>36237.53.17.1</t>
  </si>
  <si>
    <t>1907321776</t>
  </si>
  <si>
    <t>36244.18.9.1</t>
  </si>
  <si>
    <t>1907344552</t>
  </si>
  <si>
    <t>21664</t>
  </si>
  <si>
    <t>1907027352</t>
  </si>
  <si>
    <t>36233.63.21.1</t>
  </si>
  <si>
    <t>21-CT-039 COMMUNITY &amp; SR. SVCS., ADMIN.</t>
  </si>
  <si>
    <t>1906994521</t>
  </si>
  <si>
    <t>36233.63.21.3</t>
  </si>
  <si>
    <t>21-CT-039 COMMUNITY &amp; SR. SVCS., CAPITAL</t>
  </si>
  <si>
    <t>1906994520</t>
  </si>
  <si>
    <t>36233.63.21.4</t>
  </si>
  <si>
    <t>21-CT-039 COMMUNITY &amp; SR. SVCS., CAP II</t>
  </si>
  <si>
    <t>1907197352</t>
  </si>
  <si>
    <t>44637.61.1.3</t>
  </si>
  <si>
    <t>21-39-039S COMMUNITY &amp; SR. SVCS, CAPITAL</t>
  </si>
  <si>
    <t>1907027356</t>
  </si>
  <si>
    <t>49233.19.1.2</t>
  </si>
  <si>
    <t>20-CA-039 COMMUNITY &amp; SENIOR SVCS, OPER</t>
  </si>
  <si>
    <t>1907099833</t>
  </si>
  <si>
    <t>1907263668</t>
  </si>
  <si>
    <t>1907313997</t>
  </si>
  <si>
    <t>1907250931</t>
  </si>
  <si>
    <t>44637.61.1.4</t>
  </si>
  <si>
    <t>21-FC-039 COMMUNITY &amp; SR. SVCS, CAPITAL</t>
  </si>
  <si>
    <t>1907277827</t>
  </si>
  <si>
    <t>1907339328</t>
  </si>
  <si>
    <t>1907117643</t>
  </si>
  <si>
    <t>51001.75.8.3</t>
  </si>
  <si>
    <t>22-ED-039 COMMUNITY &amp; SENIOR SVCS., CAP</t>
  </si>
  <si>
    <t>1907165115</t>
  </si>
  <si>
    <t>1907194190</t>
  </si>
  <si>
    <t>1907252440</t>
  </si>
  <si>
    <t>1907342740</t>
  </si>
  <si>
    <t>1907056368</t>
  </si>
  <si>
    <t>36233.63.22.1</t>
  </si>
  <si>
    <t>22-CT-039 COMMUNITY &amp; SR. SVCS., ADMIN.</t>
  </si>
  <si>
    <t>1907081374</t>
  </si>
  <si>
    <t>1907117635</t>
  </si>
  <si>
    <t>1907153893</t>
  </si>
  <si>
    <t>1907217423</t>
  </si>
  <si>
    <t>1907277828</t>
  </si>
  <si>
    <t>1907306669</t>
  </si>
  <si>
    <t>1907339331</t>
  </si>
  <si>
    <t>1907357563</t>
  </si>
  <si>
    <t>36233.63.22.4</t>
  </si>
  <si>
    <t>22-CT-039 COMMUNITY &amp; SR. SVCS., CAP II</t>
  </si>
  <si>
    <t>19838</t>
  </si>
  <si>
    <t>1906992796</t>
  </si>
  <si>
    <t>36224.2.18.2</t>
  </si>
  <si>
    <t>21-TA-037 COMMUNITY LINK, OPERATING</t>
  </si>
  <si>
    <t>1907033776</t>
  </si>
  <si>
    <t>COUNTY OF DARE</t>
  </si>
  <si>
    <t>12437</t>
  </si>
  <si>
    <t>7500019201</t>
  </si>
  <si>
    <t>5202175033</t>
  </si>
  <si>
    <t>50063.3.F1</t>
  </si>
  <si>
    <t>1907006883</t>
  </si>
  <si>
    <t>51001.48.8.2</t>
  </si>
  <si>
    <t>21-ED-048 COUNTY OF DARE, OPERATING</t>
  </si>
  <si>
    <t>1907290188</t>
  </si>
  <si>
    <t>36233.33.22.1</t>
  </si>
  <si>
    <t>21-CT-048 COUNTY OF DARE</t>
  </si>
  <si>
    <t>1907113203</t>
  </si>
  <si>
    <t>49233.21.1.2</t>
  </si>
  <si>
    <t>20-CA-048 DARE COUNTY, OPERATING</t>
  </si>
  <si>
    <t>1907115860</t>
  </si>
  <si>
    <t>1907263677</t>
  </si>
  <si>
    <t>13603</t>
  </si>
  <si>
    <t>1907116260</t>
  </si>
  <si>
    <t>4298174</t>
  </si>
  <si>
    <t>22021.6.2</t>
  </si>
  <si>
    <t>PT-2021-06-02 Dare County SO - LEL</t>
  </si>
  <si>
    <t>1907028124</t>
  </si>
  <si>
    <t>4282757</t>
  </si>
  <si>
    <t>1907117641</t>
  </si>
  <si>
    <t>51001.48.9.2</t>
  </si>
  <si>
    <t>1907252424</t>
  </si>
  <si>
    <t>1907321738</t>
  </si>
  <si>
    <t>1907118355</t>
  </si>
  <si>
    <t>36233.33.23.1</t>
  </si>
  <si>
    <t>22-CT-048 COUNTY OF DARE, ADMIN</t>
  </si>
  <si>
    <t>1907238397</t>
  </si>
  <si>
    <t>1907353330</t>
  </si>
  <si>
    <t>1907192287</t>
  </si>
  <si>
    <t>4313488</t>
  </si>
  <si>
    <t>22022.6.12</t>
  </si>
  <si>
    <t>PT-2022-06-12 Dare County SO - LEL</t>
  </si>
  <si>
    <t>1907304655</t>
  </si>
  <si>
    <t>4331779</t>
  </si>
  <si>
    <t>22022.6.28</t>
  </si>
  <si>
    <t>PT-2022-06-28 Dare County</t>
  </si>
  <si>
    <t>1907139625</t>
  </si>
  <si>
    <t>COUNTY OF LEE</t>
  </si>
  <si>
    <t>17636</t>
  </si>
  <si>
    <t>1907022946</t>
  </si>
  <si>
    <t>36233.65.22.1</t>
  </si>
  <si>
    <t>21-CT-061 LEE COUNTY, ADMINISTRATION</t>
  </si>
  <si>
    <t>1907006884</t>
  </si>
  <si>
    <t>49233.35.1.2</t>
  </si>
  <si>
    <t>20-CA-061 LEE COUNTY, OPERATING</t>
  </si>
  <si>
    <t>1907187548</t>
  </si>
  <si>
    <t>36233.65.23.1</t>
  </si>
  <si>
    <t>22-CT-061 LEE COUNTY, ADMINISTRATION</t>
  </si>
  <si>
    <t>1907139651</t>
  </si>
  <si>
    <t>COUNTY OF MCDOWELL</t>
  </si>
  <si>
    <t>11081</t>
  </si>
  <si>
    <t>1907038648</t>
  </si>
  <si>
    <t>36233.159.3.1</t>
  </si>
  <si>
    <t>21-CT-099 MCDOWELL COUNTY, ADMIN</t>
  </si>
  <si>
    <t>1907094100</t>
  </si>
  <si>
    <t>44637.47.2.3</t>
  </si>
  <si>
    <t>21-39-099R COUNTY OF MCDOWELL, CAPITAL</t>
  </si>
  <si>
    <t>1907010867</t>
  </si>
  <si>
    <t>49233.41.1.2</t>
  </si>
  <si>
    <t>20-CA-099 MCDOWELL COUNTY, OPERATING</t>
  </si>
  <si>
    <t>1907102775</t>
  </si>
  <si>
    <t>1907231638</t>
  </si>
  <si>
    <t>1907317160</t>
  </si>
  <si>
    <t>1907010850</t>
  </si>
  <si>
    <t>49233.41.2.2</t>
  </si>
  <si>
    <t>20-CR-099 MCDOWELL COUNTY, OPERATING</t>
  </si>
  <si>
    <t>1907102675</t>
  </si>
  <si>
    <t>1907113457</t>
  </si>
  <si>
    <t>36233.159.4.1</t>
  </si>
  <si>
    <t>22-CT-099 MCDOWELL COUNTY, ADMIN</t>
  </si>
  <si>
    <t>1907304187</t>
  </si>
  <si>
    <t>1907325004</t>
  </si>
  <si>
    <t>1907358712</t>
  </si>
  <si>
    <t>44637.47.3.3</t>
  </si>
  <si>
    <t>22-39-099 COUNTY OF MCDOWELL, CAPITAL</t>
  </si>
  <si>
    <t>1907139657</t>
  </si>
  <si>
    <t>1907351954</t>
  </si>
  <si>
    <t>36226.110.7.3</t>
  </si>
  <si>
    <t>22-RC-099 MCDOWELL COUNTY, CAPITAL</t>
  </si>
  <si>
    <t>COUNTY OF ONSLOW</t>
  </si>
  <si>
    <t>24774</t>
  </si>
  <si>
    <t>1907302024</t>
  </si>
  <si>
    <t>46327.3.1</t>
  </si>
  <si>
    <t>AV-5733  - CON - ALBERT J. ELLIS AIRPORT</t>
  </si>
  <si>
    <t>1907016089</t>
  </si>
  <si>
    <t>46899.1.1</t>
  </si>
  <si>
    <t>AV-5806 -PE -ALBERT AIRPORT RUNWAY 23</t>
  </si>
  <si>
    <t>1907098756</t>
  </si>
  <si>
    <t>5504</t>
  </si>
  <si>
    <t>1907033949</t>
  </si>
  <si>
    <t>4284174</t>
  </si>
  <si>
    <t>22021.2.2</t>
  </si>
  <si>
    <t>1907051528</t>
  </si>
  <si>
    <t>4286712</t>
  </si>
  <si>
    <t>1907063177</t>
  </si>
  <si>
    <t>4288372</t>
  </si>
  <si>
    <t>1907108563</t>
  </si>
  <si>
    <t>4296591</t>
  </si>
  <si>
    <t>1907143122</t>
  </si>
  <si>
    <t>4303225</t>
  </si>
  <si>
    <t>1907166794</t>
  </si>
  <si>
    <t>4308697</t>
  </si>
  <si>
    <t>22022.14.10</t>
  </si>
  <si>
    <t>M5HVE-2022-15-04 Onslow County</t>
  </si>
  <si>
    <t>1907238015</t>
  </si>
  <si>
    <t>4320036</t>
  </si>
  <si>
    <t>1907277826</t>
  </si>
  <si>
    <t>4326168</t>
  </si>
  <si>
    <t>1907291534</t>
  </si>
  <si>
    <t>4328574</t>
  </si>
  <si>
    <t>1907315404</t>
  </si>
  <si>
    <t>4333113</t>
  </si>
  <si>
    <t>1907327685</t>
  </si>
  <si>
    <t>4336578</t>
  </si>
  <si>
    <t>1907344595</t>
  </si>
  <si>
    <t>4339780</t>
  </si>
  <si>
    <t>9997</t>
  </si>
  <si>
    <t>1907139665</t>
  </si>
  <si>
    <t>1907099852</t>
  </si>
  <si>
    <t>36244.50.18.1</t>
  </si>
  <si>
    <t>ALBERT J ELLIS</t>
  </si>
  <si>
    <t>1907153974</t>
  </si>
  <si>
    <t>1907213821</t>
  </si>
  <si>
    <t>1907297722</t>
  </si>
  <si>
    <t>1907284368</t>
  </si>
  <si>
    <t>36244.50.18.2</t>
  </si>
  <si>
    <t>1907344548</t>
  </si>
  <si>
    <t>COUNTY OF ROWAN</t>
  </si>
  <si>
    <t>5144</t>
  </si>
  <si>
    <t>25142</t>
  </si>
  <si>
    <t>1907120682</t>
  </si>
  <si>
    <t>4298783</t>
  </si>
  <si>
    <t>36244.56.10.1</t>
  </si>
  <si>
    <t>ROWAN COUNTY</t>
  </si>
  <si>
    <t>1907238735</t>
  </si>
  <si>
    <t>4320021</t>
  </si>
  <si>
    <t>26416</t>
  </si>
  <si>
    <t>1907013908</t>
  </si>
  <si>
    <t>36233.88.21.1</t>
  </si>
  <si>
    <t>21-CT-037 ROWAN COUNTY, ADMIN</t>
  </si>
  <si>
    <t>1907329452</t>
  </si>
  <si>
    <t>4336567</t>
  </si>
  <si>
    <t>36237.42.15.1</t>
  </si>
  <si>
    <t>ROWAN COUNTY AIRPORT</t>
  </si>
  <si>
    <t>1907014843</t>
  </si>
  <si>
    <t>49233.55.1.2</t>
  </si>
  <si>
    <t>20-CA-037 ROWAN COUNTY, OPERATING</t>
  </si>
  <si>
    <t>1907099854</t>
  </si>
  <si>
    <t>1907256127</t>
  </si>
  <si>
    <t>1907339329</t>
  </si>
  <si>
    <t>1907011894</t>
  </si>
  <si>
    <t>4279200</t>
  </si>
  <si>
    <t>36237.42.15.2</t>
  </si>
  <si>
    <t>1907238737</t>
  </si>
  <si>
    <t>1907307737</t>
  </si>
  <si>
    <t>4332473</t>
  </si>
  <si>
    <t>1907014852</t>
  </si>
  <si>
    <t>49358.10.1.2</t>
  </si>
  <si>
    <t>21-CS-037 ROWAN COUNTY, OPERATING</t>
  </si>
  <si>
    <t>1907115921</t>
  </si>
  <si>
    <t>4298177</t>
  </si>
  <si>
    <t>36237.42.16.1</t>
  </si>
  <si>
    <t>1907162380</t>
  </si>
  <si>
    <t>4307746</t>
  </si>
  <si>
    <t>1907186667</t>
  </si>
  <si>
    <t>4312800</t>
  </si>
  <si>
    <t>1907087519</t>
  </si>
  <si>
    <t>36233.88.22.1</t>
  </si>
  <si>
    <t>22-CT-037 ROWAN COUNTY, ADMIN</t>
  </si>
  <si>
    <t>1907208401</t>
  </si>
  <si>
    <t>1907314002</t>
  </si>
  <si>
    <t>14381</t>
  </si>
  <si>
    <t>1907139678</t>
  </si>
  <si>
    <t>1907268543</t>
  </si>
  <si>
    <t>4324924</t>
  </si>
  <si>
    <t>36244.56.12.1</t>
  </si>
  <si>
    <t>1907357623</t>
  </si>
  <si>
    <t>4341622</t>
  </si>
  <si>
    <t>CRAVEN COUNTY</t>
  </si>
  <si>
    <t>16506</t>
  </si>
  <si>
    <t>1907033892</t>
  </si>
  <si>
    <t>36233.31.22.2</t>
  </si>
  <si>
    <t>21-CT-029 CRAVEN COUNTY, OPERATING</t>
  </si>
  <si>
    <t>1907014844</t>
  </si>
  <si>
    <t>44637.5.4.3</t>
  </si>
  <si>
    <t>21-39-029S CRAVEN COUNTY, CAPITAL</t>
  </si>
  <si>
    <t>1907170487</t>
  </si>
  <si>
    <t>1906991839</t>
  </si>
  <si>
    <t>49233.69.1.2</t>
  </si>
  <si>
    <t>20-CA-029 CRAVEN COUNTY, OPERATING</t>
  </si>
  <si>
    <t>1907028204</t>
  </si>
  <si>
    <t>1907084287</t>
  </si>
  <si>
    <t>1907269447</t>
  </si>
  <si>
    <t>1907366117</t>
  </si>
  <si>
    <t>1907181822</t>
  </si>
  <si>
    <t>36233.31.23.1</t>
  </si>
  <si>
    <t>22-CT-029-CRAVEN COUNTY, ADMINISTRATION</t>
  </si>
  <si>
    <t>1907322071</t>
  </si>
  <si>
    <t>1907167863</t>
  </si>
  <si>
    <t>36233.31.23.2</t>
  </si>
  <si>
    <t>22-CT-029-CRAVEN COUNTY, OPERATING</t>
  </si>
  <si>
    <t>8264</t>
  </si>
  <si>
    <t>1907139622</t>
  </si>
  <si>
    <t>1907139146</t>
  </si>
  <si>
    <t>CRICKET VOLUNTEER FIRE DEPT</t>
  </si>
  <si>
    <t>121128</t>
  </si>
  <si>
    <t>1907033333</t>
  </si>
  <si>
    <t>4283390</t>
  </si>
  <si>
    <t>72.1063</t>
  </si>
  <si>
    <t>Div 11 Wilkes - Cricket VFD</t>
  </si>
  <si>
    <t>CSX TRANSPORTATION INC</t>
  </si>
  <si>
    <t>7281</t>
  </si>
  <si>
    <t>6400008752</t>
  </si>
  <si>
    <t>5202170884</t>
  </si>
  <si>
    <t>8B.108311</t>
  </si>
  <si>
    <t>5202210801</t>
  </si>
  <si>
    <t>6400008464</t>
  </si>
  <si>
    <t>5202180570</t>
  </si>
  <si>
    <t>34437.3.7</t>
  </si>
  <si>
    <t>R-2501C - CON - US 1</t>
  </si>
  <si>
    <t>5202269163</t>
  </si>
  <si>
    <t>6400006854</t>
  </si>
  <si>
    <t>5202261536</t>
  </si>
  <si>
    <t>42263.2.1</t>
  </si>
  <si>
    <t>B-5121- R/W- BRIDGE 227 (COMB W/B-5317)</t>
  </si>
  <si>
    <t>6400008411</t>
  </si>
  <si>
    <t>5202187747</t>
  </si>
  <si>
    <t>46398.3.1</t>
  </si>
  <si>
    <t>P-5704 - CON - CSX  SF  LINE</t>
  </si>
  <si>
    <t>5202211424</t>
  </si>
  <si>
    <t>5202211844</t>
  </si>
  <si>
    <t>5202240869</t>
  </si>
  <si>
    <t>6400008504</t>
  </si>
  <si>
    <t>5202206584</t>
  </si>
  <si>
    <t>44643.1.1</t>
  </si>
  <si>
    <t>P-5707 - SR 2052 (ROGERS ROAD)</t>
  </si>
  <si>
    <t>5202233573</t>
  </si>
  <si>
    <t>5202267200</t>
  </si>
  <si>
    <t>6400008505</t>
  </si>
  <si>
    <t>5202166522</t>
  </si>
  <si>
    <t>46927.1.1</t>
  </si>
  <si>
    <t>P-5715 - PE - CSX</t>
  </si>
  <si>
    <t>5202200159</t>
  </si>
  <si>
    <t>5202235564</t>
  </si>
  <si>
    <t>6400008406</t>
  </si>
  <si>
    <t>5202199548</t>
  </si>
  <si>
    <t>46932.1.1</t>
  </si>
  <si>
    <t>P-5720 - PE - CSX</t>
  </si>
  <si>
    <t>5202236191</t>
  </si>
  <si>
    <t>6400008051</t>
  </si>
  <si>
    <t>5202162631</t>
  </si>
  <si>
    <t>35868.1.4</t>
  </si>
  <si>
    <t>U-4437- PE -NC 54(HILLSBOROUGH STREET)</t>
  </si>
  <si>
    <t>5202181880</t>
  </si>
  <si>
    <t>5202191838</t>
  </si>
  <si>
    <t>5202199553</t>
  </si>
  <si>
    <t>5202213327</t>
  </si>
  <si>
    <t>5202220368</t>
  </si>
  <si>
    <t>6400009801</t>
  </si>
  <si>
    <t>5202192735</t>
  </si>
  <si>
    <t>4BPR.10331</t>
  </si>
  <si>
    <t>5202210660</t>
  </si>
  <si>
    <t>6400009600</t>
  </si>
  <si>
    <t>5202168923</t>
  </si>
  <si>
    <t>2020CPT.13.04.20591</t>
  </si>
  <si>
    <t>2020 McDowell County Secondary CR</t>
  </si>
  <si>
    <t>5202168967</t>
  </si>
  <si>
    <t>5202169010</t>
  </si>
  <si>
    <t>5202186637</t>
  </si>
  <si>
    <t>5202187739</t>
  </si>
  <si>
    <t>5202210835</t>
  </si>
  <si>
    <t>6400009601</t>
  </si>
  <si>
    <t>5202168835</t>
  </si>
  <si>
    <t>2020CPT.13.04.20592</t>
  </si>
  <si>
    <t>2020 McDowell County Secondary PP</t>
  </si>
  <si>
    <t>5202187740</t>
  </si>
  <si>
    <t>5202219057</t>
  </si>
  <si>
    <t>6400009751</t>
  </si>
  <si>
    <t>5202187406</t>
  </si>
  <si>
    <t>2020CPT.13.05.20611</t>
  </si>
  <si>
    <t>2020 Mitchell County Secondary CR</t>
  </si>
  <si>
    <t>5202224008</t>
  </si>
  <si>
    <t>6400008605</t>
  </si>
  <si>
    <t>5202180341</t>
  </si>
  <si>
    <t>48153.1.1</t>
  </si>
  <si>
    <t>P-5737 - PE - CSX S LINE WAKE COUNTY</t>
  </si>
  <si>
    <t>5202187744</t>
  </si>
  <si>
    <t>5202199567</t>
  </si>
  <si>
    <t>5202209468</t>
  </si>
  <si>
    <t>5202235484</t>
  </si>
  <si>
    <t>5202246561</t>
  </si>
  <si>
    <t>5202266819</t>
  </si>
  <si>
    <t>6400009250</t>
  </si>
  <si>
    <t>5202166521</t>
  </si>
  <si>
    <t>48156.1.1</t>
  </si>
  <si>
    <t>P-5740 - PE - CSX SE LINE NEW HANOVER CO</t>
  </si>
  <si>
    <t>5202176209</t>
  </si>
  <si>
    <t>5202184978</t>
  </si>
  <si>
    <t>5202199564</t>
  </si>
  <si>
    <t>5202204826</t>
  </si>
  <si>
    <t>5202213325</t>
  </si>
  <si>
    <t>5202221880</t>
  </si>
  <si>
    <t>5202229643</t>
  </si>
  <si>
    <t>5202240870</t>
  </si>
  <si>
    <t>5202250568</t>
  </si>
  <si>
    <t>6400009750</t>
  </si>
  <si>
    <t>5202187010</t>
  </si>
  <si>
    <t>17BP.13.R.194</t>
  </si>
  <si>
    <t>Division 13 DB Bridges Year 8 Set B</t>
  </si>
  <si>
    <t>5202209056</t>
  </si>
  <si>
    <t>5202255326</t>
  </si>
  <si>
    <t>6400009700</t>
  </si>
  <si>
    <t>5202183667</t>
  </si>
  <si>
    <t>2020CPT.05.13.10911.1</t>
  </si>
  <si>
    <t>6400009701</t>
  </si>
  <si>
    <t>5202183665</t>
  </si>
  <si>
    <t>2021CPT.05.02.20921.1</t>
  </si>
  <si>
    <t>6400009800</t>
  </si>
  <si>
    <t>5202192734</t>
  </si>
  <si>
    <t>5202211924</t>
  </si>
  <si>
    <t>5202223017</t>
  </si>
  <si>
    <t>5202255328</t>
  </si>
  <si>
    <t>5202261026</t>
  </si>
  <si>
    <t>6400009651</t>
  </si>
  <si>
    <t>5202183670</t>
  </si>
  <si>
    <t>2021CPT.05.06.20911.1</t>
  </si>
  <si>
    <t>6400009650</t>
  </si>
  <si>
    <t>5202183694</t>
  </si>
  <si>
    <t>5202262347</t>
  </si>
  <si>
    <t>6400009300</t>
  </si>
  <si>
    <t>5202191260</t>
  </si>
  <si>
    <t>48335.1.1</t>
  </si>
  <si>
    <t>5202213326</t>
  </si>
  <si>
    <t>5202220182</t>
  </si>
  <si>
    <t>5202229641</t>
  </si>
  <si>
    <t>5202240871</t>
  </si>
  <si>
    <t>5202259886</t>
  </si>
  <si>
    <t>6400009350</t>
  </si>
  <si>
    <t>5202169108</t>
  </si>
  <si>
    <t>48336.1.1</t>
  </si>
  <si>
    <t>P-5748 - PE - CSX SG LINE</t>
  </si>
  <si>
    <t>5202177583</t>
  </si>
  <si>
    <t>5202186881</t>
  </si>
  <si>
    <t>5202196944</t>
  </si>
  <si>
    <t>5202208089</t>
  </si>
  <si>
    <t>5202222865</t>
  </si>
  <si>
    <t>6400009402</t>
  </si>
  <si>
    <t>5202164747</t>
  </si>
  <si>
    <t>DF15404.2096021</t>
  </si>
  <si>
    <t>SR 1938 Old Moutn Olive Highway</t>
  </si>
  <si>
    <t>5202165742</t>
  </si>
  <si>
    <t>6400009550</t>
  </si>
  <si>
    <t>5202168380</t>
  </si>
  <si>
    <t>5202170887</t>
  </si>
  <si>
    <t>5202210836</t>
  </si>
  <si>
    <t>DF15404.2096020</t>
  </si>
  <si>
    <t>SR 1938 Old Mount Olive Highway</t>
  </si>
  <si>
    <t>6400009654</t>
  </si>
  <si>
    <t>5202187373</t>
  </si>
  <si>
    <t>2019CPT.08.07.10771</t>
  </si>
  <si>
    <t>5202191607</t>
  </si>
  <si>
    <t>5202275278</t>
  </si>
  <si>
    <t>6400010400</t>
  </si>
  <si>
    <t>5202275492</t>
  </si>
  <si>
    <t>47991.3.2</t>
  </si>
  <si>
    <t>I-6042A - CON - US 64 (FUTURE I-87)</t>
  </si>
  <si>
    <t>6400009653</t>
  </si>
  <si>
    <t>5202187387</t>
  </si>
  <si>
    <t>47990.1.2</t>
  </si>
  <si>
    <t>CLOSED I-6041A - US 64 (FUTURE I-87)</t>
  </si>
  <si>
    <t>5202191605</t>
  </si>
  <si>
    <t>5202209062</t>
  </si>
  <si>
    <t>5202214110</t>
  </si>
  <si>
    <t>5202233264</t>
  </si>
  <si>
    <t>5202267469</t>
  </si>
  <si>
    <t>6400009652</t>
  </si>
  <si>
    <t>5202191439</t>
  </si>
  <si>
    <t>47991.1.2</t>
  </si>
  <si>
    <t>5202209061</t>
  </si>
  <si>
    <t>5202214113</t>
  </si>
  <si>
    <t>5202233247</t>
  </si>
  <si>
    <t>6400009553</t>
  </si>
  <si>
    <t>5202170240</t>
  </si>
  <si>
    <t>2021CPT.04.04.20981</t>
  </si>
  <si>
    <t>Secondary Wilson Resurfacing</t>
  </si>
  <si>
    <t>5202189600</t>
  </si>
  <si>
    <t>5202230171</t>
  </si>
  <si>
    <t>5202265611</t>
  </si>
  <si>
    <t>6400009852</t>
  </si>
  <si>
    <t>5202229675</t>
  </si>
  <si>
    <t>2021CPT.05.09.20921.1</t>
  </si>
  <si>
    <t>Wake Secondary Resurfacing</t>
  </si>
  <si>
    <t>6400009850</t>
  </si>
  <si>
    <t>5202202400</t>
  </si>
  <si>
    <t>2021CPT.03.02.20101</t>
  </si>
  <si>
    <t>Brunswick Secondary Resurfacing</t>
  </si>
  <si>
    <t>6400009900</t>
  </si>
  <si>
    <t>5202216196</t>
  </si>
  <si>
    <t>2021CPT.10.07.20901</t>
  </si>
  <si>
    <t>6400009552</t>
  </si>
  <si>
    <t>5202167588</t>
  </si>
  <si>
    <t>2021CPT.08.02.20531</t>
  </si>
  <si>
    <t>5202170710</t>
  </si>
  <si>
    <t>5202218205</t>
  </si>
  <si>
    <t>6400009702</t>
  </si>
  <si>
    <t>5202183655</t>
  </si>
  <si>
    <t>2021CPT.08.03.20831</t>
  </si>
  <si>
    <t>6400009951</t>
  </si>
  <si>
    <t>5202239593</t>
  </si>
  <si>
    <t>DF17104.2098069</t>
  </si>
  <si>
    <t>SR 1661 SR 1661 ROADWAY</t>
  </si>
  <si>
    <t>6400010001</t>
  </si>
  <si>
    <t>5202245127</t>
  </si>
  <si>
    <t>2021CPT.05.18.20351.1</t>
  </si>
  <si>
    <t>6400009703</t>
  </si>
  <si>
    <t>5202213199</t>
  </si>
  <si>
    <t>2021CPT.03.17.10651</t>
  </si>
  <si>
    <t>New Hanover CR Primary Contract DC00302</t>
  </si>
  <si>
    <t>5202235829</t>
  </si>
  <si>
    <t>CUMBERLAND COUNTY</t>
  </si>
  <si>
    <t>17667</t>
  </si>
  <si>
    <t>21034</t>
  </si>
  <si>
    <t>1907056369</t>
  </si>
  <si>
    <t>36233.32.13.1</t>
  </si>
  <si>
    <t>21-CT-044 CUMBERLAND COUNTY, ADMIN</t>
  </si>
  <si>
    <t>9313</t>
  </si>
  <si>
    <t>7500024211</t>
  </si>
  <si>
    <t>5202166291</t>
  </si>
  <si>
    <t>4277415</t>
  </si>
  <si>
    <t>40435.1.7</t>
  </si>
  <si>
    <t>5202174286</t>
  </si>
  <si>
    <t>4286258</t>
  </si>
  <si>
    <t>5202208230</t>
  </si>
  <si>
    <t>4305541</t>
  </si>
  <si>
    <t>5202216309</t>
  </si>
  <si>
    <t>4308722</t>
  </si>
  <si>
    <t>5202222199</t>
  </si>
  <si>
    <t>4311458</t>
  </si>
  <si>
    <t>5202231054</t>
  </si>
  <si>
    <t>4319464</t>
  </si>
  <si>
    <t>1907030514</t>
  </si>
  <si>
    <t>49233.20.1.2</t>
  </si>
  <si>
    <t>20-CA-044 CUMBERLAND COUNTY, OPERATING</t>
  </si>
  <si>
    <t>1907056084</t>
  </si>
  <si>
    <t>1907016235</t>
  </si>
  <si>
    <t>4280208</t>
  </si>
  <si>
    <t>36230.31.20.6</t>
  </si>
  <si>
    <t>7500024876</t>
  </si>
  <si>
    <t>5202208209</t>
  </si>
  <si>
    <t>49599.1.7</t>
  </si>
  <si>
    <t>5202230052</t>
  </si>
  <si>
    <t>4320069</t>
  </si>
  <si>
    <t>5202259301</t>
  </si>
  <si>
    <t>4334391</t>
  </si>
  <si>
    <t>1907113461</t>
  </si>
  <si>
    <t>36233.32.14.1</t>
  </si>
  <si>
    <t>22-CT-044 CUMBERLAND COUNTY, ADMIN</t>
  </si>
  <si>
    <t>1907291526</t>
  </si>
  <si>
    <t>1907360769</t>
  </si>
  <si>
    <t>1907117632</t>
  </si>
  <si>
    <t>4298790</t>
  </si>
  <si>
    <t>36230.31.21.6</t>
  </si>
  <si>
    <t>1907242904</t>
  </si>
  <si>
    <t>4320768</t>
  </si>
  <si>
    <t>1907331571</t>
  </si>
  <si>
    <t>4336886</t>
  </si>
  <si>
    <t>1907139623</t>
  </si>
  <si>
    <t>CURRITUCK COUNTY AIRPORT</t>
  </si>
  <si>
    <t>24832</t>
  </si>
  <si>
    <t>1907028797</t>
  </si>
  <si>
    <t>4282755</t>
  </si>
  <si>
    <t>36244.10.7.1</t>
  </si>
  <si>
    <t>CURRITUCK COUNTY REGIONAL:</t>
  </si>
  <si>
    <t>1907073668</t>
  </si>
  <si>
    <t>4290644</t>
  </si>
  <si>
    <t>1907094119</t>
  </si>
  <si>
    <t>4294428</t>
  </si>
  <si>
    <t>1907141813</t>
  </si>
  <si>
    <t>4302628</t>
  </si>
  <si>
    <t>1907166977</t>
  </si>
  <si>
    <t>4308686</t>
  </si>
  <si>
    <t>1907213846</t>
  </si>
  <si>
    <t>4316641</t>
  </si>
  <si>
    <t>1906984402</t>
  </si>
  <si>
    <t>4274285</t>
  </si>
  <si>
    <t>36237.8.14.1</t>
  </si>
  <si>
    <t>CURRITUCK COUNTY - ONX</t>
  </si>
  <si>
    <t>1907028796</t>
  </si>
  <si>
    <t>1907094118</t>
  </si>
  <si>
    <t>1907137440</t>
  </si>
  <si>
    <t>4301558</t>
  </si>
  <si>
    <t>1907166975</t>
  </si>
  <si>
    <t>1907181829</t>
  </si>
  <si>
    <t>4311425</t>
  </si>
  <si>
    <t>1907213810</t>
  </si>
  <si>
    <t>1907275100</t>
  </si>
  <si>
    <t>4326155</t>
  </si>
  <si>
    <t>1907372599</t>
  </si>
  <si>
    <t>4343834</t>
  </si>
  <si>
    <t>1906983787</t>
  </si>
  <si>
    <t>36237.8.16.2</t>
  </si>
  <si>
    <t>1907028798</t>
  </si>
  <si>
    <t>1907063192</t>
  </si>
  <si>
    <t>4288360</t>
  </si>
  <si>
    <t>1907137441</t>
  </si>
  <si>
    <t>DARE COUNTY  AIRPORT AUTHORITY</t>
  </si>
  <si>
    <t>9850</t>
  </si>
  <si>
    <t>1907013996</t>
  </si>
  <si>
    <t>36244.46.6.1</t>
  </si>
  <si>
    <t>DARE CO REGIONAL AIRPORT:</t>
  </si>
  <si>
    <t>1907049528</t>
  </si>
  <si>
    <t>1907154800</t>
  </si>
  <si>
    <t>1907186665</t>
  </si>
  <si>
    <t>1907213847</t>
  </si>
  <si>
    <t>1907240399</t>
  </si>
  <si>
    <t>1907259554</t>
  </si>
  <si>
    <t>1907279493</t>
  </si>
  <si>
    <t>1907333108</t>
  </si>
  <si>
    <t>1907131497</t>
  </si>
  <si>
    <t>36237.35.16.1</t>
  </si>
  <si>
    <t>DARE COUNTY REGIONAL AIRPORT</t>
  </si>
  <si>
    <t>1907153975</t>
  </si>
  <si>
    <t>1907171296</t>
  </si>
  <si>
    <t>1907213848</t>
  </si>
  <si>
    <t>1907247630</t>
  </si>
  <si>
    <t>1907279511</t>
  </si>
  <si>
    <t>1907369558</t>
  </si>
  <si>
    <t>1907013995</t>
  </si>
  <si>
    <t>36244.46.7.1</t>
  </si>
  <si>
    <t>1907045001</t>
  </si>
  <si>
    <t>1907081710</t>
  </si>
  <si>
    <t>1907127344</t>
  </si>
  <si>
    <t>1907153978</t>
  </si>
  <si>
    <t>1907171295</t>
  </si>
  <si>
    <t>1907213849</t>
  </si>
  <si>
    <t>1907321779</t>
  </si>
  <si>
    <t>1907369559</t>
  </si>
  <si>
    <t>1907217443</t>
  </si>
  <si>
    <t>36237.35.17.2</t>
  </si>
  <si>
    <t>1907247062</t>
  </si>
  <si>
    <t>1907321773</t>
  </si>
  <si>
    <t>36237.35.18.1</t>
  </si>
  <si>
    <t>1907357584</t>
  </si>
  <si>
    <t>DAVIDSON COUNTY</t>
  </si>
  <si>
    <t>18806</t>
  </si>
  <si>
    <t>94268</t>
  </si>
  <si>
    <t>1906993666</t>
  </si>
  <si>
    <t>51001.58.8.3</t>
  </si>
  <si>
    <t>21-ED-026 DAVIDSON COUNTY, CAPITAL</t>
  </si>
  <si>
    <t>1907013902</t>
  </si>
  <si>
    <t>1906998498</t>
  </si>
  <si>
    <t>44637.18.4.3</t>
  </si>
  <si>
    <t>21-39-026S DAVIDSON COUNTY, CAPITAL</t>
  </si>
  <si>
    <t>1907016106</t>
  </si>
  <si>
    <t>49233.22.1.2</t>
  </si>
  <si>
    <t>20-CA-026 DAVIDSON COUNTY, OPERATING</t>
  </si>
  <si>
    <t>1907065461</t>
  </si>
  <si>
    <t>1907268534</t>
  </si>
  <si>
    <t>1907302018</t>
  </si>
  <si>
    <t>1907329457</t>
  </si>
  <si>
    <t>1907017341</t>
  </si>
  <si>
    <t>49358.4.1.2</t>
  </si>
  <si>
    <t>21-CS-026 DAVIDSON COUNTY, OPERATING</t>
  </si>
  <si>
    <t>1907109971</t>
  </si>
  <si>
    <t>1907197349</t>
  </si>
  <si>
    <t>1907269451</t>
  </si>
  <si>
    <t>1907309283</t>
  </si>
  <si>
    <t>1907363996</t>
  </si>
  <si>
    <t>1907145606</t>
  </si>
  <si>
    <t>51001.58.9.3</t>
  </si>
  <si>
    <t>22-ED-926 DAVIDSON COUNTY, CAPITAL</t>
  </si>
  <si>
    <t>1907155204</t>
  </si>
  <si>
    <t>1907190644</t>
  </si>
  <si>
    <t>1907263710</t>
  </si>
  <si>
    <t>1907304189</t>
  </si>
  <si>
    <t>1907333103</t>
  </si>
  <si>
    <t>1907365990</t>
  </si>
  <si>
    <t>1907373163</t>
  </si>
  <si>
    <t>1907102778</t>
  </si>
  <si>
    <t>36233.34.23.1</t>
  </si>
  <si>
    <t>1907120681</t>
  </si>
  <si>
    <t>1907176751</t>
  </si>
  <si>
    <t>1907220310</t>
  </si>
  <si>
    <t>1907139626</t>
  </si>
  <si>
    <t>DAVIDSON COUNTY AIRPORT AUTHORITY</t>
  </si>
  <si>
    <t>24833</t>
  </si>
  <si>
    <t>1907081146</t>
  </si>
  <si>
    <t>46343.3.1</t>
  </si>
  <si>
    <t>CLOSED  - CON - DAVIDSON COUNTY AIRPORT</t>
  </si>
  <si>
    <t>1907135346</t>
  </si>
  <si>
    <t>1907235255</t>
  </si>
  <si>
    <t>1907081147</t>
  </si>
  <si>
    <t>47184.1.1</t>
  </si>
  <si>
    <t>1907135340</t>
  </si>
  <si>
    <t>1907213814</t>
  </si>
  <si>
    <t>1907240404</t>
  </si>
  <si>
    <t>1907269455</t>
  </si>
  <si>
    <t>1907357585</t>
  </si>
  <si>
    <t>1907081136</t>
  </si>
  <si>
    <t>36237.19.19.2</t>
  </si>
  <si>
    <t>DAVIDSON CO AIRPORT</t>
  </si>
  <si>
    <t>1907137386</t>
  </si>
  <si>
    <t>1907213815</t>
  </si>
  <si>
    <t>36244.76.2.1</t>
  </si>
  <si>
    <t>Davidson County</t>
  </si>
  <si>
    <t>1907269454</t>
  </si>
  <si>
    <t>1907357586</t>
  </si>
  <si>
    <t>1907365218</t>
  </si>
  <si>
    <t>36237.19.20.1</t>
  </si>
  <si>
    <t>DAVIE COUNTY</t>
  </si>
  <si>
    <t>54160</t>
  </si>
  <si>
    <t>1907139627</t>
  </si>
  <si>
    <t>32028</t>
  </si>
  <si>
    <t>1907029787</t>
  </si>
  <si>
    <t>4282770</t>
  </si>
  <si>
    <t>36224.3.11.2</t>
  </si>
  <si>
    <t>21-TA-009 DOMESTIC VIOLENCE SHELTER, OPE</t>
  </si>
  <si>
    <t>DPI TRANSPORTATION SERVICES</t>
  </si>
  <si>
    <t>9149</t>
  </si>
  <si>
    <t>1906984805</t>
  </si>
  <si>
    <t>4274273</t>
  </si>
  <si>
    <t>22021.10.1</t>
  </si>
  <si>
    <t>SB-2021-10-01 NC DPI - Transportation</t>
  </si>
  <si>
    <t>1907118302</t>
  </si>
  <si>
    <t>4298777</t>
  </si>
  <si>
    <t>DUPLIN COUNTY</t>
  </si>
  <si>
    <t>24834</t>
  </si>
  <si>
    <t>1907067312</t>
  </si>
  <si>
    <t>36237.13.15.1</t>
  </si>
  <si>
    <t>DUPLIN COUNTY AIRPORT</t>
  </si>
  <si>
    <t>1907137445</t>
  </si>
  <si>
    <t>1907252726</t>
  </si>
  <si>
    <t>1907175294</t>
  </si>
  <si>
    <t>36244.20.13.2</t>
  </si>
  <si>
    <t>Duplin County Airport T-Hangar Area Expansion</t>
  </si>
  <si>
    <t>20214</t>
  </si>
  <si>
    <t>1906997172</t>
  </si>
  <si>
    <t>51001.65.4.2</t>
  </si>
  <si>
    <t>21-ED-012 DUPLIN COUNTY, OPERATING</t>
  </si>
  <si>
    <t>1906997174</t>
  </si>
  <si>
    <t>36233.35.22.1</t>
  </si>
  <si>
    <t>21-CT-012 DUPLIN COUNTY, ADMIN</t>
  </si>
  <si>
    <t>1907006870</t>
  </si>
  <si>
    <t>44637.48.2.3</t>
  </si>
  <si>
    <t>21-39-012R DUPLIN COUNTY, CAPITAL</t>
  </si>
  <si>
    <t>1907081712</t>
  </si>
  <si>
    <t>36244.20.14.1</t>
  </si>
  <si>
    <t>Duplin County Airport</t>
  </si>
  <si>
    <t>1907187960</t>
  </si>
  <si>
    <t>1907302028</t>
  </si>
  <si>
    <t>1907067695</t>
  </si>
  <si>
    <t>36237.13.16.1</t>
  </si>
  <si>
    <t>1907259532</t>
  </si>
  <si>
    <t>1907279495</t>
  </si>
  <si>
    <t>49233.23.1.2</t>
  </si>
  <si>
    <t>20-CA-012 DUPLIN COUNTY, OPERATING</t>
  </si>
  <si>
    <t>1907339324</t>
  </si>
  <si>
    <t>1907049534</t>
  </si>
  <si>
    <t>1907127326</t>
  </si>
  <si>
    <t>51001.65.5.2</t>
  </si>
  <si>
    <t>22-ED-012 DUPLIN COUNTY, OPERATING</t>
  </si>
  <si>
    <t>1907150067</t>
  </si>
  <si>
    <t>1907165111</t>
  </si>
  <si>
    <t>1907190639</t>
  </si>
  <si>
    <t>1907229039</t>
  </si>
  <si>
    <t>1907263667</t>
  </si>
  <si>
    <t>1907295513</t>
  </si>
  <si>
    <t>1907333099</t>
  </si>
  <si>
    <t>1907037169</t>
  </si>
  <si>
    <t>36233.35.23.1</t>
  </si>
  <si>
    <t>22-CT-012 DUPLIN COUNTY, ADMIN</t>
  </si>
  <si>
    <t>1907066972</t>
  </si>
  <si>
    <t>1907100816</t>
  </si>
  <si>
    <t>1907150319</t>
  </si>
  <si>
    <t>1907167860</t>
  </si>
  <si>
    <t>1907208399</t>
  </si>
  <si>
    <t>1907284371</t>
  </si>
  <si>
    <t>1907297502</t>
  </si>
  <si>
    <t>1907342741</t>
  </si>
  <si>
    <t>1907277861</t>
  </si>
  <si>
    <t>36244.20.15.1</t>
  </si>
  <si>
    <t>1907373156</t>
  </si>
  <si>
    <t>1907139628</t>
  </si>
  <si>
    <t>DURHAM COUNTY</t>
  </si>
  <si>
    <t>4555</t>
  </si>
  <si>
    <t>1906983884</t>
  </si>
  <si>
    <t>4274274</t>
  </si>
  <si>
    <t>22021.6.30</t>
  </si>
  <si>
    <t>PT-2021-06-30 Durham Co SO</t>
  </si>
  <si>
    <t>1907150611</t>
  </si>
  <si>
    <t>4304288</t>
  </si>
  <si>
    <t>1907242279</t>
  </si>
  <si>
    <t>4320754</t>
  </si>
  <si>
    <t>22022.6.34</t>
  </si>
  <si>
    <t>PT-2022-06-34 Durham County - DWI</t>
  </si>
  <si>
    <t>28156</t>
  </si>
  <si>
    <t>1907139629</t>
  </si>
  <si>
    <t>15086</t>
  </si>
  <si>
    <t>1907139630</t>
  </si>
  <si>
    <t>4302702</t>
  </si>
  <si>
    <t>ECUSTA RAILS2TRAIL LLC</t>
  </si>
  <si>
    <t>119527</t>
  </si>
  <si>
    <t>1907038651</t>
  </si>
  <si>
    <t>48854.2.2</t>
  </si>
  <si>
    <t>EB-6037B -R/W - ECUSTA TRAIL</t>
  </si>
  <si>
    <t>1907150337</t>
  </si>
  <si>
    <t>EDGECOMBE COUNTY</t>
  </si>
  <si>
    <t>9021</t>
  </si>
  <si>
    <t>1907229395</t>
  </si>
  <si>
    <t>4318576</t>
  </si>
  <si>
    <t>22022.6.29</t>
  </si>
  <si>
    <t>PT-2022-06-29 Edgecombe County - Speed</t>
  </si>
  <si>
    <t>1907303924</t>
  </si>
  <si>
    <t>4331774</t>
  </si>
  <si>
    <t>1907337426</t>
  </si>
  <si>
    <t>4337838</t>
  </si>
  <si>
    <t>1907372596</t>
  </si>
  <si>
    <t>4343829</t>
  </si>
  <si>
    <t>12414</t>
  </si>
  <si>
    <t>1907139631</t>
  </si>
  <si>
    <t>EGGER WOOD PRODUCTS LLC</t>
  </si>
  <si>
    <t>111534</t>
  </si>
  <si>
    <t>1906992072</t>
  </si>
  <si>
    <t>80000.3.1.18</t>
  </si>
  <si>
    <t>Project Egger Wood Prod FRRCSI ID:F19301</t>
  </si>
  <si>
    <t>28603</t>
  </si>
  <si>
    <t>1907369579</t>
  </si>
  <si>
    <t>36237.14.15.1</t>
  </si>
  <si>
    <t>ELIZABETH CITY/PASQUOTANK COUNTY AIRPORT AUTHORITY</t>
  </si>
  <si>
    <t>1907302029</t>
  </si>
  <si>
    <t>36244.21.9.1</t>
  </si>
  <si>
    <t>ELIZABETH CITY CG AIR STATION/ REGIONAL  AUTHORITY:</t>
  </si>
  <si>
    <t>1907333106</t>
  </si>
  <si>
    <t>ENKA CANDLER FIRE AND RESCUE INC</t>
  </si>
  <si>
    <t>121709</t>
  </si>
  <si>
    <t>1907115001</t>
  </si>
  <si>
    <t>4297580</t>
  </si>
  <si>
    <t>72.1093</t>
  </si>
  <si>
    <t>FALKLAND VOLUNTEER FIRE DEPT INC</t>
  </si>
  <si>
    <t>121796</t>
  </si>
  <si>
    <t>1907114898</t>
  </si>
  <si>
    <t>4297553</t>
  </si>
  <si>
    <t>72.1081</t>
  </si>
  <si>
    <t>Div 2 Pitt - Falkland VFD Station 2</t>
  </si>
  <si>
    <t>FEDERAL HIGHWAY ADMINISTRATION</t>
  </si>
  <si>
    <t>24411</t>
  </si>
  <si>
    <t>1907313270</t>
  </si>
  <si>
    <t>4335213</t>
  </si>
  <si>
    <t>36030.1.FS3</t>
  </si>
  <si>
    <t>I-4700B - PE DESIGN - I-26</t>
  </si>
  <si>
    <t>1907313313</t>
  </si>
  <si>
    <t>1907313314</t>
  </si>
  <si>
    <t>1907313316</t>
  </si>
  <si>
    <t>1907329507</t>
  </si>
  <si>
    <t>4336607</t>
  </si>
  <si>
    <t>1907363044</t>
  </si>
  <si>
    <t>4342321</t>
  </si>
  <si>
    <t>1907363051</t>
  </si>
  <si>
    <t>7500020501</t>
  </si>
  <si>
    <t>5202158924</t>
  </si>
  <si>
    <t>4274240</t>
  </si>
  <si>
    <t>5202161381</t>
  </si>
  <si>
    <t>5202223714</t>
  </si>
  <si>
    <t>4314980</t>
  </si>
  <si>
    <t>5202229661</t>
  </si>
  <si>
    <t>4317210</t>
  </si>
  <si>
    <t>5202255039</t>
  </si>
  <si>
    <t>4334407</t>
  </si>
  <si>
    <t>5202204554</t>
  </si>
  <si>
    <t>4301622</t>
  </si>
  <si>
    <t>45552.3.GV1</t>
  </si>
  <si>
    <t>I-5504 - CON - I-26</t>
  </si>
  <si>
    <t>25407</t>
  </si>
  <si>
    <t>1907034020</t>
  </si>
  <si>
    <t>36244.48.5.1</t>
  </si>
  <si>
    <t>1907175291</t>
  </si>
  <si>
    <t>1907098798</t>
  </si>
  <si>
    <t>36237.37.14.2</t>
  </si>
  <si>
    <t>FOOTHILLS REGIONAL AIRPORT AUTHORITY</t>
  </si>
  <si>
    <t>1907162423</t>
  </si>
  <si>
    <t>36237.37.15.1</t>
  </si>
  <si>
    <t>1907269456</t>
  </si>
  <si>
    <t>1907373151</t>
  </si>
  <si>
    <t>36237.37.15.2</t>
  </si>
  <si>
    <t>FORSYTH COUNTY</t>
  </si>
  <si>
    <t>113693</t>
  </si>
  <si>
    <t>1907057356</t>
  </si>
  <si>
    <t>47185.1.1</t>
  </si>
  <si>
    <t>1907081723</t>
  </si>
  <si>
    <t>36237.26.15.1</t>
  </si>
  <si>
    <t>SMITH REYNOLDS AIRPORT</t>
  </si>
  <si>
    <t>1907149592</t>
  </si>
  <si>
    <t>1907081722</t>
  </si>
  <si>
    <t>36237.26.15.3</t>
  </si>
  <si>
    <t>1907149593</t>
  </si>
  <si>
    <t>37148</t>
  </si>
  <si>
    <t>1907139632</t>
  </si>
  <si>
    <t>1907306667</t>
  </si>
  <si>
    <t>36244.37.8.2</t>
  </si>
  <si>
    <t>SMITH REYNOLDS</t>
  </si>
  <si>
    <t>1907344547</t>
  </si>
  <si>
    <t>FRANKLIN COUNTY</t>
  </si>
  <si>
    <t>32224</t>
  </si>
  <si>
    <t>25013</t>
  </si>
  <si>
    <t>1907247206</t>
  </si>
  <si>
    <t>36237.31.18.1</t>
  </si>
  <si>
    <t>TRIANGLE NORTH EXECUTIVE</t>
  </si>
  <si>
    <t>1907029152</t>
  </si>
  <si>
    <t>1907162410</t>
  </si>
  <si>
    <t>1906994563</t>
  </si>
  <si>
    <t>36244.43.11.1</t>
  </si>
  <si>
    <t>1907141819</t>
  </si>
  <si>
    <t>1907279494</t>
  </si>
  <si>
    <t>1907375158</t>
  </si>
  <si>
    <t>1907279513</t>
  </si>
  <si>
    <t>36237.31.18.2</t>
  </si>
  <si>
    <t>1907375878</t>
  </si>
  <si>
    <t>36237.31.19.1</t>
  </si>
  <si>
    <t>1907139633</t>
  </si>
  <si>
    <t>1907375877</t>
  </si>
  <si>
    <t>36237.31.19.2</t>
  </si>
  <si>
    <t>FRANKLINVILLE FIRE DEPT INC</t>
  </si>
  <si>
    <t>120998</t>
  </si>
  <si>
    <t>1907033332</t>
  </si>
  <si>
    <t>4283348</t>
  </si>
  <si>
    <t>72.1085</t>
  </si>
  <si>
    <t>GASTON COUNTY</t>
  </si>
  <si>
    <t>12328</t>
  </si>
  <si>
    <t>1906998500</t>
  </si>
  <si>
    <t>36233.42.14.1</t>
  </si>
  <si>
    <t>21-CT-008 GASTON COUNTY, ADMIN</t>
  </si>
  <si>
    <t>1907007725</t>
  </si>
  <si>
    <t>49233.25.1.2</t>
  </si>
  <si>
    <t>20-CA-008 GASTON COUNTY, OPERATING</t>
  </si>
  <si>
    <t>1907059040</t>
  </si>
  <si>
    <t>1907094099</t>
  </si>
  <si>
    <t>1907175238</t>
  </si>
  <si>
    <t>1907203651</t>
  </si>
  <si>
    <t>1907263705</t>
  </si>
  <si>
    <t>1907098293</t>
  </si>
  <si>
    <t>36233.42.15.1</t>
  </si>
  <si>
    <t>22-CT-008 GASTON COUNTY, ADMIN</t>
  </si>
  <si>
    <t>1907191916</t>
  </si>
  <si>
    <t>1907313987</t>
  </si>
  <si>
    <t>1907139634</t>
  </si>
  <si>
    <t>GATES COUNTY</t>
  </si>
  <si>
    <t>7531</t>
  </si>
  <si>
    <t>1907027266</t>
  </si>
  <si>
    <t>51001.70.8.2</t>
  </si>
  <si>
    <t>21-ED-067 GATES COUNTY, OPERATING</t>
  </si>
  <si>
    <t>1907027264</t>
  </si>
  <si>
    <t>36233.43.19.1</t>
  </si>
  <si>
    <t>21-CT-067, GATES CO, ADMIN</t>
  </si>
  <si>
    <t>1907110880</t>
  </si>
  <si>
    <t>44637.38.3.3</t>
  </si>
  <si>
    <t>21-39-067R GATES COUNTY, CAPITAL</t>
  </si>
  <si>
    <t>1907351944</t>
  </si>
  <si>
    <t>51001.70.9.2</t>
  </si>
  <si>
    <t>22-ED-067 GATES COUNTY, OPERATING</t>
  </si>
  <si>
    <t>1907369554</t>
  </si>
  <si>
    <t>1907117634</t>
  </si>
  <si>
    <t>36233.43.20.1</t>
  </si>
  <si>
    <t>22-CT-067 GATES COUNTY, ADMIN</t>
  </si>
  <si>
    <t>1907252437</t>
  </si>
  <si>
    <t>1907344593</t>
  </si>
  <si>
    <t>4192</t>
  </si>
  <si>
    <t>1907139635</t>
  </si>
  <si>
    <t>18647</t>
  </si>
  <si>
    <t>1907056224</t>
  </si>
  <si>
    <t>36223.30.5.2</t>
  </si>
  <si>
    <t>20-RO-047 GOLDSBORO-WAYNE, OPERATING</t>
  </si>
  <si>
    <t>1906991835</t>
  </si>
  <si>
    <t>36233.45.18.1</t>
  </si>
  <si>
    <t>21-CT-047 GOLDSBORO-WAYNE, ADMIN</t>
  </si>
  <si>
    <t>1907023085</t>
  </si>
  <si>
    <t>1907081118</t>
  </si>
  <si>
    <t>44637.12.5.3</t>
  </si>
  <si>
    <t>21-39-047S GOLDSBORO-WAYNE, CAPITAL</t>
  </si>
  <si>
    <t>1907125445</t>
  </si>
  <si>
    <t>1907252441</t>
  </si>
  <si>
    <t>1907016060</t>
  </si>
  <si>
    <t>49233.76.1.2</t>
  </si>
  <si>
    <t>20-CA-047 GOLDSBORO-WAYNE TRANSIT, OPER</t>
  </si>
  <si>
    <t>1907067694</t>
  </si>
  <si>
    <t>36233.45.19.1</t>
  </si>
  <si>
    <t>22-CT-047 GOLDSBORO-WAYNE, ADMIN</t>
  </si>
  <si>
    <t>1907098294</t>
  </si>
  <si>
    <t>1907125452</t>
  </si>
  <si>
    <t>1907252421</t>
  </si>
  <si>
    <t>1907067693</t>
  </si>
  <si>
    <t>36223.30.6.2</t>
  </si>
  <si>
    <t>22-RO-047 GOLDSBORO-WAYNE, OPERATING</t>
  </si>
  <si>
    <t>1907098710</t>
  </si>
  <si>
    <t>1907125453</t>
  </si>
  <si>
    <t>1907224227</t>
  </si>
  <si>
    <t>1907369442</t>
  </si>
  <si>
    <t>1907139163</t>
  </si>
  <si>
    <t>GRAHAM COUNTY</t>
  </si>
  <si>
    <t>97895</t>
  </si>
  <si>
    <t>1907049504</t>
  </si>
  <si>
    <t>51001.97.4.3</t>
  </si>
  <si>
    <t>21-ED-079 GRAHAM COUNTY SR. CTR, CAP</t>
  </si>
  <si>
    <t>29189</t>
  </si>
  <si>
    <t>1907048752</t>
  </si>
  <si>
    <t>36233.46.22.1</t>
  </si>
  <si>
    <t>21-CT-079 GRAHAM COUNTY, ADMIN</t>
  </si>
  <si>
    <t>1907113199</t>
  </si>
  <si>
    <t>49233.27.1.2</t>
  </si>
  <si>
    <t>20-CA-079 GRAHAM COUNTY, OPERATING</t>
  </si>
  <si>
    <t>1907151702</t>
  </si>
  <si>
    <t>49233.27.2.2</t>
  </si>
  <si>
    <t>20-CR-079 GRAHAM COUNTY, OPERATING</t>
  </si>
  <si>
    <t>1907049535</t>
  </si>
  <si>
    <t>1907113200</t>
  </si>
  <si>
    <t>51001.97.5.3</t>
  </si>
  <si>
    <t>22-ED-979 GRAHAM COUNTY SR. CTR, CAP</t>
  </si>
  <si>
    <t>1907229028</t>
  </si>
  <si>
    <t>1907313996</t>
  </si>
  <si>
    <t>1907096793</t>
  </si>
  <si>
    <t>36233.46.23.1</t>
  </si>
  <si>
    <t>22-CT-079 GRAHAM COUNTY, ADMIN</t>
  </si>
  <si>
    <t>1907151703</t>
  </si>
  <si>
    <t>1907259530</t>
  </si>
  <si>
    <t>1907357579</t>
  </si>
  <si>
    <t>1907139636</t>
  </si>
  <si>
    <t>GRANVILLE COUNTY</t>
  </si>
  <si>
    <t>37149</t>
  </si>
  <si>
    <t>1907006580</t>
  </si>
  <si>
    <t>51001.35.5.3</t>
  </si>
  <si>
    <t>21-ED-909 GRANVILLE COUNTY SR SVCS, CAP</t>
  </si>
  <si>
    <t>1907139637</t>
  </si>
  <si>
    <t>1907167433</t>
  </si>
  <si>
    <t>51001.7.5.3</t>
  </si>
  <si>
    <t>22-ED-909 GRANVILLE COUNTY, CAPITAL</t>
  </si>
  <si>
    <t>1907277813</t>
  </si>
  <si>
    <t>1907341389</t>
  </si>
  <si>
    <t>GREAT SMOKY MOUNTAINS RAILROAD LLC</t>
  </si>
  <si>
    <t>27154</t>
  </si>
  <si>
    <t>1907235210</t>
  </si>
  <si>
    <t>4319422</t>
  </si>
  <si>
    <t>80000.1.4.70</t>
  </si>
  <si>
    <t>1907369582</t>
  </si>
  <si>
    <t>4343889</t>
  </si>
  <si>
    <t>1907235214</t>
  </si>
  <si>
    <t>80000.1.4.101</t>
  </si>
  <si>
    <t>GSM-Upgrade Rail 136# FRRCSI:F20123</t>
  </si>
  <si>
    <t>6400010000</t>
  </si>
  <si>
    <t>5202258755</t>
  </si>
  <si>
    <t>4334400</t>
  </si>
  <si>
    <t>80000.2.3.115</t>
  </si>
  <si>
    <t>GSMR-Xings Surface Imp FRRCSI:F22206</t>
  </si>
  <si>
    <t>5202258758</t>
  </si>
  <si>
    <t>5202260607</t>
  </si>
  <si>
    <t>4335720</t>
  </si>
  <si>
    <t>5202264215</t>
  </si>
  <si>
    <t>4337945</t>
  </si>
  <si>
    <t>GREATER ASHEVILLE REGIONAL AIRPORT</t>
  </si>
  <si>
    <t>16855</t>
  </si>
  <si>
    <t>1907375159</t>
  </si>
  <si>
    <t>48140.3.1</t>
  </si>
  <si>
    <t>AV-5882 - CON - ASHEVILLE REGIONAL AIRPO</t>
  </si>
  <si>
    <t>1907102674</t>
  </si>
  <si>
    <t>36244.15.20.1</t>
  </si>
  <si>
    <t>ASHEVILLE REG'L</t>
  </si>
  <si>
    <t>1907157887</t>
  </si>
  <si>
    <t>1907213850</t>
  </si>
  <si>
    <t>1907333109</t>
  </si>
  <si>
    <t>GREENE COUNTY</t>
  </si>
  <si>
    <t>25118</t>
  </si>
  <si>
    <t>1907006881</t>
  </si>
  <si>
    <t>36233.47.22.1</t>
  </si>
  <si>
    <t>21-CT-059 GREENE COUNTY, ADMIN</t>
  </si>
  <si>
    <t>1907240385</t>
  </si>
  <si>
    <t>49233.28.1.2</t>
  </si>
  <si>
    <t>20-CA-059 GREENE COUNTY, OPERATING</t>
  </si>
  <si>
    <t>1907031824</t>
  </si>
  <si>
    <t>36233.47.23.1</t>
  </si>
  <si>
    <t>22-CT-059 GREENE COUNTY, ADMIN</t>
  </si>
  <si>
    <t>1907056085</t>
  </si>
  <si>
    <t>1907098743</t>
  </si>
  <si>
    <t>1907151710</t>
  </si>
  <si>
    <t>1907167861</t>
  </si>
  <si>
    <t>1907194191</t>
  </si>
  <si>
    <t>1907263684</t>
  </si>
  <si>
    <t>1907286946</t>
  </si>
  <si>
    <t>1907300358</t>
  </si>
  <si>
    <t>1907139638</t>
  </si>
  <si>
    <t>GREYHOUND LINES INC</t>
  </si>
  <si>
    <t>17014</t>
  </si>
  <si>
    <t>1907059039</t>
  </si>
  <si>
    <t>36233.48.6.2</t>
  </si>
  <si>
    <t>19-IC-001 GREYHOUND LINES, INC., OPER</t>
  </si>
  <si>
    <t>1907044160</t>
  </si>
  <si>
    <t>36233.48.7.2</t>
  </si>
  <si>
    <t>21-IC-001 GREYHOUND LINES, INC., OPER</t>
  </si>
  <si>
    <t>1907178591</t>
  </si>
  <si>
    <t>1907280752</t>
  </si>
  <si>
    <t>1907012022</t>
  </si>
  <si>
    <t>49233.92.1.2</t>
  </si>
  <si>
    <t>21-CA-135 GREYHOUND LINES, INC., OPER</t>
  </si>
  <si>
    <t>1907050572</t>
  </si>
  <si>
    <t>GUILFORD COUNTY</t>
  </si>
  <si>
    <t>9887</t>
  </si>
  <si>
    <t>1907029786</t>
  </si>
  <si>
    <t>51001.22.8.2</t>
  </si>
  <si>
    <t>21-ED-049 GUILFORD COUNTY, OPERATING</t>
  </si>
  <si>
    <t>1906998499</t>
  </si>
  <si>
    <t>36233.49.15.1</t>
  </si>
  <si>
    <t>21-CT-049 GUILFORD COUNTY, ADMIN</t>
  </si>
  <si>
    <t>1906991857</t>
  </si>
  <si>
    <t>49233.29.1.2</t>
  </si>
  <si>
    <t>20-CA-049 GUILFORD COUNTY, OPERATING</t>
  </si>
  <si>
    <t>1907017344</t>
  </si>
  <si>
    <t>6871</t>
  </si>
  <si>
    <t>1907067304</t>
  </si>
  <si>
    <t>4289523</t>
  </si>
  <si>
    <t>22021.2.5</t>
  </si>
  <si>
    <t>1906996473</t>
  </si>
  <si>
    <t>4276485</t>
  </si>
  <si>
    <t>1907024345</t>
  </si>
  <si>
    <t>4281100</t>
  </si>
  <si>
    <t>1907098689</t>
  </si>
  <si>
    <t>4294813</t>
  </si>
  <si>
    <t>1907147230</t>
  </si>
  <si>
    <t>4303879</t>
  </si>
  <si>
    <t>1906996463</t>
  </si>
  <si>
    <t>4276484</t>
  </si>
  <si>
    <t>22021.2.6</t>
  </si>
  <si>
    <t>1907011016</t>
  </si>
  <si>
    <t>4278407</t>
  </si>
  <si>
    <t>1907068294</t>
  </si>
  <si>
    <t>4289790</t>
  </si>
  <si>
    <t>1907085285</t>
  </si>
  <si>
    <t>4292565</t>
  </si>
  <si>
    <t>1907099378</t>
  </si>
  <si>
    <t>4295480</t>
  </si>
  <si>
    <t>1907011036</t>
  </si>
  <si>
    <t>4278408</t>
  </si>
  <si>
    <t>22021.6.10</t>
  </si>
  <si>
    <t>PT-2021-06-10 Guilford County SO - LEL</t>
  </si>
  <si>
    <t>1907108071</t>
  </si>
  <si>
    <t>4296542</t>
  </si>
  <si>
    <t>1907150320</t>
  </si>
  <si>
    <t>36231.25.6.2</t>
  </si>
  <si>
    <t>21-SU-049 GUILFORD COUNTY, OPERATING</t>
  </si>
  <si>
    <t>1907190643</t>
  </si>
  <si>
    <t>1907126073</t>
  </si>
  <si>
    <t>49358.5.1.2</t>
  </si>
  <si>
    <t>20-CS-049 GUILFORD COUNTY, OPERATING</t>
  </si>
  <si>
    <t>1907137039</t>
  </si>
  <si>
    <t>51001.22.9.2</t>
  </si>
  <si>
    <t>22-ED-049 GUILFORD COUNTY, OPERATING</t>
  </si>
  <si>
    <t>1907190640</t>
  </si>
  <si>
    <t>1907317180</t>
  </si>
  <si>
    <t>1907151699</t>
  </si>
  <si>
    <t>36233.49.16.1</t>
  </si>
  <si>
    <t>22-CT-049 GUILFORD COUNTY, ADMIN</t>
  </si>
  <si>
    <t>1907201776</t>
  </si>
  <si>
    <t>4314849</t>
  </si>
  <si>
    <t>22022.2.6</t>
  </si>
  <si>
    <t>AL-2022-02-06 Guilford County DWI - TF</t>
  </si>
  <si>
    <t>1907231643</t>
  </si>
  <si>
    <t>4319362</t>
  </si>
  <si>
    <t>1907238016</t>
  </si>
  <si>
    <t>4319990</t>
  </si>
  <si>
    <t>1907323232</t>
  </si>
  <si>
    <t>4335129</t>
  </si>
  <si>
    <t>1907163323</t>
  </si>
  <si>
    <t>4307741</t>
  </si>
  <si>
    <t>22022.2.7</t>
  </si>
  <si>
    <t>1907175251</t>
  </si>
  <si>
    <t>4310100</t>
  </si>
  <si>
    <t>1907200986</t>
  </si>
  <si>
    <t>4314848</t>
  </si>
  <si>
    <t>1907257646</t>
  </si>
  <si>
    <t>4323672</t>
  </si>
  <si>
    <t>1907277825</t>
  </si>
  <si>
    <t>4326142</t>
  </si>
  <si>
    <t>1907307529</t>
  </si>
  <si>
    <t>4331761</t>
  </si>
  <si>
    <t>1907360331</t>
  </si>
  <si>
    <t>4341587</t>
  </si>
  <si>
    <t>1907307525</t>
  </si>
  <si>
    <t>4331760</t>
  </si>
  <si>
    <t>22022.6.7</t>
  </si>
  <si>
    <t>PT-2022-06-07 Guilford County - LEL</t>
  </si>
  <si>
    <t>1907315405</t>
  </si>
  <si>
    <t>4333087</t>
  </si>
  <si>
    <t>26381</t>
  </si>
  <si>
    <t>1907139639</t>
  </si>
  <si>
    <t>GULF &amp; OHIO RAILWAYS</t>
  </si>
  <si>
    <t>11322</t>
  </si>
  <si>
    <t>1907208407</t>
  </si>
  <si>
    <t>80000.1.4.62</t>
  </si>
  <si>
    <t>HALIFAX COUNTY</t>
  </si>
  <si>
    <t>12571</t>
  </si>
  <si>
    <t>7500024267</t>
  </si>
  <si>
    <t>5202175858</t>
  </si>
  <si>
    <t>4283445</t>
  </si>
  <si>
    <t>49232.4.13</t>
  </si>
  <si>
    <t>7500024864</t>
  </si>
  <si>
    <t>5202240028</t>
  </si>
  <si>
    <t>4323138</t>
  </si>
  <si>
    <t>49600.4.13</t>
  </si>
  <si>
    <t>5202240071</t>
  </si>
  <si>
    <t>4324372</t>
  </si>
  <si>
    <t>5202268332</t>
  </si>
  <si>
    <t>4339844</t>
  </si>
  <si>
    <t>8576</t>
  </si>
  <si>
    <t>1907139640</t>
  </si>
  <si>
    <t>25015</t>
  </si>
  <si>
    <t>1907155753</t>
  </si>
  <si>
    <t>36237.39.15.1</t>
  </si>
  <si>
    <t>HALIFAX NORTHAMPTON REGIONAL AIRPORT</t>
  </si>
  <si>
    <t>HARNETT COUNTY</t>
  </si>
  <si>
    <t>25041</t>
  </si>
  <si>
    <t>1907360783</t>
  </si>
  <si>
    <t>36237.25.15.1</t>
  </si>
  <si>
    <t>1906994522</t>
  </si>
  <si>
    <t>36244.35.7.1</t>
  </si>
  <si>
    <t>1907014000</t>
  </si>
  <si>
    <t>1907259556</t>
  </si>
  <si>
    <t>1907277860</t>
  </si>
  <si>
    <t>1907357617</t>
  </si>
  <si>
    <t>1907067307</t>
  </si>
  <si>
    <t>36244.35.8.1</t>
  </si>
  <si>
    <t>1907137451</t>
  </si>
  <si>
    <t>1907247629</t>
  </si>
  <si>
    <t>1907277833</t>
  </si>
  <si>
    <t>1907375156</t>
  </si>
  <si>
    <t>19201</t>
  </si>
  <si>
    <t>1907026205</t>
  </si>
  <si>
    <t>4281715</t>
  </si>
  <si>
    <t>36233.50.23.1</t>
  </si>
  <si>
    <t>21-CT-040 COUNTY OF HARNETT, ADMIN</t>
  </si>
  <si>
    <t>1906991851</t>
  </si>
  <si>
    <t>4275336</t>
  </si>
  <si>
    <t>44637.46.2.3</t>
  </si>
  <si>
    <t>21-39-040R COUNTY OF HARNETT, CAPITAL</t>
  </si>
  <si>
    <t>1907014850</t>
  </si>
  <si>
    <t>4279175</t>
  </si>
  <si>
    <t>49233.30.1.2</t>
  </si>
  <si>
    <t>20-CA-040 HARNETT COUNTY, OPERATIANG</t>
  </si>
  <si>
    <t>1907117639</t>
  </si>
  <si>
    <t>4298767</t>
  </si>
  <si>
    <t>1906994524</t>
  </si>
  <si>
    <t>36237.25.19.1</t>
  </si>
  <si>
    <t>HARNETT REGIONAL JETPORT</t>
  </si>
  <si>
    <t>1907013999</t>
  </si>
  <si>
    <t>1907094121</t>
  </si>
  <si>
    <t>1906994523</t>
  </si>
  <si>
    <t>36237.25.19.2</t>
  </si>
  <si>
    <t>1907014001</t>
  </si>
  <si>
    <t>1907094120</t>
  </si>
  <si>
    <t>1907113460</t>
  </si>
  <si>
    <t>1907275099</t>
  </si>
  <si>
    <t>1907341387</t>
  </si>
  <si>
    <t>1907113456</t>
  </si>
  <si>
    <t>4297543</t>
  </si>
  <si>
    <t>36233.50.24.1</t>
  </si>
  <si>
    <t>22-CT-040 COUNTY OF HARNETT, ADMIN</t>
  </si>
  <si>
    <t>1907235197</t>
  </si>
  <si>
    <t>4319369</t>
  </si>
  <si>
    <t>1907357575</t>
  </si>
  <si>
    <t>4341595</t>
  </si>
  <si>
    <t>14610</t>
  </si>
  <si>
    <t>1907139641</t>
  </si>
  <si>
    <t>1907277853</t>
  </si>
  <si>
    <t>36244.35.9.1</t>
  </si>
  <si>
    <t>1907344553</t>
  </si>
  <si>
    <t>HARRELLS VOLUNTEER FIRE DEPT INC</t>
  </si>
  <si>
    <t>122322</t>
  </si>
  <si>
    <t>1907173673</t>
  </si>
  <si>
    <t>4310129</t>
  </si>
  <si>
    <t>72.1098</t>
  </si>
  <si>
    <t>Div 3 Sampson - Harrells VFD</t>
  </si>
  <si>
    <t>HAYWOOD COUNTY</t>
  </si>
  <si>
    <t>13320</t>
  </si>
  <si>
    <t>1907139642</t>
  </si>
  <si>
    <t>HENDERSON COUNTY</t>
  </si>
  <si>
    <t>8983</t>
  </si>
  <si>
    <t>1907139643</t>
  </si>
  <si>
    <t>1907139166</t>
  </si>
  <si>
    <t>HERTFORD COUNTY</t>
  </si>
  <si>
    <t>3400</t>
  </si>
  <si>
    <t>1907139644</t>
  </si>
  <si>
    <t>HIGH COUNTRY COUNCIL OF GOVERNMENTS</t>
  </si>
  <si>
    <t>16620</t>
  </si>
  <si>
    <t>7500024259</t>
  </si>
  <si>
    <t>5202174539</t>
  </si>
  <si>
    <t>49232.4.5</t>
  </si>
  <si>
    <t>7500024856</t>
  </si>
  <si>
    <t>5202198009</t>
  </si>
  <si>
    <t>49600.4.5</t>
  </si>
  <si>
    <t>5202223345</t>
  </si>
  <si>
    <t>5202251141</t>
  </si>
  <si>
    <t>102837</t>
  </si>
  <si>
    <t>1907222951</t>
  </si>
  <si>
    <t>4319436</t>
  </si>
  <si>
    <t>72.1089</t>
  </si>
  <si>
    <t>Div 14 Cherokee - Hiwassee Dam VFD</t>
  </si>
  <si>
    <t>1907311278</t>
  </si>
  <si>
    <t>4333124</t>
  </si>
  <si>
    <t>50370</t>
  </si>
  <si>
    <t>Hiwassee Dam VFD (Contingency)</t>
  </si>
  <si>
    <t>HOKE COUNTY</t>
  </si>
  <si>
    <t>22820</t>
  </si>
  <si>
    <t>1907022960</t>
  </si>
  <si>
    <t>36233.51.21.1</t>
  </si>
  <si>
    <t>21-CT-078 HOKE COUNTY, ADMIN</t>
  </si>
  <si>
    <t>1907240384</t>
  </si>
  <si>
    <t>49233.31.1.2</t>
  </si>
  <si>
    <t>20-CA-078 HOKE COUNTY, OPERATING</t>
  </si>
  <si>
    <t>1907268531</t>
  </si>
  <si>
    <t>36231.37.4.3</t>
  </si>
  <si>
    <t>21-LU-078A HOKE COUNTY, CAPITAL</t>
  </si>
  <si>
    <t>1907168718</t>
  </si>
  <si>
    <t>36233.51.22.1</t>
  </si>
  <si>
    <t>1907240959</t>
  </si>
  <si>
    <t>1907139645</t>
  </si>
  <si>
    <t>HOKE COUNTY HEALTH DEPT</t>
  </si>
  <si>
    <t>80637</t>
  </si>
  <si>
    <t>7500024157</t>
  </si>
  <si>
    <t>5202232042</t>
  </si>
  <si>
    <t>4318616</t>
  </si>
  <si>
    <t>48778.4.9</t>
  </si>
  <si>
    <t>EB-6033H -HOKE COUNTY HEALTH DEPARTMENT</t>
  </si>
  <si>
    <t>5202250858</t>
  </si>
  <si>
    <t>4331937</t>
  </si>
  <si>
    <t>5202254621</t>
  </si>
  <si>
    <t>4334392</t>
  </si>
  <si>
    <t>5202273327</t>
  </si>
  <si>
    <t>4343956</t>
  </si>
  <si>
    <t>5202161008</t>
  </si>
  <si>
    <t>4274230</t>
  </si>
  <si>
    <t>5202170579</t>
  </si>
  <si>
    <t>4281200</t>
  </si>
  <si>
    <t>5202192641</t>
  </si>
  <si>
    <t>4296639</t>
  </si>
  <si>
    <t>5202203370</t>
  </si>
  <si>
    <t>4300120</t>
  </si>
  <si>
    <t>5202206402</t>
  </si>
  <si>
    <t>4301615</t>
  </si>
  <si>
    <t>5202216128</t>
  </si>
  <si>
    <t>4313679</t>
  </si>
  <si>
    <t>5202224058</t>
  </si>
  <si>
    <t>4314085</t>
  </si>
  <si>
    <t>HYDE COUNTY</t>
  </si>
  <si>
    <t>25045</t>
  </si>
  <si>
    <t>1907275098</t>
  </si>
  <si>
    <t>4326152</t>
  </si>
  <si>
    <t>47169.1.1</t>
  </si>
  <si>
    <t>AV-5812 - PE - HYDE COUNTY AIRPORT (7W6)</t>
  </si>
  <si>
    <t>1907369574</t>
  </si>
  <si>
    <t>4343828</t>
  </si>
  <si>
    <t>1906984412</t>
  </si>
  <si>
    <t>4274282</t>
  </si>
  <si>
    <t>36237.57.14.2</t>
  </si>
  <si>
    <t>1907014003</t>
  </si>
  <si>
    <t>4279191</t>
  </si>
  <si>
    <t>1907057355</t>
  </si>
  <si>
    <t>4287256</t>
  </si>
  <si>
    <t>1907081144</t>
  </si>
  <si>
    <t>4292146</t>
  </si>
  <si>
    <t>1907131500</t>
  </si>
  <si>
    <t>4300060</t>
  </si>
  <si>
    <t>1907155144</t>
  </si>
  <si>
    <t>4306102</t>
  </si>
  <si>
    <t>1907183794</t>
  </si>
  <si>
    <t>4312012</t>
  </si>
  <si>
    <t>1907252730</t>
  </si>
  <si>
    <t>4322325</t>
  </si>
  <si>
    <t>16962</t>
  </si>
  <si>
    <t>9889</t>
  </si>
  <si>
    <t>1907125455</t>
  </si>
  <si>
    <t>4299532</t>
  </si>
  <si>
    <t>51001.49.9.3</t>
  </si>
  <si>
    <t>22-ED-825 HYDE COUNTY HEALTH, CAPITAL</t>
  </si>
  <si>
    <t>1907139646</t>
  </si>
  <si>
    <t>16928</t>
  </si>
  <si>
    <t>1907012134</t>
  </si>
  <si>
    <t>36223.137.3.2</t>
  </si>
  <si>
    <t>21-RO-025 HYDE COUNTY NON-PROFIT, OPER</t>
  </si>
  <si>
    <t>1907012018</t>
  </si>
  <si>
    <t>36233.52.23.1</t>
  </si>
  <si>
    <t>21-CT-025 HYDE COUNTY NON-PROFIT, ADMIN</t>
  </si>
  <si>
    <t>1907028799</t>
  </si>
  <si>
    <t>44637.62.1.3</t>
  </si>
  <si>
    <t>21-39-025S HYDE COUNTY NON-PROFIT, CAP</t>
  </si>
  <si>
    <t>1907100206</t>
  </si>
  <si>
    <t>1907013943</t>
  </si>
  <si>
    <t>49233.32.1.2</t>
  </si>
  <si>
    <t>20-CA-025 HYDE COUNTY NON-PROFIT, OPER</t>
  </si>
  <si>
    <t>1907125471</t>
  </si>
  <si>
    <t>1907277846</t>
  </si>
  <si>
    <t>1907117640</t>
  </si>
  <si>
    <t>36233.52.24.1</t>
  </si>
  <si>
    <t>22-CT-025 HYDE COUNTY NON-PROFIT, ADMIN</t>
  </si>
  <si>
    <t>1907235205</t>
  </si>
  <si>
    <t>1907127324</t>
  </si>
  <si>
    <t>36223.137.4.2</t>
  </si>
  <si>
    <t>22-RO-025 HYDE COUNTY NON-PROFIT, OPER</t>
  </si>
  <si>
    <t>1907231549</t>
  </si>
  <si>
    <t>1907331573</t>
  </si>
  <si>
    <t>IREDELL COUNTY</t>
  </si>
  <si>
    <t>6116</t>
  </si>
  <si>
    <t>1907004891</t>
  </si>
  <si>
    <t>36233.56.18.3</t>
  </si>
  <si>
    <t>20-CT-024 IREDELL COUNTY, CAPITAL I</t>
  </si>
  <si>
    <t>1907238389</t>
  </si>
  <si>
    <t>36231.32.3.2</t>
  </si>
  <si>
    <t>20-SU-024 IREDELL COUNTY, OPERATING</t>
  </si>
  <si>
    <t>1907346182</t>
  </si>
  <si>
    <t>1907004901</t>
  </si>
  <si>
    <t>36233.56.19.1</t>
  </si>
  <si>
    <t>21-CT-024 IREDELL COUNTY, ADMIN</t>
  </si>
  <si>
    <t>1907010851</t>
  </si>
  <si>
    <t>49233.33.1.2</t>
  </si>
  <si>
    <t>20-CA-024 IREDELL COUNTY, OPERATING</t>
  </si>
  <si>
    <t>1907098706</t>
  </si>
  <si>
    <t>36233.56.20.1</t>
  </si>
  <si>
    <t>22-CT-024 IREDELL COUNTY, ADMIN</t>
  </si>
  <si>
    <t>1907238392</t>
  </si>
  <si>
    <t>1907373178</t>
  </si>
  <si>
    <t>1907139647</t>
  </si>
  <si>
    <t>86850</t>
  </si>
  <si>
    <t>1907081049</t>
  </si>
  <si>
    <t>72.1091</t>
  </si>
  <si>
    <t>Div 12 Iredell - Cool Springs VFD</t>
  </si>
  <si>
    <t>IREDELL COUNTY COUNCIL ON AGING INC</t>
  </si>
  <si>
    <t>106595</t>
  </si>
  <si>
    <t>1907021296</t>
  </si>
  <si>
    <t>51001.108.3.3</t>
  </si>
  <si>
    <t>21-ED-824 IREDELL COUNTY COA, CAPITAL</t>
  </si>
  <si>
    <t>19418</t>
  </si>
  <si>
    <t>7500024150</t>
  </si>
  <si>
    <t>5202181793</t>
  </si>
  <si>
    <t>48778.4.12</t>
  </si>
  <si>
    <t>5202273239</t>
  </si>
  <si>
    <t>7500024260</t>
  </si>
  <si>
    <t>5202177137</t>
  </si>
  <si>
    <t>49232.4.6</t>
  </si>
  <si>
    <t>7500024857</t>
  </si>
  <si>
    <t>5202222848</t>
  </si>
  <si>
    <t>49600.4.6</t>
  </si>
  <si>
    <t>5202245107</t>
  </si>
  <si>
    <t>5202273901</t>
  </si>
  <si>
    <t>5202273838</t>
  </si>
  <si>
    <t>49600.4.25</t>
  </si>
  <si>
    <t>IsoRPO TBRT - SRTS Plan</t>
  </si>
  <si>
    <t>JACKSON COUNTY AIRPORT AUTHORITY</t>
  </si>
  <si>
    <t>25067</t>
  </si>
  <si>
    <t>1907252419</t>
  </si>
  <si>
    <t>36244.70.2.1</t>
  </si>
  <si>
    <t>JACKSON COUNTY RUNWAY RESTORATION PROJECT (Design Only)</t>
  </si>
  <si>
    <t>1907365998</t>
  </si>
  <si>
    <t>1907252731</t>
  </si>
  <si>
    <t>36244.70.3.1</t>
  </si>
  <si>
    <t>1907365219</t>
  </si>
  <si>
    <t>1907252420</t>
  </si>
  <si>
    <t>36237.58.14.1</t>
  </si>
  <si>
    <t>JACKSON COUNTY</t>
  </si>
  <si>
    <t>29921</t>
  </si>
  <si>
    <t>7400006300</t>
  </si>
  <si>
    <t>5202166734</t>
  </si>
  <si>
    <t>4277985</t>
  </si>
  <si>
    <t>48778.4.3</t>
  </si>
  <si>
    <t>5202166735</t>
  </si>
  <si>
    <t>5202166738</t>
  </si>
  <si>
    <t>5202166741</t>
  </si>
  <si>
    <t>5202166785</t>
  </si>
  <si>
    <t>5202166788</t>
  </si>
  <si>
    <t>JACKSON COUNTY TAX COLLECTOR</t>
  </si>
  <si>
    <t>14755</t>
  </si>
  <si>
    <t>17637</t>
  </si>
  <si>
    <t>1907006312</t>
  </si>
  <si>
    <t>51001.16.9.2</t>
  </si>
  <si>
    <t>21-ED-060 JACKSON COUNTY, OPERATING</t>
  </si>
  <si>
    <t>1907016072</t>
  </si>
  <si>
    <t>36233.62.22.1</t>
  </si>
  <si>
    <t>21-CT-060 JACKSON COUNTY, ADMIN</t>
  </si>
  <si>
    <t>1907012266</t>
  </si>
  <si>
    <t>51081.16.3.3</t>
  </si>
  <si>
    <t>21-AD-060 JACKSON COUNTY, CAPITAL</t>
  </si>
  <si>
    <t>1907279957</t>
  </si>
  <si>
    <t>1906991838</t>
  </si>
  <si>
    <t>49233.34.1.2</t>
  </si>
  <si>
    <t>20-CA-060 JACKSON COUNTY, OPERATING</t>
  </si>
  <si>
    <t>1907117648</t>
  </si>
  <si>
    <t>1907279488</t>
  </si>
  <si>
    <t>1907329450</t>
  </si>
  <si>
    <t>38183</t>
  </si>
  <si>
    <t>1907136226</t>
  </si>
  <si>
    <t>4301587</t>
  </si>
  <si>
    <t>22021.6.8</t>
  </si>
  <si>
    <t>PT-2021-06-08 Jackson County SO - LEL</t>
  </si>
  <si>
    <t>1907115842</t>
  </si>
  <si>
    <t>51001.16.10.2</t>
  </si>
  <si>
    <t>22-ED-060 JACKSON COUNTY, OPERATING</t>
  </si>
  <si>
    <t>1907235207</t>
  </si>
  <si>
    <t>1907324593</t>
  </si>
  <si>
    <t>1907115847</t>
  </si>
  <si>
    <t>36233.62.23.1</t>
  </si>
  <si>
    <t>22-CT-060 JACKSON COUNTY, ADMIN</t>
  </si>
  <si>
    <t>1907240958</t>
  </si>
  <si>
    <t>1907317168</t>
  </si>
  <si>
    <t>1907139648</t>
  </si>
  <si>
    <t>JOHNSTON COUNTY</t>
  </si>
  <si>
    <t>32223</t>
  </si>
  <si>
    <t>1907139649</t>
  </si>
  <si>
    <t>JOHNSTON COUNTY AIRPORT AUTHORITY</t>
  </si>
  <si>
    <t>12658</t>
  </si>
  <si>
    <t>1907011078</t>
  </si>
  <si>
    <t>36244.40.4.2</t>
  </si>
  <si>
    <t>JOHNSTON COUNTY AIRPORT Fuel Farm</t>
  </si>
  <si>
    <t>1907115910</t>
  </si>
  <si>
    <t>1907162382</t>
  </si>
  <si>
    <t>1907247702</t>
  </si>
  <si>
    <t>1907317195</t>
  </si>
  <si>
    <t>1907167355</t>
  </si>
  <si>
    <t>36244.40.5.1</t>
  </si>
  <si>
    <t>1907011903</t>
  </si>
  <si>
    <t>36244.40.6.2</t>
  </si>
  <si>
    <t>1907049522</t>
  </si>
  <si>
    <t>1907081137</t>
  </si>
  <si>
    <t>1907115909</t>
  </si>
  <si>
    <t>1907154803</t>
  </si>
  <si>
    <t>1907321761</t>
  </si>
  <si>
    <t>1907369583</t>
  </si>
  <si>
    <t>1907259557</t>
  </si>
  <si>
    <t>36237.28.17.1</t>
  </si>
  <si>
    <t>JOHNSTON COUNTY AIRPORT</t>
  </si>
  <si>
    <t>1907178606</t>
  </si>
  <si>
    <t>36237.28.17.2</t>
  </si>
  <si>
    <t>1907369580</t>
  </si>
  <si>
    <t>1907011077</t>
  </si>
  <si>
    <t>36237.28.18.1</t>
  </si>
  <si>
    <t>1907081120</t>
  </si>
  <si>
    <t>1907141909</t>
  </si>
  <si>
    <t>1907344556</t>
  </si>
  <si>
    <t>36244.40.9.1</t>
  </si>
  <si>
    <t>JOHNSTON COUNTY INDUSTRIES INC</t>
  </si>
  <si>
    <t>26120</t>
  </si>
  <si>
    <t>1907025542</t>
  </si>
  <si>
    <t>51001.74.7.3</t>
  </si>
  <si>
    <t>21-ED-921 JOHNSTON COUNTY IND., CAPITAL</t>
  </si>
  <si>
    <t>1907100818</t>
  </si>
  <si>
    <t>51001.74.8.3</t>
  </si>
  <si>
    <t>22-ED-921 JOHNSTON COUNTY IND., CAPITAL</t>
  </si>
  <si>
    <t>1907263683</t>
  </si>
  <si>
    <t>1907339374</t>
  </si>
  <si>
    <t>JONES COUNTY</t>
  </si>
  <si>
    <t>37150</t>
  </si>
  <si>
    <t>1907139650</t>
  </si>
  <si>
    <t>19472</t>
  </si>
  <si>
    <t>1907027261</t>
  </si>
  <si>
    <t>36233.64.22.1</t>
  </si>
  <si>
    <t>21-CT-030 KERR AREA TRANSPORTATION ADMIN</t>
  </si>
  <si>
    <t>1907099828</t>
  </si>
  <si>
    <t>36233.64.22.3</t>
  </si>
  <si>
    <t>21-CT-030 KERR AREA TRANSPORTATION, CAP</t>
  </si>
  <si>
    <t>1907231637</t>
  </si>
  <si>
    <t>1907313998</t>
  </si>
  <si>
    <t>1907284370</t>
  </si>
  <si>
    <t>49233.73.1.2</t>
  </si>
  <si>
    <t>20-CA-030 KERR AREA TRANSPORTATION, OPER</t>
  </si>
  <si>
    <t>1907117649</t>
  </si>
  <si>
    <t>36233.64.23.1</t>
  </si>
  <si>
    <t>22-CT-030 KERR AREA TRANSPORTATION ADMIN</t>
  </si>
  <si>
    <t>1907255518</t>
  </si>
  <si>
    <t>1907117650</t>
  </si>
  <si>
    <t>36223.95.6.2</t>
  </si>
  <si>
    <t>22-RO-030 KERR AREA RURAL, OPERATING</t>
  </si>
  <si>
    <t>18561</t>
  </si>
  <si>
    <t>7500024156</t>
  </si>
  <si>
    <t>5202181707</t>
  </si>
  <si>
    <t>48778.4.11</t>
  </si>
  <si>
    <t>EB-6033J -KERR-TAR COUNCIL OF GOVERNMENT</t>
  </si>
  <si>
    <t>5202193406</t>
  </si>
  <si>
    <t>1907026177</t>
  </si>
  <si>
    <t>51001.36.8.3</t>
  </si>
  <si>
    <t>21-ED-910 KERR TAR REG'L COG, CAPITAL</t>
  </si>
  <si>
    <t>1907032824</t>
  </si>
  <si>
    <t>7500024261</t>
  </si>
  <si>
    <t>5202192928</t>
  </si>
  <si>
    <t>49232.4.7</t>
  </si>
  <si>
    <t>1907167434</t>
  </si>
  <si>
    <t>51001.36.9.3</t>
  </si>
  <si>
    <t>22-ED-910 KERR TAR REG'L COG, CAPITAL</t>
  </si>
  <si>
    <t>1907191902</t>
  </si>
  <si>
    <t>1907256123</t>
  </si>
  <si>
    <t>1907288425</t>
  </si>
  <si>
    <t>1907300355</t>
  </si>
  <si>
    <t>7500024858</t>
  </si>
  <si>
    <t>5202211769</t>
  </si>
  <si>
    <t>49600.4.7</t>
  </si>
  <si>
    <t>5202236237</t>
  </si>
  <si>
    <t>5202261497</t>
  </si>
  <si>
    <t>5202261495</t>
  </si>
  <si>
    <t>49600.4.22</t>
  </si>
  <si>
    <t>LAKE TILLERY FIRE &amp; RESCUE INC</t>
  </si>
  <si>
    <t>120974</t>
  </si>
  <si>
    <t>1907029738</t>
  </si>
  <si>
    <t>4282734</t>
  </si>
  <si>
    <t>72.1086</t>
  </si>
  <si>
    <t>LAND-OF-SKY REGIONAL COUNCIL</t>
  </si>
  <si>
    <t>15984</t>
  </si>
  <si>
    <t>7500023700</t>
  </si>
  <si>
    <t>5202182306</t>
  </si>
  <si>
    <t>44539.1.1</t>
  </si>
  <si>
    <t>5202235647</t>
  </si>
  <si>
    <t>7500024205</t>
  </si>
  <si>
    <t>5202182277</t>
  </si>
  <si>
    <t>44539.1.2</t>
  </si>
  <si>
    <t>5202184253</t>
  </si>
  <si>
    <t>5202218240</t>
  </si>
  <si>
    <t>5202247469</t>
  </si>
  <si>
    <t>48476.1.1</t>
  </si>
  <si>
    <t>5202182448</t>
  </si>
  <si>
    <t>5202220287</t>
  </si>
  <si>
    <t>44539.1.3</t>
  </si>
  <si>
    <t>1907035476</t>
  </si>
  <si>
    <t>51001.93.6.2</t>
  </si>
  <si>
    <t>21-ED-932 LAND OF SKY REGIONAL, OPER</t>
  </si>
  <si>
    <t>40435.1.1</t>
  </si>
  <si>
    <t>7500024262</t>
  </si>
  <si>
    <t>5202185181</t>
  </si>
  <si>
    <t>49232.4.8</t>
  </si>
  <si>
    <t>1907033890</t>
  </si>
  <si>
    <t>36225.10.6.1</t>
  </si>
  <si>
    <t>21-RS-932 LAND OF SKY REG'L, ADMIN</t>
  </si>
  <si>
    <t>1907175237</t>
  </si>
  <si>
    <t>51001.93.7.2</t>
  </si>
  <si>
    <t>22-ED-932 LAND OF SKY REGIONAL, OPER</t>
  </si>
  <si>
    <t>1907351962</t>
  </si>
  <si>
    <t>7500024870</t>
  </si>
  <si>
    <t>5202218215</t>
  </si>
  <si>
    <t>44539.1.4</t>
  </si>
  <si>
    <t>5202260079</t>
  </si>
  <si>
    <t>5202273944</t>
  </si>
  <si>
    <t>49599.1.1</t>
  </si>
  <si>
    <t>7500024859</t>
  </si>
  <si>
    <t>5202211928</t>
  </si>
  <si>
    <t>49600.4.8</t>
  </si>
  <si>
    <t>5202238426</t>
  </si>
  <si>
    <t>5202264177</t>
  </si>
  <si>
    <t>1907151700</t>
  </si>
  <si>
    <t>36225.10.7.1</t>
  </si>
  <si>
    <t>22-RS-932 LAND OF SKY REG'L, ADMIN</t>
  </si>
  <si>
    <t>1907272464</t>
  </si>
  <si>
    <t>1907346161</t>
  </si>
  <si>
    <t>9731</t>
  </si>
  <si>
    <t>6400008460</t>
  </si>
  <si>
    <t>5202229676</t>
  </si>
  <si>
    <t>80000.2.3.84</t>
  </si>
  <si>
    <t>LRS Xing Surface Imp-FRRCSI ID:F14285</t>
  </si>
  <si>
    <t>6400008604</t>
  </si>
  <si>
    <t>5202167010</t>
  </si>
  <si>
    <t>80000.2.3.105</t>
  </si>
  <si>
    <t>5202192701</t>
  </si>
  <si>
    <t>LAURINBURG MAXTON AIRPORT</t>
  </si>
  <si>
    <t>25068</t>
  </si>
  <si>
    <t>1907213813</t>
  </si>
  <si>
    <t>36237.34.15.1</t>
  </si>
  <si>
    <t>LAURINBURG-MAXTON AIRPORT COMMISSION</t>
  </si>
  <si>
    <t>1907318789</t>
  </si>
  <si>
    <t>1907049510</t>
  </si>
  <si>
    <t>36237.34.15.3</t>
  </si>
  <si>
    <t>1907186666</t>
  </si>
  <si>
    <t>1907309288</t>
  </si>
  <si>
    <t>1907357618</t>
  </si>
  <si>
    <t>1907049507</t>
  </si>
  <si>
    <t>36244.45.10.1</t>
  </si>
  <si>
    <t>LAURINBURG/MAXTON</t>
  </si>
  <si>
    <t>1907183789</t>
  </si>
  <si>
    <t>1907309289</t>
  </si>
  <si>
    <t>36244.45.11.1</t>
  </si>
  <si>
    <t>1907365220</t>
  </si>
  <si>
    <t>LENOIR COMMUNITY COLLEGE</t>
  </si>
  <si>
    <t>18303</t>
  </si>
  <si>
    <t>1907066110</t>
  </si>
  <si>
    <t>22021.15.6</t>
  </si>
  <si>
    <t>M9MT-2021-16-06 Lenoir Community College</t>
  </si>
  <si>
    <t>1907066104</t>
  </si>
  <si>
    <t>22021.15.7</t>
  </si>
  <si>
    <t>M9MT-2021-16-07 Lenoir Community College</t>
  </si>
  <si>
    <t>1907146210</t>
  </si>
  <si>
    <t>1907307524</t>
  </si>
  <si>
    <t>22022.15.7</t>
  </si>
  <si>
    <t>M11MT-2022-16-07 Lenoir Community Colleg</t>
  </si>
  <si>
    <t>LENOIR COUNTY</t>
  </si>
  <si>
    <t>19102</t>
  </si>
  <si>
    <t>1907017349</t>
  </si>
  <si>
    <t>36233.66.22.1</t>
  </si>
  <si>
    <t>21-CT-034 LENOIR COUNTY, ADMINISTRATION</t>
  </si>
  <si>
    <t>1907027265</t>
  </si>
  <si>
    <t>44637.40.2.3</t>
  </si>
  <si>
    <t>21-39-034S LENOIR COUNTY, CAPITAL</t>
  </si>
  <si>
    <t>1907049536</t>
  </si>
  <si>
    <t>1907208403</t>
  </si>
  <si>
    <t>36233.66.23.1</t>
  </si>
  <si>
    <t>22-CT-034 LENOIR COUNTY, ADMINISTRATION</t>
  </si>
  <si>
    <t>1907252425</t>
  </si>
  <si>
    <t>1907325005</t>
  </si>
  <si>
    <t>1907139652</t>
  </si>
  <si>
    <t>LINCOLN COUNTY</t>
  </si>
  <si>
    <t>27849</t>
  </si>
  <si>
    <t>1906998516</t>
  </si>
  <si>
    <t>36233.114.10.1</t>
  </si>
  <si>
    <t>21-CT-087 LINCOLN COUNTY, ADMINISTRATION</t>
  </si>
  <si>
    <t>1906999552</t>
  </si>
  <si>
    <t>1906994517</t>
  </si>
  <si>
    <t>36233.114.10.4</t>
  </si>
  <si>
    <t>21-CT-087 LINCOLN COUNTY, CAPITAL II</t>
  </si>
  <si>
    <t>1907269450</t>
  </si>
  <si>
    <t>49233.37.1.2</t>
  </si>
  <si>
    <t>20-CA-087 LINCOLN COUNTY, OPERATING</t>
  </si>
  <si>
    <t>1907043173</t>
  </si>
  <si>
    <t>36233.114.11.1</t>
  </si>
  <si>
    <t>22-CT-087 LINCOLN COUNTY, ADMINISTRATION</t>
  </si>
  <si>
    <t>1907081117</t>
  </si>
  <si>
    <t>1907096780</t>
  </si>
  <si>
    <t>1907168768</t>
  </si>
  <si>
    <t>1907203656</t>
  </si>
  <si>
    <t>1907255515</t>
  </si>
  <si>
    <t>1907270380</t>
  </si>
  <si>
    <t>1907317174</t>
  </si>
  <si>
    <t>1907348704</t>
  </si>
  <si>
    <t>1907139653</t>
  </si>
  <si>
    <t>LINCOLN COUNTY SENIOR SERVICES</t>
  </si>
  <si>
    <t>89631</t>
  </si>
  <si>
    <t>1907010852</t>
  </si>
  <si>
    <t>51001.73.5.3</t>
  </si>
  <si>
    <t>21-ED-925 LINCOLN COUNTY SENIOR SVC, CAP</t>
  </si>
  <si>
    <t>29418</t>
  </si>
  <si>
    <t>1907290191</t>
  </si>
  <si>
    <t>36237.27.15.1</t>
  </si>
  <si>
    <t>LINCOLNTON-LINCOLN COUNTY REGIONAL AIRPORT AUTHORITY</t>
  </si>
  <si>
    <t>1907281951</t>
  </si>
  <si>
    <t>36237.27.16.1</t>
  </si>
  <si>
    <t>1907358711</t>
  </si>
  <si>
    <t>36244.38.10.2</t>
  </si>
  <si>
    <t>LINCOLNTON-LINCOLN CO AIRPORT</t>
  </si>
  <si>
    <t>19341</t>
  </si>
  <si>
    <t>7500024263</t>
  </si>
  <si>
    <t>5202177314</t>
  </si>
  <si>
    <t>4284541</t>
  </si>
  <si>
    <t>49232.4.9</t>
  </si>
  <si>
    <t>7500024860</t>
  </si>
  <si>
    <t>5202208825</t>
  </si>
  <si>
    <t>4305542</t>
  </si>
  <si>
    <t>49600.4.9</t>
  </si>
  <si>
    <t>5202236600</t>
  </si>
  <si>
    <t>4322367</t>
  </si>
  <si>
    <t>5202265188</t>
  </si>
  <si>
    <t>4338626</t>
  </si>
  <si>
    <t>MACON COUNTY</t>
  </si>
  <si>
    <t>7032</t>
  </si>
  <si>
    <t>7500024951</t>
  </si>
  <si>
    <t>5202208980</t>
  </si>
  <si>
    <t>42271.3.2</t>
  </si>
  <si>
    <t>B-5125 - CON - BRIDGE 22</t>
  </si>
  <si>
    <t>16531</t>
  </si>
  <si>
    <t>1906991850</t>
  </si>
  <si>
    <t>51001.45.6.2</t>
  </si>
  <si>
    <t>21-ED-027B MACON COUNTY, OPERATING</t>
  </si>
  <si>
    <t>1907013907</t>
  </si>
  <si>
    <t>36233.68.22.1</t>
  </si>
  <si>
    <t>21-CT-027 MACON COUNTY, ADMINISTRATION</t>
  </si>
  <si>
    <t>47518</t>
  </si>
  <si>
    <t>1907008823</t>
  </si>
  <si>
    <t>36244.2.12.1</t>
  </si>
  <si>
    <t>MACON COUNTY AIRPORT</t>
  </si>
  <si>
    <t>1907032965</t>
  </si>
  <si>
    <t>1907098755</t>
  </si>
  <si>
    <t>1907191920</t>
  </si>
  <si>
    <t>1907295529</t>
  </si>
  <si>
    <t>1907357630</t>
  </si>
  <si>
    <t>1907001790</t>
  </si>
  <si>
    <t>49233.38.1.2</t>
  </si>
  <si>
    <t>20-CA-027 MACON COUNTY, OPERATING</t>
  </si>
  <si>
    <t>1907112723</t>
  </si>
  <si>
    <t>51001.45.7.3</t>
  </si>
  <si>
    <t>1907131160</t>
  </si>
  <si>
    <t>1907168721</t>
  </si>
  <si>
    <t>1907191915</t>
  </si>
  <si>
    <t>1907252435</t>
  </si>
  <si>
    <t>1907304188</t>
  </si>
  <si>
    <t>1907329460</t>
  </si>
  <si>
    <t>1907357523</t>
  </si>
  <si>
    <t>1907031827</t>
  </si>
  <si>
    <t>36233.68.23.1</t>
  </si>
  <si>
    <t>22-CT-027 MACON COUNTY, ADMINISTRATION</t>
  </si>
  <si>
    <t>1907069522</t>
  </si>
  <si>
    <t>1907091725</t>
  </si>
  <si>
    <t>1907168720</t>
  </si>
  <si>
    <t>1907197350</t>
  </si>
  <si>
    <t>1907268535</t>
  </si>
  <si>
    <t>1907317169</t>
  </si>
  <si>
    <t>1907302025</t>
  </si>
  <si>
    <t>51081.5.5.3</t>
  </si>
  <si>
    <t>22-AD-027 MACON COUNTY, CAPITAL I</t>
  </si>
  <si>
    <t>10212</t>
  </si>
  <si>
    <t>1907139654</t>
  </si>
  <si>
    <t>MADD NORTH CAROLINA</t>
  </si>
  <si>
    <t>13454</t>
  </si>
  <si>
    <t>1907025898</t>
  </si>
  <si>
    <t>22021.14.11</t>
  </si>
  <si>
    <t>M5X-2021-15-01 MADD NC</t>
  </si>
  <si>
    <t>1907066109</t>
  </si>
  <si>
    <t>4289534</t>
  </si>
  <si>
    <t>1907081127</t>
  </si>
  <si>
    <t>4292135</t>
  </si>
  <si>
    <t>1907092735</t>
  </si>
  <si>
    <t>4294409</t>
  </si>
  <si>
    <t>1907145684</t>
  </si>
  <si>
    <t>4303892</t>
  </si>
  <si>
    <t>1907213782</t>
  </si>
  <si>
    <t>22022.14.14</t>
  </si>
  <si>
    <t>M5X-2022-15-01 MADD NC</t>
  </si>
  <si>
    <t>1907249833</t>
  </si>
  <si>
    <t>1907288429</t>
  </si>
  <si>
    <t>1907304654</t>
  </si>
  <si>
    <t>1907360775</t>
  </si>
  <si>
    <t>1907373179</t>
  </si>
  <si>
    <t>MADISON COUNTY</t>
  </si>
  <si>
    <t>18721</t>
  </si>
  <si>
    <t>1907139655</t>
  </si>
  <si>
    <t>22575</t>
  </si>
  <si>
    <t>1907030518</t>
  </si>
  <si>
    <t>4282789</t>
  </si>
  <si>
    <t>36233.70.22.1</t>
  </si>
  <si>
    <t>21-CT-018 MADISON COUNTY, ADMINISTRATION</t>
  </si>
  <si>
    <t>1907030553</t>
  </si>
  <si>
    <t>49233.39.1.2</t>
  </si>
  <si>
    <t>20-CA-018 MADISON COUNTY TRANSP., OPER</t>
  </si>
  <si>
    <t>1907096778</t>
  </si>
  <si>
    <t>4294466</t>
  </si>
  <si>
    <t>1907098083</t>
  </si>
  <si>
    <t>4294844</t>
  </si>
  <si>
    <t>36233.70.23.1</t>
  </si>
  <si>
    <t>22-CT-018 MADISON COUNTY, ADMINISTRATION</t>
  </si>
  <si>
    <t>1907208406</t>
  </si>
  <si>
    <t>4315601</t>
  </si>
  <si>
    <t>1907317167</t>
  </si>
  <si>
    <t>4334327</t>
  </si>
  <si>
    <t>MARTIN COUNTY</t>
  </si>
  <si>
    <t>25091</t>
  </si>
  <si>
    <t>1907067315</t>
  </si>
  <si>
    <t>36244.44.7.1</t>
  </si>
  <si>
    <t>1907168937</t>
  </si>
  <si>
    <t>1907041949</t>
  </si>
  <si>
    <t>36244.44.7.2</t>
  </si>
  <si>
    <t>MARTIN COUNTY Airport Layout Plan PR#3523</t>
  </si>
  <si>
    <t>1907373167</t>
  </si>
  <si>
    <t>25707</t>
  </si>
  <si>
    <t>1906996507</t>
  </si>
  <si>
    <t>36233.71.22.1</t>
  </si>
  <si>
    <t>21-CT-028 MARTIN COUNTY, ADMINISTRATION</t>
  </si>
  <si>
    <t>1907121324</t>
  </si>
  <si>
    <t>36233.71.22.3</t>
  </si>
  <si>
    <t>21-CT-028 MARTIN COUNTY, CAPITAL I</t>
  </si>
  <si>
    <t>1907006576</t>
  </si>
  <si>
    <t>49233.40.1.2</t>
  </si>
  <si>
    <t>20-CA-028 MARTIN COUNTY, OPERATING</t>
  </si>
  <si>
    <t>1907084292</t>
  </si>
  <si>
    <t>1907125462</t>
  </si>
  <si>
    <t>1907229027</t>
  </si>
  <si>
    <t>1907286945</t>
  </si>
  <si>
    <t>1907084291</t>
  </si>
  <si>
    <t>36233.71.23.1</t>
  </si>
  <si>
    <t>22-CT-028 MARTIN COUNTY, ADMINISTRATION</t>
  </si>
  <si>
    <t>1907125472</t>
  </si>
  <si>
    <t>1907178592</t>
  </si>
  <si>
    <t>1907224215</t>
  </si>
  <si>
    <t>1907268536</t>
  </si>
  <si>
    <t>1907297508</t>
  </si>
  <si>
    <t>1907343010</t>
  </si>
  <si>
    <t>36237.33.18.1</t>
  </si>
  <si>
    <t>MARTIN COUNTY AIRPORT</t>
  </si>
  <si>
    <t>1907139656</t>
  </si>
  <si>
    <t>1907369561</t>
  </si>
  <si>
    <t>36237.33.18.3</t>
  </si>
  <si>
    <t>106637</t>
  </si>
  <si>
    <t>1907013994</t>
  </si>
  <si>
    <t>51001.105.3.3</t>
  </si>
  <si>
    <t>21-ED-965 MAYLAND COMMUNITY COLL., CAP</t>
  </si>
  <si>
    <t>1907115840</t>
  </si>
  <si>
    <t>51001.105.4.3</t>
  </si>
  <si>
    <t>22-ED-965 MAYLAND COMMUNITY COLL., CAP</t>
  </si>
  <si>
    <t>1907151709</t>
  </si>
  <si>
    <t>1907181824</t>
  </si>
  <si>
    <t>1907306647</t>
  </si>
  <si>
    <t>1907351957</t>
  </si>
  <si>
    <t>1907369560</t>
  </si>
  <si>
    <t>MCDOWELL CHAMBER OF COMMERCE</t>
  </si>
  <si>
    <t>37404</t>
  </si>
  <si>
    <t>7500024807</t>
  </si>
  <si>
    <t>5202165545</t>
  </si>
  <si>
    <t>5202192238</t>
  </si>
  <si>
    <t>5202218090</t>
  </si>
  <si>
    <t>5202248968</t>
  </si>
  <si>
    <t>MECKLENBURG COUNTY</t>
  </si>
  <si>
    <t>28738</t>
  </si>
  <si>
    <t>1907006579</t>
  </si>
  <si>
    <t>49358.8.1.2</t>
  </si>
  <si>
    <t>21-CS-051 MECKLENBURG COUNTY, OPERATING</t>
  </si>
  <si>
    <t>1907030512</t>
  </si>
  <si>
    <t>1907100202</t>
  </si>
  <si>
    <t>1907125459</t>
  </si>
  <si>
    <t>1907191914</t>
  </si>
  <si>
    <t>1907242908</t>
  </si>
  <si>
    <t>21168</t>
  </si>
  <si>
    <t>1907139658</t>
  </si>
  <si>
    <t>107597</t>
  </si>
  <si>
    <t>7500024000</t>
  </si>
  <si>
    <t>5202254879</t>
  </si>
  <si>
    <t>4339049</t>
  </si>
  <si>
    <t>51006.1.14</t>
  </si>
  <si>
    <t>C-5536BL -PE-LEWIS GRADING/PAVING,INC</t>
  </si>
  <si>
    <t>4693</t>
  </si>
  <si>
    <t>7500024265</t>
  </si>
  <si>
    <t>5202176196</t>
  </si>
  <si>
    <t>49232.4.11</t>
  </si>
  <si>
    <t>7500024862</t>
  </si>
  <si>
    <t>5202208140</t>
  </si>
  <si>
    <t>49600.4.11</t>
  </si>
  <si>
    <t>5202232688</t>
  </si>
  <si>
    <t>5202264180</t>
  </si>
  <si>
    <t>MID-EAST COMMISSION</t>
  </si>
  <si>
    <t>15440</t>
  </si>
  <si>
    <t>7500024264</t>
  </si>
  <si>
    <t>5202184326</t>
  </si>
  <si>
    <t>49232.4.10</t>
  </si>
  <si>
    <t>7500024861</t>
  </si>
  <si>
    <t>5202265605</t>
  </si>
  <si>
    <t>49600.4.10</t>
  </si>
  <si>
    <t>MITCHELL COUNTY</t>
  </si>
  <si>
    <t>69027</t>
  </si>
  <si>
    <t>1907139659</t>
  </si>
  <si>
    <t>24448</t>
  </si>
  <si>
    <t>1906982881</t>
  </si>
  <si>
    <t>4274326</t>
  </si>
  <si>
    <t>36233.73.22.1</t>
  </si>
  <si>
    <t>21-CT-010 MITCHELL COUNTY, ADMIN</t>
  </si>
  <si>
    <t>1906991844</t>
  </si>
  <si>
    <t>4275361</t>
  </si>
  <si>
    <t>51081.18.2.3</t>
  </si>
  <si>
    <t>21-AD-010 MITCHELL COUNTY, CAPITAL</t>
  </si>
  <si>
    <t>1907028210</t>
  </si>
  <si>
    <t>4282784</t>
  </si>
  <si>
    <t>1906982860</t>
  </si>
  <si>
    <t>36233.73.22.5</t>
  </si>
  <si>
    <t>21-EX-010 MITCHELL COUNTY, CAPITAL STI</t>
  </si>
  <si>
    <t>1907028209</t>
  </si>
  <si>
    <t>1906991846</t>
  </si>
  <si>
    <t>49233.43.1.2</t>
  </si>
  <si>
    <t>20-CA-010 MITCHELL COUNTY TRANSP OPER</t>
  </si>
  <si>
    <t>1907032201</t>
  </si>
  <si>
    <t>4283394</t>
  </si>
  <si>
    <t>1907065424</t>
  </si>
  <si>
    <t>4289567</t>
  </si>
  <si>
    <t>1907112780</t>
  </si>
  <si>
    <t>4297578</t>
  </si>
  <si>
    <t>1907268540</t>
  </si>
  <si>
    <t>4324946</t>
  </si>
  <si>
    <t>1907336512</t>
  </si>
  <si>
    <t>4337875</t>
  </si>
  <si>
    <t>1907031829</t>
  </si>
  <si>
    <t>36233.73.23.1</t>
  </si>
  <si>
    <t>22-CT-010 MITCHELL COUNTY, ADMIN</t>
  </si>
  <si>
    <t>1907065462</t>
  </si>
  <si>
    <t>1907117631</t>
  </si>
  <si>
    <t>4298800</t>
  </si>
  <si>
    <t>1907181827</t>
  </si>
  <si>
    <t>4311434</t>
  </si>
  <si>
    <t>1907270381</t>
  </si>
  <si>
    <t>1907344594</t>
  </si>
  <si>
    <t>4339786</t>
  </si>
  <si>
    <t>1907065465</t>
  </si>
  <si>
    <t>36233.73.23.3</t>
  </si>
  <si>
    <t>22-CT-010 MITCHELL COUNTY, CAPITAL</t>
  </si>
  <si>
    <t>1907291528</t>
  </si>
  <si>
    <t>4328582</t>
  </si>
  <si>
    <t>36233.73.23.4</t>
  </si>
  <si>
    <t>22-CT-010 MITCHELL COUNTY, CAPITAL II</t>
  </si>
  <si>
    <t>1907259571</t>
  </si>
  <si>
    <t>4323717</t>
  </si>
  <si>
    <t>36233.73.23.5</t>
  </si>
  <si>
    <t>22-CT-010 MITCHELL COUNTY, CAPITAL III</t>
  </si>
  <si>
    <t>MONARCH</t>
  </si>
  <si>
    <t>6829</t>
  </si>
  <si>
    <t>1906992781</t>
  </si>
  <si>
    <t>4275343</t>
  </si>
  <si>
    <t>51001.47.8.4</t>
  </si>
  <si>
    <t>21-ED-913 MONARCH/CURRICUCK, CAPITAL</t>
  </si>
  <si>
    <t>1907025878</t>
  </si>
  <si>
    <t>4281736</t>
  </si>
  <si>
    <t>1906992782</t>
  </si>
  <si>
    <t>51001.47.8.5</t>
  </si>
  <si>
    <t>21-ED-913 MONARCH/PASQUOTANK, CAPITAL</t>
  </si>
  <si>
    <t>1907025880</t>
  </si>
  <si>
    <t>1906992783</t>
  </si>
  <si>
    <t>51001.47.8.6</t>
  </si>
  <si>
    <t>21-ED-913 MONARCH/COLUMBUS, CAPITAL</t>
  </si>
  <si>
    <t>1907022954</t>
  </si>
  <si>
    <t>4281118</t>
  </si>
  <si>
    <t>1906992780</t>
  </si>
  <si>
    <t>51001.47.8.8</t>
  </si>
  <si>
    <t>21-ED-913 MONARCH/MOORE CAPITAL</t>
  </si>
  <si>
    <t>1907025879</t>
  </si>
  <si>
    <t>1907027268</t>
  </si>
  <si>
    <t>51001.47.8.9</t>
  </si>
  <si>
    <t>21-ED-913 MONARCH/STANLY, CAPITAL</t>
  </si>
  <si>
    <t>1907153902</t>
  </si>
  <si>
    <t>4305492</t>
  </si>
  <si>
    <t>51001.47.9.4</t>
  </si>
  <si>
    <t>22-ED-913 MONARCH/CURRICUCK, CAPITAL</t>
  </si>
  <si>
    <t>1907165119</t>
  </si>
  <si>
    <t>4308267</t>
  </si>
  <si>
    <t>1907213811</t>
  </si>
  <si>
    <t>4316644</t>
  </si>
  <si>
    <t>1907279523</t>
  </si>
  <si>
    <t>4326837</t>
  </si>
  <si>
    <t>1907346171</t>
  </si>
  <si>
    <t>4339767</t>
  </si>
  <si>
    <t>1907153901</t>
  </si>
  <si>
    <t>51001.47.9.5</t>
  </si>
  <si>
    <t>22-ED-913 MONARCH/PASQUOTANK, CAPITAL</t>
  </si>
  <si>
    <t>1907165118</t>
  </si>
  <si>
    <t>1907224218</t>
  </si>
  <si>
    <t>4317878</t>
  </si>
  <si>
    <t>1907279522</t>
  </si>
  <si>
    <t>1907346180</t>
  </si>
  <si>
    <t>1907153900</t>
  </si>
  <si>
    <t>51001.47.9.6</t>
  </si>
  <si>
    <t>22-ED-913 MONARCH/COLUMBUS, CAPITAL</t>
  </si>
  <si>
    <t>1907165117</t>
  </si>
  <si>
    <t>1907224217</t>
  </si>
  <si>
    <t>1907279521</t>
  </si>
  <si>
    <t>1907346181</t>
  </si>
  <si>
    <t>1907156461</t>
  </si>
  <si>
    <t>4306755</t>
  </si>
  <si>
    <t>51001.47.9.8</t>
  </si>
  <si>
    <t>22-ED-913 MONARCH/MOORE CAPITAL</t>
  </si>
  <si>
    <t>1907165116</t>
  </si>
  <si>
    <t>1907224219</t>
  </si>
  <si>
    <t>1907279520</t>
  </si>
  <si>
    <t>1907346169</t>
  </si>
  <si>
    <t>1907153907</t>
  </si>
  <si>
    <t>51001.47.9.9</t>
  </si>
  <si>
    <t>22-ED-913 MONARCH/STANLY, CAPITAL</t>
  </si>
  <si>
    <t>1907165113</t>
  </si>
  <si>
    <t>1907187561</t>
  </si>
  <si>
    <t>4312795</t>
  </si>
  <si>
    <t>1907279519</t>
  </si>
  <si>
    <t>1907346168</t>
  </si>
  <si>
    <t>MONTGOMERY COUNTY</t>
  </si>
  <si>
    <t>25094</t>
  </si>
  <si>
    <t>1906984410</t>
  </si>
  <si>
    <t>4274261</t>
  </si>
  <si>
    <t>36237.2.12.2</t>
  </si>
  <si>
    <t>1907115911</t>
  </si>
  <si>
    <t>4298156</t>
  </si>
  <si>
    <t>1907259553</t>
  </si>
  <si>
    <t>4323671</t>
  </si>
  <si>
    <t>1907339334</t>
  </si>
  <si>
    <t>4338539</t>
  </si>
  <si>
    <t>1907157885</t>
  </si>
  <si>
    <t>4306735</t>
  </si>
  <si>
    <t>36237.2.14.1</t>
  </si>
  <si>
    <t>MONTGOMERY COUNTY AIRPORT</t>
  </si>
  <si>
    <t>27341</t>
  </si>
  <si>
    <t>1907139660</t>
  </si>
  <si>
    <t>1907321759</t>
  </si>
  <si>
    <t>4335127</t>
  </si>
  <si>
    <t>36237.2.15.1</t>
  </si>
  <si>
    <t>1907321760</t>
  </si>
  <si>
    <t>36237.2.15.2</t>
  </si>
  <si>
    <t>MOORE COUNTY</t>
  </si>
  <si>
    <t>30233</t>
  </si>
  <si>
    <t>1907022958</t>
  </si>
  <si>
    <t>36233.74.21.1</t>
  </si>
  <si>
    <t>21-CT-062 MOORE COUNTY, ADMINISTRATION</t>
  </si>
  <si>
    <t>1907344585</t>
  </si>
  <si>
    <t>49233.44.1.2</t>
  </si>
  <si>
    <t>20-CA-062 MOORE COUNTY, OPERATING</t>
  </si>
  <si>
    <t>1907125461</t>
  </si>
  <si>
    <t>36233.74.22.1</t>
  </si>
  <si>
    <t>22-CT-062 MOORE COUNTY, ADMINISTRATION</t>
  </si>
  <si>
    <t>1907139661</t>
  </si>
  <si>
    <t>MOORE COUNTY AIRPORT AUTHORITY</t>
  </si>
  <si>
    <t>66582</t>
  </si>
  <si>
    <t>1907069525</t>
  </si>
  <si>
    <t>47208.1.1</t>
  </si>
  <si>
    <t>1907041948</t>
  </si>
  <si>
    <t>36237.67.9.2</t>
  </si>
  <si>
    <t>1907008487</t>
  </si>
  <si>
    <t>36244.57.13.1</t>
  </si>
  <si>
    <t>1907049530</t>
  </si>
  <si>
    <t>1907269458</t>
  </si>
  <si>
    <t>1907279485</t>
  </si>
  <si>
    <t>36237.67.10.1</t>
  </si>
  <si>
    <t>1907373171</t>
  </si>
  <si>
    <t>36237.67.11.1</t>
  </si>
  <si>
    <t>1907049508</t>
  </si>
  <si>
    <t>36244.57.14.1</t>
  </si>
  <si>
    <t>MOORE COUNTY AIRPORT:</t>
  </si>
  <si>
    <t>1907069526</t>
  </si>
  <si>
    <t>1907081714</t>
  </si>
  <si>
    <t>1907131495</t>
  </si>
  <si>
    <t>13106</t>
  </si>
  <si>
    <t>1907081380</t>
  </si>
  <si>
    <t>47212.1.1</t>
  </si>
  <si>
    <t>1907141686</t>
  </si>
  <si>
    <t>47212.3.2</t>
  </si>
  <si>
    <t>1907167354</t>
  </si>
  <si>
    <t>1907203786</t>
  </si>
  <si>
    <t>1907238736</t>
  </si>
  <si>
    <t>1907034022</t>
  </si>
  <si>
    <t>36244.49.8.2</t>
  </si>
  <si>
    <t>MOUNT AIRY/SURRY CO AIRPORT</t>
  </si>
  <si>
    <t>1907067305</t>
  </si>
  <si>
    <t>1907081715</t>
  </si>
  <si>
    <t>1907149581</t>
  </si>
  <si>
    <t>1907325018</t>
  </si>
  <si>
    <t>1907279517</t>
  </si>
  <si>
    <t>36237.59.17.1</t>
  </si>
  <si>
    <t>MOUNT AIRY/SURRY COUNTY</t>
  </si>
  <si>
    <t>1907235256</t>
  </si>
  <si>
    <t>36237.59.18.1</t>
  </si>
  <si>
    <t>1907252496</t>
  </si>
  <si>
    <t>1907277862</t>
  </si>
  <si>
    <t>1907321763</t>
  </si>
  <si>
    <t>1907264676</t>
  </si>
  <si>
    <t>36244.49.9.2</t>
  </si>
  <si>
    <t>1907366003</t>
  </si>
  <si>
    <t>MOUNTAIN AREA HEALTH EDUCATION CTR</t>
  </si>
  <si>
    <t>116990</t>
  </si>
  <si>
    <t>1906983885</t>
  </si>
  <si>
    <t>4274333</t>
  </si>
  <si>
    <t>22021.12.2</t>
  </si>
  <si>
    <t>M1CPS-21-13-02 MAHEC - WNC Safe Kids</t>
  </si>
  <si>
    <t>1907014835</t>
  </si>
  <si>
    <t>4279230</t>
  </si>
  <si>
    <t>1907035443</t>
  </si>
  <si>
    <t>4284183</t>
  </si>
  <si>
    <t>1907044269</t>
  </si>
  <si>
    <t>4285394</t>
  </si>
  <si>
    <t>1907066105</t>
  </si>
  <si>
    <t>4289571</t>
  </si>
  <si>
    <t>1907092724</t>
  </si>
  <si>
    <t>4294471</t>
  </si>
  <si>
    <t>1907149123</t>
  </si>
  <si>
    <t>4304319</t>
  </si>
  <si>
    <t>1907156770</t>
  </si>
  <si>
    <t>4306790</t>
  </si>
  <si>
    <t>22022.4.2</t>
  </si>
  <si>
    <t>OP-2022-04-02 MAHEC - Safe Kids WNC</t>
  </si>
  <si>
    <t>1907197084</t>
  </si>
  <si>
    <t>4314062</t>
  </si>
  <si>
    <t>1907234342</t>
  </si>
  <si>
    <t>4319434</t>
  </si>
  <si>
    <t>1907285524</t>
  </si>
  <si>
    <t>1907295046</t>
  </si>
  <si>
    <t>122630</t>
  </si>
  <si>
    <t>1907215018</t>
  </si>
  <si>
    <t>4318581</t>
  </si>
  <si>
    <t>MOUNTAIN PROJECTS INC</t>
  </si>
  <si>
    <t>30291</t>
  </si>
  <si>
    <t>1907006559</t>
  </si>
  <si>
    <t>51001.17.9.2</t>
  </si>
  <si>
    <t>21-ED-070 MOUNTAIN PROJECTS,INC. OPER</t>
  </si>
  <si>
    <t>1907006575</t>
  </si>
  <si>
    <t>36233.76.19.1</t>
  </si>
  <si>
    <t>21-CT-070 MOUNTAIN PROJECTS, ADMIN</t>
  </si>
  <si>
    <t>1907113209</t>
  </si>
  <si>
    <t>51081.11.4.3</t>
  </si>
  <si>
    <t>21-AD-070 MOUNTAIN PROJECTS, INC. CAPITA</t>
  </si>
  <si>
    <t>1906992765</t>
  </si>
  <si>
    <t>49233.45.2.2</t>
  </si>
  <si>
    <t>20-CR-070 MOUNTAIN PROJECTS, INC., OPER</t>
  </si>
  <si>
    <t>1907145605</t>
  </si>
  <si>
    <t>51001.17.10.2</t>
  </si>
  <si>
    <t>22-ED-070 MOUNTAIN PROJECTS,INC. OPER</t>
  </si>
  <si>
    <t>1907263669</t>
  </si>
  <si>
    <t>1907346156</t>
  </si>
  <si>
    <t>1907113208</t>
  </si>
  <si>
    <t>36233.76.20.1</t>
  </si>
  <si>
    <t>22-CT-070 MOUNTAIN PROJECTS, ADMIN</t>
  </si>
  <si>
    <t>1907277821</t>
  </si>
  <si>
    <t>1907369499</t>
  </si>
  <si>
    <t>N C GLOBAL TRANSPARK AUTHORITY</t>
  </si>
  <si>
    <t>18520</t>
  </si>
  <si>
    <t>1907181830</t>
  </si>
  <si>
    <t>36244.39.3.1</t>
  </si>
  <si>
    <t>NC GLOBAL TRANSPARK AUTHORITY</t>
  </si>
  <si>
    <t>1907155149</t>
  </si>
  <si>
    <t>36237.51.11.1</t>
  </si>
  <si>
    <t>KINSTON REGIONAL JET PORT</t>
  </si>
  <si>
    <t>1907183792</t>
  </si>
  <si>
    <t>1907183793</t>
  </si>
  <si>
    <t>36244.39.3.4</t>
  </si>
  <si>
    <t>1907373153</t>
  </si>
  <si>
    <t>1907314348</t>
  </si>
  <si>
    <t>36237.51.13.1</t>
  </si>
  <si>
    <t>NASH COUNTY</t>
  </si>
  <si>
    <t>14723</t>
  </si>
  <si>
    <t>7500024272</t>
  </si>
  <si>
    <t>5202175795</t>
  </si>
  <si>
    <t>49232.4.18</t>
  </si>
  <si>
    <t>5422</t>
  </si>
  <si>
    <t>1907145686</t>
  </si>
  <si>
    <t>4303903</t>
  </si>
  <si>
    <t>22021.6.21</t>
  </si>
  <si>
    <t>PT-2021-06-21 Nash County - Crash Reduct</t>
  </si>
  <si>
    <t>1906999287</t>
  </si>
  <si>
    <t>4276507</t>
  </si>
  <si>
    <t>1907037159</t>
  </si>
  <si>
    <t>4284474</t>
  </si>
  <si>
    <t>1907100205</t>
  </si>
  <si>
    <t>4295498</t>
  </si>
  <si>
    <t>7500024869</t>
  </si>
  <si>
    <t>5202215424</t>
  </si>
  <si>
    <t>49600.4.18</t>
  </si>
  <si>
    <t>5202230112</t>
  </si>
  <si>
    <t>5202273783</t>
  </si>
  <si>
    <t>5202272062</t>
  </si>
  <si>
    <t>49600.4.20</t>
  </si>
  <si>
    <t>1907139662</t>
  </si>
  <si>
    <t>NATIONAL RAILROAD PASSENGER CORP</t>
  </si>
  <si>
    <t>27044</t>
  </si>
  <si>
    <t>6400008900</t>
  </si>
  <si>
    <t>5202161540</t>
  </si>
  <si>
    <t>43413</t>
  </si>
  <si>
    <t>THE CAROLINIAN</t>
  </si>
  <si>
    <t>5202166925</t>
  </si>
  <si>
    <t>5202169162</t>
  </si>
  <si>
    <t>6400009602</t>
  </si>
  <si>
    <t>5202172122</t>
  </si>
  <si>
    <t>5202177521</t>
  </si>
  <si>
    <t>5202209838</t>
  </si>
  <si>
    <t>5202209842</t>
  </si>
  <si>
    <t>5202209874</t>
  </si>
  <si>
    <t>5202209875</t>
  </si>
  <si>
    <t>5202209877</t>
  </si>
  <si>
    <t>5202209878</t>
  </si>
  <si>
    <t>5202209881</t>
  </si>
  <si>
    <t>5202209882</t>
  </si>
  <si>
    <t>5202211380</t>
  </si>
  <si>
    <t>5202223643</t>
  </si>
  <si>
    <t>5202223658</t>
  </si>
  <si>
    <t>5202223662</t>
  </si>
  <si>
    <t>5202223663</t>
  </si>
  <si>
    <t>5202223675</t>
  </si>
  <si>
    <t>5202223677</t>
  </si>
  <si>
    <t>5202223678</t>
  </si>
  <si>
    <t>5202223680</t>
  </si>
  <si>
    <t>5202254504</t>
  </si>
  <si>
    <t>5202254508</t>
  </si>
  <si>
    <t>5202254510</t>
  </si>
  <si>
    <t>5202254512</t>
  </si>
  <si>
    <t>5202254525</t>
  </si>
  <si>
    <t>5202254527</t>
  </si>
  <si>
    <t>5202254531</t>
  </si>
  <si>
    <t>5202254533</t>
  </si>
  <si>
    <t>5202254545</t>
  </si>
  <si>
    <t>5202254546</t>
  </si>
  <si>
    <t>5202161543</t>
  </si>
  <si>
    <t>42801.3.F2</t>
  </si>
  <si>
    <t>P-2918 - CON - CAROLINIAN/PIEDMONT</t>
  </si>
  <si>
    <t>5202166926</t>
  </si>
  <si>
    <t>5202169194</t>
  </si>
  <si>
    <t>5202172123</t>
  </si>
  <si>
    <t>5202177523</t>
  </si>
  <si>
    <t>5202182348</t>
  </si>
  <si>
    <t>5202182349</t>
  </si>
  <si>
    <t>5202183906</t>
  </si>
  <si>
    <t>5202209835</t>
  </si>
  <si>
    <t>5202209839</t>
  </si>
  <si>
    <t>5202209841</t>
  </si>
  <si>
    <t>5202209843</t>
  </si>
  <si>
    <t>5202209876</t>
  </si>
  <si>
    <t>5202209879</t>
  </si>
  <si>
    <t>5202223638</t>
  </si>
  <si>
    <t>5202223656</t>
  </si>
  <si>
    <t>5202254505</t>
  </si>
  <si>
    <t>5202254509</t>
  </si>
  <si>
    <t>5202254511</t>
  </si>
  <si>
    <t>5202254524</t>
  </si>
  <si>
    <t>5202256642</t>
  </si>
  <si>
    <t>5202256654</t>
  </si>
  <si>
    <t>5202256655</t>
  </si>
  <si>
    <t>5202261383</t>
  </si>
  <si>
    <t>5202261424</t>
  </si>
  <si>
    <t>5202261426</t>
  </si>
  <si>
    <t>6400008407</t>
  </si>
  <si>
    <t>5202167195</t>
  </si>
  <si>
    <t>47720</t>
  </si>
  <si>
    <t>STATEWIDE: ARRA/PIP Projects Closeout</t>
  </si>
  <si>
    <t>5202167279</t>
  </si>
  <si>
    <t>6400008513</t>
  </si>
  <si>
    <t>5202167281</t>
  </si>
  <si>
    <t>5202169917</t>
  </si>
  <si>
    <t>5202180759</t>
  </si>
  <si>
    <t>5202187648</t>
  </si>
  <si>
    <t>5202188726</t>
  </si>
  <si>
    <t>5202188727</t>
  </si>
  <si>
    <t>5202188728</t>
  </si>
  <si>
    <t>5202195240</t>
  </si>
  <si>
    <t>5202225320</t>
  </si>
  <si>
    <t>5202235566</t>
  </si>
  <si>
    <t>5202236840</t>
  </si>
  <si>
    <t>5202250564</t>
  </si>
  <si>
    <t>6400008515</t>
  </si>
  <si>
    <t>5202196401</t>
  </si>
  <si>
    <t>48282FRA.3.1</t>
  </si>
  <si>
    <t>POSITIVE TRAIN CAB CONTROL UNIT I-ETMS I</t>
  </si>
  <si>
    <t>20.314</t>
  </si>
  <si>
    <t>52199014</t>
  </si>
  <si>
    <t>Payments Under Public Private Agreements</t>
  </si>
  <si>
    <t>NC ASSOCIATION OF CHIEFS OF POLICE</t>
  </si>
  <si>
    <t>90684</t>
  </si>
  <si>
    <t>1907185000</t>
  </si>
  <si>
    <t>4312031</t>
  </si>
  <si>
    <t>22022.9.2</t>
  </si>
  <si>
    <t>SA-2022-09-02 GHSP In-House Events &amp; Med</t>
  </si>
  <si>
    <t>NC DEPT OF ADMINISTRATION</t>
  </si>
  <si>
    <t>16614</t>
  </si>
  <si>
    <t>1906996465</t>
  </si>
  <si>
    <t>4276501</t>
  </si>
  <si>
    <t>22021.11.3</t>
  </si>
  <si>
    <t>PS-2021-05-03 NCDOA WalkSmart NC</t>
  </si>
  <si>
    <t>1907137456</t>
  </si>
  <si>
    <t>4301554</t>
  </si>
  <si>
    <t>1907222261</t>
  </si>
  <si>
    <t>4317872</t>
  </si>
  <si>
    <t>22022.5.2</t>
  </si>
  <si>
    <t>FHPE-2022-17-02 NCDOA WalkSmart NC</t>
  </si>
  <si>
    <t>1907261829</t>
  </si>
  <si>
    <t>4323687</t>
  </si>
  <si>
    <t>1907363026</t>
  </si>
  <si>
    <t>4342280</t>
  </si>
  <si>
    <t>NC DEPT OF AGRICULTURE &amp; CONSUMER S</t>
  </si>
  <si>
    <t>53320</t>
  </si>
  <si>
    <t>1907068816</t>
  </si>
  <si>
    <t>4289798</t>
  </si>
  <si>
    <t>22021.9.2</t>
  </si>
  <si>
    <t>SA-2021-09-02 GHSP In-House Events &amp; Med</t>
  </si>
  <si>
    <t>1907081720</t>
  </si>
  <si>
    <t>4292140</t>
  </si>
  <si>
    <t>NC DEPT OF COMMERCE</t>
  </si>
  <si>
    <t>29379</t>
  </si>
  <si>
    <t>7500021851</t>
  </si>
  <si>
    <t>5202195656</t>
  </si>
  <si>
    <t>4296292</t>
  </si>
  <si>
    <t>21IM.SW</t>
  </si>
  <si>
    <t>Statewide - Incident Management</t>
  </si>
  <si>
    <t>5202195657</t>
  </si>
  <si>
    <t>5202195663</t>
  </si>
  <si>
    <t>5202195703</t>
  </si>
  <si>
    <t>5202195705</t>
  </si>
  <si>
    <t>5202195709</t>
  </si>
  <si>
    <t>5202195735</t>
  </si>
  <si>
    <t>5202195769</t>
  </si>
  <si>
    <t>5202252152</t>
  </si>
  <si>
    <t>4330577</t>
  </si>
  <si>
    <t>5202252175</t>
  </si>
  <si>
    <t>5202252179</t>
  </si>
  <si>
    <t>5202252180</t>
  </si>
  <si>
    <t>5202260654</t>
  </si>
  <si>
    <t>4335711</t>
  </si>
  <si>
    <t>5202260720</t>
  </si>
  <si>
    <t>5202260750</t>
  </si>
  <si>
    <t>5202261071</t>
  </si>
  <si>
    <t>4336631</t>
  </si>
  <si>
    <t>5202261093</t>
  </si>
  <si>
    <t>NC DEPT OF CULTURAL RESOURCES</t>
  </si>
  <si>
    <t>23753</t>
  </si>
  <si>
    <t>6400010200</t>
  </si>
  <si>
    <t>5202269866</t>
  </si>
  <si>
    <t>80000.2.3.118</t>
  </si>
  <si>
    <t>NCMX-SR 2246 Xing Imp FRRCSI:F22209</t>
  </si>
  <si>
    <t>NC DEPT OF ENVIRONMENTAL QUALITY</t>
  </si>
  <si>
    <t>4652</t>
  </si>
  <si>
    <t>7500020705</t>
  </si>
  <si>
    <t>5202172230</t>
  </si>
  <si>
    <t>34613.3.63</t>
  </si>
  <si>
    <t>5202205861</t>
  </si>
  <si>
    <t>5202226294</t>
  </si>
  <si>
    <t>4563</t>
  </si>
  <si>
    <t>1907151719</t>
  </si>
  <si>
    <t>50062.4.2</t>
  </si>
  <si>
    <t>C-5601C - IMPLEMENT- NC AIR AWARNESS</t>
  </si>
  <si>
    <t>1907366113</t>
  </si>
  <si>
    <t>NC DEPT OF HEALTH &amp; HUMAN SERVICES</t>
  </si>
  <si>
    <t>47427</t>
  </si>
  <si>
    <t>1907006555</t>
  </si>
  <si>
    <t>4277888</t>
  </si>
  <si>
    <t>22021.14.1</t>
  </si>
  <si>
    <t>M5BAC-2021-15-01 NCDHHS - FTA BATmobile</t>
  </si>
  <si>
    <t>1907030547</t>
  </si>
  <si>
    <t>4282748</t>
  </si>
  <si>
    <t>1907066107</t>
  </si>
  <si>
    <t>4289542</t>
  </si>
  <si>
    <t>1907143123</t>
  </si>
  <si>
    <t>4303208</t>
  </si>
  <si>
    <t>1907066108</t>
  </si>
  <si>
    <t>22021.14.2</t>
  </si>
  <si>
    <t>M5BAC-2021-15-02 NCDHHS - FTA DRE</t>
  </si>
  <si>
    <t>1907011015</t>
  </si>
  <si>
    <t>4278429</t>
  </si>
  <si>
    <t>1907030548</t>
  </si>
  <si>
    <t>1907137044</t>
  </si>
  <si>
    <t>4301555</t>
  </si>
  <si>
    <t>1906999971</t>
  </si>
  <si>
    <t>4277439</t>
  </si>
  <si>
    <t>22021.14.9</t>
  </si>
  <si>
    <t>M5TR-2021-15-01 NCDHHS FTA - Science</t>
  </si>
  <si>
    <t>1907024524</t>
  </si>
  <si>
    <t>4281727</t>
  </si>
  <si>
    <t>1907068291</t>
  </si>
  <si>
    <t>4289799</t>
  </si>
  <si>
    <t>1907137042</t>
  </si>
  <si>
    <t>1907000496</t>
  </si>
  <si>
    <t>22021.14.10</t>
  </si>
  <si>
    <t>M5TR-2021-15-02 NCDHHS FTS - SFST</t>
  </si>
  <si>
    <t>1907030545</t>
  </si>
  <si>
    <t>1907067303</t>
  </si>
  <si>
    <t>1907133590</t>
  </si>
  <si>
    <t>4301016</t>
  </si>
  <si>
    <t>1907186669</t>
  </si>
  <si>
    <t>4312790</t>
  </si>
  <si>
    <t>22022.2.3</t>
  </si>
  <si>
    <t>AL-2022-02-03 NCDHHS FTA - Science</t>
  </si>
  <si>
    <t>1907227073</t>
  </si>
  <si>
    <t>4318573</t>
  </si>
  <si>
    <t>1907255010</t>
  </si>
  <si>
    <t>4323072</t>
  </si>
  <si>
    <t>1907324984</t>
  </si>
  <si>
    <t>4335624</t>
  </si>
  <si>
    <t>1907145616</t>
  </si>
  <si>
    <t>4303898</t>
  </si>
  <si>
    <t>22022.14.1</t>
  </si>
  <si>
    <t>M5BAC-2022-15-01 NCDHHS - FTA BATmobile</t>
  </si>
  <si>
    <t>1907183922</t>
  </si>
  <si>
    <t>4312010</t>
  </si>
  <si>
    <t>1907227072</t>
  </si>
  <si>
    <t>1907256136</t>
  </si>
  <si>
    <t>1907291530</t>
  </si>
  <si>
    <t>4328551</t>
  </si>
  <si>
    <t>1907344597</t>
  </si>
  <si>
    <t>4339763</t>
  </si>
  <si>
    <t>1907369601</t>
  </si>
  <si>
    <t>4343821</t>
  </si>
  <si>
    <t>1907145617</t>
  </si>
  <si>
    <t>22022.14.12</t>
  </si>
  <si>
    <t>M5TR-2022-15-01 NCDHHS - FTA DRE</t>
  </si>
  <si>
    <t>1907185594</t>
  </si>
  <si>
    <t>1907227074</t>
  </si>
  <si>
    <t>1907295053</t>
  </si>
  <si>
    <t>4329070</t>
  </si>
  <si>
    <t>1907323226</t>
  </si>
  <si>
    <t>4335145</t>
  </si>
  <si>
    <t>1907360330</t>
  </si>
  <si>
    <t>4341603</t>
  </si>
  <si>
    <t>1907183798</t>
  </si>
  <si>
    <t>22022.14.13</t>
  </si>
  <si>
    <t>M5TR-2022-15-02 NCDHHS FTA - SFST</t>
  </si>
  <si>
    <t>1907256135</t>
  </si>
  <si>
    <t>1907291533</t>
  </si>
  <si>
    <t>1907323225</t>
  </si>
  <si>
    <t>NC DEPT OF INSURANCE</t>
  </si>
  <si>
    <t>12863</t>
  </si>
  <si>
    <t>1906999978</t>
  </si>
  <si>
    <t>4277438</t>
  </si>
  <si>
    <t>22021.12.1</t>
  </si>
  <si>
    <t>M1CPS-2021-13-01 NCDOI CPS</t>
  </si>
  <si>
    <t>1907024529</t>
  </si>
  <si>
    <t>4281725</t>
  </si>
  <si>
    <t>1907044124</t>
  </si>
  <si>
    <t>4285354</t>
  </si>
  <si>
    <t>1907099837</t>
  </si>
  <si>
    <t>4295495</t>
  </si>
  <si>
    <t>1907145679</t>
  </si>
  <si>
    <t>4303896</t>
  </si>
  <si>
    <t>1907158822</t>
  </si>
  <si>
    <t>4306747</t>
  </si>
  <si>
    <t>22022.12.1</t>
  </si>
  <si>
    <t>M2CPS-2022-13-01 NCDOI - CPS</t>
  </si>
  <si>
    <t>1907175250</t>
  </si>
  <si>
    <t>4310111</t>
  </si>
  <si>
    <t>1907190730</t>
  </si>
  <si>
    <t>4313480</t>
  </si>
  <si>
    <t>1907236911</t>
  </si>
  <si>
    <t>4320010</t>
  </si>
  <si>
    <t>1907288428</t>
  </si>
  <si>
    <t>4327924</t>
  </si>
  <si>
    <t>1907300463</t>
  </si>
  <si>
    <t>4331189</t>
  </si>
  <si>
    <t>1907327686</t>
  </si>
  <si>
    <t>4336553</t>
  </si>
  <si>
    <t>NC DEPT OF JUSTICE</t>
  </si>
  <si>
    <t>6805</t>
  </si>
  <si>
    <t>1907147229</t>
  </si>
  <si>
    <t>22021.14.4</t>
  </si>
  <si>
    <t>M5BAC-2021-15-04 NCDOJ SBI - Toxicology</t>
  </si>
  <si>
    <t>1907147226</t>
  </si>
  <si>
    <t>22021.6.15</t>
  </si>
  <si>
    <t>PT-2021-06-15 NCDOJ - Justice Academy</t>
  </si>
  <si>
    <t>1907185593</t>
  </si>
  <si>
    <t>22022.14.3</t>
  </si>
  <si>
    <t>M5BAC-2022-15-03 NCDOJ SBI - Toxicology</t>
  </si>
  <si>
    <t>1907216262</t>
  </si>
  <si>
    <t>22022.6.26</t>
  </si>
  <si>
    <t>PT-2022-06-26 NCDOJ</t>
  </si>
  <si>
    <t>NC DEPT OF PUBLIC SAFETY</t>
  </si>
  <si>
    <t>40299</t>
  </si>
  <si>
    <t>7500024600</t>
  </si>
  <si>
    <t>5202163087</t>
  </si>
  <si>
    <t>5202163091</t>
  </si>
  <si>
    <t>5202163115</t>
  </si>
  <si>
    <t>5202163118</t>
  </si>
  <si>
    <t>5202174803</t>
  </si>
  <si>
    <t>5202174934</t>
  </si>
  <si>
    <t>5202175770</t>
  </si>
  <si>
    <t>5202181978</t>
  </si>
  <si>
    <t>5202181983</t>
  </si>
  <si>
    <t>5202182059</t>
  </si>
  <si>
    <t>5202195654</t>
  </si>
  <si>
    <t>5202195655</t>
  </si>
  <si>
    <t>5202202906</t>
  </si>
  <si>
    <t>5202202907</t>
  </si>
  <si>
    <t>5202202908</t>
  </si>
  <si>
    <t>5202202909</t>
  </si>
  <si>
    <t>5202203360</t>
  </si>
  <si>
    <t>5202203361</t>
  </si>
  <si>
    <t>5202203460</t>
  </si>
  <si>
    <t>5202203828</t>
  </si>
  <si>
    <t>5202206992</t>
  </si>
  <si>
    <t>5202214862</t>
  </si>
  <si>
    <t>5202214863</t>
  </si>
  <si>
    <t>5202216510</t>
  </si>
  <si>
    <t>5202217190</t>
  </si>
  <si>
    <t>5202217254</t>
  </si>
  <si>
    <t>5202217262</t>
  </si>
  <si>
    <t>5202235037</t>
  </si>
  <si>
    <t>5202235064</t>
  </si>
  <si>
    <t>5202235066</t>
  </si>
  <si>
    <t>5202235067</t>
  </si>
  <si>
    <t>5202240806</t>
  </si>
  <si>
    <t>5202240809</t>
  </si>
  <si>
    <t>5202240845</t>
  </si>
  <si>
    <t>5202248602</t>
  </si>
  <si>
    <t>5202248603</t>
  </si>
  <si>
    <t>5202252218</t>
  </si>
  <si>
    <t>5202252222</t>
  </si>
  <si>
    <t>5202270932</t>
  </si>
  <si>
    <t>5202270995</t>
  </si>
  <si>
    <t>5202270996</t>
  </si>
  <si>
    <t>5202271058</t>
  </si>
  <si>
    <t>5202273076</t>
  </si>
  <si>
    <t>5202273078</t>
  </si>
  <si>
    <t>5202273829</t>
  </si>
  <si>
    <t>5202274848</t>
  </si>
  <si>
    <t>5202274849</t>
  </si>
  <si>
    <t>40.1.8</t>
  </si>
  <si>
    <t>TMC Facility and Staffing</t>
  </si>
  <si>
    <t>89926</t>
  </si>
  <si>
    <t>1907001804</t>
  </si>
  <si>
    <t>22021.2.3</t>
  </si>
  <si>
    <t>AL-2021-02-03 NCDPS ALE - Mobile Enforce</t>
  </si>
  <si>
    <t>1907030537</t>
  </si>
  <si>
    <t>1907043351</t>
  </si>
  <si>
    <t>1907081074</t>
  </si>
  <si>
    <t>6498</t>
  </si>
  <si>
    <t>1907048745</t>
  </si>
  <si>
    <t>22021.3.1</t>
  </si>
  <si>
    <t>MC-2021-03-1 - NCSHP BikeSafe</t>
  </si>
  <si>
    <t>1906997194</t>
  </si>
  <si>
    <t>1907001805</t>
  </si>
  <si>
    <t>1907011899</t>
  </si>
  <si>
    <t>1907092255</t>
  </si>
  <si>
    <t>1907100207</t>
  </si>
  <si>
    <t>1907022943</t>
  </si>
  <si>
    <t>22021.14.6</t>
  </si>
  <si>
    <t>M5HVE-2021-15-01 NCSHP - BILI</t>
  </si>
  <si>
    <t>1906996471</t>
  </si>
  <si>
    <t>1907001800</t>
  </si>
  <si>
    <t>1907033948</t>
  </si>
  <si>
    <t>1907038309</t>
  </si>
  <si>
    <t>1907068293</t>
  </si>
  <si>
    <t>1907087232</t>
  </si>
  <si>
    <t>1907035759</t>
  </si>
  <si>
    <t>22021.4.5</t>
  </si>
  <si>
    <t>OP-2021-04-05 NCDPS - SHP CIOT</t>
  </si>
  <si>
    <t>1906984804</t>
  </si>
  <si>
    <t>1907011017</t>
  </si>
  <si>
    <t>1907063180</t>
  </si>
  <si>
    <t>1907208421</t>
  </si>
  <si>
    <t>22022.2.12</t>
  </si>
  <si>
    <t>AL-2022-02-12 NCDPS ALE</t>
  </si>
  <si>
    <t>1907291532</t>
  </si>
  <si>
    <t>1907211186</t>
  </si>
  <si>
    <t>22022.14.7</t>
  </si>
  <si>
    <t>M5HVE-2022-15-01 NCDPS - NCSHP - BILI OV</t>
  </si>
  <si>
    <t>1907329560</t>
  </si>
  <si>
    <t>1907332440</t>
  </si>
  <si>
    <t>1907140238</t>
  </si>
  <si>
    <t>22022.3.1</t>
  </si>
  <si>
    <t>MC-2022-03-01 NCDPS SHP - BikeSafe</t>
  </si>
  <si>
    <t>1907154932</t>
  </si>
  <si>
    <t>1907187716</t>
  </si>
  <si>
    <t>1907233144</t>
  </si>
  <si>
    <t>1907263700</t>
  </si>
  <si>
    <t>1907314350</t>
  </si>
  <si>
    <t>1907339316</t>
  </si>
  <si>
    <t>1907369603</t>
  </si>
  <si>
    <t>1907295531</t>
  </si>
  <si>
    <t>22022.4.3</t>
  </si>
  <si>
    <t>OP-2022-04-03 NCDPS NCSHP-CIOT Overtime</t>
  </si>
  <si>
    <t>1907318772</t>
  </si>
  <si>
    <t>1907360336</t>
  </si>
  <si>
    <t>NC DEPT OF TRANSPORTATION</t>
  </si>
  <si>
    <t>45769</t>
  </si>
  <si>
    <t>1907080209</t>
  </si>
  <si>
    <t>4292139</t>
  </si>
  <si>
    <t>22021.13.2</t>
  </si>
  <si>
    <t>M3DA-2021-14-03 NCDMV eCrash Program</t>
  </si>
  <si>
    <t>1907099377</t>
  </si>
  <si>
    <t>4295494</t>
  </si>
  <si>
    <t>1907125519</t>
  </si>
  <si>
    <t>4299526</t>
  </si>
  <si>
    <t>1907016073</t>
  </si>
  <si>
    <t>4280198</t>
  </si>
  <si>
    <t>22021.13.6</t>
  </si>
  <si>
    <t>M3DA-2021-14-07 NCDMV-PDF eCrash Report</t>
  </si>
  <si>
    <t>1907030541</t>
  </si>
  <si>
    <t>4282747</t>
  </si>
  <si>
    <t>1907087526</t>
  </si>
  <si>
    <t>4293491</t>
  </si>
  <si>
    <t>1907139299</t>
  </si>
  <si>
    <t>4302206</t>
  </si>
  <si>
    <t>22021.6.20</t>
  </si>
  <si>
    <t>PT-2021-06-20 NCDMV - Admin Hearings</t>
  </si>
  <si>
    <t>1907014834</t>
  </si>
  <si>
    <t>4279183</t>
  </si>
  <si>
    <t>22021.14.13</t>
  </si>
  <si>
    <t>M5II-2021-15-01 NCDMV-Ignition Interlock</t>
  </si>
  <si>
    <t>1907016071</t>
  </si>
  <si>
    <t>22021.13.10</t>
  </si>
  <si>
    <t>M3DA-2021-14-11 NC DMV - Fiscal Section</t>
  </si>
  <si>
    <t>1907080208</t>
  </si>
  <si>
    <t>1907105163</t>
  </si>
  <si>
    <t>4296557</t>
  </si>
  <si>
    <t>1907263665</t>
  </si>
  <si>
    <t>4324317</t>
  </si>
  <si>
    <t>22022.13.2</t>
  </si>
  <si>
    <t>M3DA-2022-14-02  NCDMV Fiscal Section</t>
  </si>
  <si>
    <t>1907225755</t>
  </si>
  <si>
    <t>4317871</t>
  </si>
  <si>
    <t>22022.6.25</t>
  </si>
  <si>
    <t>PT-2022-06-25 NCDMV</t>
  </si>
  <si>
    <t>1907233148</t>
  </si>
  <si>
    <t>4319376</t>
  </si>
  <si>
    <t>22022.13.6</t>
  </si>
  <si>
    <t>M3DA-2022-14-06 NC DMV Crash Data Manang</t>
  </si>
  <si>
    <t>NC HIGH COUNTRY HOST</t>
  </si>
  <si>
    <t>11737</t>
  </si>
  <si>
    <t>7500024810</t>
  </si>
  <si>
    <t>5202218085</t>
  </si>
  <si>
    <t>5202165596</t>
  </si>
  <si>
    <t>5202192237</t>
  </si>
  <si>
    <t>5202249058</t>
  </si>
  <si>
    <t>NC JUDICIAL DEPARTMENT</t>
  </si>
  <si>
    <t>18062</t>
  </si>
  <si>
    <t>1907000525</t>
  </si>
  <si>
    <t>22021.2.9</t>
  </si>
  <si>
    <t>AL-2021-02-09 NC Judicial Dept - AOC</t>
  </si>
  <si>
    <t>1907030540</t>
  </si>
  <si>
    <t>1907100249</t>
  </si>
  <si>
    <t>1907137457</t>
  </si>
  <si>
    <t>1906983741</t>
  </si>
  <si>
    <t>22021.4.2</t>
  </si>
  <si>
    <t>OP-2021-04-02 NC Judicial - AOC</t>
  </si>
  <si>
    <t>1907113236</t>
  </si>
  <si>
    <t>1907153918</t>
  </si>
  <si>
    <t>1907016090</t>
  </si>
  <si>
    <t>22021.13.3</t>
  </si>
  <si>
    <t>M3DA-2021-14-04 NC Judicial - AOC</t>
  </si>
  <si>
    <t>1907151098</t>
  </si>
  <si>
    <t>1907154931</t>
  </si>
  <si>
    <t>22022.14.6</t>
  </si>
  <si>
    <t>M5CS-2022-15-03 NCDOJ - DWI Treatment</t>
  </si>
  <si>
    <t>1907175261</t>
  </si>
  <si>
    <t>1907238047</t>
  </si>
  <si>
    <t>1907247708</t>
  </si>
  <si>
    <t>1907263664</t>
  </si>
  <si>
    <t>1907318776</t>
  </si>
  <si>
    <t>1907369587</t>
  </si>
  <si>
    <t>1907192290</t>
  </si>
  <si>
    <t>22022.4.6</t>
  </si>
  <si>
    <t>OP-2022-04-06 NC Judicial</t>
  </si>
  <si>
    <t>1907263698</t>
  </si>
  <si>
    <t>1907342739</t>
  </si>
  <si>
    <t>1907289789</t>
  </si>
  <si>
    <t>22022.9.12</t>
  </si>
  <si>
    <t>SA-2022-09-12 Johnston Co. High Risk</t>
  </si>
  <si>
    <t>1907303354</t>
  </si>
  <si>
    <t>1907343012</t>
  </si>
  <si>
    <t>1907369590</t>
  </si>
  <si>
    <t>NC STATE PORTS AUTHORITY</t>
  </si>
  <si>
    <t>80552</t>
  </si>
  <si>
    <t>6400007800</t>
  </si>
  <si>
    <t>5202168301</t>
  </si>
  <si>
    <t>50061.5.21</t>
  </si>
  <si>
    <t>C-5600VA - OPR - QUEEN CITY EXPRESS</t>
  </si>
  <si>
    <t>5202174611</t>
  </si>
  <si>
    <t>5202183901</t>
  </si>
  <si>
    <t>5202194147</t>
  </si>
  <si>
    <t>5202203074</t>
  </si>
  <si>
    <t>5202213328</t>
  </si>
  <si>
    <t>5202220414</t>
  </si>
  <si>
    <t>5202228459</t>
  </si>
  <si>
    <t>5202237490</t>
  </si>
  <si>
    <t>5202251684</t>
  </si>
  <si>
    <t>5202259654</t>
  </si>
  <si>
    <t>5202271019</t>
  </si>
  <si>
    <t>1907336890</t>
  </si>
  <si>
    <t>80000.1.4.81</t>
  </si>
  <si>
    <t>NCSPA Bridge Tie Imp FRRCSI ID: F20103</t>
  </si>
  <si>
    <t>NC STATE UNIVERSITY</t>
  </si>
  <si>
    <t>10440</t>
  </si>
  <si>
    <t>7400006050</t>
  </si>
  <si>
    <t>5202215403</t>
  </si>
  <si>
    <t>4307344</t>
  </si>
  <si>
    <t>41794.1</t>
  </si>
  <si>
    <t>REGIONAL BICYCLE PLANNING ADMINISTRATIVE</t>
  </si>
  <si>
    <t>5202238313</t>
  </si>
  <si>
    <t>4323137</t>
  </si>
  <si>
    <t>20588</t>
  </si>
  <si>
    <t>7500022502</t>
  </si>
  <si>
    <t>5202198420</t>
  </si>
  <si>
    <t>44907.1.4</t>
  </si>
  <si>
    <t>C-5702BA - PE - BUILDSENSE INC AFV LEASE</t>
  </si>
  <si>
    <t>5202183082</t>
  </si>
  <si>
    <t>44907.1.9</t>
  </si>
  <si>
    <t>C-5702BF - PE - NCDOT RAIL DIVISION</t>
  </si>
  <si>
    <t>5202198474</t>
  </si>
  <si>
    <t>44907.1.10</t>
  </si>
  <si>
    <t>C-5702BG - PE - NCPGA AFV CONVERSIONS</t>
  </si>
  <si>
    <t>5202183081</t>
  </si>
  <si>
    <t>44907.1.11</t>
  </si>
  <si>
    <t>C-5702BH - PE - VIATEC INCORPORATED</t>
  </si>
  <si>
    <t>1906991859</t>
  </si>
  <si>
    <t>50062.4.4</t>
  </si>
  <si>
    <t>C-5601EA - IMPLEMENT - CFAT 2019</t>
  </si>
  <si>
    <t>5202273454</t>
  </si>
  <si>
    <t>44907.1.19</t>
  </si>
  <si>
    <t>C-5702CH - PE - VIATEC INCORPORATED</t>
  </si>
  <si>
    <t>5202180664</t>
  </si>
  <si>
    <t>4286174</t>
  </si>
  <si>
    <t>48478.8.1</t>
  </si>
  <si>
    <t>CLOSED BIKE/PED FY20 COUNTING PROGRAM</t>
  </si>
  <si>
    <t>1906996555</t>
  </si>
  <si>
    <t>50062.4.6</t>
  </si>
  <si>
    <t>C-5601EC -A-B TECH-EVSE</t>
  </si>
  <si>
    <t>1906996554</t>
  </si>
  <si>
    <t>50062.4.16</t>
  </si>
  <si>
    <t>C-5601EM -MEDIC-IDLE REDUCT-ZERO RPM</t>
  </si>
  <si>
    <t>1907100824</t>
  </si>
  <si>
    <t>50062.4.18</t>
  </si>
  <si>
    <t>C-5601EO-NCPGA-LPG CONVERSION</t>
  </si>
  <si>
    <t>1907157862</t>
  </si>
  <si>
    <t>50062.4.19</t>
  </si>
  <si>
    <t>C-5601EP-ORANGE COUNTY-EVSE/EV LEASE</t>
  </si>
  <si>
    <t>1907100825</t>
  </si>
  <si>
    <t>50062.4.21</t>
  </si>
  <si>
    <t>C-5601ER -PINESHORE ENERGY -EVSE</t>
  </si>
  <si>
    <t>25169</t>
  </si>
  <si>
    <t>1907014838</t>
  </si>
  <si>
    <t>4279181</t>
  </si>
  <si>
    <t>22021.12.5</t>
  </si>
  <si>
    <t>M1X-2021-13-01 NCSU ITRE</t>
  </si>
  <si>
    <t>1907034557</t>
  </si>
  <si>
    <t>4284152</t>
  </si>
  <si>
    <t>1907051527</t>
  </si>
  <si>
    <t>4286682</t>
  </si>
  <si>
    <t>1907141618</t>
  </si>
  <si>
    <t>4302621</t>
  </si>
  <si>
    <t>1907030538</t>
  </si>
  <si>
    <t>4282745</t>
  </si>
  <si>
    <t>22021.9.4</t>
  </si>
  <si>
    <t>SA-2021-09-04 NCSU-ITRE</t>
  </si>
  <si>
    <t>1907033950</t>
  </si>
  <si>
    <t>1907139297</t>
  </si>
  <si>
    <t>4302205</t>
  </si>
  <si>
    <t>1907080207</t>
  </si>
  <si>
    <t>4292138</t>
  </si>
  <si>
    <t>22021.9.11</t>
  </si>
  <si>
    <t>SA-2021-09-11 NCSU ITRE Vision Zero</t>
  </si>
  <si>
    <t>1907000498</t>
  </si>
  <si>
    <t>4277437</t>
  </si>
  <si>
    <t>1907024527</t>
  </si>
  <si>
    <t>4281724</t>
  </si>
  <si>
    <t>1907033930</t>
  </si>
  <si>
    <t>1907041591</t>
  </si>
  <si>
    <t>4285352</t>
  </si>
  <si>
    <t>1907133573</t>
  </si>
  <si>
    <t>4301013</t>
  </si>
  <si>
    <t>1907153917</t>
  </si>
  <si>
    <t>4305483</t>
  </si>
  <si>
    <t>22022.12.3</t>
  </si>
  <si>
    <t>M2X-2022-13-01 NCSU - Seat Belt Survey</t>
  </si>
  <si>
    <t>1907175243</t>
  </si>
  <si>
    <t>4310110</t>
  </si>
  <si>
    <t>1907204452</t>
  </si>
  <si>
    <t>4314869</t>
  </si>
  <si>
    <t>1907238013</t>
  </si>
  <si>
    <t>4320008</t>
  </si>
  <si>
    <t>1907295052</t>
  </si>
  <si>
    <t>4329069</t>
  </si>
  <si>
    <t>1907303360</t>
  </si>
  <si>
    <t>4331187</t>
  </si>
  <si>
    <t>1907363027</t>
  </si>
  <si>
    <t>4342279</t>
  </si>
  <si>
    <t>1907153557</t>
  </si>
  <si>
    <t>22022.9.4</t>
  </si>
  <si>
    <t>SA-2022-09-04 NCSU - ITRE</t>
  </si>
  <si>
    <t>1907179167</t>
  </si>
  <si>
    <t>4310975</t>
  </si>
  <si>
    <t>1907192288</t>
  </si>
  <si>
    <t>4313475</t>
  </si>
  <si>
    <t>1907233145</t>
  </si>
  <si>
    <t>4319374</t>
  </si>
  <si>
    <t>1907277823</t>
  </si>
  <si>
    <t>4326150</t>
  </si>
  <si>
    <t>1907324985</t>
  </si>
  <si>
    <t>4335623</t>
  </si>
  <si>
    <t>1907337425</t>
  </si>
  <si>
    <t>4337835</t>
  </si>
  <si>
    <t>1907153558</t>
  </si>
  <si>
    <t>22022.9.11</t>
  </si>
  <si>
    <t>SA-2022-09-11 NCSU - Conference &amp; Event</t>
  </si>
  <si>
    <t>1907179166</t>
  </si>
  <si>
    <t>1907200813</t>
  </si>
  <si>
    <t>1907246586</t>
  </si>
  <si>
    <t>4321537</t>
  </si>
  <si>
    <t>1907295045</t>
  </si>
  <si>
    <t>1907324982</t>
  </si>
  <si>
    <t>1907369588</t>
  </si>
  <si>
    <t>4343818</t>
  </si>
  <si>
    <t>122882</t>
  </si>
  <si>
    <t>7500025201</t>
  </si>
  <si>
    <t>5202242329</t>
  </si>
  <si>
    <t>4324373</t>
  </si>
  <si>
    <t>32635.3.5</t>
  </si>
  <si>
    <t>B-2500 - CON - FEDERAL - BRIDGE 11</t>
  </si>
  <si>
    <t>NEUSE RIVER COUNCIL OF GOVERNMENT</t>
  </si>
  <si>
    <t>12550</t>
  </si>
  <si>
    <t>7500024257</t>
  </si>
  <si>
    <t>5202185201</t>
  </si>
  <si>
    <t>49232.4.3</t>
  </si>
  <si>
    <t>7500024258</t>
  </si>
  <si>
    <t>5202174176</t>
  </si>
  <si>
    <t>49232.4.4</t>
  </si>
  <si>
    <t>5202182887</t>
  </si>
  <si>
    <t>7500024854</t>
  </si>
  <si>
    <t>5202213546</t>
  </si>
  <si>
    <t>49600.4.3</t>
  </si>
  <si>
    <t>5202261501</t>
  </si>
  <si>
    <t>5202273895</t>
  </si>
  <si>
    <t>7500024855</t>
  </si>
  <si>
    <t>5202237865</t>
  </si>
  <si>
    <t>49600.4.4</t>
  </si>
  <si>
    <t>5202268826</t>
  </si>
  <si>
    <t>NEW HANOVER CO AIRPORT AUTHORITY</t>
  </si>
  <si>
    <t>23827</t>
  </si>
  <si>
    <t>1907014860</t>
  </si>
  <si>
    <t>36244.36.19.1</t>
  </si>
  <si>
    <t>WILMINGTON INTERNATIONAL AIRPORT NORTH GA REDEVELOPMENT IMPROVEMENTS</t>
  </si>
  <si>
    <t>1907113498</t>
  </si>
  <si>
    <t>36244.36.22.1</t>
  </si>
  <si>
    <t>WILMINGTON INTERNATIONAL AIRPORT</t>
  </si>
  <si>
    <t>1907175880</t>
  </si>
  <si>
    <t>1907217571</t>
  </si>
  <si>
    <t>1907358710</t>
  </si>
  <si>
    <t>NEW HANOVER COUNTY</t>
  </si>
  <si>
    <t>3363</t>
  </si>
  <si>
    <t>1907353372</t>
  </si>
  <si>
    <t>4341068</t>
  </si>
  <si>
    <t>50077.3.4</t>
  </si>
  <si>
    <t>U-5527C - CON - WILMINGTON</t>
  </si>
  <si>
    <t>1907033787</t>
  </si>
  <si>
    <t>4284170</t>
  </si>
  <si>
    <t>48748.1.1</t>
  </si>
  <si>
    <t>8081</t>
  </si>
  <si>
    <t>1907016264</t>
  </si>
  <si>
    <t>22021.14.3</t>
  </si>
  <si>
    <t>M5BAC-2021-15-03 New Hanover SO - Lab</t>
  </si>
  <si>
    <t>1907026322</t>
  </si>
  <si>
    <t>1907059337</t>
  </si>
  <si>
    <t>1907113191</t>
  </si>
  <si>
    <t>1907030554</t>
  </si>
  <si>
    <t>22021.6.5</t>
  </si>
  <si>
    <t>PT-2021-06-05 New Hanover County - LEL</t>
  </si>
  <si>
    <t>1907145678</t>
  </si>
  <si>
    <t>1907127341</t>
  </si>
  <si>
    <t>22022.14.2</t>
  </si>
  <si>
    <t>M5BAC-2022-15-02 New Hanover County Lab</t>
  </si>
  <si>
    <t>1907152160</t>
  </si>
  <si>
    <t>1907175247</t>
  </si>
  <si>
    <t>1907208576</t>
  </si>
  <si>
    <t>1907246585</t>
  </si>
  <si>
    <t>1907295066</t>
  </si>
  <si>
    <t>1907339322</t>
  </si>
  <si>
    <t>1907350193</t>
  </si>
  <si>
    <t>16670</t>
  </si>
  <si>
    <t>1907139663</t>
  </si>
  <si>
    <t>54431007NP</t>
  </si>
  <si>
    <t>Pymnts Contractors Rail Division Agreement NP</t>
  </si>
  <si>
    <t>NORFOLK SOUTHERN RAILWAY CO</t>
  </si>
  <si>
    <t>7282</t>
  </si>
  <si>
    <t>A400083</t>
  </si>
  <si>
    <t>5202251406</t>
  </si>
  <si>
    <t>34306.3.2</t>
  </si>
  <si>
    <t>P-3414 - CON - STATEWIDE</t>
  </si>
  <si>
    <t>6400009401</t>
  </si>
  <si>
    <t>5202259576</t>
  </si>
  <si>
    <t>40325.1.59</t>
  </si>
  <si>
    <t>Y-4807B - PE - GREENSBORO</t>
  </si>
  <si>
    <t>6400009551</t>
  </si>
  <si>
    <t>5202162907</t>
  </si>
  <si>
    <t>50111.1.1</t>
  </si>
  <si>
    <t>U-5713 - PE - NEW BERN - US 70</t>
  </si>
  <si>
    <t>5202240656</t>
  </si>
  <si>
    <t>6400010150</t>
  </si>
  <si>
    <t>5202264030</t>
  </si>
  <si>
    <t>50181.1.R1</t>
  </si>
  <si>
    <t>U-5768 - PE - NC 49</t>
  </si>
  <si>
    <t>6400007100</t>
  </si>
  <si>
    <t>5202252070</t>
  </si>
  <si>
    <t>44475.1.2</t>
  </si>
  <si>
    <t>P-5705B - PE - CHARLOTTE GATEWAY STATION</t>
  </si>
  <si>
    <t>6400009206</t>
  </si>
  <si>
    <t>5202233246</t>
  </si>
  <si>
    <t>46425.1.1</t>
  </si>
  <si>
    <t>6400010051</t>
  </si>
  <si>
    <t>5202259569</t>
  </si>
  <si>
    <t>44689.1.1</t>
  </si>
  <si>
    <t>6400006450</t>
  </si>
  <si>
    <t>5202257147</t>
  </si>
  <si>
    <t>50000.3.1</t>
  </si>
  <si>
    <t>6400009752</t>
  </si>
  <si>
    <t>5202234769</t>
  </si>
  <si>
    <t>46920.1.1</t>
  </si>
  <si>
    <t>P-5709 - PE - NORFOLK SOUTHERN RAILROAD</t>
  </si>
  <si>
    <t>5202261708</t>
  </si>
  <si>
    <t>6400009050</t>
  </si>
  <si>
    <t>5202245358</t>
  </si>
  <si>
    <t>46929.1.1</t>
  </si>
  <si>
    <t>P-5717 - PE - NORFOLK SOUTHERN H LINE</t>
  </si>
  <si>
    <t>6400008300</t>
  </si>
  <si>
    <t>5202226570</t>
  </si>
  <si>
    <t>5202247369</t>
  </si>
  <si>
    <t>6400009400</t>
  </si>
  <si>
    <t>5202173519</t>
  </si>
  <si>
    <t>80000.3.3.25</t>
  </si>
  <si>
    <t>NS Upgrade Fuel Transfer Facility SJAFB</t>
  </si>
  <si>
    <t>6400005651</t>
  </si>
  <si>
    <t>5202164819</t>
  </si>
  <si>
    <t>44092STI.3.1200</t>
  </si>
  <si>
    <t>P-5500 - CON - RUS P42B CONSTRUCTION</t>
  </si>
  <si>
    <t>5202164822</t>
  </si>
  <si>
    <t>5202245356</t>
  </si>
  <si>
    <t>6400008409</t>
  </si>
  <si>
    <t>5202259888</t>
  </si>
  <si>
    <t>47603.1.1</t>
  </si>
  <si>
    <t>P-5725 - PE - NORFOLK SOUTHERN MAINLINE</t>
  </si>
  <si>
    <t>6400008408</t>
  </si>
  <si>
    <t>5202205001</t>
  </si>
  <si>
    <t>47604.1.1</t>
  </si>
  <si>
    <t>5202233632</t>
  </si>
  <si>
    <t>5202273882</t>
  </si>
  <si>
    <t>6400009100</t>
  </si>
  <si>
    <t>5202273562</t>
  </si>
  <si>
    <t>54016.1.2</t>
  </si>
  <si>
    <t>U-5724 -PE- US 13 (BERKELEY BLVD)(STATE)</t>
  </si>
  <si>
    <t>6400008455</t>
  </si>
  <si>
    <t>5202269479</t>
  </si>
  <si>
    <t>44475SA.3.TG01</t>
  </si>
  <si>
    <t>P-5705BA -CON-CGS-NS</t>
  </si>
  <si>
    <t>5202166175</t>
  </si>
  <si>
    <t>5202207948</t>
  </si>
  <si>
    <t>5202213324</t>
  </si>
  <si>
    <t>5202224218</t>
  </si>
  <si>
    <t>5202245456</t>
  </si>
  <si>
    <t>5202245460</t>
  </si>
  <si>
    <t>5202257145</t>
  </si>
  <si>
    <t>6400009851</t>
  </si>
  <si>
    <t>5202240386</t>
  </si>
  <si>
    <t>49174.1.1</t>
  </si>
  <si>
    <t>P-5754 - PE - SR 2623 (TRAILER DRIVE)</t>
  </si>
  <si>
    <t>5202273561</t>
  </si>
  <si>
    <t>6400009956</t>
  </si>
  <si>
    <t>5202269889</t>
  </si>
  <si>
    <t>45738.1.2</t>
  </si>
  <si>
    <t>B-5783 - PE - BRIDGE 164</t>
  </si>
  <si>
    <t>6400009950</t>
  </si>
  <si>
    <t>5202239884</t>
  </si>
  <si>
    <t>49361</t>
  </si>
  <si>
    <t>49361 M-0547 PUNCH LOOP ROAD SR 1483</t>
  </si>
  <si>
    <t>6400010253</t>
  </si>
  <si>
    <t>5202275280</t>
  </si>
  <si>
    <t>49633.1.1</t>
  </si>
  <si>
    <t>HI-0008 - PE - I-95</t>
  </si>
  <si>
    <t>NORTH CAROLINA &amp; VIRGINIA RAILROAD</t>
  </si>
  <si>
    <t>44238</t>
  </si>
  <si>
    <t>1907087475</t>
  </si>
  <si>
    <t>4293499</t>
  </si>
  <si>
    <t>80000.1.4.80</t>
  </si>
  <si>
    <t>NCVA Crossties,Bridge Imp FRRCSI: F20102</t>
  </si>
  <si>
    <t>1907141612</t>
  </si>
  <si>
    <t>4302627</t>
  </si>
  <si>
    <t>1907160718</t>
  </si>
  <si>
    <t>4307313</t>
  </si>
  <si>
    <t>1907191918</t>
  </si>
  <si>
    <t>4313487</t>
  </si>
  <si>
    <t>1907242929</t>
  </si>
  <si>
    <t>4320761</t>
  </si>
  <si>
    <t>1907255511</t>
  </si>
  <si>
    <t>4323077</t>
  </si>
  <si>
    <t>1907310834</t>
  </si>
  <si>
    <t>4333098</t>
  </si>
  <si>
    <t>1907363997</t>
  </si>
  <si>
    <t>4342285</t>
  </si>
  <si>
    <t>NORTH CAROLINA RAILROAD COMPANY</t>
  </si>
  <si>
    <t>12799</t>
  </si>
  <si>
    <t>6400000450</t>
  </si>
  <si>
    <t>5202160929</t>
  </si>
  <si>
    <t>4274221</t>
  </si>
  <si>
    <t>37676</t>
  </si>
  <si>
    <t>Rail Station Operating Expenses</t>
  </si>
  <si>
    <t>5202160932</t>
  </si>
  <si>
    <t>4274222</t>
  </si>
  <si>
    <t>5202160985</t>
  </si>
  <si>
    <t>4274223</t>
  </si>
  <si>
    <t>5202160986</t>
  </si>
  <si>
    <t>4274224</t>
  </si>
  <si>
    <t>5202160987</t>
  </si>
  <si>
    <t>4274225</t>
  </si>
  <si>
    <t>6400003950</t>
  </si>
  <si>
    <t>5202164767</t>
  </si>
  <si>
    <t>4274665</t>
  </si>
  <si>
    <t>5202176355</t>
  </si>
  <si>
    <t>4283960</t>
  </si>
  <si>
    <t>5202191226</t>
  </si>
  <si>
    <t>4294510</t>
  </si>
  <si>
    <t>5202200998</t>
  </si>
  <si>
    <t>4298249</t>
  </si>
  <si>
    <t>5202218234</t>
  </si>
  <si>
    <t>4309801</t>
  </si>
  <si>
    <t>5202256627</t>
  </si>
  <si>
    <t>4332548</t>
  </si>
  <si>
    <t>5202256628</t>
  </si>
  <si>
    <t>4332549</t>
  </si>
  <si>
    <t>5202266272</t>
  </si>
  <si>
    <t>4338625</t>
  </si>
  <si>
    <t>6400003400</t>
  </si>
  <si>
    <t>5202202704</t>
  </si>
  <si>
    <t>4300118</t>
  </si>
  <si>
    <t>39311</t>
  </si>
  <si>
    <t>SALISBURY STATION.  Platform and canopy.</t>
  </si>
  <si>
    <t>5202237773</t>
  </si>
  <si>
    <t>4323135</t>
  </si>
  <si>
    <t>5202237875</t>
  </si>
  <si>
    <t>4323136</t>
  </si>
  <si>
    <t>6400003300</t>
  </si>
  <si>
    <t>5202160989</t>
  </si>
  <si>
    <t>4274226</t>
  </si>
  <si>
    <t>40309</t>
  </si>
  <si>
    <t>5202160990</t>
  </si>
  <si>
    <t>4274227</t>
  </si>
  <si>
    <t>5202160992</t>
  </si>
  <si>
    <t>4274228</t>
  </si>
  <si>
    <t>5202164038</t>
  </si>
  <si>
    <t>5202232322</t>
  </si>
  <si>
    <t>4318613</t>
  </si>
  <si>
    <t>5202233956</t>
  </si>
  <si>
    <t>4319463</t>
  </si>
  <si>
    <t>5202256629</t>
  </si>
  <si>
    <t>4332550</t>
  </si>
  <si>
    <t>1907177328</t>
  </si>
  <si>
    <t>4310970</t>
  </si>
  <si>
    <t>21IM.05</t>
  </si>
  <si>
    <t>Div 5 - Incident Management</t>
  </si>
  <si>
    <t>1907360796</t>
  </si>
  <si>
    <t>4342275</t>
  </si>
  <si>
    <t>25877</t>
  </si>
  <si>
    <t>7500022950</t>
  </si>
  <si>
    <t>5202262640</t>
  </si>
  <si>
    <t>37673.1.3</t>
  </si>
  <si>
    <t>R-2721 - PE - SWF PROPAGATION FACITILITY</t>
  </si>
  <si>
    <t>35516.5.TA1</t>
  </si>
  <si>
    <t>SOUTHERN WAKE CONSTRUCTION - BOND FUNDS</t>
  </si>
  <si>
    <t>NORTHAMPTON COUNTY</t>
  </si>
  <si>
    <t>14895</t>
  </si>
  <si>
    <t>1907139664</t>
  </si>
  <si>
    <t>4302701</t>
  </si>
  <si>
    <t>OLYMPIA VOLUNTEER FIRE DEPT</t>
  </si>
  <si>
    <t>121008</t>
  </si>
  <si>
    <t>1907029739</t>
  </si>
  <si>
    <t>4282776</t>
  </si>
  <si>
    <t>72.1083</t>
  </si>
  <si>
    <t>Div 2 Pamlico - Olympia VFD</t>
  </si>
  <si>
    <t>28441</t>
  </si>
  <si>
    <t>1906991836</t>
  </si>
  <si>
    <t>51001.52.7.2</t>
  </si>
  <si>
    <t>21-ED-055 ONSLOW UNITED TRANSIT, OPER</t>
  </si>
  <si>
    <t>1906997173</t>
  </si>
  <si>
    <t>36233.79.15.1</t>
  </si>
  <si>
    <t>21-CT-055 ONSLOW UNITED TRANSIT, ADMIN</t>
  </si>
  <si>
    <t>1907290189</t>
  </si>
  <si>
    <t>44637.14.5.3</t>
  </si>
  <si>
    <t>21-39-055S ONSLOW UNITED TRANSIT, CAP</t>
  </si>
  <si>
    <t>1906996552</t>
  </si>
  <si>
    <t>49233.46.1.2</t>
  </si>
  <si>
    <t>20-CA-055 ONSLOW UNITED TRANSIT, OPER</t>
  </si>
  <si>
    <t>1907028213</t>
  </si>
  <si>
    <t>1907057353</t>
  </si>
  <si>
    <t>1907098296</t>
  </si>
  <si>
    <t>1907138242</t>
  </si>
  <si>
    <t>1907194192</t>
  </si>
  <si>
    <t>51001.52.8.2</t>
  </si>
  <si>
    <t>22-ED-055 ONSLOW UNITED TRANSIT, OPER</t>
  </si>
  <si>
    <t>1907250930</t>
  </si>
  <si>
    <t>1907297501</t>
  </si>
  <si>
    <t>1907357524</t>
  </si>
  <si>
    <t>1907028212</t>
  </si>
  <si>
    <t>36233.79.16.1</t>
  </si>
  <si>
    <t>22-CT-055 ONSLOW UNITED TRANSIT, ADMIN</t>
  </si>
  <si>
    <t>1907051545</t>
  </si>
  <si>
    <t>1907098295</t>
  </si>
  <si>
    <t>1907168719</t>
  </si>
  <si>
    <t>1907191913</t>
  </si>
  <si>
    <t>1907238395</t>
  </si>
  <si>
    <t>1907297716</t>
  </si>
  <si>
    <t>1907364008</t>
  </si>
  <si>
    <t>36233.79.16.3</t>
  </si>
  <si>
    <t>22-CT-055 ONSLOW UNITED TRANSIT, CAP</t>
  </si>
  <si>
    <t>1907101452</t>
  </si>
  <si>
    <t>36233.79.16.4</t>
  </si>
  <si>
    <t>1907194193</t>
  </si>
  <si>
    <t>36224.30.6.2</t>
  </si>
  <si>
    <t>22-TA-055 ONSLOW UNITED TRANSIT, OPER</t>
  </si>
  <si>
    <t>ORANGE COUNTY</t>
  </si>
  <si>
    <t>11128</t>
  </si>
  <si>
    <t>1907123273</t>
  </si>
  <si>
    <t>4299513</t>
  </si>
  <si>
    <t>22021.6.4</t>
  </si>
  <si>
    <t>PT-2021-06-04 Orange County - LEL</t>
  </si>
  <si>
    <t>15788</t>
  </si>
  <si>
    <t>1907056370</t>
  </si>
  <si>
    <t>49358.9.1.1</t>
  </si>
  <si>
    <t>21-CS-056A ORANGE COUNTY, OPERATING</t>
  </si>
  <si>
    <t>1907288430</t>
  </si>
  <si>
    <t>4327912</t>
  </si>
  <si>
    <t>22022.6.5</t>
  </si>
  <si>
    <t>PT-2022-06-05 Orange County - LEL</t>
  </si>
  <si>
    <t>1907139666</t>
  </si>
  <si>
    <t>99214</t>
  </si>
  <si>
    <t>1907146211</t>
  </si>
  <si>
    <t>4303908</t>
  </si>
  <si>
    <t>22021.11.1</t>
  </si>
  <si>
    <t>PS-2021-05-01 Outer Banks Bike/Ped</t>
  </si>
  <si>
    <t>1906996484</t>
  </si>
  <si>
    <t>4276512</t>
  </si>
  <si>
    <t>PAMLICO COUNTY</t>
  </si>
  <si>
    <t>14637</t>
  </si>
  <si>
    <t>1907139667</t>
  </si>
  <si>
    <t>PARTNERSHIP FOR THE SOUNDS</t>
  </si>
  <si>
    <t>28942</t>
  </si>
  <si>
    <t>7500024809</t>
  </si>
  <si>
    <t>5202218105</t>
  </si>
  <si>
    <t>5202165547</t>
  </si>
  <si>
    <t>5202192294</t>
  </si>
  <si>
    <t>5202248971</t>
  </si>
  <si>
    <t>PENDER ADULT SERVICES, INC.</t>
  </si>
  <si>
    <t>27936</t>
  </si>
  <si>
    <t>1907004889</t>
  </si>
  <si>
    <t>36233.127.13.1</t>
  </si>
  <si>
    <t>21-CT-069 PENDER ADULT SERVICES, ADMIN</t>
  </si>
  <si>
    <t>1907022945</t>
  </si>
  <si>
    <t>1907036569</t>
  </si>
  <si>
    <t>49233.48.1.2</t>
  </si>
  <si>
    <t>20-CA-069 PENDER ADULT SERVICES, INC.</t>
  </si>
  <si>
    <t>1907300459</t>
  </si>
  <si>
    <t>1907317158</t>
  </si>
  <si>
    <t>51001.76.8.2</t>
  </si>
  <si>
    <t>22-ED-069 PENDER ADULT SERVICES, OPER</t>
  </si>
  <si>
    <t>1907366017</t>
  </si>
  <si>
    <t>1907056082</t>
  </si>
  <si>
    <t>36233.127.14.1</t>
  </si>
  <si>
    <t>22-CT-069 PENDER ADULT SERVICES, ADMIN</t>
  </si>
  <si>
    <t>1907113499</t>
  </si>
  <si>
    <t>1907150318</t>
  </si>
  <si>
    <t>1907238393</t>
  </si>
  <si>
    <t>1907275082</t>
  </si>
  <si>
    <t>1907343123</t>
  </si>
  <si>
    <t>PENDER COUNTY</t>
  </si>
  <si>
    <t>11939</t>
  </si>
  <si>
    <t>1907000497</t>
  </si>
  <si>
    <t>4277449</t>
  </si>
  <si>
    <t>22021.6.23</t>
  </si>
  <si>
    <t>1907035445</t>
  </si>
  <si>
    <t>4284172</t>
  </si>
  <si>
    <t>1907081066</t>
  </si>
  <si>
    <t>4292160</t>
  </si>
  <si>
    <t>1907100201</t>
  </si>
  <si>
    <t>4295514</t>
  </si>
  <si>
    <t>1907149107</t>
  </si>
  <si>
    <t>4304305</t>
  </si>
  <si>
    <t>1907175245</t>
  </si>
  <si>
    <t>4310128</t>
  </si>
  <si>
    <t>22022.6.23</t>
  </si>
  <si>
    <t>PT-2022-06-23 Pender County</t>
  </si>
  <si>
    <t>1907183797</t>
  </si>
  <si>
    <t>4312022</t>
  </si>
  <si>
    <t>1907281592</t>
  </si>
  <si>
    <t>4326841</t>
  </si>
  <si>
    <t>1907295049</t>
  </si>
  <si>
    <t>4329087</t>
  </si>
  <si>
    <t>1907303359</t>
  </si>
  <si>
    <t>4331224</t>
  </si>
  <si>
    <t>1907317154</t>
  </si>
  <si>
    <t>4334318</t>
  </si>
  <si>
    <t>1907360337</t>
  </si>
  <si>
    <t>4341636</t>
  </si>
  <si>
    <t>1907372598</t>
  </si>
  <si>
    <t>4343868</t>
  </si>
  <si>
    <t>37356</t>
  </si>
  <si>
    <t>1907139669</t>
  </si>
  <si>
    <t>PERSON COUNTY</t>
  </si>
  <si>
    <t>25112</t>
  </si>
  <si>
    <t>1907013524</t>
  </si>
  <si>
    <t>36244.60.9.3</t>
  </si>
  <si>
    <t>PERSON COUNTY RUNWAY SAFETY AREA WIDENING (Design/Bid Only)</t>
  </si>
  <si>
    <t>1907043174</t>
  </si>
  <si>
    <t>1907081717</t>
  </si>
  <si>
    <t>1907115930</t>
  </si>
  <si>
    <t>1907150227</t>
  </si>
  <si>
    <t>1907175296</t>
  </si>
  <si>
    <t>1907235243</t>
  </si>
  <si>
    <t>1907252727</t>
  </si>
  <si>
    <t>1907280755</t>
  </si>
  <si>
    <t>1907336881</t>
  </si>
  <si>
    <t>1907043175</t>
  </si>
  <si>
    <t>36244.60.10.1</t>
  </si>
  <si>
    <t>1907081716</t>
  </si>
  <si>
    <t>1907115931</t>
  </si>
  <si>
    <t>1907252728</t>
  </si>
  <si>
    <t>1907336884</t>
  </si>
  <si>
    <t>1907373172</t>
  </si>
  <si>
    <t>1907131496</t>
  </si>
  <si>
    <t>36237.47.16.1</t>
  </si>
  <si>
    <t>Raleigh Regional Airport at Person County</t>
  </si>
  <si>
    <t>1907141680</t>
  </si>
  <si>
    <t>1907175295</t>
  </si>
  <si>
    <t>1907252444</t>
  </si>
  <si>
    <t>1907357621</t>
  </si>
  <si>
    <t>30986</t>
  </si>
  <si>
    <t>1907028214</t>
  </si>
  <si>
    <t>36233.81.20.1</t>
  </si>
  <si>
    <t>21-CT-083 PERSON COUNTY, ADMINISTRATION</t>
  </si>
  <si>
    <t>1907036571</t>
  </si>
  <si>
    <t>36233.81.20.3</t>
  </si>
  <si>
    <t>21-CT-083 PERSON COUNTY, CAPITAL</t>
  </si>
  <si>
    <t>1907017351</t>
  </si>
  <si>
    <t>49233.49.1.2</t>
  </si>
  <si>
    <t>20-CA-083 PERSON COUNTY, OPERATING</t>
  </si>
  <si>
    <t>1907036570</t>
  </si>
  <si>
    <t>1907139671</t>
  </si>
  <si>
    <t>1907268544</t>
  </si>
  <si>
    <t>36244.60.11.1</t>
  </si>
  <si>
    <t>1907344550</t>
  </si>
  <si>
    <t>PIEDMONT &amp; ATLANTIC RAILROAD CO INC</t>
  </si>
  <si>
    <t>21641</t>
  </si>
  <si>
    <t>1907160675</t>
  </si>
  <si>
    <t>80000.1.4.65</t>
  </si>
  <si>
    <t>YVRR Rail, Crosstie, Surface Replacement</t>
  </si>
  <si>
    <t>1907255510</t>
  </si>
  <si>
    <t>6400008603</t>
  </si>
  <si>
    <t>5202211656</t>
  </si>
  <si>
    <t>80000.2.3.108</t>
  </si>
  <si>
    <t>1907310833</t>
  </si>
  <si>
    <t>80000.1.4.90</t>
  </si>
  <si>
    <t>YVRR-Replace Rail,Crosstie FRRCSI:F20112</t>
  </si>
  <si>
    <t>7155</t>
  </si>
  <si>
    <t>7500024274</t>
  </si>
  <si>
    <t>5202208018</t>
  </si>
  <si>
    <t>49232.5.3</t>
  </si>
  <si>
    <t>1907022951</t>
  </si>
  <si>
    <t>36225.2.20.1</t>
  </si>
  <si>
    <t>21-RS-120 PIEDMONT AUTHORITY, ADMIN</t>
  </si>
  <si>
    <t>7500024903</t>
  </si>
  <si>
    <t>5202217156</t>
  </si>
  <si>
    <t>49600.5.3</t>
  </si>
  <si>
    <t>5202240065</t>
  </si>
  <si>
    <t>5202268797</t>
  </si>
  <si>
    <t>1906998519</t>
  </si>
  <si>
    <t>49233.79.1.2</t>
  </si>
  <si>
    <t>21-CA-120 PIEDMONT AUTHORITY, OPERATING</t>
  </si>
  <si>
    <t>1907110878</t>
  </si>
  <si>
    <t>1907108302</t>
  </si>
  <si>
    <t>36225.2.21.1</t>
  </si>
  <si>
    <t>22-RS-120 PIEDMONT AUTHORITY, ADMIN</t>
  </si>
  <si>
    <t>1907309246</t>
  </si>
  <si>
    <t>1907372603</t>
  </si>
  <si>
    <t>1907096779</t>
  </si>
  <si>
    <t>36231.12.8.3</t>
  </si>
  <si>
    <t>22-UM-120  PIEDMONT AUTHORITY, CAPITAL</t>
  </si>
  <si>
    <t>1907139179</t>
  </si>
  <si>
    <t>PIEDMONT TRIAD AIRPORT AUTHORITY</t>
  </si>
  <si>
    <t>9153</t>
  </si>
  <si>
    <t>1907022942</t>
  </si>
  <si>
    <t>46309.1.1</t>
  </si>
  <si>
    <t>1907235242</t>
  </si>
  <si>
    <t>36244.30.19.1</t>
  </si>
  <si>
    <t>PIEDMONT-TRIAD INTERNATIONAL SFY 2016 Crossfield Taxiway System Agreement</t>
  </si>
  <si>
    <t>1907137455</t>
  </si>
  <si>
    <t>36244.30.22.1</t>
  </si>
  <si>
    <t>PIEDMONT-TRIAD INTERNATIONAL</t>
  </si>
  <si>
    <t>1907154802</t>
  </si>
  <si>
    <t>1907194233</t>
  </si>
  <si>
    <t>1907297720</t>
  </si>
  <si>
    <t>1907314349</t>
  </si>
  <si>
    <t>36244.30.22.2</t>
  </si>
  <si>
    <t>1907344555</t>
  </si>
  <si>
    <t>PIEDMONT TRIAD REGIONAL COUNCIL</t>
  </si>
  <si>
    <t>78717</t>
  </si>
  <si>
    <t>7500024266</t>
  </si>
  <si>
    <t>5202180905</t>
  </si>
  <si>
    <t>49232.4.12</t>
  </si>
  <si>
    <t>7500024268</t>
  </si>
  <si>
    <t>5202180686</t>
  </si>
  <si>
    <t>49232.4.14</t>
  </si>
  <si>
    <t>7500024865</t>
  </si>
  <si>
    <t>5202211902</t>
  </si>
  <si>
    <t>5202240238</t>
  </si>
  <si>
    <t>5202270416</t>
  </si>
  <si>
    <t>7500024863</t>
  </si>
  <si>
    <t>5202211895</t>
  </si>
  <si>
    <t>49600.4.12</t>
  </si>
  <si>
    <t>5202240236</t>
  </si>
  <si>
    <t>5202277168</t>
  </si>
  <si>
    <t>49600.4.23</t>
  </si>
  <si>
    <t>PIEDMONT TRIAD VISITOR CENTER</t>
  </si>
  <si>
    <t>11738</t>
  </si>
  <si>
    <t>7500024805</t>
  </si>
  <si>
    <t>5202217997</t>
  </si>
  <si>
    <t>4309794</t>
  </si>
  <si>
    <t>5202248964</t>
  </si>
  <si>
    <t>5202165544</t>
  </si>
  <si>
    <t>4276892</t>
  </si>
  <si>
    <t>5202192176</t>
  </si>
  <si>
    <t>4294504</t>
  </si>
  <si>
    <t>PINEY CREEK VOLUNTEER FIRE DEPT</t>
  </si>
  <si>
    <t>122353</t>
  </si>
  <si>
    <t>1907186149</t>
  </si>
  <si>
    <t>72.1099</t>
  </si>
  <si>
    <t>Div 11 Alleghany - Piney Creek VFD</t>
  </si>
  <si>
    <t>PITT COUNTY</t>
  </si>
  <si>
    <t>11398</t>
  </si>
  <si>
    <t>22953</t>
  </si>
  <si>
    <t>1907017350</t>
  </si>
  <si>
    <t>36233.82.13.1</t>
  </si>
  <si>
    <t>21-CT-064 PITT COUNTY, ADMINISTRATION</t>
  </si>
  <si>
    <t>1907252426</t>
  </si>
  <si>
    <t>49233.50.1.2</t>
  </si>
  <si>
    <t>20-CA-064 PITT COUNTY, OPERATING</t>
  </si>
  <si>
    <t>1907056083</t>
  </si>
  <si>
    <t>36233.82.14.1</t>
  </si>
  <si>
    <t>22-CT-064 PITT COUNTY, ADMINISTRATION</t>
  </si>
  <si>
    <t>1907100826</t>
  </si>
  <si>
    <t>1907117638</t>
  </si>
  <si>
    <t>1907170488</t>
  </si>
  <si>
    <t>1907247066</t>
  </si>
  <si>
    <t>1907366019</t>
  </si>
  <si>
    <t>19966</t>
  </si>
  <si>
    <t>1907139672</t>
  </si>
  <si>
    <t>PITT COUNTY COUNCIL ON AGING INC</t>
  </si>
  <si>
    <t>80779</t>
  </si>
  <si>
    <t>1907008818</t>
  </si>
  <si>
    <t>51001.51.6.3</t>
  </si>
  <si>
    <t>21-ED-964 PITT COUNTY COUNCIL, CAPITAL</t>
  </si>
  <si>
    <t>1907044474</t>
  </si>
  <si>
    <t>1907066975</t>
  </si>
  <si>
    <t>1907153897</t>
  </si>
  <si>
    <t>1907167862</t>
  </si>
  <si>
    <t>51001.51.7.3</t>
  </si>
  <si>
    <t>22-ED-964 PITT COUNTY COUNCIL, CAPITAL</t>
  </si>
  <si>
    <t>1907175239</t>
  </si>
  <si>
    <t>1907252439</t>
  </si>
  <si>
    <t>1907295512</t>
  </si>
  <si>
    <t>1907321740</t>
  </si>
  <si>
    <t>1907369521</t>
  </si>
  <si>
    <t>11473</t>
  </si>
  <si>
    <t>1907113463</t>
  </si>
  <si>
    <t>36244.52.20.1</t>
  </si>
  <si>
    <t>PITT-GREENVILLE AIRPORT</t>
  </si>
  <si>
    <t>1907168555</t>
  </si>
  <si>
    <t>1907213829</t>
  </si>
  <si>
    <t>1907369563</t>
  </si>
  <si>
    <t>1907314351</t>
  </si>
  <si>
    <t>36244.52.20.2</t>
  </si>
  <si>
    <t>1907344554</t>
  </si>
  <si>
    <t>POLK COUNTY</t>
  </si>
  <si>
    <t>21061</t>
  </si>
  <si>
    <t>1907139673</t>
  </si>
  <si>
    <t>26512</t>
  </si>
  <si>
    <t>1907264680</t>
  </si>
  <si>
    <t>4324341</t>
  </si>
  <si>
    <t>36233.83.21.1</t>
  </si>
  <si>
    <t>20-CT-033 POLK COUNTY, ADMINISTRATION</t>
  </si>
  <si>
    <t>1907256124</t>
  </si>
  <si>
    <t>4323105</t>
  </si>
  <si>
    <t>36233.83.21.3</t>
  </si>
  <si>
    <t>20-CT-033 POLK COUNTY, CAPITAL</t>
  </si>
  <si>
    <t>1907304190</t>
  </si>
  <si>
    <t>4331816</t>
  </si>
  <si>
    <t>1907329451</t>
  </si>
  <si>
    <t>4336588</t>
  </si>
  <si>
    <t>1907016061</t>
  </si>
  <si>
    <t>4280222</t>
  </si>
  <si>
    <t>36233.83.22.1</t>
  </si>
  <si>
    <t>21-CT-033 POLK COUNTY, ADMINISTRATION</t>
  </si>
  <si>
    <t>1907325001</t>
  </si>
  <si>
    <t>4335657</t>
  </si>
  <si>
    <t>51081.2.3.3</t>
  </si>
  <si>
    <t>21-AD-033 POLK COUNTY, CAPITAL</t>
  </si>
  <si>
    <t>1907041947</t>
  </si>
  <si>
    <t>4285387</t>
  </si>
  <si>
    <t>49233.51.1.2</t>
  </si>
  <si>
    <t>20-CA-033 POLK COUNTY TRANSIT, OPERATING</t>
  </si>
  <si>
    <t>1907341383</t>
  </si>
  <si>
    <t>4338986</t>
  </si>
  <si>
    <t>1907112781</t>
  </si>
  <si>
    <t>4297582</t>
  </si>
  <si>
    <t>36233.83.23.1</t>
  </si>
  <si>
    <t>22-CT-033 POLK COUNTY, ADMINISTRATION</t>
  </si>
  <si>
    <t>1907291524</t>
  </si>
  <si>
    <t>4328587</t>
  </si>
  <si>
    <t>1907325003</t>
  </si>
  <si>
    <t>44637.69.1.4</t>
  </si>
  <si>
    <t>22-39-033 POLK COUNTY TRANSP. CAP II</t>
  </si>
  <si>
    <t>RALEIGH-DURHAM AIRPORT AUTHORITY</t>
  </si>
  <si>
    <t>25115</t>
  </si>
  <si>
    <t>1907099851</t>
  </si>
  <si>
    <t>4295511</t>
  </si>
  <si>
    <t>36244.54.20.1</t>
  </si>
  <si>
    <t>RALEIGH DURHAM</t>
  </si>
  <si>
    <t>1907157888</t>
  </si>
  <si>
    <t>4306763</t>
  </si>
  <si>
    <t>1907220314</t>
  </si>
  <si>
    <t>4317886</t>
  </si>
  <si>
    <t>1907298421</t>
  </si>
  <si>
    <t>4330511</t>
  </si>
  <si>
    <t>RANDOLPH COUNTY</t>
  </si>
  <si>
    <t>29216</t>
  </si>
  <si>
    <t>7500024808</t>
  </si>
  <si>
    <t>5202218092</t>
  </si>
  <si>
    <t>4310166</t>
  </si>
  <si>
    <t>5202248970</t>
  </si>
  <si>
    <t>4329120</t>
  </si>
  <si>
    <t>5202175102</t>
  </si>
  <si>
    <t>4283953</t>
  </si>
  <si>
    <t>5202192240</t>
  </si>
  <si>
    <t>4294501</t>
  </si>
  <si>
    <t>30623</t>
  </si>
  <si>
    <t>1907139674</t>
  </si>
  <si>
    <t>RANDOLPH SENIOR ADULTS ASSOCIATION</t>
  </si>
  <si>
    <t>17007</t>
  </si>
  <si>
    <t>1906992460</t>
  </si>
  <si>
    <t>4275325</t>
  </si>
  <si>
    <t>36233.84.23.1</t>
  </si>
  <si>
    <t>21-CT-073, RANDOLPH CO SAA,   ADMIN</t>
  </si>
  <si>
    <t>1907025540</t>
  </si>
  <si>
    <t>4281706</t>
  </si>
  <si>
    <t>1906992492</t>
  </si>
  <si>
    <t>49233.52.1.2</t>
  </si>
  <si>
    <t>20-CA-073 RANDOLPH COUNTY SR ADULTS OPER</t>
  </si>
  <si>
    <t>1907025541</t>
  </si>
  <si>
    <t>1907263678</t>
  </si>
  <si>
    <t>1907309282</t>
  </si>
  <si>
    <t>1907242909</t>
  </si>
  <si>
    <t>4320742</t>
  </si>
  <si>
    <t>36233.84.24.1</t>
  </si>
  <si>
    <t>22-CT-073, RANDOLPH CO SAA,   ADMIN</t>
  </si>
  <si>
    <t>1907349381</t>
  </si>
  <si>
    <t>98037</t>
  </si>
  <si>
    <t>6400008750</t>
  </si>
  <si>
    <t>5202247543</t>
  </si>
  <si>
    <t>80000.2.3.59</t>
  </si>
  <si>
    <t>RSNR - Third St. - Parkton</t>
  </si>
  <si>
    <t>30261</t>
  </si>
  <si>
    <t>1907139178</t>
  </si>
  <si>
    <t>4302623</t>
  </si>
  <si>
    <t>REVOLUTION ACADEMY</t>
  </si>
  <si>
    <t>122568</t>
  </si>
  <si>
    <t>1907213090</t>
  </si>
  <si>
    <t>4316622</t>
  </si>
  <si>
    <t>48721.3.1</t>
  </si>
  <si>
    <t>SM-5707E - Div. 7 School Reimbursement</t>
  </si>
  <si>
    <t>RICHMOND COUNTY</t>
  </si>
  <si>
    <t>25141</t>
  </si>
  <si>
    <t>1907149591</t>
  </si>
  <si>
    <t>4304303</t>
  </si>
  <si>
    <t>36237.3.15.1</t>
  </si>
  <si>
    <t>RICHMOND COUNTY AIRPORT</t>
  </si>
  <si>
    <t>1907194235</t>
  </si>
  <si>
    <t>4313503</t>
  </si>
  <si>
    <t>36237.3.17.1</t>
  </si>
  <si>
    <t>1907191924</t>
  </si>
  <si>
    <t>36237.3.17.2</t>
  </si>
  <si>
    <t>1907331576</t>
  </si>
  <si>
    <t>4336890</t>
  </si>
  <si>
    <t>16846</t>
  </si>
  <si>
    <t>1907139675</t>
  </si>
  <si>
    <t>5093</t>
  </si>
  <si>
    <t>1907037168</t>
  </si>
  <si>
    <t>36233.85.22.1</t>
  </si>
  <si>
    <t>21-CT-075 RICHMOND INTERAGENCY, ADMIN</t>
  </si>
  <si>
    <t>1907033785</t>
  </si>
  <si>
    <t>49233.53.1.2</t>
  </si>
  <si>
    <t>20-CA-075 RICHMOND INTERAGENCY, OPER</t>
  </si>
  <si>
    <t>1907306666</t>
  </si>
  <si>
    <t>1907357565</t>
  </si>
  <si>
    <t>1907306668</t>
  </si>
  <si>
    <t>36233.85.23.1</t>
  </si>
  <si>
    <t>22-CT-075 RICHMOND INTERAGENCY, ADMIN</t>
  </si>
  <si>
    <t>1907321743</t>
  </si>
  <si>
    <t>ROBESON COUNTY</t>
  </si>
  <si>
    <t>27089</t>
  </si>
  <si>
    <t>1906999289</t>
  </si>
  <si>
    <t>36233.67.22.3</t>
  </si>
  <si>
    <t>21-CT-074 ROBESON COUNTY, CAPITAL I</t>
  </si>
  <si>
    <t>1906992777</t>
  </si>
  <si>
    <t>36233.67.22.4</t>
  </si>
  <si>
    <t>21-CT-074 ROBESON COUNTY, CAPITAL II</t>
  </si>
  <si>
    <t>1906996505</t>
  </si>
  <si>
    <t>36233.67.22.5</t>
  </si>
  <si>
    <t>1906992778</t>
  </si>
  <si>
    <t>49233.54.1.2</t>
  </si>
  <si>
    <t>20-CA-074 ROBESON COUNTY, OPERATING</t>
  </si>
  <si>
    <t>1907038091</t>
  </si>
  <si>
    <t>8815</t>
  </si>
  <si>
    <t>1907147227</t>
  </si>
  <si>
    <t>4303922</t>
  </si>
  <si>
    <t>22021.6.13</t>
  </si>
  <si>
    <t>1907000524</t>
  </si>
  <si>
    <t>4277445</t>
  </si>
  <si>
    <t>1907033929</t>
  </si>
  <si>
    <t>4284168</t>
  </si>
  <si>
    <t>1907037166</t>
  </si>
  <si>
    <t>4284489</t>
  </si>
  <si>
    <t>1907051547</t>
  </si>
  <si>
    <t>4286706</t>
  </si>
  <si>
    <t>1907175897</t>
  </si>
  <si>
    <t>4310126</t>
  </si>
  <si>
    <t>22022.6.22</t>
  </si>
  <si>
    <t>PT-2022-06-22 Robeson County</t>
  </si>
  <si>
    <t>1907190731</t>
  </si>
  <si>
    <t>4313499</t>
  </si>
  <si>
    <t>1907246573</t>
  </si>
  <si>
    <t>4321554</t>
  </si>
  <si>
    <t>1907303357</t>
  </si>
  <si>
    <t>4331220</t>
  </si>
  <si>
    <t>1907324983</t>
  </si>
  <si>
    <t>4335641</t>
  </si>
  <si>
    <t>1907139676</t>
  </si>
  <si>
    <t>3365</t>
  </si>
  <si>
    <t>1907147232</t>
  </si>
  <si>
    <t>4303921</t>
  </si>
  <si>
    <t>22021.2.4</t>
  </si>
  <si>
    <t>1907183796</t>
  </si>
  <si>
    <t>4312020</t>
  </si>
  <si>
    <t>22022.2.13</t>
  </si>
  <si>
    <t>1907288431</t>
  </si>
  <si>
    <t>4327936</t>
  </si>
  <si>
    <t>1907360329</t>
  </si>
  <si>
    <t>4341633</t>
  </si>
  <si>
    <t>ROCKINGHAM COUNTY</t>
  </si>
  <si>
    <t>14636</t>
  </si>
  <si>
    <t>1907139677</t>
  </si>
  <si>
    <t>ROCKINGHAM COUNTY AIRPORT AUTHORITY</t>
  </si>
  <si>
    <t>16117</t>
  </si>
  <si>
    <t>1907150086</t>
  </si>
  <si>
    <t>4304270</t>
  </si>
  <si>
    <t>36244.7.9.1</t>
  </si>
  <si>
    <t>ROCKINGHAM COUNTY/NC SHILOH Runway Pavement Rehabilitation</t>
  </si>
  <si>
    <t>1907162379</t>
  </si>
  <si>
    <t>4307740</t>
  </si>
  <si>
    <t>1907238402</t>
  </si>
  <si>
    <t>4319988</t>
  </si>
  <si>
    <t>1907269452</t>
  </si>
  <si>
    <t>4324906</t>
  </si>
  <si>
    <t>1907300476</t>
  </si>
  <si>
    <t>4331170</t>
  </si>
  <si>
    <t>1907081725</t>
  </si>
  <si>
    <t>4292131</t>
  </si>
  <si>
    <t>36244.7.10.1</t>
  </si>
  <si>
    <t>ROCKINGHAM COUNTY/NC SHILOH</t>
  </si>
  <si>
    <t>1907102671</t>
  </si>
  <si>
    <t>4296167</t>
  </si>
  <si>
    <t>1907238733</t>
  </si>
  <si>
    <t>1907300475</t>
  </si>
  <si>
    <t>1907034023</t>
  </si>
  <si>
    <t>4284139</t>
  </si>
  <si>
    <t>36237.6.16.1</t>
  </si>
  <si>
    <t>ROCKINGHAM CO AIRPORT AUTHORITY</t>
  </si>
  <si>
    <t>1907081718</t>
  </si>
  <si>
    <t>1907162378</t>
  </si>
  <si>
    <t>1907264675</t>
  </si>
  <si>
    <t>4324308</t>
  </si>
  <si>
    <t>36244.7.12.1</t>
  </si>
  <si>
    <t>1907366005</t>
  </si>
  <si>
    <t>4343804</t>
  </si>
  <si>
    <t>12626</t>
  </si>
  <si>
    <t>1907343008</t>
  </si>
  <si>
    <t>47198.3.1</t>
  </si>
  <si>
    <t>1907073652</t>
  </si>
  <si>
    <t>36237.43.15.2</t>
  </si>
  <si>
    <t>1907141815</t>
  </si>
  <si>
    <t>1907240405</t>
  </si>
  <si>
    <t>1907279497</t>
  </si>
  <si>
    <t>1907183790</t>
  </si>
  <si>
    <t>36244.72.2.1</t>
  </si>
  <si>
    <t>1907213804</t>
  </si>
  <si>
    <t>36237.43.16.2</t>
  </si>
  <si>
    <t>ROCKY MOUNT-WILSON REGIONAL AIRPORT</t>
  </si>
  <si>
    <t>1907300473</t>
  </si>
  <si>
    <t>36237.43.17.1</t>
  </si>
  <si>
    <t>1907137446</t>
  </si>
  <si>
    <t>36237.43.18.1</t>
  </si>
  <si>
    <t>1907181831</t>
  </si>
  <si>
    <t>1907279496</t>
  </si>
  <si>
    <t>RUTHERFORD COUNTY</t>
  </si>
  <si>
    <t>17064</t>
  </si>
  <si>
    <t>1907017330</t>
  </si>
  <si>
    <t>36233.93.22.1</t>
  </si>
  <si>
    <t>21-CT-068 RUTHERFORD COUNTY, ADMIN</t>
  </si>
  <si>
    <t>1907051544</t>
  </si>
  <si>
    <t>51081.3.3.3</t>
  </si>
  <si>
    <t>21-AD-068 RUTHERFORD COUNTY, CAPITAL</t>
  </si>
  <si>
    <t>1907357577</t>
  </si>
  <si>
    <t>25143</t>
  </si>
  <si>
    <t>1907098753</t>
  </si>
  <si>
    <t>36237.20.17.1</t>
  </si>
  <si>
    <t>1907365221</t>
  </si>
  <si>
    <t>1907115859</t>
  </si>
  <si>
    <t>36233.93.23.1</t>
  </si>
  <si>
    <t>22-CT-068 RUTHERFORD COUNTY, ADMIN</t>
  </si>
  <si>
    <t>1907317165</t>
  </si>
  <si>
    <t>1907139679</t>
  </si>
  <si>
    <t>1907309286</t>
  </si>
  <si>
    <t>36237.20.18.1</t>
  </si>
  <si>
    <t>1907336885</t>
  </si>
  <si>
    <t>RUTHERFORD COUNTY SENIOR CENTER</t>
  </si>
  <si>
    <t>98163</t>
  </si>
  <si>
    <t>1907057352</t>
  </si>
  <si>
    <t>51001.9.5.3</t>
  </si>
  <si>
    <t>21-ED-968 RUTHERFORD COUNTY, SR CTR, CAP</t>
  </si>
  <si>
    <t>1907348734</t>
  </si>
  <si>
    <t>51001.98.6.3</t>
  </si>
  <si>
    <t>22-ED-968 RUTHERFORD COUNTY, SR CTR, CAP</t>
  </si>
  <si>
    <t>SADD INC</t>
  </si>
  <si>
    <t>118071</t>
  </si>
  <si>
    <t>1907098104</t>
  </si>
  <si>
    <t>22021.9.14</t>
  </si>
  <si>
    <t>SA-2021-09-14 SADD Inc.</t>
  </si>
  <si>
    <t>1906984806</t>
  </si>
  <si>
    <t>4274245</t>
  </si>
  <si>
    <t>1907031075</t>
  </si>
  <si>
    <t>4283343</t>
  </si>
  <si>
    <t>1907042832</t>
  </si>
  <si>
    <t>1907067302</t>
  </si>
  <si>
    <t>4289508</t>
  </si>
  <si>
    <t>1907151100</t>
  </si>
  <si>
    <t>1907204473</t>
  </si>
  <si>
    <t>22022.9.10</t>
  </si>
  <si>
    <t>SA-2022-09-10 SADD Inc.</t>
  </si>
  <si>
    <t>1907234344</t>
  </si>
  <si>
    <t>1907255009</t>
  </si>
  <si>
    <t>1907295065</t>
  </si>
  <si>
    <t>1907307532</t>
  </si>
  <si>
    <t>SAMPSON COUNTY</t>
  </si>
  <si>
    <t>6072</t>
  </si>
  <si>
    <t>1907263708</t>
  </si>
  <si>
    <t>36244.19.9.1</t>
  </si>
  <si>
    <t>Clinton Sampson County:</t>
  </si>
  <si>
    <t>1907314352</t>
  </si>
  <si>
    <t>1907365996</t>
  </si>
  <si>
    <t>7666</t>
  </si>
  <si>
    <t>1907056367</t>
  </si>
  <si>
    <t>36233.94.22.1</t>
  </si>
  <si>
    <t>21-CT-015, SAMPSON CO,  ADMIN</t>
  </si>
  <si>
    <t>1907032822</t>
  </si>
  <si>
    <t>49233.57.1.2</t>
  </si>
  <si>
    <t>20-CA-015 SAMPSON COUNTY, OPERATING</t>
  </si>
  <si>
    <t>1907081107</t>
  </si>
  <si>
    <t>1907098709</t>
  </si>
  <si>
    <t>1907115848</t>
  </si>
  <si>
    <t>1907268541</t>
  </si>
  <si>
    <t>1907317170</t>
  </si>
  <si>
    <t>1907355687</t>
  </si>
  <si>
    <t>1907067309</t>
  </si>
  <si>
    <t>36237.12.16.1</t>
  </si>
  <si>
    <t>CLINTON-SAMPSON COUNTY</t>
  </si>
  <si>
    <t>1907141912</t>
  </si>
  <si>
    <t>1907247641</t>
  </si>
  <si>
    <t>1907325023</t>
  </si>
  <si>
    <t>1907067311</t>
  </si>
  <si>
    <t>36237.12.16.2</t>
  </si>
  <si>
    <t>1907275083</t>
  </si>
  <si>
    <t>51001.53.4.2</t>
  </si>
  <si>
    <t>22-ED-015 SAMPSON COUNTY, OPERATING</t>
  </si>
  <si>
    <t>1907351955</t>
  </si>
  <si>
    <t>1907369556</t>
  </si>
  <si>
    <t>1907141911</t>
  </si>
  <si>
    <t>36244.19.10.1</t>
  </si>
  <si>
    <t>1907247642</t>
  </si>
  <si>
    <t>1907321984</t>
  </si>
  <si>
    <t>1907066969</t>
  </si>
  <si>
    <t>36233.94.23.1</t>
  </si>
  <si>
    <t>22-CT-015, SAMPSON CO,  ADMIN</t>
  </si>
  <si>
    <t>1907084286</t>
  </si>
  <si>
    <t>1907115849</t>
  </si>
  <si>
    <t>1907165110</t>
  </si>
  <si>
    <t>1907187559</t>
  </si>
  <si>
    <t>1907229029</t>
  </si>
  <si>
    <t>1907272462</t>
  </si>
  <si>
    <t>1907304191</t>
  </si>
  <si>
    <t>1907331574</t>
  </si>
  <si>
    <t>1907369443</t>
  </si>
  <si>
    <t>1907156463</t>
  </si>
  <si>
    <t>36233.94.23.4</t>
  </si>
  <si>
    <t>22-CT-015, SAMPSON CO,  CAPITAL II</t>
  </si>
  <si>
    <t>37357</t>
  </si>
  <si>
    <t>1907139680</t>
  </si>
  <si>
    <t>25144</t>
  </si>
  <si>
    <t>1906994587</t>
  </si>
  <si>
    <t>36244.61.5.3</t>
  </si>
  <si>
    <t>RALEIGH EXECUTIVE JETPORT @ SANFORD-LEE</t>
  </si>
  <si>
    <t>1907081134</t>
  </si>
  <si>
    <t>36244.61.7.1</t>
  </si>
  <si>
    <t>RALEIGH EXECUTIVE JETPORT @ SANFORD-LEE COUNTY 06/17/19 LLR Runway Approach Clearing (Design/Permit/Bid) PR 4180</t>
  </si>
  <si>
    <t>1907141820</t>
  </si>
  <si>
    <t>36237.48.19.1</t>
  </si>
  <si>
    <t>RALEIGH EXECUTIVE @ SANFORD-LEE COUNTY</t>
  </si>
  <si>
    <t>1907259533</t>
  </si>
  <si>
    <t>1907203785</t>
  </si>
  <si>
    <t>36237.48.19.2</t>
  </si>
  <si>
    <t>1906994586</t>
  </si>
  <si>
    <t>36237.48.20.1</t>
  </si>
  <si>
    <t>1907325021</t>
  </si>
  <si>
    <t>36244.61.8.1</t>
  </si>
  <si>
    <t>RALEIGH EXECUTIVE JETPORT @ SANFORD-LEE COUNTY</t>
  </si>
  <si>
    <t>1907365228</t>
  </si>
  <si>
    <t>1907309287</t>
  </si>
  <si>
    <t>36244.61.8.2</t>
  </si>
  <si>
    <t>1907344546</t>
  </si>
  <si>
    <t>1907373168</t>
  </si>
  <si>
    <t>36237.48.21.1</t>
  </si>
  <si>
    <t>SCOTLAND COUNTY</t>
  </si>
  <si>
    <t>19527</t>
  </si>
  <si>
    <t>1907056726</t>
  </si>
  <si>
    <t>4287265</t>
  </si>
  <si>
    <t>36233.95.22.3</t>
  </si>
  <si>
    <t>21-CT-071 SCOTLAND COUNTY, CAPITAL</t>
  </si>
  <si>
    <t>1906982873</t>
  </si>
  <si>
    <t>4274306</t>
  </si>
  <si>
    <t>49233.58.1.2</t>
  </si>
  <si>
    <t>20-CA-071 SCOTLAND COUNTY, OPERATING</t>
  </si>
  <si>
    <t>1907048212</t>
  </si>
  <si>
    <t>4286704</t>
  </si>
  <si>
    <t>1907066970</t>
  </si>
  <si>
    <t>4289553</t>
  </si>
  <si>
    <t>1907081106</t>
  </si>
  <si>
    <t>4292158</t>
  </si>
  <si>
    <t>1907131161</t>
  </si>
  <si>
    <t>4300070</t>
  </si>
  <si>
    <t>1907155193</t>
  </si>
  <si>
    <t>4306114</t>
  </si>
  <si>
    <t>1907210472</t>
  </si>
  <si>
    <t>4316655</t>
  </si>
  <si>
    <t>1907256125</t>
  </si>
  <si>
    <t>4323089</t>
  </si>
  <si>
    <t>1907302021</t>
  </si>
  <si>
    <t>4331219</t>
  </si>
  <si>
    <t>1907327099</t>
  </si>
  <si>
    <t>4336573</t>
  </si>
  <si>
    <t>1907369522</t>
  </si>
  <si>
    <t>4343862</t>
  </si>
  <si>
    <t>1907330067</t>
  </si>
  <si>
    <t>4336888</t>
  </si>
  <si>
    <t>36233.95.23.4</t>
  </si>
  <si>
    <t>22-CT-071 SCOTLAND COUNTY, CAPITAL</t>
  </si>
  <si>
    <t>1907357582</t>
  </si>
  <si>
    <t>4341632</t>
  </si>
  <si>
    <t>36224.35.1.2</t>
  </si>
  <si>
    <t>22-TA-071 SCOTLAND COUNTY</t>
  </si>
  <si>
    <t>37358</t>
  </si>
  <si>
    <t>1907139681</t>
  </si>
  <si>
    <t>SMOKY MOUNTAIN HOST OF NC</t>
  </si>
  <si>
    <t>11739</t>
  </si>
  <si>
    <t>7500024806</t>
  </si>
  <si>
    <t>5202248967</t>
  </si>
  <si>
    <t>96101</t>
  </si>
  <si>
    <t>1906996464</t>
  </si>
  <si>
    <t>4276523</t>
  </si>
  <si>
    <t>22021.4.1</t>
  </si>
  <si>
    <t>OP-2021-04-01 Southeastern Regional CPS</t>
  </si>
  <si>
    <t>1907030542</t>
  </si>
  <si>
    <t>4282767</t>
  </si>
  <si>
    <t>1907033928</t>
  </si>
  <si>
    <t>4284169</t>
  </si>
  <si>
    <t>1907066106</t>
  </si>
  <si>
    <t>4289555</t>
  </si>
  <si>
    <t>1907092723</t>
  </si>
  <si>
    <t>4294441</t>
  </si>
  <si>
    <t>1907113188</t>
  </si>
  <si>
    <t>4297565</t>
  </si>
  <si>
    <t>1907163324</t>
  </si>
  <si>
    <t>4307750</t>
  </si>
  <si>
    <t>22022.4.4</t>
  </si>
  <si>
    <t>OP-2022-04-04 Southeastern Regional</t>
  </si>
  <si>
    <t>1907192291</t>
  </si>
  <si>
    <t>4313500</t>
  </si>
  <si>
    <t>1907238014</t>
  </si>
  <si>
    <t>4320029</t>
  </si>
  <si>
    <t>1907270274</t>
  </si>
  <si>
    <t>4324932</t>
  </si>
  <si>
    <t>1907295047</t>
  </si>
  <si>
    <t>4329081</t>
  </si>
  <si>
    <t>1907344596</t>
  </si>
  <si>
    <t>4339776</t>
  </si>
  <si>
    <t>SOUTHEASTERN STAGES INC</t>
  </si>
  <si>
    <t>119112</t>
  </si>
  <si>
    <t>1907188119</t>
  </si>
  <si>
    <t>4312821</t>
  </si>
  <si>
    <t>49233.91.1.2</t>
  </si>
  <si>
    <t>21-CA-855 SOUTHEASTERN STAGES</t>
  </si>
  <si>
    <t>11740</t>
  </si>
  <si>
    <t>7500024803</t>
  </si>
  <si>
    <t>5202217963</t>
  </si>
  <si>
    <t>5202165589</t>
  </si>
  <si>
    <t>5202192123</t>
  </si>
  <si>
    <t>5202248878</t>
  </si>
  <si>
    <t>14585</t>
  </si>
  <si>
    <t>7500024270</t>
  </si>
  <si>
    <t>5202188902</t>
  </si>
  <si>
    <t>49232.4.16</t>
  </si>
  <si>
    <t>5202200231</t>
  </si>
  <si>
    <t>7500024867</t>
  </si>
  <si>
    <t>5202224073</t>
  </si>
  <si>
    <t>49600.4.16</t>
  </si>
  <si>
    <t>5202242457</t>
  </si>
  <si>
    <t>5202274018</t>
  </si>
  <si>
    <t>STANLY COUNTY</t>
  </si>
  <si>
    <t>20874</t>
  </si>
  <si>
    <t>1906998502</t>
  </si>
  <si>
    <t>36233.96.22.1</t>
  </si>
  <si>
    <t>21-CT-038 STANLY COUNTY, ADMINISTRATION</t>
  </si>
  <si>
    <t>4251</t>
  </si>
  <si>
    <t>7500024269</t>
  </si>
  <si>
    <t>5202177140</t>
  </si>
  <si>
    <t>49232.4.15</t>
  </si>
  <si>
    <t>1907242905</t>
  </si>
  <si>
    <t>49233.59.1.2</t>
  </si>
  <si>
    <t>20-CA-038 STANLY COUNTY, OPERATING</t>
  </si>
  <si>
    <t>7500024866</t>
  </si>
  <si>
    <t>5202207909</t>
  </si>
  <si>
    <t>49600.4.15</t>
  </si>
  <si>
    <t>5202236694</t>
  </si>
  <si>
    <t>5202270393</t>
  </si>
  <si>
    <t>1907064929</t>
  </si>
  <si>
    <t>36233.96.23.1</t>
  </si>
  <si>
    <t>22-CT-038 STANLY COUNTY, ADMINISTRATION</t>
  </si>
  <si>
    <t>1907098741</t>
  </si>
  <si>
    <t>1907149491</t>
  </si>
  <si>
    <t>1907170478</t>
  </si>
  <si>
    <t>1907203653</t>
  </si>
  <si>
    <t>1907306665</t>
  </si>
  <si>
    <t>1907346183</t>
  </si>
  <si>
    <t>1907139682</t>
  </si>
  <si>
    <t>STANLY COUNTY AIRPORT AUTHORITY</t>
  </si>
  <si>
    <t>14467</t>
  </si>
  <si>
    <t>1907115912</t>
  </si>
  <si>
    <t>36237.50.18.2</t>
  </si>
  <si>
    <t>STANLY COUNTY AIRPORT</t>
  </si>
  <si>
    <t>1907235215</t>
  </si>
  <si>
    <t>1907098799</t>
  </si>
  <si>
    <t>36237.50.19.1</t>
  </si>
  <si>
    <t>1907141687</t>
  </si>
  <si>
    <t>1907098754</t>
  </si>
  <si>
    <t>36237.50.19.3</t>
  </si>
  <si>
    <t>1907141682</t>
  </si>
  <si>
    <t>1907167350</t>
  </si>
  <si>
    <t>1907339333</t>
  </si>
  <si>
    <t>STANLY COUNTY SENIOR SERVICES</t>
  </si>
  <si>
    <t>29260</t>
  </si>
  <si>
    <t>1907004892</t>
  </si>
  <si>
    <t>4277896</t>
  </si>
  <si>
    <t>51001.87.6.3</t>
  </si>
  <si>
    <t>21-ED-936 STANLY COUNTY SR. SVCS., CAP</t>
  </si>
  <si>
    <t>1907186575</t>
  </si>
  <si>
    <t>4312796</t>
  </si>
  <si>
    <t>51001.87.7.3</t>
  </si>
  <si>
    <t>22-ED-936 STANLY COUNTY SR. SVCS., CAP</t>
  </si>
  <si>
    <t>STEVENS CENTER</t>
  </si>
  <si>
    <t>80889</t>
  </si>
  <si>
    <t>1906991829</t>
  </si>
  <si>
    <t>51001.64.7.3</t>
  </si>
  <si>
    <t>21-ED-922 STEVENS CENTER, CAPITAL</t>
  </si>
  <si>
    <t>1907022953</t>
  </si>
  <si>
    <t>1907156462</t>
  </si>
  <si>
    <t>51001.64.8.3</t>
  </si>
  <si>
    <t>22-ED-922 STEVENS CENTER, CAPITAL</t>
  </si>
  <si>
    <t>1907333100</t>
  </si>
  <si>
    <t>STOKES COUNTY</t>
  </si>
  <si>
    <t>8904</t>
  </si>
  <si>
    <t>1907139683</t>
  </si>
  <si>
    <t>SURRY COUNTY</t>
  </si>
  <si>
    <t>26779</t>
  </si>
  <si>
    <t>1907139684</t>
  </si>
  <si>
    <t>SUSTAIN CHARLOTTE INC</t>
  </si>
  <si>
    <t>100867</t>
  </si>
  <si>
    <t>1907016105</t>
  </si>
  <si>
    <t>36225.12.3.1</t>
  </si>
  <si>
    <t>21-RS-906 SUSTAIN CHARLOTTE, INC., ADMIN</t>
  </si>
  <si>
    <t>SWAIN COUNTY</t>
  </si>
  <si>
    <t>27877</t>
  </si>
  <si>
    <t>1907139686</t>
  </si>
  <si>
    <t>12779</t>
  </si>
  <si>
    <t>1907013906</t>
  </si>
  <si>
    <t>51001.27.11.2</t>
  </si>
  <si>
    <t>21-ED-032 SWAIN FOCAL POINT, OPERATING</t>
  </si>
  <si>
    <t>1907016086</t>
  </si>
  <si>
    <t>36233.101.22.1</t>
  </si>
  <si>
    <t>21-CT-032 SWAIN COUNTY FOCAL POINT ADMIN</t>
  </si>
  <si>
    <t>1906991852</t>
  </si>
  <si>
    <t>49233.60.1.2</t>
  </si>
  <si>
    <t>20-CA-032 SWAIN COUNTY FOCAL POINT, OPER</t>
  </si>
  <si>
    <t>1907017342</t>
  </si>
  <si>
    <t>1907044994</t>
  </si>
  <si>
    <t>1907113455</t>
  </si>
  <si>
    <t>1907317162</t>
  </si>
  <si>
    <t>1907348735</t>
  </si>
  <si>
    <t>1907017333</t>
  </si>
  <si>
    <t>49233.60.2.2</t>
  </si>
  <si>
    <t>20-CR-032 SWAIN COUNTY FOCAL POINT, OPER</t>
  </si>
  <si>
    <t>1907113202</t>
  </si>
  <si>
    <t>51001.27.12.2</t>
  </si>
  <si>
    <t>22-ED-032 SWAIN FOCAL POINT, OPERATING</t>
  </si>
  <si>
    <t>1907175249</t>
  </si>
  <si>
    <t>1907259569</t>
  </si>
  <si>
    <t>1907317177</t>
  </si>
  <si>
    <t>1907349206</t>
  </si>
  <si>
    <t>1907044473</t>
  </si>
  <si>
    <t>36233.101.23.1</t>
  </si>
  <si>
    <t>22-CT-032 SWAIN COUNTY FOCAL POINT ADMIN</t>
  </si>
  <si>
    <t>1907112190</t>
  </si>
  <si>
    <t>1907187963</t>
  </si>
  <si>
    <t>1907272461</t>
  </si>
  <si>
    <t>1907317159</t>
  </si>
  <si>
    <t>1907366018</t>
  </si>
  <si>
    <t>120819</t>
  </si>
  <si>
    <t>1907155148</t>
  </si>
  <si>
    <t>36244.25.4.1</t>
  </si>
  <si>
    <t>1907149572</t>
  </si>
  <si>
    <t>36237.18.16.1</t>
  </si>
  <si>
    <t>TARBORO - EDGECOMBE AIRPORT</t>
  </si>
  <si>
    <t>1907149570</t>
  </si>
  <si>
    <t>36237.18.16.2</t>
  </si>
  <si>
    <t>89916</t>
  </si>
  <si>
    <t>1907016084</t>
  </si>
  <si>
    <t>51001.79.5.3</t>
  </si>
  <si>
    <t>21-ED-924 THE LIFE CTR OF DAVIDSON, CAP</t>
  </si>
  <si>
    <t>1907108307</t>
  </si>
  <si>
    <t>51001.79.6.3</t>
  </si>
  <si>
    <t>22-ED-924 THE LIFE CTR OF DAVIDSON, CAP</t>
  </si>
  <si>
    <t>1907115845</t>
  </si>
  <si>
    <t>1907125447</t>
  </si>
  <si>
    <t>1907153908</t>
  </si>
  <si>
    <t>1907175242</t>
  </si>
  <si>
    <t>1907208400</t>
  </si>
  <si>
    <t>1907263682</t>
  </si>
  <si>
    <t>1907295511</t>
  </si>
  <si>
    <t>1907313999</t>
  </si>
  <si>
    <t>1907331572</t>
  </si>
  <si>
    <t>1907372604</t>
  </si>
  <si>
    <t>THE WORKSHOP OF DAVIDSON INC</t>
  </si>
  <si>
    <t>81134</t>
  </si>
  <si>
    <t>1907016107</t>
  </si>
  <si>
    <t>51001.63.8.3</t>
  </si>
  <si>
    <t>21-ED-918 THE WORKSHOP OF DAVIDSON, CAP</t>
  </si>
  <si>
    <t>1907125491</t>
  </si>
  <si>
    <t>51001.63.9.3</t>
  </si>
  <si>
    <t>22-ED-918 THE WORKSHOP OF DAVIDSON, CAP</t>
  </si>
  <si>
    <t>1907153919</t>
  </si>
  <si>
    <t>1907240387</t>
  </si>
  <si>
    <t>1907280749</t>
  </si>
  <si>
    <t>1907333102</t>
  </si>
  <si>
    <t>1907364011</t>
  </si>
  <si>
    <t>TOWN OF ABERDEEN</t>
  </si>
  <si>
    <t>36898</t>
  </si>
  <si>
    <t>1907074528</t>
  </si>
  <si>
    <t>1907158328</t>
  </si>
  <si>
    <t>26863</t>
  </si>
  <si>
    <t>7500025300</t>
  </si>
  <si>
    <t>5202254302</t>
  </si>
  <si>
    <t>4332552</t>
  </si>
  <si>
    <t>8C.063086</t>
  </si>
  <si>
    <t>Bethesda Pres Ch Dam</t>
  </si>
  <si>
    <t>TOWN OF AHOSKIE</t>
  </si>
  <si>
    <t>36899</t>
  </si>
  <si>
    <t>1907074529</t>
  </si>
  <si>
    <t>1907158327</t>
  </si>
  <si>
    <t>TOWN OF ALLIANCE</t>
  </si>
  <si>
    <t>91929</t>
  </si>
  <si>
    <t>1907074636</t>
  </si>
  <si>
    <t>1907158433</t>
  </si>
  <si>
    <t>TOWN OF ANDREWS</t>
  </si>
  <si>
    <t>10284</t>
  </si>
  <si>
    <t>1907074246</t>
  </si>
  <si>
    <t>1907158044</t>
  </si>
  <si>
    <t>TOWN OF ANGIER</t>
  </si>
  <si>
    <t>13920</t>
  </si>
  <si>
    <t>1907074179</t>
  </si>
  <si>
    <t>1907157981</t>
  </si>
  <si>
    <t>57538</t>
  </si>
  <si>
    <t>1907268542</t>
  </si>
  <si>
    <t>4324909</t>
  </si>
  <si>
    <t>44111.3.17</t>
  </si>
  <si>
    <t>U-5530PA - CON - HWY 210</t>
  </si>
  <si>
    <t>1907329448</t>
  </si>
  <si>
    <t>4336542</t>
  </si>
  <si>
    <t>TOWN OF ANSONVILLE</t>
  </si>
  <si>
    <t>37436</t>
  </si>
  <si>
    <t>1907074531</t>
  </si>
  <si>
    <t>1907158333</t>
  </si>
  <si>
    <t>TOWN OF APEX</t>
  </si>
  <si>
    <t>37437</t>
  </si>
  <si>
    <t>1907074533</t>
  </si>
  <si>
    <t>1907158329</t>
  </si>
  <si>
    <t>48182</t>
  </si>
  <si>
    <t>1907036617</t>
  </si>
  <si>
    <t>4284141</t>
  </si>
  <si>
    <t>44112.3.1</t>
  </si>
  <si>
    <t>U-5537 - CON - APEX LAKE PINE DR</t>
  </si>
  <si>
    <t>1907115873</t>
  </si>
  <si>
    <t>4298159</t>
  </si>
  <si>
    <t>1907145607</t>
  </si>
  <si>
    <t>4303882</t>
  </si>
  <si>
    <t>1907208416</t>
  </si>
  <si>
    <t>4315559</t>
  </si>
  <si>
    <t>1907327106</t>
  </si>
  <si>
    <t>4336543</t>
  </si>
  <si>
    <t>1907115872</t>
  </si>
  <si>
    <t>47293.3.1</t>
  </si>
  <si>
    <t>1907208417</t>
  </si>
  <si>
    <t>1907094105</t>
  </si>
  <si>
    <t>4294403</t>
  </si>
  <si>
    <t>44111.3.19</t>
  </si>
  <si>
    <t>CLOSED U-5530AC - CON - JAMES STREET</t>
  </si>
  <si>
    <t>1907115874</t>
  </si>
  <si>
    <t>43714.3.14</t>
  </si>
  <si>
    <t>1907155199</t>
  </si>
  <si>
    <t>4306085</t>
  </si>
  <si>
    <t>1907208418</t>
  </si>
  <si>
    <t>1907135333</t>
  </si>
  <si>
    <t>4301547</t>
  </si>
  <si>
    <t>48816.3.1</t>
  </si>
  <si>
    <t>1907155203</t>
  </si>
  <si>
    <t>23416</t>
  </si>
  <si>
    <t>1907011035</t>
  </si>
  <si>
    <t>4278412</t>
  </si>
  <si>
    <t>22021.2.8</t>
  </si>
  <si>
    <t>AL-2021-02-08 Apex PD - DWI</t>
  </si>
  <si>
    <t>1907139300</t>
  </si>
  <si>
    <t>4302198</t>
  </si>
  <si>
    <t>1907249831</t>
  </si>
  <si>
    <t>4322304</t>
  </si>
  <si>
    <t>22022.2.2</t>
  </si>
  <si>
    <t>AL-2022-02-02 Apex PD - DWI</t>
  </si>
  <si>
    <t>TOWN OF ASKEWVILLE</t>
  </si>
  <si>
    <t>37439</t>
  </si>
  <si>
    <t>1907074137</t>
  </si>
  <si>
    <t>1907157936</t>
  </si>
  <si>
    <t>TOWN OF ATKINSON</t>
  </si>
  <si>
    <t>38288</t>
  </si>
  <si>
    <t>1907074622</t>
  </si>
  <si>
    <t>1907158421</t>
  </si>
  <si>
    <t>TOWN OF ATLANTIC BEACH</t>
  </si>
  <si>
    <t>37440</t>
  </si>
  <si>
    <t>1907074534</t>
  </si>
  <si>
    <t>1907158332</t>
  </si>
  <si>
    <t>TOWN OF AULANDER</t>
  </si>
  <si>
    <t>37441</t>
  </si>
  <si>
    <t>1907074537</t>
  </si>
  <si>
    <t>1907158331</t>
  </si>
  <si>
    <t>TOWN OF AURORA</t>
  </si>
  <si>
    <t>37442</t>
  </si>
  <si>
    <t>1907074536</t>
  </si>
  <si>
    <t>1907158335</t>
  </si>
  <si>
    <t>TOWN OF AUTRYVILLE</t>
  </si>
  <si>
    <t>37443</t>
  </si>
  <si>
    <t>1907074514</t>
  </si>
  <si>
    <t>1907158313</t>
  </si>
  <si>
    <t>TOWN OF AYDEN</t>
  </si>
  <si>
    <t>37444</t>
  </si>
  <si>
    <t>1907074501</t>
  </si>
  <si>
    <t>1907158300</t>
  </si>
  <si>
    <t>TOWN OF BADIN</t>
  </si>
  <si>
    <t>37445</t>
  </si>
  <si>
    <t>1907074134</t>
  </si>
  <si>
    <t>1907157932</t>
  </si>
  <si>
    <t>TOWN OF BAILEY</t>
  </si>
  <si>
    <t>37446</t>
  </si>
  <si>
    <t>1907074502</t>
  </si>
  <si>
    <t>1907158301</t>
  </si>
  <si>
    <t>TOWN OF BAKERSVILLE</t>
  </si>
  <si>
    <t>37447</t>
  </si>
  <si>
    <t>1907074503</t>
  </si>
  <si>
    <t>1907158302</t>
  </si>
  <si>
    <t>TOWN OF BANNER ELK</t>
  </si>
  <si>
    <t>37449</t>
  </si>
  <si>
    <t>1907074505</t>
  </si>
  <si>
    <t>1907158304</t>
  </si>
  <si>
    <t>TOWN OF BATH</t>
  </si>
  <si>
    <t>37450</t>
  </si>
  <si>
    <t>1907074506</t>
  </si>
  <si>
    <t>1907158305</t>
  </si>
  <si>
    <t>TOWN OF BAYBORO</t>
  </si>
  <si>
    <t>37451</t>
  </si>
  <si>
    <t>1907074614</t>
  </si>
  <si>
    <t>1907158411</t>
  </si>
  <si>
    <t>TOWN OF BEAR GRASS</t>
  </si>
  <si>
    <t>38289</t>
  </si>
  <si>
    <t>1907074322</t>
  </si>
  <si>
    <t>1907158122</t>
  </si>
  <si>
    <t>TOWN OF BEAUFORT</t>
  </si>
  <si>
    <t>37452</t>
  </si>
  <si>
    <t>1907074507</t>
  </si>
  <si>
    <t>1907158306</t>
  </si>
  <si>
    <t>TOWN OF BEECH MOUNTAIN</t>
  </si>
  <si>
    <t>37453</t>
  </si>
  <si>
    <t>1907074508</t>
  </si>
  <si>
    <t>1907158308</t>
  </si>
  <si>
    <t>TOWN OF BELHAVEN</t>
  </si>
  <si>
    <t>37454</t>
  </si>
  <si>
    <t>1907074509</t>
  </si>
  <si>
    <t>1907158307</t>
  </si>
  <si>
    <t>TOWN OF BELVILLE</t>
  </si>
  <si>
    <t>12255</t>
  </si>
  <si>
    <t>1907074186</t>
  </si>
  <si>
    <t>1907157985</t>
  </si>
  <si>
    <t>104361</t>
  </si>
  <si>
    <t>1907281952</t>
  </si>
  <si>
    <t>48527.1.1</t>
  </si>
  <si>
    <t>EB-6025 - PE - RICE HOPE MULTIUSE PATH</t>
  </si>
  <si>
    <t>TOWN OF BENSON</t>
  </si>
  <si>
    <t>37455</t>
  </si>
  <si>
    <t>1907074510</t>
  </si>
  <si>
    <t>1907158309</t>
  </si>
  <si>
    <t>TOWN OF BERMUDA RUN</t>
  </si>
  <si>
    <t>74818</t>
  </si>
  <si>
    <t>1907074618</t>
  </si>
  <si>
    <t>1907158420</t>
  </si>
  <si>
    <t>TOWN OF BETHANIA</t>
  </si>
  <si>
    <t>37456</t>
  </si>
  <si>
    <t>1907074513</t>
  </si>
  <si>
    <t>1907158310</t>
  </si>
  <si>
    <t>TOWN OF BETHEL</t>
  </si>
  <si>
    <t>37457</t>
  </si>
  <si>
    <t>1907074512</t>
  </si>
  <si>
    <t>1907158311</t>
  </si>
  <si>
    <t>TOWN OF BEULAVILLE</t>
  </si>
  <si>
    <t>37458</t>
  </si>
  <si>
    <t>1907074511</t>
  </si>
  <si>
    <t>1907158312</t>
  </si>
  <si>
    <t>TOWN OF BILTMORE FOREST</t>
  </si>
  <si>
    <t>37459</t>
  </si>
  <si>
    <t>1907074515</t>
  </si>
  <si>
    <t>1907158314</t>
  </si>
  <si>
    <t>TOWN OF BISCOE</t>
  </si>
  <si>
    <t>37460</t>
  </si>
  <si>
    <t>1907074516</t>
  </si>
  <si>
    <t>1907158315</t>
  </si>
  <si>
    <t>23634</t>
  </si>
  <si>
    <t>1907147231</t>
  </si>
  <si>
    <t>4303875</t>
  </si>
  <si>
    <t>22021.13.8</t>
  </si>
  <si>
    <t>M3DA-2021-14-09 Biscoe Police Department</t>
  </si>
  <si>
    <t>TOWN OF BLACK CREEK</t>
  </si>
  <si>
    <t>37461</t>
  </si>
  <si>
    <t>1907074518</t>
  </si>
  <si>
    <t>1907158316</t>
  </si>
  <si>
    <t>TOWN OF BLACK MOUNTAIN</t>
  </si>
  <si>
    <t>37462</t>
  </si>
  <si>
    <t>1907074517</t>
  </si>
  <si>
    <t>1907158317</t>
  </si>
  <si>
    <t>TOWN OF BLADENBORO</t>
  </si>
  <si>
    <t>37463</t>
  </si>
  <si>
    <t>1907074520</t>
  </si>
  <si>
    <t>1907158318</t>
  </si>
  <si>
    <t>TOWN OF BLOWING ROCK</t>
  </si>
  <si>
    <t>12568</t>
  </si>
  <si>
    <t>1907074133</t>
  </si>
  <si>
    <t>1907157931</t>
  </si>
  <si>
    <t>73814</t>
  </si>
  <si>
    <t>1906982900</t>
  </si>
  <si>
    <t>4274318</t>
  </si>
  <si>
    <t>44651.3.1</t>
  </si>
  <si>
    <t>EB-5798 - CON - US 221</t>
  </si>
  <si>
    <t>1907094104</t>
  </si>
  <si>
    <t>4294451</t>
  </si>
  <si>
    <t>1907263675</t>
  </si>
  <si>
    <t>4324333</t>
  </si>
  <si>
    <t>TOWN OF BOARDMAN</t>
  </si>
  <si>
    <t>37265</t>
  </si>
  <si>
    <t>1907074519</t>
  </si>
  <si>
    <t>1907158320</t>
  </si>
  <si>
    <t>TOWN OF BOGUE</t>
  </si>
  <si>
    <t>37464</t>
  </si>
  <si>
    <t>1907074521</t>
  </si>
  <si>
    <t>1907158319</t>
  </si>
  <si>
    <t>TOWN OF BOILING SPRINGS</t>
  </si>
  <si>
    <t>37471</t>
  </si>
  <si>
    <t>1907074523</t>
  </si>
  <si>
    <t>1907158323</t>
  </si>
  <si>
    <t>TOWN OF BOLIVIA</t>
  </si>
  <si>
    <t>37472</t>
  </si>
  <si>
    <t>1907074522</t>
  </si>
  <si>
    <t>1907158321</t>
  </si>
  <si>
    <t>TOWN OF BOLTON</t>
  </si>
  <si>
    <t>37473</t>
  </si>
  <si>
    <t>1907074526</t>
  </si>
  <si>
    <t>1907158322</t>
  </si>
  <si>
    <t>TOWN OF BOONE</t>
  </si>
  <si>
    <t>37474</t>
  </si>
  <si>
    <t>1907074524</t>
  </si>
  <si>
    <t>1907158324</t>
  </si>
  <si>
    <t>56227</t>
  </si>
  <si>
    <t>7500023900</t>
  </si>
  <si>
    <t>5202248049</t>
  </si>
  <si>
    <t>4327568</t>
  </si>
  <si>
    <t>47431.1.1</t>
  </si>
  <si>
    <t>B-5979 - PE - REPLACE BRIDGE 346</t>
  </si>
  <si>
    <t>5202164798</t>
  </si>
  <si>
    <t>4274668</t>
  </si>
  <si>
    <t>5202182853</t>
  </si>
  <si>
    <t>4288253</t>
  </si>
  <si>
    <t>5202195567</t>
  </si>
  <si>
    <t>4295586</t>
  </si>
  <si>
    <t>5202205854</t>
  </si>
  <si>
    <t>4301616</t>
  </si>
  <si>
    <t>5202216055</t>
  </si>
  <si>
    <t>4307350</t>
  </si>
  <si>
    <t>5202220157</t>
  </si>
  <si>
    <t>4311037</t>
  </si>
  <si>
    <t>5202226301</t>
  </si>
  <si>
    <t>4314975</t>
  </si>
  <si>
    <t>TOWN OF BOONVILLE</t>
  </si>
  <si>
    <t>37475</t>
  </si>
  <si>
    <t>1907074613</t>
  </si>
  <si>
    <t>1907158413</t>
  </si>
  <si>
    <t>TOWN OF BOSTIC</t>
  </si>
  <si>
    <t>26857</t>
  </si>
  <si>
    <t>1907074546</t>
  </si>
  <si>
    <t>1907158347</t>
  </si>
  <si>
    <t>TOWN OF BRIDGETON</t>
  </si>
  <si>
    <t>37476</t>
  </si>
  <si>
    <t>1907074525</t>
  </si>
  <si>
    <t>1907158325</t>
  </si>
  <si>
    <t>TOWN OF BROADWAY</t>
  </si>
  <si>
    <t>37477</t>
  </si>
  <si>
    <t>1907074527</t>
  </si>
  <si>
    <t>1907158326</t>
  </si>
  <si>
    <t>10366</t>
  </si>
  <si>
    <t>7500025001</t>
  </si>
  <si>
    <t>5202264162</t>
  </si>
  <si>
    <t>4336945</t>
  </si>
  <si>
    <t>47326.1.1</t>
  </si>
  <si>
    <t>EB-5870 - PE - MAIN STREET SIDEWALKS</t>
  </si>
  <si>
    <t>5202201218</t>
  </si>
  <si>
    <t>4299602</t>
  </si>
  <si>
    <t>5202201301</t>
  </si>
  <si>
    <t>5202201302</t>
  </si>
  <si>
    <t>5202226940</t>
  </si>
  <si>
    <t>4315639</t>
  </si>
  <si>
    <t>5202232640</t>
  </si>
  <si>
    <t>4319462</t>
  </si>
  <si>
    <t>5202255664</t>
  </si>
  <si>
    <t>4335256</t>
  </si>
  <si>
    <t>TOWN OF BROOKFORD</t>
  </si>
  <si>
    <t>37478</t>
  </si>
  <si>
    <t>1907074490</t>
  </si>
  <si>
    <t>1907158290</t>
  </si>
  <si>
    <t>TOWN OF BRUNSWICK</t>
  </si>
  <si>
    <t>37479</t>
  </si>
  <si>
    <t>1907074482</t>
  </si>
  <si>
    <t>1907158283</t>
  </si>
  <si>
    <t>TOWN OF BRYSON CITY</t>
  </si>
  <si>
    <t>24413</t>
  </si>
  <si>
    <t>1907074550</t>
  </si>
  <si>
    <t>1907158348</t>
  </si>
  <si>
    <t>TOWN OF BUNN</t>
  </si>
  <si>
    <t>37480</t>
  </si>
  <si>
    <t>1907074486</t>
  </si>
  <si>
    <t>1907158284</t>
  </si>
  <si>
    <t>TOWN OF BURGAW</t>
  </si>
  <si>
    <t>37481</t>
  </si>
  <si>
    <t>1907074485</t>
  </si>
  <si>
    <t>1907158285</t>
  </si>
  <si>
    <t>4257</t>
  </si>
  <si>
    <t>7500022055</t>
  </si>
  <si>
    <t>5202189969</t>
  </si>
  <si>
    <t>42894</t>
  </si>
  <si>
    <t>5202220807</t>
  </si>
  <si>
    <t>TOWN OF BURNSVILLE</t>
  </si>
  <si>
    <t>28605</t>
  </si>
  <si>
    <t>1907074542</t>
  </si>
  <si>
    <t>1907158336</t>
  </si>
  <si>
    <t>TOWN OF BUTNER</t>
  </si>
  <si>
    <t>38290</t>
  </si>
  <si>
    <t>1907074585</t>
  </si>
  <si>
    <t>1907158383</t>
  </si>
  <si>
    <t>TOWN OF CALABASH</t>
  </si>
  <si>
    <t>37482</t>
  </si>
  <si>
    <t>1907074489</t>
  </si>
  <si>
    <t>1907158286</t>
  </si>
  <si>
    <t>TOWN OF CALYPSO</t>
  </si>
  <si>
    <t>37483</t>
  </si>
  <si>
    <t>1907074608</t>
  </si>
  <si>
    <t>1907158407</t>
  </si>
  <si>
    <t>TOWN OF CAMERON</t>
  </si>
  <si>
    <t>37484</t>
  </si>
  <si>
    <t>1907074488</t>
  </si>
  <si>
    <t>1907158287</t>
  </si>
  <si>
    <t>TOWN OF CANDOR</t>
  </si>
  <si>
    <t>37485</t>
  </si>
  <si>
    <t>1907074609</t>
  </si>
  <si>
    <t>1907158410</t>
  </si>
  <si>
    <t>TOWN OF CANTON</t>
  </si>
  <si>
    <t>37486</t>
  </si>
  <si>
    <t>1907074635</t>
  </si>
  <si>
    <t>1907158432</t>
  </si>
  <si>
    <t>TOWN OF CAPE CARTERET</t>
  </si>
  <si>
    <t>37487</t>
  </si>
  <si>
    <t>1907074610</t>
  </si>
  <si>
    <t>1907158409</t>
  </si>
  <si>
    <t>TOWN OF CAROLINA BEACH</t>
  </si>
  <si>
    <t>37488</t>
  </si>
  <si>
    <t>1907074487</t>
  </si>
  <si>
    <t>1907158289</t>
  </si>
  <si>
    <t>TOWN OF CAROLINA SHORES</t>
  </si>
  <si>
    <t>37489</t>
  </si>
  <si>
    <t>1907074492</t>
  </si>
  <si>
    <t>1907158288</t>
  </si>
  <si>
    <t>TOWN OF CARRBORO</t>
  </si>
  <si>
    <t>37490</t>
  </si>
  <si>
    <t>1907074491</t>
  </si>
  <si>
    <t>1907158291</t>
  </si>
  <si>
    <t>25801</t>
  </si>
  <si>
    <t>1907127318</t>
  </si>
  <si>
    <t>4300052</t>
  </si>
  <si>
    <t>46289.1.1</t>
  </si>
  <si>
    <t>C-5181 - PE - CARRBORO</t>
  </si>
  <si>
    <t>1907220313</t>
  </si>
  <si>
    <t>4317863</t>
  </si>
  <si>
    <t>1907117655</t>
  </si>
  <si>
    <t>4298764</t>
  </si>
  <si>
    <t>47643.1.1</t>
  </si>
  <si>
    <t>C-5650 - PE - SR 1919 ORANGE COUNTY</t>
  </si>
  <si>
    <t>1907220312</t>
  </si>
  <si>
    <t>TOWN OF CARTHAGE</t>
  </si>
  <si>
    <t>37491</t>
  </si>
  <si>
    <t>1907074494</t>
  </si>
  <si>
    <t>1907158292</t>
  </si>
  <si>
    <t>TOWN OF CARY</t>
  </si>
  <si>
    <t>37492</t>
  </si>
  <si>
    <t>1907074580</t>
  </si>
  <si>
    <t>1907158376</t>
  </si>
  <si>
    <t>24216</t>
  </si>
  <si>
    <t>7500015801</t>
  </si>
  <si>
    <t>5202178389</t>
  </si>
  <si>
    <t>42269</t>
  </si>
  <si>
    <t>5202196974</t>
  </si>
  <si>
    <t>5202220373</t>
  </si>
  <si>
    <t>10370</t>
  </si>
  <si>
    <t>1907151747</t>
  </si>
  <si>
    <t>4305474</t>
  </si>
  <si>
    <t>44111.3.18</t>
  </si>
  <si>
    <t>CLOSED U-5530IB - CON - CARY</t>
  </si>
  <si>
    <t>1906992797</t>
  </si>
  <si>
    <t>4275333</t>
  </si>
  <si>
    <t>45488.3.1</t>
  </si>
  <si>
    <t>U-5501 - CON - CARY</t>
  </si>
  <si>
    <t>1907344587</t>
  </si>
  <si>
    <t>4339755</t>
  </si>
  <si>
    <t>1907297509</t>
  </si>
  <si>
    <t>4330496</t>
  </si>
  <si>
    <t>43714.3.3</t>
  </si>
  <si>
    <t>C-5604IA - CON - PANTHER CREEK GREENWAY</t>
  </si>
  <si>
    <t>1907293188</t>
  </si>
  <si>
    <t>4329063</t>
  </si>
  <si>
    <t>45488.2.3</t>
  </si>
  <si>
    <t>U-5501A - ROW - CARY</t>
  </si>
  <si>
    <t>1907321758</t>
  </si>
  <si>
    <t>4335132</t>
  </si>
  <si>
    <t>42379.3.38</t>
  </si>
  <si>
    <t>U-5118IC - CON - CARY CONNECTED VEHICLE</t>
  </si>
  <si>
    <t>1907057354</t>
  </si>
  <si>
    <t>4287244</t>
  </si>
  <si>
    <t>43714.2.16</t>
  </si>
  <si>
    <t>C-5604ID - ROW - TOWN OF CARY</t>
  </si>
  <si>
    <t>1907339332</t>
  </si>
  <si>
    <t>4338543</t>
  </si>
  <si>
    <t>1907139148</t>
  </si>
  <si>
    <t>TOWN OF CASTALIA</t>
  </si>
  <si>
    <t>37493</t>
  </si>
  <si>
    <t>1907074165</t>
  </si>
  <si>
    <t>1907157964</t>
  </si>
  <si>
    <t>TOWN OF CASWELL BEACH</t>
  </si>
  <si>
    <t>37494</t>
  </si>
  <si>
    <t>1907074493</t>
  </si>
  <si>
    <t>1907158293</t>
  </si>
  <si>
    <t>12359</t>
  </si>
  <si>
    <t>7500024950</t>
  </si>
  <si>
    <t>5202184319</t>
  </si>
  <si>
    <t>4289617</t>
  </si>
  <si>
    <t>47931</t>
  </si>
  <si>
    <t>TOWN OF CATAWBA</t>
  </si>
  <si>
    <t>38243</t>
  </si>
  <si>
    <t>1907074323</t>
  </si>
  <si>
    <t>1907158123</t>
  </si>
  <si>
    <t>TOWN OF CEDAR POINT</t>
  </si>
  <si>
    <t>37495</t>
  </si>
  <si>
    <t>1907074631</t>
  </si>
  <si>
    <t>1907158429</t>
  </si>
  <si>
    <t>TOWN OF CERRO GORDO</t>
  </si>
  <si>
    <t>37496</t>
  </si>
  <si>
    <t>1907074629</t>
  </si>
  <si>
    <t>1907158430</t>
  </si>
  <si>
    <t>TOWN OF CHADBOURN</t>
  </si>
  <si>
    <t>37497</t>
  </si>
  <si>
    <t>1907074495</t>
  </si>
  <si>
    <t>1907158295</t>
  </si>
  <si>
    <t>TOWN OF CHAPEL HILL</t>
  </si>
  <si>
    <t>37498</t>
  </si>
  <si>
    <t>1907074497</t>
  </si>
  <si>
    <t>1907158294</t>
  </si>
  <si>
    <t>9054</t>
  </si>
  <si>
    <t>7500022702</t>
  </si>
  <si>
    <t>5202184746</t>
  </si>
  <si>
    <t>46240.1.F1</t>
  </si>
  <si>
    <t>C-5179 - PE - CHAPEL HILL</t>
  </si>
  <si>
    <t>5202191123</t>
  </si>
  <si>
    <t>5202191215</t>
  </si>
  <si>
    <t>5202199660</t>
  </si>
  <si>
    <t>5202199661</t>
  </si>
  <si>
    <t>5202167753</t>
  </si>
  <si>
    <t>46240.2.1</t>
  </si>
  <si>
    <t>C-5179 - ROW - CHAPEL HILL</t>
  </si>
  <si>
    <t>5202167764</t>
  </si>
  <si>
    <t>5202191117</t>
  </si>
  <si>
    <t>7500023112</t>
  </si>
  <si>
    <t>5202246880</t>
  </si>
  <si>
    <t>50417.1.1</t>
  </si>
  <si>
    <t>117069</t>
  </si>
  <si>
    <t>1906996483</t>
  </si>
  <si>
    <t>4276491</t>
  </si>
  <si>
    <t>22021.11.2</t>
  </si>
  <si>
    <t>PS-2021-05-02 Chapel Hill Pedestrain</t>
  </si>
  <si>
    <t>1907048744</t>
  </si>
  <si>
    <t>4286676</t>
  </si>
  <si>
    <t>1907100192</t>
  </si>
  <si>
    <t>4295483</t>
  </si>
  <si>
    <t>1907149124</t>
  </si>
  <si>
    <t>4304274</t>
  </si>
  <si>
    <t>1907194902</t>
  </si>
  <si>
    <t>4313463</t>
  </si>
  <si>
    <t>22022.11.1</t>
  </si>
  <si>
    <t>1907281591</t>
  </si>
  <si>
    <t>4326820</t>
  </si>
  <si>
    <t>1907318778</t>
  </si>
  <si>
    <t>4335133</t>
  </si>
  <si>
    <t>1907360335</t>
  </si>
  <si>
    <t>4341591</t>
  </si>
  <si>
    <t>1907139154</t>
  </si>
  <si>
    <t>TOWN OF CHERRYVILLE</t>
  </si>
  <si>
    <t>37623</t>
  </si>
  <si>
    <t>1907074445</t>
  </si>
  <si>
    <t>1907158245</t>
  </si>
  <si>
    <t>TOWN OF CHINA GROVE</t>
  </si>
  <si>
    <t>37499</t>
  </si>
  <si>
    <t>1907074611</t>
  </si>
  <si>
    <t>1907158408</t>
  </si>
  <si>
    <t>TOWN OF CHOCOWINITY</t>
  </si>
  <si>
    <t>37500</t>
  </si>
  <si>
    <t>1907074135</t>
  </si>
  <si>
    <t>1907157934</t>
  </si>
  <si>
    <t>TOWN OF CLARKTON</t>
  </si>
  <si>
    <t>37501</t>
  </si>
  <si>
    <t>1907074496</t>
  </si>
  <si>
    <t>1907158296</t>
  </si>
  <si>
    <t>TOWN OF CLAYTON</t>
  </si>
  <si>
    <t>37502</t>
  </si>
  <si>
    <t>1907074499</t>
  </si>
  <si>
    <t>1907158297</t>
  </si>
  <si>
    <t>9133</t>
  </si>
  <si>
    <t>7500024450</t>
  </si>
  <si>
    <t>5202212972</t>
  </si>
  <si>
    <t>44111.3.5</t>
  </si>
  <si>
    <t>18717</t>
  </si>
  <si>
    <t>1907014836</t>
  </si>
  <si>
    <t>4279171</t>
  </si>
  <si>
    <t>22021.6.16</t>
  </si>
  <si>
    <t>PT-2021-06-16 Clayton Police Department</t>
  </si>
  <si>
    <t>1907149118</t>
  </si>
  <si>
    <t>4304275</t>
  </si>
  <si>
    <t>TOWN OF CLEVELAND</t>
  </si>
  <si>
    <t>37503</t>
  </si>
  <si>
    <t>1907074498</t>
  </si>
  <si>
    <t>1907158299</t>
  </si>
  <si>
    <t>TOWN OF CLYDE</t>
  </si>
  <si>
    <t>37505</t>
  </si>
  <si>
    <t>1907074630</t>
  </si>
  <si>
    <t>1907158428</t>
  </si>
  <si>
    <t>TOWN OF COATS</t>
  </si>
  <si>
    <t>37506</t>
  </si>
  <si>
    <t>1907074612</t>
  </si>
  <si>
    <t>1907158412</t>
  </si>
  <si>
    <t>TOWN OF COFIELD</t>
  </si>
  <si>
    <t>38202</t>
  </si>
  <si>
    <t>1907074583</t>
  </si>
  <si>
    <t>1907158385</t>
  </si>
  <si>
    <t>TOWN OF COLERAIN</t>
  </si>
  <si>
    <t>37507</t>
  </si>
  <si>
    <t>1907074484</t>
  </si>
  <si>
    <t>1907158279</t>
  </si>
  <si>
    <t>TOWN OF COLUMBIA</t>
  </si>
  <si>
    <t>37541</t>
  </si>
  <si>
    <t>1907074481</t>
  </si>
  <si>
    <t>1907158280</t>
  </si>
  <si>
    <t>TOWN OF COLUMBUS</t>
  </si>
  <si>
    <t>37542</t>
  </si>
  <si>
    <t>1907074483</t>
  </si>
  <si>
    <t>1907158281</t>
  </si>
  <si>
    <t>18485</t>
  </si>
  <si>
    <t>1907175244</t>
  </si>
  <si>
    <t>4310139</t>
  </si>
  <si>
    <t>22022.6.10</t>
  </si>
  <si>
    <t>PT-2022-06-10 Columbus Police Dept - LEL</t>
  </si>
  <si>
    <t>1907360776</t>
  </si>
  <si>
    <t>4341650</t>
  </si>
  <si>
    <t>TOWN OF CONETOE</t>
  </si>
  <si>
    <t>37543</t>
  </si>
  <si>
    <t>1907074634</t>
  </si>
  <si>
    <t>1907158434</t>
  </si>
  <si>
    <t>TOWN OF CONNELLY SPRINGS</t>
  </si>
  <si>
    <t>37544</t>
  </si>
  <si>
    <t>1907074164</t>
  </si>
  <si>
    <t>1907157965</t>
  </si>
  <si>
    <t>TOWN OF CONWAY</t>
  </si>
  <si>
    <t>37571</t>
  </si>
  <si>
    <t>1907074480</t>
  </si>
  <si>
    <t>1907158282</t>
  </si>
  <si>
    <t>TOWN OF COOLEEMEE</t>
  </si>
  <si>
    <t>27210</t>
  </si>
  <si>
    <t>1907074545</t>
  </si>
  <si>
    <t>1907158345</t>
  </si>
  <si>
    <t>TOWN OF CORNELIUS</t>
  </si>
  <si>
    <t>38203</t>
  </si>
  <si>
    <t>1907074319</t>
  </si>
  <si>
    <t>1907158118</t>
  </si>
  <si>
    <t>69617</t>
  </si>
  <si>
    <t>1907051555</t>
  </si>
  <si>
    <t>4286691</t>
  </si>
  <si>
    <t>44837.3.1</t>
  </si>
  <si>
    <t>EB-5817 - CON - MCDOWELL CREEK GREENWAY</t>
  </si>
  <si>
    <t>TOWN OF COVE CITY</t>
  </si>
  <si>
    <t>37589</t>
  </si>
  <si>
    <t>1907074606</t>
  </si>
  <si>
    <t>1907158406</t>
  </si>
  <si>
    <t>TOWN OF CRAMERTON</t>
  </si>
  <si>
    <t>10444</t>
  </si>
  <si>
    <t>1907074241</t>
  </si>
  <si>
    <t>1907158042</t>
  </si>
  <si>
    <t>TOWN OF CRESWELL</t>
  </si>
  <si>
    <t>10473</t>
  </si>
  <si>
    <t>1907074238</t>
  </si>
  <si>
    <t>1907158036</t>
  </si>
  <si>
    <t>TOWN OF CROSSNORE</t>
  </si>
  <si>
    <t>38204</t>
  </si>
  <si>
    <t>1907074320</t>
  </si>
  <si>
    <t>1907158121</t>
  </si>
  <si>
    <t>TOWN OF DALLAS</t>
  </si>
  <si>
    <t>37590</t>
  </si>
  <si>
    <t>1907074457</t>
  </si>
  <si>
    <t>1907158256</t>
  </si>
  <si>
    <t>24792</t>
  </si>
  <si>
    <t>1907059092</t>
  </si>
  <si>
    <t>4288091</t>
  </si>
  <si>
    <t>43728.1.5</t>
  </si>
  <si>
    <t>C-5606D - PE - GASTON COLLEGE SIDEWALKS</t>
  </si>
  <si>
    <t>TOWN OF DANBURY</t>
  </si>
  <si>
    <t>38244</t>
  </si>
  <si>
    <t>1907074324</t>
  </si>
  <si>
    <t>1907158119</t>
  </si>
  <si>
    <t>TOWN OF DAVIDSON</t>
  </si>
  <si>
    <t>10502</t>
  </si>
  <si>
    <t>1907074232</t>
  </si>
  <si>
    <t>1907158032</t>
  </si>
  <si>
    <t>TOWN OF DENTON</t>
  </si>
  <si>
    <t>37597</t>
  </si>
  <si>
    <t>1907074456</t>
  </si>
  <si>
    <t>1907158255</t>
  </si>
  <si>
    <t>TOWN OF DILLSBORO</t>
  </si>
  <si>
    <t>10504</t>
  </si>
  <si>
    <t>1907074234</t>
  </si>
  <si>
    <t>1907158031</t>
  </si>
  <si>
    <t>TOWN OF DOBBINS HEIGHTS</t>
  </si>
  <si>
    <t>37359</t>
  </si>
  <si>
    <t>1907074459</t>
  </si>
  <si>
    <t>1907158257</t>
  </si>
  <si>
    <t>TOWN OF DOBSON</t>
  </si>
  <si>
    <t>28658</t>
  </si>
  <si>
    <t>1907074617</t>
  </si>
  <si>
    <t>1907158414</t>
  </si>
  <si>
    <t>TOWN OF DOVER</t>
  </si>
  <si>
    <t>10536</t>
  </si>
  <si>
    <t>1907074231</t>
  </si>
  <si>
    <t>1907158029</t>
  </si>
  <si>
    <t>TOWN OF DUBLIN</t>
  </si>
  <si>
    <t>38336</t>
  </si>
  <si>
    <t>1907074621</t>
  </si>
  <si>
    <t>1907158419</t>
  </si>
  <si>
    <t>TOWN OF EARL</t>
  </si>
  <si>
    <t>37611</t>
  </si>
  <si>
    <t>1907074161</t>
  </si>
  <si>
    <t>1907157962</t>
  </si>
  <si>
    <t>TOWN OF EAST ARCADIA</t>
  </si>
  <si>
    <t>13410</t>
  </si>
  <si>
    <t>1907074149</t>
  </si>
  <si>
    <t>1907157948</t>
  </si>
  <si>
    <t>TOWN OF EAST BEND</t>
  </si>
  <si>
    <t>37612</t>
  </si>
  <si>
    <t>1907074458</t>
  </si>
  <si>
    <t>1907158258</t>
  </si>
  <si>
    <t>TOWN OF EAST LAURINBURG</t>
  </si>
  <si>
    <t>37613</t>
  </si>
  <si>
    <t>1907074463</t>
  </si>
  <si>
    <t>1907158260</t>
  </si>
  <si>
    <t>TOWN OF EAST SPENCER</t>
  </si>
  <si>
    <t>8944</t>
  </si>
  <si>
    <t>1907074262</t>
  </si>
  <si>
    <t>1907158066</t>
  </si>
  <si>
    <t>TOWN OF EASTOVER</t>
  </si>
  <si>
    <t>74144</t>
  </si>
  <si>
    <t>1907074558</t>
  </si>
  <si>
    <t>1907158355</t>
  </si>
  <si>
    <t>TOWN OF EDENTON</t>
  </si>
  <si>
    <t>37614</t>
  </si>
  <si>
    <t>1907074462</t>
  </si>
  <si>
    <t>1907158261</t>
  </si>
  <si>
    <t>25111</t>
  </si>
  <si>
    <t>1907045000</t>
  </si>
  <si>
    <t>36237.15.14.1</t>
  </si>
  <si>
    <t>NORTHEASTERN REGIONAL</t>
  </si>
  <si>
    <t>1907213838</t>
  </si>
  <si>
    <t>1907240398</t>
  </si>
  <si>
    <t>1907252729</t>
  </si>
  <si>
    <t>1907369573</t>
  </si>
  <si>
    <t>1907302027</t>
  </si>
  <si>
    <t>36244.22.8.1</t>
  </si>
  <si>
    <t>NORTHEASTERN REGIONAL AIRPORT:</t>
  </si>
  <si>
    <t>1907343004</t>
  </si>
  <si>
    <t>1907373160</t>
  </si>
  <si>
    <t>27986</t>
  </si>
  <si>
    <t>1907270607</t>
  </si>
  <si>
    <t>48940</t>
  </si>
  <si>
    <t>Albemarle Sound Passenger Ferry Project</t>
  </si>
  <si>
    <t>1907183791</t>
  </si>
  <si>
    <t>36237.15.15.1</t>
  </si>
  <si>
    <t>1907044999</t>
  </si>
  <si>
    <t>36237.15.16.1</t>
  </si>
  <si>
    <t>1907168540</t>
  </si>
  <si>
    <t>1907183795</t>
  </si>
  <si>
    <t>1907235260</t>
  </si>
  <si>
    <t>1907302026</t>
  </si>
  <si>
    <t>1907343001</t>
  </si>
  <si>
    <t>1907369571</t>
  </si>
  <si>
    <t>TOWN OF ELIZABETHTOWN</t>
  </si>
  <si>
    <t>7810</t>
  </si>
  <si>
    <t>1907074279</t>
  </si>
  <si>
    <t>1907158078</t>
  </si>
  <si>
    <t>24990</t>
  </si>
  <si>
    <t>1907044993</t>
  </si>
  <si>
    <t>36237.4.15.1</t>
  </si>
  <si>
    <t>CURTIS L BROWN, JR FIELD</t>
  </si>
  <si>
    <t>1907357583</t>
  </si>
  <si>
    <t>36244.4.9.2</t>
  </si>
  <si>
    <t>CURTIS L BROWN JR FIELD</t>
  </si>
  <si>
    <t>1907373155</t>
  </si>
  <si>
    <t>1907360781</t>
  </si>
  <si>
    <t>36237.4.16.1</t>
  </si>
  <si>
    <t>TOWN OF ELK PARK</t>
  </si>
  <si>
    <t>38337</t>
  </si>
  <si>
    <t>1907074298</t>
  </si>
  <si>
    <t>1907158099</t>
  </si>
  <si>
    <t>TOWN OF ELKIN</t>
  </si>
  <si>
    <t>9077</t>
  </si>
  <si>
    <t>1907074260</t>
  </si>
  <si>
    <t>1907158059</t>
  </si>
  <si>
    <t>25011</t>
  </si>
  <si>
    <t>1907011832</t>
  </si>
  <si>
    <t>4279220</t>
  </si>
  <si>
    <t>36244.68.3.1</t>
  </si>
  <si>
    <t>Elkin Municipal FY 16:    RUNWAY 7 RSA EXTENSION</t>
  </si>
  <si>
    <t>1907175267</t>
  </si>
  <si>
    <t>4310134</t>
  </si>
  <si>
    <t>36244.68.4.1</t>
  </si>
  <si>
    <t>Elkin Municipal</t>
  </si>
  <si>
    <t>1907342999</t>
  </si>
  <si>
    <t>4338981</t>
  </si>
  <si>
    <t>1907081708</t>
  </si>
  <si>
    <t>4292169</t>
  </si>
  <si>
    <t>36237.54.14.2</t>
  </si>
  <si>
    <t>ELKIN MUNICIPAL AIRPORT</t>
  </si>
  <si>
    <t>1907150064</t>
  </si>
  <si>
    <t>4304310</t>
  </si>
  <si>
    <t>1906984409</t>
  </si>
  <si>
    <t>4274320</t>
  </si>
  <si>
    <t>36237.54.15.1</t>
  </si>
  <si>
    <t>1907269457</t>
  </si>
  <si>
    <t>4324942</t>
  </si>
  <si>
    <t>1907325020</t>
  </si>
  <si>
    <t>4335649</t>
  </si>
  <si>
    <t>TOWN OF ELLENBORO</t>
  </si>
  <si>
    <t>36909</t>
  </si>
  <si>
    <t>1907074450</t>
  </si>
  <si>
    <t>1907158247</t>
  </si>
  <si>
    <t>TOWN OF ELLERBE</t>
  </si>
  <si>
    <t>10254</t>
  </si>
  <si>
    <t>1907074245</t>
  </si>
  <si>
    <t>1907158045</t>
  </si>
  <si>
    <t>TOWN OF ELM CITY</t>
  </si>
  <si>
    <t>10617</t>
  </si>
  <si>
    <t>1907074219</t>
  </si>
  <si>
    <t>1907158018</t>
  </si>
  <si>
    <t>TOWN OF ELON</t>
  </si>
  <si>
    <t>4626</t>
  </si>
  <si>
    <t>1907074293</t>
  </si>
  <si>
    <t>1907158092</t>
  </si>
  <si>
    <t>TOWN OF EMERALD ISLE</t>
  </si>
  <si>
    <t>10618</t>
  </si>
  <si>
    <t>1907074220</t>
  </si>
  <si>
    <t>1907158019</t>
  </si>
  <si>
    <t>TOWN OF ENFIELD</t>
  </si>
  <si>
    <t>36684</t>
  </si>
  <si>
    <t>1907074451</t>
  </si>
  <si>
    <t>1907158251</t>
  </si>
  <si>
    <t>TOWN OF ERWIN</t>
  </si>
  <si>
    <t>9132</t>
  </si>
  <si>
    <t>1907074258</t>
  </si>
  <si>
    <t>1907158057</t>
  </si>
  <si>
    <t>TOWN OF EUREKA</t>
  </si>
  <si>
    <t>36685</t>
  </si>
  <si>
    <t>1907074452</t>
  </si>
  <si>
    <t>1907158250</t>
  </si>
  <si>
    <t>TOWN OF EVERETTS</t>
  </si>
  <si>
    <t>37651</t>
  </si>
  <si>
    <t>1907074626</t>
  </si>
  <si>
    <t>1907158426</t>
  </si>
  <si>
    <t>TOWN OF FAIR BLUFF</t>
  </si>
  <si>
    <t>10646</t>
  </si>
  <si>
    <t>1907074222</t>
  </si>
  <si>
    <t>1907158020</t>
  </si>
  <si>
    <t>77000</t>
  </si>
  <si>
    <t>7500024813</t>
  </si>
  <si>
    <t>5202222106</t>
  </si>
  <si>
    <t>5202165601</t>
  </si>
  <si>
    <t>5202192179</t>
  </si>
  <si>
    <t>5202249063</t>
  </si>
  <si>
    <t>TOWN OF FAIRMONT</t>
  </si>
  <si>
    <t>38205</t>
  </si>
  <si>
    <t>1907074321</t>
  </si>
  <si>
    <t>1907158120</t>
  </si>
  <si>
    <t>TOWN OF FAISON</t>
  </si>
  <si>
    <t>37652</t>
  </si>
  <si>
    <t>1907074455</t>
  </si>
  <si>
    <t>1907158252</t>
  </si>
  <si>
    <t>TOWN OF FAITH</t>
  </si>
  <si>
    <t>9757</t>
  </si>
  <si>
    <t>1907074250</t>
  </si>
  <si>
    <t>1907158049</t>
  </si>
  <si>
    <t>TOWN OF FALCON</t>
  </si>
  <si>
    <t>37653</t>
  </si>
  <si>
    <t>1907074454</t>
  </si>
  <si>
    <t>1907158253</t>
  </si>
  <si>
    <t>TOWN OF FALKLAND</t>
  </si>
  <si>
    <t>38291</t>
  </si>
  <si>
    <t>1907158117</t>
  </si>
  <si>
    <t>TOWN OF FALLSTON</t>
  </si>
  <si>
    <t>37654</t>
  </si>
  <si>
    <t>1907074453</t>
  </si>
  <si>
    <t>1907158254</t>
  </si>
  <si>
    <t>TOWN OF FARMVILLE</t>
  </si>
  <si>
    <t>4630</t>
  </si>
  <si>
    <t>1907074294</t>
  </si>
  <si>
    <t>1907158093</t>
  </si>
  <si>
    <t>TOWN OF FLETCHER</t>
  </si>
  <si>
    <t>37656</t>
  </si>
  <si>
    <t>1907074434</t>
  </si>
  <si>
    <t>1907158234</t>
  </si>
  <si>
    <t>TOWN OF FONTANA DAM</t>
  </si>
  <si>
    <t>84438</t>
  </si>
  <si>
    <t>1907074619</t>
  </si>
  <si>
    <t>1907158417</t>
  </si>
  <si>
    <t>TOWN OF FOREST CITY</t>
  </si>
  <si>
    <t>37657</t>
  </si>
  <si>
    <t>1907074438</t>
  </si>
  <si>
    <t>1907158236</t>
  </si>
  <si>
    <t>TOWN OF FOREST HILLS</t>
  </si>
  <si>
    <t>37658</t>
  </si>
  <si>
    <t>1907074437</t>
  </si>
  <si>
    <t>1907158237</t>
  </si>
  <si>
    <t>TOWN OF FOUNTAIN</t>
  </si>
  <si>
    <t>38292</t>
  </si>
  <si>
    <t>1907074301</t>
  </si>
  <si>
    <t>1907158101</t>
  </si>
  <si>
    <t>TOWN OF FOUR OAKS</t>
  </si>
  <si>
    <t>37659</t>
  </si>
  <si>
    <t>1907074439</t>
  </si>
  <si>
    <t>1907158238</t>
  </si>
  <si>
    <t>TOWN OF FRANKLIN</t>
  </si>
  <si>
    <t>37666</t>
  </si>
  <si>
    <t>1907074441</t>
  </si>
  <si>
    <t>1907158239</t>
  </si>
  <si>
    <t>114036</t>
  </si>
  <si>
    <t>1907311281</t>
  </si>
  <si>
    <t>4333120</t>
  </si>
  <si>
    <t>72.1090</t>
  </si>
  <si>
    <t>Div 14 Macon - Franklin Fire &amp; Rescue</t>
  </si>
  <si>
    <t>TOWN OF FRANKLINTON</t>
  </si>
  <si>
    <t>8451</t>
  </si>
  <si>
    <t>1907074270</t>
  </si>
  <si>
    <t>1907158069</t>
  </si>
  <si>
    <t>TOWN OF FRANKLINVILLE</t>
  </si>
  <si>
    <t>37667</t>
  </si>
  <si>
    <t>1907074163</t>
  </si>
  <si>
    <t>1907157961</t>
  </si>
  <si>
    <t>TOWN OF FREMONT</t>
  </si>
  <si>
    <t>1907074442</t>
  </si>
  <si>
    <t>1907158243</t>
  </si>
  <si>
    <t>TOWN OF FUQUAY-VARINA</t>
  </si>
  <si>
    <t>37677</t>
  </si>
  <si>
    <t>1907074444</t>
  </si>
  <si>
    <t>1907158242</t>
  </si>
  <si>
    <t>8860</t>
  </si>
  <si>
    <t>1907021297</t>
  </si>
  <si>
    <t>4281102</t>
  </si>
  <si>
    <t>45430.3.1</t>
  </si>
  <si>
    <t>U-5317 - CON - FUQUAY-VARINA</t>
  </si>
  <si>
    <t>1907256129</t>
  </si>
  <si>
    <t>4323063</t>
  </si>
  <si>
    <t>1907286954</t>
  </si>
  <si>
    <t>4327915</t>
  </si>
  <si>
    <t>44111.3.12</t>
  </si>
  <si>
    <t>U-5530GA - CON - FUQUAY-VARINA</t>
  </si>
  <si>
    <t>1907004900</t>
  </si>
  <si>
    <t>4277880</t>
  </si>
  <si>
    <t>1907008822</t>
  </si>
  <si>
    <t>4278413</t>
  </si>
  <si>
    <t>47916.3.1</t>
  </si>
  <si>
    <t>CLOSED U-6096 - CON - OLD HONEYCUTT ROAD</t>
  </si>
  <si>
    <t>TOWN OF GARLAND</t>
  </si>
  <si>
    <t>38293</t>
  </si>
  <si>
    <t>1907074305</t>
  </si>
  <si>
    <t>1907158102</t>
  </si>
  <si>
    <t>TOWN OF GARNER</t>
  </si>
  <si>
    <t>17634</t>
  </si>
  <si>
    <t>1907074171</t>
  </si>
  <si>
    <t>1907157973</t>
  </si>
  <si>
    <t>10701</t>
  </si>
  <si>
    <t>11763</t>
  </si>
  <si>
    <t>1907136227</t>
  </si>
  <si>
    <t>22021.6.17</t>
  </si>
  <si>
    <t>PT-2021-06-17 Garner PD</t>
  </si>
  <si>
    <t>1907014837</t>
  </si>
  <si>
    <t>TOWN OF GARYSBURG</t>
  </si>
  <si>
    <t>18039</t>
  </si>
  <si>
    <t>1907074173</t>
  </si>
  <si>
    <t>1907157970</t>
  </si>
  <si>
    <t>TOWN OF GASTON</t>
  </si>
  <si>
    <t>31779</t>
  </si>
  <si>
    <t>1907074168</t>
  </si>
  <si>
    <t>1907157967</t>
  </si>
  <si>
    <t>TOWN OF GATESVILLE</t>
  </si>
  <si>
    <t>37678</t>
  </si>
  <si>
    <t>1907074162</t>
  </si>
  <si>
    <t>1907157960</t>
  </si>
  <si>
    <t>TOWN OF GIBSON</t>
  </si>
  <si>
    <t>10738</t>
  </si>
  <si>
    <t>1907074211</t>
  </si>
  <si>
    <t>1907158010</t>
  </si>
  <si>
    <t>TOWN OF GIBSONVILLE</t>
  </si>
  <si>
    <t>17707</t>
  </si>
  <si>
    <t>1907074172</t>
  </si>
  <si>
    <t>1907157972</t>
  </si>
  <si>
    <t>TOWN OF GLEN ALPINE</t>
  </si>
  <si>
    <t>37679</t>
  </si>
  <si>
    <t>1907074160</t>
  </si>
  <si>
    <t>1907157957</t>
  </si>
  <si>
    <t>TOWN OF GODWIN</t>
  </si>
  <si>
    <t>38294</t>
  </si>
  <si>
    <t>1907074304</t>
  </si>
  <si>
    <t>1907158103</t>
  </si>
  <si>
    <t>TOWN OF GOLDSTON</t>
  </si>
  <si>
    <t>37785</t>
  </si>
  <si>
    <t>1907074418</t>
  </si>
  <si>
    <t>1907158217</t>
  </si>
  <si>
    <t>TOWN OF GRANITE FALLS</t>
  </si>
  <si>
    <t>10765</t>
  </si>
  <si>
    <t>1907074209</t>
  </si>
  <si>
    <t>1907158009</t>
  </si>
  <si>
    <t>TOWN OF GRANITE QUARRY</t>
  </si>
  <si>
    <t>7197</t>
  </si>
  <si>
    <t>1907074282</t>
  </si>
  <si>
    <t>1907158080</t>
  </si>
  <si>
    <t>TOWN OF GREEN LEVEL</t>
  </si>
  <si>
    <t>12277</t>
  </si>
  <si>
    <t>1907074187</t>
  </si>
  <si>
    <t>1907157986</t>
  </si>
  <si>
    <t>TOWN OF GREENEVERS</t>
  </si>
  <si>
    <t>37796</t>
  </si>
  <si>
    <t>1907074420</t>
  </si>
  <si>
    <t>1907158218</t>
  </si>
  <si>
    <t>TOWN OF GRIFTON</t>
  </si>
  <si>
    <t>8881</t>
  </si>
  <si>
    <t>1907074264</t>
  </si>
  <si>
    <t>1907158061</t>
  </si>
  <si>
    <t>TOWN OF GRIMESLAND</t>
  </si>
  <si>
    <t>38295</t>
  </si>
  <si>
    <t>1907074303</t>
  </si>
  <si>
    <t>1907158105</t>
  </si>
  <si>
    <t>TOWN OF GROVER</t>
  </si>
  <si>
    <t>37539</t>
  </si>
  <si>
    <t>1907074627</t>
  </si>
  <si>
    <t>1907158427</t>
  </si>
  <si>
    <t>TOWN OF HALIFAX</t>
  </si>
  <si>
    <t>37540</t>
  </si>
  <si>
    <t>1907074628</t>
  </si>
  <si>
    <t>1907158425</t>
  </si>
  <si>
    <t>TOWN OF HAMILTON</t>
  </si>
  <si>
    <t>37546</t>
  </si>
  <si>
    <t>1907158435</t>
  </si>
  <si>
    <t>TOWN OF HARMONY</t>
  </si>
  <si>
    <t>37547</t>
  </si>
  <si>
    <t>1907074464</t>
  </si>
  <si>
    <t>1907158263</t>
  </si>
  <si>
    <t>TOWN OF HARRELLS</t>
  </si>
  <si>
    <t>37548</t>
  </si>
  <si>
    <t>1907074465</t>
  </si>
  <si>
    <t>1907158264</t>
  </si>
  <si>
    <t>TOWN OF HARRELLSVILLE</t>
  </si>
  <si>
    <t>38296</t>
  </si>
  <si>
    <t>1907074308</t>
  </si>
  <si>
    <t>1907158104</t>
  </si>
  <si>
    <t>TOWN OF HARRISBURG</t>
  </si>
  <si>
    <t>37551</t>
  </si>
  <si>
    <t>1907074466</t>
  </si>
  <si>
    <t>1907158265</t>
  </si>
  <si>
    <t>TOWN OF HASSELL</t>
  </si>
  <si>
    <t>38297</t>
  </si>
  <si>
    <t>1907074306</t>
  </si>
  <si>
    <t>1907158106</t>
  </si>
  <si>
    <t>TOWN OF HAW RIVER</t>
  </si>
  <si>
    <t>38298</t>
  </si>
  <si>
    <t>1907074307</t>
  </si>
  <si>
    <t>1907158108</t>
  </si>
  <si>
    <t>TOWN OF HAYESVILLE</t>
  </si>
  <si>
    <t>6507</t>
  </si>
  <si>
    <t>1907074285</t>
  </si>
  <si>
    <t>1907158084</t>
  </si>
  <si>
    <t>TOWN OF HERTFORD</t>
  </si>
  <si>
    <t>4897</t>
  </si>
  <si>
    <t>1907074291</t>
  </si>
  <si>
    <t>1907158090</t>
  </si>
  <si>
    <t>TOWN OF HIGHLANDS</t>
  </si>
  <si>
    <t>6873</t>
  </si>
  <si>
    <t>1907074283</t>
  </si>
  <si>
    <t>1907158083</t>
  </si>
  <si>
    <t>TOWN OF HILDEBRAN</t>
  </si>
  <si>
    <t>37558</t>
  </si>
  <si>
    <t>1907074469</t>
  </si>
  <si>
    <t>1907158270</t>
  </si>
  <si>
    <t>TOWN OF HILLSBOROUGH</t>
  </si>
  <si>
    <t>37559</t>
  </si>
  <si>
    <t>1907074474</t>
  </si>
  <si>
    <t>1907158272</t>
  </si>
  <si>
    <t>21870</t>
  </si>
  <si>
    <t>7500019752</t>
  </si>
  <si>
    <t>5202167765</t>
  </si>
  <si>
    <t>46243.3.3</t>
  </si>
  <si>
    <t>C-5184 - CON - HILLSBOROUGH</t>
  </si>
  <si>
    <t>TOWN OF HOBGOOD</t>
  </si>
  <si>
    <t>10443</t>
  </si>
  <si>
    <t>1907074240</t>
  </si>
  <si>
    <t>1907158039</t>
  </si>
  <si>
    <t>TOWN OF HOFFMAN</t>
  </si>
  <si>
    <t>37560</t>
  </si>
  <si>
    <t>1907074473</t>
  </si>
  <si>
    <t>1907158271</t>
  </si>
  <si>
    <t>TOWN OF HOLDEN BEACH</t>
  </si>
  <si>
    <t>38299</t>
  </si>
  <si>
    <t>1907074310</t>
  </si>
  <si>
    <t>1907158107</t>
  </si>
  <si>
    <t>TOWN OF HOLLY RIDGE</t>
  </si>
  <si>
    <t>10472</t>
  </si>
  <si>
    <t>1907074236</t>
  </si>
  <si>
    <t>1907158035</t>
  </si>
  <si>
    <t>TOWN OF HOLLY SPRINGS</t>
  </si>
  <si>
    <t>10474</t>
  </si>
  <si>
    <t>1907074579</t>
  </si>
  <si>
    <t>1907158380</t>
  </si>
  <si>
    <t>45303</t>
  </si>
  <si>
    <t>1907145697</t>
  </si>
  <si>
    <t>4303884</t>
  </si>
  <si>
    <t>44107.3.1</t>
  </si>
  <si>
    <t>1907151748</t>
  </si>
  <si>
    <t>4305476</t>
  </si>
  <si>
    <t>1907197357</t>
  </si>
  <si>
    <t>4314018</t>
  </si>
  <si>
    <t>1907127319</t>
  </si>
  <si>
    <t>4300054</t>
  </si>
  <si>
    <t>43714.1.6</t>
  </si>
  <si>
    <t>C-5604JA - PE - UTLEY CREEK GREENWAY</t>
  </si>
  <si>
    <t>1907282145</t>
  </si>
  <si>
    <t>4326823</t>
  </si>
  <si>
    <t>7500025051</t>
  </si>
  <si>
    <t>5202259230</t>
  </si>
  <si>
    <t>4335257</t>
  </si>
  <si>
    <t>48461</t>
  </si>
  <si>
    <t>Connect traffic signals to fiber network</t>
  </si>
  <si>
    <t>TOWN OF HOOKERTON</t>
  </si>
  <si>
    <t>10475</t>
  </si>
  <si>
    <t>1907074239</t>
  </si>
  <si>
    <t>1907158038</t>
  </si>
  <si>
    <t>TOWN OF HOPE MILLS</t>
  </si>
  <si>
    <t>37561</t>
  </si>
  <si>
    <t>1907074472</t>
  </si>
  <si>
    <t>1907158273</t>
  </si>
  <si>
    <t>TOWN OF HOT SPRINGS</t>
  </si>
  <si>
    <t>10501</t>
  </si>
  <si>
    <t>1907074233</t>
  </si>
  <si>
    <t>1907158033</t>
  </si>
  <si>
    <t>TOWN OF HUDSON</t>
  </si>
  <si>
    <t>28631</t>
  </si>
  <si>
    <t>1907074538</t>
  </si>
  <si>
    <t>1907158337</t>
  </si>
  <si>
    <t>TOWN OF HUNTERSVILLE</t>
  </si>
  <si>
    <t>31307</t>
  </si>
  <si>
    <t>1907074176</t>
  </si>
  <si>
    <t>1907157971</t>
  </si>
  <si>
    <t>52095</t>
  </si>
  <si>
    <t>1907041584</t>
  </si>
  <si>
    <t>4285361</t>
  </si>
  <si>
    <t>46453.2.1</t>
  </si>
  <si>
    <t>CLOSED U-5908 - R/W - MAIN STREET</t>
  </si>
  <si>
    <t>1907094103</t>
  </si>
  <si>
    <t>4294430</t>
  </si>
  <si>
    <t>46453.3.2</t>
  </si>
  <si>
    <t>U-5908A - CON - MAIN STREET</t>
  </si>
  <si>
    <t>1907259523</t>
  </si>
  <si>
    <t>4323696</t>
  </si>
  <si>
    <t>46453.3.3</t>
  </si>
  <si>
    <t>U-5908B - CON - MAIN STREET</t>
  </si>
  <si>
    <t>TOWN OF INDIAN TRAIL</t>
  </si>
  <si>
    <t>37562</t>
  </si>
  <si>
    <t>1907074475</t>
  </si>
  <si>
    <t>1907158274</t>
  </si>
  <si>
    <t>47922</t>
  </si>
  <si>
    <t>1907037170</t>
  </si>
  <si>
    <t>4284480</t>
  </si>
  <si>
    <t>45966.3.1</t>
  </si>
  <si>
    <t>U-5987 - CON - INDIAN TRAIL</t>
  </si>
  <si>
    <t>TOWN OF JACKSON</t>
  </si>
  <si>
    <t>37563</t>
  </si>
  <si>
    <t>1907074476</t>
  </si>
  <si>
    <t>1907158275</t>
  </si>
  <si>
    <t>TOWN OF JAMESTOWN</t>
  </si>
  <si>
    <t>37565</t>
  </si>
  <si>
    <t>1907074477</t>
  </si>
  <si>
    <t>1907158278</t>
  </si>
  <si>
    <t>10538</t>
  </si>
  <si>
    <t>7500024225</t>
  </si>
  <si>
    <t>5202240357</t>
  </si>
  <si>
    <t>50035.3.1</t>
  </si>
  <si>
    <t>EB-5519 - CON - LYDIA GREENWAY TRAIL</t>
  </si>
  <si>
    <t>5202245126</t>
  </si>
  <si>
    <t>TOWN OF JAMESVILLE</t>
  </si>
  <si>
    <t>37566</t>
  </si>
  <si>
    <t>1907074479</t>
  </si>
  <si>
    <t>1907158277</t>
  </si>
  <si>
    <t>TOWN OF JEFFERSON</t>
  </si>
  <si>
    <t>37790</t>
  </si>
  <si>
    <t>1907074159</t>
  </si>
  <si>
    <t>1907157959</t>
  </si>
  <si>
    <t>TOWN OF JONESVILLE</t>
  </si>
  <si>
    <t>9459</t>
  </si>
  <si>
    <t>1907074146</t>
  </si>
  <si>
    <t>1907157944</t>
  </si>
  <si>
    <t>TOWN OF KELFORD</t>
  </si>
  <si>
    <t>37792</t>
  </si>
  <si>
    <t>1907074417</t>
  </si>
  <si>
    <t>1907158214</t>
  </si>
  <si>
    <t>TOWN OF KENANSVILLE</t>
  </si>
  <si>
    <t>10561</t>
  </si>
  <si>
    <t>1907074227</t>
  </si>
  <si>
    <t>1907158027</t>
  </si>
  <si>
    <t>TOWN OF KENLY</t>
  </si>
  <si>
    <t>37793</t>
  </si>
  <si>
    <t>1907074416</t>
  </si>
  <si>
    <t>1907158216</t>
  </si>
  <si>
    <t>TOWN OF KERNERSVILLE</t>
  </si>
  <si>
    <t>37794</t>
  </si>
  <si>
    <t>1907074415</t>
  </si>
  <si>
    <t>1907158215</t>
  </si>
  <si>
    <t>9062</t>
  </si>
  <si>
    <t>1907127323</t>
  </si>
  <si>
    <t>4300049</t>
  </si>
  <si>
    <t>48433.1.1</t>
  </si>
  <si>
    <t>EB-5957 - PE - OLD WINSTON ROAD SIDEWALK</t>
  </si>
  <si>
    <t>10563</t>
  </si>
  <si>
    <t>1907187805</t>
  </si>
  <si>
    <t>4312783</t>
  </si>
  <si>
    <t>22022.14.8</t>
  </si>
  <si>
    <t>M5HVE-2022-15-02 Kernersville Police</t>
  </si>
  <si>
    <t>1907303918</t>
  </si>
  <si>
    <t>4331758</t>
  </si>
  <si>
    <t>TOWN OF KILL DEVIL HILLS</t>
  </si>
  <si>
    <t>11019</t>
  </si>
  <si>
    <t>1907074189</t>
  </si>
  <si>
    <t>1907157989</t>
  </si>
  <si>
    <t>TOWN OF KINGSTOWN</t>
  </si>
  <si>
    <t>37801</t>
  </si>
  <si>
    <t>1907074424</t>
  </si>
  <si>
    <t>1907158222</t>
  </si>
  <si>
    <t>TOWN OF KITTRELL</t>
  </si>
  <si>
    <t>37805</t>
  </si>
  <si>
    <t>1907074423</t>
  </si>
  <si>
    <t>1907158224</t>
  </si>
  <si>
    <t>TOWN OF KITTY HAWK</t>
  </si>
  <si>
    <t>37806</t>
  </si>
  <si>
    <t>1907074425</t>
  </si>
  <si>
    <t>1907158226</t>
  </si>
  <si>
    <t>TOWN OF KNIGHTDALE</t>
  </si>
  <si>
    <t>6593</t>
  </si>
  <si>
    <t>1907074129</t>
  </si>
  <si>
    <t>1907157928</t>
  </si>
  <si>
    <t>52985</t>
  </si>
  <si>
    <t>1907141679</t>
  </si>
  <si>
    <t>4302615</t>
  </si>
  <si>
    <t>43714.2.10</t>
  </si>
  <si>
    <t>1907155198</t>
  </si>
  <si>
    <t>4306088</t>
  </si>
  <si>
    <t>1907249249</t>
  </si>
  <si>
    <t>4322307</t>
  </si>
  <si>
    <t>1907365995</t>
  </si>
  <si>
    <t>4343809</t>
  </si>
  <si>
    <t>67884</t>
  </si>
  <si>
    <t>1907145680</t>
  </si>
  <si>
    <t>4303885</t>
  </si>
  <si>
    <t>22021.6.12</t>
  </si>
  <si>
    <t>PT-2021-06-12 Knightdale PD - Traffic</t>
  </si>
  <si>
    <t>1907063176</t>
  </si>
  <si>
    <t>4288351</t>
  </si>
  <si>
    <t>1907094111</t>
  </si>
  <si>
    <t>4294404</t>
  </si>
  <si>
    <t>1907216264</t>
  </si>
  <si>
    <t>4316625</t>
  </si>
  <si>
    <t>22022.6.16</t>
  </si>
  <si>
    <t>PT-2022-06-16 Knightdale PD</t>
  </si>
  <si>
    <t>1907360771</t>
  </si>
  <si>
    <t>4341593</t>
  </si>
  <si>
    <t>TOWN OF KURE BEACH</t>
  </si>
  <si>
    <t>10591</t>
  </si>
  <si>
    <t>1907074226</t>
  </si>
  <si>
    <t>1907158023</t>
  </si>
  <si>
    <t>TOWN OF LAGRANGE</t>
  </si>
  <si>
    <t>37808</t>
  </si>
  <si>
    <t>1907074155</t>
  </si>
  <si>
    <t>1907157952</t>
  </si>
  <si>
    <t>TOWN OF LAKE LURE</t>
  </si>
  <si>
    <t>37809</t>
  </si>
  <si>
    <t>1907074154</t>
  </si>
  <si>
    <t>1907157953</t>
  </si>
  <si>
    <t>TOWN OF LAKE SANTEETLAH</t>
  </si>
  <si>
    <t>37992</t>
  </si>
  <si>
    <t>1907074342</t>
  </si>
  <si>
    <t>1907158141</t>
  </si>
  <si>
    <t>TOWN OF LAKE WACCAMAW</t>
  </si>
  <si>
    <t>10593</t>
  </si>
  <si>
    <t>1907074224</t>
  </si>
  <si>
    <t>1907158024</t>
  </si>
  <si>
    <t>TOWN OF LANDIS</t>
  </si>
  <si>
    <t>37810</t>
  </si>
  <si>
    <t>1907074427</t>
  </si>
  <si>
    <t>1907158223</t>
  </si>
  <si>
    <t>TOWN OF LANSING</t>
  </si>
  <si>
    <t>37811</t>
  </si>
  <si>
    <t>1907074153</t>
  </si>
  <si>
    <t>1907157954</t>
  </si>
  <si>
    <t>TOWN OF LASKER</t>
  </si>
  <si>
    <t>37812</t>
  </si>
  <si>
    <t>1907074157</t>
  </si>
  <si>
    <t>1907157956</t>
  </si>
  <si>
    <t>TOWN OF LAUREL PARK</t>
  </si>
  <si>
    <t>11020</t>
  </si>
  <si>
    <t>1907074191</t>
  </si>
  <si>
    <t>1907157992</t>
  </si>
  <si>
    <t>TOWN OF LAWNDALE</t>
  </si>
  <si>
    <t>38300</t>
  </si>
  <si>
    <t>1907074309</t>
  </si>
  <si>
    <t>1907158109</t>
  </si>
  <si>
    <t>TOWN OF LELAND</t>
  </si>
  <si>
    <t>37813</t>
  </si>
  <si>
    <t>1907074158</t>
  </si>
  <si>
    <t>1907157955</t>
  </si>
  <si>
    <t>48439</t>
  </si>
  <si>
    <t>7500021850</t>
  </si>
  <si>
    <t>5202174895</t>
  </si>
  <si>
    <t>4283964</t>
  </si>
  <si>
    <t>44096.3.5</t>
  </si>
  <si>
    <t>U-5534D - CON - TOWN OF LELAND</t>
  </si>
  <si>
    <t>5202203184</t>
  </si>
  <si>
    <t>4300122</t>
  </si>
  <si>
    <t>5202215276</t>
  </si>
  <si>
    <t>4307346</t>
  </si>
  <si>
    <t>5202257492</t>
  </si>
  <si>
    <t>4334396</t>
  </si>
  <si>
    <t>7500021802</t>
  </si>
  <si>
    <t>5202171959</t>
  </si>
  <si>
    <t>4281201</t>
  </si>
  <si>
    <t>44096.3.10</t>
  </si>
  <si>
    <t>U-5534I - CON - WILMINGTON</t>
  </si>
  <si>
    <t>5202204907</t>
  </si>
  <si>
    <t>4301082</t>
  </si>
  <si>
    <t>5202215284</t>
  </si>
  <si>
    <t>4307348</t>
  </si>
  <si>
    <t>7500021803</t>
  </si>
  <si>
    <t>5202203188</t>
  </si>
  <si>
    <t>4300123</t>
  </si>
  <si>
    <t>44096.3.11</t>
  </si>
  <si>
    <t>U-5534J - CON - WILMINGTON MPO</t>
  </si>
  <si>
    <t>5202215281</t>
  </si>
  <si>
    <t>4307347</t>
  </si>
  <si>
    <t>5202257485</t>
  </si>
  <si>
    <t>4334394</t>
  </si>
  <si>
    <t>7500021804</t>
  </si>
  <si>
    <t>5202203190</t>
  </si>
  <si>
    <t>4300124</t>
  </si>
  <si>
    <t>44096.3.12</t>
  </si>
  <si>
    <t>U-5534K - CON - WILMINGTON MPO</t>
  </si>
  <si>
    <t>5202257165</t>
  </si>
  <si>
    <t>4334393</t>
  </si>
  <si>
    <t>5202257487</t>
  </si>
  <si>
    <t>4334395</t>
  </si>
  <si>
    <t>5202230216</t>
  </si>
  <si>
    <t>4317940</t>
  </si>
  <si>
    <t>2019CPT.03.10.20101</t>
  </si>
  <si>
    <t>TOWN OF LEWISTON WOODVILLE</t>
  </si>
  <si>
    <t>37815</t>
  </si>
  <si>
    <t>1907074156</t>
  </si>
  <si>
    <t>1907157958</t>
  </si>
  <si>
    <t>TOWN OF LEWISVILLE</t>
  </si>
  <si>
    <t>6039</t>
  </si>
  <si>
    <t>1907074287</t>
  </si>
  <si>
    <t>1907158086</t>
  </si>
  <si>
    <t>55222</t>
  </si>
  <si>
    <t>1907286953</t>
  </si>
  <si>
    <t>47082.1.1</t>
  </si>
  <si>
    <t>U-5617 - PE - SR 1173 (WILLIAMS ROAD)</t>
  </si>
  <si>
    <t>1907314337</t>
  </si>
  <si>
    <t>1907071151</t>
  </si>
  <si>
    <t>1907263697</t>
  </si>
  <si>
    <t>1907171276</t>
  </si>
  <si>
    <t>48436.1.1</t>
  </si>
  <si>
    <t>1907314336</t>
  </si>
  <si>
    <t>1907339321</t>
  </si>
  <si>
    <t>1907375152</t>
  </si>
  <si>
    <t>TOWN OF LIBERTY</t>
  </si>
  <si>
    <t>37822</t>
  </si>
  <si>
    <t>1907074436</t>
  </si>
  <si>
    <t>1907158231</t>
  </si>
  <si>
    <t>TOWN OF LILESVILLE</t>
  </si>
  <si>
    <t>37823</t>
  </si>
  <si>
    <t>1907074435</t>
  </si>
  <si>
    <t>1907158230</t>
  </si>
  <si>
    <t>TOWN OF LILLINGTON</t>
  </si>
  <si>
    <t>37824</t>
  </si>
  <si>
    <t>1907074395</t>
  </si>
  <si>
    <t>1907158194</t>
  </si>
  <si>
    <t>TOWN OF LINDEN</t>
  </si>
  <si>
    <t>10620</t>
  </si>
  <si>
    <t>1907074221</t>
  </si>
  <si>
    <t>1907158021</t>
  </si>
  <si>
    <t>TOWN OF LITTLETON</t>
  </si>
  <si>
    <t>37826</t>
  </si>
  <si>
    <t>1907074390</t>
  </si>
  <si>
    <t>1907158187</t>
  </si>
  <si>
    <t>TOWN OF LONG VIEW</t>
  </si>
  <si>
    <t>37827</t>
  </si>
  <si>
    <t>1907074389</t>
  </si>
  <si>
    <t>1907158189</t>
  </si>
  <si>
    <t>TOWN OF LOUISBURG</t>
  </si>
  <si>
    <t>9217</t>
  </si>
  <si>
    <t>1907074254</t>
  </si>
  <si>
    <t>1907158055</t>
  </si>
  <si>
    <t>TOWN OF LOVE VALLEY</t>
  </si>
  <si>
    <t>37828</t>
  </si>
  <si>
    <t>1907074625</t>
  </si>
  <si>
    <t>1907158424</t>
  </si>
  <si>
    <t>TOWN OF LUCAMA</t>
  </si>
  <si>
    <t>38301</t>
  </si>
  <si>
    <t>1907074313</t>
  </si>
  <si>
    <t>1907158110</t>
  </si>
  <si>
    <t>TOWN OF LUMBER BRIDGE</t>
  </si>
  <si>
    <t>10676</t>
  </si>
  <si>
    <t>1907074218</t>
  </si>
  <si>
    <t>1907158016</t>
  </si>
  <si>
    <t>TOWN OF MACCLESFIELD</t>
  </si>
  <si>
    <t>37838</t>
  </si>
  <si>
    <t>1907074396</t>
  </si>
  <si>
    <t>1907158193</t>
  </si>
  <si>
    <t>TOWN OF MACON</t>
  </si>
  <si>
    <t>37839</t>
  </si>
  <si>
    <t>1907074398</t>
  </si>
  <si>
    <t>1907158196</t>
  </si>
  <si>
    <t>TOWN OF MADISON</t>
  </si>
  <si>
    <t>37840</t>
  </si>
  <si>
    <t>1907074397</t>
  </si>
  <si>
    <t>1907158197</t>
  </si>
  <si>
    <t>TOWN OF MAGGIE VALLEY</t>
  </si>
  <si>
    <t>37841</t>
  </si>
  <si>
    <t>1907074399</t>
  </si>
  <si>
    <t>1907158198</t>
  </si>
  <si>
    <t>TOWN OF MAGNOLIA</t>
  </si>
  <si>
    <t>37842</t>
  </si>
  <si>
    <t>1907074400</t>
  </si>
  <si>
    <t>1907158199</t>
  </si>
  <si>
    <t>TOWN OF MAIDEN</t>
  </si>
  <si>
    <t>9643</t>
  </si>
  <si>
    <t>1907074253</t>
  </si>
  <si>
    <t>1907158051</t>
  </si>
  <si>
    <t>TOWN OF MANTEO</t>
  </si>
  <si>
    <t>8488</t>
  </si>
  <si>
    <t>1907074269</t>
  </si>
  <si>
    <t>1907158068</t>
  </si>
  <si>
    <t>TOWN OF MARS HILL</t>
  </si>
  <si>
    <t>37799</t>
  </si>
  <si>
    <t>1907074428</t>
  </si>
  <si>
    <t>1907158227</t>
  </si>
  <si>
    <t>TOWN OF MARSHALL</t>
  </si>
  <si>
    <t>37800</t>
  </si>
  <si>
    <t>1907074429</t>
  </si>
  <si>
    <t>1907158225</t>
  </si>
  <si>
    <t>TOWN OF MARSHVILLE</t>
  </si>
  <si>
    <t>10421</t>
  </si>
  <si>
    <t>1907074242</t>
  </si>
  <si>
    <t>1907158040</t>
  </si>
  <si>
    <t>TOWN OF MATTHEWS</t>
  </si>
  <si>
    <t>10422</t>
  </si>
  <si>
    <t>1907074142</t>
  </si>
  <si>
    <t>1907157940</t>
  </si>
  <si>
    <t>45305</t>
  </si>
  <si>
    <t>1907041950</t>
  </si>
  <si>
    <t>4285362</t>
  </si>
  <si>
    <t>46429.1.1</t>
  </si>
  <si>
    <t>EB-5783 - PE - MATHEWS - SR 3168 (SAM NE</t>
  </si>
  <si>
    <t>1907175265</t>
  </si>
  <si>
    <t>4310120</t>
  </si>
  <si>
    <t>1907213798</t>
  </si>
  <si>
    <t>4316647</t>
  </si>
  <si>
    <t>1907011037</t>
  </si>
  <si>
    <t>4278436</t>
  </si>
  <si>
    <t>22021.6.22</t>
  </si>
  <si>
    <t>PT-2021-06-22 Matthews Police Department</t>
  </si>
  <si>
    <t>1907096962</t>
  </si>
  <si>
    <t>4294828</t>
  </si>
  <si>
    <t>1907238048</t>
  </si>
  <si>
    <t>4320018</t>
  </si>
  <si>
    <t>22022.6.18</t>
  </si>
  <si>
    <t>PT-2022-06-18 Matthews Police Dept</t>
  </si>
  <si>
    <t>1907297559</t>
  </si>
  <si>
    <t>4330505</t>
  </si>
  <si>
    <t>TOWN OF MAXTON</t>
  </si>
  <si>
    <t>10424</t>
  </si>
  <si>
    <t>1907074143</t>
  </si>
  <si>
    <t>1907157943</t>
  </si>
  <si>
    <t>TOWN OF MAYODAN</t>
  </si>
  <si>
    <t>37816</t>
  </si>
  <si>
    <t>1907074430</t>
  </si>
  <si>
    <t>1907158229</t>
  </si>
  <si>
    <t>TOWN OF MAYSVILLE</t>
  </si>
  <si>
    <t>37817</t>
  </si>
  <si>
    <t>1907074431</t>
  </si>
  <si>
    <t>1907158235</t>
  </si>
  <si>
    <t>TOWN OF MCADENVILLE</t>
  </si>
  <si>
    <t>37818</t>
  </si>
  <si>
    <t>1907074433</t>
  </si>
  <si>
    <t>1907158233</t>
  </si>
  <si>
    <t>TOWN OF MCDONALD</t>
  </si>
  <si>
    <t>37819</t>
  </si>
  <si>
    <t>1907074391</t>
  </si>
  <si>
    <t>1907158190</t>
  </si>
  <si>
    <t>TOWN OF MCFARLAN</t>
  </si>
  <si>
    <t>37820</t>
  </si>
  <si>
    <t>1907074392</t>
  </si>
  <si>
    <t>1907158192</t>
  </si>
  <si>
    <t>TOWN OF MESIC</t>
  </si>
  <si>
    <t>12278</t>
  </si>
  <si>
    <t>1907074188</t>
  </si>
  <si>
    <t>1907157987</t>
  </si>
  <si>
    <t>TOWN OF MICRO</t>
  </si>
  <si>
    <t>37846</t>
  </si>
  <si>
    <t>1907074403</t>
  </si>
  <si>
    <t>1907158202</t>
  </si>
  <si>
    <t>TOWN OF MIDDLEBURG</t>
  </si>
  <si>
    <t>10445</t>
  </si>
  <si>
    <t>1907074243</t>
  </si>
  <si>
    <t>1907158041</t>
  </si>
  <si>
    <t>TOWN OF MIDDLESEX</t>
  </si>
  <si>
    <t>37847</t>
  </si>
  <si>
    <t>1907074405</t>
  </si>
  <si>
    <t>1907158205</t>
  </si>
  <si>
    <t>TOWN OF MIDLAND</t>
  </si>
  <si>
    <t>13844</t>
  </si>
  <si>
    <t>1907074181</t>
  </si>
  <si>
    <t>1907157979</t>
  </si>
  <si>
    <t>83277</t>
  </si>
  <si>
    <t>1907041031</t>
  </si>
  <si>
    <t>4285363</t>
  </si>
  <si>
    <t>43713.1.5</t>
  </si>
  <si>
    <t>TOWN OF MILLS RIVER</t>
  </si>
  <si>
    <t>120377</t>
  </si>
  <si>
    <t>1907074637</t>
  </si>
  <si>
    <t>1907158436</t>
  </si>
  <si>
    <t>TOWN OF MINNESOTT BEACH</t>
  </si>
  <si>
    <t>37848</t>
  </si>
  <si>
    <t>1907074384</t>
  </si>
  <si>
    <t>1907158183</t>
  </si>
  <si>
    <t>TOWN OF MINT HILL</t>
  </si>
  <si>
    <t>10503</t>
  </si>
  <si>
    <t>1907074130</t>
  </si>
  <si>
    <t>1907157929</t>
  </si>
  <si>
    <t>TOWN OF MOCKSVILLE</t>
  </si>
  <si>
    <t>7839</t>
  </si>
  <si>
    <t>1907074276</t>
  </si>
  <si>
    <t>1907158074</t>
  </si>
  <si>
    <t>TOWN OF MONTREAT</t>
  </si>
  <si>
    <t>10537</t>
  </si>
  <si>
    <t>1907074229</t>
  </si>
  <si>
    <t>1907158030</t>
  </si>
  <si>
    <t>TOWN OF MOORESVILLE</t>
  </si>
  <si>
    <t>37864</t>
  </si>
  <si>
    <t>1907074387</t>
  </si>
  <si>
    <t>1907158186</t>
  </si>
  <si>
    <t>72644</t>
  </si>
  <si>
    <t>1907011042</t>
  </si>
  <si>
    <t>45508.3.1</t>
  </si>
  <si>
    <t>C-5531 - CON - SIDEWALK NETWORK</t>
  </si>
  <si>
    <t>1907011039</t>
  </si>
  <si>
    <t>46446.2.1</t>
  </si>
  <si>
    <t>C-5701 - R/W - MOORESVILLE -INTERSECTION</t>
  </si>
  <si>
    <t>1907375934</t>
  </si>
  <si>
    <t>46446.3.1</t>
  </si>
  <si>
    <t>C-5701 - CON - MOORESVILLE -INTERSECTION</t>
  </si>
  <si>
    <t>1907373162</t>
  </si>
  <si>
    <t>7500025251</t>
  </si>
  <si>
    <t>5202253100</t>
  </si>
  <si>
    <t>48168</t>
  </si>
  <si>
    <t>7500024151</t>
  </si>
  <si>
    <t>5202164488</t>
  </si>
  <si>
    <t>48778.4.13</t>
  </si>
  <si>
    <t>EB-6033L -TOWN OF MOORESEVILLE</t>
  </si>
  <si>
    <t>1907081124</t>
  </si>
  <si>
    <t>49108.1.1</t>
  </si>
  <si>
    <t>U-6239 - PE - SILICON SHORES CONNECTOR</t>
  </si>
  <si>
    <t>1907171275</t>
  </si>
  <si>
    <t>1907263695</t>
  </si>
  <si>
    <t>1906996472</t>
  </si>
  <si>
    <t>22021.6.14</t>
  </si>
  <si>
    <t>1907024512</t>
  </si>
  <si>
    <t>1907061951</t>
  </si>
  <si>
    <t>1907096961</t>
  </si>
  <si>
    <t>1907153427</t>
  </si>
  <si>
    <t>22022.6.17</t>
  </si>
  <si>
    <t>PT-2022-06-17 Mooresville PD</t>
  </si>
  <si>
    <t>1907175248</t>
  </si>
  <si>
    <t>1907187717</t>
  </si>
  <si>
    <t>1907249832</t>
  </si>
  <si>
    <t>1907257044</t>
  </si>
  <si>
    <t>1907295532</t>
  </si>
  <si>
    <t>1907323231</t>
  </si>
  <si>
    <t>1907369589</t>
  </si>
  <si>
    <t>TOWN OF MOREHEAD CITY</t>
  </si>
  <si>
    <t>5349</t>
  </si>
  <si>
    <t>1907074292</t>
  </si>
  <si>
    <t>1907158091</t>
  </si>
  <si>
    <t>TOWN OF MORRISVILLE</t>
  </si>
  <si>
    <t>10562</t>
  </si>
  <si>
    <t>1907074228</t>
  </si>
  <si>
    <t>1907158026</t>
  </si>
  <si>
    <t>57043</t>
  </si>
  <si>
    <t>7500017102</t>
  </si>
  <si>
    <t>5202239435</t>
  </si>
  <si>
    <t>4327566</t>
  </si>
  <si>
    <t>46233.3.1</t>
  </si>
  <si>
    <t>5202255540</t>
  </si>
  <si>
    <t>4334388</t>
  </si>
  <si>
    <t>5202189832</t>
  </si>
  <si>
    <t>4292192</t>
  </si>
  <si>
    <t>25656</t>
  </si>
  <si>
    <t>1906996556</t>
  </si>
  <si>
    <t>4276493</t>
  </si>
  <si>
    <t>44666.1.1</t>
  </si>
  <si>
    <t>1907282144</t>
  </si>
  <si>
    <t>4326825</t>
  </si>
  <si>
    <t>1907341386</t>
  </si>
  <si>
    <t>4338960</t>
  </si>
  <si>
    <t>1907131154</t>
  </si>
  <si>
    <t>4300055</t>
  </si>
  <si>
    <t>47167.2.1</t>
  </si>
  <si>
    <t>1907021359</t>
  </si>
  <si>
    <t>4281105</t>
  </si>
  <si>
    <t>47167.3.1</t>
  </si>
  <si>
    <t>1907084293</t>
  </si>
  <si>
    <t>4292571</t>
  </si>
  <si>
    <t>1907091799</t>
  </si>
  <si>
    <t>4293482</t>
  </si>
  <si>
    <t>1907135332</t>
  </si>
  <si>
    <t>4301550</t>
  </si>
  <si>
    <t>1907149471</t>
  </si>
  <si>
    <t>4304278</t>
  </si>
  <si>
    <t>1907181828</t>
  </si>
  <si>
    <t>4311416</t>
  </si>
  <si>
    <t>1907187562</t>
  </si>
  <si>
    <t>4312785</t>
  </si>
  <si>
    <t>1907263706</t>
  </si>
  <si>
    <t>4324313</t>
  </si>
  <si>
    <t>1907329465</t>
  </si>
  <si>
    <t>4336548</t>
  </si>
  <si>
    <t>1907364013</t>
  </si>
  <si>
    <t>4342272</t>
  </si>
  <si>
    <t>TOWN OF MORVEN</t>
  </si>
  <si>
    <t>37668</t>
  </si>
  <si>
    <t>1907074363</t>
  </si>
  <si>
    <t>1907158162</t>
  </si>
  <si>
    <t>TOWN OF MOUNT GILEAD</t>
  </si>
  <si>
    <t>37670</t>
  </si>
  <si>
    <t>1907074365</t>
  </si>
  <si>
    <t>1907158165</t>
  </si>
  <si>
    <t>TOWN OF MOUNT HOLLY</t>
  </si>
  <si>
    <t>37926</t>
  </si>
  <si>
    <t>1907074368</t>
  </si>
  <si>
    <t>1907158166</t>
  </si>
  <si>
    <t>TOWN OF MOUNT OLIVE</t>
  </si>
  <si>
    <t>8428</t>
  </si>
  <si>
    <t>1907074145</t>
  </si>
  <si>
    <t>1907157945</t>
  </si>
  <si>
    <t>TOWN OF MOUNT PLEASANT</t>
  </si>
  <si>
    <t>10565</t>
  </si>
  <si>
    <t>1907074230</t>
  </si>
  <si>
    <t>1907158028</t>
  </si>
  <si>
    <t>TOWN OF MT OLIVE MUNICIPAL AIRPORT</t>
  </si>
  <si>
    <t>25095</t>
  </si>
  <si>
    <t>1907141822</t>
  </si>
  <si>
    <t>4302642</t>
  </si>
  <si>
    <t>36244.71.3.1</t>
  </si>
  <si>
    <t>MOUNT OLIVE</t>
  </si>
  <si>
    <t>1907167352</t>
  </si>
  <si>
    <t>4308696</t>
  </si>
  <si>
    <t>1906984399</t>
  </si>
  <si>
    <t>4274309</t>
  </si>
  <si>
    <t>36237.52.14.1</t>
  </si>
  <si>
    <t>MOUNT OLIVE MUNICIPAL AIRPORT</t>
  </si>
  <si>
    <t>1907213851</t>
  </si>
  <si>
    <t>4316659</t>
  </si>
  <si>
    <t>1906984405</t>
  </si>
  <si>
    <t>36237.52.14.2</t>
  </si>
  <si>
    <t>1907081123</t>
  </si>
  <si>
    <t>4292159</t>
  </si>
  <si>
    <t>1907103773</t>
  </si>
  <si>
    <t>4296199</t>
  </si>
  <si>
    <t>1907141823</t>
  </si>
  <si>
    <t>1907167353</t>
  </si>
  <si>
    <t>1907213802</t>
  </si>
  <si>
    <t>1907247703</t>
  </si>
  <si>
    <t>4321555</t>
  </si>
  <si>
    <t>1907341382</t>
  </si>
  <si>
    <t>4338978</t>
  </si>
  <si>
    <t>1907081135</t>
  </si>
  <si>
    <t>36244.71.4.1</t>
  </si>
  <si>
    <t>1907103774</t>
  </si>
  <si>
    <t>1907141821</t>
  </si>
  <si>
    <t>1907167351</t>
  </si>
  <si>
    <t>1907213801</t>
  </si>
  <si>
    <t>1907275096</t>
  </si>
  <si>
    <t>4326164</t>
  </si>
  <si>
    <t>1907314344</t>
  </si>
  <si>
    <t>4333109</t>
  </si>
  <si>
    <t>1907365997</t>
  </si>
  <si>
    <t>4343864</t>
  </si>
  <si>
    <t>TOWN OF MURFREESBORO</t>
  </si>
  <si>
    <t>37927</t>
  </si>
  <si>
    <t>1907074367</t>
  </si>
  <si>
    <t>1907158167</t>
  </si>
  <si>
    <t>TOWN OF MURPHY</t>
  </si>
  <si>
    <t>37928</t>
  </si>
  <si>
    <t>1907074369</t>
  </si>
  <si>
    <t>1907158168</t>
  </si>
  <si>
    <t>TOWN OF NAGS HEAD</t>
  </si>
  <si>
    <t>37929</t>
  </si>
  <si>
    <t>1907074371</t>
  </si>
  <si>
    <t>1907158170</t>
  </si>
  <si>
    <t>TOWN OF NASHVILLE</t>
  </si>
  <si>
    <t>37930</t>
  </si>
  <si>
    <t>1907074602</t>
  </si>
  <si>
    <t>1907158400</t>
  </si>
  <si>
    <t>TOWN OF NAVASSA</t>
  </si>
  <si>
    <t>14980</t>
  </si>
  <si>
    <t>1907074180</t>
  </si>
  <si>
    <t>1907157978</t>
  </si>
  <si>
    <t>52694</t>
  </si>
  <si>
    <t>1907109972</t>
  </si>
  <si>
    <t>4296586</t>
  </si>
  <si>
    <t>44096.1.23</t>
  </si>
  <si>
    <t>U-5534U -PE-NAVASSA PARK MULTI-USE PATH</t>
  </si>
  <si>
    <t>TOWN OF NEW LONDON</t>
  </si>
  <si>
    <t>37946</t>
  </si>
  <si>
    <t>1907074166</t>
  </si>
  <si>
    <t>1907157963</t>
  </si>
  <si>
    <t>TOWN OF NEWLAND</t>
  </si>
  <si>
    <t>57333</t>
  </si>
  <si>
    <t>1907074578</t>
  </si>
  <si>
    <t>1907158379</t>
  </si>
  <si>
    <t>TOWN OF NEWPORT</t>
  </si>
  <si>
    <t>37947</t>
  </si>
  <si>
    <t>1907074355</t>
  </si>
  <si>
    <t>1907158155</t>
  </si>
  <si>
    <t>TOWN OF NEWTON GROVE</t>
  </si>
  <si>
    <t>10677</t>
  </si>
  <si>
    <t>1907074216</t>
  </si>
  <si>
    <t>1907158014</t>
  </si>
  <si>
    <t>TOWN OF NORLINA</t>
  </si>
  <si>
    <t>38302</t>
  </si>
  <si>
    <t>1907074312</t>
  </si>
  <si>
    <t>1907158111</t>
  </si>
  <si>
    <t>TOWN OF NORTH TOPSAIL BEACH</t>
  </si>
  <si>
    <t>29942</t>
  </si>
  <si>
    <t>1907074175</t>
  </si>
  <si>
    <t>1907157975</t>
  </si>
  <si>
    <t>TOWN OF NORTH WILKESBORO</t>
  </si>
  <si>
    <t>37949</t>
  </si>
  <si>
    <t>1907074359</t>
  </si>
  <si>
    <t>1907158157</t>
  </si>
  <si>
    <t>10678</t>
  </si>
  <si>
    <t>7500012460</t>
  </si>
  <si>
    <t>5202178381</t>
  </si>
  <si>
    <t>11RE.109718</t>
  </si>
  <si>
    <t>Wilkes Co Pri Paved Rest Area Ops</t>
  </si>
  <si>
    <t>5202182716</t>
  </si>
  <si>
    <t>5202190808</t>
  </si>
  <si>
    <t>5202200581</t>
  </si>
  <si>
    <t>5202211243</t>
  </si>
  <si>
    <t>5202220018</t>
  </si>
  <si>
    <t>5202225853</t>
  </si>
  <si>
    <t>5202238773</t>
  </si>
  <si>
    <t>5202246909</t>
  </si>
  <si>
    <t>5202257606</t>
  </si>
  <si>
    <t>5202267704</t>
  </si>
  <si>
    <t>TOWN OF NORTHWEST</t>
  </si>
  <si>
    <t>38338</t>
  </si>
  <si>
    <t>1907074302</t>
  </si>
  <si>
    <t>1907158098</t>
  </si>
  <si>
    <t>TOWN OF NORWOOD</t>
  </si>
  <si>
    <t>38303</t>
  </si>
  <si>
    <t>1907074616</t>
  </si>
  <si>
    <t>1907158415</t>
  </si>
  <si>
    <t>TOWN OF OAK CITY</t>
  </si>
  <si>
    <t>37843</t>
  </si>
  <si>
    <t>1907074402</t>
  </si>
  <si>
    <t>1907158201</t>
  </si>
  <si>
    <t>TOWN OF OAK ISLAND</t>
  </si>
  <si>
    <t>37844</t>
  </si>
  <si>
    <t>1907074404</t>
  </si>
  <si>
    <t>1907158200</t>
  </si>
  <si>
    <t>TOWN OF OAKBORO</t>
  </si>
  <si>
    <t>10679</t>
  </si>
  <si>
    <t>1907074217</t>
  </si>
  <si>
    <t>1907158017</t>
  </si>
  <si>
    <t>TOWN OF OCEAN ISLE BEACH</t>
  </si>
  <si>
    <t>20990</t>
  </si>
  <si>
    <t>1907074541</t>
  </si>
  <si>
    <t>1907158338</t>
  </si>
  <si>
    <t>11017</t>
  </si>
  <si>
    <t>1907235257</t>
  </si>
  <si>
    <t>46336.1.1</t>
  </si>
  <si>
    <t>1907131501</t>
  </si>
  <si>
    <t>36244.6.6.1</t>
  </si>
  <si>
    <t>ODELL WILLIAMSON MUNICIPAL ALP UPDATED AND EXHIBIT A UPDATE</t>
  </si>
  <si>
    <t>1907162391</t>
  </si>
  <si>
    <t>1907171277</t>
  </si>
  <si>
    <t>1907235258</t>
  </si>
  <si>
    <t>1907259534</t>
  </si>
  <si>
    <t>1907279512</t>
  </si>
  <si>
    <t>1907351980</t>
  </si>
  <si>
    <t>1907137450</t>
  </si>
  <si>
    <t>36237.60.13.1</t>
  </si>
  <si>
    <t>ODELL WILLIAMSON MUNICIPAL</t>
  </si>
  <si>
    <t>1907162392</t>
  </si>
  <si>
    <t>1907171278</t>
  </si>
  <si>
    <t>1907235259</t>
  </si>
  <si>
    <t>1907259552</t>
  </si>
  <si>
    <t>1907279498</t>
  </si>
  <si>
    <t>1907351971</t>
  </si>
  <si>
    <t>1907014004</t>
  </si>
  <si>
    <t>36237.60.14.1</t>
  </si>
  <si>
    <t>1907044998</t>
  </si>
  <si>
    <t>1907341388</t>
  </si>
  <si>
    <t>36237.60.15.1</t>
  </si>
  <si>
    <t>TOWN OF OLD FORT</t>
  </si>
  <si>
    <t>37845</t>
  </si>
  <si>
    <t>1907074401</t>
  </si>
  <si>
    <t>1907158203</t>
  </si>
  <si>
    <t>TOWN OF ORIENTAL</t>
  </si>
  <si>
    <t>37851</t>
  </si>
  <si>
    <t>1907074406</t>
  </si>
  <si>
    <t>1907158204</t>
  </si>
  <si>
    <t>TOWN OF PANTEGO</t>
  </si>
  <si>
    <t>37853</t>
  </si>
  <si>
    <t>1907074409</t>
  </si>
  <si>
    <t>1907158206</t>
  </si>
  <si>
    <t>TOWN OF PARKTON</t>
  </si>
  <si>
    <t>11391</t>
  </si>
  <si>
    <t>1907074190</t>
  </si>
  <si>
    <t>1907157988</t>
  </si>
  <si>
    <t>TOWN OF PARMELE</t>
  </si>
  <si>
    <t>10740</t>
  </si>
  <si>
    <t>1907074213</t>
  </si>
  <si>
    <t>1907158013</t>
  </si>
  <si>
    <t>TOWN OF PEACHLAND</t>
  </si>
  <si>
    <t>37854</t>
  </si>
  <si>
    <t>1907074407</t>
  </si>
  <si>
    <t>1907158207</t>
  </si>
  <si>
    <t>TOWN OF PELETIER</t>
  </si>
  <si>
    <t>37855</t>
  </si>
  <si>
    <t>1907074623</t>
  </si>
  <si>
    <t>1907158423</t>
  </si>
  <si>
    <t>TOWN OF PEMBROKE</t>
  </si>
  <si>
    <t>10761</t>
  </si>
  <si>
    <t>1907074206</t>
  </si>
  <si>
    <t>1907158004</t>
  </si>
  <si>
    <t>67277</t>
  </si>
  <si>
    <t>1907162349</t>
  </si>
  <si>
    <t>4307751</t>
  </si>
  <si>
    <t>49464.1.1</t>
  </si>
  <si>
    <t>HL-0009 - PE - PEMBROKE</t>
  </si>
  <si>
    <t>1907190656</t>
  </si>
  <si>
    <t>4313502</t>
  </si>
  <si>
    <t>1907281953</t>
  </si>
  <si>
    <t>4326839</t>
  </si>
  <si>
    <t>1907366112</t>
  </si>
  <si>
    <t>4343865</t>
  </si>
  <si>
    <t>TOWN OF PIKEVILLE</t>
  </si>
  <si>
    <t>37856</t>
  </si>
  <si>
    <t>1907074408</t>
  </si>
  <si>
    <t>1907158209</t>
  </si>
  <si>
    <t>TOWN OF PILOT MOUNTAIN</t>
  </si>
  <si>
    <t>38304</t>
  </si>
  <si>
    <t>1907074311</t>
  </si>
  <si>
    <t>1907158112</t>
  </si>
  <si>
    <t>TOWN OF PINE KNOLL SHORES</t>
  </si>
  <si>
    <t>37857</t>
  </si>
  <si>
    <t>1907074410</t>
  </si>
  <si>
    <t>1907158208</t>
  </si>
  <si>
    <t>TOWN OF PINE LEVEL</t>
  </si>
  <si>
    <t>37858</t>
  </si>
  <si>
    <t>1907074411</t>
  </si>
  <si>
    <t>1907158211</t>
  </si>
  <si>
    <t>TOWN OF PINEBLUFF</t>
  </si>
  <si>
    <t>37859</t>
  </si>
  <si>
    <t>1907074414</t>
  </si>
  <si>
    <t>1907158210</t>
  </si>
  <si>
    <t>TOWN OF PINETOPS</t>
  </si>
  <si>
    <t>27798</t>
  </si>
  <si>
    <t>1907074136</t>
  </si>
  <si>
    <t>1907157937</t>
  </si>
  <si>
    <t>TOWN OF PINEVILLE</t>
  </si>
  <si>
    <t>10786</t>
  </si>
  <si>
    <t>1907074205</t>
  </si>
  <si>
    <t>1907158003</t>
  </si>
  <si>
    <t>TOWN OF PINK HILL</t>
  </si>
  <si>
    <t>8567</t>
  </si>
  <si>
    <t>1907074266</t>
  </si>
  <si>
    <t>1907158067</t>
  </si>
  <si>
    <t>TOWN OF PITTSBORO</t>
  </si>
  <si>
    <t>37865</t>
  </si>
  <si>
    <t>1907074379</t>
  </si>
  <si>
    <t>1907158178</t>
  </si>
  <si>
    <t>TOWN OF PLYMOUTH</t>
  </si>
  <si>
    <t>37916</t>
  </si>
  <si>
    <t>1907074380</t>
  </si>
  <si>
    <t>1907158176</t>
  </si>
  <si>
    <t>TOWN OF POLKTON</t>
  </si>
  <si>
    <t>37917</t>
  </si>
  <si>
    <t>1907074378</t>
  </si>
  <si>
    <t>1907158179</t>
  </si>
  <si>
    <t>TOWN OF POLKVILLE</t>
  </si>
  <si>
    <t>9348</t>
  </si>
  <si>
    <t>1907074255</t>
  </si>
  <si>
    <t>1907158053</t>
  </si>
  <si>
    <t>TOWN OF POLLOCKSVILLE</t>
  </si>
  <si>
    <t>10788</t>
  </si>
  <si>
    <t>1907074203</t>
  </si>
  <si>
    <t>1907158006</t>
  </si>
  <si>
    <t>TOWN OF POWELLSVILLE</t>
  </si>
  <si>
    <t>37918</t>
  </si>
  <si>
    <t>1907074382</t>
  </si>
  <si>
    <t>1907158180</t>
  </si>
  <si>
    <t>TOWN OF PRINCETON</t>
  </si>
  <si>
    <t>10816</t>
  </si>
  <si>
    <t>1907074201</t>
  </si>
  <si>
    <t>1907158001</t>
  </si>
  <si>
    <t>TOWN OF PRINCEVILLE</t>
  </si>
  <si>
    <t>9429</t>
  </si>
  <si>
    <t>1907074252</t>
  </si>
  <si>
    <t>1907158052</t>
  </si>
  <si>
    <t>TOWN OF PROCTORVILLE</t>
  </si>
  <si>
    <t>37919</t>
  </si>
  <si>
    <t>1907074381</t>
  </si>
  <si>
    <t>1907158181</t>
  </si>
  <si>
    <t>TOWN OF RAMSEUR</t>
  </si>
  <si>
    <t>10820</t>
  </si>
  <si>
    <t>1907074581</t>
  </si>
  <si>
    <t>1907158381</t>
  </si>
  <si>
    <t>TOWN OF RANLO</t>
  </si>
  <si>
    <t>37922</t>
  </si>
  <si>
    <t>1907074385</t>
  </si>
  <si>
    <t>1907158182</t>
  </si>
  <si>
    <t>TOWN OF RAYNHAM</t>
  </si>
  <si>
    <t>12412</t>
  </si>
  <si>
    <t>1907074184</t>
  </si>
  <si>
    <t>1907157983</t>
  </si>
  <si>
    <t>TOWN OF RED CROSS</t>
  </si>
  <si>
    <t>70260</t>
  </si>
  <si>
    <t>1907074554</t>
  </si>
  <si>
    <t>1907158354</t>
  </si>
  <si>
    <t>TOWN OF RED SPRINGS</t>
  </si>
  <si>
    <t>37923</t>
  </si>
  <si>
    <t>1907074364</t>
  </si>
  <si>
    <t>1907158161</t>
  </si>
  <si>
    <t>TOWN OF RENNERT</t>
  </si>
  <si>
    <t>37925</t>
  </si>
  <si>
    <t>1907074370</t>
  </si>
  <si>
    <t>1907158169</t>
  </si>
  <si>
    <t>TOWN OF RHODHISS</t>
  </si>
  <si>
    <t>37936</t>
  </si>
  <si>
    <t>1907074604</t>
  </si>
  <si>
    <t>1907158404</t>
  </si>
  <si>
    <t>TOWN OF RICH SQUARE</t>
  </si>
  <si>
    <t>5694</t>
  </si>
  <si>
    <t>1907074290</t>
  </si>
  <si>
    <t>1907158087</t>
  </si>
  <si>
    <t>TOWN OF RICHFIELD</t>
  </si>
  <si>
    <t>10876</t>
  </si>
  <si>
    <t>1907074192</t>
  </si>
  <si>
    <t>1907157993</t>
  </si>
  <si>
    <t>TOWN OF RICHLANDS</t>
  </si>
  <si>
    <t>37937</t>
  </si>
  <si>
    <t>1907074372</t>
  </si>
  <si>
    <t>1907158171</t>
  </si>
  <si>
    <t>TOWN OF RIVER BEND</t>
  </si>
  <si>
    <t>37938</t>
  </si>
  <si>
    <t>1907074373</t>
  </si>
  <si>
    <t>1907158172</t>
  </si>
  <si>
    <t>TOWN OF ROBBINS</t>
  </si>
  <si>
    <t>37939</t>
  </si>
  <si>
    <t>1907074603</t>
  </si>
  <si>
    <t>1907158403</t>
  </si>
  <si>
    <t>TOWN OF ROBBINSVILLE</t>
  </si>
  <si>
    <t>8403</t>
  </si>
  <si>
    <t>1907074275</t>
  </si>
  <si>
    <t>1907158073</t>
  </si>
  <si>
    <t>TOWN OF ROBERSONVILLE</t>
  </si>
  <si>
    <t>37940</t>
  </si>
  <si>
    <t>1907074375</t>
  </si>
  <si>
    <t>1907158173</t>
  </si>
  <si>
    <t>TOWN OF ROCKWELL</t>
  </si>
  <si>
    <t>38339</t>
  </si>
  <si>
    <t>1907074300</t>
  </si>
  <si>
    <t>1907158100</t>
  </si>
  <si>
    <t>TOWN OF ROLESVILLE</t>
  </si>
  <si>
    <t>37942</t>
  </si>
  <si>
    <t>1907074139</t>
  </si>
  <si>
    <t>1907157935</t>
  </si>
  <si>
    <t>TOWN OF RONDA</t>
  </si>
  <si>
    <t>37943</t>
  </si>
  <si>
    <t>1907074607</t>
  </si>
  <si>
    <t>1907158402</t>
  </si>
  <si>
    <t>TOWN OF ROPER</t>
  </si>
  <si>
    <t>10901</t>
  </si>
  <si>
    <t>1907074195</t>
  </si>
  <si>
    <t>1907157997</t>
  </si>
  <si>
    <t>TOWN OF ROSE HILL</t>
  </si>
  <si>
    <t>37944</t>
  </si>
  <si>
    <t>1907074605</t>
  </si>
  <si>
    <t>1907158405</t>
  </si>
  <si>
    <t>TOWN OF ROSEBORO</t>
  </si>
  <si>
    <t>37945</t>
  </si>
  <si>
    <t>1907074376</t>
  </si>
  <si>
    <t>1907158175</t>
  </si>
  <si>
    <t>TOWN OF ROSMAN</t>
  </si>
  <si>
    <t>37980</t>
  </si>
  <si>
    <t>1907074352</t>
  </si>
  <si>
    <t>1907158151</t>
  </si>
  <si>
    <t>TOWN OF ROWLAND</t>
  </si>
  <si>
    <t>7807</t>
  </si>
  <si>
    <t>1907074277</t>
  </si>
  <si>
    <t>1907158077</t>
  </si>
  <si>
    <t>TOWN OF ROXOBEL</t>
  </si>
  <si>
    <t>37982</t>
  </si>
  <si>
    <t>1907074595</t>
  </si>
  <si>
    <t>1907158392</t>
  </si>
  <si>
    <t>TOWN OF RURAL HALL</t>
  </si>
  <si>
    <t>37983</t>
  </si>
  <si>
    <t>1907074596</t>
  </si>
  <si>
    <t>1907158395</t>
  </si>
  <si>
    <t>TOWN OF RUTH</t>
  </si>
  <si>
    <t>37984</t>
  </si>
  <si>
    <t>1907074340</t>
  </si>
  <si>
    <t>1907158138</t>
  </si>
  <si>
    <t>TOWN OF RUTHERFORD COLLEGE</t>
  </si>
  <si>
    <t>18755</t>
  </si>
  <si>
    <t>1907074169</t>
  </si>
  <si>
    <t>1907157968</t>
  </si>
  <si>
    <t>TOWN OF RUTHERFORDTON</t>
  </si>
  <si>
    <t>37985</t>
  </si>
  <si>
    <t>1907074573</t>
  </si>
  <si>
    <t>1907158371</t>
  </si>
  <si>
    <t>TOWN OF SALEMBURG</t>
  </si>
  <si>
    <t>37987</t>
  </si>
  <si>
    <t>1907074598</t>
  </si>
  <si>
    <t>1907158396</t>
  </si>
  <si>
    <t>TOWN OF SANDY CREEK</t>
  </si>
  <si>
    <t>37990</t>
  </si>
  <si>
    <t>1907074597</t>
  </si>
  <si>
    <t>1907158397</t>
  </si>
  <si>
    <t>TOWN OF SANDYFIELD</t>
  </si>
  <si>
    <t>18737</t>
  </si>
  <si>
    <t>1907074151</t>
  </si>
  <si>
    <t>1907157949</t>
  </si>
  <si>
    <t>TOWN OF SARATOGA</t>
  </si>
  <si>
    <t>37993</t>
  </si>
  <si>
    <t>1907074343</t>
  </si>
  <si>
    <t>1907158142</t>
  </si>
  <si>
    <t>TOWN OF SAWMILLS</t>
  </si>
  <si>
    <t>25662</t>
  </si>
  <si>
    <t>7500022450</t>
  </si>
  <si>
    <t>5202241179</t>
  </si>
  <si>
    <t>11.101415</t>
  </si>
  <si>
    <t>37994</t>
  </si>
  <si>
    <t>1907074574</t>
  </si>
  <si>
    <t>1907158373</t>
  </si>
  <si>
    <t>TOWN OF SCOTLAND NECK</t>
  </si>
  <si>
    <t>10819</t>
  </si>
  <si>
    <t>1907074204</t>
  </si>
  <si>
    <t>1907158002</t>
  </si>
  <si>
    <t>TOWN OF SEABOARD</t>
  </si>
  <si>
    <t>37995</t>
  </si>
  <si>
    <t>1907074344</t>
  </si>
  <si>
    <t>1907158143</t>
  </si>
  <si>
    <t>TOWN OF SEAGROVE</t>
  </si>
  <si>
    <t>37996</t>
  </si>
  <si>
    <t>1907074345</t>
  </si>
  <si>
    <t>1907158145</t>
  </si>
  <si>
    <t>TOWN OF SEDALIA</t>
  </si>
  <si>
    <t>66484</t>
  </si>
  <si>
    <t>1907074555</t>
  </si>
  <si>
    <t>1907158352</t>
  </si>
  <si>
    <t>TOWN OF SELMA</t>
  </si>
  <si>
    <t>37997</t>
  </si>
  <si>
    <t>1907074576</t>
  </si>
  <si>
    <t>1907158374</t>
  </si>
  <si>
    <t>104482</t>
  </si>
  <si>
    <t>7500024651</t>
  </si>
  <si>
    <t>5202236273</t>
  </si>
  <si>
    <t>5202238237</t>
  </si>
  <si>
    <t>TOWN OF SEVEN DEVILS</t>
  </si>
  <si>
    <t>37998</t>
  </si>
  <si>
    <t>1907074601</t>
  </si>
  <si>
    <t>1907158398</t>
  </si>
  <si>
    <t>TOWN OF SEVEN SPRINGS</t>
  </si>
  <si>
    <t>37999</t>
  </si>
  <si>
    <t>1907074347</t>
  </si>
  <si>
    <t>1907158144</t>
  </si>
  <si>
    <t>TOWN OF SEVERN</t>
  </si>
  <si>
    <t>38000</t>
  </si>
  <si>
    <t>1907074348</t>
  </si>
  <si>
    <t>1907158147</t>
  </si>
  <si>
    <t>TOWN OF SHALLOTTE</t>
  </si>
  <si>
    <t>10869</t>
  </si>
  <si>
    <t>1907074200</t>
  </si>
  <si>
    <t>1907158000</t>
  </si>
  <si>
    <t>TOWN OF SHARPSBURG</t>
  </si>
  <si>
    <t>7806</t>
  </si>
  <si>
    <t>1907074278</t>
  </si>
  <si>
    <t>1907158076</t>
  </si>
  <si>
    <t>TOWN OF SILER CITY</t>
  </si>
  <si>
    <t>5829</t>
  </si>
  <si>
    <t>1907074289</t>
  </si>
  <si>
    <t>1907158089</t>
  </si>
  <si>
    <t>55983</t>
  </si>
  <si>
    <t>7500023300</t>
  </si>
  <si>
    <t>5202183151</t>
  </si>
  <si>
    <t>4288244</t>
  </si>
  <si>
    <t>51057.1.1</t>
  </si>
  <si>
    <t>EB-5734 - PE - SILER CITY</t>
  </si>
  <si>
    <t>5202183157</t>
  </si>
  <si>
    <t>4288245</t>
  </si>
  <si>
    <t>5202183334</t>
  </si>
  <si>
    <t>4288246</t>
  </si>
  <si>
    <t>5202203489</t>
  </si>
  <si>
    <t>4300115</t>
  </si>
  <si>
    <t>5202205252</t>
  </si>
  <si>
    <t>4301607</t>
  </si>
  <si>
    <t>5202226934</t>
  </si>
  <si>
    <t>4319460</t>
  </si>
  <si>
    <t>5202245375</t>
  </si>
  <si>
    <t>4327564</t>
  </si>
  <si>
    <t>5202245379</t>
  </si>
  <si>
    <t>4327565</t>
  </si>
  <si>
    <t>25171</t>
  </si>
  <si>
    <t>1907321762</t>
  </si>
  <si>
    <t>46330.1.1</t>
  </si>
  <si>
    <t>AV-5736 - PE - SILER CITY MUNICIPAL AIRP</t>
  </si>
  <si>
    <t>1906985013</t>
  </si>
  <si>
    <t>36244.5.5.1</t>
  </si>
  <si>
    <t>SILER CITY MUNICIPAL 09/24/19 LLR RPZ Land Acquisition (White &amp; Robollar)  PR 3756</t>
  </si>
  <si>
    <t>1907141611</t>
  </si>
  <si>
    <t>36237.5.15.2</t>
  </si>
  <si>
    <t>SILER CITY MUNICIPAL</t>
  </si>
  <si>
    <t>1907275093</t>
  </si>
  <si>
    <t>1907034021</t>
  </si>
  <si>
    <t>36237.5.16.1</t>
  </si>
  <si>
    <t>1907141681</t>
  </si>
  <si>
    <t>1907235241</t>
  </si>
  <si>
    <t>1907343000</t>
  </si>
  <si>
    <t>1907149571</t>
  </si>
  <si>
    <t>36237.5.16.2</t>
  </si>
  <si>
    <t>1907369562</t>
  </si>
  <si>
    <t>36237.5.17.1</t>
  </si>
  <si>
    <t>TOWN OF SIMS</t>
  </si>
  <si>
    <t>38007</t>
  </si>
  <si>
    <t>1907074624</t>
  </si>
  <si>
    <t>1907158422</t>
  </si>
  <si>
    <t>TOWN OF SMITHFIELD</t>
  </si>
  <si>
    <t>38008</t>
  </si>
  <si>
    <t>1907074575</t>
  </si>
  <si>
    <t>1907158377</t>
  </si>
  <si>
    <t>48426</t>
  </si>
  <si>
    <t>1907149119</t>
  </si>
  <si>
    <t>4304279</t>
  </si>
  <si>
    <t>22021.6.31</t>
  </si>
  <si>
    <t>1907256131</t>
  </si>
  <si>
    <t>4323066</t>
  </si>
  <si>
    <t>22022.6.15</t>
  </si>
  <si>
    <t>TOWN OF SNOW HILL</t>
  </si>
  <si>
    <t>37950</t>
  </si>
  <si>
    <t>1907074358</t>
  </si>
  <si>
    <t>1907158158</t>
  </si>
  <si>
    <t>TOWN OF SOUTHERN PINES</t>
  </si>
  <si>
    <t>27763</t>
  </si>
  <si>
    <t>1907074544</t>
  </si>
  <si>
    <t>1907158342</t>
  </si>
  <si>
    <t>TOWN OF SOUTHERN SHORES</t>
  </si>
  <si>
    <t>15470</t>
  </si>
  <si>
    <t>1907074178</t>
  </si>
  <si>
    <t>1907157977</t>
  </si>
  <si>
    <t>TOWN OF SPARTA</t>
  </si>
  <si>
    <t>8541</t>
  </si>
  <si>
    <t>1907074268</t>
  </si>
  <si>
    <t>1907158063</t>
  </si>
  <si>
    <t>TOWN OF SPEED</t>
  </si>
  <si>
    <t>37961</t>
  </si>
  <si>
    <t>1907074599</t>
  </si>
  <si>
    <t>1907158399</t>
  </si>
  <si>
    <t>TOWN OF SPENCER</t>
  </si>
  <si>
    <t>37962</t>
  </si>
  <si>
    <t>1907074360</t>
  </si>
  <si>
    <t>1907158159</t>
  </si>
  <si>
    <t>TOWN OF SPINDALE</t>
  </si>
  <si>
    <t>10879</t>
  </si>
  <si>
    <t>1907074196</t>
  </si>
  <si>
    <t>1907157995</t>
  </si>
  <si>
    <t>TOWN OF SPRING HOPE</t>
  </si>
  <si>
    <t>7808</t>
  </si>
  <si>
    <t>1907074147</t>
  </si>
  <si>
    <t>1907157946</t>
  </si>
  <si>
    <t>69042</t>
  </si>
  <si>
    <t>7500020803</t>
  </si>
  <si>
    <t>5202244953</t>
  </si>
  <si>
    <t>4326261</t>
  </si>
  <si>
    <t>42892</t>
  </si>
  <si>
    <t>5202245015</t>
  </si>
  <si>
    <t>5202251831</t>
  </si>
  <si>
    <t>4330578</t>
  </si>
  <si>
    <t>5202251832</t>
  </si>
  <si>
    <t>5202251833</t>
  </si>
  <si>
    <t>5202252108</t>
  </si>
  <si>
    <t>TOWN OF SPRING LAKE</t>
  </si>
  <si>
    <t>8399</t>
  </si>
  <si>
    <t>1907074271</t>
  </si>
  <si>
    <t>1907158071</t>
  </si>
  <si>
    <t>TOWN OF SPRUCE PINE</t>
  </si>
  <si>
    <t>37963</t>
  </si>
  <si>
    <t>1907074600</t>
  </si>
  <si>
    <t>1907158401</t>
  </si>
  <si>
    <t>TOWN OF ST PAULS</t>
  </si>
  <si>
    <t>9268</t>
  </si>
  <si>
    <t>1907074256</t>
  </si>
  <si>
    <t>1907158054</t>
  </si>
  <si>
    <t>TOWN OF STALEY</t>
  </si>
  <si>
    <t>38001</t>
  </si>
  <si>
    <t>1907074346</t>
  </si>
  <si>
    <t>1907158146</t>
  </si>
  <si>
    <t>TOWN OF STALLINGS</t>
  </si>
  <si>
    <t>38002</t>
  </si>
  <si>
    <t>1907074350</t>
  </si>
  <si>
    <t>1907158148</t>
  </si>
  <si>
    <t>TOWN OF STANFIELD</t>
  </si>
  <si>
    <t>38003</t>
  </si>
  <si>
    <t>1907074349</t>
  </si>
  <si>
    <t>1907158149</t>
  </si>
  <si>
    <t>TOWN OF STANLEY</t>
  </si>
  <si>
    <t>38004</t>
  </si>
  <si>
    <t>1907074353</t>
  </si>
  <si>
    <t>1907158150</t>
  </si>
  <si>
    <t>TOWN OF STANTONSBURG</t>
  </si>
  <si>
    <t>8569</t>
  </si>
  <si>
    <t>1907074263</t>
  </si>
  <si>
    <t>1907158064</t>
  </si>
  <si>
    <t>TOWN OF STAR</t>
  </si>
  <si>
    <t>38005</t>
  </si>
  <si>
    <t>1907074351</t>
  </si>
  <si>
    <t>1907158153</t>
  </si>
  <si>
    <t>TOWN OF STEDMAN</t>
  </si>
  <si>
    <t>10903</t>
  </si>
  <si>
    <t>1907074199</t>
  </si>
  <si>
    <t>1907157998</t>
  </si>
  <si>
    <t>TOWN OF STEM</t>
  </si>
  <si>
    <t>38307</t>
  </si>
  <si>
    <t>1907074314</t>
  </si>
  <si>
    <t>1907158113</t>
  </si>
  <si>
    <t>TOWN OF STONEVILLE</t>
  </si>
  <si>
    <t>38078</t>
  </si>
  <si>
    <t>1907074562</t>
  </si>
  <si>
    <t>1907158363</t>
  </si>
  <si>
    <t>TOWN OF STONEWALL</t>
  </si>
  <si>
    <t>38308</t>
  </si>
  <si>
    <t>1907158114</t>
  </si>
  <si>
    <t>TOWN OF STOVALL</t>
  </si>
  <si>
    <t>38079</t>
  </si>
  <si>
    <t>1907074564</t>
  </si>
  <si>
    <t>1907158362</t>
  </si>
  <si>
    <t>TOWN OF SUNSET BEACH</t>
  </si>
  <si>
    <t>10904</t>
  </si>
  <si>
    <t>1907074198</t>
  </si>
  <si>
    <t>1907157996</t>
  </si>
  <si>
    <t>TOWN OF SURF CITY</t>
  </si>
  <si>
    <t>38081</t>
  </si>
  <si>
    <t>1907074565</t>
  </si>
  <si>
    <t>1907158364</t>
  </si>
  <si>
    <t>TOWN OF SWANSBORO</t>
  </si>
  <si>
    <t>10905</t>
  </si>
  <si>
    <t>1907074193</t>
  </si>
  <si>
    <t>1907157991</t>
  </si>
  <si>
    <t>TOWN OF SYLVA</t>
  </si>
  <si>
    <t>38082</t>
  </si>
  <si>
    <t>1907074566</t>
  </si>
  <si>
    <t>1907158365</t>
  </si>
  <si>
    <t>TOWN OF TABOR CITY</t>
  </si>
  <si>
    <t>10931</t>
  </si>
  <si>
    <t>1907074194</t>
  </si>
  <si>
    <t>1907157990</t>
  </si>
  <si>
    <t>54093</t>
  </si>
  <si>
    <t>7500024812</t>
  </si>
  <si>
    <t>5202165599</t>
  </si>
  <si>
    <t>4276906</t>
  </si>
  <si>
    <t>5202192243</t>
  </si>
  <si>
    <t>4294515</t>
  </si>
  <si>
    <t>5202218104</t>
  </si>
  <si>
    <t>4309804</t>
  </si>
  <si>
    <t>5202249096</t>
  </si>
  <si>
    <t>4329127</t>
  </si>
  <si>
    <t>TOWN OF TAR HEEL</t>
  </si>
  <si>
    <t>10702</t>
  </si>
  <si>
    <t>1907074214</t>
  </si>
  <si>
    <t>1907158012</t>
  </si>
  <si>
    <t>TOWN OF TARBORO</t>
  </si>
  <si>
    <t>38083</t>
  </si>
  <si>
    <t>1907074140</t>
  </si>
  <si>
    <t>1907157938</t>
  </si>
  <si>
    <t>18063</t>
  </si>
  <si>
    <t>1907116261</t>
  </si>
  <si>
    <t>4298173</t>
  </si>
  <si>
    <t>22021.6.7</t>
  </si>
  <si>
    <t>PT-2021-06-07 Tarboro PD - LEL</t>
  </si>
  <si>
    <t>1907208521</t>
  </si>
  <si>
    <t>4315575</t>
  </si>
  <si>
    <t>22022.6.4</t>
  </si>
  <si>
    <t>PT-2022-06-04 Tarboro PD - LEL</t>
  </si>
  <si>
    <t>TOWN OF TAYLORSVILLE</t>
  </si>
  <si>
    <t>38084</t>
  </si>
  <si>
    <t>1907074557</t>
  </si>
  <si>
    <t>1907158357</t>
  </si>
  <si>
    <t>TOWN OF TAYLORTOWN</t>
  </si>
  <si>
    <t>38017</t>
  </si>
  <si>
    <t>1907074325</t>
  </si>
  <si>
    <t>1907158124</t>
  </si>
  <si>
    <t>TOWN OF TEACHEY</t>
  </si>
  <si>
    <t>38018</t>
  </si>
  <si>
    <t>1907074326</t>
  </si>
  <si>
    <t>1907158125</t>
  </si>
  <si>
    <t>TOWN OF TOPSAIL BEACH</t>
  </si>
  <si>
    <t>38086</t>
  </si>
  <si>
    <t>1907074327</t>
  </si>
  <si>
    <t>1907158127</t>
  </si>
  <si>
    <t>TOWN OF TRENT WOODS</t>
  </si>
  <si>
    <t>38087</t>
  </si>
  <si>
    <t>1907074587</t>
  </si>
  <si>
    <t>1907158384</t>
  </si>
  <si>
    <t>TOWN OF TRENTON</t>
  </si>
  <si>
    <t>38088</t>
  </si>
  <si>
    <t>1907074588</t>
  </si>
  <si>
    <t>1907158386</t>
  </si>
  <si>
    <t>TOWN OF TROUTMAN</t>
  </si>
  <si>
    <t>7667</t>
  </si>
  <si>
    <t>1907074281</t>
  </si>
  <si>
    <t>1907158081</t>
  </si>
  <si>
    <t>TOWN OF TROY</t>
  </si>
  <si>
    <t>10737</t>
  </si>
  <si>
    <t>1907074210</t>
  </si>
  <si>
    <t>1907158005</t>
  </si>
  <si>
    <t>TOWN OF TRYON</t>
  </si>
  <si>
    <t>10739</t>
  </si>
  <si>
    <t>1907074212</t>
  </si>
  <si>
    <t>1907158011</t>
  </si>
  <si>
    <t>TOWN OF TURKEY</t>
  </si>
  <si>
    <t>38089</t>
  </si>
  <si>
    <t>1907074586</t>
  </si>
  <si>
    <t>1907158387</t>
  </si>
  <si>
    <t>TOWN OF VALDESE</t>
  </si>
  <si>
    <t>38011</t>
  </si>
  <si>
    <t>1907074356</t>
  </si>
  <si>
    <t>1907158152</t>
  </si>
  <si>
    <t>6131</t>
  </si>
  <si>
    <t>7500024851</t>
  </si>
  <si>
    <t>5202226790</t>
  </si>
  <si>
    <t>4314976</t>
  </si>
  <si>
    <t>49090</t>
  </si>
  <si>
    <t>Pedestrian Trail Valdese</t>
  </si>
  <si>
    <t>TOWN OF VANCEBORO</t>
  </si>
  <si>
    <t>9762</t>
  </si>
  <si>
    <t>1907074251</t>
  </si>
  <si>
    <t>1907158050</t>
  </si>
  <si>
    <t>TOWN OF VANDEMERE</t>
  </si>
  <si>
    <t>38012</t>
  </si>
  <si>
    <t>1907074592</t>
  </si>
  <si>
    <t>1907158393</t>
  </si>
  <si>
    <t>TOWN OF VASS</t>
  </si>
  <si>
    <t>10762</t>
  </si>
  <si>
    <t>1907074207</t>
  </si>
  <si>
    <t>1907158008</t>
  </si>
  <si>
    <t>TOWN OF WACO</t>
  </si>
  <si>
    <t>38340</t>
  </si>
  <si>
    <t>1907074582</t>
  </si>
  <si>
    <t>1907158378</t>
  </si>
  <si>
    <t>TOWN OF WADE</t>
  </si>
  <si>
    <t>38309</t>
  </si>
  <si>
    <t>1907074315</t>
  </si>
  <si>
    <t>1907158115</t>
  </si>
  <si>
    <t>TOWN OF WADESBORO</t>
  </si>
  <si>
    <t>9131</t>
  </si>
  <si>
    <t>1907074259</t>
  </si>
  <si>
    <t>1907158056</t>
  </si>
  <si>
    <t>64362</t>
  </si>
  <si>
    <t>7500023650</t>
  </si>
  <si>
    <t>5202275295</t>
  </si>
  <si>
    <t>4343954</t>
  </si>
  <si>
    <t>47700.2.1</t>
  </si>
  <si>
    <t>TOWN OF WAGRAM</t>
  </si>
  <si>
    <t>38013</t>
  </si>
  <si>
    <t>1907074334</t>
  </si>
  <si>
    <t>1907158136</t>
  </si>
  <si>
    <t>TOWN OF WAKE FOREST</t>
  </si>
  <si>
    <t>38014</t>
  </si>
  <si>
    <t>1907074337</t>
  </si>
  <si>
    <t>1907158135</t>
  </si>
  <si>
    <t>27283</t>
  </si>
  <si>
    <t>7500017201</t>
  </si>
  <si>
    <t>5202259668</t>
  </si>
  <si>
    <t>41821.3.39</t>
  </si>
  <si>
    <t>EL-5100AD - CON - WAKE FOREST</t>
  </si>
  <si>
    <t>5202259816</t>
  </si>
  <si>
    <t>5202259823</t>
  </si>
  <si>
    <t>5202262028</t>
  </si>
  <si>
    <t>7500017161</t>
  </si>
  <si>
    <t>5202276419</t>
  </si>
  <si>
    <t>41821.3.F41</t>
  </si>
  <si>
    <t>EL-5100AE - CON - WAKE FOREST</t>
  </si>
  <si>
    <t>1907038649</t>
  </si>
  <si>
    <t>42379.3.3</t>
  </si>
  <si>
    <t>U-5118BA - CON - WAKE FOREST</t>
  </si>
  <si>
    <t>1907120690</t>
  </si>
  <si>
    <t>TOWN OF WALKERTOWN</t>
  </si>
  <si>
    <t>38015</t>
  </si>
  <si>
    <t>1907074152</t>
  </si>
  <si>
    <t>1907157950</t>
  </si>
  <si>
    <t>TOWN OF WALLACE</t>
  </si>
  <si>
    <t>38021</t>
  </si>
  <si>
    <t>1907074620</t>
  </si>
  <si>
    <t>1907158416</t>
  </si>
  <si>
    <t>7673</t>
  </si>
  <si>
    <t>7500020652</t>
  </si>
  <si>
    <t>5202212616</t>
  </si>
  <si>
    <t>5202212619</t>
  </si>
  <si>
    <t>5202212621</t>
  </si>
  <si>
    <t>5202239388</t>
  </si>
  <si>
    <t>25042</t>
  </si>
  <si>
    <t>1907073654</t>
  </si>
  <si>
    <t>46338.1.1</t>
  </si>
  <si>
    <t>1907149578</t>
  </si>
  <si>
    <t>1907242930</t>
  </si>
  <si>
    <t>1907073653</t>
  </si>
  <si>
    <t>46338.2.1</t>
  </si>
  <si>
    <t>AV-5744 - ROW - HENDERSON FIELD AIRPORT</t>
  </si>
  <si>
    <t>1907149577</t>
  </si>
  <si>
    <t>1907252446</t>
  </si>
  <si>
    <t>1907317196</t>
  </si>
  <si>
    <t>1907333104</t>
  </si>
  <si>
    <t>36237.56.14.3</t>
  </si>
  <si>
    <t>HENDERSON FIELD</t>
  </si>
  <si>
    <t>1907369564</t>
  </si>
  <si>
    <t>1907247640</t>
  </si>
  <si>
    <t>36237.56.14.4</t>
  </si>
  <si>
    <t>1907373157</t>
  </si>
  <si>
    <t>1907081119</t>
  </si>
  <si>
    <t>1907149576</t>
  </si>
  <si>
    <t>1907149580</t>
  </si>
  <si>
    <t>36244.11.7.1</t>
  </si>
  <si>
    <t>1907242931</t>
  </si>
  <si>
    <t>1907366002</t>
  </si>
  <si>
    <t>TOWN OF WALNUT COVE</t>
  </si>
  <si>
    <t>38022</t>
  </si>
  <si>
    <t>1907074568</t>
  </si>
  <si>
    <t>1907158366</t>
  </si>
  <si>
    <t>TOWN OF WALSTONBURG</t>
  </si>
  <si>
    <t>38023</t>
  </si>
  <si>
    <t>1907074336</t>
  </si>
  <si>
    <t>1907158133</t>
  </si>
  <si>
    <t>TOWN OF WARRENTON</t>
  </si>
  <si>
    <t>7199</t>
  </si>
  <si>
    <t>1907074284</t>
  </si>
  <si>
    <t>1907158082</t>
  </si>
  <si>
    <t>TOWN OF WARSAW</t>
  </si>
  <si>
    <t>38024</t>
  </si>
  <si>
    <t>1907074567</t>
  </si>
  <si>
    <t>1907158367</t>
  </si>
  <si>
    <t>TOWN OF WASHINGTON PARK</t>
  </si>
  <si>
    <t>38026</t>
  </si>
  <si>
    <t>1907074570</t>
  </si>
  <si>
    <t>1907158369</t>
  </si>
  <si>
    <t>TOWN OF WATHA</t>
  </si>
  <si>
    <t>38027</t>
  </si>
  <si>
    <t>1907074615</t>
  </si>
  <si>
    <t>1907158418</t>
  </si>
  <si>
    <t>57797</t>
  </si>
  <si>
    <t>7500017056</t>
  </si>
  <si>
    <t>5202166155</t>
  </si>
  <si>
    <t>5202209772</t>
  </si>
  <si>
    <t>5202245292</t>
  </si>
  <si>
    <t>80000.2.2.3</t>
  </si>
  <si>
    <t>NCDOT Corridor Preservation-Statewide</t>
  </si>
  <si>
    <t>TOWN OF WAXHAW</t>
  </si>
  <si>
    <t>38028</t>
  </si>
  <si>
    <t>1907074338</t>
  </si>
  <si>
    <t>1907158137</t>
  </si>
  <si>
    <t>TOWN OF WAYNESVILLE</t>
  </si>
  <si>
    <t>26856</t>
  </si>
  <si>
    <t>1907074547</t>
  </si>
  <si>
    <t>1907158343</t>
  </si>
  <si>
    <t>TOWN OF WEAVERVILLE</t>
  </si>
  <si>
    <t>38029</t>
  </si>
  <si>
    <t>1907074591</t>
  </si>
  <si>
    <t>1907158391</t>
  </si>
  <si>
    <t>TOWN OF WELDON</t>
  </si>
  <si>
    <t>38031</t>
  </si>
  <si>
    <t>1907074138</t>
  </si>
  <si>
    <t>1907157939</t>
  </si>
  <si>
    <t>TOWN OF WENDELL</t>
  </si>
  <si>
    <t>38310</t>
  </si>
  <si>
    <t>1907074318</t>
  </si>
  <si>
    <t>1907158116</t>
  </si>
  <si>
    <t>TOWN OF WEST JEFFERSON</t>
  </si>
  <si>
    <t>9903</t>
  </si>
  <si>
    <t>1907074249</t>
  </si>
  <si>
    <t>1907158048</t>
  </si>
  <si>
    <t>TOWN OF WHITAKERS</t>
  </si>
  <si>
    <t>28674</t>
  </si>
  <si>
    <t>1907074535</t>
  </si>
  <si>
    <t>1907158339</t>
  </si>
  <si>
    <t>TOWN OF WHITE LAKE</t>
  </si>
  <si>
    <t>38065</t>
  </si>
  <si>
    <t>1907074332</t>
  </si>
  <si>
    <t>1907158129</t>
  </si>
  <si>
    <t>TOWN OF WILKESBORO</t>
  </si>
  <si>
    <t>38066</t>
  </si>
  <si>
    <t>1907074330</t>
  </si>
  <si>
    <t>1907158130</t>
  </si>
  <si>
    <t>TOWN OF WILLIAMSTON</t>
  </si>
  <si>
    <t>38067</t>
  </si>
  <si>
    <t>1907074559</t>
  </si>
  <si>
    <t>1907158359</t>
  </si>
  <si>
    <t>TOWN OF WILSON'S MILLS</t>
  </si>
  <si>
    <t>38069</t>
  </si>
  <si>
    <t>1907074331</t>
  </si>
  <si>
    <t>1907158131</t>
  </si>
  <si>
    <t>TOWN OF WINDSOR</t>
  </si>
  <si>
    <t>6321</t>
  </si>
  <si>
    <t>1907074286</t>
  </si>
  <si>
    <t>1907158085</t>
  </si>
  <si>
    <t>TOWN OF WINFALL</t>
  </si>
  <si>
    <t>38070</t>
  </si>
  <si>
    <t>1907074335</t>
  </si>
  <si>
    <t>1907158132</t>
  </si>
  <si>
    <t>TOWN OF WINGATE</t>
  </si>
  <si>
    <t>10849</t>
  </si>
  <si>
    <t>1907074202</t>
  </si>
  <si>
    <t>1907157999</t>
  </si>
  <si>
    <t>TOWN OF WINTERVILLE</t>
  </si>
  <si>
    <t>38071</t>
  </si>
  <si>
    <t>1907074563</t>
  </si>
  <si>
    <t>1907158361</t>
  </si>
  <si>
    <t>TOWN OF WINTON</t>
  </si>
  <si>
    <t>38072</t>
  </si>
  <si>
    <t>1907074589</t>
  </si>
  <si>
    <t>1907158389</t>
  </si>
  <si>
    <t>TOWN OF WOODFIN</t>
  </si>
  <si>
    <t>38073</t>
  </si>
  <si>
    <t>1907074632</t>
  </si>
  <si>
    <t>1907158431</t>
  </si>
  <si>
    <t>TOWN OF WOODLAND</t>
  </si>
  <si>
    <t>38074</t>
  </si>
  <si>
    <t>1907074593</t>
  </si>
  <si>
    <t>1907158390</t>
  </si>
  <si>
    <t>123411</t>
  </si>
  <si>
    <t>1907311282</t>
  </si>
  <si>
    <t>72.1103</t>
  </si>
  <si>
    <t>Div 1 Northampton - Woodland VFD</t>
  </si>
  <si>
    <t>TOWN OF WRIGHTSVILLE BEACH</t>
  </si>
  <si>
    <t>10877</t>
  </si>
  <si>
    <t>1907074197</t>
  </si>
  <si>
    <t>1907157994</t>
  </si>
  <si>
    <t>TOWN OF YADKINVILLE</t>
  </si>
  <si>
    <t>38090</t>
  </si>
  <si>
    <t>1907074590</t>
  </si>
  <si>
    <t>1907158388</t>
  </si>
  <si>
    <t>TOWN OF YANCEYVILLE</t>
  </si>
  <si>
    <t>22684</t>
  </si>
  <si>
    <t>1907074549</t>
  </si>
  <si>
    <t>1907158349</t>
  </si>
  <si>
    <t>TOWN OF YOUNGSVILLE</t>
  </si>
  <si>
    <t>38091</t>
  </si>
  <si>
    <t>1907074560</t>
  </si>
  <si>
    <t>1907158358</t>
  </si>
  <si>
    <t>48153</t>
  </si>
  <si>
    <t>1907151718</t>
  </si>
  <si>
    <t>4305478</t>
  </si>
  <si>
    <t>43714.1.9</t>
  </si>
  <si>
    <t>C-5604QA - PE - MAIN STREET IMPROVEMENTS</t>
  </si>
  <si>
    <t>1907307738</t>
  </si>
  <si>
    <t>4332460</t>
  </si>
  <si>
    <t>43714.3.9</t>
  </si>
  <si>
    <t>C-5604QA -CON - MAIN STREET IMPROVEMENTS</t>
  </si>
  <si>
    <t>TOWN OF ZEBULON</t>
  </si>
  <si>
    <t>7904</t>
  </si>
  <si>
    <t>1907074274</t>
  </si>
  <si>
    <t>1907158075</t>
  </si>
  <si>
    <t>8452</t>
  </si>
  <si>
    <t>1907064930</t>
  </si>
  <si>
    <t>4289531</t>
  </si>
  <si>
    <t>43714.3.18</t>
  </si>
  <si>
    <t>1907364012</t>
  </si>
  <si>
    <t>4342274</t>
  </si>
  <si>
    <t>30557</t>
  </si>
  <si>
    <t>1906992417</t>
  </si>
  <si>
    <t>36233.103.22.1</t>
  </si>
  <si>
    <t>21-CT-045 TRANS. ADMIN OF CLEVELAND, ADM</t>
  </si>
  <si>
    <t>1907001788</t>
  </si>
  <si>
    <t>1907017325</t>
  </si>
  <si>
    <t>1907029777</t>
  </si>
  <si>
    <t>1907175260</t>
  </si>
  <si>
    <t>36233.103.22.3</t>
  </si>
  <si>
    <t>21-CT-045 TRANS. ADMIN OF CLEVELAND, CAP</t>
  </si>
  <si>
    <t>1907210473</t>
  </si>
  <si>
    <t>1907004890</t>
  </si>
  <si>
    <t>36233.103.22.4</t>
  </si>
  <si>
    <t>21-CT-045 TRANS ADMIN OF CLEVELAND CAPII</t>
  </si>
  <si>
    <t>1906992459</t>
  </si>
  <si>
    <t>49233.61.1.2</t>
  </si>
  <si>
    <t>20-CA-045 TRANS. ADMIN OF CLEVELAND OPER</t>
  </si>
  <si>
    <t>1907307724</t>
  </si>
  <si>
    <t>1907372592</t>
  </si>
  <si>
    <t>1907100208</t>
  </si>
  <si>
    <t>36233.103.23.1</t>
  </si>
  <si>
    <t>22-CT-045 TRANS. ADMIN OF CLEVELAND, ADM</t>
  </si>
  <si>
    <t>1907115846</t>
  </si>
  <si>
    <t>1907126074</t>
  </si>
  <si>
    <t>1907151704</t>
  </si>
  <si>
    <t>1907187547</t>
  </si>
  <si>
    <t>1907242903</t>
  </si>
  <si>
    <t>1907304192</t>
  </si>
  <si>
    <t>1907372594</t>
  </si>
  <si>
    <t>1907365787</t>
  </si>
  <si>
    <t>36233.103.23.4</t>
  </si>
  <si>
    <t>22-CT-045 TRANS ADMIN OF CLEVELAND CAPII</t>
  </si>
  <si>
    <t>13585</t>
  </si>
  <si>
    <t>1907000489</t>
  </si>
  <si>
    <t>51001.106.3.2</t>
  </si>
  <si>
    <t>21-ED-057 TRANSYLVANIA COUNTY, OPERATING</t>
  </si>
  <si>
    <t>1907016083</t>
  </si>
  <si>
    <t>36233.104.22.1</t>
  </si>
  <si>
    <t>21-CT-057 TRANSYLVANIA COUNTY, ADMIN</t>
  </si>
  <si>
    <t>1907014845</t>
  </si>
  <si>
    <t>49233.62.1.2</t>
  </si>
  <si>
    <t>20-CA-057 TRANSYLVANIA COUNTY, OPERATING</t>
  </si>
  <si>
    <t>1907352024</t>
  </si>
  <si>
    <t>1907112722</t>
  </si>
  <si>
    <t>51001.106.4.2</t>
  </si>
  <si>
    <t>22-ED-057 TRANSYLVANIA COUNTY, OPERATING</t>
  </si>
  <si>
    <t>1907194194</t>
  </si>
  <si>
    <t>1907355688</t>
  </si>
  <si>
    <t>1907113201</t>
  </si>
  <si>
    <t>36233.104.23.1</t>
  </si>
  <si>
    <t>22-CT-057 TRANSYLVANIA COUNTY, ADMIN</t>
  </si>
  <si>
    <t>1907194232</t>
  </si>
  <si>
    <t>1907351972</t>
  </si>
  <si>
    <t>8288</t>
  </si>
  <si>
    <t>1907139687</t>
  </si>
  <si>
    <t>TRI-COUNTY AIRPORT AUTHORITY</t>
  </si>
  <si>
    <t>18179</t>
  </si>
  <si>
    <t>1907131502</t>
  </si>
  <si>
    <t>36237.10.14.1</t>
  </si>
  <si>
    <t>1907317197</t>
  </si>
  <si>
    <t>1907357619</t>
  </si>
  <si>
    <t>1907181832</t>
  </si>
  <si>
    <t>36244.14.5.2</t>
  </si>
  <si>
    <t>TRI-COUNTY AIRPORT AUTHORITY Tri-County Airport</t>
  </si>
  <si>
    <t>1907235238</t>
  </si>
  <si>
    <t>1907153977</t>
  </si>
  <si>
    <t>36237.10.15.2</t>
  </si>
  <si>
    <t>TRI COUNTY AIRPORT</t>
  </si>
  <si>
    <t>1907167295</t>
  </si>
  <si>
    <t>1907275094</t>
  </si>
  <si>
    <t>1907375876</t>
  </si>
  <si>
    <t>1907044997</t>
  </si>
  <si>
    <t>36237.10.16.1</t>
  </si>
  <si>
    <t>1907073657</t>
  </si>
  <si>
    <t>1907115903</t>
  </si>
  <si>
    <t>1907277832</t>
  </si>
  <si>
    <t>1907264674</t>
  </si>
  <si>
    <t>36244.14.7.1</t>
  </si>
  <si>
    <t>1907344549</t>
  </si>
  <si>
    <t>TRIANGLE J COUNCIL OF GOVERNMENTS</t>
  </si>
  <si>
    <t>16426</t>
  </si>
  <si>
    <t>1907041021</t>
  </si>
  <si>
    <t>43725.4.2</t>
  </si>
  <si>
    <t>C-5605J -IMP-TRIANGLE TDM PLAN</t>
  </si>
  <si>
    <t>1907162348</t>
  </si>
  <si>
    <t>1907041022</t>
  </si>
  <si>
    <t>43714.4.2</t>
  </si>
  <si>
    <t>C-5604SA - IMP - TRIANGLE TDM PLAN</t>
  </si>
  <si>
    <t>1907168936</t>
  </si>
  <si>
    <t>7500024152</t>
  </si>
  <si>
    <t>5202181767</t>
  </si>
  <si>
    <t>48778.4.10</t>
  </si>
  <si>
    <t>5202229454</t>
  </si>
  <si>
    <t>7500024271</t>
  </si>
  <si>
    <t>5202185078</t>
  </si>
  <si>
    <t>49232.4.17</t>
  </si>
  <si>
    <t>1907022956</t>
  </si>
  <si>
    <t>36225.9.15.1</t>
  </si>
  <si>
    <t>21-RS-901 TRIANGLE J COUNCIL OF GOV, ADM</t>
  </si>
  <si>
    <t>1907022957</t>
  </si>
  <si>
    <t>36225.9.15.2</t>
  </si>
  <si>
    <t>21-RS-901A TRIANGLE J COUNCIL, ADMIN</t>
  </si>
  <si>
    <t>7500024868</t>
  </si>
  <si>
    <t>5202208995</t>
  </si>
  <si>
    <t>49600.4.17</t>
  </si>
  <si>
    <t>5202242374</t>
  </si>
  <si>
    <t>5202274225</t>
  </si>
  <si>
    <t>5202276991</t>
  </si>
  <si>
    <t>49600.4.19</t>
  </si>
  <si>
    <t>TARPO Siler City Second Ave Study</t>
  </si>
  <si>
    <t>1907153899</t>
  </si>
  <si>
    <t>36225.9.16.1</t>
  </si>
  <si>
    <t>1907272463</t>
  </si>
  <si>
    <t>1907125492</t>
  </si>
  <si>
    <t>36225.9.16.2</t>
  </si>
  <si>
    <t>22-RS-901B TRIANGLE J COUNCIL, ADMIN</t>
  </si>
  <si>
    <t>1907339317</t>
  </si>
  <si>
    <t>TROLLEYS INC</t>
  </si>
  <si>
    <t>96222</t>
  </si>
  <si>
    <t>DOT-21</t>
  </si>
  <si>
    <t>1907010875</t>
  </si>
  <si>
    <t>36233.153.3.2</t>
  </si>
  <si>
    <t>21-IC-002 SUNWAY CHARTERS dba TROLLEYS</t>
  </si>
  <si>
    <t>1907031826</t>
  </si>
  <si>
    <t>1907064928</t>
  </si>
  <si>
    <t>1907125460</t>
  </si>
  <si>
    <t>1907150316</t>
  </si>
  <si>
    <t>1907175258</t>
  </si>
  <si>
    <t>1907255517</t>
  </si>
  <si>
    <t>1907325007</t>
  </si>
  <si>
    <t>1907365991</t>
  </si>
  <si>
    <t>1907030532</t>
  </si>
  <si>
    <t>49233.93.1.2</t>
  </si>
  <si>
    <t>20-CA-136 SUNWAY CHARTERS, dba TROLLEY'S</t>
  </si>
  <si>
    <t>TYRRELL COUNTY</t>
  </si>
  <si>
    <t>28444</t>
  </si>
  <si>
    <t>1907139688</t>
  </si>
  <si>
    <t>U S ARMY CORPS OF ENGINEERS</t>
  </si>
  <si>
    <t>26481</t>
  </si>
  <si>
    <t>7500017250</t>
  </si>
  <si>
    <t>5202197748</t>
  </si>
  <si>
    <t>13801.1028010</t>
  </si>
  <si>
    <t>Dare Co. NC Hwy. 12 Repairs / Protection</t>
  </si>
  <si>
    <t>UNION COUNTY</t>
  </si>
  <si>
    <t>14838</t>
  </si>
  <si>
    <t>1907006578</t>
  </si>
  <si>
    <t>36231.33.3.3</t>
  </si>
  <si>
    <t>20-SU-089 UNION COUNTY, CAPITAL</t>
  </si>
  <si>
    <t>1907006882</t>
  </si>
  <si>
    <t>36233.105.20.1</t>
  </si>
  <si>
    <t>21-CT-089 UNION COUNTY, ADMINISTRATION</t>
  </si>
  <si>
    <t>1906998501</t>
  </si>
  <si>
    <t>49233.63.1.2</t>
  </si>
  <si>
    <t>20-CA-089 UNION COUNTY, OPERATING</t>
  </si>
  <si>
    <t>1907240386</t>
  </si>
  <si>
    <t>7623</t>
  </si>
  <si>
    <t>1907063178</t>
  </si>
  <si>
    <t>4288363</t>
  </si>
  <si>
    <t>22021.6.25</t>
  </si>
  <si>
    <t>PT-2021-06-25 Union Co - Traffic Enforce</t>
  </si>
  <si>
    <t>1907105013</t>
  </si>
  <si>
    <t>4296571</t>
  </si>
  <si>
    <t>1907153559</t>
  </si>
  <si>
    <t>4305495</t>
  </si>
  <si>
    <t>1907108303</t>
  </si>
  <si>
    <t>36231.33.4.2</t>
  </si>
  <si>
    <t>21-LU-089 UNION COUNTY, OPERATING</t>
  </si>
  <si>
    <t>1907231636</t>
  </si>
  <si>
    <t>1907108304</t>
  </si>
  <si>
    <t>36231.33.4.3</t>
  </si>
  <si>
    <t>21-LU-089 UNION COUNTY, CAPITAL</t>
  </si>
  <si>
    <t>1907100203</t>
  </si>
  <si>
    <t>36233.105.21.1</t>
  </si>
  <si>
    <t>22-CT-089 UNION COUNTY, ADMINISTRATION</t>
  </si>
  <si>
    <t>1907238388</t>
  </si>
  <si>
    <t>1907247705</t>
  </si>
  <si>
    <t>4321546</t>
  </si>
  <si>
    <t>22022.6.19</t>
  </si>
  <si>
    <t>PT-2022-06-19 Union Co - Traffic Enforce</t>
  </si>
  <si>
    <t>1907327684</t>
  </si>
  <si>
    <t>4336566</t>
  </si>
  <si>
    <t>1907139689</t>
  </si>
  <si>
    <t>110816</t>
  </si>
  <si>
    <t>1907030549</t>
  </si>
  <si>
    <t>22021.9.7</t>
  </si>
  <si>
    <t>SA-2021-09-07 University Health Systems</t>
  </si>
  <si>
    <t>1907125518</t>
  </si>
  <si>
    <t>1907192289</t>
  </si>
  <si>
    <t>22022.9.9</t>
  </si>
  <si>
    <t>SA-2022-09-09 University Health Systems</t>
  </si>
  <si>
    <t>UNIVERSITY OF NC AT CHAPEL HILL</t>
  </si>
  <si>
    <t>10683</t>
  </si>
  <si>
    <t>7500022651</t>
  </si>
  <si>
    <t>5202170580</t>
  </si>
  <si>
    <t>40924.1.1</t>
  </si>
  <si>
    <t>5202203368</t>
  </si>
  <si>
    <t>5202210297</t>
  </si>
  <si>
    <t>5202228791</t>
  </si>
  <si>
    <t>1907011032</t>
  </si>
  <si>
    <t>22021.2.14</t>
  </si>
  <si>
    <t>AL-2021-02-14 UNC HSRC Impaired Driving</t>
  </si>
  <si>
    <t>1907136223</t>
  </si>
  <si>
    <t>1907147241</t>
  </si>
  <si>
    <t>22021.8.1</t>
  </si>
  <si>
    <t>DE-2021-08-01 UNC HSRC - Teen Driver</t>
  </si>
  <si>
    <t>1907016070</t>
  </si>
  <si>
    <t>1907024346</t>
  </si>
  <si>
    <t>1907014839</t>
  </si>
  <si>
    <t>22021.12.4</t>
  </si>
  <si>
    <t>M1PE-2021-13-01 UNC HSRC - Buckle Up NC</t>
  </si>
  <si>
    <t>1907145683</t>
  </si>
  <si>
    <t>1907147224</t>
  </si>
  <si>
    <t>22021.13.1</t>
  </si>
  <si>
    <t>1907024509</t>
  </si>
  <si>
    <t>1907001799</t>
  </si>
  <si>
    <t>22021.9.3</t>
  </si>
  <si>
    <t>SA-2021-09-03 HSRC - GHSP Website</t>
  </si>
  <si>
    <t>1907133575</t>
  </si>
  <si>
    <t>1907024347</t>
  </si>
  <si>
    <t>22021.9.6</t>
  </si>
  <si>
    <t>SA-2021-09-06 HSRC - Repeat Offenders</t>
  </si>
  <si>
    <t>1907147228</t>
  </si>
  <si>
    <t>1907147243</t>
  </si>
  <si>
    <t>22021.9.8</t>
  </si>
  <si>
    <t>SA-2021-09-08 UNC HSRC - Vision Zero</t>
  </si>
  <si>
    <t>1907024510</t>
  </si>
  <si>
    <t>1907014841</t>
  </si>
  <si>
    <t>22021.9.9</t>
  </si>
  <si>
    <t>SA-2021-09-09 UNC HSRC - Traffic Safety</t>
  </si>
  <si>
    <t>1907125517</t>
  </si>
  <si>
    <t>1907011034</t>
  </si>
  <si>
    <t>22021.9.10</t>
  </si>
  <si>
    <t>1907136225</t>
  </si>
  <si>
    <t>1907014840</t>
  </si>
  <si>
    <t>22021.9.12</t>
  </si>
  <si>
    <t>SA-2021-09-12 UNC HSRC - Senior Driver</t>
  </si>
  <si>
    <t>1907133574</t>
  </si>
  <si>
    <t>1907139298</t>
  </si>
  <si>
    <t>22021.7.1</t>
  </si>
  <si>
    <t>TR-2021-07-01 UNC HSRC - TRCC</t>
  </si>
  <si>
    <t>1907011033</t>
  </si>
  <si>
    <t>1907030539</t>
  </si>
  <si>
    <t>22021.11.4</t>
  </si>
  <si>
    <t>1907146209</t>
  </si>
  <si>
    <t>1907014842</t>
  </si>
  <si>
    <t>22021.4.6</t>
  </si>
  <si>
    <t>1907147242</t>
  </si>
  <si>
    <t>1907201114</t>
  </si>
  <si>
    <t>22022.2.11</t>
  </si>
  <si>
    <t>AL-2022-02-11 UNC HSRC Impaired Driving</t>
  </si>
  <si>
    <t>1907319224</t>
  </si>
  <si>
    <t>1907201773</t>
  </si>
  <si>
    <t>22022.8.1</t>
  </si>
  <si>
    <t>DE-2022-08-01 UNC HSRC - Teen Driver</t>
  </si>
  <si>
    <t>1907327687</t>
  </si>
  <si>
    <t>1907208516</t>
  </si>
  <si>
    <t>22022.5.3</t>
  </si>
  <si>
    <t>1907323227</t>
  </si>
  <si>
    <t>1907253842</t>
  </si>
  <si>
    <t>22022.12.2</t>
  </si>
  <si>
    <t>M2PE-2022-13-01 UNC HSRC - Buckle Up NC</t>
  </si>
  <si>
    <t>1907236913</t>
  </si>
  <si>
    <t>22022.4.5</t>
  </si>
  <si>
    <t>OP-2022-04-05 UNC - Buckle Up in NC</t>
  </si>
  <si>
    <t>1907323228</t>
  </si>
  <si>
    <t>1907197787</t>
  </si>
  <si>
    <t>22022.7.1</t>
  </si>
  <si>
    <t>1907303356</t>
  </si>
  <si>
    <t>1907200812</t>
  </si>
  <si>
    <t>22022.7.2</t>
  </si>
  <si>
    <t>TR-2022-07-02 UNC HSRC - TRCC</t>
  </si>
  <si>
    <t>1907303358</t>
  </si>
  <si>
    <t>1907225754</t>
  </si>
  <si>
    <t>22022.9.3</t>
  </si>
  <si>
    <t>SA-2022-09-03 UNC HSRC</t>
  </si>
  <si>
    <t>1907307528</t>
  </si>
  <si>
    <t>1907201775</t>
  </si>
  <si>
    <t>22022.9.5</t>
  </si>
  <si>
    <t>1907318774</t>
  </si>
  <si>
    <t>1907200985</t>
  </si>
  <si>
    <t>22022.9.6</t>
  </si>
  <si>
    <t>SA-2022-09-06 UNC HSRC - Senior Driver</t>
  </si>
  <si>
    <t>1907313317</t>
  </si>
  <si>
    <t>1907201774</t>
  </si>
  <si>
    <t>22022.9.7</t>
  </si>
  <si>
    <t>SA-2022-09-07 UNC HSRC - LE Survey</t>
  </si>
  <si>
    <t>1907327688</t>
  </si>
  <si>
    <t>1907360779</t>
  </si>
  <si>
    <t>22022.9.8</t>
  </si>
  <si>
    <t>SA-2022-09-08 UNC HSRC - Vision Zero</t>
  </si>
  <si>
    <t>USDA APHIS</t>
  </si>
  <si>
    <t>21972</t>
  </si>
  <si>
    <t>1907005346</t>
  </si>
  <si>
    <t>36087</t>
  </si>
  <si>
    <t>MAINTENANCE BEAVER CONTROL - PRIMARY SYS</t>
  </si>
  <si>
    <t>1907036778</t>
  </si>
  <si>
    <t>1907103659</t>
  </si>
  <si>
    <t>1907220910</t>
  </si>
  <si>
    <t>1907250935</t>
  </si>
  <si>
    <t>36095</t>
  </si>
  <si>
    <t>7500023302</t>
  </si>
  <si>
    <t>5202177368</t>
  </si>
  <si>
    <t>49082.1.1</t>
  </si>
  <si>
    <t>M-0539 - MIT - ENVIRONMENTAL MITIGATION</t>
  </si>
  <si>
    <t>5202196253</t>
  </si>
  <si>
    <t>5202230408</t>
  </si>
  <si>
    <t>5202255044</t>
  </si>
  <si>
    <t>VANCE COUNTY</t>
  </si>
  <si>
    <t>27878</t>
  </si>
  <si>
    <t>7500024954</t>
  </si>
  <si>
    <t>5202187014</t>
  </si>
  <si>
    <t>48939</t>
  </si>
  <si>
    <t>Add Turn lane on SR 1001 (Warrenton Rd)</t>
  </si>
  <si>
    <t>1907139690</t>
  </si>
  <si>
    <t>VILLAGE OF ALAMANCE</t>
  </si>
  <si>
    <t>36900</t>
  </si>
  <si>
    <t>1907074530</t>
  </si>
  <si>
    <t>1907158334</t>
  </si>
  <si>
    <t>VILLAGE OF BALD HEAD ISLAND</t>
  </si>
  <si>
    <t>37448</t>
  </si>
  <si>
    <t>1907074504</t>
  </si>
  <si>
    <t>1907158303</t>
  </si>
  <si>
    <t>VILLAGE OF CEDAR ROCK</t>
  </si>
  <si>
    <t>4464</t>
  </si>
  <si>
    <t>1907074296</t>
  </si>
  <si>
    <t>1907158094</t>
  </si>
  <si>
    <t>VILLAGE OF CLEMMONS</t>
  </si>
  <si>
    <t>37504</t>
  </si>
  <si>
    <t>1907074500</t>
  </si>
  <si>
    <t>1907158298</t>
  </si>
  <si>
    <t>53991</t>
  </si>
  <si>
    <t>1907336883</t>
  </si>
  <si>
    <t>43740.3.5</t>
  </si>
  <si>
    <t>C-5620E -CON-VILLAGE OF CLEMMONS</t>
  </si>
  <si>
    <t>1907157863</t>
  </si>
  <si>
    <t>1907269446</t>
  </si>
  <si>
    <t>VILLAGE OF FOXFIRE VILLAGE</t>
  </si>
  <si>
    <t>37660</t>
  </si>
  <si>
    <t>1907074440</t>
  </si>
  <si>
    <t>1907158240</t>
  </si>
  <si>
    <t>VILLAGE OF LAKE PARK</t>
  </si>
  <si>
    <t>18736</t>
  </si>
  <si>
    <t>1907074170</t>
  </si>
  <si>
    <t>1907157969</t>
  </si>
  <si>
    <t>VILLAGE OF MARVIN</t>
  </si>
  <si>
    <t>57173</t>
  </si>
  <si>
    <t>1907074553</t>
  </si>
  <si>
    <t>1907158353</t>
  </si>
  <si>
    <t>VILLAGE OF MISENHEIMER</t>
  </si>
  <si>
    <t>57160</t>
  </si>
  <si>
    <t>1907074552</t>
  </si>
  <si>
    <t>1907158351</t>
  </si>
  <si>
    <t>VILLAGE OF PINEHURST</t>
  </si>
  <si>
    <t>37860</t>
  </si>
  <si>
    <t>1907074413</t>
  </si>
  <si>
    <t>1907158212</t>
  </si>
  <si>
    <t>VILLAGE OF SIMPSON</t>
  </si>
  <si>
    <t>38305</t>
  </si>
  <si>
    <t>1907074584</t>
  </si>
  <si>
    <t>1907158382</t>
  </si>
  <si>
    <t>VILLAGE OF ST HELENA</t>
  </si>
  <si>
    <t>37986</t>
  </si>
  <si>
    <t>1907074594</t>
  </si>
  <si>
    <t>1907158394</t>
  </si>
  <si>
    <t>VILLAGE OF SUGAR MOUNTAIN</t>
  </si>
  <si>
    <t>38080</t>
  </si>
  <si>
    <t>1907074333</t>
  </si>
  <si>
    <t>1907158134</t>
  </si>
  <si>
    <t>VILLAGE OF TOBACCOVILLE</t>
  </si>
  <si>
    <t>38020</t>
  </si>
  <si>
    <t>1907074148</t>
  </si>
  <si>
    <t>1907157947</t>
  </si>
  <si>
    <t>VILLAGE OF WALNUT CREEK</t>
  </si>
  <si>
    <t>13437</t>
  </si>
  <si>
    <t>1907074183</t>
  </si>
  <si>
    <t>1907157980</t>
  </si>
  <si>
    <t>VILLAGE OF WHISPERING PINES</t>
  </si>
  <si>
    <t>38064</t>
  </si>
  <si>
    <t>1907074328</t>
  </si>
  <si>
    <t>1907158128</t>
  </si>
  <si>
    <t>88080</t>
  </si>
  <si>
    <t>7500024214</t>
  </si>
  <si>
    <t>5202171472</t>
  </si>
  <si>
    <t>40435.1.10</t>
  </si>
  <si>
    <t>1907031831</t>
  </si>
  <si>
    <t>36230.43.7.6</t>
  </si>
  <si>
    <t>21-08-118 WACCAMAW REG'L COG, PLANNING</t>
  </si>
  <si>
    <t>7500024879</t>
  </si>
  <si>
    <t>5202196492</t>
  </si>
  <si>
    <t>49599.1.10</t>
  </si>
  <si>
    <t>5202223407</t>
  </si>
  <si>
    <t>5202259079</t>
  </si>
  <si>
    <t>1907127325</t>
  </si>
  <si>
    <t>36230.43.8.6</t>
  </si>
  <si>
    <t>22-08-118 WACCAMAW REG'L COG, PLANNING</t>
  </si>
  <si>
    <t>1907224220</t>
  </si>
  <si>
    <t>1907317179</t>
  </si>
  <si>
    <t>WAKE COUNTY</t>
  </si>
  <si>
    <t>15602</t>
  </si>
  <si>
    <t>7500022951</t>
  </si>
  <si>
    <t>5202220954</t>
  </si>
  <si>
    <t>5202220955</t>
  </si>
  <si>
    <t>5202226967</t>
  </si>
  <si>
    <t>5202238528</t>
  </si>
  <si>
    <t>5202249451</t>
  </si>
  <si>
    <t>5202251313</t>
  </si>
  <si>
    <t>5202261818</t>
  </si>
  <si>
    <t>5202272319</t>
  </si>
  <si>
    <t>87112</t>
  </si>
  <si>
    <t>7400006251</t>
  </si>
  <si>
    <t>5202203371</t>
  </si>
  <si>
    <t>48778.4.2</t>
  </si>
  <si>
    <t>EB-6033A - WAKE COUNTY HUMAN SERVICES</t>
  </si>
  <si>
    <t>5202229401</t>
  </si>
  <si>
    <t>1907021822</t>
  </si>
  <si>
    <t>36233.106.16.1</t>
  </si>
  <si>
    <t>21-CT-063 WAKE COUNTY, ADMINISTRATION</t>
  </si>
  <si>
    <t>1907375163</t>
  </si>
  <si>
    <t>36233.106.16.3</t>
  </si>
  <si>
    <t>21-CT-063 WAKE COUNTY, CAPITAL</t>
  </si>
  <si>
    <t>1907023084</t>
  </si>
  <si>
    <t>49233.64.1.2</t>
  </si>
  <si>
    <t>20-CA-063 WAKE COUNTY, OPERATING</t>
  </si>
  <si>
    <t>1907229030</t>
  </si>
  <si>
    <t>1907329973</t>
  </si>
  <si>
    <t>1907157857</t>
  </si>
  <si>
    <t>36233.106.17.1</t>
  </si>
  <si>
    <t>22-CT-063 WAKE COUNTY, ADMINISTRATION</t>
  </si>
  <si>
    <t>1907259570</t>
  </si>
  <si>
    <t>1907352016</t>
  </si>
  <si>
    <t>7625</t>
  </si>
  <si>
    <t>1907175896</t>
  </si>
  <si>
    <t>4310104</t>
  </si>
  <si>
    <t>22022.6.30</t>
  </si>
  <si>
    <t>1907249830</t>
  </si>
  <si>
    <t>4322310</t>
  </si>
  <si>
    <t>1907257045</t>
  </si>
  <si>
    <t>4323680</t>
  </si>
  <si>
    <t>1907263709</t>
  </si>
  <si>
    <t>4324314</t>
  </si>
  <si>
    <t>1907307527</t>
  </si>
  <si>
    <t>4331767</t>
  </si>
  <si>
    <t>1907344598</t>
  </si>
  <si>
    <t>4339758</t>
  </si>
  <si>
    <t>1907369602</t>
  </si>
  <si>
    <t>4343813</t>
  </si>
  <si>
    <t>1907139691</t>
  </si>
  <si>
    <t>WARREN COUNTY</t>
  </si>
  <si>
    <t>14752</t>
  </si>
  <si>
    <t>1907139692</t>
  </si>
  <si>
    <t>WASHINGTON COUNTY</t>
  </si>
  <si>
    <t>11671</t>
  </si>
  <si>
    <t>1907016103</t>
  </si>
  <si>
    <t>4280204</t>
  </si>
  <si>
    <t>49233.65.1.2</t>
  </si>
  <si>
    <t>20-CA-066 WASHINGTON COUNTY, OPERATING</t>
  </si>
  <si>
    <t>1907035479</t>
  </si>
  <si>
    <t>4284158</t>
  </si>
  <si>
    <t>3373</t>
  </si>
  <si>
    <t>1907067308</t>
  </si>
  <si>
    <t>36237.40.14.2</t>
  </si>
  <si>
    <t>PLYMOUTH MUNICIPAL AIRPORT</t>
  </si>
  <si>
    <t>1907318790</t>
  </si>
  <si>
    <t>1907038124</t>
  </si>
  <si>
    <t>4284477</t>
  </si>
  <si>
    <t>36233.107.23.1</t>
  </si>
  <si>
    <t>22-CT-066 WASHINGTON COUNTY, ADMIN</t>
  </si>
  <si>
    <t>1907081105</t>
  </si>
  <si>
    <t>4292149</t>
  </si>
  <si>
    <t>1907115844</t>
  </si>
  <si>
    <t>4298175</t>
  </si>
  <si>
    <t>1907178604</t>
  </si>
  <si>
    <t>4310981</t>
  </si>
  <si>
    <t>1907346154</t>
  </si>
  <si>
    <t>4339766</t>
  </si>
  <si>
    <t>1907084285</t>
  </si>
  <si>
    <t>4292580</t>
  </si>
  <si>
    <t>44637.45.2.4</t>
  </si>
  <si>
    <t>22-39-066 WASHINGTON COUNTY, CAPITAL II</t>
  </si>
  <si>
    <t>1907162350</t>
  </si>
  <si>
    <t>4307745</t>
  </si>
  <si>
    <t>1907348703</t>
  </si>
  <si>
    <t>4341048</t>
  </si>
  <si>
    <t>1907139693</t>
  </si>
  <si>
    <t>4302629</t>
  </si>
  <si>
    <t>WATAUGA COUNTY</t>
  </si>
  <si>
    <t>17501</t>
  </si>
  <si>
    <t>1907139694</t>
  </si>
  <si>
    <t>WATCO COMPANIES LLC</t>
  </si>
  <si>
    <t>95731</t>
  </si>
  <si>
    <t>6400010300</t>
  </si>
  <si>
    <t>5202267473</t>
  </si>
  <si>
    <t>47589.3.1</t>
  </si>
  <si>
    <t>EB-5923 - CON - SR 1432 (SKYLAND DRIVE)</t>
  </si>
  <si>
    <t>1907157853</t>
  </si>
  <si>
    <t>80000.1.4.98</t>
  </si>
  <si>
    <t>BLU-Balsam Mt Slope Imp  FRRCSI:F20120</t>
  </si>
  <si>
    <t>1907157855</t>
  </si>
  <si>
    <t>80000.1.4.97</t>
  </si>
  <si>
    <t>BLU-Canton_Skyland Subd FRRCSI:F20119</t>
  </si>
  <si>
    <t>1907310441</t>
  </si>
  <si>
    <t>1907336517</t>
  </si>
  <si>
    <t>1907157822</t>
  </si>
  <si>
    <t>80000.1.4.99</t>
  </si>
  <si>
    <t>BLU-Canton Yard Imp FRRCSI:F20121</t>
  </si>
  <si>
    <t>6400010352</t>
  </si>
  <si>
    <t>5202274701</t>
  </si>
  <si>
    <t>50265</t>
  </si>
  <si>
    <t>BLU-EMERGENCY DISASTER RELIEF GRANT</t>
  </si>
  <si>
    <t>6400009954</t>
  </si>
  <si>
    <t>5202266064</t>
  </si>
  <si>
    <t>80000.2.3.112</t>
  </si>
  <si>
    <t>BLU-Grade Xing Surface Imp-FRRCSI:F22203</t>
  </si>
  <si>
    <t>5202266067</t>
  </si>
  <si>
    <t>WAYNE COUNTY</t>
  </si>
  <si>
    <t>23403</t>
  </si>
  <si>
    <t>11936</t>
  </si>
  <si>
    <t>1906994525</t>
  </si>
  <si>
    <t>4276056</t>
  </si>
  <si>
    <t>36237.22.17.3</t>
  </si>
  <si>
    <t>WAYNE EXECUTIVE JETPORT</t>
  </si>
  <si>
    <t>1907154942</t>
  </si>
  <si>
    <t>4306087</t>
  </si>
  <si>
    <t>36244.31.6.1</t>
  </si>
  <si>
    <t>GOLDSBORO WAYNE</t>
  </si>
  <si>
    <t>1907240403</t>
  </si>
  <si>
    <t>4320748</t>
  </si>
  <si>
    <t>1907279524</t>
  </si>
  <si>
    <t>4326821</t>
  </si>
  <si>
    <t>1907139695</t>
  </si>
  <si>
    <t>WEST BUNCOMBE VOLUNTEER FIRE DEPT</t>
  </si>
  <si>
    <t>121672</t>
  </si>
  <si>
    <t>1907114999</t>
  </si>
  <si>
    <t>4297587</t>
  </si>
  <si>
    <t>72.1092</t>
  </si>
  <si>
    <t>Div 13 Buncombe - West Buncombe VFD</t>
  </si>
  <si>
    <t>19151</t>
  </si>
  <si>
    <t>1907013905</t>
  </si>
  <si>
    <t>51001.69.7.2</t>
  </si>
  <si>
    <t>21-ED-022 WESTERN CAROLINA COMM., OPER</t>
  </si>
  <si>
    <t>1907016234</t>
  </si>
  <si>
    <t>36233.109.20.1</t>
  </si>
  <si>
    <t>21-CT-022 WESTERN CAROLINA COMMUNITY ADM</t>
  </si>
  <si>
    <t>1907286947</t>
  </si>
  <si>
    <t>51081.12.2.3</t>
  </si>
  <si>
    <t>21-AD-022 WESTERN CAROLINA, CAPITAL</t>
  </si>
  <si>
    <t>1907022947</t>
  </si>
  <si>
    <t>49233.77.1.2</t>
  </si>
  <si>
    <t>20-CA-022 WESTERN CAROLINA COMM. OPER</t>
  </si>
  <si>
    <t>1907322057</t>
  </si>
  <si>
    <t>1907369444</t>
  </si>
  <si>
    <t>1907373195</t>
  </si>
  <si>
    <t>1907217441</t>
  </si>
  <si>
    <t>51001.69.8.2</t>
  </si>
  <si>
    <t>22-ED-022 WESTERN CAROLINA COMM., OPER</t>
  </si>
  <si>
    <t>1907256122</t>
  </si>
  <si>
    <t>1907353328</t>
  </si>
  <si>
    <t>1907178605</t>
  </si>
  <si>
    <t>36233.109.21.1</t>
  </si>
  <si>
    <t>22-CT-022 WESTERN CAROLINA COMMUNITY ADM</t>
  </si>
  <si>
    <t>1907277815</t>
  </si>
  <si>
    <t>1907348718</t>
  </si>
  <si>
    <t>15528</t>
  </si>
  <si>
    <t>7500024217</t>
  </si>
  <si>
    <t>5202177386</t>
  </si>
  <si>
    <t>46876.1.2</t>
  </si>
  <si>
    <t>40435.1.13</t>
  </si>
  <si>
    <t>1907014005</t>
  </si>
  <si>
    <t>36230.37.22.6</t>
  </si>
  <si>
    <t>20-08-112 WESTERN PIEDMONT COUNCIL, PLAN</t>
  </si>
  <si>
    <t>7500024882</t>
  </si>
  <si>
    <t>5202259296</t>
  </si>
  <si>
    <t>46876.1.3</t>
  </si>
  <si>
    <t>5202208020</t>
  </si>
  <si>
    <t>5202230994</t>
  </si>
  <si>
    <t>49599.1.13</t>
  </si>
  <si>
    <t>49600.3.2</t>
  </si>
  <si>
    <t>1907117636</t>
  </si>
  <si>
    <t>36230.37.23.6</t>
  </si>
  <si>
    <t>22-08-112 WESTERN PIEDMONT COUNCIL, PLAN</t>
  </si>
  <si>
    <t>1907298420</t>
  </si>
  <si>
    <t>1907321741</t>
  </si>
  <si>
    <t>65702</t>
  </si>
  <si>
    <t>1907022959</t>
  </si>
  <si>
    <t>49233.78.1.2</t>
  </si>
  <si>
    <t>20-CA-080 WESTERN PIEDMONT REG'L, OPER</t>
  </si>
  <si>
    <t>1907139598</t>
  </si>
  <si>
    <t>1907139609</t>
  </si>
  <si>
    <t>1907139611</t>
  </si>
  <si>
    <t>1907139615</t>
  </si>
  <si>
    <t>1907139167</t>
  </si>
  <si>
    <t>WHITEVILLE CITY SCHOOLS</t>
  </si>
  <si>
    <t>97290</t>
  </si>
  <si>
    <t>7500025100</t>
  </si>
  <si>
    <t>5202212719</t>
  </si>
  <si>
    <t>4307349</t>
  </si>
  <si>
    <t>6SP.4.2.1</t>
  </si>
  <si>
    <t>Whiteivlle City Schools Bus Resurfacing</t>
  </si>
  <si>
    <t>WILKES COUNTY</t>
  </si>
  <si>
    <t>10242</t>
  </si>
  <si>
    <t>7500024811</t>
  </si>
  <si>
    <t>5202165598</t>
  </si>
  <si>
    <t>5202192295</t>
  </si>
  <si>
    <t>5202218107</t>
  </si>
  <si>
    <t>5202249095</t>
  </si>
  <si>
    <t>25173</t>
  </si>
  <si>
    <t>1907252445</t>
  </si>
  <si>
    <t>4322341</t>
  </si>
  <si>
    <t>36237.49.17.1</t>
  </si>
  <si>
    <t>1907203782</t>
  </si>
  <si>
    <t>4314910</t>
  </si>
  <si>
    <t>36237.49.18.1</t>
  </si>
  <si>
    <t>1907031022</t>
  </si>
  <si>
    <t>4283393</t>
  </si>
  <si>
    <t>36237.49.18.3</t>
  </si>
  <si>
    <t>1907081728</t>
  </si>
  <si>
    <t>4292173</t>
  </si>
  <si>
    <t>36244.67.6.1</t>
  </si>
  <si>
    <t>WILKES COUNTY North Hangar Development (Phase I) Site Prep and Paving</t>
  </si>
  <si>
    <t>1907279489</t>
  </si>
  <si>
    <t>4326847</t>
  </si>
  <si>
    <t>36237.49.19.1</t>
  </si>
  <si>
    <t>1907213805</t>
  </si>
  <si>
    <t>4316676</t>
  </si>
  <si>
    <t>36237.49.20.1</t>
  </si>
  <si>
    <t>1907139696</t>
  </si>
  <si>
    <t>WILKES TRANSPORTATION AUTHORITY</t>
  </si>
  <si>
    <t>55309</t>
  </si>
  <si>
    <t>1906991849</t>
  </si>
  <si>
    <t>36233.110.22.1</t>
  </si>
  <si>
    <t>21-CT-006 WILKES TRANSPORTATION, ADMIN</t>
  </si>
  <si>
    <t>1906991848</t>
  </si>
  <si>
    <t>51081.20.2.3</t>
  </si>
  <si>
    <t>21-AD-006 WILKES COUNTY, CAPITAL</t>
  </si>
  <si>
    <t>1907030555</t>
  </si>
  <si>
    <t>1907255516</t>
  </si>
  <si>
    <t>49233.66.1.2</t>
  </si>
  <si>
    <t>20-CA-006 WILKES TRANSPORTATION AUTH OPR</t>
  </si>
  <si>
    <t>1907295514</t>
  </si>
  <si>
    <t>1907317176</t>
  </si>
  <si>
    <t>1907366116</t>
  </si>
  <si>
    <t>1906991837</t>
  </si>
  <si>
    <t>49233.66.2.2</t>
  </si>
  <si>
    <t>20-CR-006 WILKES TRANSPORTATION AUTH OPR</t>
  </si>
  <si>
    <t>1907084282</t>
  </si>
  <si>
    <t>36233.110.23.1</t>
  </si>
  <si>
    <t>22-CT-006 WILKES TRANSPORTATION, ADMIN</t>
  </si>
  <si>
    <t>1907091749</t>
  </si>
  <si>
    <t>1907096794</t>
  </si>
  <si>
    <t>1907118356</t>
  </si>
  <si>
    <t>1907178590</t>
  </si>
  <si>
    <t>1907217442</t>
  </si>
  <si>
    <t>1907297554</t>
  </si>
  <si>
    <t>1907329463</t>
  </si>
  <si>
    <t>WILMINGTON TERMINAL RAILROAD LP</t>
  </si>
  <si>
    <t>11177</t>
  </si>
  <si>
    <t>1907077032</t>
  </si>
  <si>
    <t>4291121</t>
  </si>
  <si>
    <t>80000.1.4.83</t>
  </si>
  <si>
    <t>WTRY-Track Surfacing Imp FRRCSI:F20105</t>
  </si>
  <si>
    <t>1907141616</t>
  </si>
  <si>
    <t>4302656</t>
  </si>
  <si>
    <t>1907160720</t>
  </si>
  <si>
    <t>4307332</t>
  </si>
  <si>
    <t>1907191919</t>
  </si>
  <si>
    <t>4313535</t>
  </si>
  <si>
    <t>1907242928</t>
  </si>
  <si>
    <t>4320792</t>
  </si>
  <si>
    <t>1907277817</t>
  </si>
  <si>
    <t>4326185</t>
  </si>
  <si>
    <t>1907339318</t>
  </si>
  <si>
    <t>1907375133</t>
  </si>
  <si>
    <t>WILSON COUNTY</t>
  </si>
  <si>
    <t>24736</t>
  </si>
  <si>
    <t>1907049537</t>
  </si>
  <si>
    <t>1907066167</t>
  </si>
  <si>
    <t>72.1087</t>
  </si>
  <si>
    <t>Div 4 Wilson - Black Creek VFD</t>
  </si>
  <si>
    <t>1907139697</t>
  </si>
  <si>
    <t>YADKIN COUNTY</t>
  </si>
  <si>
    <t>27879</t>
  </si>
  <si>
    <t>1907139699</t>
  </si>
  <si>
    <t>16989</t>
  </si>
  <si>
    <t>1907017332</t>
  </si>
  <si>
    <t>36233.112.22.1</t>
  </si>
  <si>
    <t>21-CT-031 YADKIN VALLEY ECONOMIC, ADMIN</t>
  </si>
  <si>
    <t>1907017329</t>
  </si>
  <si>
    <t>36233.112.22.2</t>
  </si>
  <si>
    <t>21-CT-031 YADKIN VALLEY ECONOMIC, OPER</t>
  </si>
  <si>
    <t>1907013903</t>
  </si>
  <si>
    <t>51081.21.2.3</t>
  </si>
  <si>
    <t>21-AD-031 YADKIN VALLEY ECONOMIC, CAP</t>
  </si>
  <si>
    <t>1907280750</t>
  </si>
  <si>
    <t>1907353327</t>
  </si>
  <si>
    <t>1907017977</t>
  </si>
  <si>
    <t>49233.70.1.2</t>
  </si>
  <si>
    <t>20-CA-031 YADKIN VALLEY ECONOMIC DEV OPR</t>
  </si>
  <si>
    <t>1906991856</t>
  </si>
  <si>
    <t>49233.70.2.2</t>
  </si>
  <si>
    <t>20-CR-031 YADKIN VALLEY ECONOMIC DEV OPR</t>
  </si>
  <si>
    <t>1907017331</t>
  </si>
  <si>
    <t>1907281948</t>
  </si>
  <si>
    <t>51001.43.9.2</t>
  </si>
  <si>
    <t>22-ED-031 YADKIN VALLEY ECONOMIC, OPER</t>
  </si>
  <si>
    <t>1907351982</t>
  </si>
  <si>
    <t>1907170489</t>
  </si>
  <si>
    <t>36233.112.23.1</t>
  </si>
  <si>
    <t>22-CT-031 YADKIN VALLEY ECONOMIC, ADMIN</t>
  </si>
  <si>
    <t>1907281947</t>
  </si>
  <si>
    <t>1907256126</t>
  </si>
  <si>
    <t>36233.112.23.2</t>
  </si>
  <si>
    <t>22-CT-031 YADKIN VALLEY ECONOMIC, OPER</t>
  </si>
  <si>
    <t>1907300471</t>
  </si>
  <si>
    <t>1907352018</t>
  </si>
  <si>
    <t>1907264679</t>
  </si>
  <si>
    <t>44637.67.1.4</t>
  </si>
  <si>
    <t>22-39-031 YADKIN VALLEY ECONOMIC CAP II</t>
  </si>
  <si>
    <t>1907264681</t>
  </si>
  <si>
    <t>44637.67.1.5</t>
  </si>
  <si>
    <t>22-39-031 YADKIN VALLEY ECONOMIC CAP III</t>
  </si>
  <si>
    <t>1907302019</t>
  </si>
  <si>
    <t>36223.133.4.2</t>
  </si>
  <si>
    <t>22-RO-031 YADKIN VALLEY ECONOMIC, OPER</t>
  </si>
  <si>
    <t>1907352017</t>
  </si>
  <si>
    <t>1907259525</t>
  </si>
  <si>
    <t>51001.43.9.1</t>
  </si>
  <si>
    <t>22-MM-031 YADKIN VALLEY ECON, MOBILITY</t>
  </si>
  <si>
    <t>1907351956</t>
  </si>
  <si>
    <t>YANCEY COUNTY</t>
  </si>
  <si>
    <t>16311</t>
  </si>
  <si>
    <t>1907139700</t>
  </si>
  <si>
    <t>YANCEY COUNTY BOARD OF EDUCATION</t>
  </si>
  <si>
    <t>60466</t>
  </si>
  <si>
    <t>1907029247</t>
  </si>
  <si>
    <t>4282786</t>
  </si>
  <si>
    <t>48713.3.1</t>
  </si>
  <si>
    <t>1907115003</t>
  </si>
  <si>
    <t>4297579</t>
  </si>
  <si>
    <t>72.2032</t>
  </si>
  <si>
    <t>28470</t>
  </si>
  <si>
    <t>1907014851</t>
  </si>
  <si>
    <t>36233.113.22.1</t>
  </si>
  <si>
    <t>21-CT-009 YANCEY COUNTY, ADMIN</t>
  </si>
  <si>
    <t>1907048211</t>
  </si>
  <si>
    <t>51081.22.2.3</t>
  </si>
  <si>
    <t>21-AD-009 YANCEY COUNTY, CAPITAL</t>
  </si>
  <si>
    <t>1907012021</t>
  </si>
  <si>
    <t>49233.68.1.2</t>
  </si>
  <si>
    <t>20-CA-009 YANCEY COUNTY TRANSIT AUTH OPR</t>
  </si>
  <si>
    <t>1907081191</t>
  </si>
  <si>
    <t>1907149480</t>
  </si>
  <si>
    <t>1907252423</t>
  </si>
  <si>
    <t>1907318769</t>
  </si>
  <si>
    <t>1907112779</t>
  </si>
  <si>
    <t>49233.68.2.2</t>
  </si>
  <si>
    <t>20-CR-009 YANCEY COUNTY TRANSIT AUTH OPR</t>
  </si>
  <si>
    <t>1907247065</t>
  </si>
  <si>
    <t>1907224221</t>
  </si>
  <si>
    <t>51001.44.9.2</t>
  </si>
  <si>
    <t>22-ED-009 YANCEY COUNTY, OPERATING</t>
  </si>
  <si>
    <t>1907112777</t>
  </si>
  <si>
    <t>36233.113.23.1</t>
  </si>
  <si>
    <t>22-CT-009 YANCEY COUNTY, ADMIN</t>
  </si>
  <si>
    <t>1907229040</t>
  </si>
  <si>
    <t>G/L Account</t>
  </si>
  <si>
    <t>G/L Account Description</t>
  </si>
  <si>
    <t>Vendor Name</t>
  </si>
  <si>
    <t>Vendor No</t>
  </si>
  <si>
    <t>Vendor No. 2</t>
  </si>
  <si>
    <t>CFDA No</t>
  </si>
  <si>
    <t>State No.</t>
  </si>
  <si>
    <t>PO No</t>
  </si>
  <si>
    <t>Agreement Id</t>
  </si>
  <si>
    <t>Claim Id</t>
  </si>
  <si>
    <t>Bill Doc No</t>
  </si>
  <si>
    <t>Invoice No</t>
  </si>
  <si>
    <t>Pmt Date</t>
  </si>
  <si>
    <t>Check Number</t>
  </si>
  <si>
    <t>Warrant Amt</t>
  </si>
  <si>
    <t>Federal Amt</t>
  </si>
  <si>
    <t>State Amt</t>
  </si>
  <si>
    <t>Other Amt</t>
  </si>
  <si>
    <t>WBS Description</t>
  </si>
  <si>
    <t>ABERDEEN AND ROCKFISH RAILROAD Total</t>
  </si>
  <si>
    <t>ADTS OF ROCKINGHAM COUNTY Total</t>
  </si>
  <si>
    <t>AEROX Total</t>
  </si>
  <si>
    <t>ALAMANCE COUNTY Total</t>
  </si>
  <si>
    <t>ALBEMARLE COMMISSION Total</t>
  </si>
  <si>
    <t>ALBEMARLE REGIONAL HEALTH SERVICES Total</t>
  </si>
  <si>
    <t>ALEXANDER RAILROAD CO Total</t>
  </si>
  <si>
    <t>ALLEGHANY COUNTY Total</t>
  </si>
  <si>
    <t>ANSON COUNTY Total</t>
  </si>
  <si>
    <t>ANTIOCH FIRE DEPARTMENT INC Total</t>
  </si>
  <si>
    <t>APPALCART Total</t>
  </si>
  <si>
    <t>ASHE COUNTY Total</t>
  </si>
  <si>
    <t>ATLANTIC &amp; WESTERN RAILWAY LP Total</t>
  </si>
  <si>
    <t>AVERY COUNTY Total</t>
  </si>
  <si>
    <t>AVERY COUNTY AIRPORT AUTHORITY Total</t>
  </si>
  <si>
    <t>BARONS BUS INC Total</t>
  </si>
  <si>
    <t>BEAUFORT COUNTY Total</t>
  </si>
  <si>
    <t>BEAUFORT COUNTY DEVELOPMENTAL Total</t>
  </si>
  <si>
    <t>BERTIE COUNTY Total</t>
  </si>
  <si>
    <t>BIKEWALK NORTH CAROLINA Total</t>
  </si>
  <si>
    <t>BLADEN COUNTY Total</t>
  </si>
  <si>
    <t>BLUE RIDGE PAPER PRODUCTS INC Total</t>
  </si>
  <si>
    <t>BRUNSWICK COUNTY Total</t>
  </si>
  <si>
    <t>BRUNSWICK TRANSIT SYSTEM INC Total</t>
  </si>
  <si>
    <t>BUNCOMBE COUNTY Total</t>
  </si>
  <si>
    <t>BUNCOMBE COUNTY RECREATION SERVICES Total</t>
  </si>
  <si>
    <t>BURKE COUNTY Total</t>
  </si>
  <si>
    <t>CABARRUS COUNTY Total</t>
  </si>
  <si>
    <t>CABARRUS COUNTY SCHOOLS Total</t>
  </si>
  <si>
    <t>CAPE FEAR COUNCIL OF GOVERNMENTS Total</t>
  </si>
  <si>
    <t>CAPE FEAR PUBLIC TRANSPORTATION Total</t>
  </si>
  <si>
    <t>CAROLINA COASTAL RAILWAY LLC Total</t>
  </si>
  <si>
    <t>CAROLINAS MEDICAL CENTER Total</t>
  </si>
  <si>
    <t>CARTERET COUNTY Total</t>
  </si>
  <si>
    <t>CARTERET COUNTY BEAUFORT AIRPORT Total</t>
  </si>
  <si>
    <t>CASWELL COUNTY Total</t>
  </si>
  <si>
    <t>CATAWBA COUNTY Total</t>
  </si>
  <si>
    <t>CHATHAM COUNTY Total</t>
  </si>
  <si>
    <t>CHATHAM COUNTY COUNCIL ON AGING Total</t>
  </si>
  <si>
    <t>CHATHAM TRANSIT NETWORK Total</t>
  </si>
  <si>
    <t>CHEROKEE COUNTY Total</t>
  </si>
  <si>
    <t>CITY OF ALBEMARLE Total</t>
  </si>
  <si>
    <t>CITY OF ARCHDALE Total</t>
  </si>
  <si>
    <t>CITY OF ASHEBORO Total</t>
  </si>
  <si>
    <t>CITY OF ASHEVILLE Total</t>
  </si>
  <si>
    <t>CITY OF BELMONT Total</t>
  </si>
  <si>
    <t>CITY OF BESSEMER CITY Total</t>
  </si>
  <si>
    <t>CITY OF BOILING SPRING LAKES Total</t>
  </si>
  <si>
    <t>CITY OF BREVARD Total</t>
  </si>
  <si>
    <t>CITY OF BURLINGTON Total</t>
  </si>
  <si>
    <t>CITY OF CHARLOTTE Total</t>
  </si>
  <si>
    <t>CITY OF CLAREMONT Total</t>
  </si>
  <si>
    <t>CITY OF CLINTON Total</t>
  </si>
  <si>
    <t>CITY OF CONCORD Total</t>
  </si>
  <si>
    <t>CITY OF CONOVER Total</t>
  </si>
  <si>
    <t>CITY OF CREEDMOOR Total</t>
  </si>
  <si>
    <t>CITY OF DREXEL Total</t>
  </si>
  <si>
    <t>CITY OF DUNN Total</t>
  </si>
  <si>
    <t>CITY OF DURHAM Total</t>
  </si>
  <si>
    <t>CITY OF EDEN Total</t>
  </si>
  <si>
    <t>CITY OF ELIZABETH CITY Total</t>
  </si>
  <si>
    <t>CITY OF ELIZABETH CITY A MUNICIPAL Total</t>
  </si>
  <si>
    <t>CITY OF FAYETTEVILLE Total</t>
  </si>
  <si>
    <t>CITY OF GASTONIA Total</t>
  </si>
  <si>
    <t>CITY OF GOLDSBORO Total</t>
  </si>
  <si>
    <t>CITY OF GRAHAM Total</t>
  </si>
  <si>
    <t>CITY OF GREENSBORO Total</t>
  </si>
  <si>
    <t>CITY OF GREENVILLE Total</t>
  </si>
  <si>
    <t>CITY OF HAMLET Total</t>
  </si>
  <si>
    <t>CITY OF HAVELOCK Total</t>
  </si>
  <si>
    <t>CITY OF HENDERSON Total</t>
  </si>
  <si>
    <t>CITY OF HENDERSONVILLE Total</t>
  </si>
  <si>
    <t>CITY OF HICKORY Total</t>
  </si>
  <si>
    <t>CITY OF HIGH POINT Total</t>
  </si>
  <si>
    <t>CITY OF HIGH SHOALS Total</t>
  </si>
  <si>
    <t>CITY OF JACKSONVILLE Total</t>
  </si>
  <si>
    <t>CITY OF KANNAPOLIS Total</t>
  </si>
  <si>
    <t>CITY OF KING Total</t>
  </si>
  <si>
    <t>CITY OF KINGS MOUNTAIN Total</t>
  </si>
  <si>
    <t>CITY OF KINSTON Total</t>
  </si>
  <si>
    <t>CITY OF LAURINBURG Total</t>
  </si>
  <si>
    <t>CITY OF LENOIR Total</t>
  </si>
  <si>
    <t>CITY OF LEXINGTON Total</t>
  </si>
  <si>
    <t>CITY OF LINCOLNTON Total</t>
  </si>
  <si>
    <t>CITY OF LOCUST Total</t>
  </si>
  <si>
    <t>CITY OF LOWELL Total</t>
  </si>
  <si>
    <t>CITY OF LUMBERTON Total</t>
  </si>
  <si>
    <t>CITY OF MARION Total</t>
  </si>
  <si>
    <t>CITY OF MEBANE Total</t>
  </si>
  <si>
    <t>CITY OF MONROE Total</t>
  </si>
  <si>
    <t>CITY OF MORGANTON Total</t>
  </si>
  <si>
    <t>CITY OF MOUNT AIRY Total</t>
  </si>
  <si>
    <t>CITY OF NEW BERN Total</t>
  </si>
  <si>
    <t>CITY OF NEWTON Total</t>
  </si>
  <si>
    <t>CITY OF OXFORD Total</t>
  </si>
  <si>
    <t>CITY OF RAEFORD Total</t>
  </si>
  <si>
    <t>CITY OF RALEIGH Total</t>
  </si>
  <si>
    <t>CITY OF RANDLEMAN Total</t>
  </si>
  <si>
    <t>CITY OF REIDSVILLE Total</t>
  </si>
  <si>
    <t>CITY OF ROANOKE RAPIDS Total</t>
  </si>
  <si>
    <t>CITY OF ROCKINGHAM Total</t>
  </si>
  <si>
    <t>CITY OF ROCKY MOUNT Total</t>
  </si>
  <si>
    <t>CITY OF ROXBORO Total</t>
  </si>
  <si>
    <t>CITY OF SALISBURY Total</t>
  </si>
  <si>
    <t>CITY OF SALUDA Total</t>
  </si>
  <si>
    <t>CITY OF SANFORD Total</t>
  </si>
  <si>
    <t>CITY OF SHELBY Total</t>
  </si>
  <si>
    <t>CITY OF SOUTHPORT Total</t>
  </si>
  <si>
    <t>CITY OF STATESVILLE Total</t>
  </si>
  <si>
    <t>CITY OF THOMASVILLE Total</t>
  </si>
  <si>
    <t>CITY OF TRINITY Total</t>
  </si>
  <si>
    <t>CITY OF WASHINGTON Total</t>
  </si>
  <si>
    <t>CITY OF WHITEVILLE Total</t>
  </si>
  <si>
    <t>CITY OF WILMINGTON Total</t>
  </si>
  <si>
    <t>CITY OF WILSON Total</t>
  </si>
  <si>
    <t>CITY OF WINSTON SALEM Total</t>
  </si>
  <si>
    <t>CITY OF WINSTON-SALEM Total</t>
  </si>
  <si>
    <t>CLAY COUNTY Total</t>
  </si>
  <si>
    <t>CLEVELAND COUNTY Total</t>
  </si>
  <si>
    <t>CLINTON INDUSTRIAL SWITCHING DIST Total</t>
  </si>
  <si>
    <t>COASTAL CAROLINA REGIONAL AIRPORT Total</t>
  </si>
  <si>
    <t>COLUMBUS COUNTY Total</t>
  </si>
  <si>
    <t>COUNTY OF DARE Total</t>
  </si>
  <si>
    <t>COUNTY OF LEE Total</t>
  </si>
  <si>
    <t>COUNTY OF MCDOWELL Total</t>
  </si>
  <si>
    <t>COUNTY OF ONSLOW Total</t>
  </si>
  <si>
    <t>COUNTY OF ROWAN Total</t>
  </si>
  <si>
    <t>CRAVEN COUNTY Total</t>
  </si>
  <si>
    <t>CRICKET VOLUNTEER FIRE DEPT Total</t>
  </si>
  <si>
    <t>CSX TRANSPORTATION INC Total</t>
  </si>
  <si>
    <t>CUMBERLAND COUNTY Total</t>
  </si>
  <si>
    <t>CURRITUCK COUNTY AIRPORT Total</t>
  </si>
  <si>
    <t>DARE COUNTY  AIRPORT AUTHORITY Total</t>
  </si>
  <si>
    <t>DAVIDSON COUNTY Total</t>
  </si>
  <si>
    <t>DAVIDSON COUNTY AIRPORT AUTHORITY Total</t>
  </si>
  <si>
    <t>DAVIE COUNTY Total</t>
  </si>
  <si>
    <t>DPI TRANSPORTATION SERVICES Total</t>
  </si>
  <si>
    <t>DUPLIN COUNTY Total</t>
  </si>
  <si>
    <t>DURHAM COUNTY Total</t>
  </si>
  <si>
    <t>ECUSTA RAILS2TRAIL LLC Total</t>
  </si>
  <si>
    <t>EDGECOMBE COUNTY Total</t>
  </si>
  <si>
    <t>EGGER WOOD PRODUCTS LLC Total</t>
  </si>
  <si>
    <t>ENKA CANDLER FIRE AND RESCUE INC Total</t>
  </si>
  <si>
    <t>FALKLAND VOLUNTEER FIRE DEPT INC Total</t>
  </si>
  <si>
    <t>FEDERAL HIGHWAY ADMINISTRATION Total</t>
  </si>
  <si>
    <t>FORSYTH COUNTY Total</t>
  </si>
  <si>
    <t>FRANKLIN COUNTY Total</t>
  </si>
  <si>
    <t>FRANKLINVILLE FIRE DEPT INC Total</t>
  </si>
  <si>
    <t>GASTON COUNTY Total</t>
  </si>
  <si>
    <t>GATES COUNTY Total</t>
  </si>
  <si>
    <t>GRAHAM COUNTY Total</t>
  </si>
  <si>
    <t>GRANVILLE COUNTY Total</t>
  </si>
  <si>
    <t>GREAT SMOKY MOUNTAINS RAILROAD LLC Total</t>
  </si>
  <si>
    <t>GREENE COUNTY Total</t>
  </si>
  <si>
    <t>GREYHOUND LINES INC Total</t>
  </si>
  <si>
    <t>GUILFORD COUNTY Total</t>
  </si>
  <si>
    <t>GULF &amp; OHIO RAILWAYS Total</t>
  </si>
  <si>
    <t>HALIFAX COUNTY Total</t>
  </si>
  <si>
    <t>HARNETT COUNTY Total</t>
  </si>
  <si>
    <t>HARRELLS VOLUNTEER FIRE DEPT INC Total</t>
  </si>
  <si>
    <t>HAYWOOD COUNTY Total</t>
  </si>
  <si>
    <t>HENDERSON COUNTY Total</t>
  </si>
  <si>
    <t>HERTFORD COUNTY Total</t>
  </si>
  <si>
    <t>HIGH COUNTRY COUNCIL OF GOVERNMENTS Total</t>
  </si>
  <si>
    <t>HOKE COUNTY Total</t>
  </si>
  <si>
    <t>HOKE COUNTY HEALTH DEPT Total</t>
  </si>
  <si>
    <t>HYDE COUNTY Total</t>
  </si>
  <si>
    <t>IREDELL COUNTY Total</t>
  </si>
  <si>
    <t>IREDELL COUNTY COUNCIL ON AGING INC Total</t>
  </si>
  <si>
    <t>JACKSON COUNTY AIRPORT AUTHORITY Total</t>
  </si>
  <si>
    <t>JACKSON COUNTY TAX COLLECTOR Total</t>
  </si>
  <si>
    <t>JOHNSTON COUNTY Total</t>
  </si>
  <si>
    <t>JOHNSTON COUNTY AIRPORT AUTHORITY Total</t>
  </si>
  <si>
    <t>JOHNSTON COUNTY INDUSTRIES INC Total</t>
  </si>
  <si>
    <t>JONES COUNTY Total</t>
  </si>
  <si>
    <t>LAKE TILLERY FIRE &amp; RESCUE INC Total</t>
  </si>
  <si>
    <t>LAND-OF-SKY REGIONAL COUNCIL Total</t>
  </si>
  <si>
    <t>LAURINBURG MAXTON AIRPORT Total</t>
  </si>
  <si>
    <t>LENOIR COMMUNITY COLLEGE Total</t>
  </si>
  <si>
    <t>LENOIR COUNTY Total</t>
  </si>
  <si>
    <t>LINCOLN COUNTY Total</t>
  </si>
  <si>
    <t>LINCOLN COUNTY SENIOR SERVICES Total</t>
  </si>
  <si>
    <t>MACON COUNTY Total</t>
  </si>
  <si>
    <t>MADD NORTH CAROLINA Total</t>
  </si>
  <si>
    <t>MADISON COUNTY Total</t>
  </si>
  <si>
    <t>MARTIN COUNTY Total</t>
  </si>
  <si>
    <t>MCDOWELL CHAMBER OF COMMERCE Total</t>
  </si>
  <si>
    <t>MECKLENBURG COUNTY Total</t>
  </si>
  <si>
    <t>MID-EAST COMMISSION Total</t>
  </si>
  <si>
    <t>MITCHELL COUNTY Total</t>
  </si>
  <si>
    <t>MONARCH Total</t>
  </si>
  <si>
    <t>MONTGOMERY COUNTY Total</t>
  </si>
  <si>
    <t>MOORE COUNTY Total</t>
  </si>
  <si>
    <t>MOORE COUNTY AIRPORT AUTHORITY Total</t>
  </si>
  <si>
    <t>MOUNTAIN AREA HEALTH EDUCATION CTR Total</t>
  </si>
  <si>
    <t>MOUNTAIN PROJECTS INC Total</t>
  </si>
  <si>
    <t>N C GLOBAL TRANSPARK AUTHORITY Total</t>
  </si>
  <si>
    <t>NASH COUNTY Total</t>
  </si>
  <si>
    <t>NATIONAL RAILROAD PASSENGER CORP Total</t>
  </si>
  <si>
    <t>NC ASSOCIATION OF CHIEFS OF POLICE Total</t>
  </si>
  <si>
    <t>NC DEPT OF ADMINISTRATION Total</t>
  </si>
  <si>
    <t>NC DEPT OF AGRICULTURE &amp; CONSUMER S Total</t>
  </si>
  <si>
    <t>NC DEPT OF COMMERCE Total</t>
  </si>
  <si>
    <t>NC DEPT OF CULTURAL RESOURCES Total</t>
  </si>
  <si>
    <t>NC DEPT OF ENVIRONMENTAL QUALITY Total</t>
  </si>
  <si>
    <t>NC DEPT OF HEALTH &amp; HUMAN SERVICES Total</t>
  </si>
  <si>
    <t>NC DEPT OF INSURANCE Total</t>
  </si>
  <si>
    <t>NC DEPT OF JUSTICE Total</t>
  </si>
  <si>
    <t>NC DEPT OF PUBLIC SAFETY Total</t>
  </si>
  <si>
    <t>NC DEPT OF TRANSPORTATION Total</t>
  </si>
  <si>
    <t>NC HIGH COUNTRY HOST Total</t>
  </si>
  <si>
    <t>NC JUDICIAL DEPARTMENT Total</t>
  </si>
  <si>
    <t>NC STATE PORTS AUTHORITY Total</t>
  </si>
  <si>
    <t>NC STATE UNIVERSITY Total</t>
  </si>
  <si>
    <t>NEUSE RIVER COUNCIL OF GOVERNMENT Total</t>
  </si>
  <si>
    <t>NEW HANOVER CO AIRPORT AUTHORITY Total</t>
  </si>
  <si>
    <t>NEW HANOVER COUNTY Total</t>
  </si>
  <si>
    <t>NORFOLK SOUTHERN RAILWAY CO Total</t>
  </si>
  <si>
    <t>NORTH CAROLINA &amp; VIRGINIA RAILROAD Total</t>
  </si>
  <si>
    <t>NORTH CAROLINA RAILROAD COMPANY Total</t>
  </si>
  <si>
    <t>NORTHAMPTON COUNTY Total</t>
  </si>
  <si>
    <t>OLYMPIA VOLUNTEER FIRE DEPT Total</t>
  </si>
  <si>
    <t>ORANGE COUNTY Total</t>
  </si>
  <si>
    <t>PAMLICO COUNTY Total</t>
  </si>
  <si>
    <t>PARTNERSHIP FOR THE SOUNDS Total</t>
  </si>
  <si>
    <t>PENDER ADULT SERVICES, INC. Total</t>
  </si>
  <si>
    <t>PENDER COUNTY Total</t>
  </si>
  <si>
    <t>PERSON COUNTY Total</t>
  </si>
  <si>
    <t>PIEDMONT &amp; ATLANTIC RAILROAD CO INC Total</t>
  </si>
  <si>
    <t>PIEDMONT TRIAD AIRPORT AUTHORITY Total</t>
  </si>
  <si>
    <t>PIEDMONT TRIAD REGIONAL COUNCIL Total</t>
  </si>
  <si>
    <t>PIEDMONT TRIAD VISITOR CENTER Total</t>
  </si>
  <si>
    <t>PINEY CREEK VOLUNTEER FIRE DEPT Total</t>
  </si>
  <si>
    <t>PITT COUNTY Total</t>
  </si>
  <si>
    <t>PITT COUNTY COUNCIL ON AGING INC Total</t>
  </si>
  <si>
    <t>POLK COUNTY Total</t>
  </si>
  <si>
    <t>RALEIGH-DURHAM AIRPORT AUTHORITY Total</t>
  </si>
  <si>
    <t>RANDOLPH COUNTY Total</t>
  </si>
  <si>
    <t>RANDOLPH SENIOR ADULTS ASSOCIATION Total</t>
  </si>
  <si>
    <t>REVOLUTION ACADEMY Total</t>
  </si>
  <si>
    <t>RICHMOND COUNTY Total</t>
  </si>
  <si>
    <t>ROBESON COUNTY Total</t>
  </si>
  <si>
    <t>ROCKINGHAM COUNTY Total</t>
  </si>
  <si>
    <t>ROCKINGHAM COUNTY AIRPORT AUTHORITY Total</t>
  </si>
  <si>
    <t>RUTHERFORD COUNTY Total</t>
  </si>
  <si>
    <t>RUTHERFORD COUNTY SENIOR CENTER Total</t>
  </si>
  <si>
    <t>SADD INC Total</t>
  </si>
  <si>
    <t>SAMPSON COUNTY Total</t>
  </si>
  <si>
    <t>SCOTLAND COUNTY Total</t>
  </si>
  <si>
    <t>SMOKY MOUNTAIN HOST OF NC Total</t>
  </si>
  <si>
    <t>SOUTHEASTERN STAGES INC Total</t>
  </si>
  <si>
    <t>STANLY COUNTY Total</t>
  </si>
  <si>
    <t>STANLY COUNTY AIRPORT AUTHORITY Total</t>
  </si>
  <si>
    <t>STANLY COUNTY SENIOR SERVICES Total</t>
  </si>
  <si>
    <t>STEVENS CENTER Total</t>
  </si>
  <si>
    <t>STOKES COUNTY Total</t>
  </si>
  <si>
    <t>SURRY COUNTY Total</t>
  </si>
  <si>
    <t>SUSTAIN CHARLOTTE INC Total</t>
  </si>
  <si>
    <t>SWAIN COUNTY Total</t>
  </si>
  <si>
    <t>THE WORKSHOP OF DAVIDSON INC Total</t>
  </si>
  <si>
    <t>TOWN OF ABERDEEN Total</t>
  </si>
  <si>
    <t>TOWN OF AHOSKIE Total</t>
  </si>
  <si>
    <t>TOWN OF ALLIANCE Total</t>
  </si>
  <si>
    <t>TOWN OF ANDREWS Total</t>
  </si>
  <si>
    <t>TOWN OF ANGIER Total</t>
  </si>
  <si>
    <t>TOWN OF ANSONVILLE Total</t>
  </si>
  <si>
    <t>TOWN OF APEX Total</t>
  </si>
  <si>
    <t>TOWN OF ASKEWVILLE Total</t>
  </si>
  <si>
    <t>TOWN OF ATKINSON Total</t>
  </si>
  <si>
    <t>TOWN OF ATLANTIC BEACH Total</t>
  </si>
  <si>
    <t>TOWN OF AULANDER Total</t>
  </si>
  <si>
    <t>TOWN OF AURORA Total</t>
  </si>
  <si>
    <t>TOWN OF AUTRYVILLE Total</t>
  </si>
  <si>
    <t>TOWN OF AYDEN Total</t>
  </si>
  <si>
    <t>TOWN OF BADIN Total</t>
  </si>
  <si>
    <t>TOWN OF BAILEY Total</t>
  </si>
  <si>
    <t>TOWN OF BAKERSVILLE Total</t>
  </si>
  <si>
    <t>TOWN OF BANNER ELK Total</t>
  </si>
  <si>
    <t>TOWN OF BATH Total</t>
  </si>
  <si>
    <t>TOWN OF BAYBORO Total</t>
  </si>
  <si>
    <t>TOWN OF BEAR GRASS Total</t>
  </si>
  <si>
    <t>TOWN OF BEAUFORT Total</t>
  </si>
  <si>
    <t>TOWN OF BEECH MOUNTAIN Total</t>
  </si>
  <si>
    <t>TOWN OF BELHAVEN Total</t>
  </si>
  <si>
    <t>TOWN OF BELVILLE Total</t>
  </si>
  <si>
    <t>TOWN OF BENSON Total</t>
  </si>
  <si>
    <t>TOWN OF BERMUDA RUN Total</t>
  </si>
  <si>
    <t>TOWN OF BETHANIA Total</t>
  </si>
  <si>
    <t>TOWN OF BETHEL Total</t>
  </si>
  <si>
    <t>TOWN OF BEULAVILLE Total</t>
  </si>
  <si>
    <t>TOWN OF BILTMORE FOREST Total</t>
  </si>
  <si>
    <t>TOWN OF BISCOE Total</t>
  </si>
  <si>
    <t>TOWN OF BLACK CREEK Total</t>
  </si>
  <si>
    <t>TOWN OF BLACK MOUNTAIN Total</t>
  </si>
  <si>
    <t>TOWN OF BLADENBORO Total</t>
  </si>
  <si>
    <t>TOWN OF BLOWING ROCK Total</t>
  </si>
  <si>
    <t>TOWN OF BOARDMAN Total</t>
  </si>
  <si>
    <t>TOWN OF BOGUE Total</t>
  </si>
  <si>
    <t>TOWN OF BOILING SPRINGS Total</t>
  </si>
  <si>
    <t>TOWN OF BOLIVIA Total</t>
  </si>
  <si>
    <t>TOWN OF BOLTON Total</t>
  </si>
  <si>
    <t>TOWN OF BOONE Total</t>
  </si>
  <si>
    <t>TOWN OF BOONVILLE Total</t>
  </si>
  <si>
    <t>TOWN OF BOSTIC Total</t>
  </si>
  <si>
    <t>TOWN OF BRIDGETON Total</t>
  </si>
  <si>
    <t>TOWN OF BROADWAY Total</t>
  </si>
  <si>
    <t>TOWN OF BROOKFORD Total</t>
  </si>
  <si>
    <t>TOWN OF BRUNSWICK Total</t>
  </si>
  <si>
    <t>TOWN OF BRYSON CITY Total</t>
  </si>
  <si>
    <t>TOWN OF BUNN Total</t>
  </si>
  <si>
    <t>TOWN OF BURGAW Total</t>
  </si>
  <si>
    <t>TOWN OF BURNSVILLE Total</t>
  </si>
  <si>
    <t>TOWN OF BUTNER Total</t>
  </si>
  <si>
    <t>TOWN OF CALABASH Total</t>
  </si>
  <si>
    <t>TOWN OF CALYPSO Total</t>
  </si>
  <si>
    <t>TOWN OF CAMERON Total</t>
  </si>
  <si>
    <t>TOWN OF CANDOR Total</t>
  </si>
  <si>
    <t>TOWN OF CANTON Total</t>
  </si>
  <si>
    <t>TOWN OF CAPE CARTERET Total</t>
  </si>
  <si>
    <t>TOWN OF CAROLINA BEACH Total</t>
  </si>
  <si>
    <t>TOWN OF CAROLINA SHORES Total</t>
  </si>
  <si>
    <t>TOWN OF CARRBORO Total</t>
  </si>
  <si>
    <t>TOWN OF CARTHAGE Total</t>
  </si>
  <si>
    <t>TOWN OF CARY Total</t>
  </si>
  <si>
    <t>TOWN OF CASTALIA Total</t>
  </si>
  <si>
    <t>TOWN OF CASWELL BEACH Total</t>
  </si>
  <si>
    <t>TOWN OF CATAWBA Total</t>
  </si>
  <si>
    <t>TOWN OF CEDAR POINT Total</t>
  </si>
  <si>
    <t>TOWN OF CERRO GORDO Total</t>
  </si>
  <si>
    <t>TOWN OF CHADBOURN Total</t>
  </si>
  <si>
    <t>TOWN OF CHAPEL HILL Total</t>
  </si>
  <si>
    <t>TOWN OF CHERRYVILLE Total</t>
  </si>
  <si>
    <t>TOWN OF CHINA GROVE Total</t>
  </si>
  <si>
    <t>TOWN OF CHOCOWINITY Total</t>
  </si>
  <si>
    <t>TOWN OF CLARKTON Total</t>
  </si>
  <si>
    <t>TOWN OF CLAYTON Total</t>
  </si>
  <si>
    <t>TOWN OF CLEVELAND Total</t>
  </si>
  <si>
    <t>TOWN OF CLYDE Total</t>
  </si>
  <si>
    <t>TOWN OF COATS Total</t>
  </si>
  <si>
    <t>TOWN OF COFIELD Total</t>
  </si>
  <si>
    <t>TOWN OF COLERAIN Total</t>
  </si>
  <si>
    <t>TOWN OF COLUMBIA Total</t>
  </si>
  <si>
    <t>TOWN OF COLUMBUS Total</t>
  </si>
  <si>
    <t>TOWN OF CONETOE Total</t>
  </si>
  <si>
    <t>TOWN OF CONNELLY SPRINGS Total</t>
  </si>
  <si>
    <t>TOWN OF CONWAY Total</t>
  </si>
  <si>
    <t>TOWN OF COOLEEMEE Total</t>
  </si>
  <si>
    <t>TOWN OF CORNELIUS Total</t>
  </si>
  <si>
    <t>TOWN OF COVE CITY Total</t>
  </si>
  <si>
    <t>TOWN OF CRAMERTON Total</t>
  </si>
  <si>
    <t>TOWN OF CRESWELL Total</t>
  </si>
  <si>
    <t>TOWN OF CROSSNORE Total</t>
  </si>
  <si>
    <t>TOWN OF DALLAS Total</t>
  </si>
  <si>
    <t>TOWN OF DANBURY Total</t>
  </si>
  <si>
    <t>TOWN OF DAVIDSON Total</t>
  </si>
  <si>
    <t>TOWN OF DENTON Total</t>
  </si>
  <si>
    <t>TOWN OF DILLSBORO Total</t>
  </si>
  <si>
    <t>TOWN OF DOBBINS HEIGHTS Total</t>
  </si>
  <si>
    <t>TOWN OF DOBSON Total</t>
  </si>
  <si>
    <t>TOWN OF DOVER Total</t>
  </si>
  <si>
    <t>TOWN OF DUBLIN Total</t>
  </si>
  <si>
    <t>TOWN OF EARL Total</t>
  </si>
  <si>
    <t>TOWN OF EAST ARCADIA Total</t>
  </si>
  <si>
    <t>TOWN OF EAST BEND Total</t>
  </si>
  <si>
    <t>TOWN OF EAST LAURINBURG Total</t>
  </si>
  <si>
    <t>TOWN OF EAST SPENCER Total</t>
  </si>
  <si>
    <t>TOWN OF EASTOVER Total</t>
  </si>
  <si>
    <t>TOWN OF EDENTON Total</t>
  </si>
  <si>
    <t>TOWN OF ELIZABETHTOWN Total</t>
  </si>
  <si>
    <t>TOWN OF ELK PARK Total</t>
  </si>
  <si>
    <t>TOWN OF ELKIN Total</t>
  </si>
  <si>
    <t>TOWN OF ELLENBORO Total</t>
  </si>
  <si>
    <t>TOWN OF ELLERBE Total</t>
  </si>
  <si>
    <t>TOWN OF ELM CITY Total</t>
  </si>
  <si>
    <t>TOWN OF ELON Total</t>
  </si>
  <si>
    <t>TOWN OF EMERALD ISLE Total</t>
  </si>
  <si>
    <t>TOWN OF ENFIELD Total</t>
  </si>
  <si>
    <t>TOWN OF ERWIN Total</t>
  </si>
  <si>
    <t>TOWN OF EUREKA Total</t>
  </si>
  <si>
    <t>TOWN OF EVERETTS Total</t>
  </si>
  <si>
    <t>TOWN OF FAIR BLUFF Total</t>
  </si>
  <si>
    <t>TOWN OF FAIRMONT Total</t>
  </si>
  <si>
    <t>TOWN OF FAISON Total</t>
  </si>
  <si>
    <t>TOWN OF FAITH Total</t>
  </si>
  <si>
    <t>TOWN OF FALCON Total</t>
  </si>
  <si>
    <t>TOWN OF FALKLAND Total</t>
  </si>
  <si>
    <t>TOWN OF FALLSTON Total</t>
  </si>
  <si>
    <t>TOWN OF FARMVILLE Total</t>
  </si>
  <si>
    <t>TOWN OF FLETCHER Total</t>
  </si>
  <si>
    <t>TOWN OF FONTANA DAM Total</t>
  </si>
  <si>
    <t>TOWN OF FOREST CITY Total</t>
  </si>
  <si>
    <t>TOWN OF FOREST HILLS Total</t>
  </si>
  <si>
    <t>TOWN OF FOUNTAIN Total</t>
  </si>
  <si>
    <t>TOWN OF FOUR OAKS Total</t>
  </si>
  <si>
    <t>TOWN OF FRANKLIN Total</t>
  </si>
  <si>
    <t>TOWN OF FRANKLINTON Total</t>
  </si>
  <si>
    <t>TOWN OF FRANKLINVILLE Total</t>
  </si>
  <si>
    <t>TOWN OF FREMONT Total</t>
  </si>
  <si>
    <t>TOWN OF FUQUAY-VARINA Total</t>
  </si>
  <si>
    <t>TOWN OF GARLAND Total</t>
  </si>
  <si>
    <t>TOWN OF GARNER Total</t>
  </si>
  <si>
    <t>TOWN OF GARYSBURG Total</t>
  </si>
  <si>
    <t>TOWN OF GASTON Total</t>
  </si>
  <si>
    <t>TOWN OF GATESVILLE Total</t>
  </si>
  <si>
    <t>TOWN OF GIBSON Total</t>
  </si>
  <si>
    <t>TOWN OF GIBSONVILLE Total</t>
  </si>
  <si>
    <t>TOWN OF GLEN ALPINE Total</t>
  </si>
  <si>
    <t>TOWN OF GODWIN Total</t>
  </si>
  <si>
    <t>TOWN OF GOLDSTON Total</t>
  </si>
  <si>
    <t>TOWN OF GRANITE FALLS Total</t>
  </si>
  <si>
    <t>TOWN OF GRANITE QUARRY Total</t>
  </si>
  <si>
    <t>TOWN OF GREEN LEVEL Total</t>
  </si>
  <si>
    <t>TOWN OF GREENEVERS Total</t>
  </si>
  <si>
    <t>TOWN OF GRIFTON Total</t>
  </si>
  <si>
    <t>TOWN OF GRIMESLAND Total</t>
  </si>
  <si>
    <t>TOWN OF GROVER Total</t>
  </si>
  <si>
    <t>TOWN OF HALIFAX Total</t>
  </si>
  <si>
    <t>TOWN OF HAMILTON Total</t>
  </si>
  <si>
    <t>TOWN OF HARMONY Total</t>
  </si>
  <si>
    <t>TOWN OF HARRELLS Total</t>
  </si>
  <si>
    <t>TOWN OF HARRELLSVILLE Total</t>
  </si>
  <si>
    <t>TOWN OF HARRISBURG Total</t>
  </si>
  <si>
    <t>TOWN OF HASSELL Total</t>
  </si>
  <si>
    <t>TOWN OF HAW RIVER Total</t>
  </si>
  <si>
    <t>TOWN OF HAYESVILLE Total</t>
  </si>
  <si>
    <t>TOWN OF HERTFORD Total</t>
  </si>
  <si>
    <t>TOWN OF HIGHLANDS Total</t>
  </si>
  <si>
    <t>TOWN OF HILDEBRAN Total</t>
  </si>
  <si>
    <t>TOWN OF HILLSBOROUGH Total</t>
  </si>
  <si>
    <t>TOWN OF HOBGOOD Total</t>
  </si>
  <si>
    <t>TOWN OF HOFFMAN Total</t>
  </si>
  <si>
    <t>TOWN OF HOLDEN BEACH Total</t>
  </si>
  <si>
    <t>TOWN OF HOLLY RIDGE Total</t>
  </si>
  <si>
    <t>TOWN OF HOLLY SPRINGS Total</t>
  </si>
  <si>
    <t>TOWN OF HOOKERTON Total</t>
  </si>
  <si>
    <t>TOWN OF HOPE MILLS Total</t>
  </si>
  <si>
    <t>TOWN OF HOT SPRINGS Total</t>
  </si>
  <si>
    <t>TOWN OF HUDSON Total</t>
  </si>
  <si>
    <t>TOWN OF HUNTERSVILLE Total</t>
  </si>
  <si>
    <t>TOWN OF INDIAN TRAIL Total</t>
  </si>
  <si>
    <t>TOWN OF JACKSON Total</t>
  </si>
  <si>
    <t>TOWN OF JAMESTOWN Total</t>
  </si>
  <si>
    <t>TOWN OF JAMESVILLE Total</t>
  </si>
  <si>
    <t>TOWN OF JEFFERSON Total</t>
  </si>
  <si>
    <t>TOWN OF JONESVILLE Total</t>
  </si>
  <si>
    <t>TOWN OF KELFORD Total</t>
  </si>
  <si>
    <t>TOWN OF KENANSVILLE Total</t>
  </si>
  <si>
    <t>TOWN OF KENLY Total</t>
  </si>
  <si>
    <t>TOWN OF KERNERSVILLE Total</t>
  </si>
  <si>
    <t>TOWN OF KILL DEVIL HILLS Total</t>
  </si>
  <si>
    <t>TOWN OF KINGSTOWN Total</t>
  </si>
  <si>
    <t>TOWN OF KITTRELL Total</t>
  </si>
  <si>
    <t>TOWN OF KITTY HAWK Total</t>
  </si>
  <si>
    <t>TOWN OF KNIGHTDALE Total</t>
  </si>
  <si>
    <t>TOWN OF KURE BEACH Total</t>
  </si>
  <si>
    <t>TOWN OF LAGRANGE Total</t>
  </si>
  <si>
    <t>TOWN OF LAKE LURE Total</t>
  </si>
  <si>
    <t>TOWN OF LAKE SANTEETLAH Total</t>
  </si>
  <si>
    <t>TOWN OF LAKE WACCAMAW Total</t>
  </si>
  <si>
    <t>TOWN OF LANDIS Total</t>
  </si>
  <si>
    <t>TOWN OF LANSING Total</t>
  </si>
  <si>
    <t>TOWN OF LASKER Total</t>
  </si>
  <si>
    <t>TOWN OF LAUREL PARK Total</t>
  </si>
  <si>
    <t>TOWN OF LAWNDALE Total</t>
  </si>
  <si>
    <t>TOWN OF LELAND Total</t>
  </si>
  <si>
    <t>TOWN OF LEWISTON WOODVILLE Total</t>
  </si>
  <si>
    <t>TOWN OF LEWISVILLE Total</t>
  </si>
  <si>
    <t>TOWN OF LIBERTY Total</t>
  </si>
  <si>
    <t>TOWN OF LILESVILLE Total</t>
  </si>
  <si>
    <t>TOWN OF LILLINGTON Total</t>
  </si>
  <si>
    <t>TOWN OF LINDEN Total</t>
  </si>
  <si>
    <t>TOWN OF LITTLETON Total</t>
  </si>
  <si>
    <t>TOWN OF LONG VIEW Total</t>
  </si>
  <si>
    <t>TOWN OF LOUISBURG Total</t>
  </si>
  <si>
    <t>TOWN OF LOVE VALLEY Total</t>
  </si>
  <si>
    <t>TOWN OF LUCAMA Total</t>
  </si>
  <si>
    <t>TOWN OF LUMBER BRIDGE Total</t>
  </si>
  <si>
    <t>TOWN OF MACCLESFIELD Total</t>
  </si>
  <si>
    <t>TOWN OF MACON Total</t>
  </si>
  <si>
    <t>TOWN OF MADISON Total</t>
  </si>
  <si>
    <t>TOWN OF MAGGIE VALLEY Total</t>
  </si>
  <si>
    <t>TOWN OF MAGNOLIA Total</t>
  </si>
  <si>
    <t>TOWN OF MAIDEN Total</t>
  </si>
  <si>
    <t>TOWN OF MANTEO Total</t>
  </si>
  <si>
    <t>TOWN OF MARS HILL Total</t>
  </si>
  <si>
    <t>TOWN OF MARSHALL Total</t>
  </si>
  <si>
    <t>TOWN OF MARSHVILLE Total</t>
  </si>
  <si>
    <t>TOWN OF MATTHEWS Total</t>
  </si>
  <si>
    <t>TOWN OF MAXTON Total</t>
  </si>
  <si>
    <t>TOWN OF MAYODAN Total</t>
  </si>
  <si>
    <t>TOWN OF MAYSVILLE Total</t>
  </si>
  <si>
    <t>TOWN OF MCADENVILLE Total</t>
  </si>
  <si>
    <t>TOWN OF MCDONALD Total</t>
  </si>
  <si>
    <t>TOWN OF MCFARLAN Total</t>
  </si>
  <si>
    <t>TOWN OF MESIC Total</t>
  </si>
  <si>
    <t>TOWN OF MICRO Total</t>
  </si>
  <si>
    <t>TOWN OF MIDDLEBURG Total</t>
  </si>
  <si>
    <t>TOWN OF MIDDLESEX Total</t>
  </si>
  <si>
    <t>TOWN OF MIDLAND Total</t>
  </si>
  <si>
    <t>TOWN OF MILLS RIVER Total</t>
  </si>
  <si>
    <t>TOWN OF MINNESOTT BEACH Total</t>
  </si>
  <si>
    <t>TOWN OF MINT HILL Total</t>
  </si>
  <si>
    <t>TOWN OF MOCKSVILLE Total</t>
  </si>
  <si>
    <t>TOWN OF MONTREAT Total</t>
  </si>
  <si>
    <t>TOWN OF MOORESVILLE Total</t>
  </si>
  <si>
    <t>TOWN OF MOREHEAD CITY Total</t>
  </si>
  <si>
    <t>TOWN OF MORRISVILLE Total</t>
  </si>
  <si>
    <t>TOWN OF MORVEN Total</t>
  </si>
  <si>
    <t>TOWN OF MOUNT GILEAD Total</t>
  </si>
  <si>
    <t>TOWN OF MOUNT HOLLY Total</t>
  </si>
  <si>
    <t>TOWN OF MOUNT OLIVE Total</t>
  </si>
  <si>
    <t>TOWN OF MOUNT PLEASANT Total</t>
  </si>
  <si>
    <t>TOWN OF MT OLIVE MUNICIPAL AIRPORT Total</t>
  </si>
  <si>
    <t>TOWN OF MURFREESBORO Total</t>
  </si>
  <si>
    <t>TOWN OF MURPHY Total</t>
  </si>
  <si>
    <t>TOWN OF NAGS HEAD Total</t>
  </si>
  <si>
    <t>TOWN OF NASHVILLE Total</t>
  </si>
  <si>
    <t>TOWN OF NAVASSA Total</t>
  </si>
  <si>
    <t>TOWN OF NEW LONDON Total</t>
  </si>
  <si>
    <t>TOWN OF NEWLAND Total</t>
  </si>
  <si>
    <t>TOWN OF NEWPORT Total</t>
  </si>
  <si>
    <t>TOWN OF NEWTON GROVE Total</t>
  </si>
  <si>
    <t>TOWN OF NORLINA Total</t>
  </si>
  <si>
    <t>TOWN OF NORTH TOPSAIL BEACH Total</t>
  </si>
  <si>
    <t>TOWN OF NORTH WILKESBORO Total</t>
  </si>
  <si>
    <t>TOWN OF NORTHWEST Total</t>
  </si>
  <si>
    <t>TOWN OF NORWOOD Total</t>
  </si>
  <si>
    <t>TOWN OF OAK CITY Total</t>
  </si>
  <si>
    <t>TOWN OF OAK ISLAND Total</t>
  </si>
  <si>
    <t>TOWN OF OAKBORO Total</t>
  </si>
  <si>
    <t>TOWN OF OCEAN ISLE BEACH Total</t>
  </si>
  <si>
    <t>TOWN OF OLD FORT Total</t>
  </si>
  <si>
    <t>TOWN OF ORIENTAL Total</t>
  </si>
  <si>
    <t>TOWN OF PANTEGO Total</t>
  </si>
  <si>
    <t>TOWN OF PARKTON Total</t>
  </si>
  <si>
    <t>TOWN OF PARMELE Total</t>
  </si>
  <si>
    <t>TOWN OF PEACHLAND Total</t>
  </si>
  <si>
    <t>TOWN OF PELETIER Total</t>
  </si>
  <si>
    <t>TOWN OF PEMBROKE Total</t>
  </si>
  <si>
    <t>TOWN OF PIKEVILLE Total</t>
  </si>
  <si>
    <t>TOWN OF PILOT MOUNTAIN Total</t>
  </si>
  <si>
    <t>TOWN OF PINE KNOLL SHORES Total</t>
  </si>
  <si>
    <t>TOWN OF PINE LEVEL Total</t>
  </si>
  <si>
    <t>TOWN OF PINEBLUFF Total</t>
  </si>
  <si>
    <t>TOWN OF PINETOPS Total</t>
  </si>
  <si>
    <t>TOWN OF PINEVILLE Total</t>
  </si>
  <si>
    <t>TOWN OF PINK HILL Total</t>
  </si>
  <si>
    <t>TOWN OF PITTSBORO Total</t>
  </si>
  <si>
    <t>TOWN OF PLYMOUTH Total</t>
  </si>
  <si>
    <t>TOWN OF POLKTON Total</t>
  </si>
  <si>
    <t>TOWN OF POLKVILLE Total</t>
  </si>
  <si>
    <t>TOWN OF POLLOCKSVILLE Total</t>
  </si>
  <si>
    <t>TOWN OF POWELLSVILLE Total</t>
  </si>
  <si>
    <t>TOWN OF PRINCETON Total</t>
  </si>
  <si>
    <t>TOWN OF PRINCEVILLE Total</t>
  </si>
  <si>
    <t>TOWN OF PROCTORVILLE Total</t>
  </si>
  <si>
    <t>TOWN OF RAMSEUR Total</t>
  </si>
  <si>
    <t>TOWN OF RANLO Total</t>
  </si>
  <si>
    <t>TOWN OF RAYNHAM Total</t>
  </si>
  <si>
    <t>TOWN OF RED CROSS Total</t>
  </si>
  <si>
    <t>TOWN OF RED SPRINGS Total</t>
  </si>
  <si>
    <t>TOWN OF RENNERT Total</t>
  </si>
  <si>
    <t>TOWN OF RHODHISS Total</t>
  </si>
  <si>
    <t>TOWN OF RICH SQUARE Total</t>
  </si>
  <si>
    <t>TOWN OF RICHFIELD Total</t>
  </si>
  <si>
    <t>TOWN OF RICHLANDS Total</t>
  </si>
  <si>
    <t>TOWN OF RIVER BEND Total</t>
  </si>
  <si>
    <t>TOWN OF ROBBINS Total</t>
  </si>
  <si>
    <t>TOWN OF ROBBINSVILLE Total</t>
  </si>
  <si>
    <t>TOWN OF ROBERSONVILLE Total</t>
  </si>
  <si>
    <t>TOWN OF ROCKWELL Total</t>
  </si>
  <si>
    <t>TOWN OF ROLESVILLE Total</t>
  </si>
  <si>
    <t>TOWN OF RONDA Total</t>
  </si>
  <si>
    <t>TOWN OF ROPER Total</t>
  </si>
  <si>
    <t>TOWN OF ROSE HILL Total</t>
  </si>
  <si>
    <t>TOWN OF ROSEBORO Total</t>
  </si>
  <si>
    <t>TOWN OF ROSMAN Total</t>
  </si>
  <si>
    <t>TOWN OF ROWLAND Total</t>
  </si>
  <si>
    <t>TOWN OF ROXOBEL Total</t>
  </si>
  <si>
    <t>TOWN OF RURAL HALL Total</t>
  </si>
  <si>
    <t>TOWN OF RUTH Total</t>
  </si>
  <si>
    <t>TOWN OF RUTHERFORD COLLEGE Total</t>
  </si>
  <si>
    <t>TOWN OF RUTHERFORDTON Total</t>
  </si>
  <si>
    <t>TOWN OF SALEMBURG Total</t>
  </si>
  <si>
    <t>TOWN OF SANDY CREEK Total</t>
  </si>
  <si>
    <t>TOWN OF SANDYFIELD Total</t>
  </si>
  <si>
    <t>TOWN OF SARATOGA Total</t>
  </si>
  <si>
    <t>TOWN OF SAWMILLS Total</t>
  </si>
  <si>
    <t>TOWN OF SCOTLAND NECK Total</t>
  </si>
  <si>
    <t>TOWN OF SEABOARD Total</t>
  </si>
  <si>
    <t>TOWN OF SEAGROVE Total</t>
  </si>
  <si>
    <t>TOWN OF SEDALIA Total</t>
  </si>
  <si>
    <t>TOWN OF SELMA Total</t>
  </si>
  <si>
    <t>TOWN OF SEVEN DEVILS Total</t>
  </si>
  <si>
    <t>TOWN OF SEVEN SPRINGS Total</t>
  </si>
  <si>
    <t>TOWN OF SEVERN Total</t>
  </si>
  <si>
    <t>TOWN OF SHALLOTTE Total</t>
  </si>
  <si>
    <t>TOWN OF SHARPSBURG Total</t>
  </si>
  <si>
    <t>TOWN OF SILER CITY Total</t>
  </si>
  <si>
    <t>TOWN OF SIMS Total</t>
  </si>
  <si>
    <t>TOWN OF SMITHFIELD Total</t>
  </si>
  <si>
    <t>TOWN OF SNOW HILL Total</t>
  </si>
  <si>
    <t>TOWN OF SOUTHERN PINES Total</t>
  </si>
  <si>
    <t>TOWN OF SOUTHERN SHORES Total</t>
  </si>
  <si>
    <t>TOWN OF SPARTA Total</t>
  </si>
  <si>
    <t>TOWN OF SPEED Total</t>
  </si>
  <si>
    <t>TOWN OF SPENCER Total</t>
  </si>
  <si>
    <t>TOWN OF SPINDALE Total</t>
  </si>
  <si>
    <t>TOWN OF SPRING HOPE Total</t>
  </si>
  <si>
    <t>TOWN OF SPRING LAKE Total</t>
  </si>
  <si>
    <t>TOWN OF SPRUCE PINE Total</t>
  </si>
  <si>
    <t>TOWN OF ST PAULS Total</t>
  </si>
  <si>
    <t>TOWN OF STALEY Total</t>
  </si>
  <si>
    <t>TOWN OF STALLINGS Total</t>
  </si>
  <si>
    <t>TOWN OF STANFIELD Total</t>
  </si>
  <si>
    <t>TOWN OF STANLEY Total</t>
  </si>
  <si>
    <t>TOWN OF STANTONSBURG Total</t>
  </si>
  <si>
    <t>TOWN OF STAR Total</t>
  </si>
  <si>
    <t>TOWN OF STEDMAN Total</t>
  </si>
  <si>
    <t>TOWN OF STEM Total</t>
  </si>
  <si>
    <t>TOWN OF STONEVILLE Total</t>
  </si>
  <si>
    <t>TOWN OF STONEWALL Total</t>
  </si>
  <si>
    <t>TOWN OF STOVALL Total</t>
  </si>
  <si>
    <t>TOWN OF SUNSET BEACH Total</t>
  </si>
  <si>
    <t>TOWN OF SURF CITY Total</t>
  </si>
  <si>
    <t>TOWN OF SWANSBORO Total</t>
  </si>
  <si>
    <t>TOWN OF SYLVA Total</t>
  </si>
  <si>
    <t>TOWN OF TABOR CITY Total</t>
  </si>
  <si>
    <t>TOWN OF TAR HEEL Total</t>
  </si>
  <si>
    <t>TOWN OF TARBORO Total</t>
  </si>
  <si>
    <t>TOWN OF TAYLORSVILLE Total</t>
  </si>
  <si>
    <t>TOWN OF TAYLORTOWN Total</t>
  </si>
  <si>
    <t>TOWN OF TEACHEY Total</t>
  </si>
  <si>
    <t>TOWN OF TOPSAIL BEACH Total</t>
  </si>
  <si>
    <t>TOWN OF TRENT WOODS Total</t>
  </si>
  <si>
    <t>TOWN OF TRENTON Total</t>
  </si>
  <si>
    <t>TOWN OF TROUTMAN Total</t>
  </si>
  <si>
    <t>TOWN OF TROY Total</t>
  </si>
  <si>
    <t>TOWN OF TRYON Total</t>
  </si>
  <si>
    <t>TOWN OF TURKEY Total</t>
  </si>
  <si>
    <t>TOWN OF VALDESE Total</t>
  </si>
  <si>
    <t>TOWN OF VANCEBORO Total</t>
  </si>
  <si>
    <t>TOWN OF VANDEMERE Total</t>
  </si>
  <si>
    <t>TOWN OF VASS Total</t>
  </si>
  <si>
    <t>TOWN OF WACO Total</t>
  </si>
  <si>
    <t>TOWN OF WADE Total</t>
  </si>
  <si>
    <t>TOWN OF WADESBORO Total</t>
  </si>
  <si>
    <t>TOWN OF WAGRAM Total</t>
  </si>
  <si>
    <t>TOWN OF WAKE FOREST Total</t>
  </si>
  <si>
    <t>TOWN OF WALKERTOWN Total</t>
  </si>
  <si>
    <t>TOWN OF WALLACE Total</t>
  </si>
  <si>
    <t>TOWN OF WALNUT COVE Total</t>
  </si>
  <si>
    <t>TOWN OF WALSTONBURG Total</t>
  </si>
  <si>
    <t>TOWN OF WARRENTON Total</t>
  </si>
  <si>
    <t>TOWN OF WARSAW Total</t>
  </si>
  <si>
    <t>TOWN OF WASHINGTON PARK Total</t>
  </si>
  <si>
    <t>TOWN OF WATHA Total</t>
  </si>
  <si>
    <t>TOWN OF WAXHAW Total</t>
  </si>
  <si>
    <t>TOWN OF WAYNESVILLE Total</t>
  </si>
  <si>
    <t>TOWN OF WEAVERVILLE Total</t>
  </si>
  <si>
    <t>TOWN OF WELDON Total</t>
  </si>
  <si>
    <t>TOWN OF WENDELL Total</t>
  </si>
  <si>
    <t>TOWN OF WEST JEFFERSON Total</t>
  </si>
  <si>
    <t>TOWN OF WHITAKERS Total</t>
  </si>
  <si>
    <t>TOWN OF WHITE LAKE Total</t>
  </si>
  <si>
    <t>TOWN OF WILKESBORO Total</t>
  </si>
  <si>
    <t>TOWN OF WILLIAMSTON Total</t>
  </si>
  <si>
    <t>TOWN OF WILSON'S MILLS Total</t>
  </si>
  <si>
    <t>TOWN OF WINDSOR Total</t>
  </si>
  <si>
    <t>TOWN OF WINFALL Total</t>
  </si>
  <si>
    <t>TOWN OF WINGATE Total</t>
  </si>
  <si>
    <t>TOWN OF WINTERVILLE Total</t>
  </si>
  <si>
    <t>TOWN OF WINTON Total</t>
  </si>
  <si>
    <t>TOWN OF WOODFIN Total</t>
  </si>
  <si>
    <t>TOWN OF WOODLAND Total</t>
  </si>
  <si>
    <t>TOWN OF WRIGHTSVILLE BEACH Total</t>
  </si>
  <si>
    <t>TOWN OF YADKINVILLE Total</t>
  </si>
  <si>
    <t>TOWN OF YANCEYVILLE Total</t>
  </si>
  <si>
    <t>TOWN OF YOUNGSVILLE Total</t>
  </si>
  <si>
    <t>TOWN OF ZEBULON Total</t>
  </si>
  <si>
    <t>TRI-COUNTY AIRPORT AUTHORITY Total</t>
  </si>
  <si>
    <t>TRIANGLE J COUNCIL OF GOVERNMENTS Total</t>
  </si>
  <si>
    <t>TROLLEYS INC Total</t>
  </si>
  <si>
    <t>TYRRELL COUNTY Total</t>
  </si>
  <si>
    <t>U S ARMY CORPS OF ENGINEERS Total</t>
  </si>
  <si>
    <t>UNION COUNTY Total</t>
  </si>
  <si>
    <t>UNIVERSITY OF NC AT CHAPEL HILL Total</t>
  </si>
  <si>
    <t>USDA APHIS Total</t>
  </si>
  <si>
    <t>VANCE COUNTY Total</t>
  </si>
  <si>
    <t>VILLAGE OF ALAMANCE Total</t>
  </si>
  <si>
    <t>VILLAGE OF BALD HEAD ISLAND Total</t>
  </si>
  <si>
    <t>VILLAGE OF CEDAR ROCK Total</t>
  </si>
  <si>
    <t>VILLAGE OF CLEMMONS Total</t>
  </si>
  <si>
    <t>VILLAGE OF FOXFIRE VILLAGE Total</t>
  </si>
  <si>
    <t>VILLAGE OF LAKE PARK Total</t>
  </si>
  <si>
    <t>VILLAGE OF MARVIN Total</t>
  </si>
  <si>
    <t>VILLAGE OF MISENHEIMER Total</t>
  </si>
  <si>
    <t>VILLAGE OF PINEHURST Total</t>
  </si>
  <si>
    <t>VILLAGE OF SIMPSON Total</t>
  </si>
  <si>
    <t>VILLAGE OF ST HELENA Total</t>
  </si>
  <si>
    <t>VILLAGE OF SUGAR MOUNTAIN Total</t>
  </si>
  <si>
    <t>VILLAGE OF TOBACCOVILLE Total</t>
  </si>
  <si>
    <t>VILLAGE OF WALNUT CREEK Total</t>
  </si>
  <si>
    <t>VILLAGE OF WHISPERING PINES Total</t>
  </si>
  <si>
    <t>WAKE COUNTY Total</t>
  </si>
  <si>
    <t>WARREN COUNTY Total</t>
  </si>
  <si>
    <t>WASHINGTON COUNTY Total</t>
  </si>
  <si>
    <t>WATAUGA COUNTY Total</t>
  </si>
  <si>
    <t>WATCO COMPANIES LLC Total</t>
  </si>
  <si>
    <t>WAYNE COUNTY Total</t>
  </si>
  <si>
    <t>WEST BUNCOMBE VOLUNTEER FIRE DEPT Total</t>
  </si>
  <si>
    <t>WHITEVILLE CITY SCHOOLS Total</t>
  </si>
  <si>
    <t>WILKES COUNTY Total</t>
  </si>
  <si>
    <t>WILKES TRANSPORTATION AUTHORITY Total</t>
  </si>
  <si>
    <t>WILMINGTON TERMINAL RAILROAD LP Total</t>
  </si>
  <si>
    <t>WILSON COUNTY Total</t>
  </si>
  <si>
    <t>YADKIN COUNTY Total</t>
  </si>
  <si>
    <t>YANCEY COUNTY Total</t>
  </si>
  <si>
    <t>YANCEY COUNTY BOARD OF EDUCATION Total</t>
  </si>
  <si>
    <t>YANCEY COUNTY TRANSPORTATION Total</t>
  </si>
  <si>
    <t>Grand Total</t>
  </si>
  <si>
    <t>80000.1.4.75 Total</t>
  </si>
  <si>
    <t>80000.2.3.69 Total</t>
  </si>
  <si>
    <t>80000.2.3.97 Total</t>
  </si>
  <si>
    <t>80000.1.4.86 Total</t>
  </si>
  <si>
    <t>80000.1.4.91 Total</t>
  </si>
  <si>
    <t>80000.1.4.92 Total</t>
  </si>
  <si>
    <t>80000.3.4.1 Total</t>
  </si>
  <si>
    <t>51001.37.9.2 Total</t>
  </si>
  <si>
    <t>36233.86.23.1 Total</t>
  </si>
  <si>
    <t>44637.30.3.3 Total</t>
  </si>
  <si>
    <t>49233.1.1.2 Total</t>
  </si>
  <si>
    <t>51001.37.10.2 Total</t>
  </si>
  <si>
    <t>36233.86.24.1 Total</t>
  </si>
  <si>
    <t>44637.30.4.3 Total</t>
  </si>
  <si>
    <t>36237.24.13.1 Total</t>
  </si>
  <si>
    <t>36237.24.15.1 Total</t>
  </si>
  <si>
    <t>36237.24.15.2 Total</t>
  </si>
  <si>
    <t>36237.24.17.1 Total</t>
  </si>
  <si>
    <t>36246.123 Total</t>
  </si>
  <si>
    <t>72.1077 Total</t>
  </si>
  <si>
    <t>36228.22.10.1 Total</t>
  </si>
  <si>
    <t>36220.10.10.1 Total</t>
  </si>
  <si>
    <t>36236.11.9.1 Total</t>
  </si>
  <si>
    <t>51001.56.8.2 Total</t>
  </si>
  <si>
    <t>36233.1.16.1 Total</t>
  </si>
  <si>
    <t>36233.1.16.3 Total</t>
  </si>
  <si>
    <t>49233.2.1.2 Total</t>
  </si>
  <si>
    <t>49358.1.1.2 Total</t>
  </si>
  <si>
    <t>51001.56.9.2 Total</t>
  </si>
  <si>
    <t>36233.1.17.1 Total</t>
  </si>
  <si>
    <t>48778.4.8 Total</t>
  </si>
  <si>
    <t>49600.4.1 Total</t>
  </si>
  <si>
    <t>36233.53.22.1 Total</t>
  </si>
  <si>
    <t>36233.53.22.3 Total</t>
  </si>
  <si>
    <t>44637.31.2.3 Total</t>
  </si>
  <si>
    <t>49233.71.1.2 Total</t>
  </si>
  <si>
    <t>51001.18.6.2 Total</t>
  </si>
  <si>
    <t>49458.9.1.2 Total</t>
  </si>
  <si>
    <t>51001.33.8.2 Total</t>
  </si>
  <si>
    <t>36233.53.23.1 Total</t>
  </si>
  <si>
    <t>36233.53.23.4 Total</t>
  </si>
  <si>
    <t>36223.104.5.2 Total</t>
  </si>
  <si>
    <t>49232.4.1 Total</t>
  </si>
  <si>
    <t>51001.92.6.3 Total</t>
  </si>
  <si>
    <t>51001.92.7.3 Total</t>
  </si>
  <si>
    <t>80000.1.4.95 Total</t>
  </si>
  <si>
    <t>80000.1.4.109 Total</t>
  </si>
  <si>
    <t>36233.4.21.1 Total</t>
  </si>
  <si>
    <t>49233.3.1.2 Total</t>
  </si>
  <si>
    <t>49233.3.2.2 Total</t>
  </si>
  <si>
    <t>51001.13.10.2 Total</t>
  </si>
  <si>
    <t>36233.4.22.1 Total</t>
  </si>
  <si>
    <t>36233.142.2.1 Total</t>
  </si>
  <si>
    <t>36244.12.11.1 Total</t>
  </si>
  <si>
    <t>36233.5.22.1 Total</t>
  </si>
  <si>
    <t>36237.9.15.1 Total</t>
  </si>
  <si>
    <t>36237.9.16.1 Total</t>
  </si>
  <si>
    <t>36237.9.16.2 Total</t>
  </si>
  <si>
    <t>36237.9.17.1 Total</t>
  </si>
  <si>
    <t>72.1100 Total</t>
  </si>
  <si>
    <t>36233.6.22.1 Total</t>
  </si>
  <si>
    <t>36233.6.22.2 Total</t>
  </si>
  <si>
    <t>51081.9.4.3 Total</t>
  </si>
  <si>
    <t>51081.9.4.4 Total</t>
  </si>
  <si>
    <t>49233.5.1.2 Total</t>
  </si>
  <si>
    <t>36233.6.23.1 Total</t>
  </si>
  <si>
    <t>36233.6.23.2 Total</t>
  </si>
  <si>
    <t>36233.6.23.4 Total</t>
  </si>
  <si>
    <t>36223.136.4.2 Total</t>
  </si>
  <si>
    <t>36234.76.2.1 Total</t>
  </si>
  <si>
    <t>36244.29.7.1 Total</t>
  </si>
  <si>
    <t>47201.3.1 Total</t>
  </si>
  <si>
    <t>36237.21.16.1 Total</t>
  </si>
  <si>
    <t>36237.21.17.2 Total</t>
  </si>
  <si>
    <t>36244.29.9.1 Total</t>
  </si>
  <si>
    <t>36237.21.18.1 Total</t>
  </si>
  <si>
    <t>36237.21.18.2 Total</t>
  </si>
  <si>
    <t>36237.21.19.1 Total</t>
  </si>
  <si>
    <t>36237.21.20.1 Total</t>
  </si>
  <si>
    <t>36237.21.20.2 Total</t>
  </si>
  <si>
    <t>51001.42.9.2 Total</t>
  </si>
  <si>
    <t>36233.8.22.1 Total</t>
  </si>
  <si>
    <t>49233.6.1.2 Total</t>
  </si>
  <si>
    <t>49233.6.2.2 Total</t>
  </si>
  <si>
    <t>51001.42.10.2 Total</t>
  </si>
  <si>
    <t>36233.8.23.1 Total</t>
  </si>
  <si>
    <t>44637.66.1.4 Total</t>
  </si>
  <si>
    <t>80000.1.4.88 Total</t>
  </si>
  <si>
    <t>38887.3.4 Total</t>
  </si>
  <si>
    <t>51001.88.6.3 Total</t>
  </si>
  <si>
    <t>51001.88.7.3 Total</t>
  </si>
  <si>
    <t>36244.8.7.1 Total</t>
  </si>
  <si>
    <t>36237.7.16.1 Total</t>
  </si>
  <si>
    <t>36237.7.17.1 Total</t>
  </si>
  <si>
    <t>36237.7.17.2 Total</t>
  </si>
  <si>
    <t>36237.7.18.1 Total</t>
  </si>
  <si>
    <t>36233.9.22.1 Total</t>
  </si>
  <si>
    <t>51081.14.2.3 Total</t>
  </si>
  <si>
    <t>49233.7.1.2 Total</t>
  </si>
  <si>
    <t>36233.9.23.1 Total</t>
  </si>
  <si>
    <t>36233.9.23.4 Total</t>
  </si>
  <si>
    <t>49233.90.1.2 Total</t>
  </si>
  <si>
    <t>36233.10.22.1 Total</t>
  </si>
  <si>
    <t>36233.10.22.3 Total</t>
  </si>
  <si>
    <t>44637.33.2.3 Total</t>
  </si>
  <si>
    <t>36233.10.22.4 Total</t>
  </si>
  <si>
    <t>49233.8.1.2 Total</t>
  </si>
  <si>
    <t>51001.100.6.2 Total</t>
  </si>
  <si>
    <t>22021.2.12 Total</t>
  </si>
  <si>
    <t>22022.2.9 Total</t>
  </si>
  <si>
    <t>22022.5.4 Total</t>
  </si>
  <si>
    <t>36233.11.23.1 Total</t>
  </si>
  <si>
    <t>49233.9.1.2 Total</t>
  </si>
  <si>
    <t>36233.11.24.1 Total</t>
  </si>
  <si>
    <t>36233.11.24.4 Total</t>
  </si>
  <si>
    <t>80000.2.3.102 Total</t>
  </si>
  <si>
    <t>36244.58.8.2 Total</t>
  </si>
  <si>
    <t>36244.58.10.4 Total</t>
  </si>
  <si>
    <t>36237.45.18.3 Total</t>
  </si>
  <si>
    <t>36244.58.13.1 Total</t>
  </si>
  <si>
    <t>22022.6.35 Total</t>
  </si>
  <si>
    <t>36244.58.14.1 Total</t>
  </si>
  <si>
    <t>36233.16.18.1 Total</t>
  </si>
  <si>
    <t>44637.35.2.3 Total</t>
  </si>
  <si>
    <t>49233.10.1.2 Total</t>
  </si>
  <si>
    <t>36233.16.19.1 Total</t>
  </si>
  <si>
    <t>36233.16.19.4 Total</t>
  </si>
  <si>
    <t>51081.1.2.3 Total</t>
  </si>
  <si>
    <t>36233.13.15.1 Total</t>
  </si>
  <si>
    <t>51081.25.3.3 Total</t>
  </si>
  <si>
    <t>49233.11.1.2 Total</t>
  </si>
  <si>
    <t>22021.2.11 Total</t>
  </si>
  <si>
    <t>22021.14.5 Total</t>
  </si>
  <si>
    <t>49233.11.2.2 Total</t>
  </si>
  <si>
    <t>36233.13.16.1 Total</t>
  </si>
  <si>
    <t>22022.2.10 Total</t>
  </si>
  <si>
    <t>22022.14.5 Total</t>
  </si>
  <si>
    <t>46407.1.1 Total</t>
  </si>
  <si>
    <t>44986.1.1 Total</t>
  </si>
  <si>
    <t>45972.1.1 Total</t>
  </si>
  <si>
    <t>36244.16.15.2 Total</t>
  </si>
  <si>
    <t>36237.11.15.1 Total</t>
  </si>
  <si>
    <t>36237.11.15.2 Total</t>
  </si>
  <si>
    <t>36244.16.17.1 Total</t>
  </si>
  <si>
    <t>36233.15.15.1 Total</t>
  </si>
  <si>
    <t>49233.12.1.2 Total</t>
  </si>
  <si>
    <t>22021.15.3 Total</t>
  </si>
  <si>
    <t>22021.6.18 Total</t>
  </si>
  <si>
    <t>49358.2.1.2 Total</t>
  </si>
  <si>
    <t>36233.15.16.1 Total</t>
  </si>
  <si>
    <t>22022.6.20 Total</t>
  </si>
  <si>
    <t>48717.3.1 Total</t>
  </si>
  <si>
    <t>42931 Total</t>
  </si>
  <si>
    <t>49232.4.2 Total</t>
  </si>
  <si>
    <t>49600.4.2 Total</t>
  </si>
  <si>
    <t>49600.4.21 Total</t>
  </si>
  <si>
    <t>49233.74.1.2 Total</t>
  </si>
  <si>
    <t>36223.72.6.2 Total</t>
  </si>
  <si>
    <t>80000.2.3.101 Total</t>
  </si>
  <si>
    <t>80000.1.4.82 Total</t>
  </si>
  <si>
    <t>22022.2.14 Total</t>
  </si>
  <si>
    <t>36233.17.21.1 Total</t>
  </si>
  <si>
    <t>36233.17.21.3 Total</t>
  </si>
  <si>
    <t>44637.56.1.3 Total</t>
  </si>
  <si>
    <t>49233.13.1.2 Total</t>
  </si>
  <si>
    <t>51001.34.10.2 Total</t>
  </si>
  <si>
    <t>36233.17.22.1 Total</t>
  </si>
  <si>
    <t>44637.56.2.3 Total</t>
  </si>
  <si>
    <t>36223.130.6.2 Total</t>
  </si>
  <si>
    <t>36244.47.6.1 Total</t>
  </si>
  <si>
    <t>36237.36.17.1 Total</t>
  </si>
  <si>
    <t>36237.36.17.2 Total</t>
  </si>
  <si>
    <t>36237.36.18.1 Total</t>
  </si>
  <si>
    <t>36244.47.8.1 Total</t>
  </si>
  <si>
    <t>36244.47.8.2 Total</t>
  </si>
  <si>
    <t>36244.47.8.3 Total</t>
  </si>
  <si>
    <t>36233.19.19.1 Total</t>
  </si>
  <si>
    <t>44637.36.2.3 Total</t>
  </si>
  <si>
    <t>49233.14.1.2 Total</t>
  </si>
  <si>
    <t>51001.57.9.3 Total</t>
  </si>
  <si>
    <t>36233.19.20.1 Total</t>
  </si>
  <si>
    <t>36233.19.20.3 Total</t>
  </si>
  <si>
    <t>51001.68.7.3 Total</t>
  </si>
  <si>
    <t>51001.68.8.3 Total</t>
  </si>
  <si>
    <t>72.1102 Total</t>
  </si>
  <si>
    <t>51001.86.4.3 Total</t>
  </si>
  <si>
    <t>51001.86.5.3 Total</t>
  </si>
  <si>
    <t>72.2029 Total</t>
  </si>
  <si>
    <t>72.2030 Total</t>
  </si>
  <si>
    <t>72.2031 Total</t>
  </si>
  <si>
    <t>48171 Total</t>
  </si>
  <si>
    <t>51001.78.7.3 Total</t>
  </si>
  <si>
    <t>51001.78.8.3 Total</t>
  </si>
  <si>
    <t>51001.10.14.2 Total</t>
  </si>
  <si>
    <t>36233.21.23.1 Total</t>
  </si>
  <si>
    <t>49233.15.1.2 Total</t>
  </si>
  <si>
    <t>51001.10.15.2 Total</t>
  </si>
  <si>
    <t>36233.21.24.1 Total</t>
  </si>
  <si>
    <t>36237.41.13.1 Total</t>
  </si>
  <si>
    <t>51001.30.9.2 Total</t>
  </si>
  <si>
    <t>36233.22.22.1 Total</t>
  </si>
  <si>
    <t>51081.15.4.3 Total</t>
  </si>
  <si>
    <t>49233.16.1.2 Total</t>
  </si>
  <si>
    <t>36237.41.16.1 Total</t>
  </si>
  <si>
    <t>51001.30.10.2 Total</t>
  </si>
  <si>
    <t>36233.22.23.1 Total</t>
  </si>
  <si>
    <t>51081.15.5.4 Total</t>
  </si>
  <si>
    <t>36233.23.22.1 Total</t>
  </si>
  <si>
    <t>36233.23.22.3 Total</t>
  </si>
  <si>
    <t>36233.23.22.4 Total</t>
  </si>
  <si>
    <t>49233.72.1.2 Total</t>
  </si>
  <si>
    <t>36233.23.23.1 Total</t>
  </si>
  <si>
    <t>36233.23.23.4 Total</t>
  </si>
  <si>
    <t>32570 Total</t>
  </si>
  <si>
    <t>36237.23.15.1 Total</t>
  </si>
  <si>
    <t>36237.23.17.1 Total</t>
  </si>
  <si>
    <t>36237.23.18.1 Total</t>
  </si>
  <si>
    <t>36237.23.19.1 Total</t>
  </si>
  <si>
    <t>41930 Total</t>
  </si>
  <si>
    <t>41503.2.3 Total</t>
  </si>
  <si>
    <t>22021.15.4 Total</t>
  </si>
  <si>
    <t>2022CPT.13.01.20111 Total</t>
  </si>
  <si>
    <t>36230.1.21.6 Total</t>
  </si>
  <si>
    <t>48476.1.2 Total</t>
  </si>
  <si>
    <t>40435.1.2 Total</t>
  </si>
  <si>
    <t>49599.1.2 Total</t>
  </si>
  <si>
    <t>34811.3.FD5 Total</t>
  </si>
  <si>
    <t>51004.3.3 Total</t>
  </si>
  <si>
    <t>36224.26.4.3 Total</t>
  </si>
  <si>
    <t>10.2060SM Total</t>
  </si>
  <si>
    <t>46437.2.1 Total</t>
  </si>
  <si>
    <t>46450.1.1 Total</t>
  </si>
  <si>
    <t>44840.3.1 Total</t>
  </si>
  <si>
    <t>45454.3.10 Total</t>
  </si>
  <si>
    <t>43735.3.3 Total</t>
  </si>
  <si>
    <t>43735.3.5 Total</t>
  </si>
  <si>
    <t>43735.3.6 Total</t>
  </si>
  <si>
    <t>43735.2.12 Total</t>
  </si>
  <si>
    <t>47680.3.1 Total</t>
  </si>
  <si>
    <t>46450.2.2 Total</t>
  </si>
  <si>
    <t>48232.3.2 Total</t>
  </si>
  <si>
    <t>48275.1.2 Total</t>
  </si>
  <si>
    <t>48476.1.5 Total</t>
  </si>
  <si>
    <t>49232.5.4 Total</t>
  </si>
  <si>
    <t>36230.5.20.6 Total</t>
  </si>
  <si>
    <t>22021.14.7 Total</t>
  </si>
  <si>
    <t>22021.6.33 Total</t>
  </si>
  <si>
    <t>36230.5.19.7 Total</t>
  </si>
  <si>
    <t>36225.1.19.1 Total</t>
  </si>
  <si>
    <t>50246.1.3 Total</t>
  </si>
  <si>
    <t>49599.1.5 Total</t>
  </si>
  <si>
    <t>49600.5.4 Total</t>
  </si>
  <si>
    <t>36230.5.21.6 Total</t>
  </si>
  <si>
    <t>36225.1.20.1 Total</t>
  </si>
  <si>
    <t>22022.2.5 Total</t>
  </si>
  <si>
    <t>22022.6.8 Total</t>
  </si>
  <si>
    <t>36244.17.18.1 Total</t>
  </si>
  <si>
    <t>46247.3.3 Total</t>
  </si>
  <si>
    <t>80000.2.3.74 Total</t>
  </si>
  <si>
    <t>55059.3.1 Total</t>
  </si>
  <si>
    <t>47347.3.1 Total</t>
  </si>
  <si>
    <t>48401.3.1 Total</t>
  </si>
  <si>
    <t>40435.1.3 Total</t>
  </si>
  <si>
    <t>36230.7.20.6 Total</t>
  </si>
  <si>
    <t>22021.6.28 Total</t>
  </si>
  <si>
    <t>49599.1.3 Total</t>
  </si>
  <si>
    <t>36230.7.21.6 Total</t>
  </si>
  <si>
    <t>22022.6.27 Total</t>
  </si>
  <si>
    <t>36244.41.8.1 Total</t>
  </si>
  <si>
    <t>46232.3.3 Total</t>
  </si>
  <si>
    <t>46232.3.4 Total</t>
  </si>
  <si>
    <t>22021.6.24 Total</t>
  </si>
  <si>
    <t>22022.6.13 Total</t>
  </si>
  <si>
    <t>39083.1.F1 Total</t>
  </si>
  <si>
    <t>50030.3.1 Total</t>
  </si>
  <si>
    <t>50404.1.1 Total</t>
  </si>
  <si>
    <t>51049.1.1 Total</t>
  </si>
  <si>
    <t>50411.1.1 Total</t>
  </si>
  <si>
    <t>44394.1.1 Total</t>
  </si>
  <si>
    <t>36268.1.32 Total</t>
  </si>
  <si>
    <t>50416.1.2 Total</t>
  </si>
  <si>
    <t>37705.1.4 Total</t>
  </si>
  <si>
    <t>48778.4.6 Total</t>
  </si>
  <si>
    <t>40435.1.6 Total</t>
  </si>
  <si>
    <t>36230.10.19.6 Total</t>
  </si>
  <si>
    <t>37705.1.5 Total</t>
  </si>
  <si>
    <t>49599.1.6 Total</t>
  </si>
  <si>
    <t>36230.10.20.6 Total</t>
  </si>
  <si>
    <t>47284.1.1 Total</t>
  </si>
  <si>
    <t>48754.1.1 Total</t>
  </si>
  <si>
    <t>36244.27.16.1 Total</t>
  </si>
  <si>
    <t>36244.13.4.1 Total</t>
  </si>
  <si>
    <t>36244.13.4.2 Total</t>
  </si>
  <si>
    <t>36244.13.4.3 Total</t>
  </si>
  <si>
    <t>47751 Total</t>
  </si>
  <si>
    <t>48478.3.4 Total</t>
  </si>
  <si>
    <t>36237.55.12.2 Total</t>
  </si>
  <si>
    <t>40435.1.8 Total</t>
  </si>
  <si>
    <t>49232.3.1 Total</t>
  </si>
  <si>
    <t>36230.11.20.6 Total</t>
  </si>
  <si>
    <t>22021.6.19 Total</t>
  </si>
  <si>
    <t>22021.6.34 Total</t>
  </si>
  <si>
    <t>36237.55.13.1 Total</t>
  </si>
  <si>
    <t>49599.1.8 Total</t>
  </si>
  <si>
    <t>49600.3.1 Total</t>
  </si>
  <si>
    <t>36230.11.21.6 Total</t>
  </si>
  <si>
    <t>22022.6.21 Total</t>
  </si>
  <si>
    <t>36244.13.6.1 Total</t>
  </si>
  <si>
    <t>40435.1.9 Total</t>
  </si>
  <si>
    <t>36230.13.20.6 Total</t>
  </si>
  <si>
    <t>49599.1.9 Total</t>
  </si>
  <si>
    <t>36230.13.21.6 Total</t>
  </si>
  <si>
    <t>40907 Total</t>
  </si>
  <si>
    <t>41823.3.13 Total</t>
  </si>
  <si>
    <t>41823.1.3 Total</t>
  </si>
  <si>
    <t>50034.3.3 Total</t>
  </si>
  <si>
    <t>47026.3.3 Total</t>
  </si>
  <si>
    <t>45484.3.1 Total</t>
  </si>
  <si>
    <t>46297.3.2 Total</t>
  </si>
  <si>
    <t>41823.3.20 Total</t>
  </si>
  <si>
    <t>46311.1.F1 Total</t>
  </si>
  <si>
    <t>46311.3.1 Total</t>
  </si>
  <si>
    <t>50412.3.1 Total</t>
  </si>
  <si>
    <t>41823.3.21 Total</t>
  </si>
  <si>
    <t>47272.1.1 Total</t>
  </si>
  <si>
    <t>47279.1.1 Total</t>
  </si>
  <si>
    <t>47401.3.1 Total</t>
  </si>
  <si>
    <t>47848.1.2 Total</t>
  </si>
  <si>
    <t>48778.4.7 Total</t>
  </si>
  <si>
    <t>41823.3.23 Total</t>
  </si>
  <si>
    <t>49227 Total</t>
  </si>
  <si>
    <t>40435.1.11 Total</t>
  </si>
  <si>
    <t>36230.15.20.6 Total</t>
  </si>
  <si>
    <t>47848.1.3 Total</t>
  </si>
  <si>
    <t>49599.1.11 Total</t>
  </si>
  <si>
    <t>36230.15.21.6 Total</t>
  </si>
  <si>
    <t>36231.19.9.3 Total</t>
  </si>
  <si>
    <t>36231.19.9.4 Total</t>
  </si>
  <si>
    <t>45529.3.F1 Total</t>
  </si>
  <si>
    <t>48186 Total</t>
  </si>
  <si>
    <t>48476.1.12 Total</t>
  </si>
  <si>
    <t>40435.1.12 Total</t>
  </si>
  <si>
    <t>36230.17.19.6 Total</t>
  </si>
  <si>
    <t>49599.1.12 Total</t>
  </si>
  <si>
    <t>55047.3.F1 Total</t>
  </si>
  <si>
    <t>50427.3.1 Total</t>
  </si>
  <si>
    <t>47577.1.1 Total</t>
  </si>
  <si>
    <t>47577.2.1 Total</t>
  </si>
  <si>
    <t>36244.33.14.1 Total</t>
  </si>
  <si>
    <t>48178.1.1 Total</t>
  </si>
  <si>
    <t>48179.1.1 Total</t>
  </si>
  <si>
    <t>48181.3.1 Total</t>
  </si>
  <si>
    <t>48473.1.1 Total</t>
  </si>
  <si>
    <t>48927.3.1 Total</t>
  </si>
  <si>
    <t>36237.66.7.2 Total</t>
  </si>
  <si>
    <t>36237.66.7.4 Total</t>
  </si>
  <si>
    <t>43250 Total</t>
  </si>
  <si>
    <t>36223.13.13.2 Total</t>
  </si>
  <si>
    <t>40435.1.14 Total</t>
  </si>
  <si>
    <t>36230.19.20.6 Total</t>
  </si>
  <si>
    <t>36223.13.14.2 Total</t>
  </si>
  <si>
    <t>49599.1.14 Total</t>
  </si>
  <si>
    <t>36230.19.21.6 Total</t>
  </si>
  <si>
    <t>47405.3.1 Total</t>
  </si>
  <si>
    <t>45155.3.2 Total</t>
  </si>
  <si>
    <t>40435.1.15 Total</t>
  </si>
  <si>
    <t>36230.22.19.6 Total</t>
  </si>
  <si>
    <t>22021.15.5 Total</t>
  </si>
  <si>
    <t>49599.1.15 Total</t>
  </si>
  <si>
    <t>36230.22.20.6 Total</t>
  </si>
  <si>
    <t>22022.15.2 Total</t>
  </si>
  <si>
    <t>36231.17.8.3 Total</t>
  </si>
  <si>
    <t>33773.3.FR2 Total</t>
  </si>
  <si>
    <t>48779 Total</t>
  </si>
  <si>
    <t>46341.1.1 Total</t>
  </si>
  <si>
    <t>36244.42.12.3 Total</t>
  </si>
  <si>
    <t>36244.42.13.1 Total</t>
  </si>
  <si>
    <t>36244.42.14.1 Total</t>
  </si>
  <si>
    <t>36237.30.14.1 Total</t>
  </si>
  <si>
    <t>36244.42.15.1 Total</t>
  </si>
  <si>
    <t>36237.30.15.1 Total</t>
  </si>
  <si>
    <t>22021.14.8 Total</t>
  </si>
  <si>
    <t>36237.30.16.1 Total</t>
  </si>
  <si>
    <t>22022.14.11 Total</t>
  </si>
  <si>
    <t>22021.6.6 Total</t>
  </si>
  <si>
    <t>36237.17.17.1 Total</t>
  </si>
  <si>
    <t>36237.17.18.2 Total</t>
  </si>
  <si>
    <t>36244.24.8.1 Total</t>
  </si>
  <si>
    <t>36237.17.19.2 Total</t>
  </si>
  <si>
    <t>47412.3.1 Total</t>
  </si>
  <si>
    <t>36230.42.6.6 Total</t>
  </si>
  <si>
    <t>40435.1.16 Total</t>
  </si>
  <si>
    <t>36230.42.7.6 Total</t>
  </si>
  <si>
    <t>22021.6.11 Total</t>
  </si>
  <si>
    <t>49599.1.16 Total</t>
  </si>
  <si>
    <t>36230.42.8.6 Total</t>
  </si>
  <si>
    <t>22022.6.2 Total</t>
  </si>
  <si>
    <t>44111.3.16 Total</t>
  </si>
  <si>
    <t>42379.3.36 Total</t>
  </si>
  <si>
    <t>43714.3.12 Total</t>
  </si>
  <si>
    <t>44092.5.1 Total</t>
  </si>
  <si>
    <t>43714.2.17 Total</t>
  </si>
  <si>
    <t>50245.1.2 Total</t>
  </si>
  <si>
    <t>40435.1.4 Total</t>
  </si>
  <si>
    <t>22021.15.1 Total</t>
  </si>
  <si>
    <t>50245.1.3 Total</t>
  </si>
  <si>
    <t>49599.1.4 Total</t>
  </si>
  <si>
    <t>36230.23.21.6 Total</t>
  </si>
  <si>
    <t>22021.6.9 Total</t>
  </si>
  <si>
    <t>51019.1.1 Total</t>
  </si>
  <si>
    <t>36233.24.19.1 Total</t>
  </si>
  <si>
    <t>40435.1.17 Total</t>
  </si>
  <si>
    <t>49233.75.1.2 Total</t>
  </si>
  <si>
    <t>36230.25.20.1 Total</t>
  </si>
  <si>
    <t>49599.1.17 Total</t>
  </si>
  <si>
    <t>36233.24.20.1 Total</t>
  </si>
  <si>
    <t>36230.25.21.6 Total</t>
  </si>
  <si>
    <t>46225.3.3 Total</t>
  </si>
  <si>
    <t>56033.3.2 Total</t>
  </si>
  <si>
    <t>22022.6.33 Total</t>
  </si>
  <si>
    <t>48943 Total</t>
  </si>
  <si>
    <t>36244.23.13.2 Total</t>
  </si>
  <si>
    <t>36237.16.15.1 Total</t>
  </si>
  <si>
    <t>36244.23.14.1 Total</t>
  </si>
  <si>
    <t>46434.1.1 Total</t>
  </si>
  <si>
    <t>36244.59.8.2 Total</t>
  </si>
  <si>
    <t>36244.59.8.3 Total</t>
  </si>
  <si>
    <t>36237.46.17.2 Total</t>
  </si>
  <si>
    <t>22021.2.13 Total</t>
  </si>
  <si>
    <t>36237.46.18.1 Total</t>
  </si>
  <si>
    <t>22022.2.8 Total</t>
  </si>
  <si>
    <t>36237.46.19.1 Total</t>
  </si>
  <si>
    <t>36237.46.19.2 Total</t>
  </si>
  <si>
    <t>36244.59.10.3 Total</t>
  </si>
  <si>
    <t>36237.38.17.2 Total</t>
  </si>
  <si>
    <t>36237.38.18.1 Total</t>
  </si>
  <si>
    <t>44096.1.F7 Total</t>
  </si>
  <si>
    <t>44096.3.7 Total</t>
  </si>
  <si>
    <t>50077.1.F3 Total</t>
  </si>
  <si>
    <t>44096.1.18 Total</t>
  </si>
  <si>
    <t>44094.1.2 Total</t>
  </si>
  <si>
    <t>48749.1.1 Total</t>
  </si>
  <si>
    <t>48930.1.1 Total</t>
  </si>
  <si>
    <t>48931.1.1 Total</t>
  </si>
  <si>
    <t>48935 Total</t>
  </si>
  <si>
    <t>40435.1.18 Total</t>
  </si>
  <si>
    <t>36230.27.20.6 Total</t>
  </si>
  <si>
    <t>36225.7.11.1 Total</t>
  </si>
  <si>
    <t>44094.1.3 Total</t>
  </si>
  <si>
    <t>49599.1.18 Total</t>
  </si>
  <si>
    <t>36230.27.21.6 Total</t>
  </si>
  <si>
    <t>36223.83.5.2 Total</t>
  </si>
  <si>
    <t>36233.26.22.1 Total</t>
  </si>
  <si>
    <t>36233.26.22.3 Total</t>
  </si>
  <si>
    <t>36233.26.22.4 Total</t>
  </si>
  <si>
    <t>44637.59.1.3 Total</t>
  </si>
  <si>
    <t>49233.67.1.2 Total</t>
  </si>
  <si>
    <t>36233.26.23.1 Total</t>
  </si>
  <si>
    <t>36233.26.23.4 Total</t>
  </si>
  <si>
    <t>49619.3.1.2 Total</t>
  </si>
  <si>
    <t>41111.1.1 Total</t>
  </si>
  <si>
    <t>33974.3.3 Total</t>
  </si>
  <si>
    <t>39745.1.F28 Total</t>
  </si>
  <si>
    <t>50099.1.2 Total</t>
  </si>
  <si>
    <t>50418.1.1 Total</t>
  </si>
  <si>
    <t>50247.1.1 Total</t>
  </si>
  <si>
    <t>44610 Total</t>
  </si>
  <si>
    <t>50247.1.2 Total</t>
  </si>
  <si>
    <t>48428.1.1 Total</t>
  </si>
  <si>
    <t>48430.1.1 Total</t>
  </si>
  <si>
    <t>48431.1.1 Total</t>
  </si>
  <si>
    <t>44662.1.2 Total</t>
  </si>
  <si>
    <t>40435.1.19 Total</t>
  </si>
  <si>
    <t>36230.29.20.6 Total</t>
  </si>
  <si>
    <t>22021.2.7 Total</t>
  </si>
  <si>
    <t>49599.1.19 Total</t>
  </si>
  <si>
    <t>36230.29.21.6 Total</t>
  </si>
  <si>
    <t>22022.14.9 Total</t>
  </si>
  <si>
    <t>48778.4.5 Total</t>
  </si>
  <si>
    <t>36233.27.22.1 Total</t>
  </si>
  <si>
    <t>49233.17.1.2 Total</t>
  </si>
  <si>
    <t>49233.17.2.2 Total</t>
  </si>
  <si>
    <t>51001.29.10.2 Total</t>
  </si>
  <si>
    <t>36233.27.23.1 Total</t>
  </si>
  <si>
    <t>72.1076 Total</t>
  </si>
  <si>
    <t>36244.26.14.1 Total</t>
  </si>
  <si>
    <t>36244.18.8.1 Total</t>
  </si>
  <si>
    <t>36244.18.8.2 Total</t>
  </si>
  <si>
    <t>36237.53.14.1 Total</t>
  </si>
  <si>
    <t>36233.28.20.1 Total</t>
  </si>
  <si>
    <t>36237.53.15.2 Total</t>
  </si>
  <si>
    <t>49233.18.1.2 Total</t>
  </si>
  <si>
    <t>22021.6.32 Total</t>
  </si>
  <si>
    <t>36237.53.16.2 Total</t>
  </si>
  <si>
    <t>36233.28.21.1 Total</t>
  </si>
  <si>
    <t>22022.6.24 Total</t>
  </si>
  <si>
    <t>36237.53.17.1 Total</t>
  </si>
  <si>
    <t>36244.18.9.1 Total</t>
  </si>
  <si>
    <t>36233.63.21.1 Total</t>
  </si>
  <si>
    <t>36233.63.21.3 Total</t>
  </si>
  <si>
    <t>36233.63.21.4 Total</t>
  </si>
  <si>
    <t>44637.61.1.3 Total</t>
  </si>
  <si>
    <t>49233.19.1.2 Total</t>
  </si>
  <si>
    <t>44637.61.1.4 Total</t>
  </si>
  <si>
    <t>51001.75.8.3 Total</t>
  </si>
  <si>
    <t>36233.63.22.1 Total</t>
  </si>
  <si>
    <t>36233.63.22.4 Total</t>
  </si>
  <si>
    <t>36224.2.18.2 Total</t>
  </si>
  <si>
    <t>50063.3.F1 Total</t>
  </si>
  <si>
    <t>51001.48.8.2 Total</t>
  </si>
  <si>
    <t>36233.33.22.1 Total</t>
  </si>
  <si>
    <t>49233.21.1.2 Total</t>
  </si>
  <si>
    <t>22021.6.2 Total</t>
  </si>
  <si>
    <t>51001.48.9.2 Total</t>
  </si>
  <si>
    <t>36233.33.23.1 Total</t>
  </si>
  <si>
    <t>22022.6.12 Total</t>
  </si>
  <si>
    <t>22022.6.28 Total</t>
  </si>
  <si>
    <t>36233.65.22.1 Total</t>
  </si>
  <si>
    <t>49233.35.1.2 Total</t>
  </si>
  <si>
    <t>36233.65.23.1 Total</t>
  </si>
  <si>
    <t>36233.159.3.1 Total</t>
  </si>
  <si>
    <t>44637.47.2.3 Total</t>
  </si>
  <si>
    <t>49233.41.1.2 Total</t>
  </si>
  <si>
    <t>49233.41.2.2 Total</t>
  </si>
  <si>
    <t>36233.159.4.1 Total</t>
  </si>
  <si>
    <t>44637.47.3.3 Total</t>
  </si>
  <si>
    <t>36226.110.7.3 Total</t>
  </si>
  <si>
    <t>46327.3.1 Total</t>
  </si>
  <si>
    <t>46899.1.1 Total</t>
  </si>
  <si>
    <t>22021.2.2 Total</t>
  </si>
  <si>
    <t>22022.14.10 Total</t>
  </si>
  <si>
    <t>36244.50.18.1 Total</t>
  </si>
  <si>
    <t>36244.50.18.2 Total</t>
  </si>
  <si>
    <t>36244.56.10.1 Total</t>
  </si>
  <si>
    <t>36233.88.21.1 Total</t>
  </si>
  <si>
    <t>36237.42.15.1 Total</t>
  </si>
  <si>
    <t>49233.55.1.2 Total</t>
  </si>
  <si>
    <t>36237.42.15.2 Total</t>
  </si>
  <si>
    <t>49358.10.1.2 Total</t>
  </si>
  <si>
    <t>36237.42.16.1 Total</t>
  </si>
  <si>
    <t>36233.88.22.1 Total</t>
  </si>
  <si>
    <t>36244.56.12.1 Total</t>
  </si>
  <si>
    <t>36233.31.22.2 Total</t>
  </si>
  <si>
    <t>44637.5.4.3 Total</t>
  </si>
  <si>
    <t>49233.69.1.2 Total</t>
  </si>
  <si>
    <t>36233.31.23.1 Total</t>
  </si>
  <si>
    <t>36233.31.23.2 Total</t>
  </si>
  <si>
    <t>72.1063 Total</t>
  </si>
  <si>
    <t>8B.108311 Total</t>
  </si>
  <si>
    <t>34437.3.7 Total</t>
  </si>
  <si>
    <t>42263.2.1 Total</t>
  </si>
  <si>
    <t>46398.3.1 Total</t>
  </si>
  <si>
    <t>44643.1.1 Total</t>
  </si>
  <si>
    <t>46927.1.1 Total</t>
  </si>
  <si>
    <t>46932.1.1 Total</t>
  </si>
  <si>
    <t>35868.1.4 Total</t>
  </si>
  <si>
    <t>4BPR.10331 Total</t>
  </si>
  <si>
    <t>2020CPT.13.04.20591 Total</t>
  </si>
  <si>
    <t>2020CPT.13.04.20592 Total</t>
  </si>
  <si>
    <t>2020CPT.13.05.20611 Total</t>
  </si>
  <si>
    <t>48153.1.1 Total</t>
  </si>
  <si>
    <t>48156.1.1 Total</t>
  </si>
  <si>
    <t>17BP.13.R.194 Total</t>
  </si>
  <si>
    <t>2020CPT.05.13.10911.1 Total</t>
  </si>
  <si>
    <t>2021CPT.05.02.20921.1 Total</t>
  </si>
  <si>
    <t>2021CPT.05.06.20911.1 Total</t>
  </si>
  <si>
    <t>48335.1.1 Total</t>
  </si>
  <si>
    <t>48336.1.1 Total</t>
  </si>
  <si>
    <t>DF15404.2096021 Total</t>
  </si>
  <si>
    <t>DF15404.2096020 Total</t>
  </si>
  <si>
    <t>2019CPT.08.07.10771 Total</t>
  </si>
  <si>
    <t>47991.3.2 Total</t>
  </si>
  <si>
    <t>47990.1.2 Total</t>
  </si>
  <si>
    <t>47991.1.2 Total</t>
  </si>
  <si>
    <t>2021CPT.04.04.20981 Total</t>
  </si>
  <si>
    <t>2021CPT.05.09.20921.1 Total</t>
  </si>
  <si>
    <t>2021CPT.03.02.20101 Total</t>
  </si>
  <si>
    <t>2021CPT.10.07.20901 Total</t>
  </si>
  <si>
    <t>2021CPT.08.02.20531 Total</t>
  </si>
  <si>
    <t>2021CPT.08.03.20831 Total</t>
  </si>
  <si>
    <t>DF17104.2098069 Total</t>
  </si>
  <si>
    <t>2021CPT.05.18.20351.1 Total</t>
  </si>
  <si>
    <t>2021CPT.03.17.10651 Total</t>
  </si>
  <si>
    <t>36233.32.13.1 Total</t>
  </si>
  <si>
    <t>40435.1.7 Total</t>
  </si>
  <si>
    <t>49233.20.1.2 Total</t>
  </si>
  <si>
    <t>36230.31.20.6 Total</t>
  </si>
  <si>
    <t>49599.1.7 Total</t>
  </si>
  <si>
    <t>36233.32.14.1 Total</t>
  </si>
  <si>
    <t>36230.31.21.6 Total</t>
  </si>
  <si>
    <t>36244.10.7.1 Total</t>
  </si>
  <si>
    <t>36237.8.14.1 Total</t>
  </si>
  <si>
    <t>36237.8.16.2 Total</t>
  </si>
  <si>
    <t>36244.46.6.1 Total</t>
  </si>
  <si>
    <t>36237.35.16.1 Total</t>
  </si>
  <si>
    <t>36244.46.7.1 Total</t>
  </si>
  <si>
    <t>36237.35.17.2 Total</t>
  </si>
  <si>
    <t>36237.35.18.1 Total</t>
  </si>
  <si>
    <t>51001.58.8.3 Total</t>
  </si>
  <si>
    <t>44637.18.4.3 Total</t>
  </si>
  <si>
    <t>49233.22.1.2 Total</t>
  </si>
  <si>
    <t>49358.4.1.2 Total</t>
  </si>
  <si>
    <t>51001.58.9.3 Total</t>
  </si>
  <si>
    <t>36233.34.23.1 Total</t>
  </si>
  <si>
    <t>46343.3.1 Total</t>
  </si>
  <si>
    <t>47184.1.1 Total</t>
  </si>
  <si>
    <t>36237.19.19.2 Total</t>
  </si>
  <si>
    <t>36244.76.2.1 Total</t>
  </si>
  <si>
    <t>36237.19.20.1 Total</t>
  </si>
  <si>
    <t>36224.3.11.2 Total</t>
  </si>
  <si>
    <t>22021.10.1 Total</t>
  </si>
  <si>
    <t>36237.13.15.1 Total</t>
  </si>
  <si>
    <t>36244.20.13.2 Total</t>
  </si>
  <si>
    <t>51001.65.4.2 Total</t>
  </si>
  <si>
    <t>36233.35.22.1 Total</t>
  </si>
  <si>
    <t>44637.48.2.3 Total</t>
  </si>
  <si>
    <t>36244.20.14.1 Total</t>
  </si>
  <si>
    <t>36237.13.16.1 Total</t>
  </si>
  <si>
    <t>49233.23.1.2 Total</t>
  </si>
  <si>
    <t>51001.65.5.2 Total</t>
  </si>
  <si>
    <t>36233.35.23.1 Total</t>
  </si>
  <si>
    <t>36244.20.15.1 Total</t>
  </si>
  <si>
    <t>22021.6.30 Total</t>
  </si>
  <si>
    <t>22022.6.34 Total</t>
  </si>
  <si>
    <t>48854.2.2 Total</t>
  </si>
  <si>
    <t>22022.6.29 Total</t>
  </si>
  <si>
    <t>80000.3.1.18 Total</t>
  </si>
  <si>
    <t>36237.14.15.1 Total</t>
  </si>
  <si>
    <t>36244.21.9.1 Total</t>
  </si>
  <si>
    <t>72.1093 Total</t>
  </si>
  <si>
    <t>72.1081 Total</t>
  </si>
  <si>
    <t>36030.1.FS3 Total</t>
  </si>
  <si>
    <t>45552.3.GV1 Total</t>
  </si>
  <si>
    <t>36244.48.5.1 Total</t>
  </si>
  <si>
    <t>36237.37.14.2 Total</t>
  </si>
  <si>
    <t>36237.37.15.1 Total</t>
  </si>
  <si>
    <t>36237.37.15.2 Total</t>
  </si>
  <si>
    <t>47185.1.1 Total</t>
  </si>
  <si>
    <t>36237.26.15.1 Total</t>
  </si>
  <si>
    <t>36237.26.15.3 Total</t>
  </si>
  <si>
    <t>36244.37.8.2 Total</t>
  </si>
  <si>
    <t>36237.31.18.1 Total</t>
  </si>
  <si>
    <t>36244.43.11.1 Total</t>
  </si>
  <si>
    <t>36237.31.18.2 Total</t>
  </si>
  <si>
    <t>36237.31.19.1 Total</t>
  </si>
  <si>
    <t>36237.31.19.2 Total</t>
  </si>
  <si>
    <t>72.1085 Total</t>
  </si>
  <si>
    <t>36233.42.14.1 Total</t>
  </si>
  <si>
    <t>49233.25.1.2 Total</t>
  </si>
  <si>
    <t>36233.42.15.1 Total</t>
  </si>
  <si>
    <t>51001.70.8.2 Total</t>
  </si>
  <si>
    <t>36233.43.19.1 Total</t>
  </si>
  <si>
    <t>44637.38.3.3 Total</t>
  </si>
  <si>
    <t>51001.70.9.2 Total</t>
  </si>
  <si>
    <t>36233.43.20.1 Total</t>
  </si>
  <si>
    <t>36223.30.5.2 Total</t>
  </si>
  <si>
    <t>36233.45.18.1 Total</t>
  </si>
  <si>
    <t>44637.12.5.3 Total</t>
  </si>
  <si>
    <t>49233.76.1.2 Total</t>
  </si>
  <si>
    <t>36233.45.19.1 Total</t>
  </si>
  <si>
    <t>36223.30.6.2 Total</t>
  </si>
  <si>
    <t>51001.97.4.3 Total</t>
  </si>
  <si>
    <t>36233.46.22.1 Total</t>
  </si>
  <si>
    <t>49233.27.1.2 Total</t>
  </si>
  <si>
    <t>49233.27.2.2 Total</t>
  </si>
  <si>
    <t>51001.97.5.3 Total</t>
  </si>
  <si>
    <t>36233.46.23.1 Total</t>
  </si>
  <si>
    <t>51001.35.5.3 Total</t>
  </si>
  <si>
    <t>51001.7.5.3 Total</t>
  </si>
  <si>
    <t>80000.1.4.70 Total</t>
  </si>
  <si>
    <t>80000.1.4.101 Total</t>
  </si>
  <si>
    <t>80000.2.3.115 Total</t>
  </si>
  <si>
    <t>48140.3.1 Total</t>
  </si>
  <si>
    <t>36244.15.20.1 Total</t>
  </si>
  <si>
    <t>36233.47.22.1 Total</t>
  </si>
  <si>
    <t>49233.28.1.2 Total</t>
  </si>
  <si>
    <t>36233.47.23.1 Total</t>
  </si>
  <si>
    <t>36233.48.6.2 Total</t>
  </si>
  <si>
    <t>36233.48.7.2 Total</t>
  </si>
  <si>
    <t>49233.92.1.2 Total</t>
  </si>
  <si>
    <t>51001.22.8.2 Total</t>
  </si>
  <si>
    <t>36233.49.15.1 Total</t>
  </si>
  <si>
    <t>49233.29.1.2 Total</t>
  </si>
  <si>
    <t>22021.2.5 Total</t>
  </si>
  <si>
    <t>22021.2.6 Total</t>
  </si>
  <si>
    <t>22021.6.10 Total</t>
  </si>
  <si>
    <t>36231.25.6.2 Total</t>
  </si>
  <si>
    <t>49358.5.1.2 Total</t>
  </si>
  <si>
    <t>51001.22.9.2 Total</t>
  </si>
  <si>
    <t>36233.49.16.1 Total</t>
  </si>
  <si>
    <t>22022.2.6 Total</t>
  </si>
  <si>
    <t>22022.2.7 Total</t>
  </si>
  <si>
    <t>22022.6.7 Total</t>
  </si>
  <si>
    <t>80000.1.4.62 Total</t>
  </si>
  <si>
    <t>49232.4.13 Total</t>
  </si>
  <si>
    <t>49600.4.13 Total</t>
  </si>
  <si>
    <t>36237.39.15.1 Total</t>
  </si>
  <si>
    <t>36237.25.15.1 Total</t>
  </si>
  <si>
    <t>36244.35.7.1 Total</t>
  </si>
  <si>
    <t>36244.35.8.1 Total</t>
  </si>
  <si>
    <t>36233.50.23.1 Total</t>
  </si>
  <si>
    <t>44637.46.2.3 Total</t>
  </si>
  <si>
    <t>49233.30.1.2 Total</t>
  </si>
  <si>
    <t>36237.25.19.1 Total</t>
  </si>
  <si>
    <t>36237.25.19.2 Total</t>
  </si>
  <si>
    <t>36233.50.24.1 Total</t>
  </si>
  <si>
    <t>36244.35.9.1 Total</t>
  </si>
  <si>
    <t>72.1098 Total</t>
  </si>
  <si>
    <t>49232.4.5 Total</t>
  </si>
  <si>
    <t>49600.4.5 Total</t>
  </si>
  <si>
    <t>72.1089 Total</t>
  </si>
  <si>
    <t>50370 Total</t>
  </si>
  <si>
    <t>36233.51.21.1 Total</t>
  </si>
  <si>
    <t>49233.31.1.2 Total</t>
  </si>
  <si>
    <t>36231.37.4.3 Total</t>
  </si>
  <si>
    <t>36233.51.22.1 Total</t>
  </si>
  <si>
    <t>48778.4.9 Total</t>
  </si>
  <si>
    <t>47169.1.1 Total</t>
  </si>
  <si>
    <t>36237.57.14.2 Total</t>
  </si>
  <si>
    <t>51001.49.9.3 Total</t>
  </si>
  <si>
    <t>36223.137.3.2 Total</t>
  </si>
  <si>
    <t>36233.52.23.1 Total</t>
  </si>
  <si>
    <t>44637.62.1.3 Total</t>
  </si>
  <si>
    <t>49233.32.1.2 Total</t>
  </si>
  <si>
    <t>36233.52.24.1 Total</t>
  </si>
  <si>
    <t>36223.137.4.2 Total</t>
  </si>
  <si>
    <t>36233.56.18.3 Total</t>
  </si>
  <si>
    <t>36231.32.3.2 Total</t>
  </si>
  <si>
    <t>36233.56.19.1 Total</t>
  </si>
  <si>
    <t>49233.33.1.2 Total</t>
  </si>
  <si>
    <t>36233.56.20.1 Total</t>
  </si>
  <si>
    <t>72.1091 Total</t>
  </si>
  <si>
    <t>51001.108.3.3 Total</t>
  </si>
  <si>
    <t>48778.4.12 Total</t>
  </si>
  <si>
    <t>49232.4.6 Total</t>
  </si>
  <si>
    <t>49600.4.6 Total</t>
  </si>
  <si>
    <t>49600.4.25 Total</t>
  </si>
  <si>
    <t>36244.70.2.1 Total</t>
  </si>
  <si>
    <t>36244.70.3.1 Total</t>
  </si>
  <si>
    <t>36237.58.14.1 Total</t>
  </si>
  <si>
    <t>48778.4.3 Total</t>
  </si>
  <si>
    <t>51001.16.9.2 Total</t>
  </si>
  <si>
    <t>36233.62.22.1 Total</t>
  </si>
  <si>
    <t>51081.16.3.3 Total</t>
  </si>
  <si>
    <t>49233.34.1.2 Total</t>
  </si>
  <si>
    <t>22021.6.8 Total</t>
  </si>
  <si>
    <t>51001.16.10.2 Total</t>
  </si>
  <si>
    <t>36233.62.23.1 Total</t>
  </si>
  <si>
    <t>36244.40.4.2 Total</t>
  </si>
  <si>
    <t>36244.40.5.1 Total</t>
  </si>
  <si>
    <t>36244.40.6.2 Total</t>
  </si>
  <si>
    <t>36237.28.17.1 Total</t>
  </si>
  <si>
    <t>36237.28.17.2 Total</t>
  </si>
  <si>
    <t>36237.28.18.1 Total</t>
  </si>
  <si>
    <t>36244.40.9.1 Total</t>
  </si>
  <si>
    <t>51001.74.7.3 Total</t>
  </si>
  <si>
    <t>51001.74.8.3 Total</t>
  </si>
  <si>
    <t>36233.64.22.1 Total</t>
  </si>
  <si>
    <t>36233.64.22.3 Total</t>
  </si>
  <si>
    <t>49233.73.1.2 Total</t>
  </si>
  <si>
    <t>36233.64.23.1 Total</t>
  </si>
  <si>
    <t>36223.95.6.2 Total</t>
  </si>
  <si>
    <t>48778.4.11 Total</t>
  </si>
  <si>
    <t>51001.36.8.3 Total</t>
  </si>
  <si>
    <t>49232.4.7 Total</t>
  </si>
  <si>
    <t>51001.36.9.3 Total</t>
  </si>
  <si>
    <t>49600.4.7 Total</t>
  </si>
  <si>
    <t>49600.4.22 Total</t>
  </si>
  <si>
    <t>72.1086 Total</t>
  </si>
  <si>
    <t>44539.1.1 Total</t>
  </si>
  <si>
    <t>44539.1.2 Total</t>
  </si>
  <si>
    <t>48476.1.1 Total</t>
  </si>
  <si>
    <t>44539.1.3 Total</t>
  </si>
  <si>
    <t>51001.93.6.2 Total</t>
  </si>
  <si>
    <t>40435.1.1 Total</t>
  </si>
  <si>
    <t>49232.4.8 Total</t>
  </si>
  <si>
    <t>36225.10.6.1 Total</t>
  </si>
  <si>
    <t>51001.93.7.2 Total</t>
  </si>
  <si>
    <t>44539.1.4 Total</t>
  </si>
  <si>
    <t>49599.1.1 Total</t>
  </si>
  <si>
    <t>49600.4.8 Total</t>
  </si>
  <si>
    <t>36225.10.7.1 Total</t>
  </si>
  <si>
    <t>80000.2.3.84 Total</t>
  </si>
  <si>
    <t>80000.2.3.105 Total</t>
  </si>
  <si>
    <t>36237.34.15.1 Total</t>
  </si>
  <si>
    <t>36237.34.15.3 Total</t>
  </si>
  <si>
    <t>36244.45.10.1 Total</t>
  </si>
  <si>
    <t>36244.45.11.1 Total</t>
  </si>
  <si>
    <t>22021.15.6 Total</t>
  </si>
  <si>
    <t>22021.15.7 Total</t>
  </si>
  <si>
    <t>22022.15.7 Total</t>
  </si>
  <si>
    <t>36233.66.22.1 Total</t>
  </si>
  <si>
    <t>44637.40.2.3 Total</t>
  </si>
  <si>
    <t>36233.66.23.1 Total</t>
  </si>
  <si>
    <t>36233.114.10.1 Total</t>
  </si>
  <si>
    <t>36233.114.10.4 Total</t>
  </si>
  <si>
    <t>49233.37.1.2 Total</t>
  </si>
  <si>
    <t>36233.114.11.1 Total</t>
  </si>
  <si>
    <t>51001.73.5.3 Total</t>
  </si>
  <si>
    <t>36237.27.15.1 Total</t>
  </si>
  <si>
    <t>36237.27.16.1 Total</t>
  </si>
  <si>
    <t>36244.38.10.2 Total</t>
  </si>
  <si>
    <t>49232.4.9 Total</t>
  </si>
  <si>
    <t>49600.4.9 Total</t>
  </si>
  <si>
    <t>42271.3.2 Total</t>
  </si>
  <si>
    <t>51001.45.6.2 Total</t>
  </si>
  <si>
    <t>36233.68.22.1 Total</t>
  </si>
  <si>
    <t>36244.2.12.1 Total</t>
  </si>
  <si>
    <t>49233.38.1.2 Total</t>
  </si>
  <si>
    <t>51001.45.7.3 Total</t>
  </si>
  <si>
    <t>36233.68.23.1 Total</t>
  </si>
  <si>
    <t>51081.5.5.3 Total</t>
  </si>
  <si>
    <t>22021.14.11 Total</t>
  </si>
  <si>
    <t>22022.14.14 Total</t>
  </si>
  <si>
    <t>36233.70.22.1 Total</t>
  </si>
  <si>
    <t>49233.39.1.2 Total</t>
  </si>
  <si>
    <t>36233.70.23.1 Total</t>
  </si>
  <si>
    <t>36244.44.7.1 Total</t>
  </si>
  <si>
    <t>36244.44.7.2 Total</t>
  </si>
  <si>
    <t>36233.71.22.1 Total</t>
  </si>
  <si>
    <t>36233.71.22.3 Total</t>
  </si>
  <si>
    <t>49233.40.1.2 Total</t>
  </si>
  <si>
    <t>36233.71.23.1 Total</t>
  </si>
  <si>
    <t>36237.33.18.1 Total</t>
  </si>
  <si>
    <t>36237.33.18.3 Total</t>
  </si>
  <si>
    <t>51001.105.3.3 Total</t>
  </si>
  <si>
    <t>51001.105.4.3 Total</t>
  </si>
  <si>
    <t>49358.8.1.2 Total</t>
  </si>
  <si>
    <t>51006.1.14 Total</t>
  </si>
  <si>
    <t>49232.4.11 Total</t>
  </si>
  <si>
    <t>49600.4.11 Total</t>
  </si>
  <si>
    <t>49232.4.10 Total</t>
  </si>
  <si>
    <t>49600.4.10 Total</t>
  </si>
  <si>
    <t>36233.73.22.1 Total</t>
  </si>
  <si>
    <t>51081.18.2.3 Total</t>
  </si>
  <si>
    <t>36233.73.22.5 Total</t>
  </si>
  <si>
    <t>49233.43.1.2 Total</t>
  </si>
  <si>
    <t>36233.73.23.1 Total</t>
  </si>
  <si>
    <t>36233.73.23.3 Total</t>
  </si>
  <si>
    <t>36233.73.23.4 Total</t>
  </si>
  <si>
    <t>36233.73.23.5 Total</t>
  </si>
  <si>
    <t>51001.47.8.4 Total</t>
  </si>
  <si>
    <t>51001.47.8.5 Total</t>
  </si>
  <si>
    <t>51001.47.8.6 Total</t>
  </si>
  <si>
    <t>51001.47.8.8 Total</t>
  </si>
  <si>
    <t>51001.47.8.9 Total</t>
  </si>
  <si>
    <t>51001.47.9.4 Total</t>
  </si>
  <si>
    <t>51001.47.9.5 Total</t>
  </si>
  <si>
    <t>51001.47.9.6 Total</t>
  </si>
  <si>
    <t>51001.47.9.8 Total</t>
  </si>
  <si>
    <t>51001.47.9.9 Total</t>
  </si>
  <si>
    <t>36237.2.12.2 Total</t>
  </si>
  <si>
    <t>36237.2.14.1 Total</t>
  </si>
  <si>
    <t>36237.2.15.1 Total</t>
  </si>
  <si>
    <t>36237.2.15.2 Total</t>
  </si>
  <si>
    <t>36233.74.21.1 Total</t>
  </si>
  <si>
    <t>49233.44.1.2 Total</t>
  </si>
  <si>
    <t>36233.74.22.1 Total</t>
  </si>
  <si>
    <t>47208.1.1 Total</t>
  </si>
  <si>
    <t>36237.67.9.2 Total</t>
  </si>
  <si>
    <t>36244.57.13.1 Total</t>
  </si>
  <si>
    <t>36237.67.10.1 Total</t>
  </si>
  <si>
    <t>36237.67.11.1 Total</t>
  </si>
  <si>
    <t>36244.57.14.1 Total</t>
  </si>
  <si>
    <t>47212.1.1 Total</t>
  </si>
  <si>
    <t>47212.3.2 Total</t>
  </si>
  <si>
    <t>36244.49.8.2 Total</t>
  </si>
  <si>
    <t>36237.59.17.1 Total</t>
  </si>
  <si>
    <t>36237.59.18.1 Total</t>
  </si>
  <si>
    <t>36244.49.9.2 Total</t>
  </si>
  <si>
    <t>22021.12.2 Total</t>
  </si>
  <si>
    <t>22022.4.2 Total</t>
  </si>
  <si>
    <t>51001.17.9.2 Total</t>
  </si>
  <si>
    <t>36233.76.19.1 Total</t>
  </si>
  <si>
    <t>51081.11.4.3 Total</t>
  </si>
  <si>
    <t>49233.45.2.2 Total</t>
  </si>
  <si>
    <t>51001.17.10.2 Total</t>
  </si>
  <si>
    <t>36233.76.20.1 Total</t>
  </si>
  <si>
    <t>36244.39.3.1 Total</t>
  </si>
  <si>
    <t>36237.51.11.1 Total</t>
  </si>
  <si>
    <t>36244.39.3.4 Total</t>
  </si>
  <si>
    <t>36237.51.13.1 Total</t>
  </si>
  <si>
    <t>49232.4.18 Total</t>
  </si>
  <si>
    <t>22021.6.21 Total</t>
  </si>
  <si>
    <t>49600.4.18 Total</t>
  </si>
  <si>
    <t>49600.4.20 Total</t>
  </si>
  <si>
    <t>43413 Total</t>
  </si>
  <si>
    <t>42801.3.F2 Total</t>
  </si>
  <si>
    <t>47720 Total</t>
  </si>
  <si>
    <t>48282FRA.3.1 Total</t>
  </si>
  <si>
    <t>22022.9.2 Total</t>
  </si>
  <si>
    <t>22021.11.3 Total</t>
  </si>
  <si>
    <t>22022.5.2 Total</t>
  </si>
  <si>
    <t>22021.9.2 Total</t>
  </si>
  <si>
    <t>21IM.SW Total</t>
  </si>
  <si>
    <t>80000.2.3.118 Total</t>
  </si>
  <si>
    <t>34613.3.63 Total</t>
  </si>
  <si>
    <t>50062.4.2 Total</t>
  </si>
  <si>
    <t>22021.14.1 Total</t>
  </si>
  <si>
    <t>22021.14.2 Total</t>
  </si>
  <si>
    <t>22021.14.9 Total</t>
  </si>
  <si>
    <t>22021.14.10 Total</t>
  </si>
  <si>
    <t>22022.2.3 Total</t>
  </si>
  <si>
    <t>22022.14.1 Total</t>
  </si>
  <si>
    <t>22022.14.12 Total</t>
  </si>
  <si>
    <t>22022.14.13 Total</t>
  </si>
  <si>
    <t>22021.12.1 Total</t>
  </si>
  <si>
    <t>22022.12.1 Total</t>
  </si>
  <si>
    <t>22021.14.4 Total</t>
  </si>
  <si>
    <t>22021.6.15 Total</t>
  </si>
  <si>
    <t>22022.14.3 Total</t>
  </si>
  <si>
    <t>22022.6.26 Total</t>
  </si>
  <si>
    <t>40.1.8 Total</t>
  </si>
  <si>
    <t>22021.2.3 Total</t>
  </si>
  <si>
    <t>22021.3.1 Total</t>
  </si>
  <si>
    <t>22021.14.6 Total</t>
  </si>
  <si>
    <t>22021.4.5 Total</t>
  </si>
  <si>
    <t>22022.2.12 Total</t>
  </si>
  <si>
    <t>22022.14.7 Total</t>
  </si>
  <si>
    <t>22022.3.1 Total</t>
  </si>
  <si>
    <t>22022.4.3 Total</t>
  </si>
  <si>
    <t>22021.13.2 Total</t>
  </si>
  <si>
    <t>22021.13.6 Total</t>
  </si>
  <si>
    <t>22021.6.20 Total</t>
  </si>
  <si>
    <t>22021.14.13 Total</t>
  </si>
  <si>
    <t>22021.13.10 Total</t>
  </si>
  <si>
    <t>22022.13.2 Total</t>
  </si>
  <si>
    <t>22022.6.25 Total</t>
  </si>
  <si>
    <t>22022.13.6 Total</t>
  </si>
  <si>
    <t>22021.2.9 Total</t>
  </si>
  <si>
    <t>22021.4.2 Total</t>
  </si>
  <si>
    <t>22021.13.3 Total</t>
  </si>
  <si>
    <t>22022.14.6 Total</t>
  </si>
  <si>
    <t>22022.4.6 Total</t>
  </si>
  <si>
    <t>22022.9.12 Total</t>
  </si>
  <si>
    <t>50061.5.21 Total</t>
  </si>
  <si>
    <t>80000.1.4.81 Total</t>
  </si>
  <si>
    <t>41794.1 Total</t>
  </si>
  <si>
    <t>44907.1.4 Total</t>
  </si>
  <si>
    <t>44907.1.9 Total</t>
  </si>
  <si>
    <t>44907.1.10 Total</t>
  </si>
  <si>
    <t>44907.1.11 Total</t>
  </si>
  <si>
    <t>50062.4.4 Total</t>
  </si>
  <si>
    <t>44907.1.19 Total</t>
  </si>
  <si>
    <t>48478.8.1 Total</t>
  </si>
  <si>
    <t>50062.4.6 Total</t>
  </si>
  <si>
    <t>50062.4.16 Total</t>
  </si>
  <si>
    <t>50062.4.18 Total</t>
  </si>
  <si>
    <t>50062.4.19 Total</t>
  </si>
  <si>
    <t>50062.4.21 Total</t>
  </si>
  <si>
    <t>22021.12.5 Total</t>
  </si>
  <si>
    <t>22021.9.4 Total</t>
  </si>
  <si>
    <t>22021.9.11 Total</t>
  </si>
  <si>
    <t>22022.12.3 Total</t>
  </si>
  <si>
    <t>22022.9.4 Total</t>
  </si>
  <si>
    <t>22022.9.11 Total</t>
  </si>
  <si>
    <t>32635.3.5 Total</t>
  </si>
  <si>
    <t>49232.4.3 Total</t>
  </si>
  <si>
    <t>49232.4.4 Total</t>
  </si>
  <si>
    <t>49600.4.3 Total</t>
  </si>
  <si>
    <t>49600.4.4 Total</t>
  </si>
  <si>
    <t>36244.36.19.1 Total</t>
  </si>
  <si>
    <t>36244.36.22.1 Total</t>
  </si>
  <si>
    <t>50077.3.4 Total</t>
  </si>
  <si>
    <t>48748.1.1 Total</t>
  </si>
  <si>
    <t>22021.14.3 Total</t>
  </si>
  <si>
    <t>22021.6.5 Total</t>
  </si>
  <si>
    <t>22022.14.2 Total</t>
  </si>
  <si>
    <t>34306.3.2 Total</t>
  </si>
  <si>
    <t>40325.1.59 Total</t>
  </si>
  <si>
    <t>50111.1.1 Total</t>
  </si>
  <si>
    <t>50181.1.R1 Total</t>
  </si>
  <si>
    <t>44475.1.2 Total</t>
  </si>
  <si>
    <t>46425.1.1 Total</t>
  </si>
  <si>
    <t>44689.1.1 Total</t>
  </si>
  <si>
    <t>50000.3.1 Total</t>
  </si>
  <si>
    <t>46920.1.1 Total</t>
  </si>
  <si>
    <t>46929.1.1 Total</t>
  </si>
  <si>
    <t>80000.3.3.25 Total</t>
  </si>
  <si>
    <t>44092STI.3.1200 Total</t>
  </si>
  <si>
    <t>47603.1.1 Total</t>
  </si>
  <si>
    <t>47604.1.1 Total</t>
  </si>
  <si>
    <t>54016.1.2 Total</t>
  </si>
  <si>
    <t>44475SA.3.TG01 Total</t>
  </si>
  <si>
    <t>49174.1.1 Total</t>
  </si>
  <si>
    <t>45738.1.2 Total</t>
  </si>
  <si>
    <t>49361 Total</t>
  </si>
  <si>
    <t>49633.1.1 Total</t>
  </si>
  <si>
    <t>80000.1.4.80 Total</t>
  </si>
  <si>
    <t>37676 Total</t>
  </si>
  <si>
    <t>39311 Total</t>
  </si>
  <si>
    <t>40309 Total</t>
  </si>
  <si>
    <t>21IM.05 Total</t>
  </si>
  <si>
    <t>37673.1.3 Total</t>
  </si>
  <si>
    <t>35516.5.TA1 Total</t>
  </si>
  <si>
    <t>72.1083 Total</t>
  </si>
  <si>
    <t>51001.52.7.2 Total</t>
  </si>
  <si>
    <t>36233.79.15.1 Total</t>
  </si>
  <si>
    <t>44637.14.5.3 Total</t>
  </si>
  <si>
    <t>49233.46.1.2 Total</t>
  </si>
  <si>
    <t>51001.52.8.2 Total</t>
  </si>
  <si>
    <t>36233.79.16.1 Total</t>
  </si>
  <si>
    <t>36233.79.16.3 Total</t>
  </si>
  <si>
    <t>36233.79.16.4 Total</t>
  </si>
  <si>
    <t>36224.30.6.2 Total</t>
  </si>
  <si>
    <t>22021.6.4 Total</t>
  </si>
  <si>
    <t>49358.9.1.1 Total</t>
  </si>
  <si>
    <t>22022.6.5 Total</t>
  </si>
  <si>
    <t>22021.11.1 Total</t>
  </si>
  <si>
    <t>36233.127.13.1 Total</t>
  </si>
  <si>
    <t>49233.48.1.2 Total</t>
  </si>
  <si>
    <t>51001.76.8.2 Total</t>
  </si>
  <si>
    <t>36233.127.14.1 Total</t>
  </si>
  <si>
    <t>22021.6.23 Total</t>
  </si>
  <si>
    <t>22022.6.23 Total</t>
  </si>
  <si>
    <t>36244.60.9.3 Total</t>
  </si>
  <si>
    <t>36244.60.10.1 Total</t>
  </si>
  <si>
    <t>36237.47.16.1 Total</t>
  </si>
  <si>
    <t>36233.81.20.1 Total</t>
  </si>
  <si>
    <t>36233.81.20.3 Total</t>
  </si>
  <si>
    <t>49233.49.1.2 Total</t>
  </si>
  <si>
    <t>36244.60.11.1 Total</t>
  </si>
  <si>
    <t>80000.1.4.65 Total</t>
  </si>
  <si>
    <t>80000.2.3.108 Total</t>
  </si>
  <si>
    <t>80000.1.4.90 Total</t>
  </si>
  <si>
    <t>49232.5.3 Total</t>
  </si>
  <si>
    <t>36225.2.20.1 Total</t>
  </si>
  <si>
    <t>49600.5.3 Total</t>
  </si>
  <si>
    <t>49233.79.1.2 Total</t>
  </si>
  <si>
    <t>36225.2.21.1 Total</t>
  </si>
  <si>
    <t>36231.12.8.3 Total</t>
  </si>
  <si>
    <t>46309.1.1 Total</t>
  </si>
  <si>
    <t>36244.30.19.1 Total</t>
  </si>
  <si>
    <t>36244.30.22.1 Total</t>
  </si>
  <si>
    <t>36244.30.22.2 Total</t>
  </si>
  <si>
    <t>49232.4.12 Total</t>
  </si>
  <si>
    <t>49232.4.14 Total</t>
  </si>
  <si>
    <t>49600.4.12 Total</t>
  </si>
  <si>
    <t>49600.4.23 Total</t>
  </si>
  <si>
    <t>72.1099 Total</t>
  </si>
  <si>
    <t>36233.82.13.1 Total</t>
  </si>
  <si>
    <t>49233.50.1.2 Total</t>
  </si>
  <si>
    <t>36233.82.14.1 Total</t>
  </si>
  <si>
    <t>51001.51.6.3 Total</t>
  </si>
  <si>
    <t>51001.51.7.3 Total</t>
  </si>
  <si>
    <t>36244.52.20.1 Total</t>
  </si>
  <si>
    <t>36244.52.20.2 Total</t>
  </si>
  <si>
    <t>36233.83.21.1 Total</t>
  </si>
  <si>
    <t>36233.83.21.3 Total</t>
  </si>
  <si>
    <t>36233.83.22.1 Total</t>
  </si>
  <si>
    <t>51081.2.3.3 Total</t>
  </si>
  <si>
    <t>49233.51.1.2 Total</t>
  </si>
  <si>
    <t>36233.83.23.1 Total</t>
  </si>
  <si>
    <t>44637.69.1.4 Total</t>
  </si>
  <si>
    <t>36244.54.20.1 Total</t>
  </si>
  <si>
    <t>36233.84.23.1 Total</t>
  </si>
  <si>
    <t>49233.52.1.2 Total</t>
  </si>
  <si>
    <t>36233.84.24.1 Total</t>
  </si>
  <si>
    <t>80000.2.3.59 Total</t>
  </si>
  <si>
    <t>48721.3.1 Total</t>
  </si>
  <si>
    <t>36237.3.15.1 Total</t>
  </si>
  <si>
    <t>36237.3.17.1 Total</t>
  </si>
  <si>
    <t>36237.3.17.2 Total</t>
  </si>
  <si>
    <t>36233.85.22.1 Total</t>
  </si>
  <si>
    <t>49233.53.1.2 Total</t>
  </si>
  <si>
    <t>36233.85.23.1 Total</t>
  </si>
  <si>
    <t>36233.67.22.3 Total</t>
  </si>
  <si>
    <t>36233.67.22.4 Total</t>
  </si>
  <si>
    <t>36233.67.22.5 Total</t>
  </si>
  <si>
    <t>49233.54.1.2 Total</t>
  </si>
  <si>
    <t>22021.6.13 Total</t>
  </si>
  <si>
    <t>22022.6.22 Total</t>
  </si>
  <si>
    <t>22021.2.4 Total</t>
  </si>
  <si>
    <t>22022.2.13 Total</t>
  </si>
  <si>
    <t>36244.7.9.1 Total</t>
  </si>
  <si>
    <t>36244.7.10.1 Total</t>
  </si>
  <si>
    <t>36237.6.16.1 Total</t>
  </si>
  <si>
    <t>36244.7.12.1 Total</t>
  </si>
  <si>
    <t>47198.3.1 Total</t>
  </si>
  <si>
    <t>36237.43.15.2 Total</t>
  </si>
  <si>
    <t>36244.72.2.1 Total</t>
  </si>
  <si>
    <t>36237.43.16.2 Total</t>
  </si>
  <si>
    <t>36237.43.17.1 Total</t>
  </si>
  <si>
    <t>36237.43.18.1 Total</t>
  </si>
  <si>
    <t>36233.93.22.1 Total</t>
  </si>
  <si>
    <t>51081.3.3.3 Total</t>
  </si>
  <si>
    <t>36237.20.17.1 Total</t>
  </si>
  <si>
    <t>36233.93.23.1 Total</t>
  </si>
  <si>
    <t>36237.20.18.1 Total</t>
  </si>
  <si>
    <t>51001.9.5.3 Total</t>
  </si>
  <si>
    <t>51001.98.6.3 Total</t>
  </si>
  <si>
    <t>22021.9.14 Total</t>
  </si>
  <si>
    <t>22022.9.10 Total</t>
  </si>
  <si>
    <t>36244.19.9.1 Total</t>
  </si>
  <si>
    <t>36233.94.22.1 Total</t>
  </si>
  <si>
    <t>49233.57.1.2 Total</t>
  </si>
  <si>
    <t>36237.12.16.1 Total</t>
  </si>
  <si>
    <t>36237.12.16.2 Total</t>
  </si>
  <si>
    <t>51001.53.4.2 Total</t>
  </si>
  <si>
    <t>36244.19.10.1 Total</t>
  </si>
  <si>
    <t>36233.94.23.1 Total</t>
  </si>
  <si>
    <t>36233.94.23.4 Total</t>
  </si>
  <si>
    <t>36244.61.5.3 Total</t>
  </si>
  <si>
    <t>36244.61.7.1 Total</t>
  </si>
  <si>
    <t>36237.48.19.1 Total</t>
  </si>
  <si>
    <t>36237.48.19.2 Total</t>
  </si>
  <si>
    <t>36237.48.20.1 Total</t>
  </si>
  <si>
    <t>36244.61.8.1 Total</t>
  </si>
  <si>
    <t>36244.61.8.2 Total</t>
  </si>
  <si>
    <t>36237.48.21.1 Total</t>
  </si>
  <si>
    <t>36233.95.22.3 Total</t>
  </si>
  <si>
    <t>49233.58.1.2 Total</t>
  </si>
  <si>
    <t>36233.95.23.4 Total</t>
  </si>
  <si>
    <t>36224.35.1.2 Total</t>
  </si>
  <si>
    <t>22021.4.1 Total</t>
  </si>
  <si>
    <t>22022.4.4 Total</t>
  </si>
  <si>
    <t>49233.91.1.2 Total</t>
  </si>
  <si>
    <t>49232.4.16 Total</t>
  </si>
  <si>
    <t>49600.4.16 Total</t>
  </si>
  <si>
    <t>36233.96.22.1 Total</t>
  </si>
  <si>
    <t>49232.4.15 Total</t>
  </si>
  <si>
    <t>49233.59.1.2 Total</t>
  </si>
  <si>
    <t>49600.4.15 Total</t>
  </si>
  <si>
    <t>36233.96.23.1 Total</t>
  </si>
  <si>
    <t>36237.50.18.2 Total</t>
  </si>
  <si>
    <t>36237.50.19.1 Total</t>
  </si>
  <si>
    <t>36237.50.19.3 Total</t>
  </si>
  <si>
    <t>51001.87.6.3 Total</t>
  </si>
  <si>
    <t>51001.87.7.3 Total</t>
  </si>
  <si>
    <t>51001.64.7.3 Total</t>
  </si>
  <si>
    <t>51001.64.8.3 Total</t>
  </si>
  <si>
    <t>36225.12.3.1 Total</t>
  </si>
  <si>
    <t>51001.27.11.2 Total</t>
  </si>
  <si>
    <t>36233.101.22.1 Total</t>
  </si>
  <si>
    <t>49233.60.1.2 Total</t>
  </si>
  <si>
    <t>49233.60.2.2 Total</t>
  </si>
  <si>
    <t>51001.27.12.2 Total</t>
  </si>
  <si>
    <t>36233.101.23.1 Total</t>
  </si>
  <si>
    <t>36244.25.4.1 Total</t>
  </si>
  <si>
    <t>36237.18.16.1 Total</t>
  </si>
  <si>
    <t>36237.18.16.2 Total</t>
  </si>
  <si>
    <t>51001.79.5.3 Total</t>
  </si>
  <si>
    <t>51001.79.6.3 Total</t>
  </si>
  <si>
    <t>51001.63.8.3 Total</t>
  </si>
  <si>
    <t>51001.63.9.3 Total</t>
  </si>
  <si>
    <t>8C.063086 Total</t>
  </si>
  <si>
    <t>44111.3.17 Total</t>
  </si>
  <si>
    <t>44112.3.1 Total</t>
  </si>
  <si>
    <t>47293.3.1 Total</t>
  </si>
  <si>
    <t>44111.3.19 Total</t>
  </si>
  <si>
    <t>43714.3.14 Total</t>
  </si>
  <si>
    <t>48816.3.1 Total</t>
  </si>
  <si>
    <t>22021.2.8 Total</t>
  </si>
  <si>
    <t>22022.2.2 Total</t>
  </si>
  <si>
    <t>48527.1.1 Total</t>
  </si>
  <si>
    <t>22021.13.8 Total</t>
  </si>
  <si>
    <t>44651.3.1 Total</t>
  </si>
  <si>
    <t>47431.1.1 Total</t>
  </si>
  <si>
    <t>47326.1.1 Total</t>
  </si>
  <si>
    <t>42894 Total</t>
  </si>
  <si>
    <t>46289.1.1 Total</t>
  </si>
  <si>
    <t>47643.1.1 Total</t>
  </si>
  <si>
    <t>42269 Total</t>
  </si>
  <si>
    <t>44111.3.18 Total</t>
  </si>
  <si>
    <t>45488.3.1 Total</t>
  </si>
  <si>
    <t>43714.3.3 Total</t>
  </si>
  <si>
    <t>45488.2.3 Total</t>
  </si>
  <si>
    <t>42379.3.38 Total</t>
  </si>
  <si>
    <t>43714.2.16 Total</t>
  </si>
  <si>
    <t>47931 Total</t>
  </si>
  <si>
    <t>46240.1.F1 Total</t>
  </si>
  <si>
    <t>46240.2.1 Total</t>
  </si>
  <si>
    <t>50417.1.1 Total</t>
  </si>
  <si>
    <t>22021.11.2 Total</t>
  </si>
  <si>
    <t>22022.11.1 Total</t>
  </si>
  <si>
    <t>44111.3.5 Total</t>
  </si>
  <si>
    <t>22021.6.16 Total</t>
  </si>
  <si>
    <t>22022.6.10 Total</t>
  </si>
  <si>
    <t>44837.3.1 Total</t>
  </si>
  <si>
    <t>43728.1.5 Total</t>
  </si>
  <si>
    <t>36237.15.14.1 Total</t>
  </si>
  <si>
    <t>36244.22.8.1 Total</t>
  </si>
  <si>
    <t>48940 Total</t>
  </si>
  <si>
    <t>36237.15.15.1 Total</t>
  </si>
  <si>
    <t>36237.15.16.1 Total</t>
  </si>
  <si>
    <t>36237.4.15.1 Total</t>
  </si>
  <si>
    <t>36244.4.9.2 Total</t>
  </si>
  <si>
    <t>36237.4.16.1 Total</t>
  </si>
  <si>
    <t>36244.68.3.1 Total</t>
  </si>
  <si>
    <t>36244.68.4.1 Total</t>
  </si>
  <si>
    <t>36237.54.14.2 Total</t>
  </si>
  <si>
    <t>36237.54.15.1 Total</t>
  </si>
  <si>
    <t>72.1090 Total</t>
  </si>
  <si>
    <t>45430.3.1 Total</t>
  </si>
  <si>
    <t>44111.3.12 Total</t>
  </si>
  <si>
    <t>47916.3.1 Total</t>
  </si>
  <si>
    <t>22021.6.17 Total</t>
  </si>
  <si>
    <t>46243.3.3 Total</t>
  </si>
  <si>
    <t>44107.3.1 Total</t>
  </si>
  <si>
    <t>43714.1.6 Total</t>
  </si>
  <si>
    <t>48461 Total</t>
  </si>
  <si>
    <t>46453.2.1 Total</t>
  </si>
  <si>
    <t>46453.3.2 Total</t>
  </si>
  <si>
    <t>46453.3.3 Total</t>
  </si>
  <si>
    <t>45966.3.1 Total</t>
  </si>
  <si>
    <t>50035.3.1 Total</t>
  </si>
  <si>
    <t>48433.1.1 Total</t>
  </si>
  <si>
    <t>22022.14.8 Total</t>
  </si>
  <si>
    <t>43714.2.10 Total</t>
  </si>
  <si>
    <t>22021.6.12 Total</t>
  </si>
  <si>
    <t>22022.6.16 Total</t>
  </si>
  <si>
    <t>44096.3.5 Total</t>
  </si>
  <si>
    <t>44096.3.10 Total</t>
  </si>
  <si>
    <t>44096.3.11 Total</t>
  </si>
  <si>
    <t>44096.3.12 Total</t>
  </si>
  <si>
    <t>2019CPT.03.10.20101 Total</t>
  </si>
  <si>
    <t>47082.1.1 Total</t>
  </si>
  <si>
    <t>48436.1.1 Total</t>
  </si>
  <si>
    <t>46429.1.1 Total</t>
  </si>
  <si>
    <t>22021.6.22 Total</t>
  </si>
  <si>
    <t>22022.6.18 Total</t>
  </si>
  <si>
    <t>43713.1.5 Total</t>
  </si>
  <si>
    <t>45508.3.1 Total</t>
  </si>
  <si>
    <t>46446.2.1 Total</t>
  </si>
  <si>
    <t>46446.3.1 Total</t>
  </si>
  <si>
    <t>48168 Total</t>
  </si>
  <si>
    <t>48778.4.13 Total</t>
  </si>
  <si>
    <t>49108.1.1 Total</t>
  </si>
  <si>
    <t>22021.6.14 Total</t>
  </si>
  <si>
    <t>22022.6.17 Total</t>
  </si>
  <si>
    <t>46233.3.1 Total</t>
  </si>
  <si>
    <t>44666.1.1 Total</t>
  </si>
  <si>
    <t>47167.2.1 Total</t>
  </si>
  <si>
    <t>47167.3.1 Total</t>
  </si>
  <si>
    <t>36244.71.3.1 Total</t>
  </si>
  <si>
    <t>36237.52.14.1 Total</t>
  </si>
  <si>
    <t>36237.52.14.2 Total</t>
  </si>
  <si>
    <t>36244.71.4.1 Total</t>
  </si>
  <si>
    <t>44096.1.23 Total</t>
  </si>
  <si>
    <t>11RE.109718 Total</t>
  </si>
  <si>
    <t>46336.1.1 Total</t>
  </si>
  <si>
    <t>36244.6.6.1 Total</t>
  </si>
  <si>
    <t>36237.60.13.1 Total</t>
  </si>
  <si>
    <t>36237.60.14.1 Total</t>
  </si>
  <si>
    <t>36237.60.15.1 Total</t>
  </si>
  <si>
    <t>49464.1.1 Total</t>
  </si>
  <si>
    <t>11.101415 Total</t>
  </si>
  <si>
    <t>51057.1.1 Total</t>
  </si>
  <si>
    <t>46330.1.1 Total</t>
  </si>
  <si>
    <t>36244.5.5.1 Total</t>
  </si>
  <si>
    <t>36237.5.15.2 Total</t>
  </si>
  <si>
    <t>36237.5.16.1 Total</t>
  </si>
  <si>
    <t>36237.5.16.2 Total</t>
  </si>
  <si>
    <t>36237.5.17.1 Total</t>
  </si>
  <si>
    <t>22021.6.31 Total</t>
  </si>
  <si>
    <t>22022.6.15 Total</t>
  </si>
  <si>
    <t>42892 Total</t>
  </si>
  <si>
    <t>22021.6.7 Total</t>
  </si>
  <si>
    <t>22022.6.4 Total</t>
  </si>
  <si>
    <t>49090 Total</t>
  </si>
  <si>
    <t>47700.2.1 Total</t>
  </si>
  <si>
    <t>41821.3.39 Total</t>
  </si>
  <si>
    <t>41821.3.F41 Total</t>
  </si>
  <si>
    <t>42379.3.3 Total</t>
  </si>
  <si>
    <t>46338.1.1 Total</t>
  </si>
  <si>
    <t>46338.2.1 Total</t>
  </si>
  <si>
    <t>36237.56.14.3 Total</t>
  </si>
  <si>
    <t>36237.56.14.4 Total</t>
  </si>
  <si>
    <t>36244.11.7.1 Total</t>
  </si>
  <si>
    <t>80000.2.2.3 Total</t>
  </si>
  <si>
    <t>72.1103 Total</t>
  </si>
  <si>
    <t>43714.1.9 Total</t>
  </si>
  <si>
    <t>43714.3.9 Total</t>
  </si>
  <si>
    <t>43714.3.18 Total</t>
  </si>
  <si>
    <t>36233.103.22.1 Total</t>
  </si>
  <si>
    <t>36233.103.22.3 Total</t>
  </si>
  <si>
    <t>36233.103.22.4 Total</t>
  </si>
  <si>
    <t>49233.61.1.2 Total</t>
  </si>
  <si>
    <t>36233.103.23.1 Total</t>
  </si>
  <si>
    <t>36233.103.23.4 Total</t>
  </si>
  <si>
    <t>51001.106.3.2 Total</t>
  </si>
  <si>
    <t>36233.104.22.1 Total</t>
  </si>
  <si>
    <t>49233.62.1.2 Total</t>
  </si>
  <si>
    <t>51001.106.4.2 Total</t>
  </si>
  <si>
    <t>36233.104.23.1 Total</t>
  </si>
  <si>
    <t>36237.10.14.1 Total</t>
  </si>
  <si>
    <t>36244.14.5.2 Total</t>
  </si>
  <si>
    <t>36237.10.15.2 Total</t>
  </si>
  <si>
    <t>36237.10.16.1 Total</t>
  </si>
  <si>
    <t>36244.14.7.1 Total</t>
  </si>
  <si>
    <t>43725.4.2 Total</t>
  </si>
  <si>
    <t>43714.4.2 Total</t>
  </si>
  <si>
    <t>48778.4.10 Total</t>
  </si>
  <si>
    <t>49232.4.17 Total</t>
  </si>
  <si>
    <t>36225.9.15.1 Total</t>
  </si>
  <si>
    <t>36225.9.15.2 Total</t>
  </si>
  <si>
    <t>49600.4.17 Total</t>
  </si>
  <si>
    <t>49600.4.19 Total</t>
  </si>
  <si>
    <t>36225.9.16.1 Total</t>
  </si>
  <si>
    <t>36225.9.16.2 Total</t>
  </si>
  <si>
    <t>36233.153.3.2 Total</t>
  </si>
  <si>
    <t>49233.93.1.2 Total</t>
  </si>
  <si>
    <t>13801.1028010 Total</t>
  </si>
  <si>
    <t>36231.33.3.3 Total</t>
  </si>
  <si>
    <t>36233.105.20.1 Total</t>
  </si>
  <si>
    <t>49233.63.1.2 Total</t>
  </si>
  <si>
    <t>22021.6.25 Total</t>
  </si>
  <si>
    <t>36231.33.4.2 Total</t>
  </si>
  <si>
    <t>36231.33.4.3 Total</t>
  </si>
  <si>
    <t>36233.105.21.1 Total</t>
  </si>
  <si>
    <t>22022.6.19 Total</t>
  </si>
  <si>
    <t>22021.9.7 Total</t>
  </si>
  <si>
    <t>22022.9.9 Total</t>
  </si>
  <si>
    <t>40924.1.1 Total</t>
  </si>
  <si>
    <t>22021.2.14 Total</t>
  </si>
  <si>
    <t>22021.8.1 Total</t>
  </si>
  <si>
    <t>22021.12.4 Total</t>
  </si>
  <si>
    <t>22021.13.1 Total</t>
  </si>
  <si>
    <t>22021.9.3 Total</t>
  </si>
  <si>
    <t>22021.9.6 Total</t>
  </si>
  <si>
    <t>22021.9.8 Total</t>
  </si>
  <si>
    <t>22021.9.9 Total</t>
  </si>
  <si>
    <t>22021.9.10 Total</t>
  </si>
  <si>
    <t>22021.9.12 Total</t>
  </si>
  <si>
    <t>22021.7.1 Total</t>
  </si>
  <si>
    <t>22021.11.4 Total</t>
  </si>
  <si>
    <t>22021.4.6 Total</t>
  </si>
  <si>
    <t>22022.2.11 Total</t>
  </si>
  <si>
    <t>22022.8.1 Total</t>
  </si>
  <si>
    <t>22022.5.3 Total</t>
  </si>
  <si>
    <t>22022.12.2 Total</t>
  </si>
  <si>
    <t>22022.4.5 Total</t>
  </si>
  <si>
    <t>22022.7.1 Total</t>
  </si>
  <si>
    <t>22022.7.2 Total</t>
  </si>
  <si>
    <t>22022.9.3 Total</t>
  </si>
  <si>
    <t>22022.9.5 Total</t>
  </si>
  <si>
    <t>22022.9.6 Total</t>
  </si>
  <si>
    <t>22022.9.7 Total</t>
  </si>
  <si>
    <t>22022.9.8 Total</t>
  </si>
  <si>
    <t>36087 Total</t>
  </si>
  <si>
    <t>36095 Total</t>
  </si>
  <si>
    <t>49082.1.1 Total</t>
  </si>
  <si>
    <t>48939 Total</t>
  </si>
  <si>
    <t>43740.3.5 Total</t>
  </si>
  <si>
    <t>40435.1.10 Total</t>
  </si>
  <si>
    <t>36230.43.7.6 Total</t>
  </si>
  <si>
    <t>49599.1.10 Total</t>
  </si>
  <si>
    <t>36230.43.8.6 Total</t>
  </si>
  <si>
    <t>48778.4.2 Total</t>
  </si>
  <si>
    <t>36233.106.16.1 Total</t>
  </si>
  <si>
    <t>36233.106.16.3 Total</t>
  </si>
  <si>
    <t>49233.64.1.2 Total</t>
  </si>
  <si>
    <t>36233.106.17.1 Total</t>
  </si>
  <si>
    <t>22022.6.30 Total</t>
  </si>
  <si>
    <t>49233.65.1.2 Total</t>
  </si>
  <si>
    <t>36237.40.14.2 Total</t>
  </si>
  <si>
    <t>36233.107.23.1 Total</t>
  </si>
  <si>
    <t>44637.45.2.4 Total</t>
  </si>
  <si>
    <t>47589.3.1 Total</t>
  </si>
  <si>
    <t>80000.1.4.98 Total</t>
  </si>
  <si>
    <t>80000.1.4.97 Total</t>
  </si>
  <si>
    <t>80000.1.4.99 Total</t>
  </si>
  <si>
    <t>50265 Total</t>
  </si>
  <si>
    <t>80000.2.3.112 Total</t>
  </si>
  <si>
    <t>36237.22.17.3 Total</t>
  </si>
  <si>
    <t>36244.31.6.1 Total</t>
  </si>
  <si>
    <t>72.1092 Total</t>
  </si>
  <si>
    <t>51001.69.7.2 Total</t>
  </si>
  <si>
    <t>36233.109.20.1 Total</t>
  </si>
  <si>
    <t>51081.12.2.3 Total</t>
  </si>
  <si>
    <t>49233.77.1.2 Total</t>
  </si>
  <si>
    <t>51001.69.8.2 Total</t>
  </si>
  <si>
    <t>36233.109.21.1 Total</t>
  </si>
  <si>
    <t>46876.1.2 Total</t>
  </si>
  <si>
    <t>40435.1.13 Total</t>
  </si>
  <si>
    <t>36230.37.22.6 Total</t>
  </si>
  <si>
    <t>46876.1.3 Total</t>
  </si>
  <si>
    <t>49599.1.13 Total</t>
  </si>
  <si>
    <t>49600.3.2 Total</t>
  </si>
  <si>
    <t>36230.37.23.6 Total</t>
  </si>
  <si>
    <t>49233.78.1.2 Total</t>
  </si>
  <si>
    <t>6SP.4.2.1 Total</t>
  </si>
  <si>
    <t>36237.49.17.1 Total</t>
  </si>
  <si>
    <t>36237.49.18.1 Total</t>
  </si>
  <si>
    <t>36237.49.18.3 Total</t>
  </si>
  <si>
    <t>36244.67.6.1 Total</t>
  </si>
  <si>
    <t>36237.49.19.1 Total</t>
  </si>
  <si>
    <t>36237.49.20.1 Total</t>
  </si>
  <si>
    <t>36233.110.22.1 Total</t>
  </si>
  <si>
    <t>51081.20.2.3 Total</t>
  </si>
  <si>
    <t>49233.66.1.2 Total</t>
  </si>
  <si>
    <t>49233.66.2.2 Total</t>
  </si>
  <si>
    <t>36233.110.23.1 Total</t>
  </si>
  <si>
    <t>80000.1.4.83 Total</t>
  </si>
  <si>
    <t>72.1087 Total</t>
  </si>
  <si>
    <t>36233.112.22.1 Total</t>
  </si>
  <si>
    <t>36233.112.22.2 Total</t>
  </si>
  <si>
    <t>51081.21.2.3 Total</t>
  </si>
  <si>
    <t>49233.70.1.2 Total</t>
  </si>
  <si>
    <t>49233.70.2.2 Total</t>
  </si>
  <si>
    <t>51001.43.9.2 Total</t>
  </si>
  <si>
    <t>36233.112.23.1 Total</t>
  </si>
  <si>
    <t>36233.112.23.2 Total</t>
  </si>
  <si>
    <t>44637.67.1.4 Total</t>
  </si>
  <si>
    <t>44637.67.1.5 Total</t>
  </si>
  <si>
    <t>36223.133.4.2 Total</t>
  </si>
  <si>
    <t>51001.43.9.1 Total</t>
  </si>
  <si>
    <t>48713.3.1 Total</t>
  </si>
  <si>
    <t>72.2032 Total</t>
  </si>
  <si>
    <t>36233.113.22.1 Total</t>
  </si>
  <si>
    <t>51081.22.2.3 Total</t>
  </si>
  <si>
    <t>49233.68.1.2 Total</t>
  </si>
  <si>
    <t>49233.68.2.2 Total</t>
  </si>
  <si>
    <t>51001.44.9.2 Total</t>
  </si>
  <si>
    <t>36233.113.23.1 Total</t>
  </si>
  <si>
    <t>ABERDEEN CAROLINA &amp; WESTERN RAILWAY</t>
  </si>
  <si>
    <t>ABERDEEN CAROLINA &amp; WESTERN RAILWAY Total</t>
  </si>
  <si>
    <t xml:space="preserve">AERONAUTIC AUTHORITY OF HENDERSON OXFORD, COUNTY OF GRANVILLE &amp; VANCE </t>
  </si>
  <si>
    <t>AERONAUTIC AUTHORITY OF HENDERSON OXFORD, COUNTY OF GRANVILLE &amp; VANCE Total</t>
  </si>
  <si>
    <t>ALAMANCE COUNTY TRANSPORTATION AUTHORITY</t>
  </si>
  <si>
    <t>ALAMANCE COUNTY TRANSPORTATION AUTHORITY Total</t>
  </si>
  <si>
    <t>ALBEMARLE REGIONAL PLANNING AND DEVELOPMENT COMM.</t>
  </si>
  <si>
    <t>ALBEMARLE REGIONAL PLANNING AND DEVELOPMENT Total</t>
  </si>
  <si>
    <t>ALEXANDER COUNTY DEPARTMENT OF SOCIAL SERVICES</t>
  </si>
  <si>
    <t>ALEXANDER COUNTY DEPARTMENT OF SOCIAL SERVICES Total</t>
  </si>
  <si>
    <t>AMERICAN PUBLIC TRANSPORTATION ASSOCIATION</t>
  </si>
  <si>
    <t>AMERICAN PUBLIC TRANSPORTATION ASSOCIATION Total</t>
  </si>
  <si>
    <t xml:space="preserve">ASHE COUNTY </t>
  </si>
  <si>
    <t>ASHE COUNTY TRANSPORTATION AUTHORITY INC</t>
  </si>
  <si>
    <t>ASHE COUNTY TRANSPORTATION AUTHORITY INC Total</t>
  </si>
  <si>
    <t>AVERY ASSOCIATION FOR EXCEPTIONAL CITIZENS INC</t>
  </si>
  <si>
    <t>AVERY ASSOCIATION FOR EXCEPTIONAL CITIZENS INC Total</t>
  </si>
  <si>
    <t>AVERY COUNTY TRANSPORTATION AUTHORITY</t>
  </si>
  <si>
    <t>AVERY COUNTY TRANSPORTATION AUTHORITY Total</t>
  </si>
  <si>
    <t>BEAUFORT COUNTY DEVELOPMENTAL DEVELOPMENTAL CENTER, INC.</t>
  </si>
  <si>
    <t>BELMONT CITY OF DNCR</t>
  </si>
  <si>
    <t>BELMONT CITY OF DNCR Total</t>
  </si>
  <si>
    <t>BURLINGTON ALAMANCE AIRPORT AUTHORITY</t>
  </si>
  <si>
    <t>BURLINGTON ALAMANCE AIRPORT AUTHORITY Total</t>
  </si>
  <si>
    <t>CAMDEN COUNTY DISMAL SWAMP VISTIOR CENTER</t>
  </si>
  <si>
    <t>CAMDEN COUNTY DISMAL SWAMP VISTIOR CENTER Total</t>
  </si>
  <si>
    <t>CARTERET COUNTY TOURISM DEVELOPMENT BUREAU</t>
  </si>
  <si>
    <t>CARTERET COUNTY TOURISM  DEVELOPMENT BUREAU</t>
  </si>
  <si>
    <t xml:space="preserve"> </t>
  </si>
  <si>
    <t>CARTERET COUNTY TOURISM DEVELOPMENT BUREAU Total</t>
  </si>
  <si>
    <t>CENTER RURAL VOL FIRE &amp; RESCUE DEPT INC</t>
  </si>
  <si>
    <t>CENTER RURAL VOL FIRE &amp; RESCUE DEPT INC Total</t>
  </si>
  <si>
    <t>CENTRAL CAROLINA COMMUNITY COLLEGE FOUNDATION</t>
  </si>
  <si>
    <t>CENTRAL CAROLINA COMMUNITY COLLEGE FOUNDATION Total</t>
  </si>
  <si>
    <t>CHARLOTTE EDUCATION FOUNDATION</t>
  </si>
  <si>
    <t>CHARLOTTE EDUCATION FOUNDATION Total</t>
  </si>
  <si>
    <t>CHARLOTTE-MECKLENBURG BOARD OF EDUCATION</t>
  </si>
  <si>
    <t>CHARLOTTE-MECKLENBURG BOARD OF EDUCATION Total</t>
  </si>
  <si>
    <t>CHOANOKE PUBLIC TRANSPORTATION AUTHORITY</t>
  </si>
  <si>
    <t>CHOANOKE PUBLIC TRANSPORTATION AUTHORITY Total</t>
  </si>
  <si>
    <t>CLEVELAND COMMUNITY VOLUNTER FIRE DEPT</t>
  </si>
  <si>
    <t>CLEVELAND COMMUNITY VOLUNTER FIRE DEPT Total</t>
  </si>
  <si>
    <t>COMMUNITY AND SENIOR SERVICES OF JOHNSTON COUNTY-COUNCIL ON AGING</t>
  </si>
  <si>
    <t>COMMUNITY AND SENIOR SERVICES OF JOHNSTON COUNTY-COUNCIL ON AGING Total</t>
  </si>
  <si>
    <t>COMMUNITY LINK PROGRAMS OF TRAVELER AID SOCIETY OF CENTRAL CAROLINAS INC</t>
  </si>
  <si>
    <t>COMMUNITY LINK PROGRAMS OF TRAVELER AID SOCIETY OF CENTRAL CAROLINAS INC Total</t>
  </si>
  <si>
    <t>DOMESTIC VIOLENCE SHELTER &amp; SERVICES INC</t>
  </si>
  <si>
    <t>DOMESTIC VIOLENCE SHELTER &amp; SERVICES INC Total</t>
  </si>
  <si>
    <t>EASTERN BAND OF CHEROKEE INDIANS TRANSIT SERVICES</t>
  </si>
  <si>
    <t>EASTERN BAND OF CHEROKEE INDIANS TRANSIT SERVICES Total</t>
  </si>
  <si>
    <t>ELIZABETH CITY-PASQUOTANK COUNTY AIRPORT AUTHORITY</t>
  </si>
  <si>
    <t>ELIZABETH CITY-PASQUOTANK COUNTY AIRPORT AUTHORITY Total</t>
  </si>
  <si>
    <t>FOOTHILLS REGIONAL AIRPORT AUTHORITY Total</t>
  </si>
  <si>
    <t>GOLDSBORO WAYNE TRANSPORTATION AUTHORITY</t>
  </si>
  <si>
    <t>GOLDSBORO WAYNE TRANSPORTATION AUTHORITY Total</t>
  </si>
  <si>
    <t>GREATER ASHEVILLE REGIONAL AIRPORT AUTHORITY</t>
  </si>
  <si>
    <t>GREATER ASHEVILLE REGIONAL AIRPORT AUTHORITY Total</t>
  </si>
  <si>
    <t>HALIFAX-NORTHAMPTON REGIONAL AIRPORT AUTHORITY</t>
  </si>
  <si>
    <t>HALIFAX-NORTHAMPTON REGIONAL AIRPORT AUTHORITY Total</t>
  </si>
  <si>
    <t>HIWASSEE DAM VOLUNTEER FIRE DEPT</t>
  </si>
  <si>
    <t>HIWASSEE DAM VOLUNTEER FIRE DEPT Total</t>
  </si>
  <si>
    <t>HYDE COUNTY NON-PROFIT PRIVATE TRANSPORTATION CORPORATION</t>
  </si>
  <si>
    <t>HYDE COUNTY NON-PROFIT PRIVATE TRANSPORTATION CORPORATION Total</t>
  </si>
  <si>
    <t>ISOTHERMAL PLANNING &amp; DEVELOPMENT COMMISSION</t>
  </si>
  <si>
    <t>ISOTHERMAL PLANNING &amp; DEVELOPMENT COMMISSION Total</t>
  </si>
  <si>
    <t>JACKSON COUNTY DEPARTMENT OF PUBLIC HEALTH</t>
  </si>
  <si>
    <t>JACKSON COUNTY DEPARTMENT OF PUBLIC HEALTH Total</t>
  </si>
  <si>
    <t>KERR AREA TRANSPORTATION AUTHORITY</t>
  </si>
  <si>
    <t>KERR AREA TRANSPORTATION AUTHORITY Total</t>
  </si>
  <si>
    <t>KERR-TAR REGIONAL COUNCIL OF GOVERNMENTS</t>
  </si>
  <si>
    <t>KERR-TAR REGIONAL COUNCIL OF GOVERNMENTS Total</t>
  </si>
  <si>
    <t>LAURINBURG &amp; SOUTHERN RAILROAD CO INC</t>
  </si>
  <si>
    <t>LAURINBURG &amp; SOUTHERN RAILROAD CO INC Total</t>
  </si>
  <si>
    <t>LINCOLNTON-LINCOLN COUNTY REGIONAL AIRPORT AUTHORITY Total</t>
  </si>
  <si>
    <t>LUMBER RIVER COUNCIL OF GOVERNMENTS</t>
  </si>
  <si>
    <t>LUMBER RIVER COUNCIL OF GOVERNMENTS Total</t>
  </si>
  <si>
    <t>MADISON COUNTY TRANSPORTATION AUTHORITY</t>
  </si>
  <si>
    <t>MADISON COUNTY TRANSPORTATION AUTHORITY Total</t>
  </si>
  <si>
    <t>MAYLAND COMMUNITY COLLEGE FOUNDATION INC</t>
  </si>
  <si>
    <t>MAYLAND COMMUNITY COLLEGE FOUNDATION INC Total</t>
  </si>
  <si>
    <t>MECKLENBURG COUNTY LUESA AIR QUALITY</t>
  </si>
  <si>
    <t>MECKLENBURG COUNTY LUESA AIR QUALITY Total</t>
  </si>
  <si>
    <t>MID CAROLINA COUNCIL OF GOVERNMENTS INC</t>
  </si>
  <si>
    <t>MID CAROLINA COUNCIL OF GOVERNMENTS INC Total</t>
  </si>
  <si>
    <t>MITCHELL COUNTY TRANSPORTATION AUTHORITY</t>
  </si>
  <si>
    <t>MITCHELL COUNTY TRANSPORTATION AUTHORITY Total</t>
  </si>
  <si>
    <t>MOUNT AIRY SURRY COUNTY AIRPORT AUTHORITY</t>
  </si>
  <si>
    <t>MOUNT AIRY SURRY COUNTY AIRPORT AUTHORITY Total</t>
  </si>
  <si>
    <t>MOUNTAIN ISLAND DAY COMMUNITY CHARTER SCHOOL</t>
  </si>
  <si>
    <t>MOUNTAIN ISLAND DAY COMMUNITY CHARTER SCHOOL Total</t>
  </si>
  <si>
    <t>NETWORK FOR ENDANGERED SEA TURTLES INC</t>
  </si>
  <si>
    <t>NETWORK FOR ENDANGERED SEA TURTELS INC Total</t>
  </si>
  <si>
    <t>NORTH CAROLINA WILDLIFE RESOURCES COMMISSION</t>
  </si>
  <si>
    <t>NORTH CAROLINA WILDLIFE RESOURCES COMMISSION Total</t>
  </si>
  <si>
    <t>ONSLOW UNITED TRANSIT SYSTEM INC</t>
  </si>
  <si>
    <t>ONSLOW UNITED TRANSIT SYSTEM INC Total</t>
  </si>
  <si>
    <t>OUTER BANKS BICYCLE &amp; PEDESTRIAN SAFETY COALITION</t>
  </si>
  <si>
    <t>OUTER BANKS BICYCLE &amp; PEDESTRIAN SAFETY COALITION Total</t>
  </si>
  <si>
    <t>PIEDMONT AUTHORITY FOR REGIONAL TRANSPORTATION</t>
  </si>
  <si>
    <t>PIEDMONT AUTHORITY FOR REGIONAL TRANSPORTATION Total</t>
  </si>
  <si>
    <t>PITT GREENVILLE AIRPORT AUTHORITY</t>
  </si>
  <si>
    <t>PITT GREENVILLE AIRPORT AUTHORITY Total</t>
  </si>
  <si>
    <t>POLK COUNTY TRANSPORTATION AUTHORITY</t>
  </si>
  <si>
    <t>POLK COUNTY TRANSPORTATION AUTHORITY Total</t>
  </si>
  <si>
    <t>RED SPRINGS &amp; NORTHERN RAILROAD FOUNDATION INC</t>
  </si>
  <si>
    <t>RED SPRINGS &amp; NORTHERN RAILROAD FOUNDATION INC Total</t>
  </si>
  <si>
    <t>RESEARCH TRIANGLE REGIONAL PUBLIC TRANSPORTATION AUTHORITY</t>
  </si>
  <si>
    <t>RESEARCH TRIANGLE REGIONAL PUBLIC  TRANSPORTATION AUTHORITY Total</t>
  </si>
  <si>
    <t>RICHMOND INTERAGENCY TRANSPORTATION, INC.</t>
  </si>
  <si>
    <t>RICHMOND INTERAGENCY TRANSPORTATION, INC. Total</t>
  </si>
  <si>
    <t>ROBESON COUNTY DISTRICT ATTORNEYS OFFICE</t>
  </si>
  <si>
    <t>ROBESON COUNTY DISTRICT ATTORNEYS OFFICE Total</t>
  </si>
  <si>
    <t>ROCKY MOUNT WILSON AIRPORT AUTHORITY</t>
  </si>
  <si>
    <t>ROCKY MOUNT WILSON AIRPORT AUTHORITY Total</t>
  </si>
  <si>
    <t>SANFORD-LEE COUNTY REGIONAL AIRPORT AUTHORITY</t>
  </si>
  <si>
    <t>SANFORD-LEE COUNTY REGIONAL AIRPORT AUTHORITY Total</t>
  </si>
  <si>
    <t>SOUTHEASTERN REGIONAL MEDICAL CENTER</t>
  </si>
  <si>
    <t>SOUTHEASTERN REGIONAL MEDICAL CENTER Total</t>
  </si>
  <si>
    <t>SOUTHEASTERN WELCOME CENTER INC</t>
  </si>
  <si>
    <t>SOUTHEASTERN WELCOME CENTER INC Total</t>
  </si>
  <si>
    <t>SOUTHWESTERN COMMISSION REGIONAL TRANSPORTATION</t>
  </si>
  <si>
    <t>SOUTHWESTERN COMMISSION REGIONAL TRANSPORTATION Total</t>
  </si>
  <si>
    <t>SWAIN COUNTY FOCAL POINT ON AGING, INC.</t>
  </si>
  <si>
    <t>SWAIN COUNTY FOCAL POINT ON AGING, INC. Total</t>
  </si>
  <si>
    <t>TARBORO EDGECOMBE AIRPORT AUTHORITY</t>
  </si>
  <si>
    <t>TARBORO EDGECOMBE AIRPORT AUTHORITY Total</t>
  </si>
  <si>
    <t>THE LIFE CENTER OF DAVIDSON COUNTY INC</t>
  </si>
  <si>
    <t>THE LIFE CENTER OF DAVIDSON COUNTY INC Total</t>
  </si>
  <si>
    <t>TRANSPORTATION ADMINISTRATION OF CLEVELAND COUNTY, INC.</t>
  </si>
  <si>
    <t>TRANSPORTATION ADMINISTRATION OF CLEVELAND COUNTY, INC. Total</t>
  </si>
  <si>
    <t>TRANSYLVANIA COUNTY TRANSPORTATION</t>
  </si>
  <si>
    <t>TRANSYLVANIA COUNTY TRANSPORTATION Total</t>
  </si>
  <si>
    <t>UNIVERSITY HEALTH SYS OF EASTERN CAROLINA FOUNDATION INC</t>
  </si>
  <si>
    <t>UNIVERSITY HEALTH SYS OF EASTERN CAROLINA FOUNDATION INC Total</t>
  </si>
  <si>
    <t>WACCAMAW REGIONAL COUNCIL OF GOVERNMENTS</t>
  </si>
  <si>
    <t>WACCAMAW REGIONAL COUNCIL OF GOVERNMENTS Total</t>
  </si>
  <si>
    <t>WESTERN CAROLINA COMMUNITY ACTION INC</t>
  </si>
  <si>
    <t>WESTERN CAROLINA COMMUNITY ACTION INC Total</t>
  </si>
  <si>
    <t>WESTERN PIEDMONT COUNCIL OF GOVERNMENTS</t>
  </si>
  <si>
    <t>WESTERN PIEDMONT COUNCIL OF GOVERNMENTS Total</t>
  </si>
  <si>
    <t>WESTERN PIEDMONT REGIONAL TRANSIT AUTHORITY</t>
  </si>
  <si>
    <t>WESTERN PIEDMONT REGIONAL TRANSIT AUTHORITY Total</t>
  </si>
  <si>
    <t>YADKIN VALLEY ECONOMIC DEVELOPMENT DISTRICT INC</t>
  </si>
  <si>
    <t>YADKIN VALLEY ECONOMIC DEVELOPMENT DISTRICT INC Total</t>
  </si>
  <si>
    <t>YANCEY COUNTY TRANSPORTATION AUTHORITY</t>
  </si>
  <si>
    <t>DOT-23</t>
  </si>
  <si>
    <t>20.205-7</t>
  </si>
  <si>
    <t>20.205-8</t>
  </si>
  <si>
    <t>R-3830A - CON - NC 42, RAILROAD MITIGATION</t>
  </si>
  <si>
    <t>CMIZ-Champion Dr. Canton(Haywood Co)  Install tub style crossing</t>
  </si>
  <si>
    <t>20.205-4</t>
  </si>
  <si>
    <t>SM-5710K - CON - Div. 10 School Reimbursement</t>
  </si>
  <si>
    <t>ROAP RGP</t>
  </si>
  <si>
    <t>ROAP EDTAP</t>
  </si>
  <si>
    <t>ROAP EMPLOYMENT</t>
  </si>
  <si>
    <t>ASHEBORO MUNICIPAL AIRPORT NPE    UPDATE AIRPORT LAYOUT PLAN</t>
  </si>
  <si>
    <t>20.205-5</t>
  </si>
  <si>
    <t>20.205-1CL</t>
  </si>
  <si>
    <t>POS</t>
  </si>
  <si>
    <t>20.205-2</t>
  </si>
  <si>
    <t>RUS - CONTINUING MAINTENANCE  Lease City of Raleigh</t>
  </si>
  <si>
    <t>OTHER</t>
  </si>
  <si>
    <t>DOT-22</t>
  </si>
  <si>
    <t>Not a Grant: DPS Direct Costs</t>
  </si>
  <si>
    <t>DOT-24</t>
  </si>
  <si>
    <t>20.205-6</t>
  </si>
  <si>
    <t>DURHAM; LEASE INTERCITY RAILROAD PASSENGER STATION</t>
  </si>
  <si>
    <t>CARY DEPOT RENOVATIONS - AMTRAK UPFIT AND PLATFORM</t>
  </si>
  <si>
    <t xml:space="preserve">Project Control Constr of access rd into campus of new Industrial Development </t>
  </si>
  <si>
    <t>Caldwell Pri Paved - Contract Mowing Primary Roads: Routine Mowing within ROW</t>
  </si>
  <si>
    <t>Cut grass on both sides of RAIL CORRIDOR-NASH COUNTY 100 feet west of Ash St eastward to Walnut St</t>
  </si>
  <si>
    <t>RAIL CORRIDOR-WILMINGTON &amp; WELDON (W&amp;W) Maintenance Agreement</t>
  </si>
  <si>
    <t>EB-5708 - PE - NC 54 SAFE ROUTES TO SCHOOL</t>
  </si>
  <si>
    <t>WBS Number</t>
  </si>
  <si>
    <t>ACWR Eight Crossings(4 Counties)   FRRCSI ID:F19200</t>
  </si>
  <si>
    <t xml:space="preserve">EB-6033G -ALBEMARLE COMMISSION-Safe Routes To School </t>
  </si>
  <si>
    <t xml:space="preserve">ALBEMARLE RPO </t>
  </si>
  <si>
    <t>22-ED-934 ALEXANDER CTY DEPT OF SOCIAL SERVICES</t>
  </si>
  <si>
    <t>STATEWIDE FUNDS, SMAP</t>
  </si>
  <si>
    <t xml:space="preserve">AV-5848 - CON - ASHE COUNTY AIRPORT (GEV) CONSTRUCT APRON EXPANSONS.      </t>
  </si>
  <si>
    <t>AVERY COUNTY AIRPORT Project will complete the construction phase to expand the apron to meet system plan</t>
  </si>
  <si>
    <t>21-CT-085 BRUNSWICK TRANSIT SYSTEM, ADMIN</t>
  </si>
  <si>
    <t>22-CT-085 BRUNSWICK TRANSIT SYSTEM, ADMIN</t>
  </si>
  <si>
    <t>AL-2021-02-11 Buncombe County Sheriff's Office</t>
  </si>
  <si>
    <t>M5CS-2021-15-02 Buncombe County DWI Court</t>
  </si>
  <si>
    <t>AL-2022-02-10 Buncombe County Sheriff's Office</t>
  </si>
  <si>
    <t>21-CT-042 CABARRUS COUNTY, ADMINISTRATION</t>
  </si>
  <si>
    <t>M9MT-2021-16-03 Cabarrus County - BikeSafe</t>
  </si>
  <si>
    <t>PT-2021-06-18 Cabarrus County Traffic &amp; Education Unit</t>
  </si>
  <si>
    <t>22-CT-042 CABARRUS COUNTY, ADMINISTRATION</t>
  </si>
  <si>
    <t xml:space="preserve">CAPE FEAR RPO </t>
  </si>
  <si>
    <t xml:space="preserve">CAPE FEAR </t>
  </si>
  <si>
    <t>Div 10 Mecklenburg - South Academy of International Language</t>
  </si>
  <si>
    <t>Div 10 Mecklenburg - North Academy of World Languages</t>
  </si>
  <si>
    <t>Div 10 Mecklenburg - South Pine Elementary School</t>
  </si>
  <si>
    <t>WESTERN CAROLINA REGIONAL  BLOCK 44 VISION</t>
  </si>
  <si>
    <t>ASHEVILLE MULTIMODAL TRANSPORTATION CENTER</t>
  </si>
  <si>
    <t>CLOSED U-5019C - R/W - WILMA DIKEMAN RIVERWAY</t>
  </si>
  <si>
    <t>M9MT-2021-16-04 Asheville Police Department</t>
  </si>
  <si>
    <t xml:space="preserve">M-0532B BURLINGTON-GRAHAM MPO </t>
  </si>
  <si>
    <t xml:space="preserve">M-0543B -BURLINGTON-GRAHAM MPO </t>
  </si>
  <si>
    <t xml:space="preserve">M-0550B -BURLINGTON-GRAHAM MPO </t>
  </si>
  <si>
    <t>U-2507A - CON -  SR 2467 (MALLARD CREEK ROAD)</t>
  </si>
  <si>
    <t>U-5874 - R/W -  NORTH UNIVERSITY RESEARCH PARK</t>
  </si>
  <si>
    <t>U-5905 - PE PLANNING - SR 2112 (LAKEVIEW ROAD)</t>
  </si>
  <si>
    <t>CLOSED I-5405C - CON - I-77 IMPLEMENTATION</t>
  </si>
  <si>
    <t>CLOSED C-5613BB - CON - WILKINSON BOULEVARD</t>
  </si>
  <si>
    <t>C-5613H - R/W - (F)LAKEVIEW REAMES ROUNDABOUT</t>
  </si>
  <si>
    <t>SS-4910DA - CON - I-77 SB Ramp and LaSalle Street</t>
  </si>
  <si>
    <t>M-0530B - STBGDA CHARLOTTE REGIONAL TPO (CRTPO)</t>
  </si>
  <si>
    <t xml:space="preserve">M-0532E CRTPO (CHARLOTTE) </t>
  </si>
  <si>
    <t>METROLINA REGIONAL MODEL</t>
  </si>
  <si>
    <t>PT-2021-06-33 Charlotte-Mecklenburg Police</t>
  </si>
  <si>
    <t>U-4950 -BGDA-CRTPO(CHARLOTTE)</t>
  </si>
  <si>
    <t xml:space="preserve">M-0550E -CRTPO (CHARLOTTE) </t>
  </si>
  <si>
    <t>STATEWIDE FUNDS,, SMAP</t>
  </si>
  <si>
    <t>CLOSED AV - 5890 - CON - CONCORD REGIONAL</t>
  </si>
  <si>
    <t xml:space="preserve">M-0543C -CABARRUS-ROWAN MPO </t>
  </si>
  <si>
    <t xml:space="preserve">M-0550C -CABARRUS-ROWAN MPO </t>
  </si>
  <si>
    <t>CLOSED C-5166A - CON - CREEDMOOR (COMB W/EB-5513 &amp; C-5166B)</t>
  </si>
  <si>
    <t xml:space="preserve">CLOSED C-5166B - CON - CREEDMOOR (COMB W/EB-5513 &amp; C-5166A)   </t>
  </si>
  <si>
    <t>U-4724 - PE - DURHAM - CORNWALLIS RD (SR 1158)</t>
  </si>
  <si>
    <t>EB-5715 - PE - US 501 BYPASS (NORTH DUKE STREET)</t>
  </si>
  <si>
    <t>U-5823 - PE - WOODCROFT PARKWAY EXTENSION</t>
  </si>
  <si>
    <t>U-4726HO - PE -DURHAM - CARPENTER - FLETCHER</t>
  </si>
  <si>
    <t xml:space="preserve">U-4727 - BGDA  - DCHC MPO </t>
  </si>
  <si>
    <t xml:space="preserve">M-0543F -DCHC (DURHAM) </t>
  </si>
  <si>
    <t>U-4727 -BGDA-DCHC MPO(DURHAM)</t>
  </si>
  <si>
    <t xml:space="preserve">M-0550F -DCHC (DURHAM) </t>
  </si>
  <si>
    <t>EB-5888 - PE - SR 1747 (EAST STADIUM DRIVE)</t>
  </si>
  <si>
    <t xml:space="preserve">GASTONIA MUNICIPAL AIRPORT Rehabilitate pavement of the hanger taxilanes, fuel farm taxilanes and drive.  </t>
  </si>
  <si>
    <t>Installation of aTraffic Signal and pedestrian crosswalk</t>
  </si>
  <si>
    <t xml:space="preserve">M-0543H -GASTONIA MPO </t>
  </si>
  <si>
    <t xml:space="preserve">GASTONIA MPO SUPPLEMENT </t>
  </si>
  <si>
    <t xml:space="preserve">M-0550H -GASTONIA MPO </t>
  </si>
  <si>
    <t>PT-2022-06-21 Gastonia PD - Traffic Safety</t>
  </si>
  <si>
    <t>M-0543I -GOLDSBORO MPO</t>
  </si>
  <si>
    <t xml:space="preserve">M-0550I -GOLDSBORO MPO </t>
  </si>
  <si>
    <t xml:space="preserve">EB-5716 - CON - HOLDEN ROAD (COMB W/EB-5717) SAFE ROUTES TO SCHOOL   </t>
  </si>
  <si>
    <t>EB-5883 - PE PLANNING - US 220 (WENDOVER AVENUE)</t>
  </si>
  <si>
    <t>TD-5279 - CON - GREENSBORO TRANSIT AUTHORITY</t>
  </si>
  <si>
    <t xml:space="preserve">U-6085 - BGDA  - GUAMPO </t>
  </si>
  <si>
    <t>EB-6033F -CITY OF GREENSBORO SAFE ROUTES TO SCHOOL</t>
  </si>
  <si>
    <t xml:space="preserve">M-0543K -GREENSBORO MPO </t>
  </si>
  <si>
    <t>U-6085 -BGDA-GUAMPO(GREENSBORO)</t>
  </si>
  <si>
    <t xml:space="preserve">M-0550K -GREENSBORO MPO </t>
  </si>
  <si>
    <t>Traffic Signals installation on Arlington Blvd</t>
  </si>
  <si>
    <t xml:space="preserve">M-0532L GREENVILLE MPO </t>
  </si>
  <si>
    <t xml:space="preserve">M-0543L -GREENVILLE MPO </t>
  </si>
  <si>
    <t>M-0543L -GREENVILLE MPO</t>
  </si>
  <si>
    <t xml:space="preserve">M-0550L -GREENVILLE MPO </t>
  </si>
  <si>
    <t>High Point - Install pedestrian amenities</t>
  </si>
  <si>
    <t xml:space="preserve">M-0543N -HIGH POINT </t>
  </si>
  <si>
    <t xml:space="preserve">M-0550N -HIGH POINT MPO </t>
  </si>
  <si>
    <t>TD-4904 - CON - JACKSONVILLE TRANSIT ONSLOW COUNTY</t>
  </si>
  <si>
    <t>U-5132(L) - LANDSCAPE - NC 24 (LEJEUNE BLVD)</t>
  </si>
  <si>
    <t xml:space="preserve">M-0543O -JACKSONVILLE MPO </t>
  </si>
  <si>
    <t>M9MT-2021-16-05 Jacksonville Police Depart</t>
  </si>
  <si>
    <t xml:space="preserve">M-0550O -JACKSONVILLE MPO </t>
  </si>
  <si>
    <t>M11MT-2022-16-02 Jacksonville PD - BikeSafe</t>
  </si>
  <si>
    <t>Lenoir County - US 258 Stream bank rebuilding</t>
  </si>
  <si>
    <t xml:space="preserve">LUMBERTON REGIONAL AIRPORT: This project supports the approved Terminal Building Expansion project. </t>
  </si>
  <si>
    <t xml:space="preserve">M-0543P -NEW BERN MPO </t>
  </si>
  <si>
    <t xml:space="preserve">M-0550P -NEW BERN MPO </t>
  </si>
  <si>
    <t>U-5530OB - CON- LEESVILLE ROAD SAFE ROUTES TO SCHOOL</t>
  </si>
  <si>
    <t>CLOSED U-5118OA - BGDA - CON - WAKE FOREST ROAD</t>
  </si>
  <si>
    <t>U-4850 - BGDA - CAMPO</t>
  </si>
  <si>
    <t xml:space="preserve">M-0543D -CAMPO (RALEIGH) </t>
  </si>
  <si>
    <t>U-4850 -BGDA-CAMPO(RALEIGH)</t>
  </si>
  <si>
    <t>M-0550D -CAMPO (RALEIGH)</t>
  </si>
  <si>
    <t xml:space="preserve">M-0550D -CAMPO (RALEIGH) </t>
  </si>
  <si>
    <t xml:space="preserve">M-0543Q -ROCKY MOUNT MPO </t>
  </si>
  <si>
    <t xml:space="preserve">M-0550Q -ROCKY MOUNT MPO </t>
  </si>
  <si>
    <t>AL-2021-02-13 Statesville Police Department</t>
  </si>
  <si>
    <t xml:space="preserve">U-5525 - BGDA - WMPO </t>
  </si>
  <si>
    <t>Wilmington Rail Realignment Project - Environmental Study</t>
  </si>
  <si>
    <t>M-0543R -WILMINGTON MPO</t>
  </si>
  <si>
    <t xml:space="preserve">M-0543R -WILMINGTON MPO </t>
  </si>
  <si>
    <t>U-5525 -BGDA-WMPO(WILMINGTON)</t>
  </si>
  <si>
    <t xml:space="preserve">M-0550R -WILMINGTON MPO </t>
  </si>
  <si>
    <t>U-4741OK -  PE - PIEDMONT REGIONAL GREENWAY</t>
  </si>
  <si>
    <t xml:space="preserve">U-4951 - BGDA  - WSUAMPO </t>
  </si>
  <si>
    <t>EB-5954 - PE - GRIFFITH ROAD - FORSYTH COUNTY</t>
  </si>
  <si>
    <t xml:space="preserve">M-0543S -WINSTON SALEM MPO </t>
  </si>
  <si>
    <t>21-08-106 CITY OF WINSTON-SALEM, PLANNING</t>
  </si>
  <si>
    <t>AL-2021-02-07 Winston-Salem DWI TaskForce</t>
  </si>
  <si>
    <t xml:space="preserve">M-0550S -WINSTON-SALEM MPO </t>
  </si>
  <si>
    <t>22-08-106 CITY OF WINSTON-SALEM, PLANNING</t>
  </si>
  <si>
    <t>STATEWIDE FUNDS,  SMAP</t>
  </si>
  <si>
    <t>AL-2021-02-02 Onslow County DWI TaskForce</t>
  </si>
  <si>
    <t xml:space="preserve">Scotland Prim Paved - Brdg Maint </t>
  </si>
  <si>
    <t>Edgecombe Co Primary Paved Bridge Preservation</t>
  </si>
  <si>
    <t>CLOSED S-5502 - CON - OUTER BANKS SCENIC BYWAY</t>
  </si>
  <si>
    <t>Project U-2827 B on US 421/Bus 40 in Winston-Salem</t>
  </si>
  <si>
    <t>EB-5722 - PE - NC 67 (SILAS CREEK PARKWAY)</t>
  </si>
  <si>
    <t>U-5534Q - PE - WILMINGTON - PEDESTRIAN CROSSINGS</t>
  </si>
  <si>
    <t>CLOSED EB-5619A - CON - GRANTS CREEK GREENWAY</t>
  </si>
  <si>
    <t xml:space="preserve"> Vance Primary Resurfacing</t>
  </si>
  <si>
    <t xml:space="preserve"> West Wake Secondary Resurfacing</t>
  </si>
  <si>
    <t xml:space="preserve"> Vance/Warren Secondary Resurfacing</t>
  </si>
  <si>
    <t>P-5750 - PE - CSX SF LINE CONSTRUCT SIDING EXTENSTION</t>
  </si>
  <si>
    <t>CLOSED I-6042A - PE - US 64 (FUTURE I-87)</t>
  </si>
  <si>
    <t>Union Co Secondary Resurfacing</t>
  </si>
  <si>
    <t xml:space="preserve"> Richmond Co Primary Contract Resurfacing</t>
  </si>
  <si>
    <t xml:space="preserve"> Lee Co Secondary Resurfacing</t>
  </si>
  <si>
    <t xml:space="preserve"> Scotland Co Secondary Resurfacing</t>
  </si>
  <si>
    <t xml:space="preserve"> Franklin Secondary Resurfacing</t>
  </si>
  <si>
    <t>M-0543G -FAYETTEVILLE MPO</t>
  </si>
  <si>
    <t>21-08-104 CUMBELAND COUNTY JOINT, PLANNING</t>
  </si>
  <si>
    <t xml:space="preserve">M-0550G -FAYETTEVILLE MPO </t>
  </si>
  <si>
    <t>22-08-104 CUMBELAND COUNTY JOINT, PLANNING</t>
  </si>
  <si>
    <t>22-CT-026 DAVIDSON COUNTY, ADMINISTRATION</t>
  </si>
  <si>
    <t xml:space="preserve">AV-5831 - PE - DAVIDSON COUNTY AIRPORT </t>
  </si>
  <si>
    <t>Div 13 Buncombe - Enka Candler Fire &amp; Rescue</t>
  </si>
  <si>
    <t>FOOTHILLS REGIONAL AIRPORT AUTHORITY:   LAND ACQUISITION - EXISTING RPZ AND FUTURE 21 EXTENSION</t>
  </si>
  <si>
    <t xml:space="preserve">AV-5832 - PE - SMITH REYNOLDS AIRPORT </t>
  </si>
  <si>
    <t>Div 8 Randolph - Franklinville FD Station</t>
  </si>
  <si>
    <t xml:space="preserve">GSMR Return Line to Service Upgrades  FRRCSI ID: 19113
</t>
  </si>
  <si>
    <t>GSMR Return Line to Service Upgrades  FRRCSI ID: 19113</t>
  </si>
  <si>
    <t>AL-2021-02-05 Guilford County DWI Taskforce</t>
  </si>
  <si>
    <t>AL-2021-02-06 Guilford County DWI Taskforce</t>
  </si>
  <si>
    <t>AL-2022-02-07 Guilford County DWI - TF Expansion</t>
  </si>
  <si>
    <t>LRS Track,Switches,Crossing Upgrades  FRRCSI ID: 19105</t>
  </si>
  <si>
    <t>PEANUT BELT RPO</t>
  </si>
  <si>
    <t xml:space="preserve">PEANUT BELT RPO </t>
  </si>
  <si>
    <t>HARNETT REGIONAL JETPORT NPE:  TERMINAL BUILDING (PRELIMINARY DESIGN)</t>
  </si>
  <si>
    <t>HARNETT COUNTY llr Corporate Apron and Helipad Design PR #2190</t>
  </si>
  <si>
    <t>HARNETT COUNTY llr Airfield Lighting Rehab &amp; AWOS Replacement PR 4045</t>
  </si>
  <si>
    <t xml:space="preserve">HIGH COUNTRY RPO </t>
  </si>
  <si>
    <t xml:space="preserve">HIGH COUNTRY </t>
  </si>
  <si>
    <t>EB-6033K -ISOTHERMAL PLAN/DEVELOP COMMISSION SAFE ROUTES TO SCHOOL</t>
  </si>
  <si>
    <t xml:space="preserve">ISOTHERMAL RPO </t>
  </si>
  <si>
    <t>JACKSON COUNTY Project is to conduct a detailed geotechnical investigation including borings to aid the design</t>
  </si>
  <si>
    <t>EB-6033B- JACKSON COUNTY HEALTH DEPARTMENT SAFE ROUTES TO SCHOOL</t>
  </si>
  <si>
    <t xml:space="preserve">JOHNSTON COUNTY AIRPORT Repair and rehabilitate deteriorated and undersized storm water drainage system </t>
  </si>
  <si>
    <t>JOHNSTON COUNTY AIRPORT LLR Apron Expansion and Site Development for MRO and Flight School</t>
  </si>
  <si>
    <t xml:space="preserve">KERR-TAR RPO </t>
  </si>
  <si>
    <t>KTRPO Granville County EC Greenway Feasibility Study</t>
  </si>
  <si>
    <t>Div 8 Montgomery - Lake Tillery Fire &amp; Rescue</t>
  </si>
  <si>
    <t xml:space="preserve">U-5616 - BGDA - FBRMPO </t>
  </si>
  <si>
    <t>U-5616 - BGDA - FBRMPO</t>
  </si>
  <si>
    <t xml:space="preserve">M-0532A ASHEVILLE (FBR) MPO </t>
  </si>
  <si>
    <t>U-5616 - BGDA - FBRMPO  PED+GRNWY</t>
  </si>
  <si>
    <t xml:space="preserve">M-0543A -ASHEVILLE (FBRMPO) </t>
  </si>
  <si>
    <t xml:space="preserve">LAND OF SKY RPO </t>
  </si>
  <si>
    <t>M-0550A -ASHEVILLE (FBRMPO)</t>
  </si>
  <si>
    <t>LRS 4 Crossings(Scotland,Hoke Co)   FRRCSI ID: 19208</t>
  </si>
  <si>
    <t xml:space="preserve">LUMBER RIVER RPO </t>
  </si>
  <si>
    <t xml:space="preserve">MID CAROLINA RPO </t>
  </si>
  <si>
    <t xml:space="preserve">MID EAST RPO </t>
  </si>
  <si>
    <t>MONTGOMERY COUNTY 07/15/19 LLR Current ALP is 10years old, update will create a future plan for airport to grow</t>
  </si>
  <si>
    <t>AV-5855 - PE - MOORE COUNTY AIRPORT (SOP)</t>
  </si>
  <si>
    <t>MOORE COUNTY AIRPORT: LLR Runway,Taxiway and Apron Lights/Signage (Design/Bid) PR2496</t>
  </si>
  <si>
    <t>AV-5859 - PE - MT. AIRY- SURRY CO. AIRPORT</t>
  </si>
  <si>
    <t>AV-5859B - CON - MT. AIRY- SURRY CO. AIRPORT</t>
  </si>
  <si>
    <t xml:space="preserve">UPPER COASTAL PLAIN RPO </t>
  </si>
  <si>
    <t>UCPRPO Neuse River Trail Clayon-Smithfield</t>
  </si>
  <si>
    <t>R-4073IF  -  NC DIVISION OF ENVIRONMENTAL QUALITY</t>
  </si>
  <si>
    <t xml:space="preserve">DOWNEAST RPO </t>
  </si>
  <si>
    <t xml:space="preserve">EASTERN CAROLINA RPO </t>
  </si>
  <si>
    <t>EB-6027 - PE - SR 1403 (MIDDLE SOUND LOOP)</t>
  </si>
  <si>
    <t xml:space="preserve">U-5873 - PE - U-5873 - CORNELIUS </t>
  </si>
  <si>
    <t>U-5899 - PE - NEW ROUTE (FORUM PARKWAY CONNECTOR)</t>
  </si>
  <si>
    <t>P-5208A - CON - HAY2PHAR RB (COMB W/P-5208C &amp; G)</t>
  </si>
  <si>
    <t>P-5726 - PE - NORFOLK SOUTHERN MAIN TRACK</t>
  </si>
  <si>
    <t>PT-2021-06-23 Pender County Sheriff's Office</t>
  </si>
  <si>
    <t>YVRR Greenwood Circle(Surry Co)   FRRCSI ID: 19211</t>
  </si>
  <si>
    <t xml:space="preserve"> PIEDMONT TRIAD REGIONAL MODEL</t>
  </si>
  <si>
    <t xml:space="preserve"> PIEDMONT TRIAD REGIONAL MODEL -YEAR</t>
  </si>
  <si>
    <t>AV-5708 - PE - PIEDMONT TRIAD INTERNATIONAL</t>
  </si>
  <si>
    <t xml:space="preserve">NORTHWEST PIEDMONT RPO </t>
  </si>
  <si>
    <t xml:space="preserve">PIEDMONT TRIAD RPO </t>
  </si>
  <si>
    <t>NWPRPO Mocksville-Davie Community Park Link Feasibility Study</t>
  </si>
  <si>
    <t>PT-2021-06-13 Robeson County SO - Traffic</t>
  </si>
  <si>
    <t>AL-2021-02-04 Robeson County - DWI Treatment</t>
  </si>
  <si>
    <t>AL-2022-02-13 Robeson County - DWI Treatment</t>
  </si>
  <si>
    <t>AV-5845 - CON - ROCKY MOUNT WILSON AIRPORT</t>
  </si>
  <si>
    <t>ROCKY MOUNT-WILSON REGIONAL AIRPORT    NPE:  AIRPORT MASTER PLAN AND AIRPORT LAYOUT PLAN</t>
  </si>
  <si>
    <t>ROCKY MOUNT-WILSON Remove all existing 40 year old underground fuel tanks and Install a new 20,000 gallon above ground fuel tank</t>
  </si>
  <si>
    <t>SOUTHWESTERN RPO</t>
  </si>
  <si>
    <t xml:space="preserve">SOUTHWESTERN RPO </t>
  </si>
  <si>
    <t xml:space="preserve">ROCKY RIVER RPO </t>
  </si>
  <si>
    <t xml:space="preserve">TARBORO-EDGECOMBE AIRPORT AUTHORITY Rehabilitate pavement on Runway 9-27, connector taxiway and apron </t>
  </si>
  <si>
    <t>EB-5895 - CON - NC 55 (EAST WILLIAMS STREET)</t>
  </si>
  <si>
    <t>C-5604AA - CON - KELLY RD APEX BBQ PED PJ</t>
  </si>
  <si>
    <t>EB-6019 - CON - SR 1306 LAURA DUNCAN ROAD</t>
  </si>
  <si>
    <t xml:space="preserve">EB-6019 - CON - SR 1306 LAURA DUNCAN ROAD                                                                                            </t>
  </si>
  <si>
    <t>Caswell Beach Road Infiltration Stormwater Mgmt Proj</t>
  </si>
  <si>
    <t>EB-5721 - PE - ORANGE COUNTY BICYCLE ROUTE 1</t>
  </si>
  <si>
    <t>PS-2022-05-02 Chapel Hill Pedestrain Safety</t>
  </si>
  <si>
    <t>U-5530LA - CON - CLAYTON (COMBINED WITH U-5530LB)</t>
  </si>
  <si>
    <t>U-5529 - CON - SR 1115 (AVENT FERRY ROAD)</t>
  </si>
  <si>
    <t>C-5604HA -R/W-MINGO CREEK GREENWAY EXTENSION</t>
  </si>
  <si>
    <t>SR 1437 Resurfacing by Municipal Agreement</t>
  </si>
  <si>
    <t>U-6154 - PE - SR 1308 (LEWISVILLE-VIENNA ROAD)</t>
  </si>
  <si>
    <t>C-5603E - PE - SR 1120 (BETHEL SCHOOL ROAD)</t>
  </si>
  <si>
    <t>PT-2021-06-14 Mooresville PD - Traffic Unit</t>
  </si>
  <si>
    <t>C-5168 - CON - MORRISVILLE- CRABTREE CREEK GREENWAY</t>
  </si>
  <si>
    <t>EB-5814 - PE - SR 3015 (AIRPORT BOULEVARD)</t>
  </si>
  <si>
    <t>U-5618 - R/W -SR 3014(MORRISVILLE-CARPENTER ROAD)</t>
  </si>
  <si>
    <t>U-5618 - CON - SR 3014 (MORRISVILLE-CARPENTER ROAD)</t>
  </si>
  <si>
    <t>AV-5742 - PE - ODELL WILLIAMSON MUNICIPAL AIRPORT</t>
  </si>
  <si>
    <t>PT-2021-06-31 Smithfield Police Department</t>
  </si>
  <si>
    <t>PT-2022-06-15 Smithfield PD - Crash Reduction</t>
  </si>
  <si>
    <t>B-5988 - ROW - ANSON COUNTY WADESBORO</t>
  </si>
  <si>
    <t xml:space="preserve">AV-5744 - PE - HENDERSON FIELD AIRPORT </t>
  </si>
  <si>
    <t>C-5604FA - CON - BEAVERDAM CREEK GREENWAY</t>
  </si>
  <si>
    <t xml:space="preserve">TRI COUNTY AIRPORT This project will install a new 3,200 SF Terminal Building at the Tri-County Airport. </t>
  </si>
  <si>
    <t>EB-6033I -TRIANGLE J COUNCIL OF GOVERNMENTS</t>
  </si>
  <si>
    <t xml:space="preserve">TRIANGLE RPO </t>
  </si>
  <si>
    <t>22-RS-901A TRIANGLE J COUNCIL OF GOV</t>
  </si>
  <si>
    <t>SR-5001 - PE - SAFE ROUTES TO SCHOOL</t>
  </si>
  <si>
    <t>M3DA-2021-14-01 UNC-IPRC Crash Reports</t>
  </si>
  <si>
    <t>SA-2021-09-10 UNC HSRC - HSP &amp; Annual Report</t>
  </si>
  <si>
    <t>PS-2021-05-05 UNC Chapel Hill -Watch For Me NC</t>
  </si>
  <si>
    <t>OP-2021-04-06 UNC-Chapel Hill Click It or Ticket Reboot</t>
  </si>
  <si>
    <t>FHPE-2022-17-03 UNC Chapel Hill  - Watch For Me</t>
  </si>
  <si>
    <t>TR-2022-07-01 UNC HSRC - NC Traffic Safety</t>
  </si>
  <si>
    <t>SA-2022-09-05 UNC HSRC - HSP &amp; Annual Plan</t>
  </si>
  <si>
    <t>MAINTENANCE BEAVER CONTROL - SECONDARY SYS</t>
  </si>
  <si>
    <t xml:space="preserve">M-0543J -GRANDSTRAND (GSATS) MPO </t>
  </si>
  <si>
    <t xml:space="preserve">M-0550J -GRAND STRAND (GSATS)MPO </t>
  </si>
  <si>
    <t>PT-2022-06-30 Wake County - Crash Reduction</t>
  </si>
  <si>
    <t xml:space="preserve">U-5924 - BGDA  - GHMPO </t>
  </si>
  <si>
    <t>U-5924 - BGDA  - GHMPO</t>
  </si>
  <si>
    <t>M-0543M -HICKORY MPO</t>
  </si>
  <si>
    <t>U-5924 -BGDA-GHMPO(HICKORY)</t>
  </si>
  <si>
    <t>M-0550M -HICKORY MPO</t>
  </si>
  <si>
    <t xml:space="preserve">HICKORY MPO SUPPLEMENT </t>
  </si>
  <si>
    <t>WILKES COUNTY AIRPORT</t>
  </si>
  <si>
    <t>SM-5713H - CON - Div. 13 School Reimburse</t>
  </si>
  <si>
    <t>Div 13 Yancey - Blue Ridge Elementary School</t>
  </si>
  <si>
    <t>CAPE FEAR REGIONAL llr WEST APRON EXPANSION - PHASE II (Design) PR2175</t>
  </si>
  <si>
    <t>INV 5202163087</t>
  </si>
  <si>
    <t>INV 5202163091</t>
  </si>
  <si>
    <t>INV 5202163115</t>
  </si>
  <si>
    <t>INV 5202163118</t>
  </si>
  <si>
    <t>INV5202174803</t>
  </si>
  <si>
    <t>INV 5202174934</t>
  </si>
  <si>
    <t>INV 5202175770</t>
  </si>
  <si>
    <t>INV 5202181978</t>
  </si>
  <si>
    <t>INV 5202181983</t>
  </si>
  <si>
    <t>INV 5202182059</t>
  </si>
  <si>
    <t>INV 5202195654</t>
  </si>
  <si>
    <t>INV 5202195655</t>
  </si>
  <si>
    <t>INV 5202202906</t>
  </si>
  <si>
    <t>INV 5202202907</t>
  </si>
  <si>
    <t>INV 5202202908</t>
  </si>
  <si>
    <t>INV 5202202909</t>
  </si>
  <si>
    <t>INV 5202203360</t>
  </si>
  <si>
    <t>INV 5202203361</t>
  </si>
  <si>
    <t>INV 5202203460</t>
  </si>
  <si>
    <t>INV 5202203828</t>
  </si>
  <si>
    <t>INV 5202206992</t>
  </si>
  <si>
    <t>INV 5202214862</t>
  </si>
  <si>
    <t>INV 5202214863</t>
  </si>
  <si>
    <t>INV 5202216510</t>
  </si>
  <si>
    <t>INV 5202217190</t>
  </si>
  <si>
    <t>INV 5202217254</t>
  </si>
  <si>
    <t>INV 5202217262</t>
  </si>
  <si>
    <t>INV 5202235037</t>
  </si>
  <si>
    <t>INV 5202235064</t>
  </si>
  <si>
    <t>INV 5202235066</t>
  </si>
  <si>
    <t>INV 5202235067</t>
  </si>
  <si>
    <t>INV 5202240806</t>
  </si>
  <si>
    <t>INV 5202240809</t>
  </si>
  <si>
    <t>INV 5202240845</t>
  </si>
  <si>
    <t>INV 5202248602</t>
  </si>
  <si>
    <t>INV 5202248603</t>
  </si>
  <si>
    <t>INV 5202252218</t>
  </si>
  <si>
    <t>INV 5202252222</t>
  </si>
  <si>
    <t>INV 5202270932</t>
  </si>
  <si>
    <t>INV 5202270995</t>
  </si>
  <si>
    <t>INV 5202270996</t>
  </si>
  <si>
    <t>INV 5202271058</t>
  </si>
  <si>
    <t>INV 5202273076</t>
  </si>
  <si>
    <t>INV 5202273078</t>
  </si>
  <si>
    <t>INV 5202273829</t>
  </si>
  <si>
    <t>INV 5202274848</t>
  </si>
  <si>
    <t>INV 5202274849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</si>
</sst>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4" fontId="2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4" fontId="1" fillId="0" borderId="0" xfId="0" applyNumberFormat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39" fontId="1" fillId="0" borderId="0" xfId="0" applyNumberFormat="1" applyFont="1" applyBorder="1" applyAlignment="1">
      <alignment horizontal="center" wrapText="1"/>
    </xf>
    <xf numFmtId="14" fontId="1" fillId="0" borderId="0" xfId="0" applyNumberFormat="1" applyFont="1" applyFill="1" applyBorder="1" applyAlignment="1">
      <alignment horizontal="center"/>
    </xf>
    <xf numFmtId="44" fontId="1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1" fillId="0" borderId="0" xfId="0" applyNumberFormat="1" applyFont="1" applyBorder="1" applyAlignment="1">
      <alignment horizontal="center" wrapText="1"/>
    </xf>
    <xf numFmtId="44" fontId="4" fillId="0" borderId="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126"/>
  <sheetViews>
    <sheetView tabSelected="1" topLeftCell="C1" zoomScaleNormal="100" workbookViewId="0">
      <pane xSplit="1" ySplit="1" topLeftCell="D2" activePane="bottomRight" state="frozen"/>
      <selection activeCell="C1" sqref="C1"/>
      <selection pane="topRight" activeCell="D1" sqref="D1"/>
      <selection pane="bottomLeft" activeCell="C2" sqref="C2"/>
      <selection pane="bottomRight" activeCell="V9057" sqref="V9057"/>
    </sheetView>
  </sheetViews>
  <sheetFormatPr defaultRowHeight="14.5" outlineLevelRow="4" x14ac:dyDescent="0.35"/>
  <cols>
    <col min="1" max="1" width="13" style="9" hidden="1" customWidth="1"/>
    <col min="2" max="2" width="40.08984375" style="9" hidden="1" customWidth="1"/>
    <col min="3" max="3" width="43.453125" style="12" customWidth="1"/>
    <col min="4" max="4" width="8.6328125" style="5" customWidth="1"/>
    <col min="5" max="5" width="11.36328125" style="9" hidden="1" customWidth="1"/>
    <col min="6" max="6" width="9.90625" style="5" bestFit="1" customWidth="1"/>
    <col min="7" max="7" width="8.7265625" style="5" customWidth="1"/>
    <col min="8" max="8" width="18.7265625" style="5" customWidth="1"/>
    <col min="9" max="9" width="25.7265625" style="4" customWidth="1"/>
    <col min="10" max="10" width="10.81640625" style="5" hidden="1" customWidth="1"/>
    <col min="11" max="11" width="11.6328125" style="5" hidden="1" customWidth="1"/>
    <col min="12" max="12" width="7.36328125" style="5" hidden="1" customWidth="1"/>
    <col min="13" max="13" width="6.81640625" style="5" hidden="1" customWidth="1"/>
    <col min="14" max="14" width="10.81640625" style="5" hidden="1" customWidth="1"/>
    <col min="15" max="15" width="10.453125" style="5" customWidth="1"/>
    <col min="16" max="16" width="12.54296875" style="5" hidden="1" customWidth="1"/>
    <col min="17" max="17" width="17" style="19" bestFit="1" customWidth="1"/>
    <col min="18" max="19" width="15.54296875" style="19" customWidth="1"/>
    <col min="20" max="20" width="13.6328125" style="19" customWidth="1"/>
    <col min="21" max="21" width="8.7265625" style="9"/>
    <col min="22" max="22" width="18.6328125" style="9" bestFit="1" customWidth="1"/>
    <col min="23" max="16384" width="8.7265625" style="9"/>
  </cols>
  <sheetData>
    <row r="1" spans="1:20" ht="28.5" customHeight="1" x14ac:dyDescent="0.35">
      <c r="A1" s="8" t="s">
        <v>10172</v>
      </c>
      <c r="B1" s="8" t="s">
        <v>10173</v>
      </c>
      <c r="C1" s="1" t="s">
        <v>10174</v>
      </c>
      <c r="D1" s="2" t="s">
        <v>10175</v>
      </c>
      <c r="E1" s="8" t="s">
        <v>10176</v>
      </c>
      <c r="F1" s="1" t="s">
        <v>10177</v>
      </c>
      <c r="G1" s="1" t="s">
        <v>10178</v>
      </c>
      <c r="H1" s="1" t="s">
        <v>12500</v>
      </c>
      <c r="I1" s="2" t="s">
        <v>10190</v>
      </c>
      <c r="J1" s="16" t="s">
        <v>10179</v>
      </c>
      <c r="K1" s="16" t="s">
        <v>10180</v>
      </c>
      <c r="L1" s="16" t="s">
        <v>10181</v>
      </c>
      <c r="M1" s="17" t="s">
        <v>10182</v>
      </c>
      <c r="N1" s="16" t="s">
        <v>10183</v>
      </c>
      <c r="O1" s="1" t="s">
        <v>10184</v>
      </c>
      <c r="P1" s="16" t="s">
        <v>10185</v>
      </c>
      <c r="Q1" s="3" t="s">
        <v>10186</v>
      </c>
      <c r="R1" s="3" t="s">
        <v>10187</v>
      </c>
      <c r="S1" s="3" t="s">
        <v>10188</v>
      </c>
      <c r="T1" s="3" t="s">
        <v>10189</v>
      </c>
    </row>
    <row r="2" spans="1:20" ht="29" outlineLevel="4" x14ac:dyDescent="0.35">
      <c r="A2" s="9" t="s">
        <v>0</v>
      </c>
      <c r="B2" s="9" t="s">
        <v>1</v>
      </c>
      <c r="C2" s="12" t="s">
        <v>2</v>
      </c>
      <c r="D2" s="5" t="s">
        <v>3</v>
      </c>
      <c r="E2" s="9" t="s">
        <v>3</v>
      </c>
      <c r="F2" s="5" t="s">
        <v>4</v>
      </c>
      <c r="G2" s="5" t="s">
        <v>12472</v>
      </c>
      <c r="H2" s="5" t="s">
        <v>8</v>
      </c>
      <c r="I2" s="4" t="s">
        <v>9</v>
      </c>
      <c r="J2" s="5" t="s">
        <v>4</v>
      </c>
      <c r="K2" s="5" t="s">
        <v>4</v>
      </c>
      <c r="L2" s="5" t="s">
        <v>4</v>
      </c>
      <c r="M2" s="5" t="s">
        <v>5</v>
      </c>
      <c r="N2" s="5" t="s">
        <v>6</v>
      </c>
      <c r="O2" s="18">
        <v>44652</v>
      </c>
      <c r="P2" s="5" t="s">
        <v>7</v>
      </c>
      <c r="Q2" s="19">
        <v>36981.25</v>
      </c>
      <c r="R2" s="19">
        <v>0</v>
      </c>
      <c r="S2" s="19">
        <v>36981.25</v>
      </c>
      <c r="T2" s="19">
        <v>0</v>
      </c>
    </row>
    <row r="3" spans="1:20" outlineLevel="3" x14ac:dyDescent="0.35">
      <c r="H3" s="1" t="s">
        <v>10912</v>
      </c>
      <c r="O3" s="18"/>
      <c r="Q3" s="19">
        <f>SUBTOTAL(9,Q2:Q2)</f>
        <v>36981.25</v>
      </c>
      <c r="R3" s="19">
        <f>SUBTOTAL(9,R2:R2)</f>
        <v>0</v>
      </c>
      <c r="S3" s="19">
        <f>SUBTOTAL(9,S2:S2)</f>
        <v>36981.25</v>
      </c>
      <c r="T3" s="19">
        <f>SUBTOTAL(9,T2:T2)</f>
        <v>0</v>
      </c>
    </row>
    <row r="4" spans="1:20" outlineLevel="2" x14ac:dyDescent="0.35">
      <c r="C4" s="11" t="s">
        <v>10191</v>
      </c>
      <c r="O4" s="18"/>
      <c r="Q4" s="19">
        <f>SUBTOTAL(9,Q2:Q2)</f>
        <v>36981.25</v>
      </c>
      <c r="R4" s="19">
        <f>SUBTOTAL(9,R2:R2)</f>
        <v>0</v>
      </c>
      <c r="S4" s="19">
        <f>SUBTOTAL(9,S2:S2)</f>
        <v>36981.25</v>
      </c>
      <c r="T4" s="19">
        <f>SUBTOTAL(9,T2:T2)</f>
        <v>0</v>
      </c>
    </row>
    <row r="5" spans="1:20" ht="29" outlineLevel="4" x14ac:dyDescent="0.35">
      <c r="A5" s="9" t="s">
        <v>0</v>
      </c>
      <c r="B5" s="9" t="s">
        <v>1</v>
      </c>
      <c r="C5" s="12" t="s">
        <v>12327</v>
      </c>
      <c r="D5" s="5" t="s">
        <v>10</v>
      </c>
      <c r="E5" s="9" t="s">
        <v>10</v>
      </c>
      <c r="F5" s="5" t="s">
        <v>4</v>
      </c>
      <c r="G5" s="5" t="s">
        <v>12472</v>
      </c>
      <c r="H5" s="5" t="s">
        <v>13</v>
      </c>
      <c r="I5" s="4" t="s">
        <v>14</v>
      </c>
      <c r="J5" s="5" t="s">
        <v>11</v>
      </c>
      <c r="K5" s="5" t="s">
        <v>4</v>
      </c>
      <c r="L5" s="5" t="s">
        <v>4</v>
      </c>
      <c r="M5" s="5" t="s">
        <v>5</v>
      </c>
      <c r="N5" s="5" t="s">
        <v>12</v>
      </c>
      <c r="O5" s="18">
        <v>44383</v>
      </c>
      <c r="P5" s="5" t="s">
        <v>7</v>
      </c>
      <c r="Q5" s="19">
        <v>7772.28</v>
      </c>
      <c r="R5" s="19">
        <v>0</v>
      </c>
      <c r="S5" s="19">
        <v>7772.28</v>
      </c>
      <c r="T5" s="19">
        <v>0</v>
      </c>
    </row>
    <row r="6" spans="1:20" outlineLevel="3" x14ac:dyDescent="0.35">
      <c r="H6" s="1" t="s">
        <v>10913</v>
      </c>
      <c r="O6" s="18"/>
      <c r="Q6" s="19">
        <f>SUBTOTAL(9,Q5:Q5)</f>
        <v>7772.28</v>
      </c>
      <c r="R6" s="19">
        <f>SUBTOTAL(9,R5:R5)</f>
        <v>0</v>
      </c>
      <c r="S6" s="19">
        <f>SUBTOTAL(9,S5:S5)</f>
        <v>7772.28</v>
      </c>
      <c r="T6" s="19">
        <f>SUBTOTAL(9,T5:T5)</f>
        <v>0</v>
      </c>
    </row>
    <row r="7" spans="1:20" ht="29" outlineLevel="4" x14ac:dyDescent="0.35">
      <c r="A7" s="9" t="s">
        <v>0</v>
      </c>
      <c r="B7" s="9" t="s">
        <v>1</v>
      </c>
      <c r="C7" s="12" t="s">
        <v>12327</v>
      </c>
      <c r="D7" s="5" t="s">
        <v>10</v>
      </c>
      <c r="E7" s="9" t="s">
        <v>10</v>
      </c>
      <c r="F7" s="5" t="s">
        <v>4</v>
      </c>
      <c r="G7" s="5" t="s">
        <v>12472</v>
      </c>
      <c r="H7" s="5" t="s">
        <v>17</v>
      </c>
      <c r="I7" s="4" t="s">
        <v>12501</v>
      </c>
      <c r="J7" s="5" t="s">
        <v>15</v>
      </c>
      <c r="K7" s="5" t="s">
        <v>4</v>
      </c>
      <c r="L7" s="5" t="s">
        <v>4</v>
      </c>
      <c r="M7" s="5" t="s">
        <v>5</v>
      </c>
      <c r="N7" s="5" t="s">
        <v>16</v>
      </c>
      <c r="O7" s="18">
        <v>44567</v>
      </c>
      <c r="P7" s="5" t="s">
        <v>7</v>
      </c>
      <c r="Q7" s="19">
        <v>17853.060000000001</v>
      </c>
      <c r="R7" s="19">
        <v>0</v>
      </c>
      <c r="S7" s="19">
        <v>17853.060000000001</v>
      </c>
      <c r="T7" s="19">
        <v>0</v>
      </c>
    </row>
    <row r="8" spans="1:20" outlineLevel="3" x14ac:dyDescent="0.35">
      <c r="H8" s="1" t="s">
        <v>10914</v>
      </c>
      <c r="O8" s="18"/>
      <c r="Q8" s="19">
        <f>SUBTOTAL(9,Q7:Q7)</f>
        <v>17853.060000000001</v>
      </c>
      <c r="R8" s="19">
        <f>SUBTOTAL(9,R7:R7)</f>
        <v>0</v>
      </c>
      <c r="S8" s="19">
        <f>SUBTOTAL(9,S7:S7)</f>
        <v>17853.060000000001</v>
      </c>
      <c r="T8" s="19">
        <f>SUBTOTAL(9,T7:T7)</f>
        <v>0</v>
      </c>
    </row>
    <row r="9" spans="1:20" ht="29" outlineLevel="4" x14ac:dyDescent="0.35">
      <c r="A9" s="9" t="s">
        <v>0</v>
      </c>
      <c r="B9" s="9" t="s">
        <v>1</v>
      </c>
      <c r="C9" s="12" t="s">
        <v>12327</v>
      </c>
      <c r="D9" s="5" t="s">
        <v>10</v>
      </c>
      <c r="E9" s="9" t="s">
        <v>10</v>
      </c>
      <c r="F9" s="5" t="s">
        <v>4</v>
      </c>
      <c r="G9" s="5" t="s">
        <v>12472</v>
      </c>
      <c r="H9" s="5" t="s">
        <v>19</v>
      </c>
      <c r="I9" s="4" t="s">
        <v>20</v>
      </c>
      <c r="J9" s="5" t="s">
        <v>4</v>
      </c>
      <c r="K9" s="5" t="s">
        <v>4</v>
      </c>
      <c r="L9" s="5" t="s">
        <v>4</v>
      </c>
      <c r="M9" s="5" t="s">
        <v>5</v>
      </c>
      <c r="N9" s="5" t="s">
        <v>18</v>
      </c>
      <c r="O9" s="18">
        <v>44440</v>
      </c>
      <c r="P9" s="5" t="s">
        <v>7</v>
      </c>
      <c r="Q9" s="19">
        <v>71848.12</v>
      </c>
      <c r="R9" s="19">
        <v>0</v>
      </c>
      <c r="S9" s="19">
        <v>71848.12</v>
      </c>
      <c r="T9" s="19">
        <v>0</v>
      </c>
    </row>
    <row r="10" spans="1:20" ht="29" outlineLevel="4" x14ac:dyDescent="0.35">
      <c r="A10" s="9" t="s">
        <v>0</v>
      </c>
      <c r="B10" s="9" t="s">
        <v>1</v>
      </c>
      <c r="C10" s="12" t="s">
        <v>12327</v>
      </c>
      <c r="D10" s="5" t="s">
        <v>10</v>
      </c>
      <c r="E10" s="9" t="s">
        <v>10</v>
      </c>
      <c r="F10" s="5" t="s">
        <v>4</v>
      </c>
      <c r="G10" s="5" t="s">
        <v>12472</v>
      </c>
      <c r="H10" s="5" t="s">
        <v>19</v>
      </c>
      <c r="I10" s="4" t="s">
        <v>20</v>
      </c>
      <c r="J10" s="5" t="s">
        <v>4</v>
      </c>
      <c r="K10" s="5" t="s">
        <v>4</v>
      </c>
      <c r="L10" s="5" t="s">
        <v>4</v>
      </c>
      <c r="M10" s="5" t="s">
        <v>5</v>
      </c>
      <c r="N10" s="5" t="s">
        <v>21</v>
      </c>
      <c r="O10" s="18">
        <v>44547</v>
      </c>
      <c r="P10" s="5" t="s">
        <v>7</v>
      </c>
      <c r="Q10" s="19">
        <v>143629.37</v>
      </c>
      <c r="R10" s="19">
        <v>0</v>
      </c>
      <c r="S10" s="19">
        <v>143629.37</v>
      </c>
      <c r="T10" s="19">
        <v>0</v>
      </c>
    </row>
    <row r="11" spans="1:20" ht="29" outlineLevel="4" x14ac:dyDescent="0.35">
      <c r="A11" s="9" t="s">
        <v>0</v>
      </c>
      <c r="B11" s="9" t="s">
        <v>1</v>
      </c>
      <c r="C11" s="12" t="s">
        <v>12327</v>
      </c>
      <c r="D11" s="5" t="s">
        <v>10</v>
      </c>
      <c r="E11" s="9" t="s">
        <v>10</v>
      </c>
      <c r="F11" s="5" t="s">
        <v>4</v>
      </c>
      <c r="G11" s="5" t="s">
        <v>12472</v>
      </c>
      <c r="H11" s="5" t="s">
        <v>19</v>
      </c>
      <c r="I11" s="4" t="s">
        <v>20</v>
      </c>
      <c r="J11" s="5" t="s">
        <v>4</v>
      </c>
      <c r="K11" s="5" t="s">
        <v>4</v>
      </c>
      <c r="L11" s="5" t="s">
        <v>4</v>
      </c>
      <c r="M11" s="5" t="s">
        <v>5</v>
      </c>
      <c r="N11" s="5" t="s">
        <v>22</v>
      </c>
      <c r="O11" s="18">
        <v>44622</v>
      </c>
      <c r="P11" s="5" t="s">
        <v>7</v>
      </c>
      <c r="Q11" s="19">
        <v>13208.93</v>
      </c>
      <c r="R11" s="19">
        <v>0</v>
      </c>
      <c r="S11" s="19">
        <v>13208.93</v>
      </c>
      <c r="T11" s="19">
        <v>0</v>
      </c>
    </row>
    <row r="12" spans="1:20" ht="29" outlineLevel="4" x14ac:dyDescent="0.35">
      <c r="A12" s="9" t="s">
        <v>0</v>
      </c>
      <c r="B12" s="9" t="s">
        <v>1</v>
      </c>
      <c r="C12" s="12" t="s">
        <v>12327</v>
      </c>
      <c r="D12" s="5" t="s">
        <v>10</v>
      </c>
      <c r="E12" s="9" t="s">
        <v>10</v>
      </c>
      <c r="F12" s="5" t="s">
        <v>4</v>
      </c>
      <c r="G12" s="5" t="s">
        <v>12472</v>
      </c>
      <c r="H12" s="5" t="s">
        <v>19</v>
      </c>
      <c r="I12" s="4" t="s">
        <v>20</v>
      </c>
      <c r="J12" s="5" t="s">
        <v>4</v>
      </c>
      <c r="K12" s="5" t="s">
        <v>4</v>
      </c>
      <c r="L12" s="5" t="s">
        <v>4</v>
      </c>
      <c r="M12" s="5" t="s">
        <v>5</v>
      </c>
      <c r="N12" s="5" t="s">
        <v>23</v>
      </c>
      <c r="O12" s="18">
        <v>44736</v>
      </c>
      <c r="P12" s="5" t="s">
        <v>7</v>
      </c>
      <c r="Q12" s="19">
        <v>24584.37</v>
      </c>
      <c r="R12" s="19">
        <v>0</v>
      </c>
      <c r="S12" s="19">
        <v>24584.37</v>
      </c>
      <c r="T12" s="19">
        <v>0</v>
      </c>
    </row>
    <row r="13" spans="1:20" outlineLevel="3" x14ac:dyDescent="0.35">
      <c r="H13" s="1" t="s">
        <v>10915</v>
      </c>
      <c r="O13" s="18"/>
      <c r="Q13" s="19">
        <f>SUBTOTAL(9,Q9:Q12)</f>
        <v>253270.78999999998</v>
      </c>
      <c r="R13" s="19">
        <f>SUBTOTAL(9,R9:R12)</f>
        <v>0</v>
      </c>
      <c r="S13" s="19">
        <f>SUBTOTAL(9,S9:S12)</f>
        <v>253270.78999999998</v>
      </c>
      <c r="T13" s="19">
        <f>SUBTOTAL(9,T9:T12)</f>
        <v>0</v>
      </c>
    </row>
    <row r="14" spans="1:20" ht="29" outlineLevel="4" x14ac:dyDescent="0.35">
      <c r="A14" s="9" t="s">
        <v>0</v>
      </c>
      <c r="B14" s="9" t="s">
        <v>1</v>
      </c>
      <c r="C14" s="12" t="s">
        <v>12327</v>
      </c>
      <c r="D14" s="5" t="s">
        <v>10</v>
      </c>
      <c r="E14" s="9" t="s">
        <v>10</v>
      </c>
      <c r="F14" s="5" t="s">
        <v>4</v>
      </c>
      <c r="G14" s="5" t="s">
        <v>12472</v>
      </c>
      <c r="H14" s="5" t="s">
        <v>25</v>
      </c>
      <c r="I14" s="4" t="s">
        <v>26</v>
      </c>
      <c r="J14" s="5" t="s">
        <v>4</v>
      </c>
      <c r="K14" s="5" t="s">
        <v>4</v>
      </c>
      <c r="L14" s="5" t="s">
        <v>4</v>
      </c>
      <c r="M14" s="5" t="s">
        <v>5</v>
      </c>
      <c r="N14" s="5" t="s">
        <v>24</v>
      </c>
      <c r="O14" s="18">
        <v>44384</v>
      </c>
      <c r="P14" s="5" t="s">
        <v>7</v>
      </c>
      <c r="Q14" s="19">
        <v>483445</v>
      </c>
      <c r="R14" s="19">
        <v>0</v>
      </c>
      <c r="S14" s="19">
        <v>483445</v>
      </c>
      <c r="T14" s="19">
        <v>0</v>
      </c>
    </row>
    <row r="15" spans="1:20" ht="29" outlineLevel="4" x14ac:dyDescent="0.35">
      <c r="A15" s="9" t="s">
        <v>0</v>
      </c>
      <c r="B15" s="9" t="s">
        <v>1</v>
      </c>
      <c r="C15" s="12" t="s">
        <v>12327</v>
      </c>
      <c r="D15" s="5" t="s">
        <v>10</v>
      </c>
      <c r="E15" s="9" t="s">
        <v>10</v>
      </c>
      <c r="F15" s="5" t="s">
        <v>4</v>
      </c>
      <c r="G15" s="5" t="s">
        <v>12472</v>
      </c>
      <c r="H15" s="5" t="s">
        <v>25</v>
      </c>
      <c r="I15" s="4" t="s">
        <v>26</v>
      </c>
      <c r="J15" s="5" t="s">
        <v>4</v>
      </c>
      <c r="K15" s="5" t="s">
        <v>4</v>
      </c>
      <c r="L15" s="5" t="s">
        <v>4</v>
      </c>
      <c r="M15" s="5" t="s">
        <v>5</v>
      </c>
      <c r="N15" s="5" t="s">
        <v>27</v>
      </c>
      <c r="O15" s="18">
        <v>44468</v>
      </c>
      <c r="P15" s="5" t="s">
        <v>7</v>
      </c>
      <c r="Q15" s="19">
        <v>695538.03</v>
      </c>
      <c r="R15" s="19">
        <v>0</v>
      </c>
      <c r="S15" s="19">
        <v>695538.03</v>
      </c>
      <c r="T15" s="19">
        <v>0</v>
      </c>
    </row>
    <row r="16" spans="1:20" ht="29" outlineLevel="4" x14ac:dyDescent="0.35">
      <c r="A16" s="9" t="s">
        <v>0</v>
      </c>
      <c r="B16" s="9" t="s">
        <v>1</v>
      </c>
      <c r="C16" s="12" t="s">
        <v>12327</v>
      </c>
      <c r="D16" s="5" t="s">
        <v>10</v>
      </c>
      <c r="E16" s="9" t="s">
        <v>10</v>
      </c>
      <c r="F16" s="5" t="s">
        <v>4</v>
      </c>
      <c r="G16" s="5" t="s">
        <v>12472</v>
      </c>
      <c r="H16" s="5" t="s">
        <v>25</v>
      </c>
      <c r="I16" s="4" t="s">
        <v>26</v>
      </c>
      <c r="J16" s="5" t="s">
        <v>4</v>
      </c>
      <c r="K16" s="5" t="s">
        <v>4</v>
      </c>
      <c r="L16" s="5" t="s">
        <v>4</v>
      </c>
      <c r="M16" s="5" t="s">
        <v>5</v>
      </c>
      <c r="N16" s="5" t="s">
        <v>28</v>
      </c>
      <c r="O16" s="18">
        <v>44547</v>
      </c>
      <c r="P16" s="5" t="s">
        <v>7</v>
      </c>
      <c r="Q16" s="19">
        <v>819507.57</v>
      </c>
      <c r="R16" s="19">
        <v>0</v>
      </c>
      <c r="S16" s="19">
        <v>819507.57</v>
      </c>
      <c r="T16" s="19">
        <v>0</v>
      </c>
    </row>
    <row r="17" spans="1:20" ht="29" outlineLevel="4" x14ac:dyDescent="0.35">
      <c r="A17" s="9" t="s">
        <v>0</v>
      </c>
      <c r="B17" s="9" t="s">
        <v>1</v>
      </c>
      <c r="C17" s="12" t="s">
        <v>12327</v>
      </c>
      <c r="D17" s="5" t="s">
        <v>10</v>
      </c>
      <c r="E17" s="9" t="s">
        <v>10</v>
      </c>
      <c r="F17" s="5" t="s">
        <v>4</v>
      </c>
      <c r="G17" s="5" t="s">
        <v>12472</v>
      </c>
      <c r="H17" s="5" t="s">
        <v>25</v>
      </c>
      <c r="I17" s="4" t="s">
        <v>26</v>
      </c>
      <c r="J17" s="5" t="s">
        <v>4</v>
      </c>
      <c r="K17" s="5" t="s">
        <v>4</v>
      </c>
      <c r="L17" s="5" t="s">
        <v>4</v>
      </c>
      <c r="M17" s="5" t="s">
        <v>5</v>
      </c>
      <c r="N17" s="5" t="s">
        <v>29</v>
      </c>
      <c r="O17" s="18">
        <v>44622</v>
      </c>
      <c r="P17" s="5" t="s">
        <v>7</v>
      </c>
      <c r="Q17" s="19">
        <v>614563.98</v>
      </c>
      <c r="R17" s="19">
        <v>0</v>
      </c>
      <c r="S17" s="19">
        <v>614563.98</v>
      </c>
      <c r="T17" s="19">
        <v>0</v>
      </c>
    </row>
    <row r="18" spans="1:20" ht="29" outlineLevel="4" x14ac:dyDescent="0.35">
      <c r="A18" s="9" t="s">
        <v>0</v>
      </c>
      <c r="B18" s="9" t="s">
        <v>1</v>
      </c>
      <c r="C18" s="12" t="s">
        <v>12327</v>
      </c>
      <c r="D18" s="5" t="s">
        <v>10</v>
      </c>
      <c r="E18" s="9" t="s">
        <v>10</v>
      </c>
      <c r="F18" s="5" t="s">
        <v>4</v>
      </c>
      <c r="G18" s="5" t="s">
        <v>12472</v>
      </c>
      <c r="H18" s="5" t="s">
        <v>25</v>
      </c>
      <c r="I18" s="4" t="s">
        <v>26</v>
      </c>
      <c r="J18" s="5" t="s">
        <v>4</v>
      </c>
      <c r="K18" s="5" t="s">
        <v>4</v>
      </c>
      <c r="L18" s="5" t="s">
        <v>4</v>
      </c>
      <c r="M18" s="5" t="s">
        <v>5</v>
      </c>
      <c r="N18" s="5" t="s">
        <v>30</v>
      </c>
      <c r="O18" s="18">
        <v>44742</v>
      </c>
      <c r="P18" s="5" t="s">
        <v>7</v>
      </c>
      <c r="Q18" s="19">
        <v>798473.56</v>
      </c>
      <c r="R18" s="19">
        <v>0</v>
      </c>
      <c r="S18" s="19">
        <v>798473.56</v>
      </c>
      <c r="T18" s="19">
        <v>0</v>
      </c>
    </row>
    <row r="19" spans="1:20" outlineLevel="3" x14ac:dyDescent="0.35">
      <c r="H19" s="1" t="s">
        <v>10916</v>
      </c>
      <c r="O19" s="18"/>
      <c r="Q19" s="19">
        <f>SUBTOTAL(9,Q14:Q18)</f>
        <v>3411528.14</v>
      </c>
      <c r="R19" s="19">
        <f>SUBTOTAL(9,R14:R18)</f>
        <v>0</v>
      </c>
      <c r="S19" s="19">
        <f>SUBTOTAL(9,S14:S18)</f>
        <v>3411528.14</v>
      </c>
      <c r="T19" s="19">
        <f>SUBTOTAL(9,T14:T18)</f>
        <v>0</v>
      </c>
    </row>
    <row r="20" spans="1:20" ht="29" outlineLevel="4" x14ac:dyDescent="0.35">
      <c r="A20" s="9" t="s">
        <v>0</v>
      </c>
      <c r="B20" s="9" t="s">
        <v>1</v>
      </c>
      <c r="C20" s="12" t="s">
        <v>12327</v>
      </c>
      <c r="D20" s="5" t="s">
        <v>10</v>
      </c>
      <c r="E20" s="9" t="s">
        <v>10</v>
      </c>
      <c r="F20" s="5" t="s">
        <v>4</v>
      </c>
      <c r="G20" s="5" t="s">
        <v>12472</v>
      </c>
      <c r="H20" s="5" t="s">
        <v>32</v>
      </c>
      <c r="I20" s="4" t="s">
        <v>33</v>
      </c>
      <c r="J20" s="5" t="s">
        <v>4</v>
      </c>
      <c r="K20" s="5" t="s">
        <v>4</v>
      </c>
      <c r="L20" s="5" t="s">
        <v>4</v>
      </c>
      <c r="M20" s="5" t="s">
        <v>5</v>
      </c>
      <c r="N20" s="5" t="s">
        <v>31</v>
      </c>
      <c r="O20" s="18">
        <v>44741</v>
      </c>
      <c r="P20" s="5" t="s">
        <v>7</v>
      </c>
      <c r="Q20" s="19">
        <v>269105.49</v>
      </c>
      <c r="R20" s="19">
        <v>0</v>
      </c>
      <c r="S20" s="19">
        <v>269105.49</v>
      </c>
      <c r="T20" s="19">
        <v>0</v>
      </c>
    </row>
    <row r="21" spans="1:20" outlineLevel="3" x14ac:dyDescent="0.35">
      <c r="H21" s="1" t="s">
        <v>10917</v>
      </c>
      <c r="O21" s="18"/>
      <c r="Q21" s="19">
        <f>SUBTOTAL(9,Q20:Q20)</f>
        <v>269105.49</v>
      </c>
      <c r="R21" s="19">
        <f>SUBTOTAL(9,R20:R20)</f>
        <v>0</v>
      </c>
      <c r="S21" s="19">
        <f>SUBTOTAL(9,S20:S20)</f>
        <v>269105.49</v>
      </c>
      <c r="T21" s="19">
        <f>SUBTOTAL(9,T20:T20)</f>
        <v>0</v>
      </c>
    </row>
    <row r="22" spans="1:20" ht="29" outlineLevel="4" x14ac:dyDescent="0.35">
      <c r="A22" s="9" t="s">
        <v>0</v>
      </c>
      <c r="B22" s="9" t="s">
        <v>1</v>
      </c>
      <c r="C22" s="12" t="s">
        <v>12327</v>
      </c>
      <c r="D22" s="5" t="s">
        <v>10</v>
      </c>
      <c r="E22" s="9" t="s">
        <v>10</v>
      </c>
      <c r="F22" s="5" t="s">
        <v>4</v>
      </c>
      <c r="G22" s="5" t="s">
        <v>12472</v>
      </c>
      <c r="H22" s="5" t="s">
        <v>35</v>
      </c>
      <c r="I22" s="4" t="s">
        <v>36</v>
      </c>
      <c r="J22" s="5" t="s">
        <v>4</v>
      </c>
      <c r="K22" s="5" t="s">
        <v>4</v>
      </c>
      <c r="L22" s="5" t="s">
        <v>4</v>
      </c>
      <c r="M22" s="5" t="s">
        <v>5</v>
      </c>
      <c r="N22" s="5" t="s">
        <v>34</v>
      </c>
      <c r="O22" s="18">
        <v>44742</v>
      </c>
      <c r="P22" s="5" t="s">
        <v>7</v>
      </c>
      <c r="Q22" s="19">
        <v>348259.24</v>
      </c>
      <c r="R22" s="19">
        <v>0</v>
      </c>
      <c r="S22" s="19">
        <v>348259.24</v>
      </c>
      <c r="T22" s="19">
        <v>0</v>
      </c>
    </row>
    <row r="23" spans="1:20" outlineLevel="3" x14ac:dyDescent="0.35">
      <c r="H23" s="1" t="s">
        <v>10918</v>
      </c>
      <c r="O23" s="18"/>
      <c r="Q23" s="19">
        <f>SUBTOTAL(9,Q22:Q22)</f>
        <v>348259.24</v>
      </c>
      <c r="R23" s="19">
        <f>SUBTOTAL(9,R22:R22)</f>
        <v>0</v>
      </c>
      <c r="S23" s="19">
        <f>SUBTOTAL(9,S22:S22)</f>
        <v>348259.24</v>
      </c>
      <c r="T23" s="19">
        <f>SUBTOTAL(9,T22:T22)</f>
        <v>0</v>
      </c>
    </row>
    <row r="24" spans="1:20" outlineLevel="2" x14ac:dyDescent="0.35">
      <c r="C24" s="11" t="s">
        <v>12328</v>
      </c>
      <c r="O24" s="18"/>
      <c r="Q24" s="19">
        <f>SUBTOTAL(9,Q5:Q22)</f>
        <v>4307789</v>
      </c>
      <c r="R24" s="19">
        <f>SUBTOTAL(9,R5:R22)</f>
        <v>0</v>
      </c>
      <c r="S24" s="19">
        <f>SUBTOTAL(9,S5:S22)</f>
        <v>4307789</v>
      </c>
      <c r="T24" s="19">
        <f>SUBTOTAL(9,T5:T22)</f>
        <v>0</v>
      </c>
    </row>
    <row r="25" spans="1:20" ht="29" outlineLevel="4" x14ac:dyDescent="0.35">
      <c r="A25" s="9" t="s">
        <v>37</v>
      </c>
      <c r="B25" s="9" t="s">
        <v>38</v>
      </c>
      <c r="C25" s="12" t="s">
        <v>39</v>
      </c>
      <c r="D25" s="5" t="s">
        <v>40</v>
      </c>
      <c r="E25" s="9" t="s">
        <v>40</v>
      </c>
      <c r="F25" s="5" t="s">
        <v>41</v>
      </c>
      <c r="G25" s="5" t="s">
        <v>4</v>
      </c>
      <c r="H25" s="5" t="s">
        <v>43</v>
      </c>
      <c r="I25" s="4" t="s">
        <v>44</v>
      </c>
      <c r="J25" s="5" t="s">
        <v>4</v>
      </c>
      <c r="K25" s="5" t="s">
        <v>4</v>
      </c>
      <c r="L25" s="5" t="s">
        <v>4</v>
      </c>
      <c r="M25" s="5" t="s">
        <v>5</v>
      </c>
      <c r="N25" s="5" t="s">
        <v>42</v>
      </c>
      <c r="O25" s="18">
        <v>44385</v>
      </c>
      <c r="P25" s="5" t="s">
        <v>7</v>
      </c>
      <c r="Q25" s="19">
        <v>13519</v>
      </c>
      <c r="R25" s="19">
        <v>13519</v>
      </c>
      <c r="S25" s="19">
        <v>0</v>
      </c>
      <c r="T25" s="19">
        <v>0</v>
      </c>
    </row>
    <row r="26" spans="1:20" outlineLevel="3" x14ac:dyDescent="0.35">
      <c r="H26" s="1" t="s">
        <v>10919</v>
      </c>
      <c r="O26" s="18"/>
      <c r="Q26" s="19">
        <f>SUBTOTAL(9,Q25:Q25)</f>
        <v>13519</v>
      </c>
      <c r="R26" s="19">
        <f>SUBTOTAL(9,R25:R25)</f>
        <v>13519</v>
      </c>
      <c r="S26" s="19">
        <f>SUBTOTAL(9,S25:S25)</f>
        <v>0</v>
      </c>
      <c r="T26" s="19">
        <f>SUBTOTAL(9,T25:T25)</f>
        <v>0</v>
      </c>
    </row>
    <row r="27" spans="1:20" ht="29" outlineLevel="4" x14ac:dyDescent="0.35">
      <c r="A27" s="9" t="s">
        <v>37</v>
      </c>
      <c r="B27" s="9" t="s">
        <v>38</v>
      </c>
      <c r="C27" s="12" t="s">
        <v>39</v>
      </c>
      <c r="D27" s="5" t="s">
        <v>40</v>
      </c>
      <c r="E27" s="9" t="s">
        <v>40</v>
      </c>
      <c r="F27" s="5" t="s">
        <v>4</v>
      </c>
      <c r="G27" s="5" t="s">
        <v>45</v>
      </c>
      <c r="H27" s="5" t="s">
        <v>47</v>
      </c>
      <c r="I27" s="4" t="s">
        <v>48</v>
      </c>
      <c r="J27" s="5" t="s">
        <v>4</v>
      </c>
      <c r="K27" s="5" t="s">
        <v>4</v>
      </c>
      <c r="L27" s="5" t="s">
        <v>4</v>
      </c>
      <c r="M27" s="5" t="s">
        <v>5</v>
      </c>
      <c r="N27" s="5" t="s">
        <v>46</v>
      </c>
      <c r="O27" s="18">
        <v>44393</v>
      </c>
      <c r="P27" s="5" t="s">
        <v>7</v>
      </c>
      <c r="Q27" s="19">
        <v>537.85</v>
      </c>
      <c r="R27" s="19">
        <v>0</v>
      </c>
      <c r="S27" s="19">
        <v>537.85</v>
      </c>
      <c r="T27" s="19">
        <v>0</v>
      </c>
    </row>
    <row r="28" spans="1:20" ht="29" outlineLevel="4" x14ac:dyDescent="0.35">
      <c r="A28" s="9" t="s">
        <v>37</v>
      </c>
      <c r="B28" s="9" t="s">
        <v>38</v>
      </c>
      <c r="C28" s="12" t="s">
        <v>39</v>
      </c>
      <c r="D28" s="5" t="s">
        <v>40</v>
      </c>
      <c r="E28" s="9" t="s">
        <v>40</v>
      </c>
      <c r="F28" s="5" t="s">
        <v>49</v>
      </c>
      <c r="G28" s="5" t="s">
        <v>4</v>
      </c>
      <c r="H28" s="5" t="s">
        <v>47</v>
      </c>
      <c r="I28" s="4" t="s">
        <v>48</v>
      </c>
      <c r="J28" s="5" t="s">
        <v>4</v>
      </c>
      <c r="K28" s="5" t="s">
        <v>4</v>
      </c>
      <c r="L28" s="5" t="s">
        <v>4</v>
      </c>
      <c r="M28" s="5" t="s">
        <v>5</v>
      </c>
      <c r="N28" s="5" t="s">
        <v>46</v>
      </c>
      <c r="O28" s="18">
        <v>44393</v>
      </c>
      <c r="P28" s="5" t="s">
        <v>7</v>
      </c>
      <c r="Q28" s="19">
        <v>8606.15</v>
      </c>
      <c r="R28" s="19">
        <v>8606.15</v>
      </c>
      <c r="S28" s="19">
        <v>0</v>
      </c>
      <c r="T28" s="19">
        <v>0</v>
      </c>
    </row>
    <row r="29" spans="1:20" outlineLevel="3" x14ac:dyDescent="0.35">
      <c r="H29" s="1" t="s">
        <v>10920</v>
      </c>
      <c r="O29" s="18"/>
      <c r="Q29" s="19">
        <f>SUBTOTAL(9,Q27:Q28)</f>
        <v>9144</v>
      </c>
      <c r="R29" s="19">
        <f>SUBTOTAL(9,R27:R28)</f>
        <v>8606.15</v>
      </c>
      <c r="S29" s="19">
        <f>SUBTOTAL(9,S27:S28)</f>
        <v>537.85</v>
      </c>
      <c r="T29" s="19">
        <f>SUBTOTAL(9,T27:T28)</f>
        <v>0</v>
      </c>
    </row>
    <row r="30" spans="1:20" ht="29" outlineLevel="4" x14ac:dyDescent="0.35">
      <c r="A30" s="9" t="s">
        <v>37</v>
      </c>
      <c r="B30" s="9" t="s">
        <v>38</v>
      </c>
      <c r="C30" s="12" t="s">
        <v>39</v>
      </c>
      <c r="D30" s="5" t="s">
        <v>40</v>
      </c>
      <c r="E30" s="9" t="s">
        <v>40</v>
      </c>
      <c r="F30" s="5" t="s">
        <v>4</v>
      </c>
      <c r="G30" s="5" t="s">
        <v>50</v>
      </c>
      <c r="H30" s="5" t="s">
        <v>52</v>
      </c>
      <c r="I30" s="4" t="s">
        <v>53</v>
      </c>
      <c r="J30" s="5" t="s">
        <v>4</v>
      </c>
      <c r="K30" s="5" t="s">
        <v>4</v>
      </c>
      <c r="L30" s="5" t="s">
        <v>4</v>
      </c>
      <c r="M30" s="5" t="s">
        <v>5</v>
      </c>
      <c r="N30" s="5" t="s">
        <v>51</v>
      </c>
      <c r="O30" s="18">
        <v>44545</v>
      </c>
      <c r="P30" s="5" t="s">
        <v>7</v>
      </c>
      <c r="Q30" s="19">
        <v>6415.44</v>
      </c>
      <c r="R30" s="19">
        <v>0</v>
      </c>
      <c r="S30" s="19">
        <v>6415.44</v>
      </c>
      <c r="T30" s="19">
        <v>0</v>
      </c>
    </row>
    <row r="31" spans="1:20" ht="29" outlineLevel="4" x14ac:dyDescent="0.35">
      <c r="A31" s="9" t="s">
        <v>37</v>
      </c>
      <c r="B31" s="9" t="s">
        <v>38</v>
      </c>
      <c r="C31" s="12" t="s">
        <v>39</v>
      </c>
      <c r="D31" s="5" t="s">
        <v>40</v>
      </c>
      <c r="E31" s="9" t="s">
        <v>40</v>
      </c>
      <c r="F31" s="5" t="s">
        <v>54</v>
      </c>
      <c r="G31" s="5" t="s">
        <v>4</v>
      </c>
      <c r="H31" s="5" t="s">
        <v>52</v>
      </c>
      <c r="I31" s="4" t="s">
        <v>53</v>
      </c>
      <c r="J31" s="5" t="s">
        <v>4</v>
      </c>
      <c r="K31" s="5" t="s">
        <v>4</v>
      </c>
      <c r="L31" s="5" t="s">
        <v>4</v>
      </c>
      <c r="M31" s="5" t="s">
        <v>5</v>
      </c>
      <c r="N31" s="5" t="s">
        <v>51</v>
      </c>
      <c r="O31" s="18">
        <v>44545</v>
      </c>
      <c r="P31" s="5" t="s">
        <v>7</v>
      </c>
      <c r="Q31" s="19">
        <v>51323.56</v>
      </c>
      <c r="R31" s="19">
        <v>51323.56</v>
      </c>
      <c r="S31" s="19">
        <v>0</v>
      </c>
      <c r="T31" s="19">
        <v>0</v>
      </c>
    </row>
    <row r="32" spans="1:20" outlineLevel="3" x14ac:dyDescent="0.35">
      <c r="H32" s="1" t="s">
        <v>10921</v>
      </c>
      <c r="O32" s="18"/>
      <c r="Q32" s="19">
        <f>SUBTOTAL(9,Q30:Q31)</f>
        <v>57739</v>
      </c>
      <c r="R32" s="19">
        <f>SUBTOTAL(9,R30:R31)</f>
        <v>51323.56</v>
      </c>
      <c r="S32" s="19">
        <f>SUBTOTAL(9,S30:S31)</f>
        <v>6415.44</v>
      </c>
      <c r="T32" s="19">
        <f>SUBTOTAL(9,T30:T31)</f>
        <v>0</v>
      </c>
    </row>
    <row r="33" spans="1:20" ht="29" outlineLevel="4" x14ac:dyDescent="0.35">
      <c r="A33" s="9" t="s">
        <v>37</v>
      </c>
      <c r="B33" s="9" t="s">
        <v>38</v>
      </c>
      <c r="C33" s="12" t="s">
        <v>39</v>
      </c>
      <c r="D33" s="5" t="s">
        <v>40</v>
      </c>
      <c r="E33" s="9" t="s">
        <v>40</v>
      </c>
      <c r="F33" s="5" t="s">
        <v>49</v>
      </c>
      <c r="G33" s="5" t="s">
        <v>4</v>
      </c>
      <c r="H33" s="5" t="s">
        <v>56</v>
      </c>
      <c r="I33" s="4" t="s">
        <v>57</v>
      </c>
      <c r="J33" s="5" t="s">
        <v>4</v>
      </c>
      <c r="K33" s="5" t="s">
        <v>4</v>
      </c>
      <c r="L33" s="5" t="s">
        <v>4</v>
      </c>
      <c r="M33" s="5" t="s">
        <v>5</v>
      </c>
      <c r="N33" s="5" t="s">
        <v>55</v>
      </c>
      <c r="O33" s="18">
        <v>44393</v>
      </c>
      <c r="P33" s="5" t="s">
        <v>7</v>
      </c>
      <c r="Q33" s="19">
        <v>55621</v>
      </c>
      <c r="R33" s="19">
        <v>55621</v>
      </c>
      <c r="S33" s="19">
        <v>0</v>
      </c>
      <c r="T33" s="19">
        <v>0</v>
      </c>
    </row>
    <row r="34" spans="1:20" ht="29" outlineLevel="4" x14ac:dyDescent="0.35">
      <c r="A34" s="9" t="s">
        <v>37</v>
      </c>
      <c r="B34" s="9" t="s">
        <v>38</v>
      </c>
      <c r="C34" s="12" t="s">
        <v>39</v>
      </c>
      <c r="D34" s="5" t="s">
        <v>40</v>
      </c>
      <c r="E34" s="9" t="s">
        <v>40</v>
      </c>
      <c r="F34" s="5" t="s">
        <v>49</v>
      </c>
      <c r="G34" s="5" t="s">
        <v>4</v>
      </c>
      <c r="H34" s="5" t="s">
        <v>56</v>
      </c>
      <c r="I34" s="4" t="s">
        <v>57</v>
      </c>
      <c r="J34" s="5" t="s">
        <v>4</v>
      </c>
      <c r="K34" s="5" t="s">
        <v>4</v>
      </c>
      <c r="L34" s="5" t="s">
        <v>4</v>
      </c>
      <c r="M34" s="5" t="s">
        <v>5</v>
      </c>
      <c r="N34" s="5" t="s">
        <v>58</v>
      </c>
      <c r="O34" s="18">
        <v>44487</v>
      </c>
      <c r="P34" s="5" t="s">
        <v>7</v>
      </c>
      <c r="Q34" s="19">
        <v>115868</v>
      </c>
      <c r="R34" s="19">
        <v>115868</v>
      </c>
      <c r="S34" s="19">
        <v>0</v>
      </c>
      <c r="T34" s="19">
        <v>0</v>
      </c>
    </row>
    <row r="35" spans="1:20" ht="29" outlineLevel="4" x14ac:dyDescent="0.35">
      <c r="A35" s="9" t="s">
        <v>37</v>
      </c>
      <c r="B35" s="9" t="s">
        <v>38</v>
      </c>
      <c r="C35" s="12" t="s">
        <v>39</v>
      </c>
      <c r="D35" s="5" t="s">
        <v>40</v>
      </c>
      <c r="E35" s="9" t="s">
        <v>40</v>
      </c>
      <c r="F35" s="5" t="s">
        <v>49</v>
      </c>
      <c r="G35" s="5" t="s">
        <v>4</v>
      </c>
      <c r="H35" s="5" t="s">
        <v>56</v>
      </c>
      <c r="I35" s="4" t="s">
        <v>57</v>
      </c>
      <c r="J35" s="5" t="s">
        <v>4</v>
      </c>
      <c r="K35" s="5" t="s">
        <v>4</v>
      </c>
      <c r="L35" s="5" t="s">
        <v>4</v>
      </c>
      <c r="M35" s="5" t="s">
        <v>5</v>
      </c>
      <c r="N35" s="5" t="s">
        <v>59</v>
      </c>
      <c r="O35" s="18">
        <v>44615</v>
      </c>
      <c r="P35" s="5" t="s">
        <v>7</v>
      </c>
      <c r="Q35" s="19">
        <v>139979</v>
      </c>
      <c r="R35" s="19">
        <v>139979</v>
      </c>
      <c r="S35" s="19">
        <v>0</v>
      </c>
      <c r="T35" s="19">
        <v>0</v>
      </c>
    </row>
    <row r="36" spans="1:20" ht="29" outlineLevel="4" x14ac:dyDescent="0.35">
      <c r="A36" s="9" t="s">
        <v>37</v>
      </c>
      <c r="B36" s="9" t="s">
        <v>38</v>
      </c>
      <c r="C36" s="12" t="s">
        <v>39</v>
      </c>
      <c r="D36" s="5" t="s">
        <v>40</v>
      </c>
      <c r="E36" s="9" t="s">
        <v>40</v>
      </c>
      <c r="F36" s="5" t="s">
        <v>49</v>
      </c>
      <c r="G36" s="5" t="s">
        <v>4</v>
      </c>
      <c r="H36" s="5" t="s">
        <v>56</v>
      </c>
      <c r="I36" s="4" t="s">
        <v>57</v>
      </c>
      <c r="J36" s="5" t="s">
        <v>4</v>
      </c>
      <c r="K36" s="5" t="s">
        <v>4</v>
      </c>
      <c r="L36" s="5" t="s">
        <v>4</v>
      </c>
      <c r="M36" s="5" t="s">
        <v>5</v>
      </c>
      <c r="N36" s="5" t="s">
        <v>60</v>
      </c>
      <c r="O36" s="18">
        <v>44692</v>
      </c>
      <c r="P36" s="5" t="s">
        <v>7</v>
      </c>
      <c r="Q36" s="19">
        <v>180818</v>
      </c>
      <c r="R36" s="19">
        <v>180818</v>
      </c>
      <c r="S36" s="19">
        <v>0</v>
      </c>
      <c r="T36" s="19">
        <v>0</v>
      </c>
    </row>
    <row r="37" spans="1:20" outlineLevel="3" x14ac:dyDescent="0.35">
      <c r="H37" s="1" t="s">
        <v>10922</v>
      </c>
      <c r="O37" s="18"/>
      <c r="Q37" s="19">
        <f>SUBTOTAL(9,Q33:Q36)</f>
        <v>492286</v>
      </c>
      <c r="R37" s="19">
        <f>SUBTOTAL(9,R33:R36)</f>
        <v>492286</v>
      </c>
      <c r="S37" s="19">
        <f>SUBTOTAL(9,S33:S36)</f>
        <v>0</v>
      </c>
      <c r="T37" s="19">
        <f>SUBTOTAL(9,T33:T36)</f>
        <v>0</v>
      </c>
    </row>
    <row r="38" spans="1:20" ht="29" outlineLevel="4" x14ac:dyDescent="0.35">
      <c r="A38" s="9" t="s">
        <v>37</v>
      </c>
      <c r="B38" s="9" t="s">
        <v>38</v>
      </c>
      <c r="C38" s="12" t="s">
        <v>39</v>
      </c>
      <c r="D38" s="5" t="s">
        <v>40</v>
      </c>
      <c r="E38" s="9" t="s">
        <v>40</v>
      </c>
      <c r="F38" s="5" t="s">
        <v>41</v>
      </c>
      <c r="G38" s="5" t="s">
        <v>4</v>
      </c>
      <c r="H38" s="5" t="s">
        <v>62</v>
      </c>
      <c r="I38" s="4" t="s">
        <v>63</v>
      </c>
      <c r="J38" s="5" t="s">
        <v>4</v>
      </c>
      <c r="K38" s="5" t="s">
        <v>4</v>
      </c>
      <c r="L38" s="5" t="s">
        <v>4</v>
      </c>
      <c r="M38" s="5" t="s">
        <v>5</v>
      </c>
      <c r="N38" s="5" t="s">
        <v>61</v>
      </c>
      <c r="O38" s="18">
        <v>44491</v>
      </c>
      <c r="P38" s="5" t="s">
        <v>7</v>
      </c>
      <c r="Q38" s="19">
        <v>39427</v>
      </c>
      <c r="R38" s="19">
        <v>39427</v>
      </c>
      <c r="S38" s="19">
        <v>0</v>
      </c>
      <c r="T38" s="19">
        <v>0</v>
      </c>
    </row>
    <row r="39" spans="1:20" ht="29" outlineLevel="4" x14ac:dyDescent="0.35">
      <c r="A39" s="9" t="s">
        <v>37</v>
      </c>
      <c r="B39" s="9" t="s">
        <v>38</v>
      </c>
      <c r="C39" s="12" t="s">
        <v>39</v>
      </c>
      <c r="D39" s="5" t="s">
        <v>40</v>
      </c>
      <c r="E39" s="9" t="s">
        <v>40</v>
      </c>
      <c r="F39" s="5" t="s">
        <v>41</v>
      </c>
      <c r="G39" s="5" t="s">
        <v>4</v>
      </c>
      <c r="H39" s="5" t="s">
        <v>62</v>
      </c>
      <c r="I39" s="4" t="s">
        <v>63</v>
      </c>
      <c r="J39" s="5" t="s">
        <v>4</v>
      </c>
      <c r="K39" s="5" t="s">
        <v>4</v>
      </c>
      <c r="L39" s="5" t="s">
        <v>4</v>
      </c>
      <c r="M39" s="5" t="s">
        <v>5</v>
      </c>
      <c r="N39" s="5" t="s">
        <v>64</v>
      </c>
      <c r="O39" s="18">
        <v>44586</v>
      </c>
      <c r="P39" s="5" t="s">
        <v>7</v>
      </c>
      <c r="Q39" s="19">
        <v>37576</v>
      </c>
      <c r="R39" s="19">
        <v>37576</v>
      </c>
      <c r="S39" s="19">
        <v>0</v>
      </c>
      <c r="T39" s="19">
        <v>0</v>
      </c>
    </row>
    <row r="40" spans="1:20" ht="29" outlineLevel="4" x14ac:dyDescent="0.35">
      <c r="A40" s="9" t="s">
        <v>37</v>
      </c>
      <c r="B40" s="9" t="s">
        <v>38</v>
      </c>
      <c r="C40" s="12" t="s">
        <v>39</v>
      </c>
      <c r="D40" s="5" t="s">
        <v>40</v>
      </c>
      <c r="E40" s="9" t="s">
        <v>40</v>
      </c>
      <c r="F40" s="5" t="s">
        <v>41</v>
      </c>
      <c r="G40" s="5" t="s">
        <v>4</v>
      </c>
      <c r="H40" s="5" t="s">
        <v>62</v>
      </c>
      <c r="I40" s="4" t="s">
        <v>63</v>
      </c>
      <c r="J40" s="5" t="s">
        <v>4</v>
      </c>
      <c r="K40" s="5" t="s">
        <v>4</v>
      </c>
      <c r="L40" s="5" t="s">
        <v>4</v>
      </c>
      <c r="M40" s="5" t="s">
        <v>5</v>
      </c>
      <c r="N40" s="5" t="s">
        <v>65</v>
      </c>
      <c r="O40" s="18">
        <v>44657</v>
      </c>
      <c r="P40" s="5" t="s">
        <v>7</v>
      </c>
      <c r="Q40" s="19">
        <v>22997</v>
      </c>
      <c r="R40" s="19">
        <v>22997</v>
      </c>
      <c r="S40" s="19">
        <v>0</v>
      </c>
      <c r="T40" s="19">
        <v>0</v>
      </c>
    </row>
    <row r="41" spans="1:20" outlineLevel="3" x14ac:dyDescent="0.35">
      <c r="H41" s="1" t="s">
        <v>10923</v>
      </c>
      <c r="O41" s="18"/>
      <c r="Q41" s="19">
        <f>SUBTOTAL(9,Q38:Q40)</f>
        <v>100000</v>
      </c>
      <c r="R41" s="19">
        <f>SUBTOTAL(9,R38:R40)</f>
        <v>100000</v>
      </c>
      <c r="S41" s="19">
        <f>SUBTOTAL(9,S38:S40)</f>
        <v>0</v>
      </c>
      <c r="T41" s="19">
        <f>SUBTOTAL(9,T38:T40)</f>
        <v>0</v>
      </c>
    </row>
    <row r="42" spans="1:20" ht="29" outlineLevel="4" x14ac:dyDescent="0.35">
      <c r="A42" s="9" t="s">
        <v>37</v>
      </c>
      <c r="B42" s="9" t="s">
        <v>38</v>
      </c>
      <c r="C42" s="12" t="s">
        <v>39</v>
      </c>
      <c r="D42" s="5" t="s">
        <v>40</v>
      </c>
      <c r="E42" s="9" t="s">
        <v>40</v>
      </c>
      <c r="F42" s="5" t="s">
        <v>4</v>
      </c>
      <c r="G42" s="5" t="s">
        <v>45</v>
      </c>
      <c r="H42" s="5" t="s">
        <v>67</v>
      </c>
      <c r="I42" s="4" t="s">
        <v>68</v>
      </c>
      <c r="J42" s="5" t="s">
        <v>4</v>
      </c>
      <c r="K42" s="5" t="s">
        <v>4</v>
      </c>
      <c r="L42" s="5" t="s">
        <v>4</v>
      </c>
      <c r="M42" s="5" t="s">
        <v>5</v>
      </c>
      <c r="N42" s="5" t="s">
        <v>66</v>
      </c>
      <c r="O42" s="18">
        <v>44487</v>
      </c>
      <c r="P42" s="5" t="s">
        <v>7</v>
      </c>
      <c r="Q42" s="19">
        <v>4134.4399999999996</v>
      </c>
      <c r="R42" s="19">
        <v>0</v>
      </c>
      <c r="S42" s="19">
        <v>4134.4399999999996</v>
      </c>
      <c r="T42" s="19">
        <v>0</v>
      </c>
    </row>
    <row r="43" spans="1:20" ht="29" outlineLevel="4" x14ac:dyDescent="0.35">
      <c r="A43" s="9" t="s">
        <v>37</v>
      </c>
      <c r="B43" s="9" t="s">
        <v>38</v>
      </c>
      <c r="C43" s="12" t="s">
        <v>39</v>
      </c>
      <c r="D43" s="5" t="s">
        <v>40</v>
      </c>
      <c r="E43" s="9" t="s">
        <v>40</v>
      </c>
      <c r="F43" s="5" t="s">
        <v>4</v>
      </c>
      <c r="G43" s="5" t="s">
        <v>45</v>
      </c>
      <c r="H43" s="5" t="s">
        <v>67</v>
      </c>
      <c r="I43" s="4" t="s">
        <v>68</v>
      </c>
      <c r="J43" s="5" t="s">
        <v>4</v>
      </c>
      <c r="K43" s="5" t="s">
        <v>4</v>
      </c>
      <c r="L43" s="5" t="s">
        <v>4</v>
      </c>
      <c r="M43" s="5" t="s">
        <v>5</v>
      </c>
      <c r="N43" s="5" t="s">
        <v>69</v>
      </c>
      <c r="O43" s="18">
        <v>44615</v>
      </c>
      <c r="P43" s="5" t="s">
        <v>7</v>
      </c>
      <c r="Q43" s="19">
        <v>4061.35</v>
      </c>
      <c r="R43" s="19">
        <v>0</v>
      </c>
      <c r="S43" s="19">
        <v>4061.35</v>
      </c>
      <c r="T43" s="19">
        <v>0</v>
      </c>
    </row>
    <row r="44" spans="1:20" ht="29" outlineLevel="4" x14ac:dyDescent="0.35">
      <c r="A44" s="9" t="s">
        <v>37</v>
      </c>
      <c r="B44" s="9" t="s">
        <v>38</v>
      </c>
      <c r="C44" s="12" t="s">
        <v>39</v>
      </c>
      <c r="D44" s="5" t="s">
        <v>40</v>
      </c>
      <c r="E44" s="9" t="s">
        <v>40</v>
      </c>
      <c r="F44" s="5" t="s">
        <v>4</v>
      </c>
      <c r="G44" s="5" t="s">
        <v>45</v>
      </c>
      <c r="H44" s="5" t="s">
        <v>67</v>
      </c>
      <c r="I44" s="4" t="s">
        <v>68</v>
      </c>
      <c r="J44" s="5" t="s">
        <v>4</v>
      </c>
      <c r="K44" s="5" t="s">
        <v>4</v>
      </c>
      <c r="L44" s="5" t="s">
        <v>4</v>
      </c>
      <c r="M44" s="5" t="s">
        <v>5</v>
      </c>
      <c r="N44" s="5" t="s">
        <v>70</v>
      </c>
      <c r="O44" s="18">
        <v>44694</v>
      </c>
      <c r="P44" s="5" t="s">
        <v>7</v>
      </c>
      <c r="Q44" s="19">
        <v>2616.5100000000002</v>
      </c>
      <c r="R44" s="19">
        <v>0</v>
      </c>
      <c r="S44" s="19">
        <v>2616.5100000000002</v>
      </c>
      <c r="T44" s="19">
        <v>0</v>
      </c>
    </row>
    <row r="45" spans="1:20" ht="29" outlineLevel="4" x14ac:dyDescent="0.35">
      <c r="A45" s="9" t="s">
        <v>37</v>
      </c>
      <c r="B45" s="9" t="s">
        <v>38</v>
      </c>
      <c r="C45" s="12" t="s">
        <v>39</v>
      </c>
      <c r="D45" s="5" t="s">
        <v>40</v>
      </c>
      <c r="E45" s="9" t="s">
        <v>40</v>
      </c>
      <c r="F45" s="5" t="s">
        <v>49</v>
      </c>
      <c r="G45" s="5" t="s">
        <v>4</v>
      </c>
      <c r="H45" s="5" t="s">
        <v>67</v>
      </c>
      <c r="I45" s="4" t="s">
        <v>68</v>
      </c>
      <c r="J45" s="5" t="s">
        <v>4</v>
      </c>
      <c r="K45" s="5" t="s">
        <v>4</v>
      </c>
      <c r="L45" s="5" t="s">
        <v>4</v>
      </c>
      <c r="M45" s="5" t="s">
        <v>5</v>
      </c>
      <c r="N45" s="5" t="s">
        <v>66</v>
      </c>
      <c r="O45" s="18">
        <v>44487</v>
      </c>
      <c r="P45" s="5" t="s">
        <v>7</v>
      </c>
      <c r="Q45" s="19">
        <v>66152.56</v>
      </c>
      <c r="R45" s="19">
        <v>66152.56</v>
      </c>
      <c r="S45" s="19">
        <v>0</v>
      </c>
      <c r="T45" s="19">
        <v>0</v>
      </c>
    </row>
    <row r="46" spans="1:20" ht="29" outlineLevel="4" x14ac:dyDescent="0.35">
      <c r="A46" s="9" t="s">
        <v>37</v>
      </c>
      <c r="B46" s="9" t="s">
        <v>38</v>
      </c>
      <c r="C46" s="12" t="s">
        <v>39</v>
      </c>
      <c r="D46" s="5" t="s">
        <v>40</v>
      </c>
      <c r="E46" s="9" t="s">
        <v>40</v>
      </c>
      <c r="F46" s="5" t="s">
        <v>49</v>
      </c>
      <c r="G46" s="5" t="s">
        <v>4</v>
      </c>
      <c r="H46" s="5" t="s">
        <v>67</v>
      </c>
      <c r="I46" s="4" t="s">
        <v>68</v>
      </c>
      <c r="J46" s="5" t="s">
        <v>4</v>
      </c>
      <c r="K46" s="5" t="s">
        <v>4</v>
      </c>
      <c r="L46" s="5" t="s">
        <v>4</v>
      </c>
      <c r="M46" s="5" t="s">
        <v>5</v>
      </c>
      <c r="N46" s="5" t="s">
        <v>69</v>
      </c>
      <c r="O46" s="18">
        <v>44615</v>
      </c>
      <c r="P46" s="5" t="s">
        <v>7</v>
      </c>
      <c r="Q46" s="19">
        <v>64982.65</v>
      </c>
      <c r="R46" s="19">
        <v>64982.65</v>
      </c>
      <c r="S46" s="19">
        <v>0</v>
      </c>
      <c r="T46" s="19">
        <v>0</v>
      </c>
    </row>
    <row r="47" spans="1:20" ht="29" outlineLevel="4" x14ac:dyDescent="0.35">
      <c r="A47" s="9" t="s">
        <v>37</v>
      </c>
      <c r="B47" s="9" t="s">
        <v>38</v>
      </c>
      <c r="C47" s="12" t="s">
        <v>39</v>
      </c>
      <c r="D47" s="5" t="s">
        <v>40</v>
      </c>
      <c r="E47" s="9" t="s">
        <v>40</v>
      </c>
      <c r="F47" s="5" t="s">
        <v>49</v>
      </c>
      <c r="G47" s="5" t="s">
        <v>4</v>
      </c>
      <c r="H47" s="5" t="s">
        <v>67</v>
      </c>
      <c r="I47" s="4" t="s">
        <v>68</v>
      </c>
      <c r="J47" s="5" t="s">
        <v>4</v>
      </c>
      <c r="K47" s="5" t="s">
        <v>4</v>
      </c>
      <c r="L47" s="5" t="s">
        <v>4</v>
      </c>
      <c r="M47" s="5" t="s">
        <v>5</v>
      </c>
      <c r="N47" s="5" t="s">
        <v>70</v>
      </c>
      <c r="O47" s="18">
        <v>44694</v>
      </c>
      <c r="P47" s="5" t="s">
        <v>7</v>
      </c>
      <c r="Q47" s="19">
        <v>41865.49</v>
      </c>
      <c r="R47" s="19">
        <v>41865.49</v>
      </c>
      <c r="S47" s="19">
        <v>0</v>
      </c>
      <c r="T47" s="19">
        <v>0</v>
      </c>
    </row>
    <row r="48" spans="1:20" outlineLevel="3" x14ac:dyDescent="0.35">
      <c r="H48" s="1" t="s">
        <v>10924</v>
      </c>
      <c r="O48" s="18"/>
      <c r="Q48" s="19">
        <f>SUBTOTAL(9,Q42:Q47)</f>
        <v>183813</v>
      </c>
      <c r="R48" s="19">
        <f>SUBTOTAL(9,R42:R47)</f>
        <v>173000.69999999998</v>
      </c>
      <c r="S48" s="19">
        <f>SUBTOTAL(9,S42:S47)</f>
        <v>10812.3</v>
      </c>
      <c r="T48" s="19">
        <f>SUBTOTAL(9,T42:T47)</f>
        <v>0</v>
      </c>
    </row>
    <row r="49" spans="1:20" ht="29" outlineLevel="4" x14ac:dyDescent="0.35">
      <c r="A49" s="9" t="s">
        <v>37</v>
      </c>
      <c r="B49" s="9" t="s">
        <v>38</v>
      </c>
      <c r="C49" s="12" t="s">
        <v>39</v>
      </c>
      <c r="D49" s="5" t="s">
        <v>40</v>
      </c>
      <c r="E49" s="9" t="s">
        <v>40</v>
      </c>
      <c r="F49" s="5" t="s">
        <v>4</v>
      </c>
      <c r="G49" s="5" t="s">
        <v>50</v>
      </c>
      <c r="H49" s="5" t="s">
        <v>72</v>
      </c>
      <c r="I49" s="4" t="s">
        <v>73</v>
      </c>
      <c r="J49" s="5" t="s">
        <v>4</v>
      </c>
      <c r="K49" s="5" t="s">
        <v>4</v>
      </c>
      <c r="L49" s="5" t="s">
        <v>4</v>
      </c>
      <c r="M49" s="5" t="s">
        <v>5</v>
      </c>
      <c r="N49" s="5" t="s">
        <v>71</v>
      </c>
      <c r="O49" s="18">
        <v>44658</v>
      </c>
      <c r="P49" s="5" t="s">
        <v>7</v>
      </c>
      <c r="Q49" s="19">
        <v>6426.67</v>
      </c>
      <c r="R49" s="19">
        <v>0</v>
      </c>
      <c r="S49" s="19">
        <v>6426.67</v>
      </c>
      <c r="T49" s="19">
        <v>0</v>
      </c>
    </row>
    <row r="50" spans="1:20" ht="29" outlineLevel="4" x14ac:dyDescent="0.35">
      <c r="A50" s="9" t="s">
        <v>37</v>
      </c>
      <c r="B50" s="9" t="s">
        <v>38</v>
      </c>
      <c r="C50" s="12" t="s">
        <v>39</v>
      </c>
      <c r="D50" s="5" t="s">
        <v>40</v>
      </c>
      <c r="E50" s="9" t="s">
        <v>40</v>
      </c>
      <c r="F50" s="5" t="s">
        <v>54</v>
      </c>
      <c r="G50" s="5" t="s">
        <v>4</v>
      </c>
      <c r="H50" s="5" t="s">
        <v>72</v>
      </c>
      <c r="I50" s="4" t="s">
        <v>73</v>
      </c>
      <c r="J50" s="5" t="s">
        <v>4</v>
      </c>
      <c r="K50" s="5" t="s">
        <v>4</v>
      </c>
      <c r="L50" s="5" t="s">
        <v>4</v>
      </c>
      <c r="M50" s="5" t="s">
        <v>5</v>
      </c>
      <c r="N50" s="5" t="s">
        <v>71</v>
      </c>
      <c r="O50" s="18">
        <v>44658</v>
      </c>
      <c r="P50" s="5" t="s">
        <v>7</v>
      </c>
      <c r="Q50" s="19">
        <v>51416.33</v>
      </c>
      <c r="R50" s="19">
        <v>51416.33</v>
      </c>
      <c r="S50" s="19">
        <v>0</v>
      </c>
      <c r="T50" s="19">
        <v>0</v>
      </c>
    </row>
    <row r="51" spans="1:20" outlineLevel="3" x14ac:dyDescent="0.35">
      <c r="H51" s="1" t="s">
        <v>10925</v>
      </c>
      <c r="O51" s="18"/>
      <c r="Q51" s="19">
        <f>SUBTOTAL(9,Q49:Q50)</f>
        <v>57843</v>
      </c>
      <c r="R51" s="19">
        <f>SUBTOTAL(9,R49:R50)</f>
        <v>51416.33</v>
      </c>
      <c r="S51" s="19">
        <f>SUBTOTAL(9,S49:S50)</f>
        <v>6426.67</v>
      </c>
      <c r="T51" s="19">
        <f>SUBTOTAL(9,T49:T50)</f>
        <v>0</v>
      </c>
    </row>
    <row r="52" spans="1:20" outlineLevel="2" x14ac:dyDescent="0.35">
      <c r="C52" s="11" t="s">
        <v>10192</v>
      </c>
      <c r="O52" s="18"/>
      <c r="Q52" s="19">
        <f>SUBTOTAL(9,Q25:Q50)</f>
        <v>914343.99999999988</v>
      </c>
      <c r="R52" s="19">
        <f>SUBTOTAL(9,R25:R50)</f>
        <v>890151.74</v>
      </c>
      <c r="S52" s="19">
        <f>SUBTOTAL(9,S25:S50)</f>
        <v>24192.260000000002</v>
      </c>
      <c r="T52" s="19">
        <f>SUBTOTAL(9,T25:T50)</f>
        <v>0</v>
      </c>
    </row>
    <row r="53" spans="1:20" ht="29" outlineLevel="4" x14ac:dyDescent="0.35">
      <c r="A53" s="9" t="s">
        <v>74</v>
      </c>
      <c r="B53" s="9" t="s">
        <v>75</v>
      </c>
      <c r="C53" s="13" t="s">
        <v>12329</v>
      </c>
      <c r="D53" s="5" t="s">
        <v>76</v>
      </c>
      <c r="E53" s="9" t="s">
        <v>76</v>
      </c>
      <c r="F53" s="5" t="s">
        <v>77</v>
      </c>
      <c r="G53" s="5" t="s">
        <v>4</v>
      </c>
      <c r="H53" s="5" t="s">
        <v>79</v>
      </c>
      <c r="I53" s="4" t="s">
        <v>80</v>
      </c>
      <c r="J53" s="5" t="s">
        <v>4</v>
      </c>
      <c r="K53" s="5" t="s">
        <v>4</v>
      </c>
      <c r="L53" s="5" t="s">
        <v>4</v>
      </c>
      <c r="M53" s="5" t="s">
        <v>5</v>
      </c>
      <c r="N53" s="5" t="s">
        <v>78</v>
      </c>
      <c r="O53" s="18">
        <v>44615</v>
      </c>
      <c r="P53" s="5" t="s">
        <v>7</v>
      </c>
      <c r="Q53" s="19">
        <v>18543</v>
      </c>
      <c r="R53" s="19">
        <v>18543</v>
      </c>
      <c r="S53" s="19">
        <v>0</v>
      </c>
      <c r="T53" s="19">
        <v>0</v>
      </c>
    </row>
    <row r="54" spans="1:20" ht="29" outlineLevel="4" x14ac:dyDescent="0.35">
      <c r="A54" s="9" t="s">
        <v>74</v>
      </c>
      <c r="B54" s="9" t="s">
        <v>75</v>
      </c>
      <c r="C54" s="13" t="s">
        <v>12329</v>
      </c>
      <c r="D54" s="5" t="s">
        <v>76</v>
      </c>
      <c r="E54" s="9" t="s">
        <v>76</v>
      </c>
      <c r="F54" s="5" t="s">
        <v>77</v>
      </c>
      <c r="G54" s="5" t="s">
        <v>4</v>
      </c>
      <c r="H54" s="5" t="s">
        <v>79</v>
      </c>
      <c r="I54" s="4" t="s">
        <v>80</v>
      </c>
      <c r="J54" s="5" t="s">
        <v>4</v>
      </c>
      <c r="K54" s="5" t="s">
        <v>4</v>
      </c>
      <c r="L54" s="5" t="s">
        <v>4</v>
      </c>
      <c r="M54" s="5" t="s">
        <v>5</v>
      </c>
      <c r="N54" s="5" t="s">
        <v>81</v>
      </c>
      <c r="O54" s="18">
        <v>44713</v>
      </c>
      <c r="P54" s="5" t="s">
        <v>7</v>
      </c>
      <c r="Q54" s="19">
        <v>3472</v>
      </c>
      <c r="R54" s="19">
        <v>3472</v>
      </c>
      <c r="S54" s="19">
        <v>0</v>
      </c>
      <c r="T54" s="19">
        <v>0</v>
      </c>
    </row>
    <row r="55" spans="1:20" outlineLevel="3" x14ac:dyDescent="0.35">
      <c r="H55" s="1" t="s">
        <v>10926</v>
      </c>
      <c r="O55" s="18"/>
      <c r="Q55" s="19">
        <f>SUBTOTAL(9,Q53:Q54)</f>
        <v>22015</v>
      </c>
      <c r="R55" s="19">
        <f>SUBTOTAL(9,R53:R54)</f>
        <v>22015</v>
      </c>
      <c r="S55" s="19">
        <f>SUBTOTAL(9,S53:S54)</f>
        <v>0</v>
      </c>
      <c r="T55" s="19">
        <f>SUBTOTAL(9,T53:T54)</f>
        <v>0</v>
      </c>
    </row>
    <row r="56" spans="1:20" ht="29" outlineLevel="4" x14ac:dyDescent="0.35">
      <c r="A56" s="9" t="s">
        <v>74</v>
      </c>
      <c r="B56" s="9" t="s">
        <v>75</v>
      </c>
      <c r="C56" s="13" t="s">
        <v>12329</v>
      </c>
      <c r="D56" s="5" t="s">
        <v>76</v>
      </c>
      <c r="E56" s="9" t="s">
        <v>76</v>
      </c>
      <c r="F56" s="5" t="s">
        <v>77</v>
      </c>
      <c r="G56" s="5" t="s">
        <v>4</v>
      </c>
      <c r="H56" s="5" t="s">
        <v>83</v>
      </c>
      <c r="I56" s="4" t="s">
        <v>80</v>
      </c>
      <c r="J56" s="5" t="s">
        <v>4</v>
      </c>
      <c r="K56" s="5" t="s">
        <v>4</v>
      </c>
      <c r="L56" s="5" t="s">
        <v>4</v>
      </c>
      <c r="M56" s="5" t="s">
        <v>5</v>
      </c>
      <c r="N56" s="5" t="s">
        <v>82</v>
      </c>
      <c r="O56" s="18">
        <v>44406</v>
      </c>
      <c r="P56" s="5" t="s">
        <v>7</v>
      </c>
      <c r="Q56" s="19">
        <v>7215</v>
      </c>
      <c r="R56" s="19">
        <v>7215</v>
      </c>
      <c r="S56" s="19">
        <v>0</v>
      </c>
      <c r="T56" s="19">
        <v>0</v>
      </c>
    </row>
    <row r="57" spans="1:20" ht="29" outlineLevel="4" x14ac:dyDescent="0.35">
      <c r="A57" s="9" t="s">
        <v>74</v>
      </c>
      <c r="B57" s="9" t="s">
        <v>75</v>
      </c>
      <c r="C57" s="13" t="s">
        <v>12329</v>
      </c>
      <c r="D57" s="5" t="s">
        <v>76</v>
      </c>
      <c r="E57" s="9" t="s">
        <v>76</v>
      </c>
      <c r="F57" s="5" t="s">
        <v>77</v>
      </c>
      <c r="G57" s="5" t="s">
        <v>4</v>
      </c>
      <c r="H57" s="5" t="s">
        <v>83</v>
      </c>
      <c r="I57" s="4" t="s">
        <v>80</v>
      </c>
      <c r="J57" s="5" t="s">
        <v>4</v>
      </c>
      <c r="K57" s="5" t="s">
        <v>4</v>
      </c>
      <c r="L57" s="5" t="s">
        <v>4</v>
      </c>
      <c r="M57" s="5" t="s">
        <v>5</v>
      </c>
      <c r="N57" s="5" t="s">
        <v>84</v>
      </c>
      <c r="O57" s="18">
        <v>44615</v>
      </c>
      <c r="P57" s="5" t="s">
        <v>7</v>
      </c>
      <c r="Q57" s="19">
        <v>15301</v>
      </c>
      <c r="R57" s="19">
        <v>15301</v>
      </c>
      <c r="S57" s="19">
        <v>0</v>
      </c>
      <c r="T57" s="19">
        <v>0</v>
      </c>
    </row>
    <row r="58" spans="1:20" ht="29" outlineLevel="4" x14ac:dyDescent="0.35">
      <c r="A58" s="9" t="s">
        <v>74</v>
      </c>
      <c r="B58" s="9" t="s">
        <v>75</v>
      </c>
      <c r="C58" s="13" t="s">
        <v>12329</v>
      </c>
      <c r="D58" s="5" t="s">
        <v>76</v>
      </c>
      <c r="E58" s="9" t="s">
        <v>76</v>
      </c>
      <c r="F58" s="5" t="s">
        <v>77</v>
      </c>
      <c r="G58" s="5" t="s">
        <v>4</v>
      </c>
      <c r="H58" s="5" t="s">
        <v>83</v>
      </c>
      <c r="I58" s="4" t="s">
        <v>80</v>
      </c>
      <c r="J58" s="5" t="s">
        <v>4</v>
      </c>
      <c r="K58" s="5" t="s">
        <v>4</v>
      </c>
      <c r="L58" s="5" t="s">
        <v>4</v>
      </c>
      <c r="M58" s="5" t="s">
        <v>5</v>
      </c>
      <c r="N58" s="5" t="s">
        <v>85</v>
      </c>
      <c r="O58" s="18">
        <v>44690</v>
      </c>
      <c r="P58" s="5" t="s">
        <v>7</v>
      </c>
      <c r="Q58" s="19">
        <v>74410</v>
      </c>
      <c r="R58" s="19">
        <v>74410</v>
      </c>
      <c r="S58" s="19">
        <v>0</v>
      </c>
      <c r="T58" s="19">
        <v>0</v>
      </c>
    </row>
    <row r="59" spans="1:20" ht="29" outlineLevel="4" x14ac:dyDescent="0.35">
      <c r="A59" s="9" t="s">
        <v>74</v>
      </c>
      <c r="B59" s="9" t="s">
        <v>75</v>
      </c>
      <c r="C59" s="13" t="s">
        <v>12329</v>
      </c>
      <c r="D59" s="5" t="s">
        <v>76</v>
      </c>
      <c r="E59" s="9" t="s">
        <v>76</v>
      </c>
      <c r="F59" s="5" t="s">
        <v>77</v>
      </c>
      <c r="G59" s="5" t="s">
        <v>4</v>
      </c>
      <c r="H59" s="5" t="s">
        <v>83</v>
      </c>
      <c r="I59" s="4" t="s">
        <v>80</v>
      </c>
      <c r="J59" s="5" t="s">
        <v>4</v>
      </c>
      <c r="K59" s="5" t="s">
        <v>4</v>
      </c>
      <c r="L59" s="5" t="s">
        <v>4</v>
      </c>
      <c r="M59" s="5" t="s">
        <v>5</v>
      </c>
      <c r="N59" s="5" t="s">
        <v>86</v>
      </c>
      <c r="O59" s="18">
        <v>44739</v>
      </c>
      <c r="P59" s="5" t="s">
        <v>7</v>
      </c>
      <c r="Q59" s="19">
        <v>32917</v>
      </c>
      <c r="R59" s="19">
        <v>32917</v>
      </c>
      <c r="S59" s="19">
        <v>0</v>
      </c>
      <c r="T59" s="19">
        <v>0</v>
      </c>
    </row>
    <row r="60" spans="1:20" outlineLevel="3" x14ac:dyDescent="0.35">
      <c r="H60" s="1" t="s">
        <v>10927</v>
      </c>
      <c r="O60" s="18"/>
      <c r="Q60" s="19">
        <f>SUBTOTAL(9,Q56:Q59)</f>
        <v>129843</v>
      </c>
      <c r="R60" s="19">
        <f>SUBTOTAL(9,R56:R59)</f>
        <v>129843</v>
      </c>
      <c r="S60" s="19">
        <f>SUBTOTAL(9,S56:S59)</f>
        <v>0</v>
      </c>
      <c r="T60" s="19">
        <f>SUBTOTAL(9,T56:T59)</f>
        <v>0</v>
      </c>
    </row>
    <row r="61" spans="1:20" ht="29" outlineLevel="4" x14ac:dyDescent="0.35">
      <c r="A61" s="9" t="s">
        <v>74</v>
      </c>
      <c r="B61" s="9" t="s">
        <v>75</v>
      </c>
      <c r="C61" s="13" t="s">
        <v>12329</v>
      </c>
      <c r="D61" s="5" t="s">
        <v>76</v>
      </c>
      <c r="E61" s="9" t="s">
        <v>76</v>
      </c>
      <c r="F61" s="5" t="s">
        <v>77</v>
      </c>
      <c r="G61" s="5" t="s">
        <v>4</v>
      </c>
      <c r="H61" s="5" t="s">
        <v>88</v>
      </c>
      <c r="I61" s="4" t="s">
        <v>80</v>
      </c>
      <c r="J61" s="5" t="s">
        <v>4</v>
      </c>
      <c r="K61" s="5" t="s">
        <v>4</v>
      </c>
      <c r="L61" s="5" t="s">
        <v>4</v>
      </c>
      <c r="M61" s="5" t="s">
        <v>5</v>
      </c>
      <c r="N61" s="5" t="s">
        <v>87</v>
      </c>
      <c r="O61" s="18">
        <v>44435</v>
      </c>
      <c r="P61" s="5" t="s">
        <v>7</v>
      </c>
      <c r="Q61" s="19">
        <v>13000</v>
      </c>
      <c r="R61" s="19">
        <v>13000</v>
      </c>
      <c r="S61" s="19">
        <v>0</v>
      </c>
      <c r="T61" s="19">
        <v>0</v>
      </c>
    </row>
    <row r="62" spans="1:20" outlineLevel="3" x14ac:dyDescent="0.35">
      <c r="H62" s="1" t="s">
        <v>10928</v>
      </c>
      <c r="O62" s="18"/>
      <c r="Q62" s="19">
        <f>SUBTOTAL(9,Q61:Q61)</f>
        <v>13000</v>
      </c>
      <c r="R62" s="19">
        <f>SUBTOTAL(9,R61:R61)</f>
        <v>13000</v>
      </c>
      <c r="S62" s="19">
        <f>SUBTOTAL(9,S61:S61)</f>
        <v>0</v>
      </c>
      <c r="T62" s="19">
        <f>SUBTOTAL(9,T61:T61)</f>
        <v>0</v>
      </c>
    </row>
    <row r="63" spans="1:20" ht="29" outlineLevel="4" x14ac:dyDescent="0.35">
      <c r="A63" s="9" t="s">
        <v>74</v>
      </c>
      <c r="B63" s="9" t="s">
        <v>75</v>
      </c>
      <c r="C63" s="13" t="s">
        <v>12329</v>
      </c>
      <c r="D63" s="5" t="s">
        <v>76</v>
      </c>
      <c r="E63" s="9" t="s">
        <v>76</v>
      </c>
      <c r="F63" s="5" t="s">
        <v>77</v>
      </c>
      <c r="G63" s="5" t="s">
        <v>4</v>
      </c>
      <c r="H63" s="5" t="s">
        <v>90</v>
      </c>
      <c r="I63" s="4" t="s">
        <v>80</v>
      </c>
      <c r="J63" s="5" t="s">
        <v>4</v>
      </c>
      <c r="K63" s="5" t="s">
        <v>4</v>
      </c>
      <c r="L63" s="5" t="s">
        <v>4</v>
      </c>
      <c r="M63" s="5" t="s">
        <v>5</v>
      </c>
      <c r="N63" s="5" t="s">
        <v>89</v>
      </c>
      <c r="O63" s="18">
        <v>44704</v>
      </c>
      <c r="P63" s="5" t="s">
        <v>7</v>
      </c>
      <c r="Q63" s="19">
        <v>58916</v>
      </c>
      <c r="R63" s="19">
        <v>58916</v>
      </c>
      <c r="S63" s="19">
        <v>0</v>
      </c>
      <c r="T63" s="19">
        <v>0</v>
      </c>
    </row>
    <row r="64" spans="1:20" outlineLevel="3" x14ac:dyDescent="0.35">
      <c r="H64" s="1" t="s">
        <v>10929</v>
      </c>
      <c r="O64" s="18"/>
      <c r="Q64" s="19">
        <f>SUBTOTAL(9,Q63:Q63)</f>
        <v>58916</v>
      </c>
      <c r="R64" s="19">
        <f>SUBTOTAL(9,R63:R63)</f>
        <v>58916</v>
      </c>
      <c r="S64" s="19">
        <f>SUBTOTAL(9,S63:S63)</f>
        <v>0</v>
      </c>
      <c r="T64" s="19">
        <f>SUBTOTAL(9,T63:T63)</f>
        <v>0</v>
      </c>
    </row>
    <row r="65" spans="1:20" ht="29" outlineLevel="2" x14ac:dyDescent="0.35">
      <c r="C65" s="14" t="s">
        <v>12330</v>
      </c>
      <c r="O65" s="18"/>
      <c r="Q65" s="19">
        <f>SUBTOTAL(9,Q53:Q63)</f>
        <v>223774</v>
      </c>
      <c r="R65" s="19">
        <f>SUBTOTAL(9,R53:R63)</f>
        <v>223774</v>
      </c>
      <c r="S65" s="19">
        <f>SUBTOTAL(9,S53:S63)</f>
        <v>0</v>
      </c>
      <c r="T65" s="19">
        <f>SUBTOTAL(9,T53:T63)</f>
        <v>0</v>
      </c>
    </row>
    <row r="66" spans="1:20" outlineLevel="4" x14ac:dyDescent="0.35">
      <c r="A66" s="9" t="s">
        <v>74</v>
      </c>
      <c r="B66" s="9" t="s">
        <v>75</v>
      </c>
      <c r="C66" s="12" t="s">
        <v>91</v>
      </c>
      <c r="D66" s="5" t="s">
        <v>92</v>
      </c>
      <c r="E66" s="9" t="s">
        <v>92</v>
      </c>
      <c r="F66" s="5" t="s">
        <v>4</v>
      </c>
      <c r="G66" s="5" t="s">
        <v>729</v>
      </c>
      <c r="H66" s="5" t="s">
        <v>94</v>
      </c>
      <c r="I66" s="4" t="s">
        <v>95</v>
      </c>
      <c r="J66" s="5" t="s">
        <v>4</v>
      </c>
      <c r="K66" s="5" t="s">
        <v>4</v>
      </c>
      <c r="L66" s="5" t="s">
        <v>4</v>
      </c>
      <c r="M66" s="5" t="s">
        <v>5</v>
      </c>
      <c r="N66" s="5" t="s">
        <v>93</v>
      </c>
      <c r="O66" s="18">
        <v>44627</v>
      </c>
      <c r="P66" s="5" t="s">
        <v>7</v>
      </c>
      <c r="Q66" s="19">
        <v>2500000</v>
      </c>
      <c r="R66" s="19">
        <v>0</v>
      </c>
      <c r="S66" s="19">
        <v>2500000</v>
      </c>
      <c r="T66" s="19">
        <v>0</v>
      </c>
    </row>
    <row r="67" spans="1:20" outlineLevel="4" x14ac:dyDescent="0.35">
      <c r="A67" s="9" t="s">
        <v>74</v>
      </c>
      <c r="B67" s="9" t="s">
        <v>75</v>
      </c>
      <c r="C67" s="12" t="s">
        <v>91</v>
      </c>
      <c r="D67" s="5" t="s">
        <v>92</v>
      </c>
      <c r="E67" s="9" t="s">
        <v>92</v>
      </c>
      <c r="F67" s="5" t="s">
        <v>4</v>
      </c>
      <c r="G67" s="5" t="s">
        <v>729</v>
      </c>
      <c r="H67" s="5" t="s">
        <v>94</v>
      </c>
      <c r="I67" s="4" t="s">
        <v>95</v>
      </c>
      <c r="J67" s="5" t="s">
        <v>4</v>
      </c>
      <c r="K67" s="5" t="s">
        <v>4</v>
      </c>
      <c r="L67" s="5" t="s">
        <v>4</v>
      </c>
      <c r="M67" s="5" t="s">
        <v>5</v>
      </c>
      <c r="N67" s="5" t="s">
        <v>96</v>
      </c>
      <c r="O67" s="18">
        <v>44726</v>
      </c>
      <c r="P67" s="5" t="s">
        <v>7</v>
      </c>
      <c r="Q67" s="19">
        <v>2500000</v>
      </c>
      <c r="R67" s="19">
        <v>0</v>
      </c>
      <c r="S67" s="19">
        <v>2500000</v>
      </c>
      <c r="T67" s="19">
        <v>0</v>
      </c>
    </row>
    <row r="68" spans="1:20" outlineLevel="3" x14ac:dyDescent="0.35">
      <c r="H68" s="1" t="s">
        <v>10930</v>
      </c>
      <c r="O68" s="18"/>
      <c r="Q68" s="19">
        <f>SUBTOTAL(9,Q66:Q67)</f>
        <v>5000000</v>
      </c>
      <c r="R68" s="19">
        <f>SUBTOTAL(9,R66:R67)</f>
        <v>0</v>
      </c>
      <c r="S68" s="19">
        <f>SUBTOTAL(9,S66:S67)</f>
        <v>5000000</v>
      </c>
      <c r="T68" s="19">
        <f>SUBTOTAL(9,T66:T67)</f>
        <v>0</v>
      </c>
    </row>
    <row r="69" spans="1:20" outlineLevel="2" x14ac:dyDescent="0.35">
      <c r="C69" s="11" t="s">
        <v>10193</v>
      </c>
      <c r="O69" s="18"/>
      <c r="Q69" s="19">
        <f>SUBTOTAL(9,Q66:Q67)</f>
        <v>5000000</v>
      </c>
      <c r="R69" s="19">
        <f>SUBTOTAL(9,R66:R67)</f>
        <v>0</v>
      </c>
      <c r="S69" s="19">
        <f>SUBTOTAL(9,S66:S67)</f>
        <v>5000000</v>
      </c>
      <c r="T69" s="19">
        <f>SUBTOTAL(9,T66:T67)</f>
        <v>0</v>
      </c>
    </row>
    <row r="70" spans="1:20" ht="29" outlineLevel="4" x14ac:dyDescent="0.35">
      <c r="A70" s="9" t="s">
        <v>97</v>
      </c>
      <c r="B70" s="9" t="s">
        <v>98</v>
      </c>
      <c r="C70" s="12" t="s">
        <v>99</v>
      </c>
      <c r="D70" s="5" t="s">
        <v>100</v>
      </c>
      <c r="E70" s="9" t="s">
        <v>100</v>
      </c>
      <c r="F70" s="5" t="s">
        <v>4</v>
      </c>
      <c r="G70" s="5" t="s">
        <v>1006</v>
      </c>
      <c r="H70" s="5" t="s">
        <v>102</v>
      </c>
      <c r="I70" s="4" t="s">
        <v>103</v>
      </c>
      <c r="J70" s="5" t="s">
        <v>4</v>
      </c>
      <c r="K70" s="5" t="s">
        <v>4</v>
      </c>
      <c r="L70" s="5" t="s">
        <v>4</v>
      </c>
      <c r="M70" s="5" t="s">
        <v>5</v>
      </c>
      <c r="N70" s="5" t="s">
        <v>101</v>
      </c>
      <c r="O70" s="18">
        <v>44452</v>
      </c>
      <c r="P70" s="5" t="s">
        <v>7</v>
      </c>
      <c r="Q70" s="19">
        <v>19650</v>
      </c>
      <c r="R70" s="19">
        <v>0</v>
      </c>
      <c r="S70" s="19">
        <v>19650</v>
      </c>
      <c r="T70" s="19">
        <v>0</v>
      </c>
    </row>
    <row r="71" spans="1:20" outlineLevel="3" x14ac:dyDescent="0.35">
      <c r="H71" s="1" t="s">
        <v>10931</v>
      </c>
      <c r="O71" s="18"/>
      <c r="Q71" s="19">
        <f>SUBTOTAL(9,Q70:Q70)</f>
        <v>19650</v>
      </c>
      <c r="R71" s="19">
        <f>SUBTOTAL(9,R70:R70)</f>
        <v>0</v>
      </c>
      <c r="S71" s="19">
        <f>SUBTOTAL(9,S70:S70)</f>
        <v>19650</v>
      </c>
      <c r="T71" s="19">
        <f>SUBTOTAL(9,T70:T70)</f>
        <v>0</v>
      </c>
    </row>
    <row r="72" spans="1:20" outlineLevel="4" x14ac:dyDescent="0.35">
      <c r="A72" s="9" t="s">
        <v>104</v>
      </c>
      <c r="B72" s="9" t="s">
        <v>105</v>
      </c>
      <c r="C72" s="12" t="s">
        <v>99</v>
      </c>
      <c r="D72" s="5" t="s">
        <v>100</v>
      </c>
      <c r="E72" s="9" t="s">
        <v>100</v>
      </c>
      <c r="F72" s="5" t="s">
        <v>4</v>
      </c>
      <c r="G72" s="5" t="s">
        <v>106</v>
      </c>
      <c r="H72" s="5" t="s">
        <v>108</v>
      </c>
      <c r="I72" s="20" t="s">
        <v>12479</v>
      </c>
      <c r="J72" s="5" t="s">
        <v>4</v>
      </c>
      <c r="K72" s="5" t="s">
        <v>4</v>
      </c>
      <c r="L72" s="5" t="s">
        <v>4</v>
      </c>
      <c r="M72" s="5" t="s">
        <v>5</v>
      </c>
      <c r="N72" s="5" t="s">
        <v>107</v>
      </c>
      <c r="O72" s="18">
        <v>44524</v>
      </c>
      <c r="P72" s="5" t="s">
        <v>7</v>
      </c>
      <c r="Q72" s="19">
        <v>80996</v>
      </c>
      <c r="R72" s="19">
        <v>0</v>
      </c>
      <c r="S72" s="19">
        <v>80996</v>
      </c>
      <c r="T72" s="19">
        <v>0</v>
      </c>
    </row>
    <row r="73" spans="1:20" outlineLevel="3" x14ac:dyDescent="0.35">
      <c r="H73" s="1" t="s">
        <v>10932</v>
      </c>
      <c r="O73" s="18"/>
      <c r="Q73" s="19">
        <f>SUBTOTAL(9,Q72:Q72)</f>
        <v>80996</v>
      </c>
      <c r="R73" s="19">
        <f>SUBTOTAL(9,R72:R72)</f>
        <v>0</v>
      </c>
      <c r="S73" s="19">
        <f>SUBTOTAL(9,S72:S72)</f>
        <v>80996</v>
      </c>
      <c r="T73" s="19">
        <f>SUBTOTAL(9,T72:T72)</f>
        <v>0</v>
      </c>
    </row>
    <row r="74" spans="1:20" outlineLevel="4" x14ac:dyDescent="0.35">
      <c r="A74" s="9" t="s">
        <v>104</v>
      </c>
      <c r="B74" s="9" t="s">
        <v>105</v>
      </c>
      <c r="C74" s="12" t="s">
        <v>99</v>
      </c>
      <c r="D74" s="5" t="s">
        <v>100</v>
      </c>
      <c r="E74" s="9" t="s">
        <v>100</v>
      </c>
      <c r="F74" s="5" t="s">
        <v>4</v>
      </c>
      <c r="G74" s="5" t="s">
        <v>106</v>
      </c>
      <c r="H74" s="5" t="s">
        <v>109</v>
      </c>
      <c r="I74" s="20" t="s">
        <v>12480</v>
      </c>
      <c r="J74" s="5" t="s">
        <v>4</v>
      </c>
      <c r="K74" s="5" t="s">
        <v>4</v>
      </c>
      <c r="L74" s="5" t="s">
        <v>4</v>
      </c>
      <c r="M74" s="5" t="s">
        <v>5</v>
      </c>
      <c r="N74" s="5" t="s">
        <v>107</v>
      </c>
      <c r="O74" s="18">
        <v>44524</v>
      </c>
      <c r="P74" s="5" t="s">
        <v>7</v>
      </c>
      <c r="Q74" s="19">
        <v>111136</v>
      </c>
      <c r="R74" s="19">
        <v>0</v>
      </c>
      <c r="S74" s="19">
        <v>111136</v>
      </c>
      <c r="T74" s="19">
        <v>0</v>
      </c>
    </row>
    <row r="75" spans="1:20" outlineLevel="3" x14ac:dyDescent="0.35">
      <c r="H75" s="1" t="s">
        <v>10933</v>
      </c>
      <c r="O75" s="18"/>
      <c r="Q75" s="19">
        <f>SUBTOTAL(9,Q74:Q74)</f>
        <v>111136</v>
      </c>
      <c r="R75" s="19">
        <f>SUBTOTAL(9,R74:R74)</f>
        <v>0</v>
      </c>
      <c r="S75" s="19">
        <f>SUBTOTAL(9,S74:S74)</f>
        <v>111136</v>
      </c>
      <c r="T75" s="19">
        <f>SUBTOTAL(9,T74:T74)</f>
        <v>0</v>
      </c>
    </row>
    <row r="76" spans="1:20" outlineLevel="4" x14ac:dyDescent="0.35">
      <c r="A76" s="9" t="s">
        <v>104</v>
      </c>
      <c r="B76" s="9" t="s">
        <v>105</v>
      </c>
      <c r="C76" s="12" t="s">
        <v>99</v>
      </c>
      <c r="D76" s="5" t="s">
        <v>100</v>
      </c>
      <c r="E76" s="9" t="s">
        <v>100</v>
      </c>
      <c r="F76" s="5" t="s">
        <v>4</v>
      </c>
      <c r="G76" s="5" t="s">
        <v>106</v>
      </c>
      <c r="H76" s="5" t="s">
        <v>110</v>
      </c>
      <c r="I76" s="20" t="s">
        <v>12481</v>
      </c>
      <c r="J76" s="5" t="s">
        <v>4</v>
      </c>
      <c r="K76" s="5" t="s">
        <v>4</v>
      </c>
      <c r="L76" s="5" t="s">
        <v>4</v>
      </c>
      <c r="M76" s="5" t="s">
        <v>5</v>
      </c>
      <c r="N76" s="5" t="s">
        <v>107</v>
      </c>
      <c r="O76" s="18">
        <v>44524</v>
      </c>
      <c r="P76" s="5" t="s">
        <v>7</v>
      </c>
      <c r="Q76" s="19">
        <v>37949</v>
      </c>
      <c r="R76" s="19">
        <v>0</v>
      </c>
      <c r="S76" s="19">
        <v>37949</v>
      </c>
      <c r="T76" s="19">
        <v>0</v>
      </c>
    </row>
    <row r="77" spans="1:20" outlineLevel="3" x14ac:dyDescent="0.35">
      <c r="H77" s="1" t="s">
        <v>10934</v>
      </c>
      <c r="O77" s="18"/>
      <c r="Q77" s="19">
        <f>SUBTOTAL(9,Q76:Q76)</f>
        <v>37949</v>
      </c>
      <c r="R77" s="19">
        <f>SUBTOTAL(9,R76:R76)</f>
        <v>0</v>
      </c>
      <c r="S77" s="19">
        <f>SUBTOTAL(9,S76:S76)</f>
        <v>37949</v>
      </c>
      <c r="T77" s="19">
        <f>SUBTOTAL(9,T76:T76)</f>
        <v>0</v>
      </c>
    </row>
    <row r="78" spans="1:20" outlineLevel="2" x14ac:dyDescent="0.35">
      <c r="C78" s="11" t="s">
        <v>10194</v>
      </c>
      <c r="O78" s="18"/>
      <c r="Q78" s="19">
        <f>SUBTOTAL(9,Q70:Q76)</f>
        <v>249731</v>
      </c>
      <c r="R78" s="19">
        <f>SUBTOTAL(9,R70:R76)</f>
        <v>0</v>
      </c>
      <c r="S78" s="19">
        <f>SUBTOTAL(9,S70:S76)</f>
        <v>249731</v>
      </c>
      <c r="T78" s="19">
        <f>SUBTOTAL(9,T70:T76)</f>
        <v>0</v>
      </c>
    </row>
    <row r="79" spans="1:20" ht="29" outlineLevel="4" x14ac:dyDescent="0.35">
      <c r="A79" s="9" t="s">
        <v>104</v>
      </c>
      <c r="B79" s="9" t="s">
        <v>105</v>
      </c>
      <c r="C79" s="12" t="s">
        <v>12331</v>
      </c>
      <c r="D79" s="5" t="s">
        <v>111</v>
      </c>
      <c r="E79" s="9" t="s">
        <v>111</v>
      </c>
      <c r="F79" s="5" t="s">
        <v>41</v>
      </c>
      <c r="G79" s="5" t="s">
        <v>4</v>
      </c>
      <c r="H79" s="5" t="s">
        <v>113</v>
      </c>
      <c r="I79" s="4" t="s">
        <v>114</v>
      </c>
      <c r="J79" s="5" t="s">
        <v>4</v>
      </c>
      <c r="K79" s="5" t="s">
        <v>4</v>
      </c>
      <c r="L79" s="5" t="s">
        <v>4</v>
      </c>
      <c r="M79" s="5" t="s">
        <v>5</v>
      </c>
      <c r="N79" s="5" t="s">
        <v>112</v>
      </c>
      <c r="O79" s="18">
        <v>44412</v>
      </c>
      <c r="P79" s="5" t="s">
        <v>7</v>
      </c>
      <c r="Q79" s="19">
        <v>27357</v>
      </c>
      <c r="R79" s="19">
        <v>27357</v>
      </c>
      <c r="S79" s="19">
        <v>0</v>
      </c>
      <c r="T79" s="19">
        <v>0</v>
      </c>
    </row>
    <row r="80" spans="1:20" outlineLevel="3" x14ac:dyDescent="0.35">
      <c r="H80" s="1" t="s">
        <v>10935</v>
      </c>
      <c r="O80" s="18"/>
      <c r="Q80" s="19">
        <f>SUBTOTAL(9,Q79:Q79)</f>
        <v>27357</v>
      </c>
      <c r="R80" s="19">
        <f>SUBTOTAL(9,R79:R79)</f>
        <v>27357</v>
      </c>
      <c r="S80" s="19">
        <f>SUBTOTAL(9,S79:S79)</f>
        <v>0</v>
      </c>
      <c r="T80" s="19">
        <f>SUBTOTAL(9,T79:T79)</f>
        <v>0</v>
      </c>
    </row>
    <row r="81" spans="1:20" ht="29" outlineLevel="4" x14ac:dyDescent="0.35">
      <c r="A81" s="9" t="s">
        <v>104</v>
      </c>
      <c r="B81" s="9" t="s">
        <v>105</v>
      </c>
      <c r="C81" s="12" t="s">
        <v>12331</v>
      </c>
      <c r="D81" s="5" t="s">
        <v>111</v>
      </c>
      <c r="E81" s="9" t="s">
        <v>111</v>
      </c>
      <c r="F81" s="5" t="s">
        <v>4</v>
      </c>
      <c r="G81" s="5" t="s">
        <v>45</v>
      </c>
      <c r="H81" s="5" t="s">
        <v>116</v>
      </c>
      <c r="I81" s="4" t="s">
        <v>117</v>
      </c>
      <c r="J81" s="5" t="s">
        <v>4</v>
      </c>
      <c r="K81" s="5" t="s">
        <v>4</v>
      </c>
      <c r="L81" s="5" t="s">
        <v>4</v>
      </c>
      <c r="M81" s="5" t="s">
        <v>5</v>
      </c>
      <c r="N81" s="5" t="s">
        <v>115</v>
      </c>
      <c r="O81" s="18">
        <v>44407</v>
      </c>
      <c r="P81" s="5" t="s">
        <v>7</v>
      </c>
      <c r="Q81" s="19">
        <v>48.88</v>
      </c>
      <c r="R81" s="19">
        <v>0</v>
      </c>
      <c r="S81" s="19">
        <v>48.88</v>
      </c>
      <c r="T81" s="19">
        <v>0</v>
      </c>
    </row>
    <row r="82" spans="1:20" ht="29" outlineLevel="4" x14ac:dyDescent="0.35">
      <c r="A82" s="9" t="s">
        <v>104</v>
      </c>
      <c r="B82" s="9" t="s">
        <v>105</v>
      </c>
      <c r="C82" s="12" t="s">
        <v>12331</v>
      </c>
      <c r="D82" s="5" t="s">
        <v>111</v>
      </c>
      <c r="E82" s="9" t="s">
        <v>111</v>
      </c>
      <c r="F82" s="5" t="s">
        <v>49</v>
      </c>
      <c r="G82" s="5" t="s">
        <v>4</v>
      </c>
      <c r="H82" s="5" t="s">
        <v>116</v>
      </c>
      <c r="I82" s="4" t="s">
        <v>117</v>
      </c>
      <c r="J82" s="5" t="s">
        <v>4</v>
      </c>
      <c r="K82" s="5" t="s">
        <v>4</v>
      </c>
      <c r="L82" s="5" t="s">
        <v>4</v>
      </c>
      <c r="M82" s="5" t="s">
        <v>5</v>
      </c>
      <c r="N82" s="5" t="s">
        <v>115</v>
      </c>
      <c r="O82" s="18">
        <v>44407</v>
      </c>
      <c r="P82" s="5" t="s">
        <v>7</v>
      </c>
      <c r="Q82" s="19">
        <v>769.12</v>
      </c>
      <c r="R82" s="19">
        <v>769.12</v>
      </c>
      <c r="S82" s="19">
        <v>0</v>
      </c>
      <c r="T82" s="19">
        <v>0</v>
      </c>
    </row>
    <row r="83" spans="1:20" outlineLevel="3" x14ac:dyDescent="0.35">
      <c r="H83" s="1" t="s">
        <v>10936</v>
      </c>
      <c r="O83" s="18"/>
      <c r="Q83" s="19">
        <f>SUBTOTAL(9,Q81:Q82)</f>
        <v>818</v>
      </c>
      <c r="R83" s="19">
        <f>SUBTOTAL(9,R81:R82)</f>
        <v>769.12</v>
      </c>
      <c r="S83" s="19">
        <f>SUBTOTAL(9,S81:S82)</f>
        <v>48.88</v>
      </c>
      <c r="T83" s="19">
        <f>SUBTOTAL(9,T81:T82)</f>
        <v>0</v>
      </c>
    </row>
    <row r="84" spans="1:20" ht="29" outlineLevel="4" x14ac:dyDescent="0.35">
      <c r="A84" s="9" t="s">
        <v>104</v>
      </c>
      <c r="B84" s="9" t="s">
        <v>105</v>
      </c>
      <c r="C84" s="12" t="s">
        <v>12331</v>
      </c>
      <c r="D84" s="5" t="s">
        <v>111</v>
      </c>
      <c r="E84" s="9" t="s">
        <v>111</v>
      </c>
      <c r="F84" s="5" t="s">
        <v>4</v>
      </c>
      <c r="G84" s="5" t="s">
        <v>50</v>
      </c>
      <c r="H84" s="5" t="s">
        <v>119</v>
      </c>
      <c r="I84" s="4" t="s">
        <v>120</v>
      </c>
      <c r="J84" s="5" t="s">
        <v>4</v>
      </c>
      <c r="K84" s="5" t="s">
        <v>4</v>
      </c>
      <c r="L84" s="5" t="s">
        <v>4</v>
      </c>
      <c r="M84" s="5" t="s">
        <v>5</v>
      </c>
      <c r="N84" s="5" t="s">
        <v>118</v>
      </c>
      <c r="O84" s="18">
        <v>44386</v>
      </c>
      <c r="P84" s="5" t="s">
        <v>7</v>
      </c>
      <c r="Q84" s="19">
        <v>725.05</v>
      </c>
      <c r="R84" s="19">
        <v>0</v>
      </c>
      <c r="S84" s="19">
        <v>725.05</v>
      </c>
      <c r="T84" s="19">
        <v>0</v>
      </c>
    </row>
    <row r="85" spans="1:20" ht="29" outlineLevel="4" x14ac:dyDescent="0.35">
      <c r="A85" s="9" t="s">
        <v>104</v>
      </c>
      <c r="B85" s="9" t="s">
        <v>105</v>
      </c>
      <c r="C85" s="12" t="s">
        <v>12331</v>
      </c>
      <c r="D85" s="5" t="s">
        <v>111</v>
      </c>
      <c r="E85" s="9" t="s">
        <v>111</v>
      </c>
      <c r="F85" s="5" t="s">
        <v>49</v>
      </c>
      <c r="G85" s="5" t="s">
        <v>4</v>
      </c>
      <c r="H85" s="5" t="s">
        <v>119</v>
      </c>
      <c r="I85" s="4" t="s">
        <v>120</v>
      </c>
      <c r="J85" s="5" t="s">
        <v>4</v>
      </c>
      <c r="K85" s="5" t="s">
        <v>4</v>
      </c>
      <c r="L85" s="5" t="s">
        <v>4</v>
      </c>
      <c r="M85" s="5" t="s">
        <v>5</v>
      </c>
      <c r="N85" s="5" t="s">
        <v>118</v>
      </c>
      <c r="O85" s="18">
        <v>44386</v>
      </c>
      <c r="P85" s="5" t="s">
        <v>7</v>
      </c>
      <c r="Q85" s="19">
        <v>5800.95</v>
      </c>
      <c r="R85" s="19">
        <v>5800.95</v>
      </c>
      <c r="S85" s="19">
        <v>0</v>
      </c>
      <c r="T85" s="19">
        <v>0</v>
      </c>
    </row>
    <row r="86" spans="1:20" outlineLevel="3" x14ac:dyDescent="0.35">
      <c r="H86" s="1" t="s">
        <v>10937</v>
      </c>
      <c r="O86" s="18"/>
      <c r="Q86" s="19">
        <f>SUBTOTAL(9,Q84:Q85)</f>
        <v>6526</v>
      </c>
      <c r="R86" s="19">
        <f>SUBTOTAL(9,R84:R85)</f>
        <v>5800.95</v>
      </c>
      <c r="S86" s="19">
        <f>SUBTOTAL(9,S84:S85)</f>
        <v>725.05</v>
      </c>
      <c r="T86" s="19">
        <f>SUBTOTAL(9,T84:T85)</f>
        <v>0</v>
      </c>
    </row>
    <row r="87" spans="1:20" ht="29" outlineLevel="4" x14ac:dyDescent="0.35">
      <c r="A87" s="9" t="s">
        <v>104</v>
      </c>
      <c r="B87" s="9" t="s">
        <v>105</v>
      </c>
      <c r="C87" s="12" t="s">
        <v>12331</v>
      </c>
      <c r="D87" s="5" t="s">
        <v>111</v>
      </c>
      <c r="E87" s="9" t="s">
        <v>111</v>
      </c>
      <c r="F87" s="5" t="s">
        <v>49</v>
      </c>
      <c r="G87" s="5" t="s">
        <v>4</v>
      </c>
      <c r="H87" s="5" t="s">
        <v>122</v>
      </c>
      <c r="I87" s="4" t="s">
        <v>123</v>
      </c>
      <c r="J87" s="5" t="s">
        <v>4</v>
      </c>
      <c r="K87" s="5" t="s">
        <v>4</v>
      </c>
      <c r="L87" s="5" t="s">
        <v>4</v>
      </c>
      <c r="M87" s="5" t="s">
        <v>5</v>
      </c>
      <c r="N87" s="5" t="s">
        <v>121</v>
      </c>
      <c r="O87" s="18">
        <v>44424</v>
      </c>
      <c r="P87" s="5" t="s">
        <v>7</v>
      </c>
      <c r="Q87" s="19">
        <v>144574</v>
      </c>
      <c r="R87" s="19">
        <v>144574</v>
      </c>
      <c r="S87" s="19">
        <v>0</v>
      </c>
      <c r="T87" s="19">
        <v>0</v>
      </c>
    </row>
    <row r="88" spans="1:20" ht="29" outlineLevel="4" x14ac:dyDescent="0.35">
      <c r="A88" s="9" t="s">
        <v>104</v>
      </c>
      <c r="B88" s="9" t="s">
        <v>105</v>
      </c>
      <c r="C88" s="12" t="s">
        <v>12331</v>
      </c>
      <c r="D88" s="5" t="s">
        <v>111</v>
      </c>
      <c r="E88" s="9" t="s">
        <v>111</v>
      </c>
      <c r="F88" s="5" t="s">
        <v>49</v>
      </c>
      <c r="G88" s="5" t="s">
        <v>4</v>
      </c>
      <c r="H88" s="5" t="s">
        <v>122</v>
      </c>
      <c r="I88" s="4" t="s">
        <v>123</v>
      </c>
      <c r="J88" s="5" t="s">
        <v>4</v>
      </c>
      <c r="K88" s="5" t="s">
        <v>4</v>
      </c>
      <c r="L88" s="5" t="s">
        <v>4</v>
      </c>
      <c r="M88" s="5" t="s">
        <v>5</v>
      </c>
      <c r="N88" s="5" t="s">
        <v>124</v>
      </c>
      <c r="O88" s="18">
        <v>44498</v>
      </c>
      <c r="P88" s="5" t="s">
        <v>7</v>
      </c>
      <c r="Q88" s="19">
        <v>23501</v>
      </c>
      <c r="R88" s="19">
        <v>23501</v>
      </c>
      <c r="S88" s="19">
        <v>0</v>
      </c>
      <c r="T88" s="19">
        <v>0</v>
      </c>
    </row>
    <row r="89" spans="1:20" outlineLevel="3" x14ac:dyDescent="0.35">
      <c r="H89" s="1" t="s">
        <v>10938</v>
      </c>
      <c r="O89" s="18"/>
      <c r="Q89" s="19">
        <f>SUBTOTAL(9,Q87:Q88)</f>
        <v>168075</v>
      </c>
      <c r="R89" s="19">
        <f>SUBTOTAL(9,R87:R88)</f>
        <v>168075</v>
      </c>
      <c r="S89" s="19">
        <f>SUBTOTAL(9,S87:S88)</f>
        <v>0</v>
      </c>
      <c r="T89" s="19">
        <f>SUBTOTAL(9,T87:T88)</f>
        <v>0</v>
      </c>
    </row>
    <row r="90" spans="1:20" ht="29" outlineLevel="4" x14ac:dyDescent="0.35">
      <c r="A90" s="9" t="s">
        <v>104</v>
      </c>
      <c r="B90" s="9" t="s">
        <v>105</v>
      </c>
      <c r="C90" s="12" t="s">
        <v>12331</v>
      </c>
      <c r="D90" s="5" t="s">
        <v>111</v>
      </c>
      <c r="E90" s="9" t="s">
        <v>111</v>
      </c>
      <c r="F90" s="5" t="s">
        <v>125</v>
      </c>
      <c r="G90" s="5" t="s">
        <v>4</v>
      </c>
      <c r="H90" s="5" t="s">
        <v>127</v>
      </c>
      <c r="I90" s="4" t="s">
        <v>128</v>
      </c>
      <c r="J90" s="5" t="s">
        <v>4</v>
      </c>
      <c r="K90" s="5" t="s">
        <v>4</v>
      </c>
      <c r="L90" s="5" t="s">
        <v>4</v>
      </c>
      <c r="M90" s="5" t="s">
        <v>5</v>
      </c>
      <c r="N90" s="5" t="s">
        <v>126</v>
      </c>
      <c r="O90" s="18">
        <v>44412</v>
      </c>
      <c r="P90" s="5" t="s">
        <v>7</v>
      </c>
      <c r="Q90" s="19">
        <v>184324</v>
      </c>
      <c r="R90" s="19">
        <v>184324</v>
      </c>
      <c r="S90" s="19">
        <v>0</v>
      </c>
      <c r="T90" s="19">
        <v>0</v>
      </c>
    </row>
    <row r="91" spans="1:20" ht="29" outlineLevel="4" x14ac:dyDescent="0.35">
      <c r="A91" s="9" t="s">
        <v>104</v>
      </c>
      <c r="B91" s="9" t="s">
        <v>105</v>
      </c>
      <c r="C91" s="12" t="s">
        <v>12331</v>
      </c>
      <c r="D91" s="5" t="s">
        <v>111</v>
      </c>
      <c r="E91" s="9" t="s">
        <v>111</v>
      </c>
      <c r="F91" s="5" t="s">
        <v>125</v>
      </c>
      <c r="G91" s="5" t="s">
        <v>4</v>
      </c>
      <c r="H91" s="5" t="s">
        <v>127</v>
      </c>
      <c r="I91" s="4" t="s">
        <v>128</v>
      </c>
      <c r="J91" s="5" t="s">
        <v>4</v>
      </c>
      <c r="K91" s="5" t="s">
        <v>4</v>
      </c>
      <c r="L91" s="5" t="s">
        <v>4</v>
      </c>
      <c r="M91" s="5" t="s">
        <v>5</v>
      </c>
      <c r="N91" s="5" t="s">
        <v>129</v>
      </c>
      <c r="O91" s="18">
        <v>44539</v>
      </c>
      <c r="P91" s="5" t="s">
        <v>7</v>
      </c>
      <c r="Q91" s="19">
        <v>142719</v>
      </c>
      <c r="R91" s="19">
        <v>142719</v>
      </c>
      <c r="S91" s="19">
        <v>0</v>
      </c>
      <c r="T91" s="19">
        <v>0</v>
      </c>
    </row>
    <row r="92" spans="1:20" ht="29" outlineLevel="4" x14ac:dyDescent="0.35">
      <c r="A92" s="9" t="s">
        <v>104</v>
      </c>
      <c r="B92" s="9" t="s">
        <v>105</v>
      </c>
      <c r="C92" s="12" t="s">
        <v>12331</v>
      </c>
      <c r="D92" s="5" t="s">
        <v>111</v>
      </c>
      <c r="E92" s="9" t="s">
        <v>111</v>
      </c>
      <c r="F92" s="5" t="s">
        <v>125</v>
      </c>
      <c r="G92" s="5" t="s">
        <v>4</v>
      </c>
      <c r="H92" s="5" t="s">
        <v>127</v>
      </c>
      <c r="I92" s="4" t="s">
        <v>128</v>
      </c>
      <c r="J92" s="5" t="s">
        <v>4</v>
      </c>
      <c r="K92" s="5" t="s">
        <v>4</v>
      </c>
      <c r="L92" s="5" t="s">
        <v>4</v>
      </c>
      <c r="M92" s="5" t="s">
        <v>5</v>
      </c>
      <c r="N92" s="5" t="s">
        <v>130</v>
      </c>
      <c r="O92" s="18">
        <v>44594</v>
      </c>
      <c r="P92" s="5" t="s">
        <v>7</v>
      </c>
      <c r="Q92" s="19">
        <v>136748</v>
      </c>
      <c r="R92" s="19">
        <v>136748</v>
      </c>
      <c r="S92" s="19">
        <v>0</v>
      </c>
      <c r="T92" s="19">
        <v>0</v>
      </c>
    </row>
    <row r="93" spans="1:20" outlineLevel="3" x14ac:dyDescent="0.35">
      <c r="H93" s="1" t="s">
        <v>10939</v>
      </c>
      <c r="O93" s="18"/>
      <c r="Q93" s="19">
        <f>SUBTOTAL(9,Q90:Q92)</f>
        <v>463791</v>
      </c>
      <c r="R93" s="19">
        <f>SUBTOTAL(9,R90:R92)</f>
        <v>463791</v>
      </c>
      <c r="S93" s="19">
        <f>SUBTOTAL(9,S90:S92)</f>
        <v>0</v>
      </c>
      <c r="T93" s="19">
        <f>SUBTOTAL(9,T90:T92)</f>
        <v>0</v>
      </c>
    </row>
    <row r="94" spans="1:20" ht="29" outlineLevel="4" x14ac:dyDescent="0.35">
      <c r="A94" s="9" t="s">
        <v>104</v>
      </c>
      <c r="B94" s="9" t="s">
        <v>105</v>
      </c>
      <c r="C94" s="12" t="s">
        <v>12331</v>
      </c>
      <c r="D94" s="5" t="s">
        <v>111</v>
      </c>
      <c r="E94" s="9" t="s">
        <v>111</v>
      </c>
      <c r="F94" s="5" t="s">
        <v>41</v>
      </c>
      <c r="G94" s="5" t="s">
        <v>4</v>
      </c>
      <c r="H94" s="5" t="s">
        <v>132</v>
      </c>
      <c r="I94" s="4" t="s">
        <v>133</v>
      </c>
      <c r="J94" s="5" t="s">
        <v>4</v>
      </c>
      <c r="K94" s="5" t="s">
        <v>4</v>
      </c>
      <c r="L94" s="5" t="s">
        <v>4</v>
      </c>
      <c r="M94" s="5" t="s">
        <v>5</v>
      </c>
      <c r="N94" s="5" t="s">
        <v>131</v>
      </c>
      <c r="O94" s="18">
        <v>44508</v>
      </c>
      <c r="P94" s="5" t="s">
        <v>7</v>
      </c>
      <c r="Q94" s="19">
        <v>18335</v>
      </c>
      <c r="R94" s="19">
        <v>18335</v>
      </c>
      <c r="S94" s="19">
        <v>0</v>
      </c>
      <c r="T94" s="19">
        <v>0</v>
      </c>
    </row>
    <row r="95" spans="1:20" ht="29" outlineLevel="4" x14ac:dyDescent="0.35">
      <c r="A95" s="9" t="s">
        <v>104</v>
      </c>
      <c r="B95" s="9" t="s">
        <v>105</v>
      </c>
      <c r="C95" s="12" t="s">
        <v>12331</v>
      </c>
      <c r="D95" s="5" t="s">
        <v>111</v>
      </c>
      <c r="E95" s="9" t="s">
        <v>111</v>
      </c>
      <c r="F95" s="5" t="s">
        <v>41</v>
      </c>
      <c r="G95" s="5" t="s">
        <v>4</v>
      </c>
      <c r="H95" s="5" t="s">
        <v>132</v>
      </c>
      <c r="I95" s="4" t="s">
        <v>133</v>
      </c>
      <c r="J95" s="5" t="s">
        <v>4</v>
      </c>
      <c r="K95" s="5" t="s">
        <v>4</v>
      </c>
      <c r="L95" s="5" t="s">
        <v>4</v>
      </c>
      <c r="M95" s="5" t="s">
        <v>5</v>
      </c>
      <c r="N95" s="5" t="s">
        <v>134</v>
      </c>
      <c r="O95" s="18">
        <v>44589</v>
      </c>
      <c r="P95" s="5" t="s">
        <v>7</v>
      </c>
      <c r="Q95" s="19">
        <v>16219</v>
      </c>
      <c r="R95" s="19">
        <v>16219</v>
      </c>
      <c r="S95" s="19">
        <v>0</v>
      </c>
      <c r="T95" s="19">
        <v>0</v>
      </c>
    </row>
    <row r="96" spans="1:20" ht="29" outlineLevel="4" x14ac:dyDescent="0.35">
      <c r="A96" s="9" t="s">
        <v>104</v>
      </c>
      <c r="B96" s="9" t="s">
        <v>105</v>
      </c>
      <c r="C96" s="12" t="s">
        <v>12331</v>
      </c>
      <c r="D96" s="5" t="s">
        <v>111</v>
      </c>
      <c r="E96" s="9" t="s">
        <v>111</v>
      </c>
      <c r="F96" s="5" t="s">
        <v>41</v>
      </c>
      <c r="G96" s="5" t="s">
        <v>4</v>
      </c>
      <c r="H96" s="5" t="s">
        <v>132</v>
      </c>
      <c r="I96" s="4" t="s">
        <v>133</v>
      </c>
      <c r="J96" s="5" t="s">
        <v>4</v>
      </c>
      <c r="K96" s="5" t="s">
        <v>4</v>
      </c>
      <c r="L96" s="5" t="s">
        <v>4</v>
      </c>
      <c r="M96" s="5" t="s">
        <v>5</v>
      </c>
      <c r="N96" s="5" t="s">
        <v>135</v>
      </c>
      <c r="O96" s="18">
        <v>44690</v>
      </c>
      <c r="P96" s="5" t="s">
        <v>7</v>
      </c>
      <c r="Q96" s="19">
        <v>53732</v>
      </c>
      <c r="R96" s="19">
        <v>53732</v>
      </c>
      <c r="S96" s="19">
        <v>0</v>
      </c>
      <c r="T96" s="19">
        <v>0</v>
      </c>
    </row>
    <row r="97" spans="1:20" outlineLevel="3" x14ac:dyDescent="0.35">
      <c r="H97" s="1" t="s">
        <v>10940</v>
      </c>
      <c r="O97" s="18"/>
      <c r="Q97" s="19">
        <f>SUBTOTAL(9,Q94:Q96)</f>
        <v>88286</v>
      </c>
      <c r="R97" s="19">
        <f>SUBTOTAL(9,R94:R96)</f>
        <v>88286</v>
      </c>
      <c r="S97" s="19">
        <f>SUBTOTAL(9,S94:S96)</f>
        <v>0</v>
      </c>
      <c r="T97" s="19">
        <f>SUBTOTAL(9,T94:T96)</f>
        <v>0</v>
      </c>
    </row>
    <row r="98" spans="1:20" ht="29" outlineLevel="4" x14ac:dyDescent="0.35">
      <c r="A98" s="9" t="s">
        <v>104</v>
      </c>
      <c r="B98" s="9" t="s">
        <v>105</v>
      </c>
      <c r="C98" s="12" t="s">
        <v>12331</v>
      </c>
      <c r="D98" s="5" t="s">
        <v>111</v>
      </c>
      <c r="E98" s="9" t="s">
        <v>111</v>
      </c>
      <c r="F98" s="5" t="s">
        <v>4</v>
      </c>
      <c r="G98" s="5" t="s">
        <v>45</v>
      </c>
      <c r="H98" s="5" t="s">
        <v>137</v>
      </c>
      <c r="I98" s="4" t="s">
        <v>138</v>
      </c>
      <c r="J98" s="5" t="s">
        <v>4</v>
      </c>
      <c r="K98" s="5" t="s">
        <v>4</v>
      </c>
      <c r="L98" s="5" t="s">
        <v>4</v>
      </c>
      <c r="M98" s="5" t="s">
        <v>5</v>
      </c>
      <c r="N98" s="5" t="s">
        <v>136</v>
      </c>
      <c r="O98" s="18">
        <v>44610</v>
      </c>
      <c r="P98" s="5" t="s">
        <v>7</v>
      </c>
      <c r="Q98" s="19">
        <v>5500.61</v>
      </c>
      <c r="R98" s="19">
        <v>0</v>
      </c>
      <c r="S98" s="19">
        <v>5500.61</v>
      </c>
      <c r="T98" s="19">
        <v>0</v>
      </c>
    </row>
    <row r="99" spans="1:20" ht="29" outlineLevel="4" x14ac:dyDescent="0.35">
      <c r="A99" s="9" t="s">
        <v>104</v>
      </c>
      <c r="B99" s="9" t="s">
        <v>105</v>
      </c>
      <c r="C99" s="12" t="s">
        <v>12331</v>
      </c>
      <c r="D99" s="5" t="s">
        <v>111</v>
      </c>
      <c r="E99" s="9" t="s">
        <v>111</v>
      </c>
      <c r="F99" s="5" t="s">
        <v>4</v>
      </c>
      <c r="G99" s="5" t="s">
        <v>45</v>
      </c>
      <c r="H99" s="5" t="s">
        <v>137</v>
      </c>
      <c r="I99" s="4" t="s">
        <v>138</v>
      </c>
      <c r="J99" s="5" t="s">
        <v>4</v>
      </c>
      <c r="K99" s="5" t="s">
        <v>4</v>
      </c>
      <c r="L99" s="5" t="s">
        <v>4</v>
      </c>
      <c r="M99" s="5" t="s">
        <v>5</v>
      </c>
      <c r="N99" s="5" t="s">
        <v>139</v>
      </c>
      <c r="O99" s="18">
        <v>44678</v>
      </c>
      <c r="P99" s="5" t="s">
        <v>7</v>
      </c>
      <c r="Q99" s="19">
        <v>3516.63</v>
      </c>
      <c r="R99" s="19">
        <v>0</v>
      </c>
      <c r="S99" s="19">
        <v>3516.63</v>
      </c>
      <c r="T99" s="19">
        <v>0</v>
      </c>
    </row>
    <row r="100" spans="1:20" ht="29" outlineLevel="4" x14ac:dyDescent="0.35">
      <c r="A100" s="9" t="s">
        <v>104</v>
      </c>
      <c r="B100" s="9" t="s">
        <v>105</v>
      </c>
      <c r="C100" s="12" t="s">
        <v>12331</v>
      </c>
      <c r="D100" s="5" t="s">
        <v>111</v>
      </c>
      <c r="E100" s="9" t="s">
        <v>111</v>
      </c>
      <c r="F100" s="5" t="s">
        <v>4</v>
      </c>
      <c r="G100" s="5" t="s">
        <v>45</v>
      </c>
      <c r="H100" s="5" t="s">
        <v>137</v>
      </c>
      <c r="I100" s="4" t="s">
        <v>138</v>
      </c>
      <c r="J100" s="5" t="s">
        <v>4</v>
      </c>
      <c r="K100" s="5" t="s">
        <v>4</v>
      </c>
      <c r="L100" s="5" t="s">
        <v>4</v>
      </c>
      <c r="M100" s="5" t="s">
        <v>5</v>
      </c>
      <c r="N100" s="5" t="s">
        <v>140</v>
      </c>
      <c r="O100" s="18">
        <v>44725</v>
      </c>
      <c r="P100" s="5" t="s">
        <v>7</v>
      </c>
      <c r="Q100" s="19">
        <v>901.27</v>
      </c>
      <c r="R100" s="19">
        <v>0</v>
      </c>
      <c r="S100" s="19">
        <v>901.27</v>
      </c>
      <c r="T100" s="19">
        <v>0</v>
      </c>
    </row>
    <row r="101" spans="1:20" ht="29" outlineLevel="4" x14ac:dyDescent="0.35">
      <c r="A101" s="9" t="s">
        <v>104</v>
      </c>
      <c r="B101" s="9" t="s">
        <v>105</v>
      </c>
      <c r="C101" s="12" t="s">
        <v>12331</v>
      </c>
      <c r="D101" s="5" t="s">
        <v>111</v>
      </c>
      <c r="E101" s="9" t="s">
        <v>111</v>
      </c>
      <c r="F101" s="5" t="s">
        <v>49</v>
      </c>
      <c r="G101" s="5" t="s">
        <v>4</v>
      </c>
      <c r="H101" s="5" t="s">
        <v>137</v>
      </c>
      <c r="I101" s="4" t="s">
        <v>138</v>
      </c>
      <c r="J101" s="5" t="s">
        <v>4</v>
      </c>
      <c r="K101" s="5" t="s">
        <v>4</v>
      </c>
      <c r="L101" s="5" t="s">
        <v>4</v>
      </c>
      <c r="M101" s="5" t="s">
        <v>5</v>
      </c>
      <c r="N101" s="5" t="s">
        <v>136</v>
      </c>
      <c r="O101" s="18">
        <v>44610</v>
      </c>
      <c r="P101" s="5" t="s">
        <v>7</v>
      </c>
      <c r="Q101" s="19">
        <v>88016.39</v>
      </c>
      <c r="R101" s="19">
        <v>88016.39</v>
      </c>
      <c r="S101" s="19">
        <v>0</v>
      </c>
      <c r="T101" s="19">
        <v>0</v>
      </c>
    </row>
    <row r="102" spans="1:20" ht="29" outlineLevel="4" x14ac:dyDescent="0.35">
      <c r="A102" s="9" t="s">
        <v>104</v>
      </c>
      <c r="B102" s="9" t="s">
        <v>105</v>
      </c>
      <c r="C102" s="12" t="s">
        <v>12331</v>
      </c>
      <c r="D102" s="5" t="s">
        <v>111</v>
      </c>
      <c r="E102" s="9" t="s">
        <v>111</v>
      </c>
      <c r="F102" s="5" t="s">
        <v>49</v>
      </c>
      <c r="G102" s="5" t="s">
        <v>4</v>
      </c>
      <c r="H102" s="5" t="s">
        <v>137</v>
      </c>
      <c r="I102" s="4" t="s">
        <v>138</v>
      </c>
      <c r="J102" s="5" t="s">
        <v>4</v>
      </c>
      <c r="K102" s="5" t="s">
        <v>4</v>
      </c>
      <c r="L102" s="5" t="s">
        <v>4</v>
      </c>
      <c r="M102" s="5" t="s">
        <v>5</v>
      </c>
      <c r="N102" s="5" t="s">
        <v>139</v>
      </c>
      <c r="O102" s="18">
        <v>44678</v>
      </c>
      <c r="P102" s="5" t="s">
        <v>7</v>
      </c>
      <c r="Q102" s="19">
        <v>56270.37</v>
      </c>
      <c r="R102" s="19">
        <v>56270.37</v>
      </c>
      <c r="S102" s="19">
        <v>0</v>
      </c>
      <c r="T102" s="19">
        <v>0</v>
      </c>
    </row>
    <row r="103" spans="1:20" ht="29" outlineLevel="4" x14ac:dyDescent="0.35">
      <c r="A103" s="9" t="s">
        <v>104</v>
      </c>
      <c r="B103" s="9" t="s">
        <v>105</v>
      </c>
      <c r="C103" s="12" t="s">
        <v>12331</v>
      </c>
      <c r="D103" s="5" t="s">
        <v>111</v>
      </c>
      <c r="E103" s="9" t="s">
        <v>111</v>
      </c>
      <c r="F103" s="5" t="s">
        <v>49</v>
      </c>
      <c r="G103" s="5" t="s">
        <v>4</v>
      </c>
      <c r="H103" s="5" t="s">
        <v>137</v>
      </c>
      <c r="I103" s="4" t="s">
        <v>138</v>
      </c>
      <c r="J103" s="5" t="s">
        <v>4</v>
      </c>
      <c r="K103" s="5" t="s">
        <v>4</v>
      </c>
      <c r="L103" s="5" t="s">
        <v>4</v>
      </c>
      <c r="M103" s="5" t="s">
        <v>5</v>
      </c>
      <c r="N103" s="5" t="s">
        <v>140</v>
      </c>
      <c r="O103" s="18">
        <v>44725</v>
      </c>
      <c r="P103" s="5" t="s">
        <v>7</v>
      </c>
      <c r="Q103" s="19">
        <v>14421.73</v>
      </c>
      <c r="R103" s="19">
        <v>14421.73</v>
      </c>
      <c r="S103" s="19">
        <v>0</v>
      </c>
      <c r="T103" s="19">
        <v>0</v>
      </c>
    </row>
    <row r="104" spans="1:20" outlineLevel="3" x14ac:dyDescent="0.35">
      <c r="H104" s="1" t="s">
        <v>10941</v>
      </c>
      <c r="O104" s="18"/>
      <c r="Q104" s="19">
        <f>SUBTOTAL(9,Q98:Q103)</f>
        <v>168627</v>
      </c>
      <c r="R104" s="19">
        <f>SUBTOTAL(9,R98:R103)</f>
        <v>158708.49000000002</v>
      </c>
      <c r="S104" s="19">
        <f>SUBTOTAL(9,S98:S103)</f>
        <v>9918.51</v>
      </c>
      <c r="T104" s="19">
        <f>SUBTOTAL(9,T98:T103)</f>
        <v>0</v>
      </c>
    </row>
    <row r="105" spans="1:20" outlineLevel="2" x14ac:dyDescent="0.35">
      <c r="C105" s="11" t="s">
        <v>12332</v>
      </c>
      <c r="O105" s="18"/>
      <c r="Q105" s="19">
        <f>SUBTOTAL(9,Q79:Q103)</f>
        <v>923480</v>
      </c>
      <c r="R105" s="19">
        <f>SUBTOTAL(9,R79:R103)</f>
        <v>912787.56</v>
      </c>
      <c r="S105" s="19">
        <f>SUBTOTAL(9,S79:S103)</f>
        <v>10692.44</v>
      </c>
      <c r="T105" s="19">
        <f>SUBTOTAL(9,T79:T103)</f>
        <v>0</v>
      </c>
    </row>
    <row r="106" spans="1:20" ht="43.5" outlineLevel="4" x14ac:dyDescent="0.35">
      <c r="A106" s="9" t="s">
        <v>141</v>
      </c>
      <c r="B106" s="9" t="s">
        <v>142</v>
      </c>
      <c r="C106" s="12" t="s">
        <v>143</v>
      </c>
      <c r="D106" s="5" t="s">
        <v>144</v>
      </c>
      <c r="E106" s="9" t="s">
        <v>144</v>
      </c>
      <c r="F106" s="5" t="s">
        <v>12473</v>
      </c>
      <c r="G106" s="5" t="s">
        <v>4</v>
      </c>
      <c r="H106" s="5" t="s">
        <v>147</v>
      </c>
      <c r="I106" s="4" t="s">
        <v>12502</v>
      </c>
      <c r="J106" s="5" t="s">
        <v>145</v>
      </c>
      <c r="K106" s="5" t="s">
        <v>4</v>
      </c>
      <c r="L106" s="5" t="s">
        <v>4</v>
      </c>
      <c r="M106" s="5" t="s">
        <v>5</v>
      </c>
      <c r="N106" s="5" t="s">
        <v>146</v>
      </c>
      <c r="O106" s="18">
        <v>44447</v>
      </c>
      <c r="P106" s="5" t="s">
        <v>7</v>
      </c>
      <c r="Q106" s="19">
        <v>14302.49</v>
      </c>
      <c r="R106" s="19">
        <v>14302.49</v>
      </c>
      <c r="S106" s="19">
        <v>0</v>
      </c>
      <c r="T106" s="19">
        <v>0</v>
      </c>
    </row>
    <row r="107" spans="1:20" ht="43.5" outlineLevel="4" x14ac:dyDescent="0.35">
      <c r="A107" s="9" t="s">
        <v>141</v>
      </c>
      <c r="B107" s="9" t="s">
        <v>142</v>
      </c>
      <c r="C107" s="12" t="s">
        <v>143</v>
      </c>
      <c r="D107" s="5" t="s">
        <v>144</v>
      </c>
      <c r="E107" s="9" t="s">
        <v>144</v>
      </c>
      <c r="F107" s="5" t="s">
        <v>12473</v>
      </c>
      <c r="G107" s="5" t="s">
        <v>4</v>
      </c>
      <c r="H107" s="5" t="s">
        <v>147</v>
      </c>
      <c r="I107" s="4" t="s">
        <v>12502</v>
      </c>
      <c r="J107" s="5" t="s">
        <v>145</v>
      </c>
      <c r="K107" s="5" t="s">
        <v>4</v>
      </c>
      <c r="L107" s="5" t="s">
        <v>4</v>
      </c>
      <c r="M107" s="5" t="s">
        <v>5</v>
      </c>
      <c r="N107" s="5" t="s">
        <v>148</v>
      </c>
      <c r="O107" s="18">
        <v>44602</v>
      </c>
      <c r="P107" s="5" t="s">
        <v>7</v>
      </c>
      <c r="Q107" s="19">
        <v>20685.53</v>
      </c>
      <c r="R107" s="19">
        <v>20685.53</v>
      </c>
      <c r="S107" s="19">
        <v>0</v>
      </c>
      <c r="T107" s="19">
        <v>0</v>
      </c>
    </row>
    <row r="108" spans="1:20" ht="43.5" outlineLevel="4" x14ac:dyDescent="0.35">
      <c r="A108" s="9" t="s">
        <v>141</v>
      </c>
      <c r="B108" s="9" t="s">
        <v>142</v>
      </c>
      <c r="C108" s="12" t="s">
        <v>143</v>
      </c>
      <c r="D108" s="5" t="s">
        <v>144</v>
      </c>
      <c r="E108" s="9" t="s">
        <v>144</v>
      </c>
      <c r="F108" s="5" t="s">
        <v>12473</v>
      </c>
      <c r="G108" s="5" t="s">
        <v>4</v>
      </c>
      <c r="H108" s="5" t="s">
        <v>147</v>
      </c>
      <c r="I108" s="4" t="s">
        <v>12502</v>
      </c>
      <c r="J108" s="5" t="s">
        <v>145</v>
      </c>
      <c r="K108" s="5" t="s">
        <v>4</v>
      </c>
      <c r="L108" s="5" t="s">
        <v>4</v>
      </c>
      <c r="M108" s="5" t="s">
        <v>5</v>
      </c>
      <c r="N108" s="5" t="s">
        <v>149</v>
      </c>
      <c r="O108" s="18">
        <v>44712</v>
      </c>
      <c r="P108" s="5" t="s">
        <v>7</v>
      </c>
      <c r="Q108" s="19">
        <v>38607.919999999998</v>
      </c>
      <c r="R108" s="19">
        <v>38607.919999999998</v>
      </c>
      <c r="S108" s="19">
        <v>0</v>
      </c>
      <c r="T108" s="19">
        <v>0</v>
      </c>
    </row>
    <row r="109" spans="1:20" outlineLevel="3" x14ac:dyDescent="0.35">
      <c r="H109" s="1" t="s">
        <v>10942</v>
      </c>
      <c r="O109" s="18"/>
      <c r="Q109" s="19">
        <f>SUBTOTAL(9,Q106:Q108)</f>
        <v>73595.94</v>
      </c>
      <c r="R109" s="19">
        <f>SUBTOTAL(9,R106:R108)</f>
        <v>73595.94</v>
      </c>
      <c r="S109" s="19">
        <f>SUBTOTAL(9,S106:S108)</f>
        <v>0</v>
      </c>
      <c r="T109" s="19">
        <f>SUBTOTAL(9,T106:T108)</f>
        <v>0</v>
      </c>
    </row>
    <row r="110" spans="1:20" outlineLevel="4" x14ac:dyDescent="0.35">
      <c r="A110" s="9" t="s">
        <v>150</v>
      </c>
      <c r="B110" s="9" t="s">
        <v>151</v>
      </c>
      <c r="C110" s="12" t="s">
        <v>143</v>
      </c>
      <c r="D110" s="5" t="s">
        <v>144</v>
      </c>
      <c r="E110" s="9" t="s">
        <v>144</v>
      </c>
      <c r="F110" s="5" t="s">
        <v>12474</v>
      </c>
      <c r="G110" s="5" t="s">
        <v>4</v>
      </c>
      <c r="H110" s="5" t="s">
        <v>154</v>
      </c>
      <c r="I110" s="4" t="s">
        <v>12503</v>
      </c>
      <c r="J110" s="5" t="s">
        <v>152</v>
      </c>
      <c r="K110" s="5" t="s">
        <v>4</v>
      </c>
      <c r="L110" s="5" t="s">
        <v>4</v>
      </c>
      <c r="M110" s="5" t="s">
        <v>5</v>
      </c>
      <c r="N110" s="5" t="s">
        <v>153</v>
      </c>
      <c r="O110" s="18">
        <v>44538</v>
      </c>
      <c r="P110" s="5" t="s">
        <v>7</v>
      </c>
      <c r="Q110" s="19">
        <v>25211.52</v>
      </c>
      <c r="R110" s="19">
        <v>25211.52</v>
      </c>
      <c r="S110" s="19">
        <v>0</v>
      </c>
      <c r="T110" s="19">
        <v>0</v>
      </c>
    </row>
    <row r="111" spans="1:20" outlineLevel="4" x14ac:dyDescent="0.35">
      <c r="A111" s="9" t="s">
        <v>150</v>
      </c>
      <c r="B111" s="9" t="s">
        <v>151</v>
      </c>
      <c r="C111" s="12" t="s">
        <v>143</v>
      </c>
      <c r="D111" s="5" t="s">
        <v>144</v>
      </c>
      <c r="E111" s="9" t="s">
        <v>144</v>
      </c>
      <c r="F111" s="5" t="s">
        <v>12474</v>
      </c>
      <c r="G111" s="5" t="s">
        <v>4</v>
      </c>
      <c r="H111" s="5" t="s">
        <v>154</v>
      </c>
      <c r="I111" s="4" t="s">
        <v>12503</v>
      </c>
      <c r="J111" s="5" t="s">
        <v>152</v>
      </c>
      <c r="K111" s="5" t="s">
        <v>4</v>
      </c>
      <c r="L111" s="5" t="s">
        <v>4</v>
      </c>
      <c r="M111" s="5" t="s">
        <v>5</v>
      </c>
      <c r="N111" s="5" t="s">
        <v>155</v>
      </c>
      <c r="O111" s="18">
        <v>44616</v>
      </c>
      <c r="P111" s="5" t="s">
        <v>7</v>
      </c>
      <c r="Q111" s="19">
        <v>28045.06</v>
      </c>
      <c r="R111" s="19">
        <v>28045.06</v>
      </c>
      <c r="S111" s="19">
        <v>0</v>
      </c>
      <c r="T111" s="19">
        <v>0</v>
      </c>
    </row>
    <row r="112" spans="1:20" outlineLevel="4" x14ac:dyDescent="0.35">
      <c r="A112" s="9" t="s">
        <v>150</v>
      </c>
      <c r="B112" s="9" t="s">
        <v>151</v>
      </c>
      <c r="C112" s="12" t="s">
        <v>143</v>
      </c>
      <c r="D112" s="5" t="s">
        <v>144</v>
      </c>
      <c r="E112" s="9" t="s">
        <v>144</v>
      </c>
      <c r="F112" s="5" t="s">
        <v>12474</v>
      </c>
      <c r="G112" s="5" t="s">
        <v>4</v>
      </c>
      <c r="H112" s="5" t="s">
        <v>154</v>
      </c>
      <c r="I112" s="4" t="s">
        <v>12503</v>
      </c>
      <c r="J112" s="5" t="s">
        <v>152</v>
      </c>
      <c r="K112" s="5" t="s">
        <v>4</v>
      </c>
      <c r="L112" s="5" t="s">
        <v>4</v>
      </c>
      <c r="M112" s="5" t="s">
        <v>5</v>
      </c>
      <c r="N112" s="5" t="s">
        <v>156</v>
      </c>
      <c r="O112" s="18">
        <v>44729</v>
      </c>
      <c r="P112" s="5" t="s">
        <v>7</v>
      </c>
      <c r="Q112" s="19">
        <v>25838.5</v>
      </c>
      <c r="R112" s="19">
        <v>25838.5</v>
      </c>
      <c r="S112" s="19">
        <v>0</v>
      </c>
      <c r="T112" s="19">
        <v>0</v>
      </c>
    </row>
    <row r="113" spans="1:20" outlineLevel="3" x14ac:dyDescent="0.35">
      <c r="H113" s="1" t="s">
        <v>10943</v>
      </c>
      <c r="O113" s="18"/>
      <c r="Q113" s="19">
        <f>SUBTOTAL(9,Q110:Q112)</f>
        <v>79095.08</v>
      </c>
      <c r="R113" s="19">
        <f>SUBTOTAL(9,R110:R112)</f>
        <v>79095.08</v>
      </c>
      <c r="S113" s="19">
        <f>SUBTOTAL(9,S110:S112)</f>
        <v>0</v>
      </c>
      <c r="T113" s="19">
        <f>SUBTOTAL(9,T110:T112)</f>
        <v>0</v>
      </c>
    </row>
    <row r="114" spans="1:20" outlineLevel="2" x14ac:dyDescent="0.35">
      <c r="C114" s="11" t="s">
        <v>10195</v>
      </c>
      <c r="O114" s="18"/>
      <c r="Q114" s="19">
        <f>SUBTOTAL(9,Q106:Q112)</f>
        <v>152691.02000000002</v>
      </c>
      <c r="R114" s="19">
        <f>SUBTOTAL(9,R106:R112)</f>
        <v>152691.02000000002</v>
      </c>
      <c r="S114" s="19">
        <f>SUBTOTAL(9,S106:S112)</f>
        <v>0</v>
      </c>
      <c r="T114" s="19">
        <f>SUBTOTAL(9,T106:T112)</f>
        <v>0</v>
      </c>
    </row>
    <row r="115" spans="1:20" ht="29" outlineLevel="4" x14ac:dyDescent="0.35">
      <c r="A115" s="9" t="s">
        <v>104</v>
      </c>
      <c r="B115" s="9" t="s">
        <v>105</v>
      </c>
      <c r="C115" s="12" t="s">
        <v>157</v>
      </c>
      <c r="D115" s="5" t="s">
        <v>158</v>
      </c>
      <c r="E115" s="9" t="s">
        <v>158</v>
      </c>
      <c r="F115" s="5" t="s">
        <v>4</v>
      </c>
      <c r="G115" s="5" t="s">
        <v>45</v>
      </c>
      <c r="H115" s="5" t="s">
        <v>160</v>
      </c>
      <c r="I115" s="4" t="s">
        <v>161</v>
      </c>
      <c r="J115" s="5" t="s">
        <v>4</v>
      </c>
      <c r="K115" s="5" t="s">
        <v>4</v>
      </c>
      <c r="L115" s="5" t="s">
        <v>4</v>
      </c>
      <c r="M115" s="5" t="s">
        <v>5</v>
      </c>
      <c r="N115" s="5" t="s">
        <v>159</v>
      </c>
      <c r="O115" s="18">
        <v>44417</v>
      </c>
      <c r="P115" s="5" t="s">
        <v>7</v>
      </c>
      <c r="Q115" s="19">
        <v>5771.14</v>
      </c>
      <c r="R115" s="19">
        <v>0</v>
      </c>
      <c r="S115" s="19">
        <v>5771.14</v>
      </c>
      <c r="T115" s="19">
        <v>0</v>
      </c>
    </row>
    <row r="116" spans="1:20" ht="29" outlineLevel="4" x14ac:dyDescent="0.35">
      <c r="A116" s="9" t="s">
        <v>104</v>
      </c>
      <c r="B116" s="9" t="s">
        <v>105</v>
      </c>
      <c r="C116" s="12" t="s">
        <v>157</v>
      </c>
      <c r="D116" s="5" t="s">
        <v>158</v>
      </c>
      <c r="E116" s="9" t="s">
        <v>158</v>
      </c>
      <c r="F116" s="5" t="s">
        <v>49</v>
      </c>
      <c r="G116" s="5" t="s">
        <v>4</v>
      </c>
      <c r="H116" s="5" t="s">
        <v>160</v>
      </c>
      <c r="I116" s="4" t="s">
        <v>161</v>
      </c>
      <c r="J116" s="5" t="s">
        <v>4</v>
      </c>
      <c r="K116" s="5" t="s">
        <v>4</v>
      </c>
      <c r="L116" s="5" t="s">
        <v>4</v>
      </c>
      <c r="M116" s="5" t="s">
        <v>5</v>
      </c>
      <c r="N116" s="5" t="s">
        <v>159</v>
      </c>
      <c r="O116" s="18">
        <v>44417</v>
      </c>
      <c r="P116" s="5" t="s">
        <v>7</v>
      </c>
      <c r="Q116" s="19">
        <v>92340.86</v>
      </c>
      <c r="R116" s="19">
        <v>92340.86</v>
      </c>
      <c r="S116" s="19">
        <v>0</v>
      </c>
      <c r="T116" s="19">
        <v>0</v>
      </c>
    </row>
    <row r="117" spans="1:20" outlineLevel="3" x14ac:dyDescent="0.35">
      <c r="H117" s="1" t="s">
        <v>10944</v>
      </c>
      <c r="O117" s="18"/>
      <c r="Q117" s="19">
        <f>SUBTOTAL(9,Q115:Q116)</f>
        <v>98112</v>
      </c>
      <c r="R117" s="19">
        <f>SUBTOTAL(9,R115:R116)</f>
        <v>92340.86</v>
      </c>
      <c r="S117" s="19">
        <f>SUBTOTAL(9,S115:S116)</f>
        <v>5771.14</v>
      </c>
      <c r="T117" s="19">
        <f>SUBTOTAL(9,T115:T116)</f>
        <v>0</v>
      </c>
    </row>
    <row r="118" spans="1:20" ht="29" outlineLevel="4" x14ac:dyDescent="0.35">
      <c r="A118" s="9" t="s">
        <v>104</v>
      </c>
      <c r="B118" s="9" t="s">
        <v>105</v>
      </c>
      <c r="C118" s="12" t="s">
        <v>157</v>
      </c>
      <c r="D118" s="5" t="s">
        <v>158</v>
      </c>
      <c r="E118" s="9" t="s">
        <v>158</v>
      </c>
      <c r="F118" s="5" t="s">
        <v>4</v>
      </c>
      <c r="G118" s="5" t="s">
        <v>50</v>
      </c>
      <c r="H118" s="5" t="s">
        <v>163</v>
      </c>
      <c r="I118" s="4" t="s">
        <v>164</v>
      </c>
      <c r="J118" s="5" t="s">
        <v>4</v>
      </c>
      <c r="K118" s="5" t="s">
        <v>4</v>
      </c>
      <c r="L118" s="5" t="s">
        <v>4</v>
      </c>
      <c r="M118" s="5" t="s">
        <v>5</v>
      </c>
      <c r="N118" s="5" t="s">
        <v>162</v>
      </c>
      <c r="O118" s="18">
        <v>44400</v>
      </c>
      <c r="P118" s="5" t="s">
        <v>7</v>
      </c>
      <c r="Q118" s="19">
        <v>3182.33</v>
      </c>
      <c r="R118" s="19">
        <v>0</v>
      </c>
      <c r="S118" s="19">
        <v>3182.33</v>
      </c>
      <c r="T118" s="19">
        <v>0</v>
      </c>
    </row>
    <row r="119" spans="1:20" ht="29" outlineLevel="4" x14ac:dyDescent="0.35">
      <c r="A119" s="9" t="s">
        <v>104</v>
      </c>
      <c r="B119" s="9" t="s">
        <v>105</v>
      </c>
      <c r="C119" s="12" t="s">
        <v>157</v>
      </c>
      <c r="D119" s="5" t="s">
        <v>158</v>
      </c>
      <c r="E119" s="9" t="s">
        <v>158</v>
      </c>
      <c r="F119" s="5" t="s">
        <v>49</v>
      </c>
      <c r="G119" s="5" t="s">
        <v>4</v>
      </c>
      <c r="H119" s="5" t="s">
        <v>163</v>
      </c>
      <c r="I119" s="4" t="s">
        <v>164</v>
      </c>
      <c r="J119" s="5" t="s">
        <v>4</v>
      </c>
      <c r="K119" s="5" t="s">
        <v>4</v>
      </c>
      <c r="L119" s="5" t="s">
        <v>4</v>
      </c>
      <c r="M119" s="5" t="s">
        <v>5</v>
      </c>
      <c r="N119" s="5" t="s">
        <v>162</v>
      </c>
      <c r="O119" s="18">
        <v>44400</v>
      </c>
      <c r="P119" s="5" t="s">
        <v>7</v>
      </c>
      <c r="Q119" s="19">
        <v>25458.67</v>
      </c>
      <c r="R119" s="19">
        <v>25458.67</v>
      </c>
      <c r="S119" s="19">
        <v>0</v>
      </c>
      <c r="T119" s="19">
        <v>0</v>
      </c>
    </row>
    <row r="120" spans="1:20" outlineLevel="3" x14ac:dyDescent="0.35">
      <c r="H120" s="1" t="s">
        <v>10945</v>
      </c>
      <c r="O120" s="18"/>
      <c r="Q120" s="19">
        <f>SUBTOTAL(9,Q118:Q119)</f>
        <v>28641</v>
      </c>
      <c r="R120" s="19">
        <f>SUBTOTAL(9,R118:R119)</f>
        <v>25458.67</v>
      </c>
      <c r="S120" s="19">
        <f>SUBTOTAL(9,S118:S119)</f>
        <v>3182.33</v>
      </c>
      <c r="T120" s="19">
        <f>SUBTOTAL(9,T118:T119)</f>
        <v>0</v>
      </c>
    </row>
    <row r="121" spans="1:20" ht="29" outlineLevel="4" x14ac:dyDescent="0.35">
      <c r="A121" s="9" t="s">
        <v>104</v>
      </c>
      <c r="B121" s="9" t="s">
        <v>105</v>
      </c>
      <c r="C121" s="12" t="s">
        <v>157</v>
      </c>
      <c r="D121" s="5" t="s">
        <v>158</v>
      </c>
      <c r="E121" s="9" t="s">
        <v>158</v>
      </c>
      <c r="F121" s="5" t="s">
        <v>4</v>
      </c>
      <c r="G121" s="5" t="s">
        <v>50</v>
      </c>
      <c r="H121" s="5" t="s">
        <v>166</v>
      </c>
      <c r="I121" s="4" t="s">
        <v>167</v>
      </c>
      <c r="J121" s="5" t="s">
        <v>4</v>
      </c>
      <c r="K121" s="5" t="s">
        <v>4</v>
      </c>
      <c r="L121" s="5" t="s">
        <v>4</v>
      </c>
      <c r="M121" s="5" t="s">
        <v>5</v>
      </c>
      <c r="N121" s="5" t="s">
        <v>165</v>
      </c>
      <c r="O121" s="18">
        <v>44400</v>
      </c>
      <c r="P121" s="5" t="s">
        <v>7</v>
      </c>
      <c r="Q121" s="19">
        <v>110</v>
      </c>
      <c r="R121" s="19">
        <v>0</v>
      </c>
      <c r="S121" s="19">
        <v>110</v>
      </c>
      <c r="T121" s="19">
        <v>0</v>
      </c>
    </row>
    <row r="122" spans="1:20" ht="29" outlineLevel="4" x14ac:dyDescent="0.35">
      <c r="A122" s="9" t="s">
        <v>104</v>
      </c>
      <c r="B122" s="9" t="s">
        <v>105</v>
      </c>
      <c r="C122" s="12" t="s">
        <v>157</v>
      </c>
      <c r="D122" s="5" t="s">
        <v>158</v>
      </c>
      <c r="E122" s="9" t="s">
        <v>158</v>
      </c>
      <c r="F122" s="5" t="s">
        <v>54</v>
      </c>
      <c r="G122" s="5" t="s">
        <v>4</v>
      </c>
      <c r="H122" s="5" t="s">
        <v>166</v>
      </c>
      <c r="I122" s="4" t="s">
        <v>167</v>
      </c>
      <c r="J122" s="5" t="s">
        <v>4</v>
      </c>
      <c r="K122" s="5" t="s">
        <v>4</v>
      </c>
      <c r="L122" s="5" t="s">
        <v>4</v>
      </c>
      <c r="M122" s="5" t="s">
        <v>5</v>
      </c>
      <c r="N122" s="5" t="s">
        <v>165</v>
      </c>
      <c r="O122" s="18">
        <v>44400</v>
      </c>
      <c r="P122" s="5" t="s">
        <v>7</v>
      </c>
      <c r="Q122" s="19">
        <v>880</v>
      </c>
      <c r="R122" s="19">
        <v>880</v>
      </c>
      <c r="S122" s="19">
        <v>0</v>
      </c>
      <c r="T122" s="19">
        <v>0</v>
      </c>
    </row>
    <row r="123" spans="1:20" outlineLevel="3" x14ac:dyDescent="0.35">
      <c r="H123" s="1" t="s">
        <v>10946</v>
      </c>
      <c r="O123" s="18"/>
      <c r="Q123" s="19">
        <f>SUBTOTAL(9,Q121:Q122)</f>
        <v>990</v>
      </c>
      <c r="R123" s="19">
        <f>SUBTOTAL(9,R121:R122)</f>
        <v>880</v>
      </c>
      <c r="S123" s="19">
        <f>SUBTOTAL(9,S121:S122)</f>
        <v>110</v>
      </c>
      <c r="T123" s="19">
        <f>SUBTOTAL(9,T121:T122)</f>
        <v>0</v>
      </c>
    </row>
    <row r="124" spans="1:20" ht="29" outlineLevel="4" x14ac:dyDescent="0.35">
      <c r="A124" s="9" t="s">
        <v>104</v>
      </c>
      <c r="B124" s="9" t="s">
        <v>105</v>
      </c>
      <c r="C124" s="12" t="s">
        <v>157</v>
      </c>
      <c r="D124" s="5" t="s">
        <v>158</v>
      </c>
      <c r="E124" s="9" t="s">
        <v>158</v>
      </c>
      <c r="F124" s="5" t="s">
        <v>49</v>
      </c>
      <c r="G124" s="5" t="s">
        <v>4</v>
      </c>
      <c r="H124" s="5" t="s">
        <v>169</v>
      </c>
      <c r="I124" s="4" t="s">
        <v>170</v>
      </c>
      <c r="J124" s="5" t="s">
        <v>4</v>
      </c>
      <c r="K124" s="5" t="s">
        <v>4</v>
      </c>
      <c r="L124" s="5" t="s">
        <v>4</v>
      </c>
      <c r="M124" s="5" t="s">
        <v>5</v>
      </c>
      <c r="N124" s="5" t="s">
        <v>168</v>
      </c>
      <c r="O124" s="18">
        <v>44398</v>
      </c>
      <c r="P124" s="5" t="s">
        <v>7</v>
      </c>
      <c r="Q124" s="19">
        <v>182202</v>
      </c>
      <c r="R124" s="19">
        <v>182202</v>
      </c>
      <c r="S124" s="19">
        <v>0</v>
      </c>
      <c r="T124" s="19">
        <v>0</v>
      </c>
    </row>
    <row r="125" spans="1:20" ht="29" outlineLevel="4" x14ac:dyDescent="0.35">
      <c r="A125" s="9" t="s">
        <v>104</v>
      </c>
      <c r="B125" s="9" t="s">
        <v>105</v>
      </c>
      <c r="C125" s="12" t="s">
        <v>157</v>
      </c>
      <c r="D125" s="5" t="s">
        <v>158</v>
      </c>
      <c r="E125" s="9" t="s">
        <v>158</v>
      </c>
      <c r="F125" s="5" t="s">
        <v>49</v>
      </c>
      <c r="G125" s="5" t="s">
        <v>4</v>
      </c>
      <c r="H125" s="5" t="s">
        <v>169</v>
      </c>
      <c r="I125" s="4" t="s">
        <v>170</v>
      </c>
      <c r="J125" s="5" t="s">
        <v>4</v>
      </c>
      <c r="K125" s="5" t="s">
        <v>4</v>
      </c>
      <c r="L125" s="5" t="s">
        <v>4</v>
      </c>
      <c r="M125" s="5" t="s">
        <v>5</v>
      </c>
      <c r="N125" s="5" t="s">
        <v>171</v>
      </c>
      <c r="O125" s="18">
        <v>44496</v>
      </c>
      <c r="P125" s="5" t="s">
        <v>7</v>
      </c>
      <c r="Q125" s="19">
        <v>215057</v>
      </c>
      <c r="R125" s="19">
        <v>215057</v>
      </c>
      <c r="S125" s="19">
        <v>0</v>
      </c>
      <c r="T125" s="19">
        <v>0</v>
      </c>
    </row>
    <row r="126" spans="1:20" ht="29" outlineLevel="4" x14ac:dyDescent="0.35">
      <c r="A126" s="9" t="s">
        <v>104</v>
      </c>
      <c r="B126" s="9" t="s">
        <v>105</v>
      </c>
      <c r="C126" s="12" t="s">
        <v>157</v>
      </c>
      <c r="D126" s="5" t="s">
        <v>158</v>
      </c>
      <c r="E126" s="9" t="s">
        <v>158</v>
      </c>
      <c r="F126" s="5" t="s">
        <v>49</v>
      </c>
      <c r="G126" s="5" t="s">
        <v>4</v>
      </c>
      <c r="H126" s="5" t="s">
        <v>169</v>
      </c>
      <c r="I126" s="4" t="s">
        <v>170</v>
      </c>
      <c r="J126" s="5" t="s">
        <v>4</v>
      </c>
      <c r="K126" s="5" t="s">
        <v>4</v>
      </c>
      <c r="L126" s="5" t="s">
        <v>4</v>
      </c>
      <c r="M126" s="5" t="s">
        <v>5</v>
      </c>
      <c r="N126" s="5" t="s">
        <v>172</v>
      </c>
      <c r="O126" s="18">
        <v>44594</v>
      </c>
      <c r="P126" s="5" t="s">
        <v>7</v>
      </c>
      <c r="Q126" s="19">
        <v>202524</v>
      </c>
      <c r="R126" s="19">
        <v>202524</v>
      </c>
      <c r="S126" s="19">
        <v>0</v>
      </c>
      <c r="T126" s="19">
        <v>0</v>
      </c>
    </row>
    <row r="127" spans="1:20" ht="29" outlineLevel="4" x14ac:dyDescent="0.35">
      <c r="A127" s="9" t="s">
        <v>104</v>
      </c>
      <c r="B127" s="9" t="s">
        <v>105</v>
      </c>
      <c r="C127" s="12" t="s">
        <v>157</v>
      </c>
      <c r="D127" s="5" t="s">
        <v>158</v>
      </c>
      <c r="E127" s="9" t="s">
        <v>158</v>
      </c>
      <c r="F127" s="5" t="s">
        <v>49</v>
      </c>
      <c r="G127" s="5" t="s">
        <v>4</v>
      </c>
      <c r="H127" s="5" t="s">
        <v>169</v>
      </c>
      <c r="I127" s="4" t="s">
        <v>170</v>
      </c>
      <c r="J127" s="5" t="s">
        <v>4</v>
      </c>
      <c r="K127" s="5" t="s">
        <v>4</v>
      </c>
      <c r="L127" s="5" t="s">
        <v>4</v>
      </c>
      <c r="M127" s="5" t="s">
        <v>5</v>
      </c>
      <c r="N127" s="5" t="s">
        <v>173</v>
      </c>
      <c r="O127" s="18">
        <v>44699</v>
      </c>
      <c r="P127" s="5" t="s">
        <v>7</v>
      </c>
      <c r="Q127" s="19">
        <v>194772</v>
      </c>
      <c r="R127" s="19">
        <v>194772</v>
      </c>
      <c r="S127" s="19">
        <v>0</v>
      </c>
      <c r="T127" s="19">
        <v>0</v>
      </c>
    </row>
    <row r="128" spans="1:20" outlineLevel="3" x14ac:dyDescent="0.35">
      <c r="H128" s="1" t="s">
        <v>10947</v>
      </c>
      <c r="O128" s="18"/>
      <c r="Q128" s="19">
        <f>SUBTOTAL(9,Q124:Q127)</f>
        <v>794555</v>
      </c>
      <c r="R128" s="19">
        <f>SUBTOTAL(9,R124:R127)</f>
        <v>794555</v>
      </c>
      <c r="S128" s="19">
        <f>SUBTOTAL(9,S124:S127)</f>
        <v>0</v>
      </c>
      <c r="T128" s="19">
        <f>SUBTOTAL(9,T124:T127)</f>
        <v>0</v>
      </c>
    </row>
    <row r="129" spans="1:20" ht="29" outlineLevel="4" x14ac:dyDescent="0.35">
      <c r="A129" s="9" t="s">
        <v>104</v>
      </c>
      <c r="B129" s="9" t="s">
        <v>105</v>
      </c>
      <c r="C129" s="12" t="s">
        <v>157</v>
      </c>
      <c r="D129" s="5" t="s">
        <v>158</v>
      </c>
      <c r="E129" s="9" t="s">
        <v>158</v>
      </c>
      <c r="F129" s="5" t="s">
        <v>4</v>
      </c>
      <c r="G129" s="5" t="s">
        <v>45</v>
      </c>
      <c r="H129" s="5" t="s">
        <v>175</v>
      </c>
      <c r="I129" s="4" t="s">
        <v>176</v>
      </c>
      <c r="J129" s="5" t="s">
        <v>4</v>
      </c>
      <c r="K129" s="5" t="s">
        <v>4</v>
      </c>
      <c r="L129" s="5" t="s">
        <v>4</v>
      </c>
      <c r="M129" s="5" t="s">
        <v>5</v>
      </c>
      <c r="N129" s="5" t="s">
        <v>174</v>
      </c>
      <c r="O129" s="18">
        <v>44739</v>
      </c>
      <c r="P129" s="5" t="s">
        <v>7</v>
      </c>
      <c r="Q129" s="19">
        <v>39600</v>
      </c>
      <c r="R129" s="19">
        <v>0</v>
      </c>
      <c r="S129" s="19">
        <v>39600</v>
      </c>
      <c r="T129" s="19">
        <v>0</v>
      </c>
    </row>
    <row r="130" spans="1:20" ht="29" outlineLevel="4" x14ac:dyDescent="0.35">
      <c r="A130" s="9" t="s">
        <v>104</v>
      </c>
      <c r="B130" s="9" t="s">
        <v>105</v>
      </c>
      <c r="C130" s="12" t="s">
        <v>157</v>
      </c>
      <c r="D130" s="5" t="s">
        <v>158</v>
      </c>
      <c r="E130" s="9" t="s">
        <v>158</v>
      </c>
      <c r="F130" s="5" t="s">
        <v>41</v>
      </c>
      <c r="G130" s="5" t="s">
        <v>4</v>
      </c>
      <c r="H130" s="5" t="s">
        <v>175</v>
      </c>
      <c r="I130" s="4" t="s">
        <v>176</v>
      </c>
      <c r="J130" s="5" t="s">
        <v>4</v>
      </c>
      <c r="K130" s="5" t="s">
        <v>4</v>
      </c>
      <c r="L130" s="5" t="s">
        <v>4</v>
      </c>
      <c r="M130" s="5" t="s">
        <v>5</v>
      </c>
      <c r="N130" s="5" t="s">
        <v>174</v>
      </c>
      <c r="O130" s="18">
        <v>44739</v>
      </c>
      <c r="P130" s="5" t="s">
        <v>7</v>
      </c>
      <c r="Q130" s="19">
        <v>158400</v>
      </c>
      <c r="R130" s="19">
        <v>158400</v>
      </c>
      <c r="S130" s="19">
        <v>0</v>
      </c>
      <c r="T130" s="19">
        <v>0</v>
      </c>
    </row>
    <row r="131" spans="1:20" outlineLevel="3" x14ac:dyDescent="0.35">
      <c r="H131" s="1" t="s">
        <v>10948</v>
      </c>
      <c r="O131" s="18"/>
      <c r="Q131" s="19">
        <f>SUBTOTAL(9,Q129:Q130)</f>
        <v>198000</v>
      </c>
      <c r="R131" s="19">
        <f>SUBTOTAL(9,R129:R130)</f>
        <v>158400</v>
      </c>
      <c r="S131" s="19">
        <f>SUBTOTAL(9,S129:S130)</f>
        <v>39600</v>
      </c>
      <c r="T131" s="19">
        <f>SUBTOTAL(9,T129:T130)</f>
        <v>0</v>
      </c>
    </row>
    <row r="132" spans="1:20" outlineLevel="4" x14ac:dyDescent="0.35">
      <c r="A132" s="9" t="s">
        <v>104</v>
      </c>
      <c r="B132" s="9" t="s">
        <v>105</v>
      </c>
      <c r="C132" s="12" t="s">
        <v>157</v>
      </c>
      <c r="D132" s="5" t="s">
        <v>158</v>
      </c>
      <c r="E132" s="9" t="s">
        <v>158</v>
      </c>
      <c r="F132" s="5" t="s">
        <v>4</v>
      </c>
      <c r="G132" s="5" t="s">
        <v>177</v>
      </c>
      <c r="H132" s="5" t="s">
        <v>179</v>
      </c>
      <c r="I132" s="4" t="s">
        <v>180</v>
      </c>
      <c r="J132" s="5" t="s">
        <v>4</v>
      </c>
      <c r="K132" s="5" t="s">
        <v>4</v>
      </c>
      <c r="L132" s="5" t="s">
        <v>4</v>
      </c>
      <c r="M132" s="5" t="s">
        <v>5</v>
      </c>
      <c r="N132" s="5" t="s">
        <v>178</v>
      </c>
      <c r="O132" s="18">
        <v>44439</v>
      </c>
      <c r="P132" s="5" t="s">
        <v>7</v>
      </c>
      <c r="Q132" s="19">
        <v>20256</v>
      </c>
      <c r="R132" s="19">
        <v>0</v>
      </c>
      <c r="S132" s="19">
        <v>0</v>
      </c>
      <c r="T132" s="19">
        <v>20256</v>
      </c>
    </row>
    <row r="133" spans="1:20" outlineLevel="3" x14ac:dyDescent="0.35">
      <c r="H133" s="1" t="s">
        <v>10949</v>
      </c>
      <c r="O133" s="18"/>
      <c r="Q133" s="19">
        <f>SUBTOTAL(9,Q132:Q132)</f>
        <v>20256</v>
      </c>
      <c r="R133" s="19">
        <f>SUBTOTAL(9,R132:R132)</f>
        <v>0</v>
      </c>
      <c r="S133" s="19">
        <f>SUBTOTAL(9,S132:S132)</f>
        <v>0</v>
      </c>
      <c r="T133" s="19">
        <f>SUBTOTAL(9,T132:T132)</f>
        <v>20256</v>
      </c>
    </row>
    <row r="134" spans="1:20" ht="29" outlineLevel="4" x14ac:dyDescent="0.35">
      <c r="A134" s="9" t="s">
        <v>104</v>
      </c>
      <c r="B134" s="9" t="s">
        <v>105</v>
      </c>
      <c r="C134" s="12" t="s">
        <v>157</v>
      </c>
      <c r="D134" s="5" t="s">
        <v>158</v>
      </c>
      <c r="E134" s="9" t="s">
        <v>158</v>
      </c>
      <c r="F134" s="5" t="s">
        <v>41</v>
      </c>
      <c r="G134" s="5" t="s">
        <v>4</v>
      </c>
      <c r="H134" s="5" t="s">
        <v>182</v>
      </c>
      <c r="I134" s="4" t="s">
        <v>183</v>
      </c>
      <c r="J134" s="5" t="s">
        <v>4</v>
      </c>
      <c r="K134" s="5" t="s">
        <v>4</v>
      </c>
      <c r="L134" s="5" t="s">
        <v>4</v>
      </c>
      <c r="M134" s="5" t="s">
        <v>5</v>
      </c>
      <c r="N134" s="5" t="s">
        <v>181</v>
      </c>
      <c r="O134" s="18">
        <v>44491</v>
      </c>
      <c r="P134" s="5" t="s">
        <v>7</v>
      </c>
      <c r="Q134" s="19">
        <v>32773</v>
      </c>
      <c r="R134" s="19">
        <v>32773</v>
      </c>
      <c r="S134" s="19">
        <v>0</v>
      </c>
      <c r="T134" s="19">
        <v>0</v>
      </c>
    </row>
    <row r="135" spans="1:20" ht="29" outlineLevel="4" x14ac:dyDescent="0.35">
      <c r="A135" s="9" t="s">
        <v>104</v>
      </c>
      <c r="B135" s="9" t="s">
        <v>105</v>
      </c>
      <c r="C135" s="12" t="s">
        <v>157</v>
      </c>
      <c r="D135" s="5" t="s">
        <v>158</v>
      </c>
      <c r="E135" s="9" t="s">
        <v>158</v>
      </c>
      <c r="F135" s="5" t="s">
        <v>41</v>
      </c>
      <c r="G135" s="5" t="s">
        <v>4</v>
      </c>
      <c r="H135" s="5" t="s">
        <v>182</v>
      </c>
      <c r="I135" s="4" t="s">
        <v>183</v>
      </c>
      <c r="J135" s="5" t="s">
        <v>4</v>
      </c>
      <c r="K135" s="5" t="s">
        <v>4</v>
      </c>
      <c r="L135" s="5" t="s">
        <v>4</v>
      </c>
      <c r="M135" s="5" t="s">
        <v>5</v>
      </c>
      <c r="N135" s="5" t="s">
        <v>184</v>
      </c>
      <c r="O135" s="18">
        <v>44536</v>
      </c>
      <c r="P135" s="5" t="s">
        <v>7</v>
      </c>
      <c r="Q135" s="19">
        <v>7469</v>
      </c>
      <c r="R135" s="19">
        <v>7469</v>
      </c>
      <c r="S135" s="19">
        <v>0</v>
      </c>
      <c r="T135" s="19">
        <v>0</v>
      </c>
    </row>
    <row r="136" spans="1:20" outlineLevel="3" x14ac:dyDescent="0.35">
      <c r="H136" s="1" t="s">
        <v>10950</v>
      </c>
      <c r="O136" s="18"/>
      <c r="Q136" s="19">
        <f>SUBTOTAL(9,Q134:Q135)</f>
        <v>40242</v>
      </c>
      <c r="R136" s="19">
        <f>SUBTOTAL(9,R134:R135)</f>
        <v>40242</v>
      </c>
      <c r="S136" s="19">
        <f>SUBTOTAL(9,S134:S135)</f>
        <v>0</v>
      </c>
      <c r="T136" s="19">
        <f>SUBTOTAL(9,T134:T135)</f>
        <v>0</v>
      </c>
    </row>
    <row r="137" spans="1:20" ht="29" outlineLevel="4" x14ac:dyDescent="0.35">
      <c r="A137" s="9" t="s">
        <v>104</v>
      </c>
      <c r="B137" s="9" t="s">
        <v>105</v>
      </c>
      <c r="C137" s="12" t="s">
        <v>157</v>
      </c>
      <c r="D137" s="5" t="s">
        <v>158</v>
      </c>
      <c r="E137" s="9" t="s">
        <v>158</v>
      </c>
      <c r="F137" s="5" t="s">
        <v>4</v>
      </c>
      <c r="G137" s="5" t="s">
        <v>45</v>
      </c>
      <c r="H137" s="5" t="s">
        <v>186</v>
      </c>
      <c r="I137" s="4" t="s">
        <v>187</v>
      </c>
      <c r="J137" s="5" t="s">
        <v>4</v>
      </c>
      <c r="K137" s="5" t="s">
        <v>4</v>
      </c>
      <c r="L137" s="5" t="s">
        <v>4</v>
      </c>
      <c r="M137" s="5" t="s">
        <v>5</v>
      </c>
      <c r="N137" s="5" t="s">
        <v>185</v>
      </c>
      <c r="O137" s="18">
        <v>44491</v>
      </c>
      <c r="P137" s="5" t="s">
        <v>7</v>
      </c>
      <c r="Q137" s="19">
        <v>9132.6</v>
      </c>
      <c r="R137" s="19">
        <v>0</v>
      </c>
      <c r="S137" s="19">
        <v>9132.6</v>
      </c>
      <c r="T137" s="19">
        <v>0</v>
      </c>
    </row>
    <row r="138" spans="1:20" ht="29" outlineLevel="4" x14ac:dyDescent="0.35">
      <c r="A138" s="9" t="s">
        <v>104</v>
      </c>
      <c r="B138" s="9" t="s">
        <v>105</v>
      </c>
      <c r="C138" s="12" t="s">
        <v>157</v>
      </c>
      <c r="D138" s="5" t="s">
        <v>158</v>
      </c>
      <c r="E138" s="9" t="s">
        <v>158</v>
      </c>
      <c r="F138" s="5" t="s">
        <v>4</v>
      </c>
      <c r="G138" s="5" t="s">
        <v>45</v>
      </c>
      <c r="H138" s="5" t="s">
        <v>186</v>
      </c>
      <c r="I138" s="4" t="s">
        <v>187</v>
      </c>
      <c r="J138" s="5" t="s">
        <v>4</v>
      </c>
      <c r="K138" s="5" t="s">
        <v>4</v>
      </c>
      <c r="L138" s="5" t="s">
        <v>4</v>
      </c>
      <c r="M138" s="5" t="s">
        <v>5</v>
      </c>
      <c r="N138" s="5" t="s">
        <v>188</v>
      </c>
      <c r="O138" s="18">
        <v>44617</v>
      </c>
      <c r="P138" s="5" t="s">
        <v>7</v>
      </c>
      <c r="Q138" s="19">
        <v>7192.06</v>
      </c>
      <c r="R138" s="19">
        <v>0</v>
      </c>
      <c r="S138" s="19">
        <v>7192.06</v>
      </c>
      <c r="T138" s="19">
        <v>0</v>
      </c>
    </row>
    <row r="139" spans="1:20" ht="29" outlineLevel="4" x14ac:dyDescent="0.35">
      <c r="A139" s="9" t="s">
        <v>104</v>
      </c>
      <c r="B139" s="9" t="s">
        <v>105</v>
      </c>
      <c r="C139" s="12" t="s">
        <v>157</v>
      </c>
      <c r="D139" s="5" t="s">
        <v>158</v>
      </c>
      <c r="E139" s="9" t="s">
        <v>158</v>
      </c>
      <c r="F139" s="5" t="s">
        <v>4</v>
      </c>
      <c r="G139" s="5" t="s">
        <v>45</v>
      </c>
      <c r="H139" s="5" t="s">
        <v>186</v>
      </c>
      <c r="I139" s="4" t="s">
        <v>187</v>
      </c>
      <c r="J139" s="5" t="s">
        <v>4</v>
      </c>
      <c r="K139" s="5" t="s">
        <v>4</v>
      </c>
      <c r="L139" s="5" t="s">
        <v>4</v>
      </c>
      <c r="M139" s="5" t="s">
        <v>5</v>
      </c>
      <c r="N139" s="5" t="s">
        <v>189</v>
      </c>
      <c r="O139" s="18">
        <v>44699</v>
      </c>
      <c r="P139" s="5" t="s">
        <v>7</v>
      </c>
      <c r="Q139" s="19">
        <v>5924.16</v>
      </c>
      <c r="R139" s="19">
        <v>0</v>
      </c>
      <c r="S139" s="19">
        <v>5924.16</v>
      </c>
      <c r="T139" s="19">
        <v>0</v>
      </c>
    </row>
    <row r="140" spans="1:20" ht="29" outlineLevel="4" x14ac:dyDescent="0.35">
      <c r="A140" s="9" t="s">
        <v>104</v>
      </c>
      <c r="B140" s="9" t="s">
        <v>105</v>
      </c>
      <c r="C140" s="12" t="s">
        <v>157</v>
      </c>
      <c r="D140" s="5" t="s">
        <v>158</v>
      </c>
      <c r="E140" s="9" t="s">
        <v>158</v>
      </c>
      <c r="F140" s="5" t="s">
        <v>49</v>
      </c>
      <c r="G140" s="5" t="s">
        <v>4</v>
      </c>
      <c r="H140" s="5" t="s">
        <v>186</v>
      </c>
      <c r="I140" s="4" t="s">
        <v>187</v>
      </c>
      <c r="J140" s="5" t="s">
        <v>4</v>
      </c>
      <c r="K140" s="5" t="s">
        <v>4</v>
      </c>
      <c r="L140" s="5" t="s">
        <v>4</v>
      </c>
      <c r="M140" s="5" t="s">
        <v>5</v>
      </c>
      <c r="N140" s="5" t="s">
        <v>185</v>
      </c>
      <c r="O140" s="18">
        <v>44491</v>
      </c>
      <c r="P140" s="5" t="s">
        <v>7</v>
      </c>
      <c r="Q140" s="19">
        <v>146123.4</v>
      </c>
      <c r="R140" s="19">
        <v>146123.4</v>
      </c>
      <c r="S140" s="19">
        <v>0</v>
      </c>
      <c r="T140" s="19">
        <v>0</v>
      </c>
    </row>
    <row r="141" spans="1:20" ht="29" outlineLevel="4" x14ac:dyDescent="0.35">
      <c r="A141" s="9" t="s">
        <v>104</v>
      </c>
      <c r="B141" s="9" t="s">
        <v>105</v>
      </c>
      <c r="C141" s="12" t="s">
        <v>157</v>
      </c>
      <c r="D141" s="5" t="s">
        <v>158</v>
      </c>
      <c r="E141" s="9" t="s">
        <v>158</v>
      </c>
      <c r="F141" s="5" t="s">
        <v>49</v>
      </c>
      <c r="G141" s="5" t="s">
        <v>4</v>
      </c>
      <c r="H141" s="5" t="s">
        <v>186</v>
      </c>
      <c r="I141" s="4" t="s">
        <v>187</v>
      </c>
      <c r="J141" s="5" t="s">
        <v>4</v>
      </c>
      <c r="K141" s="5" t="s">
        <v>4</v>
      </c>
      <c r="L141" s="5" t="s">
        <v>4</v>
      </c>
      <c r="M141" s="5" t="s">
        <v>5</v>
      </c>
      <c r="N141" s="5" t="s">
        <v>188</v>
      </c>
      <c r="O141" s="18">
        <v>44617</v>
      </c>
      <c r="P141" s="5" t="s">
        <v>7</v>
      </c>
      <c r="Q141" s="19">
        <v>115077.94</v>
      </c>
      <c r="R141" s="19">
        <v>115077.94</v>
      </c>
      <c r="S141" s="19">
        <v>0</v>
      </c>
      <c r="T141" s="19">
        <v>0</v>
      </c>
    </row>
    <row r="142" spans="1:20" ht="29" outlineLevel="4" x14ac:dyDescent="0.35">
      <c r="A142" s="9" t="s">
        <v>104</v>
      </c>
      <c r="B142" s="9" t="s">
        <v>105</v>
      </c>
      <c r="C142" s="12" t="s">
        <v>157</v>
      </c>
      <c r="D142" s="5" t="s">
        <v>158</v>
      </c>
      <c r="E142" s="9" t="s">
        <v>158</v>
      </c>
      <c r="F142" s="5" t="s">
        <v>49</v>
      </c>
      <c r="G142" s="5" t="s">
        <v>4</v>
      </c>
      <c r="H142" s="5" t="s">
        <v>186</v>
      </c>
      <c r="I142" s="4" t="s">
        <v>187</v>
      </c>
      <c r="J142" s="5" t="s">
        <v>4</v>
      </c>
      <c r="K142" s="5" t="s">
        <v>4</v>
      </c>
      <c r="L142" s="5" t="s">
        <v>4</v>
      </c>
      <c r="M142" s="5" t="s">
        <v>5</v>
      </c>
      <c r="N142" s="5" t="s">
        <v>189</v>
      </c>
      <c r="O142" s="18">
        <v>44699</v>
      </c>
      <c r="P142" s="5" t="s">
        <v>7</v>
      </c>
      <c r="Q142" s="19">
        <v>94790.84</v>
      </c>
      <c r="R142" s="19">
        <v>94790.84</v>
      </c>
      <c r="S142" s="19">
        <v>0</v>
      </c>
      <c r="T142" s="19">
        <v>0</v>
      </c>
    </row>
    <row r="143" spans="1:20" outlineLevel="3" x14ac:dyDescent="0.35">
      <c r="H143" s="1" t="s">
        <v>10951</v>
      </c>
      <c r="O143" s="18"/>
      <c r="Q143" s="19">
        <f>SUBTOTAL(9,Q137:Q142)</f>
        <v>378241</v>
      </c>
      <c r="R143" s="19">
        <f>SUBTOTAL(9,R137:R142)</f>
        <v>355992.18</v>
      </c>
      <c r="S143" s="19">
        <f>SUBTOTAL(9,S137:S142)</f>
        <v>22248.82</v>
      </c>
      <c r="T143" s="19">
        <f>SUBTOTAL(9,T137:T142)</f>
        <v>0</v>
      </c>
    </row>
    <row r="144" spans="1:20" ht="29" outlineLevel="4" x14ac:dyDescent="0.35">
      <c r="A144" s="9" t="s">
        <v>104</v>
      </c>
      <c r="B144" s="9" t="s">
        <v>105</v>
      </c>
      <c r="C144" s="12" t="s">
        <v>157</v>
      </c>
      <c r="D144" s="5" t="s">
        <v>158</v>
      </c>
      <c r="E144" s="9" t="s">
        <v>158</v>
      </c>
      <c r="F144" s="5" t="s">
        <v>4</v>
      </c>
      <c r="G144" s="5" t="s">
        <v>50</v>
      </c>
      <c r="H144" s="5" t="s">
        <v>191</v>
      </c>
      <c r="I144" s="4" t="s">
        <v>192</v>
      </c>
      <c r="J144" s="5" t="s">
        <v>4</v>
      </c>
      <c r="K144" s="5" t="s">
        <v>4</v>
      </c>
      <c r="L144" s="5" t="s">
        <v>4</v>
      </c>
      <c r="M144" s="5" t="s">
        <v>5</v>
      </c>
      <c r="N144" s="5" t="s">
        <v>190</v>
      </c>
      <c r="O144" s="18">
        <v>44733</v>
      </c>
      <c r="P144" s="5" t="s">
        <v>7</v>
      </c>
      <c r="Q144" s="19">
        <v>9112.14</v>
      </c>
      <c r="R144" s="19">
        <v>0</v>
      </c>
      <c r="S144" s="19">
        <v>9112.14</v>
      </c>
      <c r="T144" s="19">
        <v>0</v>
      </c>
    </row>
    <row r="145" spans="1:20" ht="29" outlineLevel="4" x14ac:dyDescent="0.35">
      <c r="A145" s="9" t="s">
        <v>104</v>
      </c>
      <c r="B145" s="9" t="s">
        <v>105</v>
      </c>
      <c r="C145" s="12" t="s">
        <v>157</v>
      </c>
      <c r="D145" s="5" t="s">
        <v>158</v>
      </c>
      <c r="E145" s="9" t="s">
        <v>158</v>
      </c>
      <c r="F145" s="5" t="s">
        <v>49</v>
      </c>
      <c r="G145" s="5" t="s">
        <v>4</v>
      </c>
      <c r="H145" s="5" t="s">
        <v>191</v>
      </c>
      <c r="I145" s="4" t="s">
        <v>192</v>
      </c>
      <c r="J145" s="5" t="s">
        <v>4</v>
      </c>
      <c r="K145" s="5" t="s">
        <v>4</v>
      </c>
      <c r="L145" s="5" t="s">
        <v>4</v>
      </c>
      <c r="M145" s="5" t="s">
        <v>5</v>
      </c>
      <c r="N145" s="5" t="s">
        <v>190</v>
      </c>
      <c r="O145" s="18">
        <v>44733</v>
      </c>
      <c r="P145" s="5" t="s">
        <v>7</v>
      </c>
      <c r="Q145" s="19">
        <v>72899.86</v>
      </c>
      <c r="R145" s="19">
        <v>72899.86</v>
      </c>
      <c r="S145" s="19">
        <v>0</v>
      </c>
      <c r="T145" s="19">
        <v>0</v>
      </c>
    </row>
    <row r="146" spans="1:20" outlineLevel="3" x14ac:dyDescent="0.35">
      <c r="H146" s="1" t="s">
        <v>10952</v>
      </c>
      <c r="O146" s="18"/>
      <c r="Q146" s="19">
        <f>SUBTOTAL(9,Q144:Q145)</f>
        <v>82012</v>
      </c>
      <c r="R146" s="19">
        <f>SUBTOTAL(9,R144:R145)</f>
        <v>72899.86</v>
      </c>
      <c r="S146" s="19">
        <f>SUBTOTAL(9,S144:S145)</f>
        <v>9112.14</v>
      </c>
      <c r="T146" s="19">
        <f>SUBTOTAL(9,T144:T145)</f>
        <v>0</v>
      </c>
    </row>
    <row r="147" spans="1:20" ht="29" outlineLevel="4" x14ac:dyDescent="0.35">
      <c r="A147" s="9" t="s">
        <v>104</v>
      </c>
      <c r="B147" s="9" t="s">
        <v>105</v>
      </c>
      <c r="C147" s="12" t="s">
        <v>157</v>
      </c>
      <c r="D147" s="5" t="s">
        <v>158</v>
      </c>
      <c r="E147" s="9" t="s">
        <v>158</v>
      </c>
      <c r="F147" s="5" t="s">
        <v>4</v>
      </c>
      <c r="G147" s="5" t="s">
        <v>45</v>
      </c>
      <c r="H147" s="5" t="s">
        <v>194</v>
      </c>
      <c r="I147" s="4" t="s">
        <v>195</v>
      </c>
      <c r="J147" s="5" t="s">
        <v>4</v>
      </c>
      <c r="K147" s="5" t="s">
        <v>4</v>
      </c>
      <c r="L147" s="5" t="s">
        <v>4</v>
      </c>
      <c r="M147" s="5" t="s">
        <v>5</v>
      </c>
      <c r="N147" s="5" t="s">
        <v>193</v>
      </c>
      <c r="O147" s="18">
        <v>44582</v>
      </c>
      <c r="P147" s="5" t="s">
        <v>7</v>
      </c>
      <c r="Q147" s="19">
        <v>12766</v>
      </c>
      <c r="R147" s="19">
        <v>0</v>
      </c>
      <c r="S147" s="19">
        <v>12766</v>
      </c>
      <c r="T147" s="19">
        <v>0</v>
      </c>
    </row>
    <row r="148" spans="1:20" outlineLevel="3" x14ac:dyDescent="0.35">
      <c r="H148" s="1" t="s">
        <v>10953</v>
      </c>
      <c r="O148" s="18"/>
      <c r="Q148" s="19">
        <f>SUBTOTAL(9,Q147:Q147)</f>
        <v>12766</v>
      </c>
      <c r="R148" s="19">
        <f>SUBTOTAL(9,R147:R147)</f>
        <v>0</v>
      </c>
      <c r="S148" s="19">
        <f>SUBTOTAL(9,S147:S147)</f>
        <v>12766</v>
      </c>
      <c r="T148" s="19">
        <f>SUBTOTAL(9,T147:T147)</f>
        <v>0</v>
      </c>
    </row>
    <row r="149" spans="1:20" outlineLevel="4" x14ac:dyDescent="0.35">
      <c r="A149" s="9" t="s">
        <v>104</v>
      </c>
      <c r="B149" s="9" t="s">
        <v>105</v>
      </c>
      <c r="C149" s="12" t="s">
        <v>157</v>
      </c>
      <c r="D149" s="5" t="s">
        <v>158</v>
      </c>
      <c r="E149" s="9" t="s">
        <v>158</v>
      </c>
      <c r="F149" s="5" t="s">
        <v>4</v>
      </c>
      <c r="G149" s="5" t="s">
        <v>106</v>
      </c>
      <c r="H149" s="5" t="s">
        <v>108</v>
      </c>
      <c r="I149" s="20" t="s">
        <v>12479</v>
      </c>
      <c r="J149" s="5" t="s">
        <v>4</v>
      </c>
      <c r="K149" s="5" t="s">
        <v>4</v>
      </c>
      <c r="L149" s="5" t="s">
        <v>4</v>
      </c>
      <c r="M149" s="5" t="s">
        <v>5</v>
      </c>
      <c r="N149" s="5" t="s">
        <v>196</v>
      </c>
      <c r="O149" s="18">
        <v>44524</v>
      </c>
      <c r="P149" s="5" t="s">
        <v>7</v>
      </c>
      <c r="Q149" s="19">
        <v>49720</v>
      </c>
      <c r="R149" s="19">
        <v>0</v>
      </c>
      <c r="S149" s="19">
        <v>49720</v>
      </c>
      <c r="T149" s="19">
        <v>0</v>
      </c>
    </row>
    <row r="150" spans="1:20" outlineLevel="4" x14ac:dyDescent="0.35">
      <c r="A150" s="9" t="s">
        <v>104</v>
      </c>
      <c r="B150" s="9" t="s">
        <v>105</v>
      </c>
      <c r="C150" s="12" t="s">
        <v>157</v>
      </c>
      <c r="D150" s="5" t="s">
        <v>158</v>
      </c>
      <c r="E150" s="9" t="s">
        <v>158</v>
      </c>
      <c r="F150" s="5" t="s">
        <v>4</v>
      </c>
      <c r="G150" s="5" t="s">
        <v>106</v>
      </c>
      <c r="H150" s="5" t="s">
        <v>108</v>
      </c>
      <c r="I150" s="20" t="s">
        <v>12479</v>
      </c>
      <c r="J150" s="5" t="s">
        <v>4</v>
      </c>
      <c r="K150" s="5" t="s">
        <v>4</v>
      </c>
      <c r="L150" s="5" t="s">
        <v>4</v>
      </c>
      <c r="M150" s="5" t="s">
        <v>5</v>
      </c>
      <c r="N150" s="5" t="s">
        <v>197</v>
      </c>
      <c r="O150" s="18">
        <v>44524</v>
      </c>
      <c r="P150" s="5" t="s">
        <v>7</v>
      </c>
      <c r="Q150" s="19">
        <v>54256</v>
      </c>
      <c r="R150" s="19">
        <v>0</v>
      </c>
      <c r="S150" s="19">
        <v>54256</v>
      </c>
      <c r="T150" s="19">
        <v>0</v>
      </c>
    </row>
    <row r="151" spans="1:20" outlineLevel="4" x14ac:dyDescent="0.35">
      <c r="A151" s="9" t="s">
        <v>104</v>
      </c>
      <c r="B151" s="9" t="s">
        <v>105</v>
      </c>
      <c r="C151" s="12" t="s">
        <v>157</v>
      </c>
      <c r="D151" s="5" t="s">
        <v>158</v>
      </c>
      <c r="E151" s="9" t="s">
        <v>158</v>
      </c>
      <c r="F151" s="5" t="s">
        <v>4</v>
      </c>
      <c r="G151" s="5" t="s">
        <v>106</v>
      </c>
      <c r="H151" s="5" t="s">
        <v>108</v>
      </c>
      <c r="I151" s="20" t="s">
        <v>12479</v>
      </c>
      <c r="J151" s="5" t="s">
        <v>4</v>
      </c>
      <c r="K151" s="5" t="s">
        <v>4</v>
      </c>
      <c r="L151" s="5" t="s">
        <v>4</v>
      </c>
      <c r="M151" s="5" t="s">
        <v>5</v>
      </c>
      <c r="N151" s="5" t="s">
        <v>198</v>
      </c>
      <c r="O151" s="18">
        <v>44524</v>
      </c>
      <c r="P151" s="5" t="s">
        <v>7</v>
      </c>
      <c r="Q151" s="19">
        <v>62509</v>
      </c>
      <c r="R151" s="19">
        <v>0</v>
      </c>
      <c r="S151" s="19">
        <v>62509</v>
      </c>
      <c r="T151" s="19">
        <v>0</v>
      </c>
    </row>
    <row r="152" spans="1:20" outlineLevel="4" x14ac:dyDescent="0.35">
      <c r="A152" s="9" t="s">
        <v>104</v>
      </c>
      <c r="B152" s="9" t="s">
        <v>105</v>
      </c>
      <c r="C152" s="12" t="s">
        <v>157</v>
      </c>
      <c r="D152" s="5" t="s">
        <v>158</v>
      </c>
      <c r="E152" s="9" t="s">
        <v>158</v>
      </c>
      <c r="F152" s="5" t="s">
        <v>4</v>
      </c>
      <c r="G152" s="5" t="s">
        <v>106</v>
      </c>
      <c r="H152" s="5" t="s">
        <v>108</v>
      </c>
      <c r="I152" s="20" t="s">
        <v>12479</v>
      </c>
      <c r="J152" s="5" t="s">
        <v>4</v>
      </c>
      <c r="K152" s="5" t="s">
        <v>4</v>
      </c>
      <c r="L152" s="5" t="s">
        <v>4</v>
      </c>
      <c r="M152" s="5" t="s">
        <v>5</v>
      </c>
      <c r="N152" s="5" t="s">
        <v>199</v>
      </c>
      <c r="O152" s="18">
        <v>44524</v>
      </c>
      <c r="P152" s="5" t="s">
        <v>7</v>
      </c>
      <c r="Q152" s="19">
        <v>78640</v>
      </c>
      <c r="R152" s="19">
        <v>0</v>
      </c>
      <c r="S152" s="19">
        <v>78640</v>
      </c>
      <c r="T152" s="19">
        <v>0</v>
      </c>
    </row>
    <row r="153" spans="1:20" outlineLevel="4" x14ac:dyDescent="0.35">
      <c r="A153" s="9" t="s">
        <v>104</v>
      </c>
      <c r="B153" s="9" t="s">
        <v>105</v>
      </c>
      <c r="C153" s="12" t="s">
        <v>157</v>
      </c>
      <c r="D153" s="5" t="s">
        <v>158</v>
      </c>
      <c r="E153" s="9" t="s">
        <v>158</v>
      </c>
      <c r="F153" s="5" t="s">
        <v>4</v>
      </c>
      <c r="G153" s="5" t="s">
        <v>106</v>
      </c>
      <c r="H153" s="5" t="s">
        <v>108</v>
      </c>
      <c r="I153" s="20" t="s">
        <v>12479</v>
      </c>
      <c r="J153" s="5" t="s">
        <v>4</v>
      </c>
      <c r="K153" s="5" t="s">
        <v>4</v>
      </c>
      <c r="L153" s="5" t="s">
        <v>4</v>
      </c>
      <c r="M153" s="5" t="s">
        <v>5</v>
      </c>
      <c r="N153" s="5" t="s">
        <v>200</v>
      </c>
      <c r="O153" s="18">
        <v>44524</v>
      </c>
      <c r="P153" s="5" t="s">
        <v>7</v>
      </c>
      <c r="Q153" s="19">
        <v>52993</v>
      </c>
      <c r="R153" s="19">
        <v>0</v>
      </c>
      <c r="S153" s="19">
        <v>52993</v>
      </c>
      <c r="T153" s="19">
        <v>0</v>
      </c>
    </row>
    <row r="154" spans="1:20" outlineLevel="3" x14ac:dyDescent="0.35">
      <c r="H154" s="1" t="s">
        <v>10932</v>
      </c>
      <c r="O154" s="18"/>
      <c r="Q154" s="19">
        <f>SUBTOTAL(9,Q149:Q153)</f>
        <v>298118</v>
      </c>
      <c r="R154" s="19">
        <f>SUBTOTAL(9,R149:R153)</f>
        <v>0</v>
      </c>
      <c r="S154" s="19">
        <f>SUBTOTAL(9,S149:S153)</f>
        <v>298118</v>
      </c>
      <c r="T154" s="19">
        <f>SUBTOTAL(9,T149:T153)</f>
        <v>0</v>
      </c>
    </row>
    <row r="155" spans="1:20" outlineLevel="4" x14ac:dyDescent="0.35">
      <c r="A155" s="9" t="s">
        <v>104</v>
      </c>
      <c r="B155" s="9" t="s">
        <v>105</v>
      </c>
      <c r="C155" s="12" t="s">
        <v>157</v>
      </c>
      <c r="D155" s="5" t="s">
        <v>158</v>
      </c>
      <c r="E155" s="9" t="s">
        <v>158</v>
      </c>
      <c r="F155" s="5" t="s">
        <v>4</v>
      </c>
      <c r="G155" s="5" t="s">
        <v>106</v>
      </c>
      <c r="H155" s="5" t="s">
        <v>109</v>
      </c>
      <c r="I155" s="20" t="s">
        <v>12480</v>
      </c>
      <c r="J155" s="5" t="s">
        <v>4</v>
      </c>
      <c r="K155" s="5" t="s">
        <v>4</v>
      </c>
      <c r="L155" s="5" t="s">
        <v>4</v>
      </c>
      <c r="M155" s="5" t="s">
        <v>5</v>
      </c>
      <c r="N155" s="5" t="s">
        <v>196</v>
      </c>
      <c r="O155" s="18">
        <v>44524</v>
      </c>
      <c r="P155" s="5" t="s">
        <v>7</v>
      </c>
      <c r="Q155" s="19">
        <v>51610</v>
      </c>
      <c r="R155" s="19">
        <v>0</v>
      </c>
      <c r="S155" s="19">
        <v>51610</v>
      </c>
      <c r="T155" s="19">
        <v>0</v>
      </c>
    </row>
    <row r="156" spans="1:20" outlineLevel="4" x14ac:dyDescent="0.35">
      <c r="A156" s="9" t="s">
        <v>104</v>
      </c>
      <c r="B156" s="9" t="s">
        <v>105</v>
      </c>
      <c r="C156" s="12" t="s">
        <v>157</v>
      </c>
      <c r="D156" s="5" t="s">
        <v>158</v>
      </c>
      <c r="E156" s="9" t="s">
        <v>158</v>
      </c>
      <c r="F156" s="5" t="s">
        <v>4</v>
      </c>
      <c r="G156" s="5" t="s">
        <v>106</v>
      </c>
      <c r="H156" s="5" t="s">
        <v>109</v>
      </c>
      <c r="I156" s="20" t="s">
        <v>12480</v>
      </c>
      <c r="J156" s="5" t="s">
        <v>4</v>
      </c>
      <c r="K156" s="5" t="s">
        <v>4</v>
      </c>
      <c r="L156" s="5" t="s">
        <v>4</v>
      </c>
      <c r="M156" s="5" t="s">
        <v>5</v>
      </c>
      <c r="N156" s="5" t="s">
        <v>197</v>
      </c>
      <c r="O156" s="18">
        <v>44524</v>
      </c>
      <c r="P156" s="5" t="s">
        <v>7</v>
      </c>
      <c r="Q156" s="19">
        <v>55659</v>
      </c>
      <c r="R156" s="19">
        <v>0</v>
      </c>
      <c r="S156" s="19">
        <v>55659</v>
      </c>
      <c r="T156" s="19">
        <v>0</v>
      </c>
    </row>
    <row r="157" spans="1:20" outlineLevel="4" x14ac:dyDescent="0.35">
      <c r="A157" s="9" t="s">
        <v>104</v>
      </c>
      <c r="B157" s="9" t="s">
        <v>105</v>
      </c>
      <c r="C157" s="12" t="s">
        <v>157</v>
      </c>
      <c r="D157" s="5" t="s">
        <v>158</v>
      </c>
      <c r="E157" s="9" t="s">
        <v>158</v>
      </c>
      <c r="F157" s="5" t="s">
        <v>4</v>
      </c>
      <c r="G157" s="5" t="s">
        <v>106</v>
      </c>
      <c r="H157" s="5" t="s">
        <v>109</v>
      </c>
      <c r="I157" s="20" t="s">
        <v>12480</v>
      </c>
      <c r="J157" s="5" t="s">
        <v>4</v>
      </c>
      <c r="K157" s="5" t="s">
        <v>4</v>
      </c>
      <c r="L157" s="5" t="s">
        <v>4</v>
      </c>
      <c r="M157" s="5" t="s">
        <v>5</v>
      </c>
      <c r="N157" s="5" t="s">
        <v>198</v>
      </c>
      <c r="O157" s="18">
        <v>44524</v>
      </c>
      <c r="P157" s="5" t="s">
        <v>7</v>
      </c>
      <c r="Q157" s="19">
        <v>56563</v>
      </c>
      <c r="R157" s="19">
        <v>0</v>
      </c>
      <c r="S157" s="19">
        <v>56563</v>
      </c>
      <c r="T157" s="19">
        <v>0</v>
      </c>
    </row>
    <row r="158" spans="1:20" outlineLevel="4" x14ac:dyDescent="0.35">
      <c r="A158" s="9" t="s">
        <v>104</v>
      </c>
      <c r="B158" s="9" t="s">
        <v>105</v>
      </c>
      <c r="C158" s="12" t="s">
        <v>157</v>
      </c>
      <c r="D158" s="5" t="s">
        <v>158</v>
      </c>
      <c r="E158" s="9" t="s">
        <v>158</v>
      </c>
      <c r="F158" s="5" t="s">
        <v>4</v>
      </c>
      <c r="G158" s="5" t="s">
        <v>106</v>
      </c>
      <c r="H158" s="5" t="s">
        <v>109</v>
      </c>
      <c r="I158" s="20" t="s">
        <v>12480</v>
      </c>
      <c r="J158" s="5" t="s">
        <v>4</v>
      </c>
      <c r="K158" s="5" t="s">
        <v>4</v>
      </c>
      <c r="L158" s="5" t="s">
        <v>4</v>
      </c>
      <c r="M158" s="5" t="s">
        <v>5</v>
      </c>
      <c r="N158" s="5" t="s">
        <v>199</v>
      </c>
      <c r="O158" s="18">
        <v>44524</v>
      </c>
      <c r="P158" s="5" t="s">
        <v>7</v>
      </c>
      <c r="Q158" s="19">
        <v>64763</v>
      </c>
      <c r="R158" s="19">
        <v>0</v>
      </c>
      <c r="S158" s="19">
        <v>64763</v>
      </c>
      <c r="T158" s="19">
        <v>0</v>
      </c>
    </row>
    <row r="159" spans="1:20" outlineLevel="4" x14ac:dyDescent="0.35">
      <c r="A159" s="9" t="s">
        <v>104</v>
      </c>
      <c r="B159" s="9" t="s">
        <v>105</v>
      </c>
      <c r="C159" s="12" t="s">
        <v>157</v>
      </c>
      <c r="D159" s="5" t="s">
        <v>158</v>
      </c>
      <c r="E159" s="9" t="s">
        <v>158</v>
      </c>
      <c r="F159" s="5" t="s">
        <v>4</v>
      </c>
      <c r="G159" s="5" t="s">
        <v>106</v>
      </c>
      <c r="H159" s="5" t="s">
        <v>109</v>
      </c>
      <c r="I159" s="20" t="s">
        <v>12480</v>
      </c>
      <c r="J159" s="5" t="s">
        <v>4</v>
      </c>
      <c r="K159" s="5" t="s">
        <v>4</v>
      </c>
      <c r="L159" s="5" t="s">
        <v>4</v>
      </c>
      <c r="M159" s="5" t="s">
        <v>5</v>
      </c>
      <c r="N159" s="5" t="s">
        <v>200</v>
      </c>
      <c r="O159" s="18">
        <v>44524</v>
      </c>
      <c r="P159" s="5" t="s">
        <v>7</v>
      </c>
      <c r="Q159" s="19">
        <v>55557</v>
      </c>
      <c r="R159" s="19">
        <v>0</v>
      </c>
      <c r="S159" s="19">
        <v>55557</v>
      </c>
      <c r="T159" s="19">
        <v>0</v>
      </c>
    </row>
    <row r="160" spans="1:20" outlineLevel="3" x14ac:dyDescent="0.35">
      <c r="H160" s="1" t="s">
        <v>10933</v>
      </c>
      <c r="O160" s="18"/>
      <c r="Q160" s="19">
        <f>SUBTOTAL(9,Q155:Q159)</f>
        <v>284152</v>
      </c>
      <c r="R160" s="19">
        <f>SUBTOTAL(9,R155:R159)</f>
        <v>0</v>
      </c>
      <c r="S160" s="19">
        <f>SUBTOTAL(9,S155:S159)</f>
        <v>284152</v>
      </c>
      <c r="T160" s="19">
        <f>SUBTOTAL(9,T155:T159)</f>
        <v>0</v>
      </c>
    </row>
    <row r="161" spans="1:20" outlineLevel="4" x14ac:dyDescent="0.35">
      <c r="A161" s="9" t="s">
        <v>104</v>
      </c>
      <c r="B161" s="9" t="s">
        <v>105</v>
      </c>
      <c r="C161" s="12" t="s">
        <v>157</v>
      </c>
      <c r="D161" s="5" t="s">
        <v>158</v>
      </c>
      <c r="E161" s="9" t="s">
        <v>158</v>
      </c>
      <c r="F161" s="5" t="s">
        <v>4</v>
      </c>
      <c r="G161" s="5" t="s">
        <v>106</v>
      </c>
      <c r="H161" s="5" t="s">
        <v>110</v>
      </c>
      <c r="I161" s="20" t="s">
        <v>12481</v>
      </c>
      <c r="J161" s="5" t="s">
        <v>4</v>
      </c>
      <c r="K161" s="5" t="s">
        <v>4</v>
      </c>
      <c r="L161" s="5" t="s">
        <v>4</v>
      </c>
      <c r="M161" s="5" t="s">
        <v>5</v>
      </c>
      <c r="N161" s="5" t="s">
        <v>196</v>
      </c>
      <c r="O161" s="18">
        <v>44524</v>
      </c>
      <c r="P161" s="5" t="s">
        <v>7</v>
      </c>
      <c r="Q161" s="19">
        <v>4923</v>
      </c>
      <c r="R161" s="19">
        <v>0</v>
      </c>
      <c r="S161" s="19">
        <v>4923</v>
      </c>
      <c r="T161" s="19">
        <v>0</v>
      </c>
    </row>
    <row r="162" spans="1:20" outlineLevel="4" x14ac:dyDescent="0.35">
      <c r="A162" s="9" t="s">
        <v>104</v>
      </c>
      <c r="B162" s="9" t="s">
        <v>105</v>
      </c>
      <c r="C162" s="12" t="s">
        <v>157</v>
      </c>
      <c r="D162" s="5" t="s">
        <v>158</v>
      </c>
      <c r="E162" s="9" t="s">
        <v>158</v>
      </c>
      <c r="F162" s="5" t="s">
        <v>4</v>
      </c>
      <c r="G162" s="5" t="s">
        <v>106</v>
      </c>
      <c r="H162" s="5" t="s">
        <v>110</v>
      </c>
      <c r="I162" s="20" t="s">
        <v>12481</v>
      </c>
      <c r="J162" s="5" t="s">
        <v>4</v>
      </c>
      <c r="K162" s="5" t="s">
        <v>4</v>
      </c>
      <c r="L162" s="5" t="s">
        <v>4</v>
      </c>
      <c r="M162" s="5" t="s">
        <v>5</v>
      </c>
      <c r="N162" s="5" t="s">
        <v>197</v>
      </c>
      <c r="O162" s="18">
        <v>44524</v>
      </c>
      <c r="P162" s="5" t="s">
        <v>7</v>
      </c>
      <c r="Q162" s="19">
        <v>6144</v>
      </c>
      <c r="R162" s="19">
        <v>0</v>
      </c>
      <c r="S162" s="19">
        <v>6144</v>
      </c>
      <c r="T162" s="19">
        <v>0</v>
      </c>
    </row>
    <row r="163" spans="1:20" outlineLevel="4" x14ac:dyDescent="0.35">
      <c r="A163" s="9" t="s">
        <v>104</v>
      </c>
      <c r="B163" s="9" t="s">
        <v>105</v>
      </c>
      <c r="C163" s="12" t="s">
        <v>157</v>
      </c>
      <c r="D163" s="5" t="s">
        <v>158</v>
      </c>
      <c r="E163" s="9" t="s">
        <v>158</v>
      </c>
      <c r="F163" s="5" t="s">
        <v>4</v>
      </c>
      <c r="G163" s="5" t="s">
        <v>106</v>
      </c>
      <c r="H163" s="5" t="s">
        <v>110</v>
      </c>
      <c r="I163" s="20" t="s">
        <v>12481</v>
      </c>
      <c r="J163" s="5" t="s">
        <v>4</v>
      </c>
      <c r="K163" s="5" t="s">
        <v>4</v>
      </c>
      <c r="L163" s="5" t="s">
        <v>4</v>
      </c>
      <c r="M163" s="5" t="s">
        <v>5</v>
      </c>
      <c r="N163" s="5" t="s">
        <v>198</v>
      </c>
      <c r="O163" s="18">
        <v>44524</v>
      </c>
      <c r="P163" s="5" t="s">
        <v>7</v>
      </c>
      <c r="Q163" s="19">
        <v>9242</v>
      </c>
      <c r="R163" s="19">
        <v>0</v>
      </c>
      <c r="S163" s="19">
        <v>9242</v>
      </c>
      <c r="T163" s="19">
        <v>0</v>
      </c>
    </row>
    <row r="164" spans="1:20" outlineLevel="4" x14ac:dyDescent="0.35">
      <c r="A164" s="9" t="s">
        <v>104</v>
      </c>
      <c r="B164" s="9" t="s">
        <v>105</v>
      </c>
      <c r="C164" s="12" t="s">
        <v>157</v>
      </c>
      <c r="D164" s="5" t="s">
        <v>158</v>
      </c>
      <c r="E164" s="9" t="s">
        <v>158</v>
      </c>
      <c r="F164" s="5" t="s">
        <v>4</v>
      </c>
      <c r="G164" s="5" t="s">
        <v>106</v>
      </c>
      <c r="H164" s="5" t="s">
        <v>110</v>
      </c>
      <c r="I164" s="20" t="s">
        <v>12481</v>
      </c>
      <c r="J164" s="5" t="s">
        <v>4</v>
      </c>
      <c r="K164" s="5" t="s">
        <v>4</v>
      </c>
      <c r="L164" s="5" t="s">
        <v>4</v>
      </c>
      <c r="M164" s="5" t="s">
        <v>5</v>
      </c>
      <c r="N164" s="5" t="s">
        <v>199</v>
      </c>
      <c r="O164" s="18">
        <v>44524</v>
      </c>
      <c r="P164" s="5" t="s">
        <v>7</v>
      </c>
      <c r="Q164" s="19">
        <v>13175</v>
      </c>
      <c r="R164" s="19">
        <v>0</v>
      </c>
      <c r="S164" s="19">
        <v>13175</v>
      </c>
      <c r="T164" s="19">
        <v>0</v>
      </c>
    </row>
    <row r="165" spans="1:20" outlineLevel="4" x14ac:dyDescent="0.35">
      <c r="A165" s="9" t="s">
        <v>104</v>
      </c>
      <c r="B165" s="9" t="s">
        <v>105</v>
      </c>
      <c r="C165" s="12" t="s">
        <v>157</v>
      </c>
      <c r="D165" s="5" t="s">
        <v>158</v>
      </c>
      <c r="E165" s="9" t="s">
        <v>158</v>
      </c>
      <c r="F165" s="5" t="s">
        <v>4</v>
      </c>
      <c r="G165" s="5" t="s">
        <v>106</v>
      </c>
      <c r="H165" s="5" t="s">
        <v>110</v>
      </c>
      <c r="I165" s="20" t="s">
        <v>12481</v>
      </c>
      <c r="J165" s="5" t="s">
        <v>4</v>
      </c>
      <c r="K165" s="5" t="s">
        <v>4</v>
      </c>
      <c r="L165" s="5" t="s">
        <v>4</v>
      </c>
      <c r="M165" s="5" t="s">
        <v>5</v>
      </c>
      <c r="N165" s="5" t="s">
        <v>200</v>
      </c>
      <c r="O165" s="18">
        <v>44524</v>
      </c>
      <c r="P165" s="5" t="s">
        <v>7</v>
      </c>
      <c r="Q165" s="19">
        <v>5784</v>
      </c>
      <c r="R165" s="19">
        <v>0</v>
      </c>
      <c r="S165" s="19">
        <v>5784</v>
      </c>
      <c r="T165" s="19">
        <v>0</v>
      </c>
    </row>
    <row r="166" spans="1:20" outlineLevel="3" x14ac:dyDescent="0.35">
      <c r="H166" s="1" t="s">
        <v>10934</v>
      </c>
      <c r="O166" s="18"/>
      <c r="Q166" s="19">
        <f>SUBTOTAL(9,Q161:Q165)</f>
        <v>39268</v>
      </c>
      <c r="R166" s="19">
        <f>SUBTOTAL(9,R161:R165)</f>
        <v>0</v>
      </c>
      <c r="S166" s="19">
        <f>SUBTOTAL(9,S161:S165)</f>
        <v>39268</v>
      </c>
      <c r="T166" s="19">
        <f>SUBTOTAL(9,T161:T165)</f>
        <v>0</v>
      </c>
    </row>
    <row r="167" spans="1:20" outlineLevel="2" x14ac:dyDescent="0.35">
      <c r="C167" s="11" t="s">
        <v>10196</v>
      </c>
      <c r="O167" s="18"/>
      <c r="Q167" s="19">
        <f>SUBTOTAL(9,Q115:Q165)</f>
        <v>2275353</v>
      </c>
      <c r="R167" s="19">
        <f>SUBTOTAL(9,R115:R165)</f>
        <v>1540768.57</v>
      </c>
      <c r="S167" s="19">
        <f>SUBTOTAL(9,S115:S165)</f>
        <v>714328.42999999993</v>
      </c>
      <c r="T167" s="19">
        <f>SUBTOTAL(9,T115:T165)</f>
        <v>20256</v>
      </c>
    </row>
    <row r="168" spans="1:20" ht="29" outlineLevel="4" x14ac:dyDescent="0.35">
      <c r="A168" s="9" t="s">
        <v>150</v>
      </c>
      <c r="B168" s="9" t="s">
        <v>151</v>
      </c>
      <c r="C168" s="13" t="s">
        <v>12333</v>
      </c>
      <c r="D168" s="5" t="s">
        <v>201</v>
      </c>
      <c r="E168" s="9" t="s">
        <v>201</v>
      </c>
      <c r="F168" s="5" t="s">
        <v>12474</v>
      </c>
      <c r="G168" s="5" t="s">
        <v>4</v>
      </c>
      <c r="H168" s="5" t="s">
        <v>204</v>
      </c>
      <c r="I168" s="4" t="s">
        <v>12503</v>
      </c>
      <c r="J168" s="5" t="s">
        <v>202</v>
      </c>
      <c r="K168" s="5" t="s">
        <v>4</v>
      </c>
      <c r="L168" s="5" t="s">
        <v>4</v>
      </c>
      <c r="M168" s="5" t="s">
        <v>5</v>
      </c>
      <c r="N168" s="5" t="s">
        <v>203</v>
      </c>
      <c r="O168" s="18">
        <v>44424</v>
      </c>
      <c r="P168" s="5" t="s">
        <v>7</v>
      </c>
      <c r="Q168" s="19">
        <v>31138.04</v>
      </c>
      <c r="R168" s="19">
        <v>31138.04</v>
      </c>
      <c r="S168" s="19">
        <v>0</v>
      </c>
      <c r="T168" s="19">
        <v>0</v>
      </c>
    </row>
    <row r="169" spans="1:20" outlineLevel="3" x14ac:dyDescent="0.35">
      <c r="H169" s="1" t="s">
        <v>10954</v>
      </c>
      <c r="O169" s="18"/>
      <c r="Q169" s="19">
        <f>SUBTOTAL(9,Q168:Q168)</f>
        <v>31138.04</v>
      </c>
      <c r="R169" s="19">
        <f>SUBTOTAL(9,R168:R168)</f>
        <v>31138.04</v>
      </c>
      <c r="S169" s="19">
        <f>SUBTOTAL(9,S168:S168)</f>
        <v>0</v>
      </c>
      <c r="T169" s="19">
        <f>SUBTOTAL(9,T168:T168)</f>
        <v>0</v>
      </c>
    </row>
    <row r="170" spans="1:20" outlineLevel="2" x14ac:dyDescent="0.35">
      <c r="C170" s="11" t="s">
        <v>12334</v>
      </c>
      <c r="O170" s="18"/>
      <c r="Q170" s="19">
        <f>SUBTOTAL(9,Q168:Q168)</f>
        <v>31138.04</v>
      </c>
      <c r="R170" s="19">
        <f>SUBTOTAL(9,R168:R168)</f>
        <v>31138.04</v>
      </c>
      <c r="S170" s="19">
        <f>SUBTOTAL(9,S168:S168)</f>
        <v>0</v>
      </c>
      <c r="T170" s="19">
        <f>SUBTOTAL(9,T168:T168)</f>
        <v>0</v>
      </c>
    </row>
    <row r="171" spans="1:20" ht="29" outlineLevel="4" x14ac:dyDescent="0.35">
      <c r="A171" s="9" t="s">
        <v>104</v>
      </c>
      <c r="B171" s="9" t="s">
        <v>105</v>
      </c>
      <c r="C171" s="13" t="s">
        <v>12335</v>
      </c>
      <c r="D171" s="5" t="s">
        <v>205</v>
      </c>
      <c r="E171" s="9" t="s">
        <v>205</v>
      </c>
      <c r="F171" s="5" t="s">
        <v>4</v>
      </c>
      <c r="G171" s="5" t="s">
        <v>50</v>
      </c>
      <c r="H171" s="5" t="s">
        <v>208</v>
      </c>
      <c r="I171" s="4" t="s">
        <v>209</v>
      </c>
      <c r="J171" s="5" t="s">
        <v>4</v>
      </c>
      <c r="K171" s="5" t="s">
        <v>4</v>
      </c>
      <c r="L171" s="5" t="s">
        <v>4</v>
      </c>
      <c r="M171" s="5" t="s">
        <v>5</v>
      </c>
      <c r="N171" s="5" t="s">
        <v>206</v>
      </c>
      <c r="O171" s="18">
        <v>44403</v>
      </c>
      <c r="P171" s="5" t="s">
        <v>207</v>
      </c>
      <c r="Q171" s="19">
        <v>7335.29</v>
      </c>
      <c r="R171" s="19">
        <v>0</v>
      </c>
      <c r="S171" s="19">
        <v>7335.29</v>
      </c>
      <c r="T171" s="19">
        <v>0</v>
      </c>
    </row>
    <row r="172" spans="1:20" ht="29" outlineLevel="4" x14ac:dyDescent="0.35">
      <c r="A172" s="9" t="s">
        <v>104</v>
      </c>
      <c r="B172" s="9" t="s">
        <v>105</v>
      </c>
      <c r="C172" s="13" t="s">
        <v>12335</v>
      </c>
      <c r="D172" s="5" t="s">
        <v>205</v>
      </c>
      <c r="E172" s="9" t="s">
        <v>205</v>
      </c>
      <c r="F172" s="5" t="s">
        <v>41</v>
      </c>
      <c r="G172" s="5" t="s">
        <v>4</v>
      </c>
      <c r="H172" s="5" t="s">
        <v>208</v>
      </c>
      <c r="I172" s="4" t="s">
        <v>209</v>
      </c>
      <c r="J172" s="5" t="s">
        <v>4</v>
      </c>
      <c r="K172" s="5" t="s">
        <v>4</v>
      </c>
      <c r="L172" s="5" t="s">
        <v>4</v>
      </c>
      <c r="M172" s="5" t="s">
        <v>5</v>
      </c>
      <c r="N172" s="5" t="s">
        <v>206</v>
      </c>
      <c r="O172" s="18">
        <v>44403</v>
      </c>
      <c r="P172" s="5" t="s">
        <v>207</v>
      </c>
      <c r="Q172" s="19">
        <v>58682.71</v>
      </c>
      <c r="R172" s="19">
        <v>58682.71</v>
      </c>
      <c r="S172" s="19">
        <v>0</v>
      </c>
      <c r="T172" s="19">
        <v>0</v>
      </c>
    </row>
    <row r="173" spans="1:20" outlineLevel="3" x14ac:dyDescent="0.35">
      <c r="H173" s="1" t="s">
        <v>10955</v>
      </c>
      <c r="O173" s="18"/>
      <c r="Q173" s="19">
        <f>SUBTOTAL(9,Q171:Q172)</f>
        <v>66018</v>
      </c>
      <c r="R173" s="19">
        <f>SUBTOTAL(9,R171:R172)</f>
        <v>58682.71</v>
      </c>
      <c r="S173" s="19">
        <f>SUBTOTAL(9,S171:S172)</f>
        <v>7335.29</v>
      </c>
      <c r="T173" s="19">
        <f>SUBTOTAL(9,T171:T172)</f>
        <v>0</v>
      </c>
    </row>
    <row r="174" spans="1:20" ht="29" outlineLevel="4" x14ac:dyDescent="0.35">
      <c r="A174" s="9" t="s">
        <v>104</v>
      </c>
      <c r="B174" s="9" t="s">
        <v>105</v>
      </c>
      <c r="C174" s="13" t="s">
        <v>12335</v>
      </c>
      <c r="D174" s="5" t="s">
        <v>205</v>
      </c>
      <c r="E174" s="9" t="s">
        <v>205</v>
      </c>
      <c r="F174" s="5" t="s">
        <v>4</v>
      </c>
      <c r="G174" s="5" t="s">
        <v>50</v>
      </c>
      <c r="H174" s="5" t="s">
        <v>212</v>
      </c>
      <c r="I174" s="4" t="s">
        <v>12504</v>
      </c>
      <c r="J174" s="5" t="s">
        <v>4</v>
      </c>
      <c r="K174" s="5" t="s">
        <v>4</v>
      </c>
      <c r="L174" s="5" t="s">
        <v>4</v>
      </c>
      <c r="M174" s="5" t="s">
        <v>5</v>
      </c>
      <c r="N174" s="5" t="s">
        <v>210</v>
      </c>
      <c r="O174" s="18">
        <v>44497</v>
      </c>
      <c r="P174" s="5" t="s">
        <v>211</v>
      </c>
      <c r="Q174" s="19">
        <v>1501.32</v>
      </c>
      <c r="R174" s="19">
        <v>0</v>
      </c>
      <c r="S174" s="19">
        <v>1501.32</v>
      </c>
      <c r="T174" s="19">
        <v>0</v>
      </c>
    </row>
    <row r="175" spans="1:20" ht="29" outlineLevel="4" x14ac:dyDescent="0.35">
      <c r="A175" s="9" t="s">
        <v>104</v>
      </c>
      <c r="B175" s="9" t="s">
        <v>105</v>
      </c>
      <c r="C175" s="13" t="s">
        <v>12335</v>
      </c>
      <c r="D175" s="5" t="s">
        <v>205</v>
      </c>
      <c r="E175" s="9" t="s">
        <v>205</v>
      </c>
      <c r="F175" s="5" t="s">
        <v>4</v>
      </c>
      <c r="G175" s="5" t="s">
        <v>50</v>
      </c>
      <c r="H175" s="5" t="s">
        <v>212</v>
      </c>
      <c r="I175" s="4" t="s">
        <v>12504</v>
      </c>
      <c r="J175" s="5" t="s">
        <v>4</v>
      </c>
      <c r="K175" s="5" t="s">
        <v>4</v>
      </c>
      <c r="L175" s="5" t="s">
        <v>4</v>
      </c>
      <c r="M175" s="5" t="s">
        <v>5</v>
      </c>
      <c r="N175" s="5" t="s">
        <v>213</v>
      </c>
      <c r="O175" s="18">
        <v>44690</v>
      </c>
      <c r="P175" s="5" t="s">
        <v>214</v>
      </c>
      <c r="Q175" s="19">
        <v>899.44</v>
      </c>
      <c r="R175" s="19">
        <v>0</v>
      </c>
      <c r="S175" s="19">
        <v>899.44</v>
      </c>
      <c r="T175" s="19">
        <v>0</v>
      </c>
    </row>
    <row r="176" spans="1:20" ht="29" outlineLevel="4" x14ac:dyDescent="0.35">
      <c r="A176" s="9" t="s">
        <v>104</v>
      </c>
      <c r="B176" s="9" t="s">
        <v>105</v>
      </c>
      <c r="C176" s="13" t="s">
        <v>12335</v>
      </c>
      <c r="D176" s="5" t="s">
        <v>205</v>
      </c>
      <c r="E176" s="9" t="s">
        <v>205</v>
      </c>
      <c r="F176" s="5" t="s">
        <v>4</v>
      </c>
      <c r="G176" s="5" t="s">
        <v>50</v>
      </c>
      <c r="H176" s="5" t="s">
        <v>212</v>
      </c>
      <c r="I176" s="4" t="s">
        <v>12504</v>
      </c>
      <c r="J176" s="5" t="s">
        <v>4</v>
      </c>
      <c r="K176" s="5" t="s">
        <v>4</v>
      </c>
      <c r="L176" s="5" t="s">
        <v>4</v>
      </c>
      <c r="M176" s="5" t="s">
        <v>5</v>
      </c>
      <c r="N176" s="5" t="s">
        <v>215</v>
      </c>
      <c r="O176" s="18">
        <v>44739</v>
      </c>
      <c r="P176" s="5" t="s">
        <v>216</v>
      </c>
      <c r="Q176" s="19">
        <v>1074</v>
      </c>
      <c r="R176" s="19">
        <v>0</v>
      </c>
      <c r="S176" s="19">
        <v>1074</v>
      </c>
      <c r="T176" s="19">
        <v>0</v>
      </c>
    </row>
    <row r="177" spans="1:20" ht="29" outlineLevel="4" x14ac:dyDescent="0.35">
      <c r="A177" s="9" t="s">
        <v>104</v>
      </c>
      <c r="B177" s="9" t="s">
        <v>105</v>
      </c>
      <c r="C177" s="13" t="s">
        <v>12335</v>
      </c>
      <c r="D177" s="5" t="s">
        <v>205</v>
      </c>
      <c r="E177" s="9" t="s">
        <v>205</v>
      </c>
      <c r="F177" s="5" t="s">
        <v>41</v>
      </c>
      <c r="G177" s="5" t="s">
        <v>4</v>
      </c>
      <c r="H177" s="5" t="s">
        <v>212</v>
      </c>
      <c r="I177" s="4" t="s">
        <v>12504</v>
      </c>
      <c r="J177" s="5" t="s">
        <v>4</v>
      </c>
      <c r="K177" s="5" t="s">
        <v>4</v>
      </c>
      <c r="L177" s="5" t="s">
        <v>4</v>
      </c>
      <c r="M177" s="5" t="s">
        <v>5</v>
      </c>
      <c r="N177" s="5" t="s">
        <v>210</v>
      </c>
      <c r="O177" s="18">
        <v>44497</v>
      </c>
      <c r="P177" s="5" t="s">
        <v>211</v>
      </c>
      <c r="Q177" s="19">
        <v>12010.68</v>
      </c>
      <c r="R177" s="19">
        <v>12010.68</v>
      </c>
      <c r="S177" s="19">
        <v>0</v>
      </c>
      <c r="T177" s="19">
        <v>0</v>
      </c>
    </row>
    <row r="178" spans="1:20" ht="29" outlineLevel="4" x14ac:dyDescent="0.35">
      <c r="A178" s="9" t="s">
        <v>104</v>
      </c>
      <c r="B178" s="9" t="s">
        <v>105</v>
      </c>
      <c r="C178" s="13" t="s">
        <v>12335</v>
      </c>
      <c r="D178" s="5" t="s">
        <v>205</v>
      </c>
      <c r="E178" s="9" t="s">
        <v>205</v>
      </c>
      <c r="F178" s="5" t="s">
        <v>41</v>
      </c>
      <c r="G178" s="5" t="s">
        <v>4</v>
      </c>
      <c r="H178" s="5" t="s">
        <v>212</v>
      </c>
      <c r="I178" s="4" t="s">
        <v>12504</v>
      </c>
      <c r="J178" s="5" t="s">
        <v>4</v>
      </c>
      <c r="K178" s="5" t="s">
        <v>4</v>
      </c>
      <c r="L178" s="5" t="s">
        <v>4</v>
      </c>
      <c r="M178" s="5" t="s">
        <v>5</v>
      </c>
      <c r="N178" s="5" t="s">
        <v>213</v>
      </c>
      <c r="O178" s="18">
        <v>44690</v>
      </c>
      <c r="P178" s="5" t="s">
        <v>214</v>
      </c>
      <c r="Q178" s="19">
        <v>7195.56</v>
      </c>
      <c r="R178" s="19">
        <v>7195.56</v>
      </c>
      <c r="S178" s="19">
        <v>0</v>
      </c>
      <c r="T178" s="19">
        <v>0</v>
      </c>
    </row>
    <row r="179" spans="1:20" ht="29" outlineLevel="4" x14ac:dyDescent="0.35">
      <c r="A179" s="9" t="s">
        <v>104</v>
      </c>
      <c r="B179" s="9" t="s">
        <v>105</v>
      </c>
      <c r="C179" s="13" t="s">
        <v>12335</v>
      </c>
      <c r="D179" s="5" t="s">
        <v>205</v>
      </c>
      <c r="E179" s="9" t="s">
        <v>205</v>
      </c>
      <c r="F179" s="5" t="s">
        <v>41</v>
      </c>
      <c r="G179" s="5" t="s">
        <v>4</v>
      </c>
      <c r="H179" s="5" t="s">
        <v>212</v>
      </c>
      <c r="I179" s="4" t="s">
        <v>12504</v>
      </c>
      <c r="J179" s="5" t="s">
        <v>4</v>
      </c>
      <c r="K179" s="5" t="s">
        <v>4</v>
      </c>
      <c r="L179" s="5" t="s">
        <v>4</v>
      </c>
      <c r="M179" s="5" t="s">
        <v>5</v>
      </c>
      <c r="N179" s="5" t="s">
        <v>215</v>
      </c>
      <c r="O179" s="18">
        <v>44739</v>
      </c>
      <c r="P179" s="5" t="s">
        <v>216</v>
      </c>
      <c r="Q179" s="19">
        <v>8592</v>
      </c>
      <c r="R179" s="19">
        <v>8592</v>
      </c>
      <c r="S179" s="19">
        <v>0</v>
      </c>
      <c r="T179" s="19">
        <v>0</v>
      </c>
    </row>
    <row r="180" spans="1:20" outlineLevel="3" x14ac:dyDescent="0.35">
      <c r="H180" s="1" t="s">
        <v>10956</v>
      </c>
      <c r="O180" s="18"/>
      <c r="Q180" s="19">
        <f>SUBTOTAL(9,Q174:Q179)</f>
        <v>31273</v>
      </c>
      <c r="R180" s="19">
        <f>SUBTOTAL(9,R174:R179)</f>
        <v>27798.240000000002</v>
      </c>
      <c r="S180" s="19">
        <f>SUBTOTAL(9,S174:S179)</f>
        <v>3474.76</v>
      </c>
      <c r="T180" s="19">
        <f>SUBTOTAL(9,T174:T179)</f>
        <v>0</v>
      </c>
    </row>
    <row r="181" spans="1:20" outlineLevel="2" x14ac:dyDescent="0.35">
      <c r="C181" s="11" t="s">
        <v>12336</v>
      </c>
      <c r="O181" s="18"/>
      <c r="Q181" s="19">
        <f>SUBTOTAL(9,Q171:Q179)</f>
        <v>97291</v>
      </c>
      <c r="R181" s="19">
        <f>SUBTOTAL(9,R171:R179)</f>
        <v>86480.95</v>
      </c>
      <c r="S181" s="19">
        <f>SUBTOTAL(9,S171:S179)</f>
        <v>10810.050000000001</v>
      </c>
      <c r="T181" s="19">
        <f>SUBTOTAL(9,T171:T179)</f>
        <v>0</v>
      </c>
    </row>
    <row r="182" spans="1:20" ht="29" outlineLevel="4" x14ac:dyDescent="0.35">
      <c r="A182" s="9" t="s">
        <v>0</v>
      </c>
      <c r="B182" s="9" t="s">
        <v>1</v>
      </c>
      <c r="C182" s="12" t="s">
        <v>217</v>
      </c>
      <c r="D182" s="5" t="s">
        <v>218</v>
      </c>
      <c r="E182" s="9" t="s">
        <v>218</v>
      </c>
      <c r="F182" s="5" t="s">
        <v>4</v>
      </c>
      <c r="G182" s="5" t="s">
        <v>12472</v>
      </c>
      <c r="H182" s="5" t="s">
        <v>220</v>
      </c>
      <c r="I182" s="4" t="s">
        <v>221</v>
      </c>
      <c r="J182" s="5" t="s">
        <v>4</v>
      </c>
      <c r="K182" s="5" t="s">
        <v>4</v>
      </c>
      <c r="L182" s="5" t="s">
        <v>4</v>
      </c>
      <c r="M182" s="5" t="s">
        <v>5</v>
      </c>
      <c r="N182" s="5" t="s">
        <v>219</v>
      </c>
      <c r="O182" s="18">
        <v>44547</v>
      </c>
      <c r="P182" s="5" t="s">
        <v>7</v>
      </c>
      <c r="Q182" s="19">
        <v>93722.880000000005</v>
      </c>
      <c r="R182" s="19">
        <v>0</v>
      </c>
      <c r="S182" s="19">
        <v>93722.880000000005</v>
      </c>
      <c r="T182" s="19">
        <v>0</v>
      </c>
    </row>
    <row r="183" spans="1:20" outlineLevel="3" x14ac:dyDescent="0.35">
      <c r="H183" s="1" t="s">
        <v>10957</v>
      </c>
      <c r="O183" s="18"/>
      <c r="Q183" s="19">
        <f>SUBTOTAL(9,Q182:Q182)</f>
        <v>93722.880000000005</v>
      </c>
      <c r="R183" s="19">
        <f>SUBTOTAL(9,R182:R182)</f>
        <v>0</v>
      </c>
      <c r="S183" s="19">
        <f>SUBTOTAL(9,S182:S182)</f>
        <v>93722.880000000005</v>
      </c>
      <c r="T183" s="19">
        <f>SUBTOTAL(9,T182:T182)</f>
        <v>0</v>
      </c>
    </row>
    <row r="184" spans="1:20" ht="29" outlineLevel="4" x14ac:dyDescent="0.35">
      <c r="A184" s="9" t="s">
        <v>0</v>
      </c>
      <c r="B184" s="9" t="s">
        <v>1</v>
      </c>
      <c r="C184" s="12" t="s">
        <v>217</v>
      </c>
      <c r="D184" s="5" t="s">
        <v>218</v>
      </c>
      <c r="E184" s="9" t="s">
        <v>218</v>
      </c>
      <c r="F184" s="5" t="s">
        <v>4</v>
      </c>
      <c r="G184" s="5" t="s">
        <v>12472</v>
      </c>
      <c r="H184" s="5" t="s">
        <v>223</v>
      </c>
      <c r="I184" s="4" t="s">
        <v>224</v>
      </c>
      <c r="J184" s="5" t="s">
        <v>4</v>
      </c>
      <c r="K184" s="5" t="s">
        <v>4</v>
      </c>
      <c r="L184" s="5" t="s">
        <v>4</v>
      </c>
      <c r="M184" s="5" t="s">
        <v>5</v>
      </c>
      <c r="N184" s="5" t="s">
        <v>222</v>
      </c>
      <c r="O184" s="18">
        <v>44683</v>
      </c>
      <c r="P184" s="5" t="s">
        <v>7</v>
      </c>
      <c r="Q184" s="19">
        <v>157517.29999999999</v>
      </c>
      <c r="R184" s="19">
        <v>0</v>
      </c>
      <c r="S184" s="19">
        <v>157517.29999999999</v>
      </c>
      <c r="T184" s="19">
        <v>0</v>
      </c>
    </row>
    <row r="185" spans="1:20" outlineLevel="3" x14ac:dyDescent="0.35">
      <c r="H185" s="1" t="s">
        <v>10958</v>
      </c>
      <c r="O185" s="18"/>
      <c r="Q185" s="19">
        <f>SUBTOTAL(9,Q184:Q184)</f>
        <v>157517.29999999999</v>
      </c>
      <c r="R185" s="19">
        <f>SUBTOTAL(9,R184:R184)</f>
        <v>0</v>
      </c>
      <c r="S185" s="19">
        <f>SUBTOTAL(9,S184:S184)</f>
        <v>157517.29999999999</v>
      </c>
      <c r="T185" s="19">
        <f>SUBTOTAL(9,T184:T184)</f>
        <v>0</v>
      </c>
    </row>
    <row r="186" spans="1:20" outlineLevel="2" x14ac:dyDescent="0.35">
      <c r="C186" s="11" t="s">
        <v>10197</v>
      </c>
      <c r="O186" s="18"/>
      <c r="Q186" s="19">
        <f>SUBTOTAL(9,Q182:Q184)</f>
        <v>251240.18</v>
      </c>
      <c r="R186" s="19">
        <f>SUBTOTAL(9,R182:R184)</f>
        <v>0</v>
      </c>
      <c r="S186" s="19">
        <f>SUBTOTAL(9,S182:S184)</f>
        <v>251240.18</v>
      </c>
      <c r="T186" s="19">
        <f>SUBTOTAL(9,T182:T184)</f>
        <v>0</v>
      </c>
    </row>
    <row r="187" spans="1:20" ht="29" outlineLevel="4" x14ac:dyDescent="0.35">
      <c r="A187" s="9" t="s">
        <v>104</v>
      </c>
      <c r="B187" s="9" t="s">
        <v>105</v>
      </c>
      <c r="C187" s="12" t="s">
        <v>225</v>
      </c>
      <c r="D187" s="5" t="s">
        <v>226</v>
      </c>
      <c r="E187" s="9" t="s">
        <v>226</v>
      </c>
      <c r="F187" s="5" t="s">
        <v>4</v>
      </c>
      <c r="G187" s="5" t="s">
        <v>45</v>
      </c>
      <c r="H187" s="5" t="s">
        <v>228</v>
      </c>
      <c r="I187" s="4" t="s">
        <v>229</v>
      </c>
      <c r="J187" s="5" t="s">
        <v>4</v>
      </c>
      <c r="K187" s="5" t="s">
        <v>4</v>
      </c>
      <c r="L187" s="5" t="s">
        <v>4</v>
      </c>
      <c r="M187" s="5" t="s">
        <v>5</v>
      </c>
      <c r="N187" s="5" t="s">
        <v>227</v>
      </c>
      <c r="O187" s="18">
        <v>44384</v>
      </c>
      <c r="P187" s="5" t="s">
        <v>7</v>
      </c>
      <c r="Q187" s="19">
        <v>856.37</v>
      </c>
      <c r="R187" s="19">
        <v>0</v>
      </c>
      <c r="S187" s="19">
        <v>856.37</v>
      </c>
      <c r="T187" s="19">
        <v>0</v>
      </c>
    </row>
    <row r="188" spans="1:20" ht="29" outlineLevel="4" x14ac:dyDescent="0.35">
      <c r="A188" s="9" t="s">
        <v>104</v>
      </c>
      <c r="B188" s="9" t="s">
        <v>105</v>
      </c>
      <c r="C188" s="12" t="s">
        <v>225</v>
      </c>
      <c r="D188" s="5" t="s">
        <v>226</v>
      </c>
      <c r="E188" s="9" t="s">
        <v>226</v>
      </c>
      <c r="F188" s="5" t="s">
        <v>4</v>
      </c>
      <c r="G188" s="5" t="s">
        <v>45</v>
      </c>
      <c r="H188" s="5" t="s">
        <v>228</v>
      </c>
      <c r="I188" s="4" t="s">
        <v>229</v>
      </c>
      <c r="J188" s="5" t="s">
        <v>4</v>
      </c>
      <c r="K188" s="5" t="s">
        <v>4</v>
      </c>
      <c r="L188" s="5" t="s">
        <v>4</v>
      </c>
      <c r="M188" s="5" t="s">
        <v>5</v>
      </c>
      <c r="N188" s="5" t="s">
        <v>230</v>
      </c>
      <c r="O188" s="18">
        <v>44410</v>
      </c>
      <c r="P188" s="5" t="s">
        <v>7</v>
      </c>
      <c r="Q188" s="19">
        <v>79.760000000000005</v>
      </c>
      <c r="R188" s="19">
        <v>0</v>
      </c>
      <c r="S188" s="19">
        <v>79.760000000000005</v>
      </c>
      <c r="T188" s="19">
        <v>0</v>
      </c>
    </row>
    <row r="189" spans="1:20" ht="29" outlineLevel="4" x14ac:dyDescent="0.35">
      <c r="A189" s="9" t="s">
        <v>104</v>
      </c>
      <c r="B189" s="9" t="s">
        <v>105</v>
      </c>
      <c r="C189" s="12" t="s">
        <v>225</v>
      </c>
      <c r="D189" s="5" t="s">
        <v>226</v>
      </c>
      <c r="E189" s="9" t="s">
        <v>226</v>
      </c>
      <c r="F189" s="5" t="s">
        <v>49</v>
      </c>
      <c r="G189" s="5" t="s">
        <v>4</v>
      </c>
      <c r="H189" s="5" t="s">
        <v>228</v>
      </c>
      <c r="I189" s="4" t="s">
        <v>229</v>
      </c>
      <c r="J189" s="5" t="s">
        <v>4</v>
      </c>
      <c r="K189" s="5" t="s">
        <v>4</v>
      </c>
      <c r="L189" s="5" t="s">
        <v>4</v>
      </c>
      <c r="M189" s="5" t="s">
        <v>5</v>
      </c>
      <c r="N189" s="5" t="s">
        <v>227</v>
      </c>
      <c r="O189" s="18">
        <v>44384</v>
      </c>
      <c r="P189" s="5" t="s">
        <v>7</v>
      </c>
      <c r="Q189" s="19">
        <v>13700.63</v>
      </c>
      <c r="R189" s="19">
        <v>13700.63</v>
      </c>
      <c r="S189" s="19">
        <v>0</v>
      </c>
      <c r="T189" s="19">
        <v>0</v>
      </c>
    </row>
    <row r="190" spans="1:20" ht="29" outlineLevel="4" x14ac:dyDescent="0.35">
      <c r="A190" s="9" t="s">
        <v>104</v>
      </c>
      <c r="B190" s="9" t="s">
        <v>105</v>
      </c>
      <c r="C190" s="12" t="s">
        <v>225</v>
      </c>
      <c r="D190" s="5" t="s">
        <v>226</v>
      </c>
      <c r="E190" s="9" t="s">
        <v>226</v>
      </c>
      <c r="F190" s="5" t="s">
        <v>49</v>
      </c>
      <c r="G190" s="5" t="s">
        <v>4</v>
      </c>
      <c r="H190" s="5" t="s">
        <v>228</v>
      </c>
      <c r="I190" s="4" t="s">
        <v>229</v>
      </c>
      <c r="J190" s="5" t="s">
        <v>4</v>
      </c>
      <c r="K190" s="5" t="s">
        <v>4</v>
      </c>
      <c r="L190" s="5" t="s">
        <v>4</v>
      </c>
      <c r="M190" s="5" t="s">
        <v>5</v>
      </c>
      <c r="N190" s="5" t="s">
        <v>230</v>
      </c>
      <c r="O190" s="18">
        <v>44410</v>
      </c>
      <c r="P190" s="5" t="s">
        <v>7</v>
      </c>
      <c r="Q190" s="19">
        <v>1276.24</v>
      </c>
      <c r="R190" s="19">
        <v>1276.24</v>
      </c>
      <c r="S190" s="19">
        <v>0</v>
      </c>
      <c r="T190" s="19">
        <v>0</v>
      </c>
    </row>
    <row r="191" spans="1:20" outlineLevel="3" x14ac:dyDescent="0.35">
      <c r="H191" s="1" t="s">
        <v>10959</v>
      </c>
      <c r="O191" s="18"/>
      <c r="Q191" s="19">
        <f>SUBTOTAL(9,Q187:Q190)</f>
        <v>15912.999999999998</v>
      </c>
      <c r="R191" s="19">
        <f>SUBTOTAL(9,R187:R190)</f>
        <v>14976.869999999999</v>
      </c>
      <c r="S191" s="19">
        <f>SUBTOTAL(9,S187:S190)</f>
        <v>936.13</v>
      </c>
      <c r="T191" s="19">
        <f>SUBTOTAL(9,T187:T190)</f>
        <v>0</v>
      </c>
    </row>
    <row r="192" spans="1:20" ht="29" outlineLevel="4" x14ac:dyDescent="0.35">
      <c r="A192" s="9" t="s">
        <v>104</v>
      </c>
      <c r="B192" s="9" t="s">
        <v>105</v>
      </c>
      <c r="C192" s="12" t="s">
        <v>225</v>
      </c>
      <c r="D192" s="5" t="s">
        <v>226</v>
      </c>
      <c r="E192" s="9" t="s">
        <v>226</v>
      </c>
      <c r="F192" s="5" t="s">
        <v>49</v>
      </c>
      <c r="G192" s="5" t="s">
        <v>4</v>
      </c>
      <c r="H192" s="5" t="s">
        <v>232</v>
      </c>
      <c r="I192" s="4" t="s">
        <v>233</v>
      </c>
      <c r="J192" s="5" t="s">
        <v>4</v>
      </c>
      <c r="K192" s="5" t="s">
        <v>4</v>
      </c>
      <c r="L192" s="5" t="s">
        <v>4</v>
      </c>
      <c r="M192" s="5" t="s">
        <v>5</v>
      </c>
      <c r="N192" s="5" t="s">
        <v>231</v>
      </c>
      <c r="O192" s="18">
        <v>44417</v>
      </c>
      <c r="P192" s="5" t="s">
        <v>7</v>
      </c>
      <c r="Q192" s="19">
        <v>15654</v>
      </c>
      <c r="R192" s="19">
        <v>15654</v>
      </c>
      <c r="S192" s="19">
        <v>0</v>
      </c>
      <c r="T192" s="19">
        <v>0</v>
      </c>
    </row>
    <row r="193" spans="1:20" ht="29" outlineLevel="4" x14ac:dyDescent="0.35">
      <c r="A193" s="9" t="s">
        <v>104</v>
      </c>
      <c r="B193" s="9" t="s">
        <v>105</v>
      </c>
      <c r="C193" s="12" t="s">
        <v>225</v>
      </c>
      <c r="D193" s="5" t="s">
        <v>226</v>
      </c>
      <c r="E193" s="9" t="s">
        <v>226</v>
      </c>
      <c r="F193" s="5" t="s">
        <v>49</v>
      </c>
      <c r="G193" s="5" t="s">
        <v>4</v>
      </c>
      <c r="H193" s="5" t="s">
        <v>232</v>
      </c>
      <c r="I193" s="4" t="s">
        <v>233</v>
      </c>
      <c r="J193" s="5" t="s">
        <v>4</v>
      </c>
      <c r="K193" s="5" t="s">
        <v>4</v>
      </c>
      <c r="L193" s="5" t="s">
        <v>4</v>
      </c>
      <c r="M193" s="5" t="s">
        <v>5</v>
      </c>
      <c r="N193" s="5" t="s">
        <v>234</v>
      </c>
      <c r="O193" s="18">
        <v>44539</v>
      </c>
      <c r="P193" s="5" t="s">
        <v>7</v>
      </c>
      <c r="Q193" s="19">
        <v>25333</v>
      </c>
      <c r="R193" s="19">
        <v>25333</v>
      </c>
      <c r="S193" s="19">
        <v>0</v>
      </c>
      <c r="T193" s="19">
        <v>0</v>
      </c>
    </row>
    <row r="194" spans="1:20" ht="29" outlineLevel="4" x14ac:dyDescent="0.35">
      <c r="A194" s="9" t="s">
        <v>104</v>
      </c>
      <c r="B194" s="9" t="s">
        <v>105</v>
      </c>
      <c r="C194" s="12" t="s">
        <v>225</v>
      </c>
      <c r="D194" s="5" t="s">
        <v>226</v>
      </c>
      <c r="E194" s="9" t="s">
        <v>226</v>
      </c>
      <c r="F194" s="5" t="s">
        <v>49</v>
      </c>
      <c r="G194" s="5" t="s">
        <v>4</v>
      </c>
      <c r="H194" s="5" t="s">
        <v>232</v>
      </c>
      <c r="I194" s="4" t="s">
        <v>233</v>
      </c>
      <c r="J194" s="5" t="s">
        <v>4</v>
      </c>
      <c r="K194" s="5" t="s">
        <v>4</v>
      </c>
      <c r="L194" s="5" t="s">
        <v>4</v>
      </c>
      <c r="M194" s="5" t="s">
        <v>5</v>
      </c>
      <c r="N194" s="5" t="s">
        <v>235</v>
      </c>
      <c r="O194" s="18">
        <v>44733</v>
      </c>
      <c r="P194" s="5" t="s">
        <v>7</v>
      </c>
      <c r="Q194" s="19">
        <v>40412</v>
      </c>
      <c r="R194" s="19">
        <v>40412</v>
      </c>
      <c r="S194" s="19">
        <v>0</v>
      </c>
      <c r="T194" s="19">
        <v>0</v>
      </c>
    </row>
    <row r="195" spans="1:20" outlineLevel="3" x14ac:dyDescent="0.35">
      <c r="H195" s="1" t="s">
        <v>10960</v>
      </c>
      <c r="O195" s="18"/>
      <c r="Q195" s="19">
        <f>SUBTOTAL(9,Q192:Q194)</f>
        <v>81399</v>
      </c>
      <c r="R195" s="19">
        <f>SUBTOTAL(9,R192:R194)</f>
        <v>81399</v>
      </c>
      <c r="S195" s="19">
        <f>SUBTOTAL(9,S192:S194)</f>
        <v>0</v>
      </c>
      <c r="T195" s="19">
        <f>SUBTOTAL(9,T192:T194)</f>
        <v>0</v>
      </c>
    </row>
    <row r="196" spans="1:20" ht="29" outlineLevel="4" x14ac:dyDescent="0.35">
      <c r="A196" s="9" t="s">
        <v>104</v>
      </c>
      <c r="B196" s="9" t="s">
        <v>105</v>
      </c>
      <c r="C196" s="12" t="s">
        <v>225</v>
      </c>
      <c r="D196" s="5" t="s">
        <v>226</v>
      </c>
      <c r="E196" s="9" t="s">
        <v>226</v>
      </c>
      <c r="F196" s="5" t="s">
        <v>49</v>
      </c>
      <c r="G196" s="5" t="s">
        <v>4</v>
      </c>
      <c r="H196" s="5" t="s">
        <v>237</v>
      </c>
      <c r="I196" s="4" t="s">
        <v>238</v>
      </c>
      <c r="J196" s="5" t="s">
        <v>4</v>
      </c>
      <c r="K196" s="5" t="s">
        <v>4</v>
      </c>
      <c r="L196" s="5" t="s">
        <v>4</v>
      </c>
      <c r="M196" s="5" t="s">
        <v>5</v>
      </c>
      <c r="N196" s="5" t="s">
        <v>236</v>
      </c>
      <c r="O196" s="18">
        <v>44504</v>
      </c>
      <c r="P196" s="5" t="s">
        <v>7</v>
      </c>
      <c r="Q196" s="19">
        <v>25561</v>
      </c>
      <c r="R196" s="19">
        <v>25561</v>
      </c>
      <c r="S196" s="19">
        <v>0</v>
      </c>
      <c r="T196" s="19">
        <v>0</v>
      </c>
    </row>
    <row r="197" spans="1:20" outlineLevel="3" x14ac:dyDescent="0.35">
      <c r="H197" s="1" t="s">
        <v>10961</v>
      </c>
      <c r="O197" s="18"/>
      <c r="Q197" s="19">
        <f>SUBTOTAL(9,Q196:Q196)</f>
        <v>25561</v>
      </c>
      <c r="R197" s="19">
        <f>SUBTOTAL(9,R196:R196)</f>
        <v>25561</v>
      </c>
      <c r="S197" s="19">
        <f>SUBTOTAL(9,S196:S196)</f>
        <v>0</v>
      </c>
      <c r="T197" s="19">
        <f>SUBTOTAL(9,T196:T196)</f>
        <v>0</v>
      </c>
    </row>
    <row r="198" spans="1:20" ht="29" outlineLevel="4" x14ac:dyDescent="0.35">
      <c r="A198" s="9" t="s">
        <v>104</v>
      </c>
      <c r="B198" s="9" t="s">
        <v>105</v>
      </c>
      <c r="C198" s="12" t="s">
        <v>225</v>
      </c>
      <c r="D198" s="5" t="s">
        <v>226</v>
      </c>
      <c r="E198" s="9" t="s">
        <v>226</v>
      </c>
      <c r="F198" s="5" t="s">
        <v>41</v>
      </c>
      <c r="G198" s="5" t="s">
        <v>4</v>
      </c>
      <c r="H198" s="5" t="s">
        <v>240</v>
      </c>
      <c r="I198" s="4" t="s">
        <v>241</v>
      </c>
      <c r="J198" s="5" t="s">
        <v>4</v>
      </c>
      <c r="K198" s="5" t="s">
        <v>4</v>
      </c>
      <c r="L198" s="5" t="s">
        <v>4</v>
      </c>
      <c r="M198" s="5" t="s">
        <v>5</v>
      </c>
      <c r="N198" s="5" t="s">
        <v>239</v>
      </c>
      <c r="O198" s="18">
        <v>44504</v>
      </c>
      <c r="P198" s="5" t="s">
        <v>7</v>
      </c>
      <c r="Q198" s="19">
        <v>3493</v>
      </c>
      <c r="R198" s="19">
        <v>3493</v>
      </c>
      <c r="S198" s="19">
        <v>0</v>
      </c>
      <c r="T198" s="19">
        <v>0</v>
      </c>
    </row>
    <row r="199" spans="1:20" ht="29" outlineLevel="4" x14ac:dyDescent="0.35">
      <c r="A199" s="9" t="s">
        <v>104</v>
      </c>
      <c r="B199" s="9" t="s">
        <v>105</v>
      </c>
      <c r="C199" s="12" t="s">
        <v>225</v>
      </c>
      <c r="D199" s="5" t="s">
        <v>226</v>
      </c>
      <c r="E199" s="9" t="s">
        <v>226</v>
      </c>
      <c r="F199" s="5" t="s">
        <v>41</v>
      </c>
      <c r="G199" s="5" t="s">
        <v>4</v>
      </c>
      <c r="H199" s="5" t="s">
        <v>240</v>
      </c>
      <c r="I199" s="4" t="s">
        <v>241</v>
      </c>
      <c r="J199" s="5" t="s">
        <v>4</v>
      </c>
      <c r="K199" s="5" t="s">
        <v>4</v>
      </c>
      <c r="L199" s="5" t="s">
        <v>4</v>
      </c>
      <c r="M199" s="5" t="s">
        <v>5</v>
      </c>
      <c r="N199" s="5" t="s">
        <v>242</v>
      </c>
      <c r="O199" s="18">
        <v>44617</v>
      </c>
      <c r="P199" s="5" t="s">
        <v>7</v>
      </c>
      <c r="Q199" s="19">
        <v>2871</v>
      </c>
      <c r="R199" s="19">
        <v>2871</v>
      </c>
      <c r="S199" s="19">
        <v>0</v>
      </c>
      <c r="T199" s="19">
        <v>0</v>
      </c>
    </row>
    <row r="200" spans="1:20" ht="29" outlineLevel="4" x14ac:dyDescent="0.35">
      <c r="A200" s="9" t="s">
        <v>104</v>
      </c>
      <c r="B200" s="9" t="s">
        <v>105</v>
      </c>
      <c r="C200" s="12" t="s">
        <v>225</v>
      </c>
      <c r="D200" s="5" t="s">
        <v>226</v>
      </c>
      <c r="E200" s="9" t="s">
        <v>226</v>
      </c>
      <c r="F200" s="5" t="s">
        <v>41</v>
      </c>
      <c r="G200" s="5" t="s">
        <v>4</v>
      </c>
      <c r="H200" s="5" t="s">
        <v>240</v>
      </c>
      <c r="I200" s="4" t="s">
        <v>241</v>
      </c>
      <c r="J200" s="5" t="s">
        <v>4</v>
      </c>
      <c r="K200" s="5" t="s">
        <v>4</v>
      </c>
      <c r="L200" s="5" t="s">
        <v>4</v>
      </c>
      <c r="M200" s="5" t="s">
        <v>5</v>
      </c>
      <c r="N200" s="5" t="s">
        <v>243</v>
      </c>
      <c r="O200" s="18">
        <v>44694</v>
      </c>
      <c r="P200" s="5" t="s">
        <v>7</v>
      </c>
      <c r="Q200" s="19">
        <v>2351</v>
      </c>
      <c r="R200" s="19">
        <v>2351</v>
      </c>
      <c r="S200" s="19">
        <v>0</v>
      </c>
      <c r="T200" s="19">
        <v>0</v>
      </c>
    </row>
    <row r="201" spans="1:20" outlineLevel="3" x14ac:dyDescent="0.35">
      <c r="H201" s="1" t="s">
        <v>10962</v>
      </c>
      <c r="O201" s="18"/>
      <c r="Q201" s="19">
        <f>SUBTOTAL(9,Q198:Q200)</f>
        <v>8715</v>
      </c>
      <c r="R201" s="19">
        <f>SUBTOTAL(9,R198:R200)</f>
        <v>8715</v>
      </c>
      <c r="S201" s="19">
        <f>SUBTOTAL(9,S198:S200)</f>
        <v>0</v>
      </c>
      <c r="T201" s="19">
        <f>SUBTOTAL(9,T198:T200)</f>
        <v>0</v>
      </c>
    </row>
    <row r="202" spans="1:20" ht="29" outlineLevel="4" x14ac:dyDescent="0.35">
      <c r="A202" s="9" t="s">
        <v>104</v>
      </c>
      <c r="B202" s="9" t="s">
        <v>105</v>
      </c>
      <c r="C202" s="12" t="s">
        <v>225</v>
      </c>
      <c r="D202" s="5" t="s">
        <v>226</v>
      </c>
      <c r="E202" s="9" t="s">
        <v>226</v>
      </c>
      <c r="F202" s="5" t="s">
        <v>4</v>
      </c>
      <c r="G202" s="5" t="s">
        <v>45</v>
      </c>
      <c r="H202" s="5" t="s">
        <v>245</v>
      </c>
      <c r="I202" s="4" t="s">
        <v>246</v>
      </c>
      <c r="J202" s="5" t="s">
        <v>4</v>
      </c>
      <c r="K202" s="5" t="s">
        <v>4</v>
      </c>
      <c r="L202" s="5" t="s">
        <v>4</v>
      </c>
      <c r="M202" s="5" t="s">
        <v>5</v>
      </c>
      <c r="N202" s="5" t="s">
        <v>244</v>
      </c>
      <c r="O202" s="18">
        <v>44537</v>
      </c>
      <c r="P202" s="5" t="s">
        <v>7</v>
      </c>
      <c r="Q202" s="19">
        <v>1553.48</v>
      </c>
      <c r="R202" s="19">
        <v>0</v>
      </c>
      <c r="S202" s="19">
        <v>1553.48</v>
      </c>
      <c r="T202" s="19">
        <v>0</v>
      </c>
    </row>
    <row r="203" spans="1:20" ht="29" outlineLevel="4" x14ac:dyDescent="0.35">
      <c r="A203" s="9" t="s">
        <v>104</v>
      </c>
      <c r="B203" s="9" t="s">
        <v>105</v>
      </c>
      <c r="C203" s="12" t="s">
        <v>225</v>
      </c>
      <c r="D203" s="5" t="s">
        <v>226</v>
      </c>
      <c r="E203" s="9" t="s">
        <v>226</v>
      </c>
      <c r="F203" s="5" t="s">
        <v>4</v>
      </c>
      <c r="G203" s="5" t="s">
        <v>45</v>
      </c>
      <c r="H203" s="5" t="s">
        <v>245</v>
      </c>
      <c r="I203" s="4" t="s">
        <v>246</v>
      </c>
      <c r="J203" s="5" t="s">
        <v>4</v>
      </c>
      <c r="K203" s="5" t="s">
        <v>4</v>
      </c>
      <c r="L203" s="5" t="s">
        <v>4</v>
      </c>
      <c r="M203" s="5" t="s">
        <v>5</v>
      </c>
      <c r="N203" s="5" t="s">
        <v>247</v>
      </c>
      <c r="O203" s="18">
        <v>44615</v>
      </c>
      <c r="P203" s="5" t="s">
        <v>7</v>
      </c>
      <c r="Q203" s="19">
        <v>1620.28</v>
      </c>
      <c r="R203" s="19">
        <v>0</v>
      </c>
      <c r="S203" s="19">
        <v>1620.28</v>
      </c>
      <c r="T203" s="19">
        <v>0</v>
      </c>
    </row>
    <row r="204" spans="1:20" ht="29" outlineLevel="4" x14ac:dyDescent="0.35">
      <c r="A204" s="9" t="s">
        <v>104</v>
      </c>
      <c r="B204" s="9" t="s">
        <v>105</v>
      </c>
      <c r="C204" s="12" t="s">
        <v>225</v>
      </c>
      <c r="D204" s="5" t="s">
        <v>226</v>
      </c>
      <c r="E204" s="9" t="s">
        <v>226</v>
      </c>
      <c r="F204" s="5" t="s">
        <v>4</v>
      </c>
      <c r="G204" s="5" t="s">
        <v>45</v>
      </c>
      <c r="H204" s="5" t="s">
        <v>245</v>
      </c>
      <c r="I204" s="4" t="s">
        <v>246</v>
      </c>
      <c r="J204" s="5" t="s">
        <v>4</v>
      </c>
      <c r="K204" s="5" t="s">
        <v>4</v>
      </c>
      <c r="L204" s="5" t="s">
        <v>4</v>
      </c>
      <c r="M204" s="5" t="s">
        <v>5</v>
      </c>
      <c r="N204" s="5" t="s">
        <v>248</v>
      </c>
      <c r="O204" s="18">
        <v>44712</v>
      </c>
      <c r="P204" s="5" t="s">
        <v>7</v>
      </c>
      <c r="Q204" s="19">
        <v>1304.32</v>
      </c>
      <c r="R204" s="19">
        <v>0</v>
      </c>
      <c r="S204" s="19">
        <v>1304.32</v>
      </c>
      <c r="T204" s="19">
        <v>0</v>
      </c>
    </row>
    <row r="205" spans="1:20" ht="29" outlineLevel="4" x14ac:dyDescent="0.35">
      <c r="A205" s="9" t="s">
        <v>104</v>
      </c>
      <c r="B205" s="9" t="s">
        <v>105</v>
      </c>
      <c r="C205" s="12" t="s">
        <v>225</v>
      </c>
      <c r="D205" s="5" t="s">
        <v>226</v>
      </c>
      <c r="E205" s="9" t="s">
        <v>226</v>
      </c>
      <c r="F205" s="5" t="s">
        <v>49</v>
      </c>
      <c r="G205" s="5" t="s">
        <v>4</v>
      </c>
      <c r="H205" s="5" t="s">
        <v>245</v>
      </c>
      <c r="I205" s="4" t="s">
        <v>246</v>
      </c>
      <c r="J205" s="5" t="s">
        <v>4</v>
      </c>
      <c r="K205" s="5" t="s">
        <v>4</v>
      </c>
      <c r="L205" s="5" t="s">
        <v>4</v>
      </c>
      <c r="M205" s="5" t="s">
        <v>5</v>
      </c>
      <c r="N205" s="5" t="s">
        <v>244</v>
      </c>
      <c r="O205" s="18">
        <v>44537</v>
      </c>
      <c r="P205" s="5" t="s">
        <v>7</v>
      </c>
      <c r="Q205" s="19">
        <v>24858.52</v>
      </c>
      <c r="R205" s="19">
        <v>24858.52</v>
      </c>
      <c r="S205" s="19">
        <v>0</v>
      </c>
      <c r="T205" s="19">
        <v>0</v>
      </c>
    </row>
    <row r="206" spans="1:20" ht="29" outlineLevel="4" x14ac:dyDescent="0.35">
      <c r="A206" s="9" t="s">
        <v>104</v>
      </c>
      <c r="B206" s="9" t="s">
        <v>105</v>
      </c>
      <c r="C206" s="12" t="s">
        <v>225</v>
      </c>
      <c r="D206" s="5" t="s">
        <v>226</v>
      </c>
      <c r="E206" s="9" t="s">
        <v>226</v>
      </c>
      <c r="F206" s="5" t="s">
        <v>49</v>
      </c>
      <c r="G206" s="5" t="s">
        <v>4</v>
      </c>
      <c r="H206" s="5" t="s">
        <v>245</v>
      </c>
      <c r="I206" s="4" t="s">
        <v>246</v>
      </c>
      <c r="J206" s="5" t="s">
        <v>4</v>
      </c>
      <c r="K206" s="5" t="s">
        <v>4</v>
      </c>
      <c r="L206" s="5" t="s">
        <v>4</v>
      </c>
      <c r="M206" s="5" t="s">
        <v>5</v>
      </c>
      <c r="N206" s="5" t="s">
        <v>247</v>
      </c>
      <c r="O206" s="18">
        <v>44615</v>
      </c>
      <c r="P206" s="5" t="s">
        <v>7</v>
      </c>
      <c r="Q206" s="19">
        <v>25927.72</v>
      </c>
      <c r="R206" s="19">
        <v>25927.72</v>
      </c>
      <c r="S206" s="19">
        <v>0</v>
      </c>
      <c r="T206" s="19">
        <v>0</v>
      </c>
    </row>
    <row r="207" spans="1:20" ht="29" outlineLevel="4" x14ac:dyDescent="0.35">
      <c r="A207" s="9" t="s">
        <v>104</v>
      </c>
      <c r="B207" s="9" t="s">
        <v>105</v>
      </c>
      <c r="C207" s="12" t="s">
        <v>225</v>
      </c>
      <c r="D207" s="5" t="s">
        <v>226</v>
      </c>
      <c r="E207" s="9" t="s">
        <v>226</v>
      </c>
      <c r="F207" s="5" t="s">
        <v>49</v>
      </c>
      <c r="G207" s="5" t="s">
        <v>4</v>
      </c>
      <c r="H207" s="5" t="s">
        <v>245</v>
      </c>
      <c r="I207" s="4" t="s">
        <v>246</v>
      </c>
      <c r="J207" s="5" t="s">
        <v>4</v>
      </c>
      <c r="K207" s="5" t="s">
        <v>4</v>
      </c>
      <c r="L207" s="5" t="s">
        <v>4</v>
      </c>
      <c r="M207" s="5" t="s">
        <v>5</v>
      </c>
      <c r="N207" s="5" t="s">
        <v>248</v>
      </c>
      <c r="O207" s="18">
        <v>44712</v>
      </c>
      <c r="P207" s="5" t="s">
        <v>7</v>
      </c>
      <c r="Q207" s="19">
        <v>20871.68</v>
      </c>
      <c r="R207" s="19">
        <v>20871.68</v>
      </c>
      <c r="S207" s="19">
        <v>0</v>
      </c>
      <c r="T207" s="19">
        <v>0</v>
      </c>
    </row>
    <row r="208" spans="1:20" outlineLevel="3" x14ac:dyDescent="0.35">
      <c r="H208" s="1" t="s">
        <v>10963</v>
      </c>
      <c r="O208" s="18"/>
      <c r="Q208" s="19">
        <f>SUBTOTAL(9,Q202:Q207)</f>
        <v>76136</v>
      </c>
      <c r="R208" s="19">
        <f>SUBTOTAL(9,R202:R207)</f>
        <v>71657.920000000013</v>
      </c>
      <c r="S208" s="19">
        <f>SUBTOTAL(9,S202:S207)</f>
        <v>4478.08</v>
      </c>
      <c r="T208" s="19">
        <f>SUBTOTAL(9,T202:T207)</f>
        <v>0</v>
      </c>
    </row>
    <row r="209" spans="1:20" outlineLevel="4" x14ac:dyDescent="0.35">
      <c r="A209" s="9" t="s">
        <v>104</v>
      </c>
      <c r="B209" s="9" t="s">
        <v>105</v>
      </c>
      <c r="C209" s="12" t="s">
        <v>225</v>
      </c>
      <c r="D209" s="5" t="s">
        <v>226</v>
      </c>
      <c r="E209" s="9" t="s">
        <v>226</v>
      </c>
      <c r="F209" s="5" t="s">
        <v>4</v>
      </c>
      <c r="G209" s="5" t="s">
        <v>106</v>
      </c>
      <c r="H209" s="5" t="s">
        <v>108</v>
      </c>
      <c r="I209" s="20" t="s">
        <v>12479</v>
      </c>
      <c r="J209" s="5" t="s">
        <v>4</v>
      </c>
      <c r="K209" s="5" t="s">
        <v>4</v>
      </c>
      <c r="L209" s="5" t="s">
        <v>4</v>
      </c>
      <c r="M209" s="5" t="s">
        <v>5</v>
      </c>
      <c r="N209" s="5" t="s">
        <v>249</v>
      </c>
      <c r="O209" s="18">
        <v>44524</v>
      </c>
      <c r="P209" s="5" t="s">
        <v>7</v>
      </c>
      <c r="Q209" s="19">
        <v>50827</v>
      </c>
      <c r="R209" s="19">
        <v>0</v>
      </c>
      <c r="S209" s="19">
        <v>50827</v>
      </c>
      <c r="T209" s="19">
        <v>0</v>
      </c>
    </row>
    <row r="210" spans="1:20" outlineLevel="3" x14ac:dyDescent="0.35">
      <c r="H210" s="1" t="s">
        <v>10932</v>
      </c>
      <c r="O210" s="18"/>
      <c r="Q210" s="19">
        <f>SUBTOTAL(9,Q209:Q209)</f>
        <v>50827</v>
      </c>
      <c r="R210" s="19">
        <f>SUBTOTAL(9,R209:R209)</f>
        <v>0</v>
      </c>
      <c r="S210" s="19">
        <f>SUBTOTAL(9,S209:S209)</f>
        <v>50827</v>
      </c>
      <c r="T210" s="19">
        <f>SUBTOTAL(9,T209:T209)</f>
        <v>0</v>
      </c>
    </row>
    <row r="211" spans="1:20" outlineLevel="4" x14ac:dyDescent="0.35">
      <c r="A211" s="9" t="s">
        <v>104</v>
      </c>
      <c r="B211" s="9" t="s">
        <v>105</v>
      </c>
      <c r="C211" s="12" t="s">
        <v>225</v>
      </c>
      <c r="D211" s="5" t="s">
        <v>226</v>
      </c>
      <c r="E211" s="9" t="s">
        <v>226</v>
      </c>
      <c r="F211" s="5" t="s">
        <v>4</v>
      </c>
      <c r="G211" s="5" t="s">
        <v>106</v>
      </c>
      <c r="H211" s="5" t="s">
        <v>109</v>
      </c>
      <c r="I211" s="20" t="s">
        <v>12480</v>
      </c>
      <c r="J211" s="5" t="s">
        <v>4</v>
      </c>
      <c r="K211" s="5" t="s">
        <v>4</v>
      </c>
      <c r="L211" s="5" t="s">
        <v>4</v>
      </c>
      <c r="M211" s="5" t="s">
        <v>5</v>
      </c>
      <c r="N211" s="5" t="s">
        <v>249</v>
      </c>
      <c r="O211" s="18">
        <v>44524</v>
      </c>
      <c r="P211" s="5" t="s">
        <v>7</v>
      </c>
      <c r="Q211" s="19">
        <v>53829</v>
      </c>
      <c r="R211" s="19">
        <v>0</v>
      </c>
      <c r="S211" s="19">
        <v>53829</v>
      </c>
      <c r="T211" s="19">
        <v>0</v>
      </c>
    </row>
    <row r="212" spans="1:20" outlineLevel="3" x14ac:dyDescent="0.35">
      <c r="H212" s="1" t="s">
        <v>10933</v>
      </c>
      <c r="O212" s="18"/>
      <c r="Q212" s="19">
        <f>SUBTOTAL(9,Q211:Q211)</f>
        <v>53829</v>
      </c>
      <c r="R212" s="19">
        <f>SUBTOTAL(9,R211:R211)</f>
        <v>0</v>
      </c>
      <c r="S212" s="19">
        <f>SUBTOTAL(9,S211:S211)</f>
        <v>53829</v>
      </c>
      <c r="T212" s="19">
        <f>SUBTOTAL(9,T211:T211)</f>
        <v>0</v>
      </c>
    </row>
    <row r="213" spans="1:20" outlineLevel="4" x14ac:dyDescent="0.35">
      <c r="A213" s="9" t="s">
        <v>104</v>
      </c>
      <c r="B213" s="9" t="s">
        <v>105</v>
      </c>
      <c r="C213" s="12" t="s">
        <v>225</v>
      </c>
      <c r="D213" s="5" t="s">
        <v>226</v>
      </c>
      <c r="E213" s="9" t="s">
        <v>226</v>
      </c>
      <c r="F213" s="5" t="s">
        <v>4</v>
      </c>
      <c r="G213" s="5" t="s">
        <v>106</v>
      </c>
      <c r="H213" s="5" t="s">
        <v>110</v>
      </c>
      <c r="I213" s="20" t="s">
        <v>12481</v>
      </c>
      <c r="J213" s="5" t="s">
        <v>4</v>
      </c>
      <c r="K213" s="5" t="s">
        <v>4</v>
      </c>
      <c r="L213" s="5" t="s">
        <v>4</v>
      </c>
      <c r="M213" s="5" t="s">
        <v>5</v>
      </c>
      <c r="N213" s="5" t="s">
        <v>249</v>
      </c>
      <c r="O213" s="18">
        <v>44524</v>
      </c>
      <c r="P213" s="5" t="s">
        <v>7</v>
      </c>
      <c r="Q213" s="19">
        <v>5129</v>
      </c>
      <c r="R213" s="19">
        <v>0</v>
      </c>
      <c r="S213" s="19">
        <v>5129</v>
      </c>
      <c r="T213" s="19">
        <v>0</v>
      </c>
    </row>
    <row r="214" spans="1:20" outlineLevel="3" x14ac:dyDescent="0.35">
      <c r="H214" s="1" t="s">
        <v>10934</v>
      </c>
      <c r="O214" s="18"/>
      <c r="Q214" s="19">
        <f>SUBTOTAL(9,Q213:Q213)</f>
        <v>5129</v>
      </c>
      <c r="R214" s="19">
        <f>SUBTOTAL(9,R213:R213)</f>
        <v>0</v>
      </c>
      <c r="S214" s="19">
        <f>SUBTOTAL(9,S213:S213)</f>
        <v>5129</v>
      </c>
      <c r="T214" s="19">
        <f>SUBTOTAL(9,T213:T213)</f>
        <v>0</v>
      </c>
    </row>
    <row r="215" spans="1:20" outlineLevel="2" x14ac:dyDescent="0.35">
      <c r="C215" s="11" t="s">
        <v>10198</v>
      </c>
      <c r="O215" s="18"/>
      <c r="Q215" s="19">
        <f>SUBTOTAL(9,Q187:Q213)</f>
        <v>317509</v>
      </c>
      <c r="R215" s="19">
        <f>SUBTOTAL(9,R187:R213)</f>
        <v>202309.78999999998</v>
      </c>
      <c r="S215" s="19">
        <f>SUBTOTAL(9,S187:S213)</f>
        <v>115199.20999999999</v>
      </c>
      <c r="T215" s="19">
        <f>SUBTOTAL(9,T187:T213)</f>
        <v>0</v>
      </c>
    </row>
    <row r="216" spans="1:20" ht="29" outlineLevel="4" x14ac:dyDescent="0.35">
      <c r="A216" s="9" t="s">
        <v>104</v>
      </c>
      <c r="B216" s="9" t="s">
        <v>105</v>
      </c>
      <c r="C216" s="12" t="s">
        <v>12337</v>
      </c>
      <c r="D216" s="5" t="s">
        <v>250</v>
      </c>
      <c r="E216" s="9" t="s">
        <v>250</v>
      </c>
      <c r="F216" s="5" t="s">
        <v>49</v>
      </c>
      <c r="G216" s="5" t="s">
        <v>4</v>
      </c>
      <c r="H216" s="5" t="s">
        <v>252</v>
      </c>
      <c r="I216" s="4" t="s">
        <v>253</v>
      </c>
      <c r="J216" s="5" t="s">
        <v>4</v>
      </c>
      <c r="K216" s="5" t="s">
        <v>4</v>
      </c>
      <c r="L216" s="5" t="s">
        <v>4</v>
      </c>
      <c r="M216" s="5" t="s">
        <v>5</v>
      </c>
      <c r="N216" s="5" t="s">
        <v>251</v>
      </c>
      <c r="O216" s="18">
        <v>44734</v>
      </c>
      <c r="P216" s="5" t="s">
        <v>7</v>
      </c>
      <c r="Q216" s="19">
        <v>5772</v>
      </c>
      <c r="R216" s="19">
        <v>5772</v>
      </c>
      <c r="S216" s="19">
        <v>0</v>
      </c>
      <c r="T216" s="19">
        <v>0</v>
      </c>
    </row>
    <row r="217" spans="1:20" outlineLevel="3" x14ac:dyDescent="0.35">
      <c r="H217" s="1" t="s">
        <v>10964</v>
      </c>
      <c r="O217" s="18"/>
      <c r="Q217" s="19">
        <f>SUBTOTAL(9,Q216:Q216)</f>
        <v>5772</v>
      </c>
      <c r="R217" s="19">
        <f>SUBTOTAL(9,R216:R216)</f>
        <v>5772</v>
      </c>
      <c r="S217" s="19">
        <f>SUBTOTAL(9,S216:S216)</f>
        <v>0</v>
      </c>
      <c r="T217" s="19">
        <f>SUBTOTAL(9,T216:T216)</f>
        <v>0</v>
      </c>
    </row>
    <row r="218" spans="1:20" outlineLevel="2" x14ac:dyDescent="0.35">
      <c r="C218" s="11" t="s">
        <v>12338</v>
      </c>
      <c r="O218" s="18"/>
      <c r="Q218" s="19">
        <f>SUBTOTAL(9,Q216:Q216)</f>
        <v>5772</v>
      </c>
      <c r="R218" s="19">
        <f>SUBTOTAL(9,R216:R216)</f>
        <v>5772</v>
      </c>
      <c r="S218" s="19">
        <f>SUBTOTAL(9,S216:S216)</f>
        <v>0</v>
      </c>
      <c r="T218" s="19">
        <f>SUBTOTAL(9,T216:T216)</f>
        <v>0</v>
      </c>
    </row>
    <row r="219" spans="1:20" outlineLevel="4" x14ac:dyDescent="0.35">
      <c r="A219" s="9" t="s">
        <v>74</v>
      </c>
      <c r="B219" s="9" t="s">
        <v>75</v>
      </c>
      <c r="C219" s="12" t="s">
        <v>254</v>
      </c>
      <c r="D219" s="5" t="s">
        <v>255</v>
      </c>
      <c r="E219" s="9" t="s">
        <v>255</v>
      </c>
      <c r="F219" s="5" t="s">
        <v>4</v>
      </c>
      <c r="G219" s="5" t="s">
        <v>729</v>
      </c>
      <c r="H219" s="5" t="s">
        <v>257</v>
      </c>
      <c r="I219" s="4" t="s">
        <v>258</v>
      </c>
      <c r="J219" s="5" t="s">
        <v>4</v>
      </c>
      <c r="K219" s="5" t="s">
        <v>4</v>
      </c>
      <c r="L219" s="5" t="s">
        <v>4</v>
      </c>
      <c r="M219" s="5" t="s">
        <v>5</v>
      </c>
      <c r="N219" s="5" t="s">
        <v>256</v>
      </c>
      <c r="O219" s="18">
        <v>44515</v>
      </c>
      <c r="P219" s="5" t="s">
        <v>7</v>
      </c>
      <c r="Q219" s="19">
        <v>210029</v>
      </c>
      <c r="R219" s="19">
        <v>0</v>
      </c>
      <c r="S219" s="19">
        <v>210029</v>
      </c>
      <c r="T219" s="19">
        <v>0</v>
      </c>
    </row>
    <row r="220" spans="1:20" outlineLevel="4" x14ac:dyDescent="0.35">
      <c r="A220" s="9" t="s">
        <v>74</v>
      </c>
      <c r="B220" s="9" t="s">
        <v>75</v>
      </c>
      <c r="C220" s="12" t="s">
        <v>254</v>
      </c>
      <c r="D220" s="5" t="s">
        <v>255</v>
      </c>
      <c r="E220" s="9" t="s">
        <v>255</v>
      </c>
      <c r="F220" s="5" t="s">
        <v>4</v>
      </c>
      <c r="G220" s="5" t="s">
        <v>729</v>
      </c>
      <c r="H220" s="5" t="s">
        <v>257</v>
      </c>
      <c r="I220" s="4" t="s">
        <v>258</v>
      </c>
      <c r="J220" s="5" t="s">
        <v>4</v>
      </c>
      <c r="K220" s="5" t="s">
        <v>4</v>
      </c>
      <c r="L220" s="5" t="s">
        <v>4</v>
      </c>
      <c r="M220" s="5" t="s">
        <v>5</v>
      </c>
      <c r="N220" s="5" t="s">
        <v>259</v>
      </c>
      <c r="O220" s="18">
        <v>44620</v>
      </c>
      <c r="P220" s="5" t="s">
        <v>7</v>
      </c>
      <c r="Q220" s="19">
        <v>3802</v>
      </c>
      <c r="R220" s="19">
        <v>0</v>
      </c>
      <c r="S220" s="19">
        <v>3802</v>
      </c>
      <c r="T220" s="19">
        <v>0</v>
      </c>
    </row>
    <row r="221" spans="1:20" outlineLevel="3" x14ac:dyDescent="0.35">
      <c r="H221" s="1" t="s">
        <v>10965</v>
      </c>
      <c r="O221" s="18"/>
      <c r="Q221" s="19">
        <f>SUBTOTAL(9,Q219:Q220)</f>
        <v>213831</v>
      </c>
      <c r="R221" s="19">
        <f>SUBTOTAL(9,R219:R220)</f>
        <v>0</v>
      </c>
      <c r="S221" s="19">
        <f>SUBTOTAL(9,S219:S220)</f>
        <v>213831</v>
      </c>
      <c r="T221" s="19">
        <f>SUBTOTAL(9,T219:T220)</f>
        <v>0</v>
      </c>
    </row>
    <row r="222" spans="1:20" ht="29" outlineLevel="4" x14ac:dyDescent="0.35">
      <c r="A222" s="9" t="s">
        <v>104</v>
      </c>
      <c r="B222" s="9" t="s">
        <v>105</v>
      </c>
      <c r="C222" s="12" t="s">
        <v>254</v>
      </c>
      <c r="D222" s="5" t="s">
        <v>260</v>
      </c>
      <c r="E222" s="9" t="s">
        <v>260</v>
      </c>
      <c r="F222" s="5" t="s">
        <v>4</v>
      </c>
      <c r="G222" s="5" t="s">
        <v>45</v>
      </c>
      <c r="H222" s="5" t="s">
        <v>262</v>
      </c>
      <c r="I222" s="4" t="s">
        <v>263</v>
      </c>
      <c r="J222" s="5" t="s">
        <v>4</v>
      </c>
      <c r="K222" s="5" t="s">
        <v>4</v>
      </c>
      <c r="L222" s="5" t="s">
        <v>4</v>
      </c>
      <c r="M222" s="5" t="s">
        <v>5</v>
      </c>
      <c r="N222" s="5" t="s">
        <v>261</v>
      </c>
      <c r="O222" s="18">
        <v>44461</v>
      </c>
      <c r="P222" s="5" t="s">
        <v>7</v>
      </c>
      <c r="Q222" s="19">
        <v>6233.45</v>
      </c>
      <c r="R222" s="19">
        <v>0</v>
      </c>
      <c r="S222" s="19">
        <v>6233.45</v>
      </c>
      <c r="T222" s="19">
        <v>0</v>
      </c>
    </row>
    <row r="223" spans="1:20" ht="29" outlineLevel="4" x14ac:dyDescent="0.35">
      <c r="A223" s="9" t="s">
        <v>104</v>
      </c>
      <c r="B223" s="9" t="s">
        <v>105</v>
      </c>
      <c r="C223" s="12" t="s">
        <v>254</v>
      </c>
      <c r="D223" s="5" t="s">
        <v>260</v>
      </c>
      <c r="E223" s="9" t="s">
        <v>260</v>
      </c>
      <c r="F223" s="5" t="s">
        <v>4</v>
      </c>
      <c r="G223" s="5" t="s">
        <v>45</v>
      </c>
      <c r="H223" s="5" t="s">
        <v>262</v>
      </c>
      <c r="I223" s="4" t="s">
        <v>263</v>
      </c>
      <c r="J223" s="5" t="s">
        <v>4</v>
      </c>
      <c r="K223" s="5" t="s">
        <v>4</v>
      </c>
      <c r="L223" s="5" t="s">
        <v>4</v>
      </c>
      <c r="M223" s="5" t="s">
        <v>5</v>
      </c>
      <c r="N223" s="5" t="s">
        <v>264</v>
      </c>
      <c r="O223" s="18">
        <v>44537</v>
      </c>
      <c r="P223" s="5" t="s">
        <v>7</v>
      </c>
      <c r="Q223" s="19">
        <v>1458.56</v>
      </c>
      <c r="R223" s="19">
        <v>0</v>
      </c>
      <c r="S223" s="19">
        <v>1458.56</v>
      </c>
      <c r="T223" s="19">
        <v>0</v>
      </c>
    </row>
    <row r="224" spans="1:20" ht="29" outlineLevel="4" x14ac:dyDescent="0.35">
      <c r="A224" s="9" t="s">
        <v>104</v>
      </c>
      <c r="B224" s="9" t="s">
        <v>105</v>
      </c>
      <c r="C224" s="12" t="s">
        <v>254</v>
      </c>
      <c r="D224" s="5" t="s">
        <v>260</v>
      </c>
      <c r="E224" s="9" t="s">
        <v>260</v>
      </c>
      <c r="F224" s="5" t="s">
        <v>49</v>
      </c>
      <c r="G224" s="5" t="s">
        <v>4</v>
      </c>
      <c r="H224" s="5" t="s">
        <v>262</v>
      </c>
      <c r="I224" s="4" t="s">
        <v>263</v>
      </c>
      <c r="J224" s="5" t="s">
        <v>4</v>
      </c>
      <c r="K224" s="5" t="s">
        <v>4</v>
      </c>
      <c r="L224" s="5" t="s">
        <v>4</v>
      </c>
      <c r="M224" s="5" t="s">
        <v>5</v>
      </c>
      <c r="N224" s="5" t="s">
        <v>261</v>
      </c>
      <c r="O224" s="18">
        <v>44461</v>
      </c>
      <c r="P224" s="5" t="s">
        <v>7</v>
      </c>
      <c r="Q224" s="19">
        <v>99744.55</v>
      </c>
      <c r="R224" s="19">
        <v>99744.55</v>
      </c>
      <c r="S224" s="19">
        <v>0</v>
      </c>
      <c r="T224" s="19">
        <v>0</v>
      </c>
    </row>
    <row r="225" spans="1:20" ht="29" outlineLevel="4" x14ac:dyDescent="0.35">
      <c r="A225" s="9" t="s">
        <v>104</v>
      </c>
      <c r="B225" s="9" t="s">
        <v>105</v>
      </c>
      <c r="C225" s="12" t="s">
        <v>254</v>
      </c>
      <c r="D225" s="5" t="s">
        <v>260</v>
      </c>
      <c r="E225" s="9" t="s">
        <v>260</v>
      </c>
      <c r="F225" s="5" t="s">
        <v>49</v>
      </c>
      <c r="G225" s="5" t="s">
        <v>4</v>
      </c>
      <c r="H225" s="5" t="s">
        <v>262</v>
      </c>
      <c r="I225" s="4" t="s">
        <v>263</v>
      </c>
      <c r="J225" s="5" t="s">
        <v>4</v>
      </c>
      <c r="K225" s="5" t="s">
        <v>4</v>
      </c>
      <c r="L225" s="5" t="s">
        <v>4</v>
      </c>
      <c r="M225" s="5" t="s">
        <v>5</v>
      </c>
      <c r="N225" s="5" t="s">
        <v>264</v>
      </c>
      <c r="O225" s="18">
        <v>44537</v>
      </c>
      <c r="P225" s="5" t="s">
        <v>7</v>
      </c>
      <c r="Q225" s="19">
        <v>23322.44</v>
      </c>
      <c r="R225" s="19">
        <v>23322.44</v>
      </c>
      <c r="S225" s="19">
        <v>0</v>
      </c>
      <c r="T225" s="19">
        <v>0</v>
      </c>
    </row>
    <row r="226" spans="1:20" outlineLevel="3" x14ac:dyDescent="0.35">
      <c r="H226" s="1" t="s">
        <v>10966</v>
      </c>
      <c r="O226" s="18"/>
      <c r="Q226" s="19">
        <f>SUBTOTAL(9,Q222:Q225)</f>
        <v>130759</v>
      </c>
      <c r="R226" s="19">
        <f>SUBTOTAL(9,R222:R225)</f>
        <v>123066.99</v>
      </c>
      <c r="S226" s="19">
        <f>SUBTOTAL(9,S222:S225)</f>
        <v>7692.01</v>
      </c>
      <c r="T226" s="19">
        <f>SUBTOTAL(9,T222:T225)</f>
        <v>0</v>
      </c>
    </row>
    <row r="227" spans="1:20" ht="29" outlineLevel="4" x14ac:dyDescent="0.35">
      <c r="A227" s="9" t="s">
        <v>74</v>
      </c>
      <c r="B227" s="9" t="s">
        <v>75</v>
      </c>
      <c r="C227" s="12" t="s">
        <v>254</v>
      </c>
      <c r="D227" s="5" t="s">
        <v>255</v>
      </c>
      <c r="E227" s="9" t="s">
        <v>255</v>
      </c>
      <c r="F227" s="5" t="s">
        <v>77</v>
      </c>
      <c r="G227" s="5" t="s">
        <v>4</v>
      </c>
      <c r="H227" s="5" t="s">
        <v>266</v>
      </c>
      <c r="I227" s="4" t="s">
        <v>267</v>
      </c>
      <c r="J227" s="5" t="s">
        <v>4</v>
      </c>
      <c r="K227" s="5" t="s">
        <v>4</v>
      </c>
      <c r="L227" s="5" t="s">
        <v>4</v>
      </c>
      <c r="M227" s="5" t="s">
        <v>5</v>
      </c>
      <c r="N227" s="5" t="s">
        <v>265</v>
      </c>
      <c r="O227" s="18">
        <v>44721</v>
      </c>
      <c r="P227" s="5" t="s">
        <v>7</v>
      </c>
      <c r="Q227" s="19">
        <v>45000</v>
      </c>
      <c r="R227" s="19">
        <v>45000</v>
      </c>
      <c r="S227" s="19">
        <v>0</v>
      </c>
      <c r="T227" s="19">
        <v>0</v>
      </c>
    </row>
    <row r="228" spans="1:20" outlineLevel="3" x14ac:dyDescent="0.35">
      <c r="H228" s="1" t="s">
        <v>10967</v>
      </c>
      <c r="O228" s="18"/>
      <c r="Q228" s="19">
        <f>SUBTOTAL(9,Q227:Q227)</f>
        <v>45000</v>
      </c>
      <c r="R228" s="19">
        <f>SUBTOTAL(9,R227:R227)</f>
        <v>45000</v>
      </c>
      <c r="S228" s="19">
        <f>SUBTOTAL(9,S227:S227)</f>
        <v>0</v>
      </c>
      <c r="T228" s="19">
        <f>SUBTOTAL(9,T227:T227)</f>
        <v>0</v>
      </c>
    </row>
    <row r="229" spans="1:20" outlineLevel="4" x14ac:dyDescent="0.35">
      <c r="A229" s="9" t="s">
        <v>104</v>
      </c>
      <c r="B229" s="9" t="s">
        <v>105</v>
      </c>
      <c r="C229" s="12" t="s">
        <v>254</v>
      </c>
      <c r="D229" s="5" t="s">
        <v>260</v>
      </c>
      <c r="E229" s="9" t="s">
        <v>260</v>
      </c>
      <c r="F229" s="5" t="s">
        <v>4</v>
      </c>
      <c r="G229" s="5" t="s">
        <v>177</v>
      </c>
      <c r="H229" s="5" t="s">
        <v>179</v>
      </c>
      <c r="I229" s="4" t="s">
        <v>180</v>
      </c>
      <c r="J229" s="5" t="s">
        <v>4</v>
      </c>
      <c r="K229" s="5" t="s">
        <v>4</v>
      </c>
      <c r="L229" s="5" t="s">
        <v>4</v>
      </c>
      <c r="M229" s="5" t="s">
        <v>5</v>
      </c>
      <c r="N229" s="5" t="s">
        <v>268</v>
      </c>
      <c r="O229" s="18">
        <v>44439</v>
      </c>
      <c r="P229" s="5" t="s">
        <v>7</v>
      </c>
      <c r="Q229" s="19">
        <v>30893</v>
      </c>
      <c r="R229" s="19">
        <v>0</v>
      </c>
      <c r="S229" s="19">
        <v>0</v>
      </c>
      <c r="T229" s="19">
        <v>30893</v>
      </c>
    </row>
    <row r="230" spans="1:20" outlineLevel="3" x14ac:dyDescent="0.35">
      <c r="H230" s="1" t="s">
        <v>10949</v>
      </c>
      <c r="O230" s="18"/>
      <c r="Q230" s="19">
        <f>SUBTOTAL(9,Q229:Q229)</f>
        <v>30893</v>
      </c>
      <c r="R230" s="19">
        <f>SUBTOTAL(9,R229:R229)</f>
        <v>0</v>
      </c>
      <c r="S230" s="19">
        <f>SUBTOTAL(9,S229:S229)</f>
        <v>0</v>
      </c>
      <c r="T230" s="19">
        <f>SUBTOTAL(9,T229:T229)</f>
        <v>30893</v>
      </c>
    </row>
    <row r="231" spans="1:20" ht="29" outlineLevel="4" x14ac:dyDescent="0.35">
      <c r="A231" s="9" t="s">
        <v>74</v>
      </c>
      <c r="B231" s="9" t="s">
        <v>75</v>
      </c>
      <c r="C231" s="12" t="s">
        <v>254</v>
      </c>
      <c r="D231" s="5" t="s">
        <v>255</v>
      </c>
      <c r="E231" s="9" t="s">
        <v>255</v>
      </c>
      <c r="F231" s="5" t="s">
        <v>77</v>
      </c>
      <c r="G231" s="5" t="s">
        <v>4</v>
      </c>
      <c r="H231" s="5" t="s">
        <v>270</v>
      </c>
      <c r="I231" s="4" t="s">
        <v>267</v>
      </c>
      <c r="J231" s="5" t="s">
        <v>4</v>
      </c>
      <c r="K231" s="5" t="s">
        <v>4</v>
      </c>
      <c r="L231" s="5" t="s">
        <v>4</v>
      </c>
      <c r="M231" s="5" t="s">
        <v>5</v>
      </c>
      <c r="N231" s="5" t="s">
        <v>269</v>
      </c>
      <c r="O231" s="18">
        <v>44515</v>
      </c>
      <c r="P231" s="5" t="s">
        <v>7</v>
      </c>
      <c r="Q231" s="19">
        <v>24450</v>
      </c>
      <c r="R231" s="19">
        <v>24450</v>
      </c>
      <c r="S231" s="19">
        <v>0</v>
      </c>
      <c r="T231" s="19">
        <v>0</v>
      </c>
    </row>
    <row r="232" spans="1:20" outlineLevel="3" x14ac:dyDescent="0.35">
      <c r="H232" s="1" t="s">
        <v>10968</v>
      </c>
      <c r="O232" s="18"/>
      <c r="Q232" s="19">
        <f>SUBTOTAL(9,Q231:Q231)</f>
        <v>24450</v>
      </c>
      <c r="R232" s="19">
        <f>SUBTOTAL(9,R231:R231)</f>
        <v>24450</v>
      </c>
      <c r="S232" s="19">
        <f>SUBTOTAL(9,S231:S231)</f>
        <v>0</v>
      </c>
      <c r="T232" s="19">
        <f>SUBTOTAL(9,T231:T231)</f>
        <v>0</v>
      </c>
    </row>
    <row r="233" spans="1:20" ht="29" outlineLevel="4" x14ac:dyDescent="0.35">
      <c r="A233" s="9" t="s">
        <v>74</v>
      </c>
      <c r="B233" s="9" t="s">
        <v>75</v>
      </c>
      <c r="C233" s="12" t="s">
        <v>254</v>
      </c>
      <c r="D233" s="5" t="s">
        <v>255</v>
      </c>
      <c r="E233" s="9" t="s">
        <v>255</v>
      </c>
      <c r="F233" s="5" t="s">
        <v>77</v>
      </c>
      <c r="G233" s="5" t="s">
        <v>4</v>
      </c>
      <c r="H233" s="5" t="s">
        <v>272</v>
      </c>
      <c r="I233" s="4" t="s">
        <v>267</v>
      </c>
      <c r="J233" s="5" t="s">
        <v>4</v>
      </c>
      <c r="K233" s="5" t="s">
        <v>4</v>
      </c>
      <c r="L233" s="5" t="s">
        <v>4</v>
      </c>
      <c r="M233" s="5" t="s">
        <v>5</v>
      </c>
      <c r="N233" s="5" t="s">
        <v>271</v>
      </c>
      <c r="O233" s="18">
        <v>44518</v>
      </c>
      <c r="P233" s="5" t="s">
        <v>7</v>
      </c>
      <c r="Q233" s="19">
        <v>49821</v>
      </c>
      <c r="R233" s="19">
        <v>49821</v>
      </c>
      <c r="S233" s="19">
        <v>0</v>
      </c>
      <c r="T233" s="19">
        <v>0</v>
      </c>
    </row>
    <row r="234" spans="1:20" ht="29" outlineLevel="4" x14ac:dyDescent="0.35">
      <c r="A234" s="9" t="s">
        <v>74</v>
      </c>
      <c r="B234" s="9" t="s">
        <v>75</v>
      </c>
      <c r="C234" s="12" t="s">
        <v>254</v>
      </c>
      <c r="D234" s="5" t="s">
        <v>255</v>
      </c>
      <c r="E234" s="9" t="s">
        <v>255</v>
      </c>
      <c r="F234" s="5" t="s">
        <v>77</v>
      </c>
      <c r="G234" s="5" t="s">
        <v>4</v>
      </c>
      <c r="H234" s="5" t="s">
        <v>272</v>
      </c>
      <c r="I234" s="4" t="s">
        <v>267</v>
      </c>
      <c r="J234" s="5" t="s">
        <v>4</v>
      </c>
      <c r="K234" s="5" t="s">
        <v>4</v>
      </c>
      <c r="L234" s="5" t="s">
        <v>4</v>
      </c>
      <c r="M234" s="5" t="s">
        <v>5</v>
      </c>
      <c r="N234" s="5" t="s">
        <v>273</v>
      </c>
      <c r="O234" s="18">
        <v>44615</v>
      </c>
      <c r="P234" s="5" t="s">
        <v>7</v>
      </c>
      <c r="Q234" s="19">
        <v>53783</v>
      </c>
      <c r="R234" s="19">
        <v>53783</v>
      </c>
      <c r="S234" s="19">
        <v>0</v>
      </c>
      <c r="T234" s="19">
        <v>0</v>
      </c>
    </row>
    <row r="235" spans="1:20" ht="29" outlineLevel="4" x14ac:dyDescent="0.35">
      <c r="A235" s="9" t="s">
        <v>74</v>
      </c>
      <c r="B235" s="9" t="s">
        <v>75</v>
      </c>
      <c r="C235" s="12" t="s">
        <v>254</v>
      </c>
      <c r="D235" s="5" t="s">
        <v>255</v>
      </c>
      <c r="E235" s="9" t="s">
        <v>255</v>
      </c>
      <c r="F235" s="5" t="s">
        <v>77</v>
      </c>
      <c r="G235" s="5" t="s">
        <v>4</v>
      </c>
      <c r="H235" s="5" t="s">
        <v>272</v>
      </c>
      <c r="I235" s="4" t="s">
        <v>267</v>
      </c>
      <c r="J235" s="5" t="s">
        <v>4</v>
      </c>
      <c r="K235" s="5" t="s">
        <v>4</v>
      </c>
      <c r="L235" s="5" t="s">
        <v>4</v>
      </c>
      <c r="M235" s="5" t="s">
        <v>5</v>
      </c>
      <c r="N235" s="5" t="s">
        <v>274</v>
      </c>
      <c r="O235" s="18">
        <v>44692</v>
      </c>
      <c r="P235" s="5" t="s">
        <v>7</v>
      </c>
      <c r="Q235" s="19">
        <v>67745</v>
      </c>
      <c r="R235" s="19">
        <v>67745</v>
      </c>
      <c r="S235" s="19">
        <v>0</v>
      </c>
      <c r="T235" s="19">
        <v>0</v>
      </c>
    </row>
    <row r="236" spans="1:20" outlineLevel="3" x14ac:dyDescent="0.35">
      <c r="H236" s="1" t="s">
        <v>10969</v>
      </c>
      <c r="O236" s="18"/>
      <c r="Q236" s="19">
        <f>SUBTOTAL(9,Q233:Q235)</f>
        <v>171349</v>
      </c>
      <c r="R236" s="19">
        <f>SUBTOTAL(9,R233:R235)</f>
        <v>171349</v>
      </c>
      <c r="S236" s="19">
        <f>SUBTOTAL(9,S233:S235)</f>
        <v>0</v>
      </c>
      <c r="T236" s="19">
        <f>SUBTOTAL(9,T233:T235)</f>
        <v>0</v>
      </c>
    </row>
    <row r="237" spans="1:20" outlineLevel="4" x14ac:dyDescent="0.35">
      <c r="A237" s="9" t="s">
        <v>104</v>
      </c>
      <c r="B237" s="9" t="s">
        <v>105</v>
      </c>
      <c r="C237" s="12" t="s">
        <v>254</v>
      </c>
      <c r="D237" s="5" t="s">
        <v>260</v>
      </c>
      <c r="E237" s="9" t="s">
        <v>260</v>
      </c>
      <c r="F237" s="5" t="s">
        <v>4</v>
      </c>
      <c r="G237" s="5" t="s">
        <v>106</v>
      </c>
      <c r="H237" s="5" t="s">
        <v>108</v>
      </c>
      <c r="I237" s="20" t="s">
        <v>12479</v>
      </c>
      <c r="J237" s="5" t="s">
        <v>4</v>
      </c>
      <c r="K237" s="5" t="s">
        <v>4</v>
      </c>
      <c r="L237" s="5" t="s">
        <v>4</v>
      </c>
      <c r="M237" s="5" t="s">
        <v>5</v>
      </c>
      <c r="N237" s="5" t="s">
        <v>275</v>
      </c>
      <c r="O237" s="18">
        <v>44524</v>
      </c>
      <c r="P237" s="5" t="s">
        <v>7</v>
      </c>
      <c r="Q237" s="19">
        <v>65714</v>
      </c>
      <c r="R237" s="19">
        <v>0</v>
      </c>
      <c r="S237" s="19">
        <v>65714</v>
      </c>
      <c r="T237" s="19">
        <v>0</v>
      </c>
    </row>
    <row r="238" spans="1:20" outlineLevel="3" x14ac:dyDescent="0.35">
      <c r="H238" s="1" t="s">
        <v>10932</v>
      </c>
      <c r="O238" s="18"/>
      <c r="Q238" s="19">
        <f>SUBTOTAL(9,Q237:Q237)</f>
        <v>65714</v>
      </c>
      <c r="R238" s="19">
        <f>SUBTOTAL(9,R237:R237)</f>
        <v>0</v>
      </c>
      <c r="S238" s="19">
        <f>SUBTOTAL(9,S237:S237)</f>
        <v>65714</v>
      </c>
      <c r="T238" s="19">
        <f>SUBTOTAL(9,T237:T237)</f>
        <v>0</v>
      </c>
    </row>
    <row r="239" spans="1:20" outlineLevel="4" x14ac:dyDescent="0.35">
      <c r="A239" s="9" t="s">
        <v>104</v>
      </c>
      <c r="B239" s="9" t="s">
        <v>105</v>
      </c>
      <c r="C239" s="12" t="s">
        <v>254</v>
      </c>
      <c r="D239" s="5" t="s">
        <v>260</v>
      </c>
      <c r="E239" s="9" t="s">
        <v>260</v>
      </c>
      <c r="F239" s="5" t="s">
        <v>4</v>
      </c>
      <c r="G239" s="5" t="s">
        <v>106</v>
      </c>
      <c r="H239" s="5" t="s">
        <v>109</v>
      </c>
      <c r="I239" s="20" t="s">
        <v>12480</v>
      </c>
      <c r="J239" s="5" t="s">
        <v>4</v>
      </c>
      <c r="K239" s="5" t="s">
        <v>4</v>
      </c>
      <c r="L239" s="5" t="s">
        <v>4</v>
      </c>
      <c r="M239" s="5" t="s">
        <v>5</v>
      </c>
      <c r="N239" s="5" t="s">
        <v>275</v>
      </c>
      <c r="O239" s="18">
        <v>44524</v>
      </c>
      <c r="P239" s="5" t="s">
        <v>7</v>
      </c>
      <c r="Q239" s="19">
        <v>60236</v>
      </c>
      <c r="R239" s="19">
        <v>0</v>
      </c>
      <c r="S239" s="19">
        <v>60236</v>
      </c>
      <c r="T239" s="19">
        <v>0</v>
      </c>
    </row>
    <row r="240" spans="1:20" outlineLevel="3" x14ac:dyDescent="0.35">
      <c r="H240" s="1" t="s">
        <v>10933</v>
      </c>
      <c r="O240" s="18"/>
      <c r="Q240" s="19">
        <f>SUBTOTAL(9,Q239:Q239)</f>
        <v>60236</v>
      </c>
      <c r="R240" s="19">
        <f>SUBTOTAL(9,R239:R239)</f>
        <v>0</v>
      </c>
      <c r="S240" s="19">
        <f>SUBTOTAL(9,S239:S239)</f>
        <v>60236</v>
      </c>
      <c r="T240" s="19">
        <f>SUBTOTAL(9,T239:T239)</f>
        <v>0</v>
      </c>
    </row>
    <row r="241" spans="1:20" outlineLevel="4" x14ac:dyDescent="0.35">
      <c r="A241" s="9" t="s">
        <v>104</v>
      </c>
      <c r="B241" s="9" t="s">
        <v>105</v>
      </c>
      <c r="C241" s="12" t="s">
        <v>254</v>
      </c>
      <c r="D241" s="5" t="s">
        <v>260</v>
      </c>
      <c r="E241" s="9" t="s">
        <v>260</v>
      </c>
      <c r="F241" s="5" t="s">
        <v>4</v>
      </c>
      <c r="G241" s="5" t="s">
        <v>106</v>
      </c>
      <c r="H241" s="5" t="s">
        <v>110</v>
      </c>
      <c r="I241" s="20" t="s">
        <v>12481</v>
      </c>
      <c r="J241" s="5" t="s">
        <v>4</v>
      </c>
      <c r="K241" s="5" t="s">
        <v>4</v>
      </c>
      <c r="L241" s="5" t="s">
        <v>4</v>
      </c>
      <c r="M241" s="5" t="s">
        <v>5</v>
      </c>
      <c r="N241" s="5" t="s">
        <v>275</v>
      </c>
      <c r="O241" s="18">
        <v>44524</v>
      </c>
      <c r="P241" s="5" t="s">
        <v>7</v>
      </c>
      <c r="Q241" s="19">
        <v>8730</v>
      </c>
      <c r="R241" s="19">
        <v>0</v>
      </c>
      <c r="S241" s="19">
        <v>8730</v>
      </c>
      <c r="T241" s="19">
        <v>0</v>
      </c>
    </row>
    <row r="242" spans="1:20" outlineLevel="3" x14ac:dyDescent="0.35">
      <c r="H242" s="1" t="s">
        <v>10934</v>
      </c>
      <c r="O242" s="18"/>
      <c r="Q242" s="19">
        <f>SUBTOTAL(9,Q241:Q241)</f>
        <v>8730</v>
      </c>
      <c r="R242" s="19">
        <f>SUBTOTAL(9,R241:R241)</f>
        <v>0</v>
      </c>
      <c r="S242" s="19">
        <f>SUBTOTAL(9,S241:S241)</f>
        <v>8730</v>
      </c>
      <c r="T242" s="19">
        <f>SUBTOTAL(9,T241:T241)</f>
        <v>0</v>
      </c>
    </row>
    <row r="243" spans="1:20" ht="29" outlineLevel="4" x14ac:dyDescent="0.35">
      <c r="A243" s="9" t="s">
        <v>74</v>
      </c>
      <c r="B243" s="9" t="s">
        <v>75</v>
      </c>
      <c r="C243" s="12" t="s">
        <v>254</v>
      </c>
      <c r="D243" s="5" t="s">
        <v>255</v>
      </c>
      <c r="E243" s="9" t="s">
        <v>255</v>
      </c>
      <c r="F243" s="5" t="s">
        <v>77</v>
      </c>
      <c r="G243" s="5" t="s">
        <v>4</v>
      </c>
      <c r="H243" s="5" t="s">
        <v>277</v>
      </c>
      <c r="I243" s="4" t="s">
        <v>267</v>
      </c>
      <c r="J243" s="5" t="s">
        <v>4</v>
      </c>
      <c r="K243" s="5" t="s">
        <v>4</v>
      </c>
      <c r="L243" s="5" t="s">
        <v>4</v>
      </c>
      <c r="M243" s="5" t="s">
        <v>5</v>
      </c>
      <c r="N243" s="5" t="s">
        <v>276</v>
      </c>
      <c r="O243" s="18">
        <v>44692</v>
      </c>
      <c r="P243" s="5" t="s">
        <v>7</v>
      </c>
      <c r="Q243" s="19">
        <v>12154</v>
      </c>
      <c r="R243" s="19">
        <v>12154</v>
      </c>
      <c r="S243" s="19">
        <v>0</v>
      </c>
      <c r="T243" s="19">
        <v>0</v>
      </c>
    </row>
    <row r="244" spans="1:20" outlineLevel="3" x14ac:dyDescent="0.35">
      <c r="H244" s="1" t="s">
        <v>10970</v>
      </c>
      <c r="O244" s="18"/>
      <c r="Q244" s="19">
        <f>SUBTOTAL(9,Q243:Q243)</f>
        <v>12154</v>
      </c>
      <c r="R244" s="19">
        <f>SUBTOTAL(9,R243:R243)</f>
        <v>12154</v>
      </c>
      <c r="S244" s="19">
        <f>SUBTOTAL(9,S243:S243)</f>
        <v>0</v>
      </c>
      <c r="T244" s="19">
        <f>SUBTOTAL(9,T243:T243)</f>
        <v>0</v>
      </c>
    </row>
    <row r="245" spans="1:20" outlineLevel="2" x14ac:dyDescent="0.35">
      <c r="C245" s="11" t="s">
        <v>10199</v>
      </c>
      <c r="O245" s="18"/>
      <c r="Q245" s="19">
        <f>SUBTOTAL(9,Q219:Q243)</f>
        <v>763116</v>
      </c>
      <c r="R245" s="19">
        <f>SUBTOTAL(9,R219:R243)</f>
        <v>376019.99</v>
      </c>
      <c r="S245" s="19">
        <f>SUBTOTAL(9,S219:S243)</f>
        <v>356203.01</v>
      </c>
      <c r="T245" s="19">
        <f>SUBTOTAL(9,T219:T243)</f>
        <v>30893</v>
      </c>
    </row>
    <row r="246" spans="1:20" outlineLevel="4" x14ac:dyDescent="0.35">
      <c r="A246" s="9" t="s">
        <v>97</v>
      </c>
      <c r="B246" s="9" t="s">
        <v>98</v>
      </c>
      <c r="C246" s="12" t="s">
        <v>278</v>
      </c>
      <c r="D246" s="5" t="s">
        <v>279</v>
      </c>
      <c r="E246" s="9" t="s">
        <v>279</v>
      </c>
      <c r="F246" s="5" t="s">
        <v>4</v>
      </c>
      <c r="G246" s="5" t="s">
        <v>1006</v>
      </c>
      <c r="H246" s="5" t="s">
        <v>282</v>
      </c>
      <c r="I246" s="4" t="s">
        <v>283</v>
      </c>
      <c r="J246" s="5" t="s">
        <v>4</v>
      </c>
      <c r="K246" s="5" t="s">
        <v>4</v>
      </c>
      <c r="L246" s="5" t="s">
        <v>4</v>
      </c>
      <c r="M246" s="5" t="s">
        <v>5</v>
      </c>
      <c r="N246" s="5" t="s">
        <v>280</v>
      </c>
      <c r="O246" s="18">
        <v>44641</v>
      </c>
      <c r="P246" s="5" t="s">
        <v>281</v>
      </c>
      <c r="Q246" s="19">
        <v>25000</v>
      </c>
      <c r="R246" s="19">
        <v>0</v>
      </c>
      <c r="S246" s="19">
        <v>25000</v>
      </c>
      <c r="T246" s="19">
        <v>0</v>
      </c>
    </row>
    <row r="247" spans="1:20" outlineLevel="3" x14ac:dyDescent="0.35">
      <c r="H247" s="1" t="s">
        <v>10971</v>
      </c>
      <c r="O247" s="18"/>
      <c r="Q247" s="19">
        <f>SUBTOTAL(9,Q246:Q246)</f>
        <v>25000</v>
      </c>
      <c r="R247" s="19">
        <f>SUBTOTAL(9,R246:R246)</f>
        <v>0</v>
      </c>
      <c r="S247" s="19">
        <f>SUBTOTAL(9,S246:S246)</f>
        <v>25000</v>
      </c>
      <c r="T247" s="19">
        <f>SUBTOTAL(9,T246:T246)</f>
        <v>0</v>
      </c>
    </row>
    <row r="248" spans="1:20" outlineLevel="2" x14ac:dyDescent="0.35">
      <c r="C248" s="11" t="s">
        <v>10200</v>
      </c>
      <c r="O248" s="18"/>
      <c r="Q248" s="19">
        <f>SUBTOTAL(9,Q246:Q246)</f>
        <v>25000</v>
      </c>
      <c r="R248" s="19">
        <f>SUBTOTAL(9,R246:R246)</f>
        <v>0</v>
      </c>
      <c r="S248" s="19">
        <f>SUBTOTAL(9,S246:S246)</f>
        <v>25000</v>
      </c>
      <c r="T248" s="19">
        <f>SUBTOTAL(9,T246:T246)</f>
        <v>0</v>
      </c>
    </row>
    <row r="249" spans="1:20" ht="29" outlineLevel="4" x14ac:dyDescent="0.35">
      <c r="A249" s="9" t="s">
        <v>104</v>
      </c>
      <c r="B249" s="9" t="s">
        <v>105</v>
      </c>
      <c r="C249" s="12" t="s">
        <v>284</v>
      </c>
      <c r="D249" s="5" t="s">
        <v>285</v>
      </c>
      <c r="E249" s="9" t="s">
        <v>285</v>
      </c>
      <c r="F249" s="5" t="s">
        <v>4</v>
      </c>
      <c r="G249" s="5" t="s">
        <v>45</v>
      </c>
      <c r="H249" s="5" t="s">
        <v>287</v>
      </c>
      <c r="I249" s="4" t="s">
        <v>288</v>
      </c>
      <c r="J249" s="5" t="s">
        <v>4</v>
      </c>
      <c r="K249" s="5" t="s">
        <v>4</v>
      </c>
      <c r="L249" s="5" t="s">
        <v>4</v>
      </c>
      <c r="M249" s="5" t="s">
        <v>5</v>
      </c>
      <c r="N249" s="5" t="s">
        <v>286</v>
      </c>
      <c r="O249" s="18">
        <v>44392</v>
      </c>
      <c r="P249" s="5" t="s">
        <v>7</v>
      </c>
      <c r="Q249" s="19">
        <v>1670.43</v>
      </c>
      <c r="R249" s="19">
        <v>0</v>
      </c>
      <c r="S249" s="19">
        <v>1670.43</v>
      </c>
      <c r="T249" s="19">
        <v>0</v>
      </c>
    </row>
    <row r="250" spans="1:20" ht="29" outlineLevel="4" x14ac:dyDescent="0.35">
      <c r="A250" s="9" t="s">
        <v>104</v>
      </c>
      <c r="B250" s="9" t="s">
        <v>105</v>
      </c>
      <c r="C250" s="12" t="s">
        <v>284</v>
      </c>
      <c r="D250" s="5" t="s">
        <v>285</v>
      </c>
      <c r="E250" s="9" t="s">
        <v>285</v>
      </c>
      <c r="F250" s="5" t="s">
        <v>49</v>
      </c>
      <c r="G250" s="5" t="s">
        <v>4</v>
      </c>
      <c r="H250" s="5" t="s">
        <v>287</v>
      </c>
      <c r="I250" s="4" t="s">
        <v>288</v>
      </c>
      <c r="J250" s="5" t="s">
        <v>4</v>
      </c>
      <c r="K250" s="5" t="s">
        <v>4</v>
      </c>
      <c r="L250" s="5" t="s">
        <v>4</v>
      </c>
      <c r="M250" s="5" t="s">
        <v>5</v>
      </c>
      <c r="N250" s="5" t="s">
        <v>286</v>
      </c>
      <c r="O250" s="18">
        <v>44392</v>
      </c>
      <c r="P250" s="5" t="s">
        <v>7</v>
      </c>
      <c r="Q250" s="19">
        <v>26727.57</v>
      </c>
      <c r="R250" s="19">
        <v>26727.57</v>
      </c>
      <c r="S250" s="19">
        <v>0</v>
      </c>
      <c r="T250" s="19">
        <v>0</v>
      </c>
    </row>
    <row r="251" spans="1:20" outlineLevel="3" x14ac:dyDescent="0.35">
      <c r="H251" s="1" t="s">
        <v>10972</v>
      </c>
      <c r="O251" s="18"/>
      <c r="Q251" s="19">
        <f>SUBTOTAL(9,Q249:Q250)</f>
        <v>28398</v>
      </c>
      <c r="R251" s="19">
        <f>SUBTOTAL(9,R249:R250)</f>
        <v>26727.57</v>
      </c>
      <c r="S251" s="19">
        <f>SUBTOTAL(9,S249:S250)</f>
        <v>1670.43</v>
      </c>
      <c r="T251" s="19">
        <f>SUBTOTAL(9,T249:T250)</f>
        <v>0</v>
      </c>
    </row>
    <row r="252" spans="1:20" ht="29" outlineLevel="4" x14ac:dyDescent="0.35">
      <c r="A252" s="9" t="s">
        <v>104</v>
      </c>
      <c r="B252" s="9" t="s">
        <v>105</v>
      </c>
      <c r="C252" s="12" t="s">
        <v>284</v>
      </c>
      <c r="D252" s="5" t="s">
        <v>285</v>
      </c>
      <c r="E252" s="9" t="s">
        <v>285</v>
      </c>
      <c r="F252" s="5" t="s">
        <v>49</v>
      </c>
      <c r="G252" s="5" t="s">
        <v>4</v>
      </c>
      <c r="H252" s="5" t="s">
        <v>290</v>
      </c>
      <c r="I252" s="4" t="s">
        <v>291</v>
      </c>
      <c r="J252" s="5" t="s">
        <v>4</v>
      </c>
      <c r="K252" s="5" t="s">
        <v>4</v>
      </c>
      <c r="L252" s="5" t="s">
        <v>4</v>
      </c>
      <c r="M252" s="5" t="s">
        <v>5</v>
      </c>
      <c r="N252" s="5" t="s">
        <v>289</v>
      </c>
      <c r="O252" s="18">
        <v>44407</v>
      </c>
      <c r="P252" s="5" t="s">
        <v>7</v>
      </c>
      <c r="Q252" s="19">
        <v>169028</v>
      </c>
      <c r="R252" s="19">
        <v>169028</v>
      </c>
      <c r="S252" s="19">
        <v>0</v>
      </c>
      <c r="T252" s="19">
        <v>0</v>
      </c>
    </row>
    <row r="253" spans="1:20" outlineLevel="3" x14ac:dyDescent="0.35">
      <c r="H253" s="1" t="s">
        <v>10973</v>
      </c>
      <c r="O253" s="18"/>
      <c r="Q253" s="19">
        <f>SUBTOTAL(9,Q252:Q252)</f>
        <v>169028</v>
      </c>
      <c r="R253" s="19">
        <f>SUBTOTAL(9,R252:R252)</f>
        <v>169028</v>
      </c>
      <c r="S253" s="19">
        <f>SUBTOTAL(9,S252:S252)</f>
        <v>0</v>
      </c>
      <c r="T253" s="19">
        <f>SUBTOTAL(9,T252:T252)</f>
        <v>0</v>
      </c>
    </row>
    <row r="254" spans="1:20" ht="29" outlineLevel="4" x14ac:dyDescent="0.35">
      <c r="A254" s="9" t="s">
        <v>104</v>
      </c>
      <c r="B254" s="9" t="s">
        <v>105</v>
      </c>
      <c r="C254" s="12" t="s">
        <v>284</v>
      </c>
      <c r="D254" s="5" t="s">
        <v>285</v>
      </c>
      <c r="E254" s="9" t="s">
        <v>285</v>
      </c>
      <c r="F254" s="5" t="s">
        <v>4</v>
      </c>
      <c r="G254" s="5" t="s">
        <v>50</v>
      </c>
      <c r="H254" s="5" t="s">
        <v>293</v>
      </c>
      <c r="I254" s="4" t="s">
        <v>294</v>
      </c>
      <c r="J254" s="5" t="s">
        <v>4</v>
      </c>
      <c r="K254" s="5" t="s">
        <v>4</v>
      </c>
      <c r="L254" s="5" t="s">
        <v>4</v>
      </c>
      <c r="M254" s="5" t="s">
        <v>5</v>
      </c>
      <c r="N254" s="5" t="s">
        <v>292</v>
      </c>
      <c r="O254" s="18">
        <v>44398</v>
      </c>
      <c r="P254" s="5" t="s">
        <v>7</v>
      </c>
      <c r="Q254" s="19">
        <v>1815.04</v>
      </c>
      <c r="R254" s="19">
        <v>0</v>
      </c>
      <c r="S254" s="19">
        <v>1815.04</v>
      </c>
      <c r="T254" s="19">
        <v>0</v>
      </c>
    </row>
    <row r="255" spans="1:20" ht="29" outlineLevel="4" x14ac:dyDescent="0.35">
      <c r="A255" s="9" t="s">
        <v>104</v>
      </c>
      <c r="B255" s="9" t="s">
        <v>105</v>
      </c>
      <c r="C255" s="12" t="s">
        <v>284</v>
      </c>
      <c r="D255" s="5" t="s">
        <v>285</v>
      </c>
      <c r="E255" s="9" t="s">
        <v>285</v>
      </c>
      <c r="F255" s="5" t="s">
        <v>4</v>
      </c>
      <c r="G255" s="5" t="s">
        <v>50</v>
      </c>
      <c r="H255" s="5" t="s">
        <v>293</v>
      </c>
      <c r="I255" s="4" t="s">
        <v>294</v>
      </c>
      <c r="J255" s="5" t="s">
        <v>4</v>
      </c>
      <c r="K255" s="5" t="s">
        <v>4</v>
      </c>
      <c r="L255" s="5" t="s">
        <v>4</v>
      </c>
      <c r="M255" s="5" t="s">
        <v>5</v>
      </c>
      <c r="N255" s="5" t="s">
        <v>295</v>
      </c>
      <c r="O255" s="18">
        <v>44403</v>
      </c>
      <c r="P255" s="5" t="s">
        <v>7</v>
      </c>
      <c r="Q255" s="19">
        <v>880.29</v>
      </c>
      <c r="R255" s="19">
        <v>0</v>
      </c>
      <c r="S255" s="19">
        <v>880.29</v>
      </c>
      <c r="T255" s="19">
        <v>0</v>
      </c>
    </row>
    <row r="256" spans="1:20" ht="29" outlineLevel="4" x14ac:dyDescent="0.35">
      <c r="A256" s="9" t="s">
        <v>104</v>
      </c>
      <c r="B256" s="9" t="s">
        <v>105</v>
      </c>
      <c r="C256" s="12" t="s">
        <v>284</v>
      </c>
      <c r="D256" s="5" t="s">
        <v>285</v>
      </c>
      <c r="E256" s="9" t="s">
        <v>285</v>
      </c>
      <c r="F256" s="5" t="s">
        <v>49</v>
      </c>
      <c r="G256" s="5" t="s">
        <v>4</v>
      </c>
      <c r="H256" s="5" t="s">
        <v>293</v>
      </c>
      <c r="I256" s="4" t="s">
        <v>294</v>
      </c>
      <c r="J256" s="5" t="s">
        <v>4</v>
      </c>
      <c r="K256" s="5" t="s">
        <v>4</v>
      </c>
      <c r="L256" s="5" t="s">
        <v>4</v>
      </c>
      <c r="M256" s="5" t="s">
        <v>5</v>
      </c>
      <c r="N256" s="5" t="s">
        <v>292</v>
      </c>
      <c r="O256" s="18">
        <v>44398</v>
      </c>
      <c r="P256" s="5" t="s">
        <v>7</v>
      </c>
      <c r="Q256" s="19">
        <v>14520.96</v>
      </c>
      <c r="R256" s="19">
        <v>14520.96</v>
      </c>
      <c r="S256" s="19">
        <v>0</v>
      </c>
      <c r="T256" s="19">
        <v>0</v>
      </c>
    </row>
    <row r="257" spans="1:20" ht="29" outlineLevel="4" x14ac:dyDescent="0.35">
      <c r="A257" s="9" t="s">
        <v>104</v>
      </c>
      <c r="B257" s="9" t="s">
        <v>105</v>
      </c>
      <c r="C257" s="12" t="s">
        <v>284</v>
      </c>
      <c r="D257" s="5" t="s">
        <v>285</v>
      </c>
      <c r="E257" s="9" t="s">
        <v>285</v>
      </c>
      <c r="F257" s="5" t="s">
        <v>49</v>
      </c>
      <c r="G257" s="5" t="s">
        <v>4</v>
      </c>
      <c r="H257" s="5" t="s">
        <v>293</v>
      </c>
      <c r="I257" s="4" t="s">
        <v>294</v>
      </c>
      <c r="J257" s="5" t="s">
        <v>4</v>
      </c>
      <c r="K257" s="5" t="s">
        <v>4</v>
      </c>
      <c r="L257" s="5" t="s">
        <v>4</v>
      </c>
      <c r="M257" s="5" t="s">
        <v>5</v>
      </c>
      <c r="N257" s="5" t="s">
        <v>295</v>
      </c>
      <c r="O257" s="18">
        <v>44403</v>
      </c>
      <c r="P257" s="5" t="s">
        <v>7</v>
      </c>
      <c r="Q257" s="19">
        <v>7042.71</v>
      </c>
      <c r="R257" s="19">
        <v>7042.71</v>
      </c>
      <c r="S257" s="19">
        <v>0</v>
      </c>
      <c r="T257" s="19">
        <v>0</v>
      </c>
    </row>
    <row r="258" spans="1:20" outlineLevel="3" x14ac:dyDescent="0.35">
      <c r="H258" s="1" t="s">
        <v>10974</v>
      </c>
      <c r="O258" s="18"/>
      <c r="Q258" s="19">
        <f>SUBTOTAL(9,Q254:Q257)</f>
        <v>24259</v>
      </c>
      <c r="R258" s="19">
        <f>SUBTOTAL(9,R254:R257)</f>
        <v>21563.67</v>
      </c>
      <c r="S258" s="19">
        <f>SUBTOTAL(9,S254:S257)</f>
        <v>2695.33</v>
      </c>
      <c r="T258" s="19">
        <f>SUBTOTAL(9,T254:T257)</f>
        <v>0</v>
      </c>
    </row>
    <row r="259" spans="1:20" ht="29" outlineLevel="4" x14ac:dyDescent="0.35">
      <c r="A259" s="9" t="s">
        <v>104</v>
      </c>
      <c r="B259" s="9" t="s">
        <v>105</v>
      </c>
      <c r="C259" s="12" t="s">
        <v>284</v>
      </c>
      <c r="D259" s="5" t="s">
        <v>285</v>
      </c>
      <c r="E259" s="9" t="s">
        <v>285</v>
      </c>
      <c r="F259" s="5" t="s">
        <v>49</v>
      </c>
      <c r="G259" s="5" t="s">
        <v>4</v>
      </c>
      <c r="H259" s="5" t="s">
        <v>297</v>
      </c>
      <c r="I259" s="4" t="s">
        <v>294</v>
      </c>
      <c r="J259" s="5" t="s">
        <v>4</v>
      </c>
      <c r="K259" s="5" t="s">
        <v>4</v>
      </c>
      <c r="L259" s="5" t="s">
        <v>4</v>
      </c>
      <c r="M259" s="5" t="s">
        <v>5</v>
      </c>
      <c r="N259" s="5" t="s">
        <v>296</v>
      </c>
      <c r="O259" s="18">
        <v>44396</v>
      </c>
      <c r="P259" s="5" t="s">
        <v>7</v>
      </c>
      <c r="Q259" s="19">
        <v>56782</v>
      </c>
      <c r="R259" s="19">
        <v>56782</v>
      </c>
      <c r="S259" s="19">
        <v>0</v>
      </c>
      <c r="T259" s="19">
        <v>0</v>
      </c>
    </row>
    <row r="260" spans="1:20" outlineLevel="3" x14ac:dyDescent="0.35">
      <c r="H260" s="1" t="s">
        <v>10975</v>
      </c>
      <c r="O260" s="18"/>
      <c r="Q260" s="19">
        <f>SUBTOTAL(9,Q259:Q259)</f>
        <v>56782</v>
      </c>
      <c r="R260" s="19">
        <f>SUBTOTAL(9,R259:R259)</f>
        <v>56782</v>
      </c>
      <c r="S260" s="19">
        <f>SUBTOTAL(9,S259:S259)</f>
        <v>0</v>
      </c>
      <c r="T260" s="19">
        <f>SUBTOTAL(9,T259:T259)</f>
        <v>0</v>
      </c>
    </row>
    <row r="261" spans="1:20" outlineLevel="4" x14ac:dyDescent="0.35">
      <c r="A261" s="9" t="s">
        <v>104</v>
      </c>
      <c r="B261" s="9" t="s">
        <v>105</v>
      </c>
      <c r="C261" s="12" t="s">
        <v>284</v>
      </c>
      <c r="D261" s="5" t="s">
        <v>285</v>
      </c>
      <c r="E261" s="9" t="s">
        <v>285</v>
      </c>
      <c r="F261" s="5" t="s">
        <v>49</v>
      </c>
      <c r="G261" s="5" t="s">
        <v>4</v>
      </c>
      <c r="H261" s="5" t="s">
        <v>299</v>
      </c>
      <c r="I261" s="4" t="s">
        <v>300</v>
      </c>
      <c r="J261" s="5" t="s">
        <v>4</v>
      </c>
      <c r="K261" s="5" t="s">
        <v>4</v>
      </c>
      <c r="L261" s="5" t="s">
        <v>4</v>
      </c>
      <c r="M261" s="5" t="s">
        <v>5</v>
      </c>
      <c r="N261" s="5" t="s">
        <v>298</v>
      </c>
      <c r="O261" s="18">
        <v>44474</v>
      </c>
      <c r="P261" s="5" t="s">
        <v>7</v>
      </c>
      <c r="Q261" s="19">
        <v>140646</v>
      </c>
      <c r="R261" s="19">
        <v>140646</v>
      </c>
      <c r="S261" s="19">
        <v>0</v>
      </c>
      <c r="T261" s="19">
        <v>0</v>
      </c>
    </row>
    <row r="262" spans="1:20" outlineLevel="3" x14ac:dyDescent="0.35">
      <c r="H262" s="1" t="s">
        <v>10976</v>
      </c>
      <c r="O262" s="18"/>
      <c r="Q262" s="19">
        <f>SUBTOTAL(9,Q261:Q261)</f>
        <v>140646</v>
      </c>
      <c r="R262" s="19">
        <f>SUBTOTAL(9,R261:R261)</f>
        <v>140646</v>
      </c>
      <c r="S262" s="19">
        <f>SUBTOTAL(9,S261:S261)</f>
        <v>0</v>
      </c>
      <c r="T262" s="19">
        <f>SUBTOTAL(9,T261:T261)</f>
        <v>0</v>
      </c>
    </row>
    <row r="263" spans="1:20" ht="29" outlineLevel="4" x14ac:dyDescent="0.35">
      <c r="A263" s="9" t="s">
        <v>104</v>
      </c>
      <c r="B263" s="9" t="s">
        <v>105</v>
      </c>
      <c r="C263" s="12" t="s">
        <v>284</v>
      </c>
      <c r="D263" s="5" t="s">
        <v>285</v>
      </c>
      <c r="E263" s="9" t="s">
        <v>285</v>
      </c>
      <c r="F263" s="5" t="s">
        <v>4</v>
      </c>
      <c r="G263" s="5" t="s">
        <v>45</v>
      </c>
      <c r="H263" s="5" t="s">
        <v>302</v>
      </c>
      <c r="I263" s="4" t="s">
        <v>303</v>
      </c>
      <c r="J263" s="5" t="s">
        <v>4</v>
      </c>
      <c r="K263" s="5" t="s">
        <v>4</v>
      </c>
      <c r="L263" s="5" t="s">
        <v>4</v>
      </c>
      <c r="M263" s="5" t="s">
        <v>5</v>
      </c>
      <c r="N263" s="5" t="s">
        <v>301</v>
      </c>
      <c r="O263" s="18">
        <v>44439</v>
      </c>
      <c r="P263" s="5" t="s">
        <v>7</v>
      </c>
      <c r="Q263" s="19">
        <v>7459.11</v>
      </c>
      <c r="R263" s="19">
        <v>0</v>
      </c>
      <c r="S263" s="19">
        <v>7459.11</v>
      </c>
      <c r="T263" s="19">
        <v>0</v>
      </c>
    </row>
    <row r="264" spans="1:20" ht="29" outlineLevel="4" x14ac:dyDescent="0.35">
      <c r="A264" s="9" t="s">
        <v>104</v>
      </c>
      <c r="B264" s="9" t="s">
        <v>105</v>
      </c>
      <c r="C264" s="12" t="s">
        <v>284</v>
      </c>
      <c r="D264" s="5" t="s">
        <v>285</v>
      </c>
      <c r="E264" s="9" t="s">
        <v>285</v>
      </c>
      <c r="F264" s="5" t="s">
        <v>4</v>
      </c>
      <c r="G264" s="5" t="s">
        <v>45</v>
      </c>
      <c r="H264" s="5" t="s">
        <v>302</v>
      </c>
      <c r="I264" s="4" t="s">
        <v>303</v>
      </c>
      <c r="J264" s="5" t="s">
        <v>4</v>
      </c>
      <c r="K264" s="5" t="s">
        <v>4</v>
      </c>
      <c r="L264" s="5" t="s">
        <v>4</v>
      </c>
      <c r="M264" s="5" t="s">
        <v>5</v>
      </c>
      <c r="N264" s="5" t="s">
        <v>304</v>
      </c>
      <c r="O264" s="18">
        <v>44468</v>
      </c>
      <c r="P264" s="5" t="s">
        <v>7</v>
      </c>
      <c r="Q264" s="19">
        <v>1772.04</v>
      </c>
      <c r="R264" s="19">
        <v>0</v>
      </c>
      <c r="S264" s="19">
        <v>1772.04</v>
      </c>
      <c r="T264" s="19">
        <v>0</v>
      </c>
    </row>
    <row r="265" spans="1:20" ht="29" outlineLevel="4" x14ac:dyDescent="0.35">
      <c r="A265" s="9" t="s">
        <v>104</v>
      </c>
      <c r="B265" s="9" t="s">
        <v>105</v>
      </c>
      <c r="C265" s="12" t="s">
        <v>284</v>
      </c>
      <c r="D265" s="5" t="s">
        <v>285</v>
      </c>
      <c r="E265" s="9" t="s">
        <v>285</v>
      </c>
      <c r="F265" s="5" t="s">
        <v>4</v>
      </c>
      <c r="G265" s="5" t="s">
        <v>45</v>
      </c>
      <c r="H265" s="5" t="s">
        <v>302</v>
      </c>
      <c r="I265" s="4" t="s">
        <v>303</v>
      </c>
      <c r="J265" s="5" t="s">
        <v>4</v>
      </c>
      <c r="K265" s="5" t="s">
        <v>4</v>
      </c>
      <c r="L265" s="5" t="s">
        <v>4</v>
      </c>
      <c r="M265" s="5" t="s">
        <v>5</v>
      </c>
      <c r="N265" s="5" t="s">
        <v>305</v>
      </c>
      <c r="O265" s="18">
        <v>44496</v>
      </c>
      <c r="P265" s="5" t="s">
        <v>7</v>
      </c>
      <c r="Q265" s="19">
        <v>1636.68</v>
      </c>
      <c r="R265" s="19">
        <v>0</v>
      </c>
      <c r="S265" s="19">
        <v>1636.68</v>
      </c>
      <c r="T265" s="19">
        <v>0</v>
      </c>
    </row>
    <row r="266" spans="1:20" ht="29" outlineLevel="4" x14ac:dyDescent="0.35">
      <c r="A266" s="9" t="s">
        <v>104</v>
      </c>
      <c r="B266" s="9" t="s">
        <v>105</v>
      </c>
      <c r="C266" s="12" t="s">
        <v>284</v>
      </c>
      <c r="D266" s="5" t="s">
        <v>285</v>
      </c>
      <c r="E266" s="9" t="s">
        <v>285</v>
      </c>
      <c r="F266" s="5" t="s">
        <v>4</v>
      </c>
      <c r="G266" s="5" t="s">
        <v>45</v>
      </c>
      <c r="H266" s="5" t="s">
        <v>302</v>
      </c>
      <c r="I266" s="4" t="s">
        <v>303</v>
      </c>
      <c r="J266" s="5" t="s">
        <v>4</v>
      </c>
      <c r="K266" s="5" t="s">
        <v>4</v>
      </c>
      <c r="L266" s="5" t="s">
        <v>4</v>
      </c>
      <c r="M266" s="5" t="s">
        <v>5</v>
      </c>
      <c r="N266" s="5" t="s">
        <v>306</v>
      </c>
      <c r="O266" s="18">
        <v>44539</v>
      </c>
      <c r="P266" s="5" t="s">
        <v>7</v>
      </c>
      <c r="Q266" s="19">
        <v>1968.43</v>
      </c>
      <c r="R266" s="19">
        <v>0</v>
      </c>
      <c r="S266" s="19">
        <v>1968.43</v>
      </c>
      <c r="T266" s="19">
        <v>0</v>
      </c>
    </row>
    <row r="267" spans="1:20" ht="29" outlineLevel="4" x14ac:dyDescent="0.35">
      <c r="A267" s="9" t="s">
        <v>104</v>
      </c>
      <c r="B267" s="9" t="s">
        <v>105</v>
      </c>
      <c r="C267" s="12" t="s">
        <v>284</v>
      </c>
      <c r="D267" s="5" t="s">
        <v>285</v>
      </c>
      <c r="E267" s="9" t="s">
        <v>285</v>
      </c>
      <c r="F267" s="5" t="s">
        <v>4</v>
      </c>
      <c r="G267" s="5" t="s">
        <v>45</v>
      </c>
      <c r="H267" s="5" t="s">
        <v>302</v>
      </c>
      <c r="I267" s="4" t="s">
        <v>303</v>
      </c>
      <c r="J267" s="5" t="s">
        <v>4</v>
      </c>
      <c r="K267" s="5" t="s">
        <v>4</v>
      </c>
      <c r="L267" s="5" t="s">
        <v>4</v>
      </c>
      <c r="M267" s="5" t="s">
        <v>5</v>
      </c>
      <c r="N267" s="5" t="s">
        <v>307</v>
      </c>
      <c r="O267" s="18">
        <v>44638</v>
      </c>
      <c r="P267" s="5" t="s">
        <v>7</v>
      </c>
      <c r="Q267" s="19">
        <v>1384.8</v>
      </c>
      <c r="R267" s="19">
        <v>0</v>
      </c>
      <c r="S267" s="19">
        <v>1384.8</v>
      </c>
      <c r="T267" s="19">
        <v>0</v>
      </c>
    </row>
    <row r="268" spans="1:20" ht="29" outlineLevel="4" x14ac:dyDescent="0.35">
      <c r="A268" s="9" t="s">
        <v>104</v>
      </c>
      <c r="B268" s="9" t="s">
        <v>105</v>
      </c>
      <c r="C268" s="12" t="s">
        <v>284</v>
      </c>
      <c r="D268" s="5" t="s">
        <v>285</v>
      </c>
      <c r="E268" s="9" t="s">
        <v>285</v>
      </c>
      <c r="F268" s="5" t="s">
        <v>4</v>
      </c>
      <c r="G268" s="5" t="s">
        <v>45</v>
      </c>
      <c r="H268" s="5" t="s">
        <v>302</v>
      </c>
      <c r="I268" s="4" t="s">
        <v>303</v>
      </c>
      <c r="J268" s="5" t="s">
        <v>4</v>
      </c>
      <c r="K268" s="5" t="s">
        <v>4</v>
      </c>
      <c r="L268" s="5" t="s">
        <v>4</v>
      </c>
      <c r="M268" s="5" t="s">
        <v>5</v>
      </c>
      <c r="N268" s="5" t="s">
        <v>308</v>
      </c>
      <c r="O268" s="18">
        <v>44692</v>
      </c>
      <c r="P268" s="5" t="s">
        <v>7</v>
      </c>
      <c r="Q268" s="19">
        <v>1424.1</v>
      </c>
      <c r="R268" s="19">
        <v>0</v>
      </c>
      <c r="S268" s="19">
        <v>1424.1</v>
      </c>
      <c r="T268" s="19">
        <v>0</v>
      </c>
    </row>
    <row r="269" spans="1:20" ht="29" outlineLevel="4" x14ac:dyDescent="0.35">
      <c r="A269" s="9" t="s">
        <v>104</v>
      </c>
      <c r="B269" s="9" t="s">
        <v>105</v>
      </c>
      <c r="C269" s="12" t="s">
        <v>284</v>
      </c>
      <c r="D269" s="5" t="s">
        <v>285</v>
      </c>
      <c r="E269" s="9" t="s">
        <v>285</v>
      </c>
      <c r="F269" s="5" t="s">
        <v>4</v>
      </c>
      <c r="G269" s="5" t="s">
        <v>45</v>
      </c>
      <c r="H269" s="5" t="s">
        <v>302</v>
      </c>
      <c r="I269" s="4" t="s">
        <v>303</v>
      </c>
      <c r="J269" s="5" t="s">
        <v>4</v>
      </c>
      <c r="K269" s="5" t="s">
        <v>4</v>
      </c>
      <c r="L269" s="5" t="s">
        <v>4</v>
      </c>
      <c r="M269" s="5" t="s">
        <v>5</v>
      </c>
      <c r="N269" s="5" t="s">
        <v>309</v>
      </c>
      <c r="O269" s="18">
        <v>44729</v>
      </c>
      <c r="P269" s="5" t="s">
        <v>7</v>
      </c>
      <c r="Q269" s="19">
        <v>4493.49</v>
      </c>
      <c r="R269" s="19">
        <v>0</v>
      </c>
      <c r="S269" s="19">
        <v>4493.49</v>
      </c>
      <c r="T269" s="19">
        <v>0</v>
      </c>
    </row>
    <row r="270" spans="1:20" ht="29" outlineLevel="4" x14ac:dyDescent="0.35">
      <c r="A270" s="9" t="s">
        <v>104</v>
      </c>
      <c r="B270" s="9" t="s">
        <v>105</v>
      </c>
      <c r="C270" s="12" t="s">
        <v>284</v>
      </c>
      <c r="D270" s="5" t="s">
        <v>285</v>
      </c>
      <c r="E270" s="9" t="s">
        <v>285</v>
      </c>
      <c r="F270" s="5" t="s">
        <v>49</v>
      </c>
      <c r="G270" s="5" t="s">
        <v>4</v>
      </c>
      <c r="H270" s="5" t="s">
        <v>302</v>
      </c>
      <c r="I270" s="4" t="s">
        <v>303</v>
      </c>
      <c r="J270" s="5" t="s">
        <v>4</v>
      </c>
      <c r="K270" s="5" t="s">
        <v>4</v>
      </c>
      <c r="L270" s="5" t="s">
        <v>4</v>
      </c>
      <c r="M270" s="5" t="s">
        <v>5</v>
      </c>
      <c r="N270" s="5" t="s">
        <v>301</v>
      </c>
      <c r="O270" s="18">
        <v>44439</v>
      </c>
      <c r="P270" s="5" t="s">
        <v>7</v>
      </c>
      <c r="Q270" s="19">
        <v>119346.89</v>
      </c>
      <c r="R270" s="19">
        <v>119346.89</v>
      </c>
      <c r="S270" s="19">
        <v>0</v>
      </c>
      <c r="T270" s="19">
        <v>0</v>
      </c>
    </row>
    <row r="271" spans="1:20" ht="29" outlineLevel="4" x14ac:dyDescent="0.35">
      <c r="A271" s="9" t="s">
        <v>104</v>
      </c>
      <c r="B271" s="9" t="s">
        <v>105</v>
      </c>
      <c r="C271" s="12" t="s">
        <v>284</v>
      </c>
      <c r="D271" s="5" t="s">
        <v>285</v>
      </c>
      <c r="E271" s="9" t="s">
        <v>285</v>
      </c>
      <c r="F271" s="5" t="s">
        <v>49</v>
      </c>
      <c r="G271" s="5" t="s">
        <v>4</v>
      </c>
      <c r="H271" s="5" t="s">
        <v>302</v>
      </c>
      <c r="I271" s="4" t="s">
        <v>303</v>
      </c>
      <c r="J271" s="5" t="s">
        <v>4</v>
      </c>
      <c r="K271" s="5" t="s">
        <v>4</v>
      </c>
      <c r="L271" s="5" t="s">
        <v>4</v>
      </c>
      <c r="M271" s="5" t="s">
        <v>5</v>
      </c>
      <c r="N271" s="5" t="s">
        <v>304</v>
      </c>
      <c r="O271" s="18">
        <v>44468</v>
      </c>
      <c r="P271" s="5" t="s">
        <v>7</v>
      </c>
      <c r="Q271" s="19">
        <v>28352.959999999999</v>
      </c>
      <c r="R271" s="19">
        <v>28352.959999999999</v>
      </c>
      <c r="S271" s="19">
        <v>0</v>
      </c>
      <c r="T271" s="19">
        <v>0</v>
      </c>
    </row>
    <row r="272" spans="1:20" ht="29" outlineLevel="4" x14ac:dyDescent="0.35">
      <c r="A272" s="9" t="s">
        <v>104</v>
      </c>
      <c r="B272" s="9" t="s">
        <v>105</v>
      </c>
      <c r="C272" s="12" t="s">
        <v>284</v>
      </c>
      <c r="D272" s="5" t="s">
        <v>285</v>
      </c>
      <c r="E272" s="9" t="s">
        <v>285</v>
      </c>
      <c r="F272" s="5" t="s">
        <v>49</v>
      </c>
      <c r="G272" s="5" t="s">
        <v>4</v>
      </c>
      <c r="H272" s="5" t="s">
        <v>302</v>
      </c>
      <c r="I272" s="4" t="s">
        <v>303</v>
      </c>
      <c r="J272" s="5" t="s">
        <v>4</v>
      </c>
      <c r="K272" s="5" t="s">
        <v>4</v>
      </c>
      <c r="L272" s="5" t="s">
        <v>4</v>
      </c>
      <c r="M272" s="5" t="s">
        <v>5</v>
      </c>
      <c r="N272" s="5" t="s">
        <v>305</v>
      </c>
      <c r="O272" s="18">
        <v>44496</v>
      </c>
      <c r="P272" s="5" t="s">
        <v>7</v>
      </c>
      <c r="Q272" s="19">
        <v>26187.32</v>
      </c>
      <c r="R272" s="19">
        <v>26187.32</v>
      </c>
      <c r="S272" s="19">
        <v>0</v>
      </c>
      <c r="T272" s="19">
        <v>0</v>
      </c>
    </row>
    <row r="273" spans="1:20" ht="29" outlineLevel="4" x14ac:dyDescent="0.35">
      <c r="A273" s="9" t="s">
        <v>104</v>
      </c>
      <c r="B273" s="9" t="s">
        <v>105</v>
      </c>
      <c r="C273" s="12" t="s">
        <v>284</v>
      </c>
      <c r="D273" s="5" t="s">
        <v>285</v>
      </c>
      <c r="E273" s="9" t="s">
        <v>285</v>
      </c>
      <c r="F273" s="5" t="s">
        <v>49</v>
      </c>
      <c r="G273" s="5" t="s">
        <v>4</v>
      </c>
      <c r="H273" s="5" t="s">
        <v>302</v>
      </c>
      <c r="I273" s="4" t="s">
        <v>303</v>
      </c>
      <c r="J273" s="5" t="s">
        <v>4</v>
      </c>
      <c r="K273" s="5" t="s">
        <v>4</v>
      </c>
      <c r="L273" s="5" t="s">
        <v>4</v>
      </c>
      <c r="M273" s="5" t="s">
        <v>5</v>
      </c>
      <c r="N273" s="5" t="s">
        <v>306</v>
      </c>
      <c r="O273" s="18">
        <v>44539</v>
      </c>
      <c r="P273" s="5" t="s">
        <v>7</v>
      </c>
      <c r="Q273" s="19">
        <v>31495.57</v>
      </c>
      <c r="R273" s="19">
        <v>31495.57</v>
      </c>
      <c r="S273" s="19">
        <v>0</v>
      </c>
      <c r="T273" s="19">
        <v>0</v>
      </c>
    </row>
    <row r="274" spans="1:20" ht="29" outlineLevel="4" x14ac:dyDescent="0.35">
      <c r="A274" s="9" t="s">
        <v>104</v>
      </c>
      <c r="B274" s="9" t="s">
        <v>105</v>
      </c>
      <c r="C274" s="12" t="s">
        <v>284</v>
      </c>
      <c r="D274" s="5" t="s">
        <v>285</v>
      </c>
      <c r="E274" s="9" t="s">
        <v>285</v>
      </c>
      <c r="F274" s="5" t="s">
        <v>49</v>
      </c>
      <c r="G274" s="5" t="s">
        <v>4</v>
      </c>
      <c r="H274" s="5" t="s">
        <v>302</v>
      </c>
      <c r="I274" s="4" t="s">
        <v>303</v>
      </c>
      <c r="J274" s="5" t="s">
        <v>4</v>
      </c>
      <c r="K274" s="5" t="s">
        <v>4</v>
      </c>
      <c r="L274" s="5" t="s">
        <v>4</v>
      </c>
      <c r="M274" s="5" t="s">
        <v>5</v>
      </c>
      <c r="N274" s="5" t="s">
        <v>307</v>
      </c>
      <c r="O274" s="18">
        <v>44638</v>
      </c>
      <c r="P274" s="5" t="s">
        <v>7</v>
      </c>
      <c r="Q274" s="19">
        <v>22157.200000000001</v>
      </c>
      <c r="R274" s="19">
        <v>22157.200000000001</v>
      </c>
      <c r="S274" s="19">
        <v>0</v>
      </c>
      <c r="T274" s="19">
        <v>0</v>
      </c>
    </row>
    <row r="275" spans="1:20" ht="29" outlineLevel="4" x14ac:dyDescent="0.35">
      <c r="A275" s="9" t="s">
        <v>104</v>
      </c>
      <c r="B275" s="9" t="s">
        <v>105</v>
      </c>
      <c r="C275" s="12" t="s">
        <v>284</v>
      </c>
      <c r="D275" s="5" t="s">
        <v>285</v>
      </c>
      <c r="E275" s="9" t="s">
        <v>285</v>
      </c>
      <c r="F275" s="5" t="s">
        <v>49</v>
      </c>
      <c r="G275" s="5" t="s">
        <v>4</v>
      </c>
      <c r="H275" s="5" t="s">
        <v>302</v>
      </c>
      <c r="I275" s="4" t="s">
        <v>303</v>
      </c>
      <c r="J275" s="5" t="s">
        <v>4</v>
      </c>
      <c r="K275" s="5" t="s">
        <v>4</v>
      </c>
      <c r="L275" s="5" t="s">
        <v>4</v>
      </c>
      <c r="M275" s="5" t="s">
        <v>5</v>
      </c>
      <c r="N275" s="5" t="s">
        <v>308</v>
      </c>
      <c r="O275" s="18">
        <v>44692</v>
      </c>
      <c r="P275" s="5" t="s">
        <v>7</v>
      </c>
      <c r="Q275" s="19">
        <v>22785.9</v>
      </c>
      <c r="R275" s="19">
        <v>22785.9</v>
      </c>
      <c r="S275" s="19">
        <v>0</v>
      </c>
      <c r="T275" s="19">
        <v>0</v>
      </c>
    </row>
    <row r="276" spans="1:20" ht="29" outlineLevel="4" x14ac:dyDescent="0.35">
      <c r="A276" s="9" t="s">
        <v>104</v>
      </c>
      <c r="B276" s="9" t="s">
        <v>105</v>
      </c>
      <c r="C276" s="12" t="s">
        <v>284</v>
      </c>
      <c r="D276" s="5" t="s">
        <v>285</v>
      </c>
      <c r="E276" s="9" t="s">
        <v>285</v>
      </c>
      <c r="F276" s="5" t="s">
        <v>49</v>
      </c>
      <c r="G276" s="5" t="s">
        <v>4</v>
      </c>
      <c r="H276" s="5" t="s">
        <v>302</v>
      </c>
      <c r="I276" s="4" t="s">
        <v>303</v>
      </c>
      <c r="J276" s="5" t="s">
        <v>4</v>
      </c>
      <c r="K276" s="5" t="s">
        <v>4</v>
      </c>
      <c r="L276" s="5" t="s">
        <v>4</v>
      </c>
      <c r="M276" s="5" t="s">
        <v>5</v>
      </c>
      <c r="N276" s="5" t="s">
        <v>309</v>
      </c>
      <c r="O276" s="18">
        <v>44729</v>
      </c>
      <c r="P276" s="5" t="s">
        <v>7</v>
      </c>
      <c r="Q276" s="19">
        <v>71896.509999999995</v>
      </c>
      <c r="R276" s="19">
        <v>71896.509999999995</v>
      </c>
      <c r="S276" s="19">
        <v>0</v>
      </c>
      <c r="T276" s="19">
        <v>0</v>
      </c>
    </row>
    <row r="277" spans="1:20" outlineLevel="3" x14ac:dyDescent="0.35">
      <c r="H277" s="1" t="s">
        <v>10977</v>
      </c>
      <c r="O277" s="18"/>
      <c r="Q277" s="19">
        <f>SUBTOTAL(9,Q263:Q276)</f>
        <v>342361.00000000006</v>
      </c>
      <c r="R277" s="19">
        <f>SUBTOTAL(9,R263:R276)</f>
        <v>322222.35000000003</v>
      </c>
      <c r="S277" s="19">
        <f>SUBTOTAL(9,S263:S276)</f>
        <v>20138.650000000001</v>
      </c>
      <c r="T277" s="19">
        <f>SUBTOTAL(9,T263:T276)</f>
        <v>0</v>
      </c>
    </row>
    <row r="278" spans="1:20" ht="29" outlineLevel="4" x14ac:dyDescent="0.35">
      <c r="A278" s="9" t="s">
        <v>104</v>
      </c>
      <c r="B278" s="9" t="s">
        <v>105</v>
      </c>
      <c r="C278" s="12" t="s">
        <v>284</v>
      </c>
      <c r="D278" s="5" t="s">
        <v>285</v>
      </c>
      <c r="E278" s="9" t="s">
        <v>285</v>
      </c>
      <c r="F278" s="5" t="s">
        <v>49</v>
      </c>
      <c r="G278" s="5" t="s">
        <v>4</v>
      </c>
      <c r="H278" s="5" t="s">
        <v>311</v>
      </c>
      <c r="I278" s="4" t="s">
        <v>312</v>
      </c>
      <c r="J278" s="5" t="s">
        <v>4</v>
      </c>
      <c r="K278" s="5" t="s">
        <v>4</v>
      </c>
      <c r="L278" s="5" t="s">
        <v>4</v>
      </c>
      <c r="M278" s="5" t="s">
        <v>5</v>
      </c>
      <c r="N278" s="5" t="s">
        <v>310</v>
      </c>
      <c r="O278" s="18">
        <v>44468</v>
      </c>
      <c r="P278" s="5" t="s">
        <v>7</v>
      </c>
      <c r="Q278" s="19">
        <v>117627</v>
      </c>
      <c r="R278" s="19">
        <v>117627</v>
      </c>
      <c r="S278" s="19">
        <v>0</v>
      </c>
      <c r="T278" s="19">
        <v>0</v>
      </c>
    </row>
    <row r="279" spans="1:20" ht="29" outlineLevel="4" x14ac:dyDescent="0.35">
      <c r="A279" s="9" t="s">
        <v>104</v>
      </c>
      <c r="B279" s="9" t="s">
        <v>105</v>
      </c>
      <c r="C279" s="12" t="s">
        <v>284</v>
      </c>
      <c r="D279" s="5" t="s">
        <v>285</v>
      </c>
      <c r="E279" s="9" t="s">
        <v>285</v>
      </c>
      <c r="F279" s="5" t="s">
        <v>49</v>
      </c>
      <c r="G279" s="5" t="s">
        <v>4</v>
      </c>
      <c r="H279" s="5" t="s">
        <v>311</v>
      </c>
      <c r="I279" s="4" t="s">
        <v>312</v>
      </c>
      <c r="J279" s="5" t="s">
        <v>4</v>
      </c>
      <c r="K279" s="5" t="s">
        <v>4</v>
      </c>
      <c r="L279" s="5" t="s">
        <v>4</v>
      </c>
      <c r="M279" s="5" t="s">
        <v>5</v>
      </c>
      <c r="N279" s="5" t="s">
        <v>313</v>
      </c>
      <c r="O279" s="18">
        <v>44473</v>
      </c>
      <c r="P279" s="5" t="s">
        <v>7</v>
      </c>
      <c r="Q279" s="19">
        <v>22975</v>
      </c>
      <c r="R279" s="19">
        <v>22975</v>
      </c>
      <c r="S279" s="19">
        <v>0</v>
      </c>
      <c r="T279" s="19">
        <v>0</v>
      </c>
    </row>
    <row r="280" spans="1:20" ht="29" outlineLevel="4" x14ac:dyDescent="0.35">
      <c r="A280" s="9" t="s">
        <v>104</v>
      </c>
      <c r="B280" s="9" t="s">
        <v>105</v>
      </c>
      <c r="C280" s="12" t="s">
        <v>284</v>
      </c>
      <c r="D280" s="5" t="s">
        <v>285</v>
      </c>
      <c r="E280" s="9" t="s">
        <v>285</v>
      </c>
      <c r="F280" s="5" t="s">
        <v>49</v>
      </c>
      <c r="G280" s="5" t="s">
        <v>4</v>
      </c>
      <c r="H280" s="5" t="s">
        <v>311</v>
      </c>
      <c r="I280" s="4" t="s">
        <v>312</v>
      </c>
      <c r="J280" s="5" t="s">
        <v>4</v>
      </c>
      <c r="K280" s="5" t="s">
        <v>4</v>
      </c>
      <c r="L280" s="5" t="s">
        <v>4</v>
      </c>
      <c r="M280" s="5" t="s">
        <v>5</v>
      </c>
      <c r="N280" s="5" t="s">
        <v>314</v>
      </c>
      <c r="O280" s="18">
        <v>44496</v>
      </c>
      <c r="P280" s="5" t="s">
        <v>7</v>
      </c>
      <c r="Q280" s="19">
        <v>114627</v>
      </c>
      <c r="R280" s="19">
        <v>114627</v>
      </c>
      <c r="S280" s="19">
        <v>0</v>
      </c>
      <c r="T280" s="19">
        <v>0</v>
      </c>
    </row>
    <row r="281" spans="1:20" ht="29" outlineLevel="4" x14ac:dyDescent="0.35">
      <c r="A281" s="9" t="s">
        <v>104</v>
      </c>
      <c r="B281" s="9" t="s">
        <v>105</v>
      </c>
      <c r="C281" s="12" t="s">
        <v>284</v>
      </c>
      <c r="D281" s="5" t="s">
        <v>285</v>
      </c>
      <c r="E281" s="9" t="s">
        <v>285</v>
      </c>
      <c r="F281" s="5" t="s">
        <v>49</v>
      </c>
      <c r="G281" s="5" t="s">
        <v>4</v>
      </c>
      <c r="H281" s="5" t="s">
        <v>311</v>
      </c>
      <c r="I281" s="4" t="s">
        <v>312</v>
      </c>
      <c r="J281" s="5" t="s">
        <v>4</v>
      </c>
      <c r="K281" s="5" t="s">
        <v>4</v>
      </c>
      <c r="L281" s="5" t="s">
        <v>4</v>
      </c>
      <c r="M281" s="5" t="s">
        <v>5</v>
      </c>
      <c r="N281" s="5" t="s">
        <v>315</v>
      </c>
      <c r="O281" s="18">
        <v>44539</v>
      </c>
      <c r="P281" s="5" t="s">
        <v>7</v>
      </c>
      <c r="Q281" s="19">
        <v>146208</v>
      </c>
      <c r="R281" s="19">
        <v>146208</v>
      </c>
      <c r="S281" s="19">
        <v>0</v>
      </c>
      <c r="T281" s="19">
        <v>0</v>
      </c>
    </row>
    <row r="282" spans="1:20" ht="29" outlineLevel="4" x14ac:dyDescent="0.35">
      <c r="A282" s="9" t="s">
        <v>104</v>
      </c>
      <c r="B282" s="9" t="s">
        <v>105</v>
      </c>
      <c r="C282" s="12" t="s">
        <v>284</v>
      </c>
      <c r="D282" s="5" t="s">
        <v>285</v>
      </c>
      <c r="E282" s="9" t="s">
        <v>285</v>
      </c>
      <c r="F282" s="5" t="s">
        <v>49</v>
      </c>
      <c r="G282" s="5" t="s">
        <v>4</v>
      </c>
      <c r="H282" s="5" t="s">
        <v>311</v>
      </c>
      <c r="I282" s="4" t="s">
        <v>312</v>
      </c>
      <c r="J282" s="5" t="s">
        <v>4</v>
      </c>
      <c r="K282" s="5" t="s">
        <v>4</v>
      </c>
      <c r="L282" s="5" t="s">
        <v>4</v>
      </c>
      <c r="M282" s="5" t="s">
        <v>5</v>
      </c>
      <c r="N282" s="5" t="s">
        <v>316</v>
      </c>
      <c r="O282" s="18">
        <v>44620</v>
      </c>
      <c r="P282" s="5" t="s">
        <v>7</v>
      </c>
      <c r="Q282" s="19">
        <v>23001</v>
      </c>
      <c r="R282" s="19">
        <v>23001</v>
      </c>
      <c r="S282" s="19">
        <v>0</v>
      </c>
      <c r="T282" s="19">
        <v>0</v>
      </c>
    </row>
    <row r="283" spans="1:20" outlineLevel="3" x14ac:dyDescent="0.35">
      <c r="H283" s="1" t="s">
        <v>10978</v>
      </c>
      <c r="O283" s="18"/>
      <c r="Q283" s="19">
        <f>SUBTOTAL(9,Q278:Q282)</f>
        <v>424438</v>
      </c>
      <c r="R283" s="19">
        <f>SUBTOTAL(9,R278:R282)</f>
        <v>424438</v>
      </c>
      <c r="S283" s="19">
        <f>SUBTOTAL(9,S278:S282)</f>
        <v>0</v>
      </c>
      <c r="T283" s="19">
        <f>SUBTOTAL(9,T278:T282)</f>
        <v>0</v>
      </c>
    </row>
    <row r="284" spans="1:20" ht="29" outlineLevel="4" x14ac:dyDescent="0.35">
      <c r="A284" s="9" t="s">
        <v>104</v>
      </c>
      <c r="B284" s="9" t="s">
        <v>105</v>
      </c>
      <c r="C284" s="12" t="s">
        <v>284</v>
      </c>
      <c r="D284" s="5" t="s">
        <v>285</v>
      </c>
      <c r="E284" s="9" t="s">
        <v>285</v>
      </c>
      <c r="F284" s="5" t="s">
        <v>4</v>
      </c>
      <c r="G284" s="5" t="s">
        <v>50</v>
      </c>
      <c r="H284" s="5" t="s">
        <v>318</v>
      </c>
      <c r="I284" s="4" t="s">
        <v>319</v>
      </c>
      <c r="J284" s="5" t="s">
        <v>4</v>
      </c>
      <c r="K284" s="5" t="s">
        <v>4</v>
      </c>
      <c r="L284" s="5" t="s">
        <v>4</v>
      </c>
      <c r="M284" s="5" t="s">
        <v>5</v>
      </c>
      <c r="N284" s="5" t="s">
        <v>317</v>
      </c>
      <c r="O284" s="18">
        <v>44539</v>
      </c>
      <c r="P284" s="5" t="s">
        <v>7</v>
      </c>
      <c r="Q284" s="19">
        <v>533.32000000000005</v>
      </c>
      <c r="R284" s="19">
        <v>0</v>
      </c>
      <c r="S284" s="19">
        <v>533.32000000000005</v>
      </c>
      <c r="T284" s="19">
        <v>0</v>
      </c>
    </row>
    <row r="285" spans="1:20" ht="29" outlineLevel="4" x14ac:dyDescent="0.35">
      <c r="A285" s="9" t="s">
        <v>104</v>
      </c>
      <c r="B285" s="9" t="s">
        <v>105</v>
      </c>
      <c r="C285" s="12" t="s">
        <v>284</v>
      </c>
      <c r="D285" s="5" t="s">
        <v>285</v>
      </c>
      <c r="E285" s="9" t="s">
        <v>285</v>
      </c>
      <c r="F285" s="5" t="s">
        <v>4</v>
      </c>
      <c r="G285" s="5" t="s">
        <v>50</v>
      </c>
      <c r="H285" s="5" t="s">
        <v>318</v>
      </c>
      <c r="I285" s="4" t="s">
        <v>319</v>
      </c>
      <c r="J285" s="5" t="s">
        <v>4</v>
      </c>
      <c r="K285" s="5" t="s">
        <v>4</v>
      </c>
      <c r="L285" s="5" t="s">
        <v>4</v>
      </c>
      <c r="M285" s="5" t="s">
        <v>5</v>
      </c>
      <c r="N285" s="5" t="s">
        <v>320</v>
      </c>
      <c r="O285" s="18">
        <v>44573</v>
      </c>
      <c r="P285" s="5" t="s">
        <v>7</v>
      </c>
      <c r="Q285" s="19">
        <v>639.86</v>
      </c>
      <c r="R285" s="19">
        <v>0</v>
      </c>
      <c r="S285" s="19">
        <v>639.86</v>
      </c>
      <c r="T285" s="19">
        <v>0</v>
      </c>
    </row>
    <row r="286" spans="1:20" ht="29" outlineLevel="4" x14ac:dyDescent="0.35">
      <c r="A286" s="9" t="s">
        <v>104</v>
      </c>
      <c r="B286" s="9" t="s">
        <v>105</v>
      </c>
      <c r="C286" s="12" t="s">
        <v>284</v>
      </c>
      <c r="D286" s="5" t="s">
        <v>285</v>
      </c>
      <c r="E286" s="9" t="s">
        <v>285</v>
      </c>
      <c r="F286" s="5" t="s">
        <v>4</v>
      </c>
      <c r="G286" s="5" t="s">
        <v>50</v>
      </c>
      <c r="H286" s="5" t="s">
        <v>318</v>
      </c>
      <c r="I286" s="4" t="s">
        <v>319</v>
      </c>
      <c r="J286" s="5" t="s">
        <v>4</v>
      </c>
      <c r="K286" s="5" t="s">
        <v>4</v>
      </c>
      <c r="L286" s="5" t="s">
        <v>4</v>
      </c>
      <c r="M286" s="5" t="s">
        <v>5</v>
      </c>
      <c r="N286" s="5" t="s">
        <v>321</v>
      </c>
      <c r="O286" s="18">
        <v>44629</v>
      </c>
      <c r="P286" s="5" t="s">
        <v>7</v>
      </c>
      <c r="Q286" s="19">
        <v>326.92</v>
      </c>
      <c r="R286" s="19">
        <v>0</v>
      </c>
      <c r="S286" s="19">
        <v>326.92</v>
      </c>
      <c r="T286" s="19">
        <v>0</v>
      </c>
    </row>
    <row r="287" spans="1:20" ht="29" outlineLevel="4" x14ac:dyDescent="0.35">
      <c r="A287" s="9" t="s">
        <v>104</v>
      </c>
      <c r="B287" s="9" t="s">
        <v>105</v>
      </c>
      <c r="C287" s="12" t="s">
        <v>284</v>
      </c>
      <c r="D287" s="5" t="s">
        <v>285</v>
      </c>
      <c r="E287" s="9" t="s">
        <v>285</v>
      </c>
      <c r="F287" s="5" t="s">
        <v>4</v>
      </c>
      <c r="G287" s="5" t="s">
        <v>50</v>
      </c>
      <c r="H287" s="5" t="s">
        <v>318</v>
      </c>
      <c r="I287" s="4" t="s">
        <v>319</v>
      </c>
      <c r="J287" s="5" t="s">
        <v>4</v>
      </c>
      <c r="K287" s="5" t="s">
        <v>4</v>
      </c>
      <c r="L287" s="5" t="s">
        <v>4</v>
      </c>
      <c r="M287" s="5" t="s">
        <v>5</v>
      </c>
      <c r="N287" s="5" t="s">
        <v>322</v>
      </c>
      <c r="O287" s="18">
        <v>44650</v>
      </c>
      <c r="P287" s="5" t="s">
        <v>7</v>
      </c>
      <c r="Q287" s="19">
        <v>277.27</v>
      </c>
      <c r="R287" s="19">
        <v>0</v>
      </c>
      <c r="S287" s="19">
        <v>277.27</v>
      </c>
      <c r="T287" s="19">
        <v>0</v>
      </c>
    </row>
    <row r="288" spans="1:20" ht="29" outlineLevel="4" x14ac:dyDescent="0.35">
      <c r="A288" s="9" t="s">
        <v>104</v>
      </c>
      <c r="B288" s="9" t="s">
        <v>105</v>
      </c>
      <c r="C288" s="12" t="s">
        <v>284</v>
      </c>
      <c r="D288" s="5" t="s">
        <v>285</v>
      </c>
      <c r="E288" s="9" t="s">
        <v>285</v>
      </c>
      <c r="F288" s="5" t="s">
        <v>4</v>
      </c>
      <c r="G288" s="5" t="s">
        <v>50</v>
      </c>
      <c r="H288" s="5" t="s">
        <v>318</v>
      </c>
      <c r="I288" s="4" t="s">
        <v>319</v>
      </c>
      <c r="J288" s="5" t="s">
        <v>4</v>
      </c>
      <c r="K288" s="5" t="s">
        <v>4</v>
      </c>
      <c r="L288" s="5" t="s">
        <v>4</v>
      </c>
      <c r="M288" s="5" t="s">
        <v>5</v>
      </c>
      <c r="N288" s="5" t="s">
        <v>323</v>
      </c>
      <c r="O288" s="18">
        <v>44670</v>
      </c>
      <c r="P288" s="5" t="s">
        <v>7</v>
      </c>
      <c r="Q288" s="19">
        <v>530.4</v>
      </c>
      <c r="R288" s="19">
        <v>0</v>
      </c>
      <c r="S288" s="19">
        <v>530.4</v>
      </c>
      <c r="T288" s="19">
        <v>0</v>
      </c>
    </row>
    <row r="289" spans="1:20" ht="29" outlineLevel="4" x14ac:dyDescent="0.35">
      <c r="A289" s="9" t="s">
        <v>104</v>
      </c>
      <c r="B289" s="9" t="s">
        <v>105</v>
      </c>
      <c r="C289" s="12" t="s">
        <v>284</v>
      </c>
      <c r="D289" s="5" t="s">
        <v>285</v>
      </c>
      <c r="E289" s="9" t="s">
        <v>285</v>
      </c>
      <c r="F289" s="5" t="s">
        <v>49</v>
      </c>
      <c r="G289" s="5" t="s">
        <v>4</v>
      </c>
      <c r="H289" s="5" t="s">
        <v>318</v>
      </c>
      <c r="I289" s="4" t="s">
        <v>319</v>
      </c>
      <c r="J289" s="5" t="s">
        <v>4</v>
      </c>
      <c r="K289" s="5" t="s">
        <v>4</v>
      </c>
      <c r="L289" s="5" t="s">
        <v>4</v>
      </c>
      <c r="M289" s="5" t="s">
        <v>5</v>
      </c>
      <c r="N289" s="5" t="s">
        <v>317</v>
      </c>
      <c r="O289" s="18">
        <v>44539</v>
      </c>
      <c r="P289" s="5" t="s">
        <v>7</v>
      </c>
      <c r="Q289" s="19">
        <v>4267.68</v>
      </c>
      <c r="R289" s="19">
        <v>4267.68</v>
      </c>
      <c r="S289" s="19">
        <v>0</v>
      </c>
      <c r="T289" s="19">
        <v>0</v>
      </c>
    </row>
    <row r="290" spans="1:20" ht="29" outlineLevel="4" x14ac:dyDescent="0.35">
      <c r="A290" s="9" t="s">
        <v>104</v>
      </c>
      <c r="B290" s="9" t="s">
        <v>105</v>
      </c>
      <c r="C290" s="12" t="s">
        <v>284</v>
      </c>
      <c r="D290" s="5" t="s">
        <v>285</v>
      </c>
      <c r="E290" s="9" t="s">
        <v>285</v>
      </c>
      <c r="F290" s="5" t="s">
        <v>49</v>
      </c>
      <c r="G290" s="5" t="s">
        <v>4</v>
      </c>
      <c r="H290" s="5" t="s">
        <v>318</v>
      </c>
      <c r="I290" s="4" t="s">
        <v>319</v>
      </c>
      <c r="J290" s="5" t="s">
        <v>4</v>
      </c>
      <c r="K290" s="5" t="s">
        <v>4</v>
      </c>
      <c r="L290" s="5" t="s">
        <v>4</v>
      </c>
      <c r="M290" s="5" t="s">
        <v>5</v>
      </c>
      <c r="N290" s="5" t="s">
        <v>320</v>
      </c>
      <c r="O290" s="18">
        <v>44573</v>
      </c>
      <c r="P290" s="5" t="s">
        <v>7</v>
      </c>
      <c r="Q290" s="19">
        <v>5120.1400000000003</v>
      </c>
      <c r="R290" s="19">
        <v>5120.1400000000003</v>
      </c>
      <c r="S290" s="19">
        <v>0</v>
      </c>
      <c r="T290" s="19">
        <v>0</v>
      </c>
    </row>
    <row r="291" spans="1:20" ht="29" outlineLevel="4" x14ac:dyDescent="0.35">
      <c r="A291" s="9" t="s">
        <v>104</v>
      </c>
      <c r="B291" s="9" t="s">
        <v>105</v>
      </c>
      <c r="C291" s="12" t="s">
        <v>284</v>
      </c>
      <c r="D291" s="5" t="s">
        <v>285</v>
      </c>
      <c r="E291" s="9" t="s">
        <v>285</v>
      </c>
      <c r="F291" s="5" t="s">
        <v>49</v>
      </c>
      <c r="G291" s="5" t="s">
        <v>4</v>
      </c>
      <c r="H291" s="5" t="s">
        <v>318</v>
      </c>
      <c r="I291" s="4" t="s">
        <v>319</v>
      </c>
      <c r="J291" s="5" t="s">
        <v>4</v>
      </c>
      <c r="K291" s="5" t="s">
        <v>4</v>
      </c>
      <c r="L291" s="5" t="s">
        <v>4</v>
      </c>
      <c r="M291" s="5" t="s">
        <v>5</v>
      </c>
      <c r="N291" s="5" t="s">
        <v>321</v>
      </c>
      <c r="O291" s="18">
        <v>44629</v>
      </c>
      <c r="P291" s="5" t="s">
        <v>7</v>
      </c>
      <c r="Q291" s="19">
        <v>2616.08</v>
      </c>
      <c r="R291" s="19">
        <v>2616.08</v>
      </c>
      <c r="S291" s="19">
        <v>0</v>
      </c>
      <c r="T291" s="19">
        <v>0</v>
      </c>
    </row>
    <row r="292" spans="1:20" ht="29" outlineLevel="4" x14ac:dyDescent="0.35">
      <c r="A292" s="9" t="s">
        <v>104</v>
      </c>
      <c r="B292" s="9" t="s">
        <v>105</v>
      </c>
      <c r="C292" s="12" t="s">
        <v>284</v>
      </c>
      <c r="D292" s="5" t="s">
        <v>285</v>
      </c>
      <c r="E292" s="9" t="s">
        <v>285</v>
      </c>
      <c r="F292" s="5" t="s">
        <v>49</v>
      </c>
      <c r="G292" s="5" t="s">
        <v>4</v>
      </c>
      <c r="H292" s="5" t="s">
        <v>318</v>
      </c>
      <c r="I292" s="4" t="s">
        <v>319</v>
      </c>
      <c r="J292" s="5" t="s">
        <v>4</v>
      </c>
      <c r="K292" s="5" t="s">
        <v>4</v>
      </c>
      <c r="L292" s="5" t="s">
        <v>4</v>
      </c>
      <c r="M292" s="5" t="s">
        <v>5</v>
      </c>
      <c r="N292" s="5" t="s">
        <v>322</v>
      </c>
      <c r="O292" s="18">
        <v>44650</v>
      </c>
      <c r="P292" s="5" t="s">
        <v>7</v>
      </c>
      <c r="Q292" s="19">
        <v>2218.73</v>
      </c>
      <c r="R292" s="19">
        <v>2218.73</v>
      </c>
      <c r="S292" s="19">
        <v>0</v>
      </c>
      <c r="T292" s="19">
        <v>0</v>
      </c>
    </row>
    <row r="293" spans="1:20" ht="29" outlineLevel="4" x14ac:dyDescent="0.35">
      <c r="A293" s="9" t="s">
        <v>104</v>
      </c>
      <c r="B293" s="9" t="s">
        <v>105</v>
      </c>
      <c r="C293" s="12" t="s">
        <v>284</v>
      </c>
      <c r="D293" s="5" t="s">
        <v>285</v>
      </c>
      <c r="E293" s="9" t="s">
        <v>285</v>
      </c>
      <c r="F293" s="5" t="s">
        <v>49</v>
      </c>
      <c r="G293" s="5" t="s">
        <v>4</v>
      </c>
      <c r="H293" s="5" t="s">
        <v>318</v>
      </c>
      <c r="I293" s="4" t="s">
        <v>319</v>
      </c>
      <c r="J293" s="5" t="s">
        <v>4</v>
      </c>
      <c r="K293" s="5" t="s">
        <v>4</v>
      </c>
      <c r="L293" s="5" t="s">
        <v>4</v>
      </c>
      <c r="M293" s="5" t="s">
        <v>5</v>
      </c>
      <c r="N293" s="5" t="s">
        <v>323</v>
      </c>
      <c r="O293" s="18">
        <v>44670</v>
      </c>
      <c r="P293" s="5" t="s">
        <v>7</v>
      </c>
      <c r="Q293" s="19">
        <v>4243.6000000000004</v>
      </c>
      <c r="R293" s="19">
        <v>4243.6000000000004</v>
      </c>
      <c r="S293" s="19">
        <v>0</v>
      </c>
      <c r="T293" s="19">
        <v>0</v>
      </c>
    </row>
    <row r="294" spans="1:20" outlineLevel="3" x14ac:dyDescent="0.35">
      <c r="H294" s="1" t="s">
        <v>10979</v>
      </c>
      <c r="O294" s="18"/>
      <c r="Q294" s="19">
        <f>SUBTOTAL(9,Q284:Q293)</f>
        <v>20774</v>
      </c>
      <c r="R294" s="19">
        <f>SUBTOTAL(9,R284:R293)</f>
        <v>18466.23</v>
      </c>
      <c r="S294" s="19">
        <f>SUBTOTAL(9,S284:S293)</f>
        <v>2307.77</v>
      </c>
      <c r="T294" s="19">
        <f>SUBTOTAL(9,T284:T293)</f>
        <v>0</v>
      </c>
    </row>
    <row r="295" spans="1:20" ht="29" outlineLevel="4" x14ac:dyDescent="0.35">
      <c r="A295" s="9" t="s">
        <v>104</v>
      </c>
      <c r="B295" s="9" t="s">
        <v>105</v>
      </c>
      <c r="C295" s="12" t="s">
        <v>284</v>
      </c>
      <c r="D295" s="5" t="s">
        <v>285</v>
      </c>
      <c r="E295" s="9" t="s">
        <v>285</v>
      </c>
      <c r="F295" s="5" t="s">
        <v>4</v>
      </c>
      <c r="G295" s="5" t="s">
        <v>45</v>
      </c>
      <c r="H295" s="5" t="s">
        <v>325</v>
      </c>
      <c r="I295" s="4" t="s">
        <v>326</v>
      </c>
      <c r="J295" s="5" t="s">
        <v>4</v>
      </c>
      <c r="K295" s="5" t="s">
        <v>4</v>
      </c>
      <c r="L295" s="5" t="s">
        <v>4</v>
      </c>
      <c r="M295" s="5" t="s">
        <v>5</v>
      </c>
      <c r="N295" s="5" t="s">
        <v>324</v>
      </c>
      <c r="O295" s="18">
        <v>44468</v>
      </c>
      <c r="P295" s="5" t="s">
        <v>7</v>
      </c>
      <c r="Q295" s="19">
        <v>8665</v>
      </c>
      <c r="R295" s="19">
        <v>0</v>
      </c>
      <c r="S295" s="19">
        <v>8665</v>
      </c>
      <c r="T295" s="19">
        <v>0</v>
      </c>
    </row>
    <row r="296" spans="1:20" ht="29" outlineLevel="4" x14ac:dyDescent="0.35">
      <c r="A296" s="9" t="s">
        <v>104</v>
      </c>
      <c r="B296" s="9" t="s">
        <v>105</v>
      </c>
      <c r="C296" s="12" t="s">
        <v>284</v>
      </c>
      <c r="D296" s="5" t="s">
        <v>285</v>
      </c>
      <c r="E296" s="9" t="s">
        <v>285</v>
      </c>
      <c r="F296" s="5" t="s">
        <v>4</v>
      </c>
      <c r="G296" s="5" t="s">
        <v>45</v>
      </c>
      <c r="H296" s="5" t="s">
        <v>325</v>
      </c>
      <c r="I296" s="4" t="s">
        <v>326</v>
      </c>
      <c r="J296" s="5" t="s">
        <v>4</v>
      </c>
      <c r="K296" s="5" t="s">
        <v>4</v>
      </c>
      <c r="L296" s="5" t="s">
        <v>4</v>
      </c>
      <c r="M296" s="5" t="s">
        <v>5</v>
      </c>
      <c r="N296" s="5" t="s">
        <v>327</v>
      </c>
      <c r="O296" s="18">
        <v>44473</v>
      </c>
      <c r="P296" s="5" t="s">
        <v>7</v>
      </c>
      <c r="Q296" s="19">
        <v>3673</v>
      </c>
      <c r="R296" s="19">
        <v>0</v>
      </c>
      <c r="S296" s="19">
        <v>3673</v>
      </c>
      <c r="T296" s="19">
        <v>0</v>
      </c>
    </row>
    <row r="297" spans="1:20" ht="29" outlineLevel="4" x14ac:dyDescent="0.35">
      <c r="A297" s="9" t="s">
        <v>104</v>
      </c>
      <c r="B297" s="9" t="s">
        <v>105</v>
      </c>
      <c r="C297" s="12" t="s">
        <v>284</v>
      </c>
      <c r="D297" s="5" t="s">
        <v>285</v>
      </c>
      <c r="E297" s="9" t="s">
        <v>285</v>
      </c>
      <c r="F297" s="5" t="s">
        <v>4</v>
      </c>
      <c r="G297" s="5" t="s">
        <v>45</v>
      </c>
      <c r="H297" s="5" t="s">
        <v>325</v>
      </c>
      <c r="I297" s="4" t="s">
        <v>326</v>
      </c>
      <c r="J297" s="5" t="s">
        <v>4</v>
      </c>
      <c r="K297" s="5" t="s">
        <v>4</v>
      </c>
      <c r="L297" s="5" t="s">
        <v>4</v>
      </c>
      <c r="M297" s="5" t="s">
        <v>5</v>
      </c>
      <c r="N297" s="5" t="s">
        <v>328</v>
      </c>
      <c r="O297" s="18">
        <v>44496</v>
      </c>
      <c r="P297" s="5" t="s">
        <v>7</v>
      </c>
      <c r="Q297" s="19">
        <v>15631</v>
      </c>
      <c r="R297" s="19">
        <v>0</v>
      </c>
      <c r="S297" s="19">
        <v>15631</v>
      </c>
      <c r="T297" s="19">
        <v>0</v>
      </c>
    </row>
    <row r="298" spans="1:20" ht="29" outlineLevel="4" x14ac:dyDescent="0.35">
      <c r="A298" s="9" t="s">
        <v>104</v>
      </c>
      <c r="B298" s="9" t="s">
        <v>105</v>
      </c>
      <c r="C298" s="12" t="s">
        <v>284</v>
      </c>
      <c r="D298" s="5" t="s">
        <v>285</v>
      </c>
      <c r="E298" s="9" t="s">
        <v>285</v>
      </c>
      <c r="F298" s="5" t="s">
        <v>4</v>
      </c>
      <c r="G298" s="5" t="s">
        <v>45</v>
      </c>
      <c r="H298" s="5" t="s">
        <v>325</v>
      </c>
      <c r="I298" s="4" t="s">
        <v>326</v>
      </c>
      <c r="J298" s="5" t="s">
        <v>4</v>
      </c>
      <c r="K298" s="5" t="s">
        <v>4</v>
      </c>
      <c r="L298" s="5" t="s">
        <v>4</v>
      </c>
      <c r="M298" s="5" t="s">
        <v>5</v>
      </c>
      <c r="N298" s="5" t="s">
        <v>329</v>
      </c>
      <c r="O298" s="18">
        <v>44539</v>
      </c>
      <c r="P298" s="5" t="s">
        <v>7</v>
      </c>
      <c r="Q298" s="19">
        <v>19937</v>
      </c>
      <c r="R298" s="19">
        <v>0</v>
      </c>
      <c r="S298" s="19">
        <v>19937</v>
      </c>
      <c r="T298" s="19">
        <v>0</v>
      </c>
    </row>
    <row r="299" spans="1:20" ht="29" outlineLevel="4" x14ac:dyDescent="0.35">
      <c r="A299" s="9" t="s">
        <v>104</v>
      </c>
      <c r="B299" s="9" t="s">
        <v>105</v>
      </c>
      <c r="C299" s="12" t="s">
        <v>284</v>
      </c>
      <c r="D299" s="5" t="s">
        <v>285</v>
      </c>
      <c r="E299" s="9" t="s">
        <v>285</v>
      </c>
      <c r="F299" s="5" t="s">
        <v>4</v>
      </c>
      <c r="G299" s="5" t="s">
        <v>45</v>
      </c>
      <c r="H299" s="5" t="s">
        <v>325</v>
      </c>
      <c r="I299" s="4" t="s">
        <v>326</v>
      </c>
      <c r="J299" s="5" t="s">
        <v>4</v>
      </c>
      <c r="K299" s="5" t="s">
        <v>4</v>
      </c>
      <c r="L299" s="5" t="s">
        <v>4</v>
      </c>
      <c r="M299" s="5" t="s">
        <v>5</v>
      </c>
      <c r="N299" s="5" t="s">
        <v>330</v>
      </c>
      <c r="O299" s="18">
        <v>44585</v>
      </c>
      <c r="P299" s="5" t="s">
        <v>7</v>
      </c>
      <c r="Q299" s="19">
        <v>13548</v>
      </c>
      <c r="R299" s="19">
        <v>0</v>
      </c>
      <c r="S299" s="19">
        <v>13548</v>
      </c>
      <c r="T299" s="19">
        <v>0</v>
      </c>
    </row>
    <row r="300" spans="1:20" ht="29" outlineLevel="4" x14ac:dyDescent="0.35">
      <c r="A300" s="9" t="s">
        <v>104</v>
      </c>
      <c r="B300" s="9" t="s">
        <v>105</v>
      </c>
      <c r="C300" s="12" t="s">
        <v>284</v>
      </c>
      <c r="D300" s="5" t="s">
        <v>285</v>
      </c>
      <c r="E300" s="9" t="s">
        <v>285</v>
      </c>
      <c r="F300" s="5" t="s">
        <v>4</v>
      </c>
      <c r="G300" s="5" t="s">
        <v>45</v>
      </c>
      <c r="H300" s="5" t="s">
        <v>325</v>
      </c>
      <c r="I300" s="4" t="s">
        <v>326</v>
      </c>
      <c r="J300" s="5" t="s">
        <v>4</v>
      </c>
      <c r="K300" s="5" t="s">
        <v>4</v>
      </c>
      <c r="L300" s="5" t="s">
        <v>4</v>
      </c>
      <c r="M300" s="5" t="s">
        <v>5</v>
      </c>
      <c r="N300" s="5" t="s">
        <v>331</v>
      </c>
      <c r="O300" s="18">
        <v>44643</v>
      </c>
      <c r="P300" s="5" t="s">
        <v>7</v>
      </c>
      <c r="Q300" s="19">
        <v>15642</v>
      </c>
      <c r="R300" s="19">
        <v>0</v>
      </c>
      <c r="S300" s="19">
        <v>15642</v>
      </c>
      <c r="T300" s="19">
        <v>0</v>
      </c>
    </row>
    <row r="301" spans="1:20" ht="29" outlineLevel="4" x14ac:dyDescent="0.35">
      <c r="A301" s="9" t="s">
        <v>104</v>
      </c>
      <c r="B301" s="9" t="s">
        <v>105</v>
      </c>
      <c r="C301" s="12" t="s">
        <v>284</v>
      </c>
      <c r="D301" s="5" t="s">
        <v>285</v>
      </c>
      <c r="E301" s="9" t="s">
        <v>285</v>
      </c>
      <c r="F301" s="5" t="s">
        <v>4</v>
      </c>
      <c r="G301" s="5" t="s">
        <v>45</v>
      </c>
      <c r="H301" s="5" t="s">
        <v>325</v>
      </c>
      <c r="I301" s="4" t="s">
        <v>326</v>
      </c>
      <c r="J301" s="5" t="s">
        <v>4</v>
      </c>
      <c r="K301" s="5" t="s">
        <v>4</v>
      </c>
      <c r="L301" s="5" t="s">
        <v>4</v>
      </c>
      <c r="M301" s="5" t="s">
        <v>5</v>
      </c>
      <c r="N301" s="5" t="s">
        <v>332</v>
      </c>
      <c r="O301" s="18">
        <v>44678</v>
      </c>
      <c r="P301" s="5" t="s">
        <v>7</v>
      </c>
      <c r="Q301" s="19">
        <v>10935</v>
      </c>
      <c r="R301" s="19">
        <v>0</v>
      </c>
      <c r="S301" s="19">
        <v>10935</v>
      </c>
      <c r="T301" s="19">
        <v>0</v>
      </c>
    </row>
    <row r="302" spans="1:20" ht="29" outlineLevel="4" x14ac:dyDescent="0.35">
      <c r="A302" s="9" t="s">
        <v>104</v>
      </c>
      <c r="B302" s="9" t="s">
        <v>105</v>
      </c>
      <c r="C302" s="12" t="s">
        <v>284</v>
      </c>
      <c r="D302" s="5" t="s">
        <v>285</v>
      </c>
      <c r="E302" s="9" t="s">
        <v>285</v>
      </c>
      <c r="F302" s="5" t="s">
        <v>4</v>
      </c>
      <c r="G302" s="5" t="s">
        <v>45</v>
      </c>
      <c r="H302" s="5" t="s">
        <v>325</v>
      </c>
      <c r="I302" s="4" t="s">
        <v>326</v>
      </c>
      <c r="J302" s="5" t="s">
        <v>4</v>
      </c>
      <c r="K302" s="5" t="s">
        <v>4</v>
      </c>
      <c r="L302" s="5" t="s">
        <v>4</v>
      </c>
      <c r="M302" s="5" t="s">
        <v>5</v>
      </c>
      <c r="N302" s="5" t="s">
        <v>333</v>
      </c>
      <c r="O302" s="18">
        <v>44727</v>
      </c>
      <c r="P302" s="5" t="s">
        <v>7</v>
      </c>
      <c r="Q302" s="19">
        <v>14948</v>
      </c>
      <c r="R302" s="19">
        <v>0</v>
      </c>
      <c r="S302" s="19">
        <v>14948</v>
      </c>
      <c r="T302" s="19">
        <v>0</v>
      </c>
    </row>
    <row r="303" spans="1:20" outlineLevel="3" x14ac:dyDescent="0.35">
      <c r="H303" s="1" t="s">
        <v>10980</v>
      </c>
      <c r="O303" s="18"/>
      <c r="Q303" s="19">
        <f>SUBTOTAL(9,Q295:Q302)</f>
        <v>102979</v>
      </c>
      <c r="R303" s="19">
        <f>SUBTOTAL(9,R295:R302)</f>
        <v>0</v>
      </c>
      <c r="S303" s="19">
        <f>SUBTOTAL(9,S295:S302)</f>
        <v>102979</v>
      </c>
      <c r="T303" s="19">
        <f>SUBTOTAL(9,T295:T302)</f>
        <v>0</v>
      </c>
    </row>
    <row r="304" spans="1:20" outlineLevel="4" x14ac:dyDescent="0.35">
      <c r="A304" s="9" t="s">
        <v>104</v>
      </c>
      <c r="B304" s="9" t="s">
        <v>105</v>
      </c>
      <c r="C304" s="12" t="s">
        <v>284</v>
      </c>
      <c r="D304" s="5" t="s">
        <v>285</v>
      </c>
      <c r="E304" s="9" t="s">
        <v>285</v>
      </c>
      <c r="F304" s="5" t="s">
        <v>4</v>
      </c>
      <c r="G304" s="5" t="s">
        <v>334</v>
      </c>
      <c r="H304" s="5" t="s">
        <v>336</v>
      </c>
      <c r="I304" s="4" t="s">
        <v>12505</v>
      </c>
      <c r="J304" s="5" t="s">
        <v>4</v>
      </c>
      <c r="K304" s="5" t="s">
        <v>4</v>
      </c>
      <c r="L304" s="5" t="s">
        <v>4</v>
      </c>
      <c r="M304" s="5" t="s">
        <v>5</v>
      </c>
      <c r="N304" s="5" t="s">
        <v>335</v>
      </c>
      <c r="O304" s="18">
        <v>44523</v>
      </c>
      <c r="P304" s="5" t="s">
        <v>7</v>
      </c>
      <c r="Q304" s="19">
        <v>1148227</v>
      </c>
      <c r="R304" s="19">
        <v>0</v>
      </c>
      <c r="S304" s="19">
        <v>1148227</v>
      </c>
      <c r="T304" s="19">
        <v>0</v>
      </c>
    </row>
    <row r="305" spans="1:20" outlineLevel="3" x14ac:dyDescent="0.35">
      <c r="H305" s="1" t="s">
        <v>10981</v>
      </c>
      <c r="O305" s="18"/>
      <c r="Q305" s="19">
        <f>SUBTOTAL(9,Q304:Q304)</f>
        <v>1148227</v>
      </c>
      <c r="R305" s="19">
        <f>SUBTOTAL(9,R304:R304)</f>
        <v>0</v>
      </c>
      <c r="S305" s="19">
        <f>SUBTOTAL(9,S304:S304)</f>
        <v>1148227</v>
      </c>
      <c r="T305" s="19">
        <f>SUBTOTAL(9,T304:T304)</f>
        <v>0</v>
      </c>
    </row>
    <row r="306" spans="1:20" outlineLevel="2" x14ac:dyDescent="0.35">
      <c r="C306" s="11" t="s">
        <v>10201</v>
      </c>
      <c r="O306" s="18"/>
      <c r="Q306" s="19">
        <f>SUBTOTAL(9,Q249:Q304)</f>
        <v>2457892</v>
      </c>
      <c r="R306" s="19">
        <f>SUBTOTAL(9,R249:R304)</f>
        <v>1179873.8199999998</v>
      </c>
      <c r="S306" s="19">
        <f>SUBTOTAL(9,S249:S304)</f>
        <v>1278018.18</v>
      </c>
      <c r="T306" s="19">
        <f>SUBTOTAL(9,T249:T304)</f>
        <v>0</v>
      </c>
    </row>
    <row r="307" spans="1:20" ht="29" outlineLevel="4" x14ac:dyDescent="0.35">
      <c r="A307" s="9" t="s">
        <v>74</v>
      </c>
      <c r="B307" s="9" t="s">
        <v>75</v>
      </c>
      <c r="C307" s="12" t="s">
        <v>12339</v>
      </c>
      <c r="D307" s="5" t="s">
        <v>338</v>
      </c>
      <c r="E307" s="9" t="s">
        <v>338</v>
      </c>
      <c r="F307" s="5" t="s">
        <v>4</v>
      </c>
      <c r="G307" s="5" t="s">
        <v>729</v>
      </c>
      <c r="H307" s="5" t="s">
        <v>341</v>
      </c>
      <c r="I307" s="4" t="s">
        <v>342</v>
      </c>
      <c r="J307" s="5" t="s">
        <v>4</v>
      </c>
      <c r="K307" s="5" t="s">
        <v>4</v>
      </c>
      <c r="L307" s="5" t="s">
        <v>4</v>
      </c>
      <c r="M307" s="5" t="s">
        <v>5</v>
      </c>
      <c r="N307" s="5" t="s">
        <v>339</v>
      </c>
      <c r="O307" s="18">
        <v>44595</v>
      </c>
      <c r="P307" s="5" t="s">
        <v>340</v>
      </c>
      <c r="Q307" s="19">
        <v>1140</v>
      </c>
      <c r="R307" s="19">
        <v>0</v>
      </c>
      <c r="S307" s="19">
        <v>1140</v>
      </c>
      <c r="T307" s="19">
        <v>0</v>
      </c>
    </row>
    <row r="308" spans="1:20" outlineLevel="3" x14ac:dyDescent="0.35">
      <c r="H308" s="1" t="s">
        <v>10982</v>
      </c>
      <c r="O308" s="18"/>
      <c r="Q308" s="19">
        <f>SUBTOTAL(9,Q307:Q307)</f>
        <v>1140</v>
      </c>
      <c r="R308" s="19">
        <f>SUBTOTAL(9,R307:R307)</f>
        <v>0</v>
      </c>
      <c r="S308" s="19">
        <f>SUBTOTAL(9,S307:S307)</f>
        <v>1140</v>
      </c>
      <c r="T308" s="19">
        <f>SUBTOTAL(9,T307:T307)</f>
        <v>0</v>
      </c>
    </row>
    <row r="309" spans="1:20" ht="58" outlineLevel="4" x14ac:dyDescent="0.35">
      <c r="A309" s="9" t="s">
        <v>74</v>
      </c>
      <c r="B309" s="9" t="s">
        <v>75</v>
      </c>
      <c r="C309" s="12" t="s">
        <v>12339</v>
      </c>
      <c r="D309" s="5" t="s">
        <v>338</v>
      </c>
      <c r="E309" s="9" t="s">
        <v>338</v>
      </c>
      <c r="F309" s="5" t="s">
        <v>4</v>
      </c>
      <c r="G309" s="5" t="s">
        <v>729</v>
      </c>
      <c r="H309" s="5" t="s">
        <v>345</v>
      </c>
      <c r="I309" s="4" t="s">
        <v>12506</v>
      </c>
      <c r="J309" s="5" t="s">
        <v>4</v>
      </c>
      <c r="K309" s="5" t="s">
        <v>4</v>
      </c>
      <c r="L309" s="5" t="s">
        <v>4</v>
      </c>
      <c r="M309" s="5" t="s">
        <v>5</v>
      </c>
      <c r="N309" s="5" t="s">
        <v>343</v>
      </c>
      <c r="O309" s="18">
        <v>44459</v>
      </c>
      <c r="P309" s="5" t="s">
        <v>344</v>
      </c>
      <c r="Q309" s="19">
        <v>11797</v>
      </c>
      <c r="R309" s="19">
        <v>0</v>
      </c>
      <c r="S309" s="19">
        <v>11797</v>
      </c>
      <c r="T309" s="19">
        <v>0</v>
      </c>
    </row>
    <row r="310" spans="1:20" ht="58" outlineLevel="4" x14ac:dyDescent="0.35">
      <c r="A310" s="9" t="s">
        <v>74</v>
      </c>
      <c r="B310" s="9" t="s">
        <v>75</v>
      </c>
      <c r="C310" s="12" t="s">
        <v>12339</v>
      </c>
      <c r="D310" s="5" t="s">
        <v>338</v>
      </c>
      <c r="E310" s="9" t="s">
        <v>338</v>
      </c>
      <c r="F310" s="5" t="s">
        <v>4</v>
      </c>
      <c r="G310" s="5" t="s">
        <v>729</v>
      </c>
      <c r="H310" s="5" t="s">
        <v>345</v>
      </c>
      <c r="I310" s="4" t="s">
        <v>12506</v>
      </c>
      <c r="J310" s="5" t="s">
        <v>4</v>
      </c>
      <c r="K310" s="5" t="s">
        <v>4</v>
      </c>
      <c r="L310" s="5" t="s">
        <v>4</v>
      </c>
      <c r="M310" s="5" t="s">
        <v>5</v>
      </c>
      <c r="N310" s="5" t="s">
        <v>346</v>
      </c>
      <c r="O310" s="18">
        <v>44476</v>
      </c>
      <c r="P310" s="5" t="s">
        <v>347</v>
      </c>
      <c r="Q310" s="19">
        <v>24211</v>
      </c>
      <c r="R310" s="19">
        <v>0</v>
      </c>
      <c r="S310" s="19">
        <v>24211</v>
      </c>
      <c r="T310" s="19">
        <v>0</v>
      </c>
    </row>
    <row r="311" spans="1:20" ht="58" outlineLevel="4" x14ac:dyDescent="0.35">
      <c r="A311" s="9" t="s">
        <v>74</v>
      </c>
      <c r="B311" s="9" t="s">
        <v>75</v>
      </c>
      <c r="C311" s="12" t="s">
        <v>12339</v>
      </c>
      <c r="D311" s="5" t="s">
        <v>338</v>
      </c>
      <c r="E311" s="9" t="s">
        <v>338</v>
      </c>
      <c r="F311" s="5" t="s">
        <v>4</v>
      </c>
      <c r="G311" s="5" t="s">
        <v>729</v>
      </c>
      <c r="H311" s="5" t="s">
        <v>345</v>
      </c>
      <c r="I311" s="4" t="s">
        <v>12506</v>
      </c>
      <c r="J311" s="5" t="s">
        <v>4</v>
      </c>
      <c r="K311" s="5" t="s">
        <v>4</v>
      </c>
      <c r="L311" s="5" t="s">
        <v>4</v>
      </c>
      <c r="M311" s="5" t="s">
        <v>5</v>
      </c>
      <c r="N311" s="5" t="s">
        <v>348</v>
      </c>
      <c r="O311" s="18">
        <v>44536</v>
      </c>
      <c r="P311" s="5" t="s">
        <v>349</v>
      </c>
      <c r="Q311" s="19">
        <v>7301</v>
      </c>
      <c r="R311" s="19">
        <v>0</v>
      </c>
      <c r="S311" s="19">
        <v>7301</v>
      </c>
      <c r="T311" s="19">
        <v>0</v>
      </c>
    </row>
    <row r="312" spans="1:20" ht="58" outlineLevel="4" x14ac:dyDescent="0.35">
      <c r="A312" s="9" t="s">
        <v>74</v>
      </c>
      <c r="B312" s="9" t="s">
        <v>75</v>
      </c>
      <c r="C312" s="12" t="s">
        <v>12339</v>
      </c>
      <c r="D312" s="5" t="s">
        <v>338</v>
      </c>
      <c r="E312" s="9" t="s">
        <v>338</v>
      </c>
      <c r="F312" s="5" t="s">
        <v>4</v>
      </c>
      <c r="G312" s="5" t="s">
        <v>729</v>
      </c>
      <c r="H312" s="5" t="s">
        <v>345</v>
      </c>
      <c r="I312" s="4" t="s">
        <v>12506</v>
      </c>
      <c r="J312" s="5" t="s">
        <v>4</v>
      </c>
      <c r="K312" s="5" t="s">
        <v>4</v>
      </c>
      <c r="L312" s="5" t="s">
        <v>4</v>
      </c>
      <c r="M312" s="5" t="s">
        <v>5</v>
      </c>
      <c r="N312" s="5" t="s">
        <v>350</v>
      </c>
      <c r="O312" s="18">
        <v>44560</v>
      </c>
      <c r="P312" s="5" t="s">
        <v>351</v>
      </c>
      <c r="Q312" s="19">
        <v>61996</v>
      </c>
      <c r="R312" s="19">
        <v>0</v>
      </c>
      <c r="S312" s="19">
        <v>61996</v>
      </c>
      <c r="T312" s="19">
        <v>0</v>
      </c>
    </row>
    <row r="313" spans="1:20" ht="58" outlineLevel="4" x14ac:dyDescent="0.35">
      <c r="A313" s="9" t="s">
        <v>74</v>
      </c>
      <c r="B313" s="9" t="s">
        <v>75</v>
      </c>
      <c r="C313" s="12" t="s">
        <v>12339</v>
      </c>
      <c r="D313" s="5" t="s">
        <v>338</v>
      </c>
      <c r="E313" s="9" t="s">
        <v>338</v>
      </c>
      <c r="F313" s="5" t="s">
        <v>4</v>
      </c>
      <c r="G313" s="5" t="s">
        <v>729</v>
      </c>
      <c r="H313" s="5" t="s">
        <v>345</v>
      </c>
      <c r="I313" s="4" t="s">
        <v>12506</v>
      </c>
      <c r="J313" s="5" t="s">
        <v>4</v>
      </c>
      <c r="K313" s="5" t="s">
        <v>4</v>
      </c>
      <c r="L313" s="5" t="s">
        <v>4</v>
      </c>
      <c r="M313" s="5" t="s">
        <v>5</v>
      </c>
      <c r="N313" s="5" t="s">
        <v>352</v>
      </c>
      <c r="O313" s="18">
        <v>44637</v>
      </c>
      <c r="P313" s="5" t="s">
        <v>353</v>
      </c>
      <c r="Q313" s="19">
        <v>15702</v>
      </c>
      <c r="R313" s="19">
        <v>0</v>
      </c>
      <c r="S313" s="19">
        <v>15702</v>
      </c>
      <c r="T313" s="19">
        <v>0</v>
      </c>
    </row>
    <row r="314" spans="1:20" ht="58" outlineLevel="4" x14ac:dyDescent="0.35">
      <c r="A314" s="9" t="s">
        <v>74</v>
      </c>
      <c r="B314" s="9" t="s">
        <v>75</v>
      </c>
      <c r="C314" s="12" t="s">
        <v>12339</v>
      </c>
      <c r="D314" s="5" t="s">
        <v>338</v>
      </c>
      <c r="E314" s="9" t="s">
        <v>338</v>
      </c>
      <c r="F314" s="5" t="s">
        <v>4</v>
      </c>
      <c r="G314" s="5" t="s">
        <v>729</v>
      </c>
      <c r="H314" s="5" t="s">
        <v>345</v>
      </c>
      <c r="I314" s="4" t="s">
        <v>12506</v>
      </c>
      <c r="J314" s="5" t="s">
        <v>4</v>
      </c>
      <c r="K314" s="5" t="s">
        <v>4</v>
      </c>
      <c r="L314" s="5" t="s">
        <v>4</v>
      </c>
      <c r="M314" s="5" t="s">
        <v>5</v>
      </c>
      <c r="N314" s="5" t="s">
        <v>354</v>
      </c>
      <c r="O314" s="18">
        <v>44714</v>
      </c>
      <c r="P314" s="5" t="s">
        <v>355</v>
      </c>
      <c r="Q314" s="19">
        <v>972</v>
      </c>
      <c r="R314" s="19">
        <v>0</v>
      </c>
      <c r="S314" s="19">
        <v>972</v>
      </c>
      <c r="T314" s="19">
        <v>0</v>
      </c>
    </row>
    <row r="315" spans="1:20" outlineLevel="3" x14ac:dyDescent="0.35">
      <c r="H315" s="1" t="s">
        <v>10983</v>
      </c>
      <c r="O315" s="18"/>
      <c r="Q315" s="19">
        <f>SUBTOTAL(9,Q309:Q314)</f>
        <v>121979</v>
      </c>
      <c r="R315" s="19">
        <f>SUBTOTAL(9,R309:R314)</f>
        <v>0</v>
      </c>
      <c r="S315" s="19">
        <f>SUBTOTAL(9,S309:S314)</f>
        <v>121979</v>
      </c>
      <c r="T315" s="19">
        <f>SUBTOTAL(9,T309:T314)</f>
        <v>0</v>
      </c>
    </row>
    <row r="316" spans="1:20" outlineLevel="4" x14ac:dyDescent="0.35">
      <c r="A316" s="9" t="s">
        <v>74</v>
      </c>
      <c r="B316" s="9" t="s">
        <v>75</v>
      </c>
      <c r="C316" s="12" t="s">
        <v>12339</v>
      </c>
      <c r="D316" s="5" t="s">
        <v>338</v>
      </c>
      <c r="E316" s="9" t="s">
        <v>338</v>
      </c>
      <c r="F316" s="5" t="s">
        <v>77</v>
      </c>
      <c r="G316" s="5" t="s">
        <v>4</v>
      </c>
      <c r="H316" s="5" t="s">
        <v>358</v>
      </c>
      <c r="I316" s="4" t="s">
        <v>359</v>
      </c>
      <c r="J316" s="5" t="s">
        <v>4</v>
      </c>
      <c r="K316" s="5" t="s">
        <v>4</v>
      </c>
      <c r="L316" s="5" t="s">
        <v>4</v>
      </c>
      <c r="M316" s="5" t="s">
        <v>5</v>
      </c>
      <c r="N316" s="5" t="s">
        <v>356</v>
      </c>
      <c r="O316" s="18">
        <v>44524</v>
      </c>
      <c r="P316" s="5" t="s">
        <v>357</v>
      </c>
      <c r="Q316" s="19">
        <v>25271</v>
      </c>
      <c r="R316" s="19">
        <v>25271</v>
      </c>
      <c r="S316" s="19">
        <v>0</v>
      </c>
      <c r="T316" s="19">
        <v>0</v>
      </c>
    </row>
    <row r="317" spans="1:20" outlineLevel="3" x14ac:dyDescent="0.35">
      <c r="H317" s="1" t="s">
        <v>10984</v>
      </c>
      <c r="O317" s="18"/>
      <c r="Q317" s="19">
        <f>SUBTOTAL(9,Q316:Q316)</f>
        <v>25271</v>
      </c>
      <c r="R317" s="19">
        <f>SUBTOTAL(9,R316:R316)</f>
        <v>25271</v>
      </c>
      <c r="S317" s="19">
        <f>SUBTOTAL(9,S316:S316)</f>
        <v>0</v>
      </c>
      <c r="T317" s="19">
        <f>SUBTOTAL(9,T316:T316)</f>
        <v>0</v>
      </c>
    </row>
    <row r="318" spans="1:20" outlineLevel="4" x14ac:dyDescent="0.35">
      <c r="A318" s="9" t="s">
        <v>74</v>
      </c>
      <c r="B318" s="9" t="s">
        <v>75</v>
      </c>
      <c r="C318" s="12" t="s">
        <v>12339</v>
      </c>
      <c r="D318" s="5" t="s">
        <v>338</v>
      </c>
      <c r="E318" s="9" t="s">
        <v>338</v>
      </c>
      <c r="F318" s="5" t="s">
        <v>4</v>
      </c>
      <c r="G318" s="5" t="s">
        <v>729</v>
      </c>
      <c r="H318" s="5" t="s">
        <v>361</v>
      </c>
      <c r="I318" s="4" t="s">
        <v>359</v>
      </c>
      <c r="J318" s="5" t="s">
        <v>4</v>
      </c>
      <c r="K318" s="5" t="s">
        <v>4</v>
      </c>
      <c r="L318" s="5" t="s">
        <v>4</v>
      </c>
      <c r="M318" s="5" t="s">
        <v>5</v>
      </c>
      <c r="N318" s="5" t="s">
        <v>360</v>
      </c>
      <c r="O318" s="18">
        <v>44524</v>
      </c>
      <c r="P318" s="5" t="s">
        <v>357</v>
      </c>
      <c r="Q318" s="19">
        <v>217.05</v>
      </c>
      <c r="R318" s="19">
        <v>0</v>
      </c>
      <c r="S318" s="19">
        <v>217.05</v>
      </c>
      <c r="T318" s="19">
        <v>0</v>
      </c>
    </row>
    <row r="319" spans="1:20" outlineLevel="4" x14ac:dyDescent="0.35">
      <c r="A319" s="9" t="s">
        <v>74</v>
      </c>
      <c r="B319" s="9" t="s">
        <v>75</v>
      </c>
      <c r="C319" s="12" t="s">
        <v>12339</v>
      </c>
      <c r="D319" s="5" t="s">
        <v>338</v>
      </c>
      <c r="E319" s="9" t="s">
        <v>338</v>
      </c>
      <c r="F319" s="5" t="s">
        <v>77</v>
      </c>
      <c r="G319" s="5" t="s">
        <v>4</v>
      </c>
      <c r="H319" s="5" t="s">
        <v>361</v>
      </c>
      <c r="I319" s="4" t="s">
        <v>359</v>
      </c>
      <c r="J319" s="5" t="s">
        <v>4</v>
      </c>
      <c r="K319" s="5" t="s">
        <v>4</v>
      </c>
      <c r="L319" s="5" t="s">
        <v>4</v>
      </c>
      <c r="M319" s="5" t="s">
        <v>5</v>
      </c>
      <c r="N319" s="5" t="s">
        <v>360</v>
      </c>
      <c r="O319" s="18">
        <v>44524</v>
      </c>
      <c r="P319" s="5" t="s">
        <v>357</v>
      </c>
      <c r="Q319" s="19">
        <v>1032.95</v>
      </c>
      <c r="R319" s="19">
        <v>1032.95</v>
      </c>
      <c r="S319" s="19">
        <v>0</v>
      </c>
      <c r="T319" s="19">
        <v>0</v>
      </c>
    </row>
    <row r="320" spans="1:20" outlineLevel="3" x14ac:dyDescent="0.35">
      <c r="H320" s="1" t="s">
        <v>10985</v>
      </c>
      <c r="O320" s="18"/>
      <c r="Q320" s="19">
        <f>SUBTOTAL(9,Q318:Q319)</f>
        <v>1250</v>
      </c>
      <c r="R320" s="19">
        <f>SUBTOTAL(9,R318:R319)</f>
        <v>1032.95</v>
      </c>
      <c r="S320" s="19">
        <f>SUBTOTAL(9,S318:S319)</f>
        <v>217.05</v>
      </c>
      <c r="T320" s="19">
        <f>SUBTOTAL(9,T318:T319)</f>
        <v>0</v>
      </c>
    </row>
    <row r="321" spans="1:20" ht="43.5" outlineLevel="4" x14ac:dyDescent="0.35">
      <c r="A321" s="9" t="s">
        <v>74</v>
      </c>
      <c r="B321" s="9" t="s">
        <v>75</v>
      </c>
      <c r="C321" s="12" t="s">
        <v>12339</v>
      </c>
      <c r="D321" s="5" t="s">
        <v>338</v>
      </c>
      <c r="E321" s="9" t="s">
        <v>338</v>
      </c>
      <c r="F321" s="5" t="s">
        <v>4</v>
      </c>
      <c r="G321" s="5" t="s">
        <v>729</v>
      </c>
      <c r="H321" s="5" t="s">
        <v>364</v>
      </c>
      <c r="I321" s="4" t="s">
        <v>365</v>
      </c>
      <c r="J321" s="5" t="s">
        <v>4</v>
      </c>
      <c r="K321" s="5" t="s">
        <v>4</v>
      </c>
      <c r="L321" s="5" t="s">
        <v>4</v>
      </c>
      <c r="M321" s="5" t="s">
        <v>5</v>
      </c>
      <c r="N321" s="5" t="s">
        <v>362</v>
      </c>
      <c r="O321" s="18">
        <v>44462</v>
      </c>
      <c r="P321" s="5" t="s">
        <v>363</v>
      </c>
      <c r="Q321" s="19">
        <v>38091</v>
      </c>
      <c r="R321" s="19">
        <v>0</v>
      </c>
      <c r="S321" s="19">
        <v>38091</v>
      </c>
      <c r="T321" s="19">
        <v>0</v>
      </c>
    </row>
    <row r="322" spans="1:20" ht="43.5" outlineLevel="4" x14ac:dyDescent="0.35">
      <c r="A322" s="9" t="s">
        <v>74</v>
      </c>
      <c r="B322" s="9" t="s">
        <v>75</v>
      </c>
      <c r="C322" s="12" t="s">
        <v>12339</v>
      </c>
      <c r="D322" s="5" t="s">
        <v>338</v>
      </c>
      <c r="E322" s="9" t="s">
        <v>338</v>
      </c>
      <c r="F322" s="5" t="s">
        <v>4</v>
      </c>
      <c r="G322" s="5" t="s">
        <v>729</v>
      </c>
      <c r="H322" s="5" t="s">
        <v>364</v>
      </c>
      <c r="I322" s="4" t="s">
        <v>365</v>
      </c>
      <c r="J322" s="5" t="s">
        <v>4</v>
      </c>
      <c r="K322" s="5" t="s">
        <v>4</v>
      </c>
      <c r="L322" s="5" t="s">
        <v>4</v>
      </c>
      <c r="M322" s="5" t="s">
        <v>5</v>
      </c>
      <c r="N322" s="5" t="s">
        <v>366</v>
      </c>
      <c r="O322" s="18">
        <v>44469</v>
      </c>
      <c r="P322" s="5" t="s">
        <v>367</v>
      </c>
      <c r="Q322" s="19">
        <v>43497</v>
      </c>
      <c r="R322" s="19">
        <v>0</v>
      </c>
      <c r="S322" s="19">
        <v>43497</v>
      </c>
      <c r="T322" s="19">
        <v>0</v>
      </c>
    </row>
    <row r="323" spans="1:20" ht="43.5" outlineLevel="4" x14ac:dyDescent="0.35">
      <c r="A323" s="9" t="s">
        <v>74</v>
      </c>
      <c r="B323" s="9" t="s">
        <v>75</v>
      </c>
      <c r="C323" s="12" t="s">
        <v>12339</v>
      </c>
      <c r="D323" s="5" t="s">
        <v>338</v>
      </c>
      <c r="E323" s="9" t="s">
        <v>338</v>
      </c>
      <c r="F323" s="5" t="s">
        <v>4</v>
      </c>
      <c r="G323" s="5" t="s">
        <v>729</v>
      </c>
      <c r="H323" s="5" t="s">
        <v>364</v>
      </c>
      <c r="I323" s="4" t="s">
        <v>365</v>
      </c>
      <c r="J323" s="5" t="s">
        <v>4</v>
      </c>
      <c r="K323" s="5" t="s">
        <v>4</v>
      </c>
      <c r="L323" s="5" t="s">
        <v>4</v>
      </c>
      <c r="M323" s="5" t="s">
        <v>5</v>
      </c>
      <c r="N323" s="5" t="s">
        <v>368</v>
      </c>
      <c r="O323" s="18">
        <v>44524</v>
      </c>
      <c r="P323" s="5" t="s">
        <v>357</v>
      </c>
      <c r="Q323" s="19">
        <v>1436</v>
      </c>
      <c r="R323" s="19">
        <v>0</v>
      </c>
      <c r="S323" s="19">
        <v>1436</v>
      </c>
      <c r="T323" s="19">
        <v>0</v>
      </c>
    </row>
    <row r="324" spans="1:20" ht="43.5" outlineLevel="4" x14ac:dyDescent="0.35">
      <c r="A324" s="9" t="s">
        <v>74</v>
      </c>
      <c r="B324" s="9" t="s">
        <v>75</v>
      </c>
      <c r="C324" s="12" t="s">
        <v>12339</v>
      </c>
      <c r="D324" s="5" t="s">
        <v>338</v>
      </c>
      <c r="E324" s="9" t="s">
        <v>338</v>
      </c>
      <c r="F324" s="5" t="s">
        <v>4</v>
      </c>
      <c r="G324" s="5" t="s">
        <v>729</v>
      </c>
      <c r="H324" s="5" t="s">
        <v>364</v>
      </c>
      <c r="I324" s="4" t="s">
        <v>365</v>
      </c>
      <c r="J324" s="5" t="s">
        <v>4</v>
      </c>
      <c r="K324" s="5" t="s">
        <v>4</v>
      </c>
      <c r="L324" s="5" t="s">
        <v>4</v>
      </c>
      <c r="M324" s="5" t="s">
        <v>5</v>
      </c>
      <c r="N324" s="5" t="s">
        <v>369</v>
      </c>
      <c r="O324" s="18">
        <v>44560</v>
      </c>
      <c r="P324" s="5" t="s">
        <v>351</v>
      </c>
      <c r="Q324" s="19">
        <v>20327</v>
      </c>
      <c r="R324" s="19">
        <v>0</v>
      </c>
      <c r="S324" s="19">
        <v>20327</v>
      </c>
      <c r="T324" s="19">
        <v>0</v>
      </c>
    </row>
    <row r="325" spans="1:20" ht="43.5" outlineLevel="4" x14ac:dyDescent="0.35">
      <c r="A325" s="9" t="s">
        <v>74</v>
      </c>
      <c r="B325" s="9" t="s">
        <v>75</v>
      </c>
      <c r="C325" s="12" t="s">
        <v>12339</v>
      </c>
      <c r="D325" s="5" t="s">
        <v>338</v>
      </c>
      <c r="E325" s="9" t="s">
        <v>338</v>
      </c>
      <c r="F325" s="5" t="s">
        <v>4</v>
      </c>
      <c r="G325" s="5" t="s">
        <v>729</v>
      </c>
      <c r="H325" s="5" t="s">
        <v>364</v>
      </c>
      <c r="I325" s="4" t="s">
        <v>365</v>
      </c>
      <c r="J325" s="5" t="s">
        <v>4</v>
      </c>
      <c r="K325" s="5" t="s">
        <v>4</v>
      </c>
      <c r="L325" s="5" t="s">
        <v>4</v>
      </c>
      <c r="M325" s="5" t="s">
        <v>5</v>
      </c>
      <c r="N325" s="5" t="s">
        <v>370</v>
      </c>
      <c r="O325" s="18">
        <v>44697</v>
      </c>
      <c r="P325" s="5" t="s">
        <v>371</v>
      </c>
      <c r="Q325" s="19">
        <v>35732</v>
      </c>
      <c r="R325" s="19">
        <v>0</v>
      </c>
      <c r="S325" s="19">
        <v>35732</v>
      </c>
      <c r="T325" s="19">
        <v>0</v>
      </c>
    </row>
    <row r="326" spans="1:20" ht="43.5" outlineLevel="4" x14ac:dyDescent="0.35">
      <c r="A326" s="9" t="s">
        <v>74</v>
      </c>
      <c r="B326" s="9" t="s">
        <v>75</v>
      </c>
      <c r="C326" s="12" t="s">
        <v>12339</v>
      </c>
      <c r="D326" s="5" t="s">
        <v>338</v>
      </c>
      <c r="E326" s="9" t="s">
        <v>338</v>
      </c>
      <c r="F326" s="5" t="s">
        <v>4</v>
      </c>
      <c r="G326" s="5" t="s">
        <v>729</v>
      </c>
      <c r="H326" s="5" t="s">
        <v>364</v>
      </c>
      <c r="I326" s="4" t="s">
        <v>365</v>
      </c>
      <c r="J326" s="5" t="s">
        <v>4</v>
      </c>
      <c r="K326" s="5" t="s">
        <v>4</v>
      </c>
      <c r="L326" s="5" t="s">
        <v>4</v>
      </c>
      <c r="M326" s="5" t="s">
        <v>5</v>
      </c>
      <c r="N326" s="5" t="s">
        <v>372</v>
      </c>
      <c r="O326" s="18">
        <v>44714</v>
      </c>
      <c r="P326" s="5" t="s">
        <v>355</v>
      </c>
      <c r="Q326" s="19">
        <v>191</v>
      </c>
      <c r="R326" s="19">
        <v>0</v>
      </c>
      <c r="S326" s="19">
        <v>191</v>
      </c>
      <c r="T326" s="19">
        <v>0</v>
      </c>
    </row>
    <row r="327" spans="1:20" outlineLevel="3" x14ac:dyDescent="0.35">
      <c r="H327" s="1" t="s">
        <v>10986</v>
      </c>
      <c r="O327" s="18"/>
      <c r="Q327" s="19">
        <f>SUBTOTAL(9,Q321:Q326)</f>
        <v>139274</v>
      </c>
      <c r="R327" s="19">
        <f>SUBTOTAL(9,R321:R326)</f>
        <v>0</v>
      </c>
      <c r="S327" s="19">
        <f>SUBTOTAL(9,S321:S326)</f>
        <v>139274</v>
      </c>
      <c r="T327" s="19">
        <f>SUBTOTAL(9,T321:T326)</f>
        <v>0</v>
      </c>
    </row>
    <row r="328" spans="1:20" outlineLevel="4" x14ac:dyDescent="0.35">
      <c r="A328" s="9" t="s">
        <v>74</v>
      </c>
      <c r="B328" s="9" t="s">
        <v>75</v>
      </c>
      <c r="C328" s="12" t="s">
        <v>12339</v>
      </c>
      <c r="D328" s="5" t="s">
        <v>338</v>
      </c>
      <c r="E328" s="9" t="s">
        <v>338</v>
      </c>
      <c r="F328" s="5" t="s">
        <v>77</v>
      </c>
      <c r="G328" s="5" t="s">
        <v>4</v>
      </c>
      <c r="H328" s="5" t="s">
        <v>375</v>
      </c>
      <c r="I328" s="4" t="s">
        <v>359</v>
      </c>
      <c r="J328" s="5" t="s">
        <v>4</v>
      </c>
      <c r="K328" s="5" t="s">
        <v>4</v>
      </c>
      <c r="L328" s="5" t="s">
        <v>4</v>
      </c>
      <c r="M328" s="5" t="s">
        <v>5</v>
      </c>
      <c r="N328" s="5" t="s">
        <v>373</v>
      </c>
      <c r="O328" s="18">
        <v>44406</v>
      </c>
      <c r="P328" s="5" t="s">
        <v>374</v>
      </c>
      <c r="Q328" s="19">
        <v>13000</v>
      </c>
      <c r="R328" s="19">
        <v>13000</v>
      </c>
      <c r="S328" s="19">
        <v>0</v>
      </c>
      <c r="T328" s="19">
        <v>0</v>
      </c>
    </row>
    <row r="329" spans="1:20" outlineLevel="4" x14ac:dyDescent="0.35">
      <c r="A329" s="9" t="s">
        <v>74</v>
      </c>
      <c r="B329" s="9" t="s">
        <v>75</v>
      </c>
      <c r="C329" s="12" t="s">
        <v>12339</v>
      </c>
      <c r="D329" s="5" t="s">
        <v>338</v>
      </c>
      <c r="E329" s="9" t="s">
        <v>338</v>
      </c>
      <c r="F329" s="5" t="s">
        <v>77</v>
      </c>
      <c r="G329" s="5" t="s">
        <v>4</v>
      </c>
      <c r="H329" s="5" t="s">
        <v>375</v>
      </c>
      <c r="I329" s="4" t="s">
        <v>359</v>
      </c>
      <c r="J329" s="5" t="s">
        <v>4</v>
      </c>
      <c r="K329" s="5" t="s">
        <v>4</v>
      </c>
      <c r="L329" s="5" t="s">
        <v>4</v>
      </c>
      <c r="M329" s="5" t="s">
        <v>5</v>
      </c>
      <c r="N329" s="5" t="s">
        <v>376</v>
      </c>
      <c r="O329" s="18">
        <v>44683</v>
      </c>
      <c r="P329" s="5" t="s">
        <v>377</v>
      </c>
      <c r="Q329" s="19">
        <v>32000</v>
      </c>
      <c r="R329" s="19">
        <v>32000</v>
      </c>
      <c r="S329" s="19">
        <v>0</v>
      </c>
      <c r="T329" s="19">
        <v>0</v>
      </c>
    </row>
    <row r="330" spans="1:20" outlineLevel="3" x14ac:dyDescent="0.35">
      <c r="H330" s="1" t="s">
        <v>10987</v>
      </c>
      <c r="O330" s="18"/>
      <c r="Q330" s="19">
        <f>SUBTOTAL(9,Q328:Q329)</f>
        <v>45000</v>
      </c>
      <c r="R330" s="19">
        <f>SUBTOTAL(9,R328:R329)</f>
        <v>45000</v>
      </c>
      <c r="S330" s="19">
        <f>SUBTOTAL(9,S328:S329)</f>
        <v>0</v>
      </c>
      <c r="T330" s="19">
        <f>SUBTOTAL(9,T328:T329)</f>
        <v>0</v>
      </c>
    </row>
    <row r="331" spans="1:20" outlineLevel="4" x14ac:dyDescent="0.35">
      <c r="A331" s="9" t="s">
        <v>74</v>
      </c>
      <c r="B331" s="9" t="s">
        <v>75</v>
      </c>
      <c r="C331" s="12" t="s">
        <v>12339</v>
      </c>
      <c r="D331" s="5" t="s">
        <v>338</v>
      </c>
      <c r="E331" s="9" t="s">
        <v>338</v>
      </c>
      <c r="F331" s="5" t="s">
        <v>77</v>
      </c>
      <c r="G331" s="5" t="s">
        <v>4</v>
      </c>
      <c r="H331" s="5" t="s">
        <v>380</v>
      </c>
      <c r="I331" s="4" t="s">
        <v>359</v>
      </c>
      <c r="J331" s="5" t="s">
        <v>4</v>
      </c>
      <c r="K331" s="5" t="s">
        <v>4</v>
      </c>
      <c r="L331" s="5" t="s">
        <v>4</v>
      </c>
      <c r="M331" s="5" t="s">
        <v>5</v>
      </c>
      <c r="N331" s="5" t="s">
        <v>378</v>
      </c>
      <c r="O331" s="18">
        <v>44603</v>
      </c>
      <c r="P331" s="5" t="s">
        <v>379</v>
      </c>
      <c r="Q331" s="19">
        <v>4440</v>
      </c>
      <c r="R331" s="19">
        <v>4440</v>
      </c>
      <c r="S331" s="19">
        <v>0</v>
      </c>
      <c r="T331" s="19">
        <v>0</v>
      </c>
    </row>
    <row r="332" spans="1:20" outlineLevel="4" x14ac:dyDescent="0.35">
      <c r="A332" s="9" t="s">
        <v>74</v>
      </c>
      <c r="B332" s="9" t="s">
        <v>75</v>
      </c>
      <c r="C332" s="12" t="s">
        <v>12339</v>
      </c>
      <c r="D332" s="5" t="s">
        <v>338</v>
      </c>
      <c r="E332" s="9" t="s">
        <v>338</v>
      </c>
      <c r="F332" s="5" t="s">
        <v>77</v>
      </c>
      <c r="G332" s="5" t="s">
        <v>4</v>
      </c>
      <c r="H332" s="5" t="s">
        <v>380</v>
      </c>
      <c r="I332" s="4" t="s">
        <v>359</v>
      </c>
      <c r="J332" s="5" t="s">
        <v>4</v>
      </c>
      <c r="K332" s="5" t="s">
        <v>4</v>
      </c>
      <c r="L332" s="5" t="s">
        <v>4</v>
      </c>
      <c r="M332" s="5" t="s">
        <v>5</v>
      </c>
      <c r="N332" s="5" t="s">
        <v>381</v>
      </c>
      <c r="O332" s="18">
        <v>44683</v>
      </c>
      <c r="P332" s="5" t="s">
        <v>377</v>
      </c>
      <c r="Q332" s="19">
        <v>11488</v>
      </c>
      <c r="R332" s="19">
        <v>11488</v>
      </c>
      <c r="S332" s="19">
        <v>0</v>
      </c>
      <c r="T332" s="19">
        <v>0</v>
      </c>
    </row>
    <row r="333" spans="1:20" outlineLevel="3" x14ac:dyDescent="0.35">
      <c r="H333" s="1" t="s">
        <v>10988</v>
      </c>
      <c r="O333" s="18"/>
      <c r="Q333" s="19">
        <f>SUBTOTAL(9,Q331:Q332)</f>
        <v>15928</v>
      </c>
      <c r="R333" s="19">
        <f>SUBTOTAL(9,R331:R332)</f>
        <v>15928</v>
      </c>
      <c r="S333" s="19">
        <f>SUBTOTAL(9,S331:S332)</f>
        <v>0</v>
      </c>
      <c r="T333" s="19">
        <f>SUBTOTAL(9,T331:T332)</f>
        <v>0</v>
      </c>
    </row>
    <row r="334" spans="1:20" outlineLevel="4" x14ac:dyDescent="0.35">
      <c r="A334" s="9" t="s">
        <v>74</v>
      </c>
      <c r="B334" s="9" t="s">
        <v>75</v>
      </c>
      <c r="C334" s="12" t="s">
        <v>12339</v>
      </c>
      <c r="D334" s="5" t="s">
        <v>338</v>
      </c>
      <c r="E334" s="9" t="s">
        <v>338</v>
      </c>
      <c r="F334" s="5" t="s">
        <v>77</v>
      </c>
      <c r="G334" s="5" t="s">
        <v>4</v>
      </c>
      <c r="H334" s="5" t="s">
        <v>383</v>
      </c>
      <c r="I334" s="4" t="s">
        <v>359</v>
      </c>
      <c r="J334" s="5" t="s">
        <v>4</v>
      </c>
      <c r="K334" s="5" t="s">
        <v>4</v>
      </c>
      <c r="L334" s="5" t="s">
        <v>4</v>
      </c>
      <c r="M334" s="5" t="s">
        <v>5</v>
      </c>
      <c r="N334" s="5" t="s">
        <v>382</v>
      </c>
      <c r="O334" s="18">
        <v>44459</v>
      </c>
      <c r="P334" s="5" t="s">
        <v>344</v>
      </c>
      <c r="Q334" s="19">
        <v>205233</v>
      </c>
      <c r="R334" s="19">
        <v>205233</v>
      </c>
      <c r="S334" s="19">
        <v>0</v>
      </c>
      <c r="T334" s="19">
        <v>0</v>
      </c>
    </row>
    <row r="335" spans="1:20" outlineLevel="4" x14ac:dyDescent="0.35">
      <c r="A335" s="9" t="s">
        <v>74</v>
      </c>
      <c r="B335" s="9" t="s">
        <v>75</v>
      </c>
      <c r="C335" s="12" t="s">
        <v>12339</v>
      </c>
      <c r="D335" s="5" t="s">
        <v>338</v>
      </c>
      <c r="E335" s="9" t="s">
        <v>338</v>
      </c>
      <c r="F335" s="5" t="s">
        <v>77</v>
      </c>
      <c r="G335" s="5" t="s">
        <v>4</v>
      </c>
      <c r="H335" s="5" t="s">
        <v>383</v>
      </c>
      <c r="I335" s="4" t="s">
        <v>359</v>
      </c>
      <c r="J335" s="5" t="s">
        <v>4</v>
      </c>
      <c r="K335" s="5" t="s">
        <v>4</v>
      </c>
      <c r="L335" s="5" t="s">
        <v>4</v>
      </c>
      <c r="M335" s="5" t="s">
        <v>5</v>
      </c>
      <c r="N335" s="5" t="s">
        <v>384</v>
      </c>
      <c r="O335" s="18">
        <v>44469</v>
      </c>
      <c r="P335" s="5" t="s">
        <v>367</v>
      </c>
      <c r="Q335" s="19">
        <v>568230</v>
      </c>
      <c r="R335" s="19">
        <v>568230</v>
      </c>
      <c r="S335" s="19">
        <v>0</v>
      </c>
      <c r="T335" s="19">
        <v>0</v>
      </c>
    </row>
    <row r="336" spans="1:20" outlineLevel="4" x14ac:dyDescent="0.35">
      <c r="A336" s="9" t="s">
        <v>74</v>
      </c>
      <c r="B336" s="9" t="s">
        <v>75</v>
      </c>
      <c r="C336" s="12" t="s">
        <v>12339</v>
      </c>
      <c r="D336" s="5" t="s">
        <v>338</v>
      </c>
      <c r="E336" s="9" t="s">
        <v>338</v>
      </c>
      <c r="F336" s="5" t="s">
        <v>77</v>
      </c>
      <c r="G336" s="5" t="s">
        <v>4</v>
      </c>
      <c r="H336" s="5" t="s">
        <v>383</v>
      </c>
      <c r="I336" s="4" t="s">
        <v>359</v>
      </c>
      <c r="J336" s="5" t="s">
        <v>4</v>
      </c>
      <c r="K336" s="5" t="s">
        <v>4</v>
      </c>
      <c r="L336" s="5" t="s">
        <v>4</v>
      </c>
      <c r="M336" s="5" t="s">
        <v>5</v>
      </c>
      <c r="N336" s="5" t="s">
        <v>385</v>
      </c>
      <c r="O336" s="18">
        <v>44518</v>
      </c>
      <c r="P336" s="5" t="s">
        <v>386</v>
      </c>
      <c r="Q336" s="19">
        <v>39057</v>
      </c>
      <c r="R336" s="19">
        <v>39057</v>
      </c>
      <c r="S336" s="19">
        <v>0</v>
      </c>
      <c r="T336" s="19">
        <v>0</v>
      </c>
    </row>
    <row r="337" spans="1:20" outlineLevel="4" x14ac:dyDescent="0.35">
      <c r="A337" s="9" t="s">
        <v>74</v>
      </c>
      <c r="B337" s="9" t="s">
        <v>75</v>
      </c>
      <c r="C337" s="12" t="s">
        <v>12339</v>
      </c>
      <c r="D337" s="5" t="s">
        <v>338</v>
      </c>
      <c r="E337" s="9" t="s">
        <v>338</v>
      </c>
      <c r="F337" s="5" t="s">
        <v>77</v>
      </c>
      <c r="G337" s="5" t="s">
        <v>4</v>
      </c>
      <c r="H337" s="5" t="s">
        <v>383</v>
      </c>
      <c r="I337" s="4" t="s">
        <v>359</v>
      </c>
      <c r="J337" s="5" t="s">
        <v>4</v>
      </c>
      <c r="K337" s="5" t="s">
        <v>4</v>
      </c>
      <c r="L337" s="5" t="s">
        <v>4</v>
      </c>
      <c r="M337" s="5" t="s">
        <v>5</v>
      </c>
      <c r="N337" s="5" t="s">
        <v>387</v>
      </c>
      <c r="O337" s="18">
        <v>44558</v>
      </c>
      <c r="P337" s="5" t="s">
        <v>388</v>
      </c>
      <c r="Q337" s="19">
        <v>636124</v>
      </c>
      <c r="R337" s="19">
        <v>636124</v>
      </c>
      <c r="S337" s="19">
        <v>0</v>
      </c>
      <c r="T337" s="19">
        <v>0</v>
      </c>
    </row>
    <row r="338" spans="1:20" outlineLevel="4" x14ac:dyDescent="0.35">
      <c r="A338" s="9" t="s">
        <v>74</v>
      </c>
      <c r="B338" s="9" t="s">
        <v>75</v>
      </c>
      <c r="C338" s="12" t="s">
        <v>12339</v>
      </c>
      <c r="D338" s="5" t="s">
        <v>338</v>
      </c>
      <c r="E338" s="9" t="s">
        <v>338</v>
      </c>
      <c r="F338" s="5" t="s">
        <v>77</v>
      </c>
      <c r="G338" s="5" t="s">
        <v>4</v>
      </c>
      <c r="H338" s="5" t="s">
        <v>383</v>
      </c>
      <c r="I338" s="4" t="s">
        <v>359</v>
      </c>
      <c r="J338" s="5" t="s">
        <v>4</v>
      </c>
      <c r="K338" s="5" t="s">
        <v>4</v>
      </c>
      <c r="L338" s="5" t="s">
        <v>4</v>
      </c>
      <c r="M338" s="5" t="s">
        <v>5</v>
      </c>
      <c r="N338" s="5" t="s">
        <v>389</v>
      </c>
      <c r="O338" s="18">
        <v>44630</v>
      </c>
      <c r="P338" s="5" t="s">
        <v>390</v>
      </c>
      <c r="Q338" s="19">
        <v>142028</v>
      </c>
      <c r="R338" s="19">
        <v>142028</v>
      </c>
      <c r="S338" s="19">
        <v>0</v>
      </c>
      <c r="T338" s="19">
        <v>0</v>
      </c>
    </row>
    <row r="339" spans="1:20" outlineLevel="4" x14ac:dyDescent="0.35">
      <c r="A339" s="9" t="s">
        <v>74</v>
      </c>
      <c r="B339" s="9" t="s">
        <v>75</v>
      </c>
      <c r="C339" s="12" t="s">
        <v>12339</v>
      </c>
      <c r="D339" s="5" t="s">
        <v>338</v>
      </c>
      <c r="E339" s="9" t="s">
        <v>338</v>
      </c>
      <c r="F339" s="5" t="s">
        <v>77</v>
      </c>
      <c r="G339" s="5" t="s">
        <v>4</v>
      </c>
      <c r="H339" s="5" t="s">
        <v>383</v>
      </c>
      <c r="I339" s="4" t="s">
        <v>359</v>
      </c>
      <c r="J339" s="5" t="s">
        <v>4</v>
      </c>
      <c r="K339" s="5" t="s">
        <v>4</v>
      </c>
      <c r="L339" s="5" t="s">
        <v>4</v>
      </c>
      <c r="M339" s="5" t="s">
        <v>5</v>
      </c>
      <c r="N339" s="5" t="s">
        <v>391</v>
      </c>
      <c r="O339" s="18">
        <v>44712</v>
      </c>
      <c r="P339" s="5" t="s">
        <v>392</v>
      </c>
      <c r="Q339" s="19">
        <v>5198</v>
      </c>
      <c r="R339" s="19">
        <v>5198</v>
      </c>
      <c r="S339" s="19">
        <v>0</v>
      </c>
      <c r="T339" s="19">
        <v>0</v>
      </c>
    </row>
    <row r="340" spans="1:20" outlineLevel="3" x14ac:dyDescent="0.35">
      <c r="H340" s="1" t="s">
        <v>10989</v>
      </c>
      <c r="O340" s="18"/>
      <c r="Q340" s="19">
        <f>SUBTOTAL(9,Q334:Q339)</f>
        <v>1595870</v>
      </c>
      <c r="R340" s="19">
        <f>SUBTOTAL(9,R334:R339)</f>
        <v>1595870</v>
      </c>
      <c r="S340" s="19">
        <f>SUBTOTAL(9,S334:S339)</f>
        <v>0</v>
      </c>
      <c r="T340" s="19">
        <f>SUBTOTAL(9,T334:T339)</f>
        <v>0</v>
      </c>
    </row>
    <row r="341" spans="1:20" outlineLevel="4" x14ac:dyDescent="0.35">
      <c r="A341" s="9" t="s">
        <v>104</v>
      </c>
      <c r="B341" s="9" t="s">
        <v>105</v>
      </c>
      <c r="C341" s="12" t="s">
        <v>337</v>
      </c>
      <c r="D341" s="5" t="s">
        <v>393</v>
      </c>
      <c r="E341" s="9" t="s">
        <v>393</v>
      </c>
      <c r="F341" s="5" t="s">
        <v>4</v>
      </c>
      <c r="G341" s="5" t="s">
        <v>106</v>
      </c>
      <c r="H341" s="5" t="s">
        <v>108</v>
      </c>
      <c r="I341" s="20" t="s">
        <v>12479</v>
      </c>
      <c r="J341" s="5" t="s">
        <v>4</v>
      </c>
      <c r="K341" s="5" t="s">
        <v>4</v>
      </c>
      <c r="L341" s="5" t="s">
        <v>4</v>
      </c>
      <c r="M341" s="5" t="s">
        <v>5</v>
      </c>
      <c r="N341" s="5" t="s">
        <v>394</v>
      </c>
      <c r="O341" s="18">
        <v>44524</v>
      </c>
      <c r="P341" s="5" t="s">
        <v>7</v>
      </c>
      <c r="Q341" s="19">
        <v>66028</v>
      </c>
      <c r="R341" s="19">
        <v>0</v>
      </c>
      <c r="S341" s="19">
        <v>66028</v>
      </c>
      <c r="T341" s="19">
        <v>0</v>
      </c>
    </row>
    <row r="342" spans="1:20" outlineLevel="3" x14ac:dyDescent="0.35">
      <c r="H342" s="1" t="s">
        <v>10932</v>
      </c>
      <c r="O342" s="18"/>
      <c r="Q342" s="19">
        <f>SUBTOTAL(9,Q341:Q341)</f>
        <v>66028</v>
      </c>
      <c r="R342" s="19">
        <f>SUBTOTAL(9,R341:R341)</f>
        <v>0</v>
      </c>
      <c r="S342" s="19">
        <f>SUBTOTAL(9,S341:S341)</f>
        <v>66028</v>
      </c>
      <c r="T342" s="19">
        <f>SUBTOTAL(9,T341:T341)</f>
        <v>0</v>
      </c>
    </row>
    <row r="343" spans="1:20" outlineLevel="4" x14ac:dyDescent="0.35">
      <c r="A343" s="9" t="s">
        <v>104</v>
      </c>
      <c r="B343" s="9" t="s">
        <v>105</v>
      </c>
      <c r="C343" s="12" t="s">
        <v>337</v>
      </c>
      <c r="D343" s="5" t="s">
        <v>393</v>
      </c>
      <c r="E343" s="9" t="s">
        <v>393</v>
      </c>
      <c r="F343" s="5" t="s">
        <v>4</v>
      </c>
      <c r="G343" s="5" t="s">
        <v>106</v>
      </c>
      <c r="H343" s="5" t="s">
        <v>109</v>
      </c>
      <c r="I343" s="20" t="s">
        <v>12480</v>
      </c>
      <c r="J343" s="5" t="s">
        <v>4</v>
      </c>
      <c r="K343" s="5" t="s">
        <v>4</v>
      </c>
      <c r="L343" s="5" t="s">
        <v>4</v>
      </c>
      <c r="M343" s="5" t="s">
        <v>5</v>
      </c>
      <c r="N343" s="5" t="s">
        <v>394</v>
      </c>
      <c r="O343" s="18">
        <v>44524</v>
      </c>
      <c r="P343" s="5" t="s">
        <v>7</v>
      </c>
      <c r="Q343" s="19">
        <v>61270</v>
      </c>
      <c r="R343" s="19">
        <v>0</v>
      </c>
      <c r="S343" s="19">
        <v>61270</v>
      </c>
      <c r="T343" s="19">
        <v>0</v>
      </c>
    </row>
    <row r="344" spans="1:20" outlineLevel="3" x14ac:dyDescent="0.35">
      <c r="H344" s="1" t="s">
        <v>10933</v>
      </c>
      <c r="O344" s="18"/>
      <c r="Q344" s="19">
        <f>SUBTOTAL(9,Q343:Q343)</f>
        <v>61270</v>
      </c>
      <c r="R344" s="19">
        <f>SUBTOTAL(9,R343:R343)</f>
        <v>0</v>
      </c>
      <c r="S344" s="19">
        <f>SUBTOTAL(9,S343:S343)</f>
        <v>61270</v>
      </c>
      <c r="T344" s="19">
        <f>SUBTOTAL(9,T343:T343)</f>
        <v>0</v>
      </c>
    </row>
    <row r="345" spans="1:20" outlineLevel="4" x14ac:dyDescent="0.35">
      <c r="A345" s="9" t="s">
        <v>104</v>
      </c>
      <c r="B345" s="9" t="s">
        <v>105</v>
      </c>
      <c r="C345" s="12" t="s">
        <v>337</v>
      </c>
      <c r="D345" s="5" t="s">
        <v>393</v>
      </c>
      <c r="E345" s="9" t="s">
        <v>393</v>
      </c>
      <c r="F345" s="5" t="s">
        <v>4</v>
      </c>
      <c r="G345" s="5" t="s">
        <v>106</v>
      </c>
      <c r="H345" s="5" t="s">
        <v>110</v>
      </c>
      <c r="I345" s="20" t="s">
        <v>12481</v>
      </c>
      <c r="J345" s="5" t="s">
        <v>4</v>
      </c>
      <c r="K345" s="5" t="s">
        <v>4</v>
      </c>
      <c r="L345" s="5" t="s">
        <v>4</v>
      </c>
      <c r="M345" s="5" t="s">
        <v>5</v>
      </c>
      <c r="N345" s="5" t="s">
        <v>394</v>
      </c>
      <c r="O345" s="18">
        <v>44524</v>
      </c>
      <c r="P345" s="5" t="s">
        <v>7</v>
      </c>
      <c r="Q345" s="19">
        <v>9069</v>
      </c>
      <c r="R345" s="19">
        <v>0</v>
      </c>
      <c r="S345" s="19">
        <v>9069</v>
      </c>
      <c r="T345" s="19">
        <v>0</v>
      </c>
    </row>
    <row r="346" spans="1:20" outlineLevel="3" x14ac:dyDescent="0.35">
      <c r="H346" s="1" t="s">
        <v>10934</v>
      </c>
      <c r="O346" s="18"/>
      <c r="Q346" s="19">
        <f>SUBTOTAL(9,Q345:Q345)</f>
        <v>9069</v>
      </c>
      <c r="R346" s="19">
        <f>SUBTOTAL(9,R345:R345)</f>
        <v>0</v>
      </c>
      <c r="S346" s="19">
        <f>SUBTOTAL(9,S345:S345)</f>
        <v>9069</v>
      </c>
      <c r="T346" s="19">
        <f>SUBTOTAL(9,T345:T345)</f>
        <v>0</v>
      </c>
    </row>
    <row r="347" spans="1:20" outlineLevel="4" x14ac:dyDescent="0.35">
      <c r="A347" s="9" t="s">
        <v>74</v>
      </c>
      <c r="B347" s="9" t="s">
        <v>75</v>
      </c>
      <c r="C347" s="12" t="s">
        <v>12339</v>
      </c>
      <c r="D347" s="5" t="s">
        <v>338</v>
      </c>
      <c r="E347" s="9" t="s">
        <v>338</v>
      </c>
      <c r="F347" s="5" t="s">
        <v>77</v>
      </c>
      <c r="G347" s="5" t="s">
        <v>4</v>
      </c>
      <c r="H347" s="5" t="s">
        <v>397</v>
      </c>
      <c r="I347" s="4" t="s">
        <v>359</v>
      </c>
      <c r="J347" s="5" t="s">
        <v>4</v>
      </c>
      <c r="K347" s="5" t="s">
        <v>4</v>
      </c>
      <c r="L347" s="5" t="s">
        <v>4</v>
      </c>
      <c r="M347" s="5" t="s">
        <v>5</v>
      </c>
      <c r="N347" s="5" t="s">
        <v>395</v>
      </c>
      <c r="O347" s="18">
        <v>44693</v>
      </c>
      <c r="P347" s="5" t="s">
        <v>396</v>
      </c>
      <c r="Q347" s="19">
        <v>41390</v>
      </c>
      <c r="R347" s="19">
        <v>41390</v>
      </c>
      <c r="S347" s="19">
        <v>0</v>
      </c>
      <c r="T347" s="19">
        <v>0</v>
      </c>
    </row>
    <row r="348" spans="1:20" outlineLevel="3" x14ac:dyDescent="0.35">
      <c r="H348" s="1" t="s">
        <v>10990</v>
      </c>
      <c r="O348" s="18"/>
      <c r="Q348" s="19">
        <f>SUBTOTAL(9,Q347:Q347)</f>
        <v>41390</v>
      </c>
      <c r="R348" s="19">
        <f>SUBTOTAL(9,R347:R347)</f>
        <v>41390</v>
      </c>
      <c r="S348" s="19">
        <f>SUBTOTAL(9,S347:S347)</f>
        <v>0</v>
      </c>
      <c r="T348" s="19">
        <f>SUBTOTAL(9,T347:T347)</f>
        <v>0</v>
      </c>
    </row>
    <row r="349" spans="1:20" outlineLevel="4" x14ac:dyDescent="0.35">
      <c r="A349" s="9" t="s">
        <v>74</v>
      </c>
      <c r="B349" s="9" t="s">
        <v>75</v>
      </c>
      <c r="C349" s="12" t="s">
        <v>12339</v>
      </c>
      <c r="D349" s="5" t="s">
        <v>338</v>
      </c>
      <c r="E349" s="9" t="s">
        <v>338</v>
      </c>
      <c r="F349" s="5" t="s">
        <v>77</v>
      </c>
      <c r="G349" s="5" t="s">
        <v>4</v>
      </c>
      <c r="H349" s="5" t="s">
        <v>399</v>
      </c>
      <c r="I349" s="4" t="s">
        <v>359</v>
      </c>
      <c r="J349" s="5" t="s">
        <v>4</v>
      </c>
      <c r="K349" s="5" t="s">
        <v>4</v>
      </c>
      <c r="L349" s="5" t="s">
        <v>4</v>
      </c>
      <c r="M349" s="5" t="s">
        <v>5</v>
      </c>
      <c r="N349" s="5" t="s">
        <v>398</v>
      </c>
      <c r="O349" s="18">
        <v>44683</v>
      </c>
      <c r="P349" s="5" t="s">
        <v>377</v>
      </c>
      <c r="Q349" s="19">
        <v>45484</v>
      </c>
      <c r="R349" s="19">
        <v>45484</v>
      </c>
      <c r="S349" s="19">
        <v>0</v>
      </c>
      <c r="T349" s="19">
        <v>0</v>
      </c>
    </row>
    <row r="350" spans="1:20" outlineLevel="3" x14ac:dyDescent="0.35">
      <c r="H350" s="1" t="s">
        <v>10991</v>
      </c>
      <c r="O350" s="18"/>
      <c r="Q350" s="19">
        <f>SUBTOTAL(9,Q349:Q349)</f>
        <v>45484</v>
      </c>
      <c r="R350" s="19">
        <f>SUBTOTAL(9,R349:R349)</f>
        <v>45484</v>
      </c>
      <c r="S350" s="19">
        <f>SUBTOTAL(9,S349:S349)</f>
        <v>0</v>
      </c>
      <c r="T350" s="19">
        <f>SUBTOTAL(9,T349:T349)</f>
        <v>0</v>
      </c>
    </row>
    <row r="351" spans="1:20" outlineLevel="2" x14ac:dyDescent="0.35">
      <c r="C351" s="11" t="s">
        <v>10202</v>
      </c>
      <c r="O351" s="18"/>
      <c r="Q351" s="19">
        <f>SUBTOTAL(9,Q307:Q349)</f>
        <v>2168953</v>
      </c>
      <c r="R351" s="19">
        <f>SUBTOTAL(9,R307:R349)</f>
        <v>1769975.95</v>
      </c>
      <c r="S351" s="19">
        <f>SUBTOTAL(9,S307:S349)</f>
        <v>398977.05</v>
      </c>
      <c r="T351" s="19">
        <f>SUBTOTAL(9,T307:T349)</f>
        <v>0</v>
      </c>
    </row>
    <row r="352" spans="1:20" ht="29" outlineLevel="4" x14ac:dyDescent="0.35">
      <c r="A352" s="9" t="s">
        <v>104</v>
      </c>
      <c r="B352" s="9" t="s">
        <v>105</v>
      </c>
      <c r="C352" s="12" t="s">
        <v>12340</v>
      </c>
      <c r="D352" s="5" t="s">
        <v>400</v>
      </c>
      <c r="E352" s="9" t="s">
        <v>400</v>
      </c>
      <c r="F352" s="5" t="s">
        <v>41</v>
      </c>
      <c r="G352" s="5" t="s">
        <v>4</v>
      </c>
      <c r="H352" s="5" t="s">
        <v>402</v>
      </c>
      <c r="I352" s="4" t="s">
        <v>403</v>
      </c>
      <c r="J352" s="5" t="s">
        <v>4</v>
      </c>
      <c r="K352" s="5" t="s">
        <v>4</v>
      </c>
      <c r="L352" s="5" t="s">
        <v>4</v>
      </c>
      <c r="M352" s="5" t="s">
        <v>5</v>
      </c>
      <c r="N352" s="5" t="s">
        <v>401</v>
      </c>
      <c r="O352" s="18">
        <v>44396</v>
      </c>
      <c r="P352" s="5" t="s">
        <v>7</v>
      </c>
      <c r="Q352" s="19">
        <v>5195</v>
      </c>
      <c r="R352" s="19">
        <v>5195</v>
      </c>
      <c r="S352" s="19">
        <v>0</v>
      </c>
      <c r="T352" s="19">
        <v>0</v>
      </c>
    </row>
    <row r="353" spans="1:20" outlineLevel="3" x14ac:dyDescent="0.35">
      <c r="H353" s="1" t="s">
        <v>10992</v>
      </c>
      <c r="O353" s="18"/>
      <c r="Q353" s="19">
        <f>SUBTOTAL(9,Q352:Q352)</f>
        <v>5195</v>
      </c>
      <c r="R353" s="19">
        <f>SUBTOTAL(9,R352:R352)</f>
        <v>5195</v>
      </c>
      <c r="S353" s="19">
        <f>SUBTOTAL(9,S352:S352)</f>
        <v>0</v>
      </c>
      <c r="T353" s="19">
        <f>SUBTOTAL(9,T352:T352)</f>
        <v>0</v>
      </c>
    </row>
    <row r="354" spans="1:20" ht="29" outlineLevel="4" x14ac:dyDescent="0.35">
      <c r="A354" s="9" t="s">
        <v>104</v>
      </c>
      <c r="B354" s="9" t="s">
        <v>105</v>
      </c>
      <c r="C354" s="12" t="s">
        <v>12340</v>
      </c>
      <c r="D354" s="5" t="s">
        <v>400</v>
      </c>
      <c r="E354" s="9" t="s">
        <v>400</v>
      </c>
      <c r="F354" s="5" t="s">
        <v>4</v>
      </c>
      <c r="G354" s="5" t="s">
        <v>45</v>
      </c>
      <c r="H354" s="5" t="s">
        <v>405</v>
      </c>
      <c r="I354" s="4" t="s">
        <v>406</v>
      </c>
      <c r="J354" s="5" t="s">
        <v>4</v>
      </c>
      <c r="K354" s="5" t="s">
        <v>4</v>
      </c>
      <c r="L354" s="5" t="s">
        <v>4</v>
      </c>
      <c r="M354" s="5" t="s">
        <v>5</v>
      </c>
      <c r="N354" s="5" t="s">
        <v>404</v>
      </c>
      <c r="O354" s="18">
        <v>44399</v>
      </c>
      <c r="P354" s="5" t="s">
        <v>7</v>
      </c>
      <c r="Q354" s="19">
        <v>837.73</v>
      </c>
      <c r="R354" s="19">
        <v>0</v>
      </c>
      <c r="S354" s="19">
        <v>837.73</v>
      </c>
      <c r="T354" s="19">
        <v>0</v>
      </c>
    </row>
    <row r="355" spans="1:20" ht="29" outlineLevel="4" x14ac:dyDescent="0.35">
      <c r="A355" s="9" t="s">
        <v>104</v>
      </c>
      <c r="B355" s="9" t="s">
        <v>105</v>
      </c>
      <c r="C355" s="12" t="s">
        <v>12340</v>
      </c>
      <c r="D355" s="5" t="s">
        <v>400</v>
      </c>
      <c r="E355" s="9" t="s">
        <v>400</v>
      </c>
      <c r="F355" s="5" t="s">
        <v>49</v>
      </c>
      <c r="G355" s="5" t="s">
        <v>4</v>
      </c>
      <c r="H355" s="5" t="s">
        <v>405</v>
      </c>
      <c r="I355" s="4" t="s">
        <v>406</v>
      </c>
      <c r="J355" s="5" t="s">
        <v>4</v>
      </c>
      <c r="K355" s="5" t="s">
        <v>4</v>
      </c>
      <c r="L355" s="5" t="s">
        <v>4</v>
      </c>
      <c r="M355" s="5" t="s">
        <v>5</v>
      </c>
      <c r="N355" s="5" t="s">
        <v>404</v>
      </c>
      <c r="O355" s="18">
        <v>44399</v>
      </c>
      <c r="P355" s="5" t="s">
        <v>7</v>
      </c>
      <c r="Q355" s="19">
        <v>13405.27</v>
      </c>
      <c r="R355" s="19">
        <v>13405.27</v>
      </c>
      <c r="S355" s="19">
        <v>0</v>
      </c>
      <c r="T355" s="19">
        <v>0</v>
      </c>
    </row>
    <row r="356" spans="1:20" outlineLevel="3" x14ac:dyDescent="0.35">
      <c r="H356" s="1" t="s">
        <v>10993</v>
      </c>
      <c r="O356" s="18"/>
      <c r="Q356" s="19">
        <f>SUBTOTAL(9,Q354:Q355)</f>
        <v>14243</v>
      </c>
      <c r="R356" s="19">
        <f>SUBTOTAL(9,R354:R355)</f>
        <v>13405.27</v>
      </c>
      <c r="S356" s="19">
        <f>SUBTOTAL(9,S354:S355)</f>
        <v>837.73</v>
      </c>
      <c r="T356" s="19">
        <f>SUBTOTAL(9,T354:T355)</f>
        <v>0</v>
      </c>
    </row>
    <row r="357" spans="1:20" ht="29" outlineLevel="4" x14ac:dyDescent="0.35">
      <c r="A357" s="9" t="s">
        <v>104</v>
      </c>
      <c r="B357" s="9" t="s">
        <v>105</v>
      </c>
      <c r="C357" s="12" t="s">
        <v>12340</v>
      </c>
      <c r="D357" s="5" t="s">
        <v>400</v>
      </c>
      <c r="E357" s="9" t="s">
        <v>400</v>
      </c>
      <c r="F357" s="5" t="s">
        <v>49</v>
      </c>
      <c r="G357" s="5" t="s">
        <v>4</v>
      </c>
      <c r="H357" s="5" t="s">
        <v>408</v>
      </c>
      <c r="I357" s="4" t="s">
        <v>409</v>
      </c>
      <c r="J357" s="5" t="s">
        <v>4</v>
      </c>
      <c r="K357" s="5" t="s">
        <v>4</v>
      </c>
      <c r="L357" s="5" t="s">
        <v>4</v>
      </c>
      <c r="M357" s="5" t="s">
        <v>5</v>
      </c>
      <c r="N357" s="5" t="s">
        <v>407</v>
      </c>
      <c r="O357" s="18">
        <v>44399</v>
      </c>
      <c r="P357" s="5" t="s">
        <v>7</v>
      </c>
      <c r="Q357" s="19">
        <v>10267</v>
      </c>
      <c r="R357" s="19">
        <v>10267</v>
      </c>
      <c r="S357" s="19">
        <v>0</v>
      </c>
      <c r="T357" s="19">
        <v>0</v>
      </c>
    </row>
    <row r="358" spans="1:20" ht="29" outlineLevel="4" x14ac:dyDescent="0.35">
      <c r="A358" s="9" t="s">
        <v>104</v>
      </c>
      <c r="B358" s="9" t="s">
        <v>105</v>
      </c>
      <c r="C358" s="12" t="s">
        <v>12340</v>
      </c>
      <c r="D358" s="5" t="s">
        <v>400</v>
      </c>
      <c r="E358" s="9" t="s">
        <v>400</v>
      </c>
      <c r="F358" s="5" t="s">
        <v>49</v>
      </c>
      <c r="G358" s="5" t="s">
        <v>4</v>
      </c>
      <c r="H358" s="5" t="s">
        <v>408</v>
      </c>
      <c r="I358" s="4" t="s">
        <v>409</v>
      </c>
      <c r="J358" s="5" t="s">
        <v>4</v>
      </c>
      <c r="K358" s="5" t="s">
        <v>4</v>
      </c>
      <c r="L358" s="5" t="s">
        <v>4</v>
      </c>
      <c r="M358" s="5" t="s">
        <v>5</v>
      </c>
      <c r="N358" s="5" t="s">
        <v>410</v>
      </c>
      <c r="O358" s="18">
        <v>44456</v>
      </c>
      <c r="P358" s="5" t="s">
        <v>7</v>
      </c>
      <c r="Q358" s="19">
        <v>7615</v>
      </c>
      <c r="R358" s="19">
        <v>7615</v>
      </c>
      <c r="S358" s="19">
        <v>0</v>
      </c>
      <c r="T358" s="19">
        <v>0</v>
      </c>
    </row>
    <row r="359" spans="1:20" outlineLevel="3" x14ac:dyDescent="0.35">
      <c r="H359" s="1" t="s">
        <v>10994</v>
      </c>
      <c r="O359" s="18"/>
      <c r="Q359" s="19">
        <f>SUBTOTAL(9,Q357:Q358)</f>
        <v>17882</v>
      </c>
      <c r="R359" s="19">
        <f>SUBTOTAL(9,R357:R358)</f>
        <v>17882</v>
      </c>
      <c r="S359" s="19">
        <f>SUBTOTAL(9,S357:S358)</f>
        <v>0</v>
      </c>
      <c r="T359" s="19">
        <f>SUBTOTAL(9,T357:T358)</f>
        <v>0</v>
      </c>
    </row>
    <row r="360" spans="1:20" ht="29" outlineLevel="4" x14ac:dyDescent="0.35">
      <c r="A360" s="9" t="s">
        <v>104</v>
      </c>
      <c r="B360" s="9" t="s">
        <v>105</v>
      </c>
      <c r="C360" s="12" t="s">
        <v>12340</v>
      </c>
      <c r="D360" s="5" t="s">
        <v>400</v>
      </c>
      <c r="E360" s="9" t="s">
        <v>400</v>
      </c>
      <c r="F360" s="5" t="s">
        <v>49</v>
      </c>
      <c r="G360" s="5" t="s">
        <v>4</v>
      </c>
      <c r="H360" s="5" t="s">
        <v>412</v>
      </c>
      <c r="I360" s="4" t="s">
        <v>413</v>
      </c>
      <c r="J360" s="5" t="s">
        <v>4</v>
      </c>
      <c r="K360" s="5" t="s">
        <v>4</v>
      </c>
      <c r="L360" s="5" t="s">
        <v>4</v>
      </c>
      <c r="M360" s="5" t="s">
        <v>5</v>
      </c>
      <c r="N360" s="5" t="s">
        <v>411</v>
      </c>
      <c r="O360" s="18">
        <v>44659</v>
      </c>
      <c r="P360" s="5" t="s">
        <v>7</v>
      </c>
      <c r="Q360" s="19">
        <v>39365</v>
      </c>
      <c r="R360" s="19">
        <v>39365</v>
      </c>
      <c r="S360" s="19">
        <v>0</v>
      </c>
      <c r="T360" s="19">
        <v>0</v>
      </c>
    </row>
    <row r="361" spans="1:20" outlineLevel="3" x14ac:dyDescent="0.35">
      <c r="H361" s="1" t="s">
        <v>10995</v>
      </c>
      <c r="O361" s="18"/>
      <c r="Q361" s="19">
        <f>SUBTOTAL(9,Q360:Q360)</f>
        <v>39365</v>
      </c>
      <c r="R361" s="19">
        <f>SUBTOTAL(9,R360:R360)</f>
        <v>39365</v>
      </c>
      <c r="S361" s="19">
        <f>SUBTOTAL(9,S360:S360)</f>
        <v>0</v>
      </c>
      <c r="T361" s="19">
        <f>SUBTOTAL(9,T360:T360)</f>
        <v>0</v>
      </c>
    </row>
    <row r="362" spans="1:20" ht="29" outlineLevel="4" x14ac:dyDescent="0.35">
      <c r="A362" s="9" t="s">
        <v>104</v>
      </c>
      <c r="B362" s="9" t="s">
        <v>105</v>
      </c>
      <c r="C362" s="12" t="s">
        <v>12340</v>
      </c>
      <c r="D362" s="5" t="s">
        <v>400</v>
      </c>
      <c r="E362" s="9" t="s">
        <v>400</v>
      </c>
      <c r="F362" s="5" t="s">
        <v>41</v>
      </c>
      <c r="G362" s="5" t="s">
        <v>4</v>
      </c>
      <c r="H362" s="5" t="s">
        <v>415</v>
      </c>
      <c r="I362" s="4" t="s">
        <v>403</v>
      </c>
      <c r="J362" s="5" t="s">
        <v>4</v>
      </c>
      <c r="K362" s="5" t="s">
        <v>4</v>
      </c>
      <c r="L362" s="5" t="s">
        <v>4</v>
      </c>
      <c r="M362" s="5" t="s">
        <v>5</v>
      </c>
      <c r="N362" s="5" t="s">
        <v>414</v>
      </c>
      <c r="O362" s="18">
        <v>44498</v>
      </c>
      <c r="P362" s="5" t="s">
        <v>7</v>
      </c>
      <c r="Q362" s="19">
        <v>8610</v>
      </c>
      <c r="R362" s="19">
        <v>8610</v>
      </c>
      <c r="S362" s="19">
        <v>0</v>
      </c>
      <c r="T362" s="19">
        <v>0</v>
      </c>
    </row>
    <row r="363" spans="1:20" ht="29" outlineLevel="4" x14ac:dyDescent="0.35">
      <c r="A363" s="9" t="s">
        <v>104</v>
      </c>
      <c r="B363" s="9" t="s">
        <v>105</v>
      </c>
      <c r="C363" s="12" t="s">
        <v>12340</v>
      </c>
      <c r="D363" s="5" t="s">
        <v>400</v>
      </c>
      <c r="E363" s="9" t="s">
        <v>400</v>
      </c>
      <c r="F363" s="5" t="s">
        <v>41</v>
      </c>
      <c r="G363" s="5" t="s">
        <v>4</v>
      </c>
      <c r="H363" s="5" t="s">
        <v>415</v>
      </c>
      <c r="I363" s="4" t="s">
        <v>403</v>
      </c>
      <c r="J363" s="5" t="s">
        <v>4</v>
      </c>
      <c r="K363" s="5" t="s">
        <v>4</v>
      </c>
      <c r="L363" s="5" t="s">
        <v>4</v>
      </c>
      <c r="M363" s="5" t="s">
        <v>5</v>
      </c>
      <c r="N363" s="5" t="s">
        <v>416</v>
      </c>
      <c r="O363" s="18">
        <v>44594</v>
      </c>
      <c r="P363" s="5" t="s">
        <v>7</v>
      </c>
      <c r="Q363" s="19">
        <v>7064</v>
      </c>
      <c r="R363" s="19">
        <v>7064</v>
      </c>
      <c r="S363" s="19">
        <v>0</v>
      </c>
      <c r="T363" s="19">
        <v>0</v>
      </c>
    </row>
    <row r="364" spans="1:20" ht="29" outlineLevel="4" x14ac:dyDescent="0.35">
      <c r="A364" s="9" t="s">
        <v>104</v>
      </c>
      <c r="B364" s="9" t="s">
        <v>105</v>
      </c>
      <c r="C364" s="12" t="s">
        <v>12340</v>
      </c>
      <c r="D364" s="5" t="s">
        <v>400</v>
      </c>
      <c r="E364" s="9" t="s">
        <v>400</v>
      </c>
      <c r="F364" s="5" t="s">
        <v>41</v>
      </c>
      <c r="G364" s="5" t="s">
        <v>4</v>
      </c>
      <c r="H364" s="5" t="s">
        <v>415</v>
      </c>
      <c r="I364" s="4" t="s">
        <v>403</v>
      </c>
      <c r="J364" s="5" t="s">
        <v>4</v>
      </c>
      <c r="K364" s="5" t="s">
        <v>4</v>
      </c>
      <c r="L364" s="5" t="s">
        <v>4</v>
      </c>
      <c r="M364" s="5" t="s">
        <v>5</v>
      </c>
      <c r="N364" s="5" t="s">
        <v>417</v>
      </c>
      <c r="O364" s="18">
        <v>44670</v>
      </c>
      <c r="P364" s="5" t="s">
        <v>7</v>
      </c>
      <c r="Q364" s="19">
        <v>7966</v>
      </c>
      <c r="R364" s="19">
        <v>7966</v>
      </c>
      <c r="S364" s="19">
        <v>0</v>
      </c>
      <c r="T364" s="19">
        <v>0</v>
      </c>
    </row>
    <row r="365" spans="1:20" outlineLevel="3" x14ac:dyDescent="0.35">
      <c r="H365" s="1" t="s">
        <v>10996</v>
      </c>
      <c r="O365" s="18"/>
      <c r="Q365" s="19">
        <f>SUBTOTAL(9,Q362:Q364)</f>
        <v>23640</v>
      </c>
      <c r="R365" s="19">
        <f>SUBTOTAL(9,R362:R364)</f>
        <v>23640</v>
      </c>
      <c r="S365" s="19">
        <f>SUBTOTAL(9,S362:S364)</f>
        <v>0</v>
      </c>
      <c r="T365" s="19">
        <f>SUBTOTAL(9,T362:T364)</f>
        <v>0</v>
      </c>
    </row>
    <row r="366" spans="1:20" ht="29" outlineLevel="4" x14ac:dyDescent="0.35">
      <c r="A366" s="9" t="s">
        <v>104</v>
      </c>
      <c r="B366" s="9" t="s">
        <v>105</v>
      </c>
      <c r="C366" s="12" t="s">
        <v>12340</v>
      </c>
      <c r="D366" s="5" t="s">
        <v>400</v>
      </c>
      <c r="E366" s="9" t="s">
        <v>400</v>
      </c>
      <c r="F366" s="5" t="s">
        <v>4</v>
      </c>
      <c r="G366" s="5" t="s">
        <v>45</v>
      </c>
      <c r="H366" s="5" t="s">
        <v>419</v>
      </c>
      <c r="I366" s="4" t="s">
        <v>420</v>
      </c>
      <c r="J366" s="5" t="s">
        <v>4</v>
      </c>
      <c r="K366" s="5" t="s">
        <v>4</v>
      </c>
      <c r="L366" s="5" t="s">
        <v>4</v>
      </c>
      <c r="M366" s="5" t="s">
        <v>5</v>
      </c>
      <c r="N366" s="5" t="s">
        <v>418</v>
      </c>
      <c r="O366" s="18">
        <v>44480</v>
      </c>
      <c r="P366" s="5" t="s">
        <v>7</v>
      </c>
      <c r="Q366" s="19">
        <v>3649.43</v>
      </c>
      <c r="R366" s="19">
        <v>0</v>
      </c>
      <c r="S366" s="19">
        <v>3649.43</v>
      </c>
      <c r="T366" s="19">
        <v>0</v>
      </c>
    </row>
    <row r="367" spans="1:20" ht="29" outlineLevel="4" x14ac:dyDescent="0.35">
      <c r="A367" s="9" t="s">
        <v>104</v>
      </c>
      <c r="B367" s="9" t="s">
        <v>105</v>
      </c>
      <c r="C367" s="12" t="s">
        <v>12340</v>
      </c>
      <c r="D367" s="5" t="s">
        <v>400</v>
      </c>
      <c r="E367" s="9" t="s">
        <v>400</v>
      </c>
      <c r="F367" s="5" t="s">
        <v>4</v>
      </c>
      <c r="G367" s="5" t="s">
        <v>45</v>
      </c>
      <c r="H367" s="5" t="s">
        <v>419</v>
      </c>
      <c r="I367" s="4" t="s">
        <v>420</v>
      </c>
      <c r="J367" s="5" t="s">
        <v>4</v>
      </c>
      <c r="K367" s="5" t="s">
        <v>4</v>
      </c>
      <c r="L367" s="5" t="s">
        <v>4</v>
      </c>
      <c r="M367" s="5" t="s">
        <v>5</v>
      </c>
      <c r="N367" s="5" t="s">
        <v>421</v>
      </c>
      <c r="O367" s="18">
        <v>44489</v>
      </c>
      <c r="P367" s="5" t="s">
        <v>7</v>
      </c>
      <c r="Q367" s="19">
        <v>1211.1300000000001</v>
      </c>
      <c r="R367" s="19">
        <v>0</v>
      </c>
      <c r="S367" s="19">
        <v>1211.1300000000001</v>
      </c>
      <c r="T367" s="19">
        <v>0</v>
      </c>
    </row>
    <row r="368" spans="1:20" ht="29" outlineLevel="4" x14ac:dyDescent="0.35">
      <c r="A368" s="9" t="s">
        <v>104</v>
      </c>
      <c r="B368" s="9" t="s">
        <v>105</v>
      </c>
      <c r="C368" s="12" t="s">
        <v>12340</v>
      </c>
      <c r="D368" s="5" t="s">
        <v>400</v>
      </c>
      <c r="E368" s="9" t="s">
        <v>400</v>
      </c>
      <c r="F368" s="5" t="s">
        <v>4</v>
      </c>
      <c r="G368" s="5" t="s">
        <v>45</v>
      </c>
      <c r="H368" s="5" t="s">
        <v>419</v>
      </c>
      <c r="I368" s="4" t="s">
        <v>420</v>
      </c>
      <c r="J368" s="5" t="s">
        <v>4</v>
      </c>
      <c r="K368" s="5" t="s">
        <v>4</v>
      </c>
      <c r="L368" s="5" t="s">
        <v>4</v>
      </c>
      <c r="M368" s="5" t="s">
        <v>5</v>
      </c>
      <c r="N368" s="5" t="s">
        <v>422</v>
      </c>
      <c r="O368" s="18">
        <v>44508</v>
      </c>
      <c r="P368" s="5" t="s">
        <v>7</v>
      </c>
      <c r="Q368" s="19">
        <v>875.57</v>
      </c>
      <c r="R368" s="19">
        <v>0</v>
      </c>
      <c r="S368" s="19">
        <v>875.57</v>
      </c>
      <c r="T368" s="19">
        <v>0</v>
      </c>
    </row>
    <row r="369" spans="1:20" ht="29" outlineLevel="4" x14ac:dyDescent="0.35">
      <c r="A369" s="9" t="s">
        <v>104</v>
      </c>
      <c r="B369" s="9" t="s">
        <v>105</v>
      </c>
      <c r="C369" s="12" t="s">
        <v>12340</v>
      </c>
      <c r="D369" s="5" t="s">
        <v>400</v>
      </c>
      <c r="E369" s="9" t="s">
        <v>400</v>
      </c>
      <c r="F369" s="5" t="s">
        <v>4</v>
      </c>
      <c r="G369" s="5" t="s">
        <v>45</v>
      </c>
      <c r="H369" s="5" t="s">
        <v>419</v>
      </c>
      <c r="I369" s="4" t="s">
        <v>420</v>
      </c>
      <c r="J369" s="5" t="s">
        <v>4</v>
      </c>
      <c r="K369" s="5" t="s">
        <v>4</v>
      </c>
      <c r="L369" s="5" t="s">
        <v>4</v>
      </c>
      <c r="M369" s="5" t="s">
        <v>5</v>
      </c>
      <c r="N369" s="5" t="s">
        <v>423</v>
      </c>
      <c r="O369" s="18">
        <v>44552</v>
      </c>
      <c r="P369" s="5" t="s">
        <v>7</v>
      </c>
      <c r="Q369" s="19">
        <v>551.87</v>
      </c>
      <c r="R369" s="19">
        <v>0</v>
      </c>
      <c r="S369" s="19">
        <v>551.87</v>
      </c>
      <c r="T369" s="19">
        <v>0</v>
      </c>
    </row>
    <row r="370" spans="1:20" ht="29" outlineLevel="4" x14ac:dyDescent="0.35">
      <c r="A370" s="9" t="s">
        <v>104</v>
      </c>
      <c r="B370" s="9" t="s">
        <v>105</v>
      </c>
      <c r="C370" s="12" t="s">
        <v>12340</v>
      </c>
      <c r="D370" s="5" t="s">
        <v>400</v>
      </c>
      <c r="E370" s="9" t="s">
        <v>400</v>
      </c>
      <c r="F370" s="5" t="s">
        <v>4</v>
      </c>
      <c r="G370" s="5" t="s">
        <v>45</v>
      </c>
      <c r="H370" s="5" t="s">
        <v>419</v>
      </c>
      <c r="I370" s="4" t="s">
        <v>420</v>
      </c>
      <c r="J370" s="5" t="s">
        <v>4</v>
      </c>
      <c r="K370" s="5" t="s">
        <v>4</v>
      </c>
      <c r="L370" s="5" t="s">
        <v>4</v>
      </c>
      <c r="M370" s="5" t="s">
        <v>5</v>
      </c>
      <c r="N370" s="5" t="s">
        <v>424</v>
      </c>
      <c r="O370" s="18">
        <v>44594</v>
      </c>
      <c r="P370" s="5" t="s">
        <v>7</v>
      </c>
      <c r="Q370" s="19">
        <v>738.39</v>
      </c>
      <c r="R370" s="19">
        <v>0</v>
      </c>
      <c r="S370" s="19">
        <v>738.39</v>
      </c>
      <c r="T370" s="19">
        <v>0</v>
      </c>
    </row>
    <row r="371" spans="1:20" ht="29" outlineLevel="4" x14ac:dyDescent="0.35">
      <c r="A371" s="9" t="s">
        <v>104</v>
      </c>
      <c r="B371" s="9" t="s">
        <v>105</v>
      </c>
      <c r="C371" s="12" t="s">
        <v>12340</v>
      </c>
      <c r="D371" s="5" t="s">
        <v>400</v>
      </c>
      <c r="E371" s="9" t="s">
        <v>400</v>
      </c>
      <c r="F371" s="5" t="s">
        <v>4</v>
      </c>
      <c r="G371" s="5" t="s">
        <v>45</v>
      </c>
      <c r="H371" s="5" t="s">
        <v>419</v>
      </c>
      <c r="I371" s="4" t="s">
        <v>420</v>
      </c>
      <c r="J371" s="5" t="s">
        <v>4</v>
      </c>
      <c r="K371" s="5" t="s">
        <v>4</v>
      </c>
      <c r="L371" s="5" t="s">
        <v>4</v>
      </c>
      <c r="M371" s="5" t="s">
        <v>5</v>
      </c>
      <c r="N371" s="5" t="s">
        <v>425</v>
      </c>
      <c r="O371" s="18">
        <v>44638</v>
      </c>
      <c r="P371" s="5" t="s">
        <v>7</v>
      </c>
      <c r="Q371" s="19">
        <v>651.97</v>
      </c>
      <c r="R371" s="19">
        <v>0</v>
      </c>
      <c r="S371" s="19">
        <v>651.97</v>
      </c>
      <c r="T371" s="19">
        <v>0</v>
      </c>
    </row>
    <row r="372" spans="1:20" ht="29" outlineLevel="4" x14ac:dyDescent="0.35">
      <c r="A372" s="9" t="s">
        <v>104</v>
      </c>
      <c r="B372" s="9" t="s">
        <v>105</v>
      </c>
      <c r="C372" s="12" t="s">
        <v>12340</v>
      </c>
      <c r="D372" s="5" t="s">
        <v>400</v>
      </c>
      <c r="E372" s="9" t="s">
        <v>400</v>
      </c>
      <c r="F372" s="5" t="s">
        <v>4</v>
      </c>
      <c r="G372" s="5" t="s">
        <v>45</v>
      </c>
      <c r="H372" s="5" t="s">
        <v>419</v>
      </c>
      <c r="I372" s="4" t="s">
        <v>420</v>
      </c>
      <c r="J372" s="5" t="s">
        <v>4</v>
      </c>
      <c r="K372" s="5" t="s">
        <v>4</v>
      </c>
      <c r="L372" s="5" t="s">
        <v>4</v>
      </c>
      <c r="M372" s="5" t="s">
        <v>5</v>
      </c>
      <c r="N372" s="5" t="s">
        <v>426</v>
      </c>
      <c r="O372" s="18">
        <v>44694</v>
      </c>
      <c r="P372" s="5" t="s">
        <v>7</v>
      </c>
      <c r="Q372" s="19">
        <v>631.62</v>
      </c>
      <c r="R372" s="19">
        <v>0</v>
      </c>
      <c r="S372" s="19">
        <v>631.62</v>
      </c>
      <c r="T372" s="19">
        <v>0</v>
      </c>
    </row>
    <row r="373" spans="1:20" ht="29" outlineLevel="4" x14ac:dyDescent="0.35">
      <c r="A373" s="9" t="s">
        <v>104</v>
      </c>
      <c r="B373" s="9" t="s">
        <v>105</v>
      </c>
      <c r="C373" s="12" t="s">
        <v>12340</v>
      </c>
      <c r="D373" s="5" t="s">
        <v>400</v>
      </c>
      <c r="E373" s="9" t="s">
        <v>400</v>
      </c>
      <c r="F373" s="5" t="s">
        <v>49</v>
      </c>
      <c r="G373" s="5" t="s">
        <v>4</v>
      </c>
      <c r="H373" s="5" t="s">
        <v>419</v>
      </c>
      <c r="I373" s="4" t="s">
        <v>420</v>
      </c>
      <c r="J373" s="5" t="s">
        <v>4</v>
      </c>
      <c r="K373" s="5" t="s">
        <v>4</v>
      </c>
      <c r="L373" s="5" t="s">
        <v>4</v>
      </c>
      <c r="M373" s="5" t="s">
        <v>5</v>
      </c>
      <c r="N373" s="5" t="s">
        <v>418</v>
      </c>
      <c r="O373" s="18">
        <v>44480</v>
      </c>
      <c r="P373" s="5" t="s">
        <v>7</v>
      </c>
      <c r="Q373" s="19">
        <v>58392.57</v>
      </c>
      <c r="R373" s="19">
        <v>58392.57</v>
      </c>
      <c r="S373" s="19">
        <v>0</v>
      </c>
      <c r="T373" s="19">
        <v>0</v>
      </c>
    </row>
    <row r="374" spans="1:20" ht="29" outlineLevel="4" x14ac:dyDescent="0.35">
      <c r="A374" s="9" t="s">
        <v>104</v>
      </c>
      <c r="B374" s="9" t="s">
        <v>105</v>
      </c>
      <c r="C374" s="12" t="s">
        <v>12340</v>
      </c>
      <c r="D374" s="5" t="s">
        <v>400</v>
      </c>
      <c r="E374" s="9" t="s">
        <v>400</v>
      </c>
      <c r="F374" s="5" t="s">
        <v>49</v>
      </c>
      <c r="G374" s="5" t="s">
        <v>4</v>
      </c>
      <c r="H374" s="5" t="s">
        <v>419</v>
      </c>
      <c r="I374" s="4" t="s">
        <v>420</v>
      </c>
      <c r="J374" s="5" t="s">
        <v>4</v>
      </c>
      <c r="K374" s="5" t="s">
        <v>4</v>
      </c>
      <c r="L374" s="5" t="s">
        <v>4</v>
      </c>
      <c r="M374" s="5" t="s">
        <v>5</v>
      </c>
      <c r="N374" s="5" t="s">
        <v>421</v>
      </c>
      <c r="O374" s="18">
        <v>44489</v>
      </c>
      <c r="P374" s="5" t="s">
        <v>7</v>
      </c>
      <c r="Q374" s="19">
        <v>19378.87</v>
      </c>
      <c r="R374" s="19">
        <v>19378.87</v>
      </c>
      <c r="S374" s="19">
        <v>0</v>
      </c>
      <c r="T374" s="19">
        <v>0</v>
      </c>
    </row>
    <row r="375" spans="1:20" ht="29" outlineLevel="4" x14ac:dyDescent="0.35">
      <c r="A375" s="9" t="s">
        <v>104</v>
      </c>
      <c r="B375" s="9" t="s">
        <v>105</v>
      </c>
      <c r="C375" s="12" t="s">
        <v>12340</v>
      </c>
      <c r="D375" s="5" t="s">
        <v>400</v>
      </c>
      <c r="E375" s="9" t="s">
        <v>400</v>
      </c>
      <c r="F375" s="5" t="s">
        <v>49</v>
      </c>
      <c r="G375" s="5" t="s">
        <v>4</v>
      </c>
      <c r="H375" s="5" t="s">
        <v>419</v>
      </c>
      <c r="I375" s="4" t="s">
        <v>420</v>
      </c>
      <c r="J375" s="5" t="s">
        <v>4</v>
      </c>
      <c r="K375" s="5" t="s">
        <v>4</v>
      </c>
      <c r="L375" s="5" t="s">
        <v>4</v>
      </c>
      <c r="M375" s="5" t="s">
        <v>5</v>
      </c>
      <c r="N375" s="5" t="s">
        <v>422</v>
      </c>
      <c r="O375" s="18">
        <v>44508</v>
      </c>
      <c r="P375" s="5" t="s">
        <v>7</v>
      </c>
      <c r="Q375" s="19">
        <v>14009.43</v>
      </c>
      <c r="R375" s="19">
        <v>14009.43</v>
      </c>
      <c r="S375" s="19">
        <v>0</v>
      </c>
      <c r="T375" s="19">
        <v>0</v>
      </c>
    </row>
    <row r="376" spans="1:20" ht="29" outlineLevel="4" x14ac:dyDescent="0.35">
      <c r="A376" s="9" t="s">
        <v>104</v>
      </c>
      <c r="B376" s="9" t="s">
        <v>105</v>
      </c>
      <c r="C376" s="12" t="s">
        <v>12340</v>
      </c>
      <c r="D376" s="5" t="s">
        <v>400</v>
      </c>
      <c r="E376" s="9" t="s">
        <v>400</v>
      </c>
      <c r="F376" s="5" t="s">
        <v>49</v>
      </c>
      <c r="G376" s="5" t="s">
        <v>4</v>
      </c>
      <c r="H376" s="5" t="s">
        <v>419</v>
      </c>
      <c r="I376" s="4" t="s">
        <v>420</v>
      </c>
      <c r="J376" s="5" t="s">
        <v>4</v>
      </c>
      <c r="K376" s="5" t="s">
        <v>4</v>
      </c>
      <c r="L376" s="5" t="s">
        <v>4</v>
      </c>
      <c r="M376" s="5" t="s">
        <v>5</v>
      </c>
      <c r="N376" s="5" t="s">
        <v>423</v>
      </c>
      <c r="O376" s="18">
        <v>44552</v>
      </c>
      <c r="P376" s="5" t="s">
        <v>7</v>
      </c>
      <c r="Q376" s="19">
        <v>8830.1299999999992</v>
      </c>
      <c r="R376" s="19">
        <v>8830.1299999999992</v>
      </c>
      <c r="S376" s="19">
        <v>0</v>
      </c>
      <c r="T376" s="19">
        <v>0</v>
      </c>
    </row>
    <row r="377" spans="1:20" ht="29" outlineLevel="4" x14ac:dyDescent="0.35">
      <c r="A377" s="9" t="s">
        <v>104</v>
      </c>
      <c r="B377" s="9" t="s">
        <v>105</v>
      </c>
      <c r="C377" s="12" t="s">
        <v>12340</v>
      </c>
      <c r="D377" s="5" t="s">
        <v>400</v>
      </c>
      <c r="E377" s="9" t="s">
        <v>400</v>
      </c>
      <c r="F377" s="5" t="s">
        <v>49</v>
      </c>
      <c r="G377" s="5" t="s">
        <v>4</v>
      </c>
      <c r="H377" s="5" t="s">
        <v>419</v>
      </c>
      <c r="I377" s="4" t="s">
        <v>420</v>
      </c>
      <c r="J377" s="5" t="s">
        <v>4</v>
      </c>
      <c r="K377" s="5" t="s">
        <v>4</v>
      </c>
      <c r="L377" s="5" t="s">
        <v>4</v>
      </c>
      <c r="M377" s="5" t="s">
        <v>5</v>
      </c>
      <c r="N377" s="5" t="s">
        <v>424</v>
      </c>
      <c r="O377" s="18">
        <v>44594</v>
      </c>
      <c r="P377" s="5" t="s">
        <v>7</v>
      </c>
      <c r="Q377" s="19">
        <v>11814.61</v>
      </c>
      <c r="R377" s="19">
        <v>11814.61</v>
      </c>
      <c r="S377" s="19">
        <v>0</v>
      </c>
      <c r="T377" s="19">
        <v>0</v>
      </c>
    </row>
    <row r="378" spans="1:20" ht="29" outlineLevel="4" x14ac:dyDescent="0.35">
      <c r="A378" s="9" t="s">
        <v>104</v>
      </c>
      <c r="B378" s="9" t="s">
        <v>105</v>
      </c>
      <c r="C378" s="12" t="s">
        <v>12340</v>
      </c>
      <c r="D378" s="5" t="s">
        <v>400</v>
      </c>
      <c r="E378" s="9" t="s">
        <v>400</v>
      </c>
      <c r="F378" s="5" t="s">
        <v>49</v>
      </c>
      <c r="G378" s="5" t="s">
        <v>4</v>
      </c>
      <c r="H378" s="5" t="s">
        <v>419</v>
      </c>
      <c r="I378" s="4" t="s">
        <v>420</v>
      </c>
      <c r="J378" s="5" t="s">
        <v>4</v>
      </c>
      <c r="K378" s="5" t="s">
        <v>4</v>
      </c>
      <c r="L378" s="5" t="s">
        <v>4</v>
      </c>
      <c r="M378" s="5" t="s">
        <v>5</v>
      </c>
      <c r="N378" s="5" t="s">
        <v>425</v>
      </c>
      <c r="O378" s="18">
        <v>44638</v>
      </c>
      <c r="P378" s="5" t="s">
        <v>7</v>
      </c>
      <c r="Q378" s="19">
        <v>10432.030000000001</v>
      </c>
      <c r="R378" s="19">
        <v>10432.030000000001</v>
      </c>
      <c r="S378" s="19">
        <v>0</v>
      </c>
      <c r="T378" s="19">
        <v>0</v>
      </c>
    </row>
    <row r="379" spans="1:20" ht="29" outlineLevel="4" x14ac:dyDescent="0.35">
      <c r="A379" s="9" t="s">
        <v>104</v>
      </c>
      <c r="B379" s="9" t="s">
        <v>105</v>
      </c>
      <c r="C379" s="12" t="s">
        <v>12340</v>
      </c>
      <c r="D379" s="5" t="s">
        <v>400</v>
      </c>
      <c r="E379" s="9" t="s">
        <v>400</v>
      </c>
      <c r="F379" s="5" t="s">
        <v>49</v>
      </c>
      <c r="G379" s="5" t="s">
        <v>4</v>
      </c>
      <c r="H379" s="5" t="s">
        <v>419</v>
      </c>
      <c r="I379" s="4" t="s">
        <v>420</v>
      </c>
      <c r="J379" s="5" t="s">
        <v>4</v>
      </c>
      <c r="K379" s="5" t="s">
        <v>4</v>
      </c>
      <c r="L379" s="5" t="s">
        <v>4</v>
      </c>
      <c r="M379" s="5" t="s">
        <v>5</v>
      </c>
      <c r="N379" s="5" t="s">
        <v>426</v>
      </c>
      <c r="O379" s="18">
        <v>44694</v>
      </c>
      <c r="P379" s="5" t="s">
        <v>7</v>
      </c>
      <c r="Q379" s="19">
        <v>10106.379999999999</v>
      </c>
      <c r="R379" s="19">
        <v>10106.379999999999</v>
      </c>
      <c r="S379" s="19">
        <v>0</v>
      </c>
      <c r="T379" s="19">
        <v>0</v>
      </c>
    </row>
    <row r="380" spans="1:20" outlineLevel="3" x14ac:dyDescent="0.35">
      <c r="H380" s="1" t="s">
        <v>10997</v>
      </c>
      <c r="O380" s="18"/>
      <c r="Q380" s="19">
        <f>SUBTOTAL(9,Q366:Q379)</f>
        <v>141274.00000000003</v>
      </c>
      <c r="R380" s="19">
        <f>SUBTOTAL(9,R366:R379)</f>
        <v>132964.01999999999</v>
      </c>
      <c r="S380" s="19">
        <f>SUBTOTAL(9,S366:S379)</f>
        <v>8309.98</v>
      </c>
      <c r="T380" s="19">
        <f>SUBTOTAL(9,T366:T379)</f>
        <v>0</v>
      </c>
    </row>
    <row r="381" spans="1:20" ht="29" outlineLevel="4" x14ac:dyDescent="0.35">
      <c r="A381" s="9" t="s">
        <v>104</v>
      </c>
      <c r="B381" s="9" t="s">
        <v>105</v>
      </c>
      <c r="C381" s="12" t="s">
        <v>12340</v>
      </c>
      <c r="D381" s="5" t="s">
        <v>400</v>
      </c>
      <c r="E381" s="9" t="s">
        <v>400</v>
      </c>
      <c r="F381" s="5" t="s">
        <v>4</v>
      </c>
      <c r="G381" s="5" t="s">
        <v>50</v>
      </c>
      <c r="H381" s="5" t="s">
        <v>428</v>
      </c>
      <c r="I381" s="4" t="s">
        <v>429</v>
      </c>
      <c r="J381" s="5" t="s">
        <v>4</v>
      </c>
      <c r="K381" s="5" t="s">
        <v>4</v>
      </c>
      <c r="L381" s="5" t="s">
        <v>4</v>
      </c>
      <c r="M381" s="5" t="s">
        <v>5</v>
      </c>
      <c r="N381" s="5" t="s">
        <v>427</v>
      </c>
      <c r="O381" s="18">
        <v>44729</v>
      </c>
      <c r="P381" s="5" t="s">
        <v>7</v>
      </c>
      <c r="Q381" s="19">
        <v>4648</v>
      </c>
      <c r="R381" s="19">
        <v>0</v>
      </c>
      <c r="S381" s="19">
        <v>4648</v>
      </c>
      <c r="T381" s="19">
        <v>0</v>
      </c>
    </row>
    <row r="382" spans="1:20" ht="29" outlineLevel="4" x14ac:dyDescent="0.35">
      <c r="A382" s="9" t="s">
        <v>104</v>
      </c>
      <c r="B382" s="9" t="s">
        <v>105</v>
      </c>
      <c r="C382" s="12" t="s">
        <v>12340</v>
      </c>
      <c r="D382" s="5" t="s">
        <v>400</v>
      </c>
      <c r="E382" s="9" t="s">
        <v>400</v>
      </c>
      <c r="F382" s="5" t="s">
        <v>54</v>
      </c>
      <c r="G382" s="5" t="s">
        <v>4</v>
      </c>
      <c r="H382" s="5" t="s">
        <v>428</v>
      </c>
      <c r="I382" s="4" t="s">
        <v>429</v>
      </c>
      <c r="J382" s="5" t="s">
        <v>4</v>
      </c>
      <c r="K382" s="5" t="s">
        <v>4</v>
      </c>
      <c r="L382" s="5" t="s">
        <v>4</v>
      </c>
      <c r="M382" s="5" t="s">
        <v>5</v>
      </c>
      <c r="N382" s="5" t="s">
        <v>427</v>
      </c>
      <c r="O382" s="18">
        <v>44729</v>
      </c>
      <c r="P382" s="5" t="s">
        <v>7</v>
      </c>
      <c r="Q382" s="19">
        <v>37184</v>
      </c>
      <c r="R382" s="19">
        <v>37184</v>
      </c>
      <c r="S382" s="19">
        <v>0</v>
      </c>
      <c r="T382" s="19">
        <v>0</v>
      </c>
    </row>
    <row r="383" spans="1:20" outlineLevel="3" x14ac:dyDescent="0.35">
      <c r="H383" s="1" t="s">
        <v>10998</v>
      </c>
      <c r="O383" s="18"/>
      <c r="Q383" s="19">
        <f>SUBTOTAL(9,Q381:Q382)</f>
        <v>41832</v>
      </c>
      <c r="R383" s="19">
        <f>SUBTOTAL(9,R381:R382)</f>
        <v>37184</v>
      </c>
      <c r="S383" s="19">
        <f>SUBTOTAL(9,S381:S382)</f>
        <v>4648</v>
      </c>
      <c r="T383" s="19">
        <f>SUBTOTAL(9,T381:T382)</f>
        <v>0</v>
      </c>
    </row>
    <row r="384" spans="1:20" outlineLevel="2" x14ac:dyDescent="0.35">
      <c r="C384" s="11" t="s">
        <v>12341</v>
      </c>
      <c r="O384" s="18"/>
      <c r="Q384" s="19">
        <f>SUBTOTAL(9,Q352:Q382)</f>
        <v>283431</v>
      </c>
      <c r="R384" s="19">
        <f>SUBTOTAL(9,R352:R382)</f>
        <v>269635.29000000004</v>
      </c>
      <c r="S384" s="19">
        <f>SUBTOTAL(9,S352:S382)</f>
        <v>13795.710000000001</v>
      </c>
      <c r="T384" s="19">
        <f>SUBTOTAL(9,T352:T382)</f>
        <v>0</v>
      </c>
    </row>
    <row r="385" spans="1:20" ht="29" outlineLevel="4" x14ac:dyDescent="0.35">
      <c r="A385" s="9" t="s">
        <v>0</v>
      </c>
      <c r="B385" s="9" t="s">
        <v>1</v>
      </c>
      <c r="C385" s="12" t="s">
        <v>430</v>
      </c>
      <c r="D385" s="5" t="s">
        <v>431</v>
      </c>
      <c r="E385" s="9" t="s">
        <v>431</v>
      </c>
      <c r="F385" s="5" t="s">
        <v>4</v>
      </c>
      <c r="G385" s="5" t="s">
        <v>12472</v>
      </c>
      <c r="H385" s="5" t="s">
        <v>434</v>
      </c>
      <c r="I385" s="4" t="s">
        <v>435</v>
      </c>
      <c r="J385" s="5" t="s">
        <v>4</v>
      </c>
      <c r="K385" s="5" t="s">
        <v>4</v>
      </c>
      <c r="L385" s="5" t="s">
        <v>4</v>
      </c>
      <c r="M385" s="5" t="s">
        <v>5</v>
      </c>
      <c r="N385" s="5" t="s">
        <v>432</v>
      </c>
      <c r="O385" s="18">
        <v>44518</v>
      </c>
      <c r="P385" s="5" t="s">
        <v>433</v>
      </c>
      <c r="Q385" s="19">
        <v>23686.57</v>
      </c>
      <c r="R385" s="19">
        <v>0</v>
      </c>
      <c r="S385" s="19">
        <v>23686.57</v>
      </c>
      <c r="T385" s="19">
        <v>0</v>
      </c>
    </row>
    <row r="386" spans="1:20" ht="29" outlineLevel="4" x14ac:dyDescent="0.35">
      <c r="A386" s="9" t="s">
        <v>0</v>
      </c>
      <c r="B386" s="9" t="s">
        <v>1</v>
      </c>
      <c r="C386" s="12" t="s">
        <v>430</v>
      </c>
      <c r="D386" s="5" t="s">
        <v>431</v>
      </c>
      <c r="E386" s="9" t="s">
        <v>431</v>
      </c>
      <c r="F386" s="5" t="s">
        <v>4</v>
      </c>
      <c r="G386" s="5" t="s">
        <v>12472</v>
      </c>
      <c r="H386" s="5" t="s">
        <v>434</v>
      </c>
      <c r="I386" s="4" t="s">
        <v>435</v>
      </c>
      <c r="J386" s="5" t="s">
        <v>4</v>
      </c>
      <c r="K386" s="5" t="s">
        <v>4</v>
      </c>
      <c r="L386" s="5" t="s">
        <v>4</v>
      </c>
      <c r="M386" s="5" t="s">
        <v>5</v>
      </c>
      <c r="N386" s="5" t="s">
        <v>436</v>
      </c>
      <c r="O386" s="18">
        <v>44550</v>
      </c>
      <c r="P386" s="5" t="s">
        <v>437</v>
      </c>
      <c r="Q386" s="19">
        <v>218941.65</v>
      </c>
      <c r="R386" s="19">
        <v>0</v>
      </c>
      <c r="S386" s="19">
        <v>218941.65</v>
      </c>
      <c r="T386" s="19">
        <v>0</v>
      </c>
    </row>
    <row r="387" spans="1:20" ht="29" outlineLevel="4" x14ac:dyDescent="0.35">
      <c r="A387" s="9" t="s">
        <v>0</v>
      </c>
      <c r="B387" s="9" t="s">
        <v>1</v>
      </c>
      <c r="C387" s="12" t="s">
        <v>430</v>
      </c>
      <c r="D387" s="5" t="s">
        <v>431</v>
      </c>
      <c r="E387" s="9" t="s">
        <v>431</v>
      </c>
      <c r="F387" s="5" t="s">
        <v>4</v>
      </c>
      <c r="G387" s="5" t="s">
        <v>12472</v>
      </c>
      <c r="H387" s="5" t="s">
        <v>434</v>
      </c>
      <c r="I387" s="4" t="s">
        <v>435</v>
      </c>
      <c r="J387" s="5" t="s">
        <v>4</v>
      </c>
      <c r="K387" s="5" t="s">
        <v>4</v>
      </c>
      <c r="L387" s="5" t="s">
        <v>4</v>
      </c>
      <c r="M387" s="5" t="s">
        <v>5</v>
      </c>
      <c r="N387" s="5" t="s">
        <v>438</v>
      </c>
      <c r="O387" s="18">
        <v>44659</v>
      </c>
      <c r="P387" s="5" t="s">
        <v>7</v>
      </c>
      <c r="Q387" s="19">
        <v>42104.45</v>
      </c>
      <c r="R387" s="19">
        <v>0</v>
      </c>
      <c r="S387" s="19">
        <v>42104.45</v>
      </c>
      <c r="T387" s="19">
        <v>0</v>
      </c>
    </row>
    <row r="388" spans="1:20" ht="29" outlineLevel="4" x14ac:dyDescent="0.35">
      <c r="A388" s="9" t="s">
        <v>0</v>
      </c>
      <c r="B388" s="9" t="s">
        <v>1</v>
      </c>
      <c r="C388" s="12" t="s">
        <v>430</v>
      </c>
      <c r="D388" s="5" t="s">
        <v>431</v>
      </c>
      <c r="E388" s="9" t="s">
        <v>431</v>
      </c>
      <c r="F388" s="5" t="s">
        <v>4</v>
      </c>
      <c r="G388" s="5" t="s">
        <v>12472</v>
      </c>
      <c r="H388" s="5" t="s">
        <v>434</v>
      </c>
      <c r="I388" s="4" t="s">
        <v>435</v>
      </c>
      <c r="J388" s="5" t="s">
        <v>4</v>
      </c>
      <c r="K388" s="5" t="s">
        <v>4</v>
      </c>
      <c r="L388" s="5" t="s">
        <v>4</v>
      </c>
      <c r="M388" s="5" t="s">
        <v>5</v>
      </c>
      <c r="N388" s="5" t="s">
        <v>439</v>
      </c>
      <c r="O388" s="18">
        <v>44659</v>
      </c>
      <c r="P388" s="5" t="s">
        <v>7</v>
      </c>
      <c r="Q388" s="19">
        <v>31226.92</v>
      </c>
      <c r="R388" s="19">
        <v>0</v>
      </c>
      <c r="S388" s="19">
        <v>31226.92</v>
      </c>
      <c r="T388" s="19">
        <v>0</v>
      </c>
    </row>
    <row r="389" spans="1:20" ht="29" outlineLevel="4" x14ac:dyDescent="0.35">
      <c r="A389" s="9" t="s">
        <v>0</v>
      </c>
      <c r="B389" s="9" t="s">
        <v>1</v>
      </c>
      <c r="C389" s="12" t="s">
        <v>430</v>
      </c>
      <c r="D389" s="5" t="s">
        <v>431</v>
      </c>
      <c r="E389" s="9" t="s">
        <v>431</v>
      </c>
      <c r="F389" s="5" t="s">
        <v>4</v>
      </c>
      <c r="G389" s="5" t="s">
        <v>12472</v>
      </c>
      <c r="H389" s="5" t="s">
        <v>434</v>
      </c>
      <c r="I389" s="4" t="s">
        <v>435</v>
      </c>
      <c r="J389" s="5" t="s">
        <v>4</v>
      </c>
      <c r="K389" s="5" t="s">
        <v>4</v>
      </c>
      <c r="L389" s="5" t="s">
        <v>4</v>
      </c>
      <c r="M389" s="5" t="s">
        <v>5</v>
      </c>
      <c r="N389" s="5" t="s">
        <v>440</v>
      </c>
      <c r="O389" s="18">
        <v>44643</v>
      </c>
      <c r="P389" s="5" t="s">
        <v>7</v>
      </c>
      <c r="Q389" s="19">
        <v>4374.62</v>
      </c>
      <c r="R389" s="19">
        <v>0</v>
      </c>
      <c r="S389" s="19">
        <v>4374.62</v>
      </c>
      <c r="T389" s="19">
        <v>0</v>
      </c>
    </row>
    <row r="390" spans="1:20" ht="29" outlineLevel="4" x14ac:dyDescent="0.35">
      <c r="A390" s="9" t="s">
        <v>0</v>
      </c>
      <c r="B390" s="9" t="s">
        <v>1</v>
      </c>
      <c r="C390" s="12" t="s">
        <v>430</v>
      </c>
      <c r="D390" s="5" t="s">
        <v>431</v>
      </c>
      <c r="E390" s="9" t="s">
        <v>431</v>
      </c>
      <c r="F390" s="5" t="s">
        <v>4</v>
      </c>
      <c r="G390" s="5" t="s">
        <v>12472</v>
      </c>
      <c r="H390" s="5" t="s">
        <v>434</v>
      </c>
      <c r="I390" s="4" t="s">
        <v>435</v>
      </c>
      <c r="J390" s="5" t="s">
        <v>4</v>
      </c>
      <c r="K390" s="5" t="s">
        <v>4</v>
      </c>
      <c r="L390" s="5" t="s">
        <v>4</v>
      </c>
      <c r="M390" s="5" t="s">
        <v>5</v>
      </c>
      <c r="N390" s="5" t="s">
        <v>441</v>
      </c>
      <c r="O390" s="18">
        <v>44651</v>
      </c>
      <c r="P390" s="5" t="s">
        <v>7</v>
      </c>
      <c r="Q390" s="19">
        <v>123665.22</v>
      </c>
      <c r="R390" s="19">
        <v>0</v>
      </c>
      <c r="S390" s="19">
        <v>123665.22</v>
      </c>
      <c r="T390" s="19">
        <v>0</v>
      </c>
    </row>
    <row r="391" spans="1:20" ht="29" outlineLevel="4" x14ac:dyDescent="0.35">
      <c r="A391" s="9" t="s">
        <v>0</v>
      </c>
      <c r="B391" s="9" t="s">
        <v>1</v>
      </c>
      <c r="C391" s="12" t="s">
        <v>430</v>
      </c>
      <c r="D391" s="5" t="s">
        <v>431</v>
      </c>
      <c r="E391" s="9" t="s">
        <v>431</v>
      </c>
      <c r="F391" s="5" t="s">
        <v>4</v>
      </c>
      <c r="G391" s="5" t="s">
        <v>12472</v>
      </c>
      <c r="H391" s="5" t="s">
        <v>434</v>
      </c>
      <c r="I391" s="4" t="s">
        <v>435</v>
      </c>
      <c r="J391" s="5" t="s">
        <v>4</v>
      </c>
      <c r="K391" s="5" t="s">
        <v>4</v>
      </c>
      <c r="L391" s="5" t="s">
        <v>4</v>
      </c>
      <c r="M391" s="5" t="s">
        <v>5</v>
      </c>
      <c r="N391" s="5" t="s">
        <v>442</v>
      </c>
      <c r="O391" s="18">
        <v>44742</v>
      </c>
      <c r="P391" s="5" t="s">
        <v>7</v>
      </c>
      <c r="Q391" s="19">
        <v>172020.76</v>
      </c>
      <c r="R391" s="19">
        <v>0</v>
      </c>
      <c r="S391" s="19">
        <v>172020.76</v>
      </c>
      <c r="T391" s="19">
        <v>0</v>
      </c>
    </row>
    <row r="392" spans="1:20" outlineLevel="3" x14ac:dyDescent="0.35">
      <c r="H392" s="1" t="s">
        <v>10999</v>
      </c>
      <c r="O392" s="18"/>
      <c r="Q392" s="19">
        <f>SUBTOTAL(9,Q385:Q391)</f>
        <v>616020.18999999994</v>
      </c>
      <c r="R392" s="19">
        <f>SUBTOTAL(9,R385:R391)</f>
        <v>0</v>
      </c>
      <c r="S392" s="19">
        <f>SUBTOTAL(9,S385:S391)</f>
        <v>616020.18999999994</v>
      </c>
      <c r="T392" s="19">
        <f>SUBTOTAL(9,T385:T391)</f>
        <v>0</v>
      </c>
    </row>
    <row r="393" spans="1:20" ht="29" outlineLevel="4" x14ac:dyDescent="0.35">
      <c r="A393" s="9" t="s">
        <v>0</v>
      </c>
      <c r="B393" s="9" t="s">
        <v>1</v>
      </c>
      <c r="C393" s="12" t="s">
        <v>430</v>
      </c>
      <c r="D393" s="5" t="s">
        <v>443</v>
      </c>
      <c r="E393" s="9" t="s">
        <v>443</v>
      </c>
      <c r="F393" s="5" t="s">
        <v>4</v>
      </c>
      <c r="G393" s="5" t="s">
        <v>1006</v>
      </c>
      <c r="H393" s="5" t="s">
        <v>446</v>
      </c>
      <c r="I393" s="4" t="s">
        <v>12475</v>
      </c>
      <c r="J393" s="5" t="s">
        <v>444</v>
      </c>
      <c r="K393" s="5" t="s">
        <v>4</v>
      </c>
      <c r="L393" s="5" t="s">
        <v>4</v>
      </c>
      <c r="M393" s="5" t="s">
        <v>5</v>
      </c>
      <c r="N393" s="5" t="s">
        <v>445</v>
      </c>
      <c r="O393" s="18">
        <v>44726</v>
      </c>
      <c r="P393" s="5" t="s">
        <v>7</v>
      </c>
      <c r="Q393" s="19">
        <v>33385.730000000003</v>
      </c>
      <c r="R393" s="19">
        <v>0</v>
      </c>
      <c r="S393" s="19">
        <v>33385.730000000003</v>
      </c>
      <c r="T393" s="19">
        <v>0</v>
      </c>
    </row>
    <row r="394" spans="1:20" outlineLevel="3" x14ac:dyDescent="0.35">
      <c r="H394" s="1" t="s">
        <v>11000</v>
      </c>
      <c r="O394" s="18"/>
      <c r="Q394" s="19">
        <f>SUBTOTAL(9,Q393:Q393)</f>
        <v>33385.730000000003</v>
      </c>
      <c r="R394" s="19">
        <f>SUBTOTAL(9,R393:R393)</f>
        <v>0</v>
      </c>
      <c r="S394" s="19">
        <f>SUBTOTAL(9,S393:S393)</f>
        <v>33385.730000000003</v>
      </c>
      <c r="T394" s="19">
        <f>SUBTOTAL(9,T393:T393)</f>
        <v>0</v>
      </c>
    </row>
    <row r="395" spans="1:20" outlineLevel="2" x14ac:dyDescent="0.35">
      <c r="C395" s="11" t="s">
        <v>10203</v>
      </c>
      <c r="O395" s="18"/>
      <c r="Q395" s="19">
        <f>SUBTOTAL(9,Q385:Q393)</f>
        <v>649405.91999999993</v>
      </c>
      <c r="R395" s="19">
        <f>SUBTOTAL(9,R385:R393)</f>
        <v>0</v>
      </c>
      <c r="S395" s="19">
        <f>SUBTOTAL(9,S385:S393)</f>
        <v>649405.91999999993</v>
      </c>
      <c r="T395" s="19">
        <f>SUBTOTAL(9,T385:T393)</f>
        <v>0</v>
      </c>
    </row>
    <row r="396" spans="1:20" ht="29" outlineLevel="4" x14ac:dyDescent="0.35">
      <c r="A396" s="9" t="s">
        <v>37</v>
      </c>
      <c r="B396" s="9" t="s">
        <v>38</v>
      </c>
      <c r="C396" s="13" t="s">
        <v>12342</v>
      </c>
      <c r="D396" s="5" t="s">
        <v>447</v>
      </c>
      <c r="E396" s="9" t="s">
        <v>447</v>
      </c>
      <c r="F396" s="5" t="s">
        <v>4</v>
      </c>
      <c r="G396" s="5" t="s">
        <v>50</v>
      </c>
      <c r="H396" s="5" t="s">
        <v>449</v>
      </c>
      <c r="I396" s="4" t="s">
        <v>450</v>
      </c>
      <c r="J396" s="5" t="s">
        <v>4</v>
      </c>
      <c r="K396" s="5" t="s">
        <v>4</v>
      </c>
      <c r="L396" s="5" t="s">
        <v>4</v>
      </c>
      <c r="M396" s="5" t="s">
        <v>5</v>
      </c>
      <c r="N396" s="5" t="s">
        <v>448</v>
      </c>
      <c r="O396" s="18">
        <v>44399</v>
      </c>
      <c r="P396" s="5" t="s">
        <v>7</v>
      </c>
      <c r="Q396" s="19">
        <v>446.11</v>
      </c>
      <c r="R396" s="19">
        <v>0</v>
      </c>
      <c r="S396" s="19">
        <v>446.11</v>
      </c>
      <c r="T396" s="19">
        <v>0</v>
      </c>
    </row>
    <row r="397" spans="1:20" ht="29" outlineLevel="4" x14ac:dyDescent="0.35">
      <c r="A397" s="9" t="s">
        <v>37</v>
      </c>
      <c r="B397" s="9" t="s">
        <v>38</v>
      </c>
      <c r="C397" s="13" t="s">
        <v>12342</v>
      </c>
      <c r="D397" s="5" t="s">
        <v>447</v>
      </c>
      <c r="E397" s="9" t="s">
        <v>447</v>
      </c>
      <c r="F397" s="5" t="s">
        <v>4</v>
      </c>
      <c r="G397" s="5" t="s">
        <v>50</v>
      </c>
      <c r="H397" s="5" t="s">
        <v>449</v>
      </c>
      <c r="I397" s="4" t="s">
        <v>450</v>
      </c>
      <c r="J397" s="5" t="s">
        <v>4</v>
      </c>
      <c r="K397" s="5" t="s">
        <v>4</v>
      </c>
      <c r="L397" s="5" t="s">
        <v>4</v>
      </c>
      <c r="M397" s="5" t="s">
        <v>5</v>
      </c>
      <c r="N397" s="5" t="s">
        <v>451</v>
      </c>
      <c r="O397" s="18">
        <v>44468</v>
      </c>
      <c r="P397" s="5" t="s">
        <v>7</v>
      </c>
      <c r="Q397" s="19">
        <v>655.78</v>
      </c>
      <c r="R397" s="19">
        <v>0</v>
      </c>
      <c r="S397" s="19">
        <v>655.78</v>
      </c>
      <c r="T397" s="19">
        <v>0</v>
      </c>
    </row>
    <row r="398" spans="1:20" ht="29" outlineLevel="4" x14ac:dyDescent="0.35">
      <c r="A398" s="9" t="s">
        <v>37</v>
      </c>
      <c r="B398" s="9" t="s">
        <v>38</v>
      </c>
      <c r="C398" s="13" t="s">
        <v>12342</v>
      </c>
      <c r="D398" s="5" t="s">
        <v>447</v>
      </c>
      <c r="E398" s="9" t="s">
        <v>447</v>
      </c>
      <c r="F398" s="5" t="s">
        <v>41</v>
      </c>
      <c r="G398" s="5" t="s">
        <v>4</v>
      </c>
      <c r="H398" s="5" t="s">
        <v>449</v>
      </c>
      <c r="I398" s="4" t="s">
        <v>450</v>
      </c>
      <c r="J398" s="5" t="s">
        <v>4</v>
      </c>
      <c r="K398" s="5" t="s">
        <v>4</v>
      </c>
      <c r="L398" s="5" t="s">
        <v>4</v>
      </c>
      <c r="M398" s="5" t="s">
        <v>5</v>
      </c>
      <c r="N398" s="5" t="s">
        <v>448</v>
      </c>
      <c r="O398" s="18">
        <v>44399</v>
      </c>
      <c r="P398" s="5" t="s">
        <v>7</v>
      </c>
      <c r="Q398" s="19">
        <v>3568.89</v>
      </c>
      <c r="R398" s="19">
        <v>3568.89</v>
      </c>
      <c r="S398" s="19">
        <v>0</v>
      </c>
      <c r="T398" s="19">
        <v>0</v>
      </c>
    </row>
    <row r="399" spans="1:20" ht="29" outlineLevel="4" x14ac:dyDescent="0.35">
      <c r="A399" s="9" t="s">
        <v>37</v>
      </c>
      <c r="B399" s="9" t="s">
        <v>38</v>
      </c>
      <c r="C399" s="13" t="s">
        <v>12342</v>
      </c>
      <c r="D399" s="5" t="s">
        <v>447</v>
      </c>
      <c r="E399" s="9" t="s">
        <v>447</v>
      </c>
      <c r="F399" s="5" t="s">
        <v>41</v>
      </c>
      <c r="G399" s="5" t="s">
        <v>4</v>
      </c>
      <c r="H399" s="5" t="s">
        <v>449</v>
      </c>
      <c r="I399" s="4" t="s">
        <v>450</v>
      </c>
      <c r="J399" s="5" t="s">
        <v>4</v>
      </c>
      <c r="K399" s="5" t="s">
        <v>4</v>
      </c>
      <c r="L399" s="5" t="s">
        <v>4</v>
      </c>
      <c r="M399" s="5" t="s">
        <v>5</v>
      </c>
      <c r="N399" s="5" t="s">
        <v>451</v>
      </c>
      <c r="O399" s="18">
        <v>44468</v>
      </c>
      <c r="P399" s="5" t="s">
        <v>7</v>
      </c>
      <c r="Q399" s="19">
        <v>5246.22</v>
      </c>
      <c r="R399" s="19">
        <v>5246.22</v>
      </c>
      <c r="S399" s="19">
        <v>0</v>
      </c>
      <c r="T399" s="19">
        <v>0</v>
      </c>
    </row>
    <row r="400" spans="1:20" outlineLevel="3" x14ac:dyDescent="0.35">
      <c r="H400" s="1" t="s">
        <v>11001</v>
      </c>
      <c r="O400" s="18"/>
      <c r="Q400" s="19">
        <f>SUBTOTAL(9,Q396:Q399)</f>
        <v>9917</v>
      </c>
      <c r="R400" s="19">
        <f>SUBTOTAL(9,R396:R399)</f>
        <v>8815.11</v>
      </c>
      <c r="S400" s="19">
        <f>SUBTOTAL(9,S396:S399)</f>
        <v>1101.8899999999999</v>
      </c>
      <c r="T400" s="19">
        <f>SUBTOTAL(9,T396:T399)</f>
        <v>0</v>
      </c>
    </row>
    <row r="401" spans="1:20" ht="29" outlineLevel="4" x14ac:dyDescent="0.35">
      <c r="A401" s="9" t="s">
        <v>37</v>
      </c>
      <c r="B401" s="9" t="s">
        <v>38</v>
      </c>
      <c r="C401" s="13" t="s">
        <v>12342</v>
      </c>
      <c r="D401" s="5" t="s">
        <v>447</v>
      </c>
      <c r="E401" s="9" t="s">
        <v>447</v>
      </c>
      <c r="F401" s="5" t="s">
        <v>4</v>
      </c>
      <c r="G401" s="5" t="s">
        <v>50</v>
      </c>
      <c r="H401" s="5" t="s">
        <v>453</v>
      </c>
      <c r="I401" s="4" t="s">
        <v>454</v>
      </c>
      <c r="J401" s="5" t="s">
        <v>4</v>
      </c>
      <c r="K401" s="5" t="s">
        <v>4</v>
      </c>
      <c r="L401" s="5" t="s">
        <v>4</v>
      </c>
      <c r="M401" s="5" t="s">
        <v>5</v>
      </c>
      <c r="N401" s="5" t="s">
        <v>452</v>
      </c>
      <c r="O401" s="18">
        <v>44692</v>
      </c>
      <c r="P401" s="5" t="s">
        <v>7</v>
      </c>
      <c r="Q401" s="19">
        <v>577.66999999999996</v>
      </c>
      <c r="R401" s="19">
        <v>0</v>
      </c>
      <c r="S401" s="19">
        <v>577.66999999999996</v>
      </c>
      <c r="T401" s="19">
        <v>0</v>
      </c>
    </row>
    <row r="402" spans="1:20" ht="29" outlineLevel="4" x14ac:dyDescent="0.35">
      <c r="A402" s="9" t="s">
        <v>37</v>
      </c>
      <c r="B402" s="9" t="s">
        <v>38</v>
      </c>
      <c r="C402" s="13" t="s">
        <v>12342</v>
      </c>
      <c r="D402" s="5" t="s">
        <v>447</v>
      </c>
      <c r="E402" s="9" t="s">
        <v>447</v>
      </c>
      <c r="F402" s="5" t="s">
        <v>4</v>
      </c>
      <c r="G402" s="5" t="s">
        <v>50</v>
      </c>
      <c r="H402" s="5" t="s">
        <v>453</v>
      </c>
      <c r="I402" s="4" t="s">
        <v>454</v>
      </c>
      <c r="J402" s="5" t="s">
        <v>4</v>
      </c>
      <c r="K402" s="5" t="s">
        <v>4</v>
      </c>
      <c r="L402" s="5" t="s">
        <v>4</v>
      </c>
      <c r="M402" s="5" t="s">
        <v>5</v>
      </c>
      <c r="N402" s="5" t="s">
        <v>455</v>
      </c>
      <c r="O402" s="18">
        <v>44726</v>
      </c>
      <c r="P402" s="5" t="s">
        <v>7</v>
      </c>
      <c r="Q402" s="19">
        <v>593.78</v>
      </c>
      <c r="R402" s="19">
        <v>0</v>
      </c>
      <c r="S402" s="19">
        <v>593.78</v>
      </c>
      <c r="T402" s="19">
        <v>0</v>
      </c>
    </row>
    <row r="403" spans="1:20" ht="29" outlineLevel="4" x14ac:dyDescent="0.35">
      <c r="A403" s="9" t="s">
        <v>37</v>
      </c>
      <c r="B403" s="9" t="s">
        <v>38</v>
      </c>
      <c r="C403" s="13" t="s">
        <v>12342</v>
      </c>
      <c r="D403" s="5" t="s">
        <v>447</v>
      </c>
      <c r="E403" s="9" t="s">
        <v>447</v>
      </c>
      <c r="F403" s="5" t="s">
        <v>41</v>
      </c>
      <c r="G403" s="5" t="s">
        <v>4</v>
      </c>
      <c r="H403" s="5" t="s">
        <v>453</v>
      </c>
      <c r="I403" s="4" t="s">
        <v>454</v>
      </c>
      <c r="J403" s="5" t="s">
        <v>4</v>
      </c>
      <c r="K403" s="5" t="s">
        <v>4</v>
      </c>
      <c r="L403" s="5" t="s">
        <v>4</v>
      </c>
      <c r="M403" s="5" t="s">
        <v>5</v>
      </c>
      <c r="N403" s="5" t="s">
        <v>452</v>
      </c>
      <c r="O403" s="18">
        <v>44692</v>
      </c>
      <c r="P403" s="5" t="s">
        <v>7</v>
      </c>
      <c r="Q403" s="19">
        <v>4621.33</v>
      </c>
      <c r="R403" s="19">
        <v>4621.33</v>
      </c>
      <c r="S403" s="19">
        <v>0</v>
      </c>
      <c r="T403" s="19">
        <v>0</v>
      </c>
    </row>
    <row r="404" spans="1:20" ht="29" outlineLevel="4" x14ac:dyDescent="0.35">
      <c r="A404" s="9" t="s">
        <v>37</v>
      </c>
      <c r="B404" s="9" t="s">
        <v>38</v>
      </c>
      <c r="C404" s="13" t="s">
        <v>12342</v>
      </c>
      <c r="D404" s="5" t="s">
        <v>447</v>
      </c>
      <c r="E404" s="9" t="s">
        <v>447</v>
      </c>
      <c r="F404" s="5" t="s">
        <v>41</v>
      </c>
      <c r="G404" s="5" t="s">
        <v>4</v>
      </c>
      <c r="H404" s="5" t="s">
        <v>453</v>
      </c>
      <c r="I404" s="4" t="s">
        <v>454</v>
      </c>
      <c r="J404" s="5" t="s">
        <v>4</v>
      </c>
      <c r="K404" s="5" t="s">
        <v>4</v>
      </c>
      <c r="L404" s="5" t="s">
        <v>4</v>
      </c>
      <c r="M404" s="5" t="s">
        <v>5</v>
      </c>
      <c r="N404" s="5" t="s">
        <v>455</v>
      </c>
      <c r="O404" s="18">
        <v>44726</v>
      </c>
      <c r="P404" s="5" t="s">
        <v>7</v>
      </c>
      <c r="Q404" s="19">
        <v>4750.22</v>
      </c>
      <c r="R404" s="19">
        <v>4750.22</v>
      </c>
      <c r="S404" s="19">
        <v>0</v>
      </c>
      <c r="T404" s="19">
        <v>0</v>
      </c>
    </row>
    <row r="405" spans="1:20" outlineLevel="3" x14ac:dyDescent="0.35">
      <c r="H405" s="1" t="s">
        <v>11002</v>
      </c>
      <c r="O405" s="18"/>
      <c r="Q405" s="19">
        <f>SUBTOTAL(9,Q401:Q404)</f>
        <v>10543</v>
      </c>
      <c r="R405" s="19">
        <f>SUBTOTAL(9,R401:R404)</f>
        <v>9371.5499999999993</v>
      </c>
      <c r="S405" s="19">
        <f>SUBTOTAL(9,S401:S404)</f>
        <v>1171.4499999999998</v>
      </c>
      <c r="T405" s="19">
        <f>SUBTOTAL(9,T401:T404)</f>
        <v>0</v>
      </c>
    </row>
    <row r="406" spans="1:20" outlineLevel="2" x14ac:dyDescent="0.35">
      <c r="C406" s="11" t="s">
        <v>12343</v>
      </c>
      <c r="O406" s="18"/>
      <c r="Q406" s="19">
        <f>SUBTOTAL(9,Q396:Q404)</f>
        <v>20460</v>
      </c>
      <c r="R406" s="19">
        <f>SUBTOTAL(9,R396:R404)</f>
        <v>18186.66</v>
      </c>
      <c r="S406" s="19">
        <f>SUBTOTAL(9,S396:S404)</f>
        <v>2273.34</v>
      </c>
      <c r="T406" s="19">
        <f>SUBTOTAL(9,T396:T404)</f>
        <v>0</v>
      </c>
    </row>
    <row r="407" spans="1:20" outlineLevel="4" x14ac:dyDescent="0.35">
      <c r="A407" s="9" t="s">
        <v>104</v>
      </c>
      <c r="B407" s="9" t="s">
        <v>105</v>
      </c>
      <c r="C407" s="12" t="s">
        <v>456</v>
      </c>
      <c r="D407" s="5" t="s">
        <v>457</v>
      </c>
      <c r="E407" s="9" t="s">
        <v>457</v>
      </c>
      <c r="F407" s="5" t="s">
        <v>4</v>
      </c>
      <c r="G407" s="5" t="s">
        <v>106</v>
      </c>
      <c r="H407" s="5" t="s">
        <v>108</v>
      </c>
      <c r="I407" s="20" t="s">
        <v>12479</v>
      </c>
      <c r="J407" s="5" t="s">
        <v>4</v>
      </c>
      <c r="K407" s="5" t="s">
        <v>4</v>
      </c>
      <c r="L407" s="5" t="s">
        <v>4</v>
      </c>
      <c r="M407" s="5" t="s">
        <v>5</v>
      </c>
      <c r="N407" s="5" t="s">
        <v>458</v>
      </c>
      <c r="O407" s="18">
        <v>44524</v>
      </c>
      <c r="P407" s="5" t="s">
        <v>7</v>
      </c>
      <c r="Q407" s="19">
        <v>57089</v>
      </c>
      <c r="R407" s="19">
        <v>0</v>
      </c>
      <c r="S407" s="19">
        <v>57089</v>
      </c>
      <c r="T407" s="19">
        <v>0</v>
      </c>
    </row>
    <row r="408" spans="1:20" outlineLevel="3" x14ac:dyDescent="0.35">
      <c r="H408" s="1" t="s">
        <v>10932</v>
      </c>
      <c r="O408" s="18"/>
      <c r="Q408" s="19">
        <f>SUBTOTAL(9,Q407:Q407)</f>
        <v>57089</v>
      </c>
      <c r="R408" s="19">
        <f>SUBTOTAL(9,R407:R407)</f>
        <v>0</v>
      </c>
      <c r="S408" s="19">
        <f>SUBTOTAL(9,S407:S407)</f>
        <v>57089</v>
      </c>
      <c r="T408" s="19">
        <f>SUBTOTAL(9,T407:T407)</f>
        <v>0</v>
      </c>
    </row>
    <row r="409" spans="1:20" outlineLevel="4" x14ac:dyDescent="0.35">
      <c r="A409" s="9" t="s">
        <v>104</v>
      </c>
      <c r="B409" s="9" t="s">
        <v>105</v>
      </c>
      <c r="C409" s="12" t="s">
        <v>456</v>
      </c>
      <c r="D409" s="5" t="s">
        <v>457</v>
      </c>
      <c r="E409" s="9" t="s">
        <v>457</v>
      </c>
      <c r="F409" s="5" t="s">
        <v>4</v>
      </c>
      <c r="G409" s="5" t="s">
        <v>106</v>
      </c>
      <c r="H409" s="5" t="s">
        <v>109</v>
      </c>
      <c r="I409" s="20" t="s">
        <v>12480</v>
      </c>
      <c r="J409" s="5" t="s">
        <v>4</v>
      </c>
      <c r="K409" s="5" t="s">
        <v>4</v>
      </c>
      <c r="L409" s="5" t="s">
        <v>4</v>
      </c>
      <c r="M409" s="5" t="s">
        <v>5</v>
      </c>
      <c r="N409" s="5" t="s">
        <v>458</v>
      </c>
      <c r="O409" s="18">
        <v>44524</v>
      </c>
      <c r="P409" s="5" t="s">
        <v>7</v>
      </c>
      <c r="Q409" s="19">
        <v>55639</v>
      </c>
      <c r="R409" s="19">
        <v>0</v>
      </c>
      <c r="S409" s="19">
        <v>55639</v>
      </c>
      <c r="T409" s="19">
        <v>0</v>
      </c>
    </row>
    <row r="410" spans="1:20" outlineLevel="3" x14ac:dyDescent="0.35">
      <c r="H410" s="1" t="s">
        <v>10933</v>
      </c>
      <c r="O410" s="18"/>
      <c r="Q410" s="19">
        <f>SUBTOTAL(9,Q409:Q409)</f>
        <v>55639</v>
      </c>
      <c r="R410" s="19">
        <f>SUBTOTAL(9,R409:R409)</f>
        <v>0</v>
      </c>
      <c r="S410" s="19">
        <f>SUBTOTAL(9,S409:S409)</f>
        <v>55639</v>
      </c>
      <c r="T410" s="19">
        <f>SUBTOTAL(9,T409:T409)</f>
        <v>0</v>
      </c>
    </row>
    <row r="411" spans="1:20" outlineLevel="4" x14ac:dyDescent="0.35">
      <c r="A411" s="9" t="s">
        <v>104</v>
      </c>
      <c r="B411" s="9" t="s">
        <v>105</v>
      </c>
      <c r="C411" s="12" t="s">
        <v>456</v>
      </c>
      <c r="D411" s="5" t="s">
        <v>457</v>
      </c>
      <c r="E411" s="9" t="s">
        <v>457</v>
      </c>
      <c r="F411" s="5" t="s">
        <v>4</v>
      </c>
      <c r="G411" s="5" t="s">
        <v>106</v>
      </c>
      <c r="H411" s="5" t="s">
        <v>110</v>
      </c>
      <c r="I411" s="20" t="s">
        <v>12481</v>
      </c>
      <c r="J411" s="5" t="s">
        <v>4</v>
      </c>
      <c r="K411" s="5" t="s">
        <v>4</v>
      </c>
      <c r="L411" s="5" t="s">
        <v>4</v>
      </c>
      <c r="M411" s="5" t="s">
        <v>5</v>
      </c>
      <c r="N411" s="5" t="s">
        <v>458</v>
      </c>
      <c r="O411" s="18">
        <v>44524</v>
      </c>
      <c r="P411" s="5" t="s">
        <v>7</v>
      </c>
      <c r="Q411" s="19">
        <v>6662</v>
      </c>
      <c r="R411" s="19">
        <v>0</v>
      </c>
      <c r="S411" s="19">
        <v>6662</v>
      </c>
      <c r="T411" s="19">
        <v>0</v>
      </c>
    </row>
    <row r="412" spans="1:20" outlineLevel="3" x14ac:dyDescent="0.35">
      <c r="H412" s="1" t="s">
        <v>10934</v>
      </c>
      <c r="O412" s="18"/>
      <c r="Q412" s="19">
        <f>SUBTOTAL(9,Q411:Q411)</f>
        <v>6662</v>
      </c>
      <c r="R412" s="19">
        <f>SUBTOTAL(9,R411:R411)</f>
        <v>0</v>
      </c>
      <c r="S412" s="19">
        <f>SUBTOTAL(9,S411:S411)</f>
        <v>6662</v>
      </c>
      <c r="T412" s="19">
        <f>SUBTOTAL(9,T411:T411)</f>
        <v>0</v>
      </c>
    </row>
    <row r="413" spans="1:20" outlineLevel="2" x14ac:dyDescent="0.35">
      <c r="C413" s="11" t="s">
        <v>10204</v>
      </c>
      <c r="O413" s="18"/>
      <c r="Q413" s="19">
        <f>SUBTOTAL(9,Q407:Q411)</f>
        <v>119390</v>
      </c>
      <c r="R413" s="19">
        <f>SUBTOTAL(9,R407:R411)</f>
        <v>0</v>
      </c>
      <c r="S413" s="19">
        <f>SUBTOTAL(9,S407:S411)</f>
        <v>119390</v>
      </c>
      <c r="T413" s="19">
        <f>SUBTOTAL(9,T407:T411)</f>
        <v>0</v>
      </c>
    </row>
    <row r="414" spans="1:20" ht="72.5" outlineLevel="4" x14ac:dyDescent="0.35">
      <c r="A414" s="9" t="s">
        <v>74</v>
      </c>
      <c r="B414" s="9" t="s">
        <v>75</v>
      </c>
      <c r="C414" s="12" t="s">
        <v>459</v>
      </c>
      <c r="D414" s="5" t="s">
        <v>460</v>
      </c>
      <c r="E414" s="9" t="s">
        <v>460</v>
      </c>
      <c r="F414" s="5" t="s">
        <v>4</v>
      </c>
      <c r="G414" s="5" t="s">
        <v>729</v>
      </c>
      <c r="H414" s="5" t="s">
        <v>462</v>
      </c>
      <c r="I414" s="4" t="s">
        <v>12507</v>
      </c>
      <c r="J414" s="5" t="s">
        <v>4</v>
      </c>
      <c r="K414" s="5" t="s">
        <v>4</v>
      </c>
      <c r="L414" s="5" t="s">
        <v>4</v>
      </c>
      <c r="M414" s="5" t="s">
        <v>5</v>
      </c>
      <c r="N414" s="5" t="s">
        <v>461</v>
      </c>
      <c r="O414" s="18">
        <v>44456</v>
      </c>
      <c r="P414" s="5" t="s">
        <v>7</v>
      </c>
      <c r="Q414" s="19">
        <v>235284</v>
      </c>
      <c r="R414" s="19">
        <v>0</v>
      </c>
      <c r="S414" s="19">
        <v>235284</v>
      </c>
      <c r="T414" s="19">
        <v>0</v>
      </c>
    </row>
    <row r="415" spans="1:20" ht="72.5" outlineLevel="4" x14ac:dyDescent="0.35">
      <c r="A415" s="9" t="s">
        <v>74</v>
      </c>
      <c r="B415" s="9" t="s">
        <v>75</v>
      </c>
      <c r="C415" s="12" t="s">
        <v>459</v>
      </c>
      <c r="D415" s="5" t="s">
        <v>460</v>
      </c>
      <c r="E415" s="9" t="s">
        <v>460</v>
      </c>
      <c r="F415" s="5" t="s">
        <v>4</v>
      </c>
      <c r="G415" s="5" t="s">
        <v>729</v>
      </c>
      <c r="H415" s="5" t="s">
        <v>462</v>
      </c>
      <c r="I415" s="4" t="s">
        <v>12507</v>
      </c>
      <c r="J415" s="5" t="s">
        <v>4</v>
      </c>
      <c r="K415" s="5" t="s">
        <v>4</v>
      </c>
      <c r="L415" s="5" t="s">
        <v>4</v>
      </c>
      <c r="M415" s="5" t="s">
        <v>5</v>
      </c>
      <c r="N415" s="5" t="s">
        <v>463</v>
      </c>
      <c r="O415" s="18">
        <v>44468</v>
      </c>
      <c r="P415" s="5" t="s">
        <v>7</v>
      </c>
      <c r="Q415" s="19">
        <v>146744</v>
      </c>
      <c r="R415" s="19">
        <v>0</v>
      </c>
      <c r="S415" s="19">
        <v>146744</v>
      </c>
      <c r="T415" s="19">
        <v>0</v>
      </c>
    </row>
    <row r="416" spans="1:20" ht="72.5" outlineLevel="4" x14ac:dyDescent="0.35">
      <c r="A416" s="9" t="s">
        <v>74</v>
      </c>
      <c r="B416" s="9" t="s">
        <v>75</v>
      </c>
      <c r="C416" s="12" t="s">
        <v>459</v>
      </c>
      <c r="D416" s="5" t="s">
        <v>460</v>
      </c>
      <c r="E416" s="9" t="s">
        <v>460</v>
      </c>
      <c r="F416" s="5" t="s">
        <v>4</v>
      </c>
      <c r="G416" s="5" t="s">
        <v>729</v>
      </c>
      <c r="H416" s="5" t="s">
        <v>462</v>
      </c>
      <c r="I416" s="4" t="s">
        <v>12507</v>
      </c>
      <c r="J416" s="5" t="s">
        <v>4</v>
      </c>
      <c r="K416" s="5" t="s">
        <v>4</v>
      </c>
      <c r="L416" s="5" t="s">
        <v>4</v>
      </c>
      <c r="M416" s="5" t="s">
        <v>5</v>
      </c>
      <c r="N416" s="5" t="s">
        <v>464</v>
      </c>
      <c r="O416" s="18">
        <v>44524</v>
      </c>
      <c r="P416" s="5" t="s">
        <v>7</v>
      </c>
      <c r="Q416" s="19">
        <v>3220</v>
      </c>
      <c r="R416" s="19">
        <v>0</v>
      </c>
      <c r="S416" s="19">
        <v>3220</v>
      </c>
      <c r="T416" s="19">
        <v>0</v>
      </c>
    </row>
    <row r="417" spans="1:20" ht="72.5" outlineLevel="4" x14ac:dyDescent="0.35">
      <c r="A417" s="9" t="s">
        <v>74</v>
      </c>
      <c r="B417" s="9" t="s">
        <v>75</v>
      </c>
      <c r="C417" s="12" t="s">
        <v>459</v>
      </c>
      <c r="D417" s="5" t="s">
        <v>460</v>
      </c>
      <c r="E417" s="9" t="s">
        <v>460</v>
      </c>
      <c r="F417" s="5" t="s">
        <v>4</v>
      </c>
      <c r="G417" s="5" t="s">
        <v>729</v>
      </c>
      <c r="H417" s="5" t="s">
        <v>462</v>
      </c>
      <c r="I417" s="4" t="s">
        <v>12507</v>
      </c>
      <c r="J417" s="5" t="s">
        <v>4</v>
      </c>
      <c r="K417" s="5" t="s">
        <v>4</v>
      </c>
      <c r="L417" s="5" t="s">
        <v>4</v>
      </c>
      <c r="M417" s="5" t="s">
        <v>5</v>
      </c>
      <c r="N417" s="5" t="s">
        <v>465</v>
      </c>
      <c r="O417" s="18">
        <v>44571</v>
      </c>
      <c r="P417" s="5" t="s">
        <v>7</v>
      </c>
      <c r="Q417" s="19">
        <v>28252</v>
      </c>
      <c r="R417" s="19">
        <v>0</v>
      </c>
      <c r="S417" s="19">
        <v>28252</v>
      </c>
      <c r="T417" s="19">
        <v>0</v>
      </c>
    </row>
    <row r="418" spans="1:20" ht="72.5" outlineLevel="4" x14ac:dyDescent="0.35">
      <c r="A418" s="9" t="s">
        <v>74</v>
      </c>
      <c r="B418" s="9" t="s">
        <v>75</v>
      </c>
      <c r="C418" s="12" t="s">
        <v>459</v>
      </c>
      <c r="D418" s="5" t="s">
        <v>460</v>
      </c>
      <c r="E418" s="9" t="s">
        <v>460</v>
      </c>
      <c r="F418" s="5" t="s">
        <v>4</v>
      </c>
      <c r="G418" s="5" t="s">
        <v>729</v>
      </c>
      <c r="H418" s="5" t="s">
        <v>462</v>
      </c>
      <c r="I418" s="4" t="s">
        <v>12507</v>
      </c>
      <c r="J418" s="5" t="s">
        <v>4</v>
      </c>
      <c r="K418" s="5" t="s">
        <v>4</v>
      </c>
      <c r="L418" s="5" t="s">
        <v>4</v>
      </c>
      <c r="M418" s="5" t="s">
        <v>5</v>
      </c>
      <c r="N418" s="5" t="s">
        <v>466</v>
      </c>
      <c r="O418" s="18">
        <v>44739</v>
      </c>
      <c r="P418" s="5" t="s">
        <v>7</v>
      </c>
      <c r="Q418" s="19">
        <v>16628</v>
      </c>
      <c r="R418" s="19">
        <v>0</v>
      </c>
      <c r="S418" s="19">
        <v>16628</v>
      </c>
      <c r="T418" s="19">
        <v>0</v>
      </c>
    </row>
    <row r="419" spans="1:20" outlineLevel="3" x14ac:dyDescent="0.35">
      <c r="H419" s="1" t="s">
        <v>11003</v>
      </c>
      <c r="O419" s="18"/>
      <c r="Q419" s="19">
        <f>SUBTOTAL(9,Q414:Q418)</f>
        <v>430128</v>
      </c>
      <c r="R419" s="19">
        <f>SUBTOTAL(9,R414:R418)</f>
        <v>0</v>
      </c>
      <c r="S419" s="19">
        <f>SUBTOTAL(9,S414:S418)</f>
        <v>430128</v>
      </c>
      <c r="T419" s="19">
        <f>SUBTOTAL(9,T414:T418)</f>
        <v>0</v>
      </c>
    </row>
    <row r="420" spans="1:20" ht="29" outlineLevel="4" x14ac:dyDescent="0.35">
      <c r="A420" s="9" t="s">
        <v>74</v>
      </c>
      <c r="B420" s="9" t="s">
        <v>75</v>
      </c>
      <c r="C420" s="12" t="s">
        <v>459</v>
      </c>
      <c r="D420" s="5" t="s">
        <v>460</v>
      </c>
      <c r="E420" s="9" t="s">
        <v>460</v>
      </c>
      <c r="F420" s="5" t="s">
        <v>77</v>
      </c>
      <c r="G420" s="5" t="s">
        <v>4</v>
      </c>
      <c r="H420" s="5" t="s">
        <v>468</v>
      </c>
      <c r="I420" s="4" t="s">
        <v>469</v>
      </c>
      <c r="J420" s="5" t="s">
        <v>4</v>
      </c>
      <c r="K420" s="5" t="s">
        <v>4</v>
      </c>
      <c r="L420" s="5" t="s">
        <v>4</v>
      </c>
      <c r="M420" s="5" t="s">
        <v>5</v>
      </c>
      <c r="N420" s="5" t="s">
        <v>467</v>
      </c>
      <c r="O420" s="18">
        <v>44435</v>
      </c>
      <c r="P420" s="5" t="s">
        <v>7</v>
      </c>
      <c r="Q420" s="19">
        <v>13000</v>
      </c>
      <c r="R420" s="19">
        <v>13000</v>
      </c>
      <c r="S420" s="19">
        <v>0</v>
      </c>
      <c r="T420" s="19">
        <v>0</v>
      </c>
    </row>
    <row r="421" spans="1:20" outlineLevel="3" x14ac:dyDescent="0.35">
      <c r="H421" s="1" t="s">
        <v>11004</v>
      </c>
      <c r="O421" s="18"/>
      <c r="Q421" s="19">
        <f>SUBTOTAL(9,Q420:Q420)</f>
        <v>13000</v>
      </c>
      <c r="R421" s="19">
        <f>SUBTOTAL(9,R420:R420)</f>
        <v>13000</v>
      </c>
      <c r="S421" s="19">
        <f>SUBTOTAL(9,S420:S420)</f>
        <v>0</v>
      </c>
      <c r="T421" s="19">
        <f>SUBTOTAL(9,T420:T420)</f>
        <v>0</v>
      </c>
    </row>
    <row r="422" spans="1:20" ht="29" outlineLevel="4" x14ac:dyDescent="0.35">
      <c r="A422" s="9" t="s">
        <v>74</v>
      </c>
      <c r="B422" s="9" t="s">
        <v>75</v>
      </c>
      <c r="C422" s="12" t="s">
        <v>459</v>
      </c>
      <c r="D422" s="5" t="s">
        <v>460</v>
      </c>
      <c r="E422" s="9" t="s">
        <v>460</v>
      </c>
      <c r="F422" s="5" t="s">
        <v>77</v>
      </c>
      <c r="G422" s="5" t="s">
        <v>4</v>
      </c>
      <c r="H422" s="5" t="s">
        <v>471</v>
      </c>
      <c r="I422" s="4" t="s">
        <v>469</v>
      </c>
      <c r="J422" s="5" t="s">
        <v>4</v>
      </c>
      <c r="K422" s="5" t="s">
        <v>4</v>
      </c>
      <c r="L422" s="5" t="s">
        <v>4</v>
      </c>
      <c r="M422" s="5" t="s">
        <v>5</v>
      </c>
      <c r="N422" s="5" t="s">
        <v>470</v>
      </c>
      <c r="O422" s="18">
        <v>44456</v>
      </c>
      <c r="P422" s="5" t="s">
        <v>7</v>
      </c>
      <c r="Q422" s="19">
        <v>139808</v>
      </c>
      <c r="R422" s="19">
        <v>139808</v>
      </c>
      <c r="S422" s="19">
        <v>0</v>
      </c>
      <c r="T422" s="19">
        <v>0</v>
      </c>
    </row>
    <row r="423" spans="1:20" ht="29" outlineLevel="4" x14ac:dyDescent="0.35">
      <c r="A423" s="9" t="s">
        <v>74</v>
      </c>
      <c r="B423" s="9" t="s">
        <v>75</v>
      </c>
      <c r="C423" s="12" t="s">
        <v>459</v>
      </c>
      <c r="D423" s="5" t="s">
        <v>460</v>
      </c>
      <c r="E423" s="9" t="s">
        <v>460</v>
      </c>
      <c r="F423" s="5" t="s">
        <v>77</v>
      </c>
      <c r="G423" s="5" t="s">
        <v>4</v>
      </c>
      <c r="H423" s="5" t="s">
        <v>471</v>
      </c>
      <c r="I423" s="4" t="s">
        <v>469</v>
      </c>
      <c r="J423" s="5" t="s">
        <v>4</v>
      </c>
      <c r="K423" s="5" t="s">
        <v>4</v>
      </c>
      <c r="L423" s="5" t="s">
        <v>4</v>
      </c>
      <c r="M423" s="5" t="s">
        <v>5</v>
      </c>
      <c r="N423" s="5" t="s">
        <v>472</v>
      </c>
      <c r="O423" s="18">
        <v>44468</v>
      </c>
      <c r="P423" s="5" t="s">
        <v>7</v>
      </c>
      <c r="Q423" s="19">
        <v>8104</v>
      </c>
      <c r="R423" s="19">
        <v>8104</v>
      </c>
      <c r="S423" s="19">
        <v>0</v>
      </c>
      <c r="T423" s="19">
        <v>0</v>
      </c>
    </row>
    <row r="424" spans="1:20" ht="29" outlineLevel="4" x14ac:dyDescent="0.35">
      <c r="A424" s="9" t="s">
        <v>74</v>
      </c>
      <c r="B424" s="9" t="s">
        <v>75</v>
      </c>
      <c r="C424" s="12" t="s">
        <v>459</v>
      </c>
      <c r="D424" s="5" t="s">
        <v>460</v>
      </c>
      <c r="E424" s="9" t="s">
        <v>460</v>
      </c>
      <c r="F424" s="5" t="s">
        <v>77</v>
      </c>
      <c r="G424" s="5" t="s">
        <v>4</v>
      </c>
      <c r="H424" s="5" t="s">
        <v>471</v>
      </c>
      <c r="I424" s="4" t="s">
        <v>469</v>
      </c>
      <c r="J424" s="5" t="s">
        <v>4</v>
      </c>
      <c r="K424" s="5" t="s">
        <v>4</v>
      </c>
      <c r="L424" s="5" t="s">
        <v>4</v>
      </c>
      <c r="M424" s="5" t="s">
        <v>5</v>
      </c>
      <c r="N424" s="5" t="s">
        <v>473</v>
      </c>
      <c r="O424" s="18">
        <v>44565</v>
      </c>
      <c r="P424" s="5" t="s">
        <v>7</v>
      </c>
      <c r="Q424" s="19">
        <v>5203</v>
      </c>
      <c r="R424" s="19">
        <v>5203</v>
      </c>
      <c r="S424" s="19">
        <v>0</v>
      </c>
      <c r="T424" s="19">
        <v>0</v>
      </c>
    </row>
    <row r="425" spans="1:20" outlineLevel="3" x14ac:dyDescent="0.35">
      <c r="H425" s="1" t="s">
        <v>11005</v>
      </c>
      <c r="O425" s="18"/>
      <c r="Q425" s="19">
        <f>SUBTOTAL(9,Q422:Q424)</f>
        <v>153115</v>
      </c>
      <c r="R425" s="19">
        <f>SUBTOTAL(9,R422:R424)</f>
        <v>153115</v>
      </c>
      <c r="S425" s="19">
        <f>SUBTOTAL(9,S422:S424)</f>
        <v>0</v>
      </c>
      <c r="T425" s="19">
        <f>SUBTOTAL(9,T422:T424)</f>
        <v>0</v>
      </c>
    </row>
    <row r="426" spans="1:20" ht="29" outlineLevel="4" x14ac:dyDescent="0.35">
      <c r="A426" s="9" t="s">
        <v>74</v>
      </c>
      <c r="B426" s="9" t="s">
        <v>75</v>
      </c>
      <c r="C426" s="12" t="s">
        <v>459</v>
      </c>
      <c r="D426" s="5" t="s">
        <v>460</v>
      </c>
      <c r="E426" s="9" t="s">
        <v>460</v>
      </c>
      <c r="F426" s="5" t="s">
        <v>4</v>
      </c>
      <c r="G426" s="5" t="s">
        <v>729</v>
      </c>
      <c r="H426" s="5" t="s">
        <v>475</v>
      </c>
      <c r="I426" s="4" t="s">
        <v>469</v>
      </c>
      <c r="J426" s="5" t="s">
        <v>4</v>
      </c>
      <c r="K426" s="5" t="s">
        <v>4</v>
      </c>
      <c r="L426" s="5" t="s">
        <v>4</v>
      </c>
      <c r="M426" s="5" t="s">
        <v>5</v>
      </c>
      <c r="N426" s="5" t="s">
        <v>474</v>
      </c>
      <c r="O426" s="18">
        <v>44384</v>
      </c>
      <c r="P426" s="5" t="s">
        <v>7</v>
      </c>
      <c r="Q426" s="19">
        <v>1003</v>
      </c>
      <c r="R426" s="19">
        <v>0</v>
      </c>
      <c r="S426" s="19">
        <v>1003</v>
      </c>
      <c r="T426" s="19">
        <v>0</v>
      </c>
    </row>
    <row r="427" spans="1:20" ht="29" outlineLevel="4" x14ac:dyDescent="0.35">
      <c r="A427" s="9" t="s">
        <v>74</v>
      </c>
      <c r="B427" s="9" t="s">
        <v>75</v>
      </c>
      <c r="C427" s="12" t="s">
        <v>459</v>
      </c>
      <c r="D427" s="5" t="s">
        <v>460</v>
      </c>
      <c r="E427" s="9" t="s">
        <v>460</v>
      </c>
      <c r="F427" s="5" t="s">
        <v>77</v>
      </c>
      <c r="G427" s="5" t="s">
        <v>4</v>
      </c>
      <c r="H427" s="5" t="s">
        <v>475</v>
      </c>
      <c r="I427" s="4" t="s">
        <v>469</v>
      </c>
      <c r="J427" s="5" t="s">
        <v>4</v>
      </c>
      <c r="K427" s="5" t="s">
        <v>4</v>
      </c>
      <c r="L427" s="5" t="s">
        <v>4</v>
      </c>
      <c r="M427" s="5" t="s">
        <v>5</v>
      </c>
      <c r="N427" s="5" t="s">
        <v>474</v>
      </c>
      <c r="O427" s="18">
        <v>44384</v>
      </c>
      <c r="P427" s="5" t="s">
        <v>7</v>
      </c>
      <c r="Q427" s="19">
        <v>9027</v>
      </c>
      <c r="R427" s="19">
        <v>9027</v>
      </c>
      <c r="S427" s="19">
        <v>0</v>
      </c>
      <c r="T427" s="19">
        <v>0</v>
      </c>
    </row>
    <row r="428" spans="1:20" outlineLevel="3" x14ac:dyDescent="0.35">
      <c r="H428" s="1" t="s">
        <v>11006</v>
      </c>
      <c r="O428" s="18"/>
      <c r="Q428" s="19">
        <f>SUBTOTAL(9,Q426:Q427)</f>
        <v>10030</v>
      </c>
      <c r="R428" s="19">
        <f>SUBTOTAL(9,R426:R427)</f>
        <v>9027</v>
      </c>
      <c r="S428" s="19">
        <f>SUBTOTAL(9,S426:S427)</f>
        <v>1003</v>
      </c>
      <c r="T428" s="19">
        <f>SUBTOTAL(9,T426:T427)</f>
        <v>0</v>
      </c>
    </row>
    <row r="429" spans="1:20" ht="29" outlineLevel="4" x14ac:dyDescent="0.35">
      <c r="A429" s="9" t="s">
        <v>74</v>
      </c>
      <c r="B429" s="9" t="s">
        <v>75</v>
      </c>
      <c r="C429" s="12" t="s">
        <v>459</v>
      </c>
      <c r="D429" s="5" t="s">
        <v>460</v>
      </c>
      <c r="E429" s="9" t="s">
        <v>460</v>
      </c>
      <c r="F429" s="5" t="s">
        <v>77</v>
      </c>
      <c r="G429" s="5" t="s">
        <v>4</v>
      </c>
      <c r="H429" s="5" t="s">
        <v>477</v>
      </c>
      <c r="I429" s="4" t="s">
        <v>469</v>
      </c>
      <c r="J429" s="5" t="s">
        <v>4</v>
      </c>
      <c r="K429" s="5" t="s">
        <v>4</v>
      </c>
      <c r="L429" s="5" t="s">
        <v>4</v>
      </c>
      <c r="M429" s="5" t="s">
        <v>5</v>
      </c>
      <c r="N429" s="5" t="s">
        <v>476</v>
      </c>
      <c r="O429" s="18">
        <v>44615</v>
      </c>
      <c r="P429" s="5" t="s">
        <v>7</v>
      </c>
      <c r="Q429" s="19">
        <v>18641</v>
      </c>
      <c r="R429" s="19">
        <v>18641</v>
      </c>
      <c r="S429" s="19">
        <v>0</v>
      </c>
      <c r="T429" s="19">
        <v>0</v>
      </c>
    </row>
    <row r="430" spans="1:20" ht="29" outlineLevel="4" x14ac:dyDescent="0.35">
      <c r="A430" s="9" t="s">
        <v>74</v>
      </c>
      <c r="B430" s="9" t="s">
        <v>75</v>
      </c>
      <c r="C430" s="12" t="s">
        <v>459</v>
      </c>
      <c r="D430" s="5" t="s">
        <v>460</v>
      </c>
      <c r="E430" s="9" t="s">
        <v>460</v>
      </c>
      <c r="F430" s="5" t="s">
        <v>77</v>
      </c>
      <c r="G430" s="5" t="s">
        <v>4</v>
      </c>
      <c r="H430" s="5" t="s">
        <v>477</v>
      </c>
      <c r="I430" s="4" t="s">
        <v>469</v>
      </c>
      <c r="J430" s="5" t="s">
        <v>4</v>
      </c>
      <c r="K430" s="5" t="s">
        <v>4</v>
      </c>
      <c r="L430" s="5" t="s">
        <v>4</v>
      </c>
      <c r="M430" s="5" t="s">
        <v>5</v>
      </c>
      <c r="N430" s="5" t="s">
        <v>478</v>
      </c>
      <c r="O430" s="18">
        <v>44692</v>
      </c>
      <c r="P430" s="5" t="s">
        <v>7</v>
      </c>
      <c r="Q430" s="19">
        <v>37695</v>
      </c>
      <c r="R430" s="19">
        <v>37695</v>
      </c>
      <c r="S430" s="19">
        <v>0</v>
      </c>
      <c r="T430" s="19">
        <v>0</v>
      </c>
    </row>
    <row r="431" spans="1:20" outlineLevel="3" x14ac:dyDescent="0.35">
      <c r="H431" s="1" t="s">
        <v>11007</v>
      </c>
      <c r="O431" s="18"/>
      <c r="Q431" s="19">
        <f>SUBTOTAL(9,Q429:Q430)</f>
        <v>56336</v>
      </c>
      <c r="R431" s="19">
        <f>SUBTOTAL(9,R429:R430)</f>
        <v>56336</v>
      </c>
      <c r="S431" s="19">
        <f>SUBTOTAL(9,S429:S430)</f>
        <v>0</v>
      </c>
      <c r="T431" s="19">
        <f>SUBTOTAL(9,T429:T430)</f>
        <v>0</v>
      </c>
    </row>
    <row r="432" spans="1:20" outlineLevel="2" x14ac:dyDescent="0.35">
      <c r="C432" s="11" t="s">
        <v>10205</v>
      </c>
      <c r="O432" s="18"/>
      <c r="Q432" s="19">
        <f>SUBTOTAL(9,Q414:Q430)</f>
        <v>662609</v>
      </c>
      <c r="R432" s="19">
        <f>SUBTOTAL(9,R414:R430)</f>
        <v>231478</v>
      </c>
      <c r="S432" s="19">
        <f>SUBTOTAL(9,S414:S430)</f>
        <v>431131</v>
      </c>
      <c r="T432" s="19">
        <f>SUBTOTAL(9,T414:T430)</f>
        <v>0</v>
      </c>
    </row>
    <row r="433" spans="1:20" ht="29" outlineLevel="4" x14ac:dyDescent="0.35">
      <c r="A433" s="9" t="s">
        <v>104</v>
      </c>
      <c r="B433" s="9" t="s">
        <v>105</v>
      </c>
      <c r="C433" s="12" t="s">
        <v>12344</v>
      </c>
      <c r="D433" s="5" t="s">
        <v>479</v>
      </c>
      <c r="E433" s="9" t="s">
        <v>479</v>
      </c>
      <c r="F433" s="5" t="s">
        <v>4</v>
      </c>
      <c r="G433" s="5" t="s">
        <v>45</v>
      </c>
      <c r="H433" s="5" t="s">
        <v>481</v>
      </c>
      <c r="I433" s="4" t="s">
        <v>482</v>
      </c>
      <c r="J433" s="5" t="s">
        <v>4</v>
      </c>
      <c r="K433" s="5" t="s">
        <v>4</v>
      </c>
      <c r="L433" s="5" t="s">
        <v>4</v>
      </c>
      <c r="M433" s="5" t="s">
        <v>5</v>
      </c>
      <c r="N433" s="5" t="s">
        <v>480</v>
      </c>
      <c r="O433" s="18">
        <v>44411</v>
      </c>
      <c r="P433" s="5" t="s">
        <v>7</v>
      </c>
      <c r="Q433" s="19">
        <v>775.41</v>
      </c>
      <c r="R433" s="19">
        <v>0</v>
      </c>
      <c r="S433" s="19">
        <v>775.41</v>
      </c>
      <c r="T433" s="19">
        <v>0</v>
      </c>
    </row>
    <row r="434" spans="1:20" ht="29" outlineLevel="4" x14ac:dyDescent="0.35">
      <c r="A434" s="9" t="s">
        <v>104</v>
      </c>
      <c r="B434" s="9" t="s">
        <v>105</v>
      </c>
      <c r="C434" s="12" t="s">
        <v>12344</v>
      </c>
      <c r="D434" s="5" t="s">
        <v>479</v>
      </c>
      <c r="E434" s="9" t="s">
        <v>479</v>
      </c>
      <c r="F434" s="5" t="s">
        <v>49</v>
      </c>
      <c r="G434" s="5" t="s">
        <v>4</v>
      </c>
      <c r="H434" s="5" t="s">
        <v>481</v>
      </c>
      <c r="I434" s="4" t="s">
        <v>482</v>
      </c>
      <c r="J434" s="5" t="s">
        <v>4</v>
      </c>
      <c r="K434" s="5" t="s">
        <v>4</v>
      </c>
      <c r="L434" s="5" t="s">
        <v>4</v>
      </c>
      <c r="M434" s="5" t="s">
        <v>5</v>
      </c>
      <c r="N434" s="5" t="s">
        <v>480</v>
      </c>
      <c r="O434" s="18">
        <v>44411</v>
      </c>
      <c r="P434" s="5" t="s">
        <v>7</v>
      </c>
      <c r="Q434" s="19">
        <v>12407.59</v>
      </c>
      <c r="R434" s="19">
        <v>12407.59</v>
      </c>
      <c r="S434" s="19">
        <v>0</v>
      </c>
      <c r="T434" s="19">
        <v>0</v>
      </c>
    </row>
    <row r="435" spans="1:20" outlineLevel="3" x14ac:dyDescent="0.35">
      <c r="H435" s="1" t="s">
        <v>11008</v>
      </c>
      <c r="O435" s="18"/>
      <c r="Q435" s="19">
        <f>SUBTOTAL(9,Q433:Q434)</f>
        <v>13183</v>
      </c>
      <c r="R435" s="19">
        <f>SUBTOTAL(9,R433:R434)</f>
        <v>12407.59</v>
      </c>
      <c r="S435" s="19">
        <f>SUBTOTAL(9,S433:S434)</f>
        <v>775.41</v>
      </c>
      <c r="T435" s="19">
        <f>SUBTOTAL(9,T433:T434)</f>
        <v>0</v>
      </c>
    </row>
    <row r="436" spans="1:20" ht="29" outlineLevel="4" x14ac:dyDescent="0.35">
      <c r="A436" s="9" t="s">
        <v>104</v>
      </c>
      <c r="B436" s="9" t="s">
        <v>105</v>
      </c>
      <c r="C436" s="12" t="s">
        <v>12344</v>
      </c>
      <c r="D436" s="5" t="s">
        <v>479</v>
      </c>
      <c r="E436" s="9" t="s">
        <v>479</v>
      </c>
      <c r="F436" s="5" t="s">
        <v>4</v>
      </c>
      <c r="G436" s="5" t="s">
        <v>50</v>
      </c>
      <c r="H436" s="5" t="s">
        <v>484</v>
      </c>
      <c r="I436" s="4" t="s">
        <v>485</v>
      </c>
      <c r="J436" s="5" t="s">
        <v>4</v>
      </c>
      <c r="K436" s="5" t="s">
        <v>4</v>
      </c>
      <c r="L436" s="5" t="s">
        <v>4</v>
      </c>
      <c r="M436" s="5" t="s">
        <v>5</v>
      </c>
      <c r="N436" s="5" t="s">
        <v>483</v>
      </c>
      <c r="O436" s="18">
        <v>44406</v>
      </c>
      <c r="P436" s="5" t="s">
        <v>7</v>
      </c>
      <c r="Q436" s="19">
        <v>395.53</v>
      </c>
      <c r="R436" s="19">
        <v>0</v>
      </c>
      <c r="S436" s="19">
        <v>395.53</v>
      </c>
      <c r="T436" s="19">
        <v>0</v>
      </c>
    </row>
    <row r="437" spans="1:20" ht="29" outlineLevel="4" x14ac:dyDescent="0.35">
      <c r="A437" s="9" t="s">
        <v>104</v>
      </c>
      <c r="B437" s="9" t="s">
        <v>105</v>
      </c>
      <c r="C437" s="12" t="s">
        <v>12344</v>
      </c>
      <c r="D437" s="5" t="s">
        <v>479</v>
      </c>
      <c r="E437" s="9" t="s">
        <v>479</v>
      </c>
      <c r="F437" s="5" t="s">
        <v>49</v>
      </c>
      <c r="G437" s="5" t="s">
        <v>4</v>
      </c>
      <c r="H437" s="5" t="s">
        <v>484</v>
      </c>
      <c r="I437" s="4" t="s">
        <v>485</v>
      </c>
      <c r="J437" s="5" t="s">
        <v>4</v>
      </c>
      <c r="K437" s="5" t="s">
        <v>4</v>
      </c>
      <c r="L437" s="5" t="s">
        <v>4</v>
      </c>
      <c r="M437" s="5" t="s">
        <v>5</v>
      </c>
      <c r="N437" s="5" t="s">
        <v>483</v>
      </c>
      <c r="O437" s="18">
        <v>44406</v>
      </c>
      <c r="P437" s="5" t="s">
        <v>7</v>
      </c>
      <c r="Q437" s="19">
        <v>3164.47</v>
      </c>
      <c r="R437" s="19">
        <v>3164.47</v>
      </c>
      <c r="S437" s="19">
        <v>0</v>
      </c>
      <c r="T437" s="19">
        <v>0</v>
      </c>
    </row>
    <row r="438" spans="1:20" outlineLevel="3" x14ac:dyDescent="0.35">
      <c r="H438" s="1" t="s">
        <v>11009</v>
      </c>
      <c r="O438" s="18"/>
      <c r="Q438" s="19">
        <f>SUBTOTAL(9,Q436:Q437)</f>
        <v>3560</v>
      </c>
      <c r="R438" s="19">
        <f>SUBTOTAL(9,R436:R437)</f>
        <v>3164.47</v>
      </c>
      <c r="S438" s="19">
        <f>SUBTOTAL(9,S436:S437)</f>
        <v>395.53</v>
      </c>
      <c r="T438" s="19">
        <f>SUBTOTAL(9,T436:T437)</f>
        <v>0</v>
      </c>
    </row>
    <row r="439" spans="1:20" ht="29" outlineLevel="4" x14ac:dyDescent="0.35">
      <c r="A439" s="9" t="s">
        <v>104</v>
      </c>
      <c r="B439" s="9" t="s">
        <v>105</v>
      </c>
      <c r="C439" s="12" t="s">
        <v>12344</v>
      </c>
      <c r="D439" s="5" t="s">
        <v>479</v>
      </c>
      <c r="E439" s="9" t="s">
        <v>479</v>
      </c>
      <c r="F439" s="5" t="s">
        <v>49</v>
      </c>
      <c r="G439" s="5" t="s">
        <v>4</v>
      </c>
      <c r="H439" s="5" t="s">
        <v>487</v>
      </c>
      <c r="I439" s="4" t="s">
        <v>488</v>
      </c>
      <c r="J439" s="5" t="s">
        <v>4</v>
      </c>
      <c r="K439" s="5" t="s">
        <v>4</v>
      </c>
      <c r="L439" s="5" t="s">
        <v>4</v>
      </c>
      <c r="M439" s="5" t="s">
        <v>5</v>
      </c>
      <c r="N439" s="5" t="s">
        <v>486</v>
      </c>
      <c r="O439" s="18">
        <v>44424</v>
      </c>
      <c r="P439" s="5" t="s">
        <v>7</v>
      </c>
      <c r="Q439" s="19">
        <v>42449</v>
      </c>
      <c r="R439" s="19">
        <v>42449</v>
      </c>
      <c r="S439" s="19">
        <v>0</v>
      </c>
      <c r="T439" s="19">
        <v>0</v>
      </c>
    </row>
    <row r="440" spans="1:20" ht="29" outlineLevel="4" x14ac:dyDescent="0.35">
      <c r="A440" s="9" t="s">
        <v>104</v>
      </c>
      <c r="B440" s="9" t="s">
        <v>105</v>
      </c>
      <c r="C440" s="12" t="s">
        <v>12344</v>
      </c>
      <c r="D440" s="5" t="s">
        <v>479</v>
      </c>
      <c r="E440" s="9" t="s">
        <v>479</v>
      </c>
      <c r="F440" s="5" t="s">
        <v>49</v>
      </c>
      <c r="G440" s="5" t="s">
        <v>4</v>
      </c>
      <c r="H440" s="5" t="s">
        <v>487</v>
      </c>
      <c r="I440" s="4" t="s">
        <v>488</v>
      </c>
      <c r="J440" s="5" t="s">
        <v>4</v>
      </c>
      <c r="K440" s="5" t="s">
        <v>4</v>
      </c>
      <c r="L440" s="5" t="s">
        <v>4</v>
      </c>
      <c r="M440" s="5" t="s">
        <v>5</v>
      </c>
      <c r="N440" s="5" t="s">
        <v>489</v>
      </c>
      <c r="O440" s="18">
        <v>44718</v>
      </c>
      <c r="P440" s="5" t="s">
        <v>7</v>
      </c>
      <c r="Q440" s="19">
        <v>36021</v>
      </c>
      <c r="R440" s="19">
        <v>36021</v>
      </c>
      <c r="S440" s="19">
        <v>0</v>
      </c>
      <c r="T440" s="19">
        <v>0</v>
      </c>
    </row>
    <row r="441" spans="1:20" outlineLevel="3" x14ac:dyDescent="0.35">
      <c r="H441" s="1" t="s">
        <v>11010</v>
      </c>
      <c r="O441" s="18"/>
      <c r="Q441" s="19">
        <f>SUBTOTAL(9,Q439:Q440)</f>
        <v>78470</v>
      </c>
      <c r="R441" s="19">
        <f>SUBTOTAL(9,R439:R440)</f>
        <v>78470</v>
      </c>
      <c r="S441" s="19">
        <f>SUBTOTAL(9,S439:S440)</f>
        <v>0</v>
      </c>
      <c r="T441" s="19">
        <f>SUBTOTAL(9,T439:T440)</f>
        <v>0</v>
      </c>
    </row>
    <row r="442" spans="1:20" ht="29" outlineLevel="4" x14ac:dyDescent="0.35">
      <c r="A442" s="9" t="s">
        <v>104</v>
      </c>
      <c r="B442" s="9" t="s">
        <v>105</v>
      </c>
      <c r="C442" s="12" t="s">
        <v>12344</v>
      </c>
      <c r="D442" s="5" t="s">
        <v>479</v>
      </c>
      <c r="E442" s="9" t="s">
        <v>479</v>
      </c>
      <c r="F442" s="5" t="s">
        <v>4</v>
      </c>
      <c r="G442" s="5" t="s">
        <v>45</v>
      </c>
      <c r="H442" s="5" t="s">
        <v>491</v>
      </c>
      <c r="I442" s="4" t="s">
        <v>492</v>
      </c>
      <c r="J442" s="5" t="s">
        <v>4</v>
      </c>
      <c r="K442" s="5" t="s">
        <v>4</v>
      </c>
      <c r="L442" s="5" t="s">
        <v>4</v>
      </c>
      <c r="M442" s="5" t="s">
        <v>5</v>
      </c>
      <c r="N442" s="5" t="s">
        <v>490</v>
      </c>
      <c r="O442" s="18">
        <v>44489</v>
      </c>
      <c r="P442" s="5" t="s">
        <v>7</v>
      </c>
      <c r="Q442" s="19">
        <v>1668.97</v>
      </c>
      <c r="R442" s="19">
        <v>0</v>
      </c>
      <c r="S442" s="19">
        <v>1668.97</v>
      </c>
      <c r="T442" s="19">
        <v>0</v>
      </c>
    </row>
    <row r="443" spans="1:20" ht="29" outlineLevel="4" x14ac:dyDescent="0.35">
      <c r="A443" s="9" t="s">
        <v>104</v>
      </c>
      <c r="B443" s="9" t="s">
        <v>105</v>
      </c>
      <c r="C443" s="12" t="s">
        <v>12344</v>
      </c>
      <c r="D443" s="5" t="s">
        <v>479</v>
      </c>
      <c r="E443" s="9" t="s">
        <v>479</v>
      </c>
      <c r="F443" s="5" t="s">
        <v>4</v>
      </c>
      <c r="G443" s="5" t="s">
        <v>45</v>
      </c>
      <c r="H443" s="5" t="s">
        <v>491</v>
      </c>
      <c r="I443" s="4" t="s">
        <v>492</v>
      </c>
      <c r="J443" s="5" t="s">
        <v>4</v>
      </c>
      <c r="K443" s="5" t="s">
        <v>4</v>
      </c>
      <c r="L443" s="5" t="s">
        <v>4</v>
      </c>
      <c r="M443" s="5" t="s">
        <v>5</v>
      </c>
      <c r="N443" s="5" t="s">
        <v>493</v>
      </c>
      <c r="O443" s="18">
        <v>44617</v>
      </c>
      <c r="P443" s="5" t="s">
        <v>7</v>
      </c>
      <c r="Q443" s="19">
        <v>1940.43</v>
      </c>
      <c r="R443" s="19">
        <v>0</v>
      </c>
      <c r="S443" s="19">
        <v>1940.43</v>
      </c>
      <c r="T443" s="19">
        <v>0</v>
      </c>
    </row>
    <row r="444" spans="1:20" ht="29" outlineLevel="4" x14ac:dyDescent="0.35">
      <c r="A444" s="9" t="s">
        <v>104</v>
      </c>
      <c r="B444" s="9" t="s">
        <v>105</v>
      </c>
      <c r="C444" s="12" t="s">
        <v>12344</v>
      </c>
      <c r="D444" s="5" t="s">
        <v>479</v>
      </c>
      <c r="E444" s="9" t="s">
        <v>479</v>
      </c>
      <c r="F444" s="5" t="s">
        <v>4</v>
      </c>
      <c r="G444" s="5" t="s">
        <v>45</v>
      </c>
      <c r="H444" s="5" t="s">
        <v>491</v>
      </c>
      <c r="I444" s="4" t="s">
        <v>492</v>
      </c>
      <c r="J444" s="5" t="s">
        <v>4</v>
      </c>
      <c r="K444" s="5" t="s">
        <v>4</v>
      </c>
      <c r="L444" s="5" t="s">
        <v>4</v>
      </c>
      <c r="M444" s="5" t="s">
        <v>5</v>
      </c>
      <c r="N444" s="5" t="s">
        <v>494</v>
      </c>
      <c r="O444" s="18">
        <v>44692</v>
      </c>
      <c r="P444" s="5" t="s">
        <v>7</v>
      </c>
      <c r="Q444" s="19">
        <v>2476.17</v>
      </c>
      <c r="R444" s="19">
        <v>0</v>
      </c>
      <c r="S444" s="19">
        <v>2476.17</v>
      </c>
      <c r="T444" s="19">
        <v>0</v>
      </c>
    </row>
    <row r="445" spans="1:20" ht="29" outlineLevel="4" x14ac:dyDescent="0.35">
      <c r="A445" s="9" t="s">
        <v>104</v>
      </c>
      <c r="B445" s="9" t="s">
        <v>105</v>
      </c>
      <c r="C445" s="12" t="s">
        <v>12344</v>
      </c>
      <c r="D445" s="5" t="s">
        <v>479</v>
      </c>
      <c r="E445" s="9" t="s">
        <v>479</v>
      </c>
      <c r="F445" s="5" t="s">
        <v>49</v>
      </c>
      <c r="G445" s="5" t="s">
        <v>4</v>
      </c>
      <c r="H445" s="5" t="s">
        <v>491</v>
      </c>
      <c r="I445" s="4" t="s">
        <v>492</v>
      </c>
      <c r="J445" s="5" t="s">
        <v>4</v>
      </c>
      <c r="K445" s="5" t="s">
        <v>4</v>
      </c>
      <c r="L445" s="5" t="s">
        <v>4</v>
      </c>
      <c r="M445" s="5" t="s">
        <v>5</v>
      </c>
      <c r="N445" s="5" t="s">
        <v>490</v>
      </c>
      <c r="O445" s="18">
        <v>44489</v>
      </c>
      <c r="P445" s="5" t="s">
        <v>7</v>
      </c>
      <c r="Q445" s="19">
        <v>26704.03</v>
      </c>
      <c r="R445" s="19">
        <v>26704.03</v>
      </c>
      <c r="S445" s="19">
        <v>0</v>
      </c>
      <c r="T445" s="19">
        <v>0</v>
      </c>
    </row>
    <row r="446" spans="1:20" ht="29" outlineLevel="4" x14ac:dyDescent="0.35">
      <c r="A446" s="9" t="s">
        <v>104</v>
      </c>
      <c r="B446" s="9" t="s">
        <v>105</v>
      </c>
      <c r="C446" s="12" t="s">
        <v>12344</v>
      </c>
      <c r="D446" s="5" t="s">
        <v>479</v>
      </c>
      <c r="E446" s="9" t="s">
        <v>479</v>
      </c>
      <c r="F446" s="5" t="s">
        <v>49</v>
      </c>
      <c r="G446" s="5" t="s">
        <v>4</v>
      </c>
      <c r="H446" s="5" t="s">
        <v>491</v>
      </c>
      <c r="I446" s="4" t="s">
        <v>492</v>
      </c>
      <c r="J446" s="5" t="s">
        <v>4</v>
      </c>
      <c r="K446" s="5" t="s">
        <v>4</v>
      </c>
      <c r="L446" s="5" t="s">
        <v>4</v>
      </c>
      <c r="M446" s="5" t="s">
        <v>5</v>
      </c>
      <c r="N446" s="5" t="s">
        <v>493</v>
      </c>
      <c r="O446" s="18">
        <v>44617</v>
      </c>
      <c r="P446" s="5" t="s">
        <v>7</v>
      </c>
      <c r="Q446" s="19">
        <v>31047.57</v>
      </c>
      <c r="R446" s="19">
        <v>31047.57</v>
      </c>
      <c r="S446" s="19">
        <v>0</v>
      </c>
      <c r="T446" s="19">
        <v>0</v>
      </c>
    </row>
    <row r="447" spans="1:20" ht="29" outlineLevel="4" x14ac:dyDescent="0.35">
      <c r="A447" s="9" t="s">
        <v>104</v>
      </c>
      <c r="B447" s="9" t="s">
        <v>105</v>
      </c>
      <c r="C447" s="12" t="s">
        <v>12344</v>
      </c>
      <c r="D447" s="5" t="s">
        <v>479</v>
      </c>
      <c r="E447" s="9" t="s">
        <v>479</v>
      </c>
      <c r="F447" s="5" t="s">
        <v>49</v>
      </c>
      <c r="G447" s="5" t="s">
        <v>4</v>
      </c>
      <c r="H447" s="5" t="s">
        <v>491</v>
      </c>
      <c r="I447" s="4" t="s">
        <v>492</v>
      </c>
      <c r="J447" s="5" t="s">
        <v>4</v>
      </c>
      <c r="K447" s="5" t="s">
        <v>4</v>
      </c>
      <c r="L447" s="5" t="s">
        <v>4</v>
      </c>
      <c r="M447" s="5" t="s">
        <v>5</v>
      </c>
      <c r="N447" s="5" t="s">
        <v>494</v>
      </c>
      <c r="O447" s="18">
        <v>44692</v>
      </c>
      <c r="P447" s="5" t="s">
        <v>7</v>
      </c>
      <c r="Q447" s="19">
        <v>39619.83</v>
      </c>
      <c r="R447" s="19">
        <v>39619.83</v>
      </c>
      <c r="S447" s="19">
        <v>0</v>
      </c>
      <c r="T447" s="19">
        <v>0</v>
      </c>
    </row>
    <row r="448" spans="1:20" outlineLevel="3" x14ac:dyDescent="0.35">
      <c r="H448" s="1" t="s">
        <v>11011</v>
      </c>
      <c r="O448" s="18"/>
      <c r="Q448" s="19">
        <f>SUBTOTAL(9,Q442:Q447)</f>
        <v>103457</v>
      </c>
      <c r="R448" s="19">
        <f>SUBTOTAL(9,R442:R447)</f>
        <v>97371.43</v>
      </c>
      <c r="S448" s="19">
        <f>SUBTOTAL(9,S442:S447)</f>
        <v>6085.57</v>
      </c>
      <c r="T448" s="19">
        <f>SUBTOTAL(9,T442:T447)</f>
        <v>0</v>
      </c>
    </row>
    <row r="449" spans="1:20" ht="29" outlineLevel="4" x14ac:dyDescent="0.35">
      <c r="A449" s="9" t="s">
        <v>104</v>
      </c>
      <c r="B449" s="9" t="s">
        <v>105</v>
      </c>
      <c r="C449" s="12" t="s">
        <v>12344</v>
      </c>
      <c r="D449" s="5" t="s">
        <v>479</v>
      </c>
      <c r="E449" s="9" t="s">
        <v>479</v>
      </c>
      <c r="F449" s="5" t="s">
        <v>4</v>
      </c>
      <c r="G449" s="5" t="s">
        <v>50</v>
      </c>
      <c r="H449" s="5" t="s">
        <v>496</v>
      </c>
      <c r="I449" s="4" t="s">
        <v>497</v>
      </c>
      <c r="J449" s="5" t="s">
        <v>4</v>
      </c>
      <c r="K449" s="5" t="s">
        <v>4</v>
      </c>
      <c r="L449" s="5" t="s">
        <v>4</v>
      </c>
      <c r="M449" s="5" t="s">
        <v>5</v>
      </c>
      <c r="N449" s="5" t="s">
        <v>495</v>
      </c>
      <c r="O449" s="18">
        <v>44630</v>
      </c>
      <c r="P449" s="5" t="s">
        <v>7</v>
      </c>
      <c r="Q449" s="19">
        <v>191.45</v>
      </c>
      <c r="R449" s="19">
        <v>0</v>
      </c>
      <c r="S449" s="19">
        <v>191.45</v>
      </c>
      <c r="T449" s="19">
        <v>0</v>
      </c>
    </row>
    <row r="450" spans="1:20" ht="29" outlineLevel="4" x14ac:dyDescent="0.35">
      <c r="A450" s="9" t="s">
        <v>104</v>
      </c>
      <c r="B450" s="9" t="s">
        <v>105</v>
      </c>
      <c r="C450" s="12" t="s">
        <v>12344</v>
      </c>
      <c r="D450" s="5" t="s">
        <v>479</v>
      </c>
      <c r="E450" s="9" t="s">
        <v>479</v>
      </c>
      <c r="F450" s="5" t="s">
        <v>4</v>
      </c>
      <c r="G450" s="5" t="s">
        <v>50</v>
      </c>
      <c r="H450" s="5" t="s">
        <v>496</v>
      </c>
      <c r="I450" s="4" t="s">
        <v>497</v>
      </c>
      <c r="J450" s="5" t="s">
        <v>4</v>
      </c>
      <c r="K450" s="5" t="s">
        <v>4</v>
      </c>
      <c r="L450" s="5" t="s">
        <v>4</v>
      </c>
      <c r="M450" s="5" t="s">
        <v>5</v>
      </c>
      <c r="N450" s="5" t="s">
        <v>498</v>
      </c>
      <c r="O450" s="18">
        <v>44692</v>
      </c>
      <c r="P450" s="5" t="s">
        <v>7</v>
      </c>
      <c r="Q450" s="19">
        <v>893.67</v>
      </c>
      <c r="R450" s="19">
        <v>0</v>
      </c>
      <c r="S450" s="19">
        <v>893.67</v>
      </c>
      <c r="T450" s="19">
        <v>0</v>
      </c>
    </row>
    <row r="451" spans="1:20" ht="29" outlineLevel="4" x14ac:dyDescent="0.35">
      <c r="A451" s="9" t="s">
        <v>104</v>
      </c>
      <c r="B451" s="9" t="s">
        <v>105</v>
      </c>
      <c r="C451" s="12" t="s">
        <v>12344</v>
      </c>
      <c r="D451" s="5" t="s">
        <v>479</v>
      </c>
      <c r="E451" s="9" t="s">
        <v>479</v>
      </c>
      <c r="F451" s="5" t="s">
        <v>49</v>
      </c>
      <c r="G451" s="5" t="s">
        <v>4</v>
      </c>
      <c r="H451" s="5" t="s">
        <v>496</v>
      </c>
      <c r="I451" s="4" t="s">
        <v>497</v>
      </c>
      <c r="J451" s="5" t="s">
        <v>4</v>
      </c>
      <c r="K451" s="5" t="s">
        <v>4</v>
      </c>
      <c r="L451" s="5" t="s">
        <v>4</v>
      </c>
      <c r="M451" s="5" t="s">
        <v>5</v>
      </c>
      <c r="N451" s="5" t="s">
        <v>495</v>
      </c>
      <c r="O451" s="18">
        <v>44630</v>
      </c>
      <c r="P451" s="5" t="s">
        <v>7</v>
      </c>
      <c r="Q451" s="19">
        <v>1531.55</v>
      </c>
      <c r="R451" s="19">
        <v>1531.55</v>
      </c>
      <c r="S451" s="19">
        <v>0</v>
      </c>
      <c r="T451" s="19">
        <v>0</v>
      </c>
    </row>
    <row r="452" spans="1:20" ht="29" outlineLevel="4" x14ac:dyDescent="0.35">
      <c r="A452" s="9" t="s">
        <v>104</v>
      </c>
      <c r="B452" s="9" t="s">
        <v>105</v>
      </c>
      <c r="C452" s="12" t="s">
        <v>12344</v>
      </c>
      <c r="D452" s="5" t="s">
        <v>479</v>
      </c>
      <c r="E452" s="9" t="s">
        <v>479</v>
      </c>
      <c r="F452" s="5" t="s">
        <v>49</v>
      </c>
      <c r="G452" s="5" t="s">
        <v>4</v>
      </c>
      <c r="H452" s="5" t="s">
        <v>496</v>
      </c>
      <c r="I452" s="4" t="s">
        <v>497</v>
      </c>
      <c r="J452" s="5" t="s">
        <v>4</v>
      </c>
      <c r="K452" s="5" t="s">
        <v>4</v>
      </c>
      <c r="L452" s="5" t="s">
        <v>4</v>
      </c>
      <c r="M452" s="5" t="s">
        <v>5</v>
      </c>
      <c r="N452" s="5" t="s">
        <v>498</v>
      </c>
      <c r="O452" s="18">
        <v>44692</v>
      </c>
      <c r="P452" s="5" t="s">
        <v>7</v>
      </c>
      <c r="Q452" s="19">
        <v>7149.33</v>
      </c>
      <c r="R452" s="19">
        <v>7149.33</v>
      </c>
      <c r="S452" s="19">
        <v>0</v>
      </c>
      <c r="T452" s="19">
        <v>0</v>
      </c>
    </row>
    <row r="453" spans="1:20" outlineLevel="3" x14ac:dyDescent="0.35">
      <c r="H453" s="1" t="s">
        <v>11012</v>
      </c>
      <c r="O453" s="18"/>
      <c r="Q453" s="19">
        <f>SUBTOTAL(9,Q449:Q452)</f>
        <v>9766</v>
      </c>
      <c r="R453" s="19">
        <f>SUBTOTAL(9,R449:R452)</f>
        <v>8680.8799999999992</v>
      </c>
      <c r="S453" s="19">
        <f>SUBTOTAL(9,S449:S452)</f>
        <v>1085.1199999999999</v>
      </c>
      <c r="T453" s="19">
        <f>SUBTOTAL(9,T449:T452)</f>
        <v>0</v>
      </c>
    </row>
    <row r="454" spans="1:20" outlineLevel="2" x14ac:dyDescent="0.35">
      <c r="C454" s="11" t="s">
        <v>12345</v>
      </c>
      <c r="O454" s="18"/>
      <c r="Q454" s="19">
        <f>SUBTOTAL(9,Q433:Q452)</f>
        <v>208436</v>
      </c>
      <c r="R454" s="19">
        <f>SUBTOTAL(9,R433:R452)</f>
        <v>200094.36999999997</v>
      </c>
      <c r="S454" s="19">
        <f>SUBTOTAL(9,S433:S452)</f>
        <v>8341.6299999999992</v>
      </c>
      <c r="T454" s="19">
        <f>SUBTOTAL(9,T433:T452)</f>
        <v>0</v>
      </c>
    </row>
    <row r="455" spans="1:20" outlineLevel="4" x14ac:dyDescent="0.35">
      <c r="A455" s="9" t="s">
        <v>37</v>
      </c>
      <c r="B455" s="9" t="s">
        <v>38</v>
      </c>
      <c r="C455" s="12" t="s">
        <v>499</v>
      </c>
      <c r="D455" s="5" t="s">
        <v>500</v>
      </c>
      <c r="E455" s="9" t="s">
        <v>500</v>
      </c>
      <c r="F455" s="5" t="s">
        <v>49</v>
      </c>
      <c r="G455" s="5" t="s">
        <v>4</v>
      </c>
      <c r="H455" s="5" t="s">
        <v>502</v>
      </c>
      <c r="I455" s="4" t="s">
        <v>503</v>
      </c>
      <c r="J455" s="5" t="s">
        <v>4</v>
      </c>
      <c r="K455" s="5" t="s">
        <v>4</v>
      </c>
      <c r="L455" s="5" t="s">
        <v>4</v>
      </c>
      <c r="M455" s="5" t="s">
        <v>5</v>
      </c>
      <c r="N455" s="5" t="s">
        <v>501</v>
      </c>
      <c r="O455" s="18">
        <v>44518</v>
      </c>
      <c r="P455" s="5" t="s">
        <v>7</v>
      </c>
      <c r="Q455" s="19">
        <v>182281</v>
      </c>
      <c r="R455" s="19">
        <v>182281</v>
      </c>
      <c r="S455" s="19">
        <v>0</v>
      </c>
      <c r="T455" s="19">
        <v>0</v>
      </c>
    </row>
    <row r="456" spans="1:20" outlineLevel="3" x14ac:dyDescent="0.35">
      <c r="H456" s="1" t="s">
        <v>11013</v>
      </c>
      <c r="O456" s="18"/>
      <c r="Q456" s="19">
        <f>SUBTOTAL(9,Q455:Q455)</f>
        <v>182281</v>
      </c>
      <c r="R456" s="19">
        <f>SUBTOTAL(9,R455:R455)</f>
        <v>182281</v>
      </c>
      <c r="S456" s="19">
        <f>SUBTOTAL(9,S455:S455)</f>
        <v>0</v>
      </c>
      <c r="T456" s="19">
        <f>SUBTOTAL(9,T455:T455)</f>
        <v>0</v>
      </c>
    </row>
    <row r="457" spans="1:20" outlineLevel="2" x14ac:dyDescent="0.35">
      <c r="C457" s="11" t="s">
        <v>10206</v>
      </c>
      <c r="O457" s="18"/>
      <c r="Q457" s="19">
        <f>SUBTOTAL(9,Q455:Q455)</f>
        <v>182281</v>
      </c>
      <c r="R457" s="19">
        <f>SUBTOTAL(9,R455:R455)</f>
        <v>182281</v>
      </c>
      <c r="S457" s="19">
        <f>SUBTOTAL(9,S455:S455)</f>
        <v>0</v>
      </c>
      <c r="T457" s="19">
        <f>SUBTOTAL(9,T455:T455)</f>
        <v>0</v>
      </c>
    </row>
    <row r="458" spans="1:20" outlineLevel="4" x14ac:dyDescent="0.35">
      <c r="A458" s="9" t="s">
        <v>104</v>
      </c>
      <c r="B458" s="9" t="s">
        <v>105</v>
      </c>
      <c r="C458" s="12" t="s">
        <v>504</v>
      </c>
      <c r="D458" s="5" t="s">
        <v>505</v>
      </c>
      <c r="E458" s="9" t="s">
        <v>505</v>
      </c>
      <c r="F458" s="5" t="s">
        <v>4</v>
      </c>
      <c r="G458" s="5" t="s">
        <v>106</v>
      </c>
      <c r="H458" s="5" t="s">
        <v>108</v>
      </c>
      <c r="I458" s="20" t="s">
        <v>12479</v>
      </c>
      <c r="J458" s="5" t="s">
        <v>4</v>
      </c>
      <c r="K458" s="5" t="s">
        <v>4</v>
      </c>
      <c r="L458" s="5" t="s">
        <v>4</v>
      </c>
      <c r="M458" s="5" t="s">
        <v>5</v>
      </c>
      <c r="N458" s="5" t="s">
        <v>506</v>
      </c>
      <c r="O458" s="18">
        <v>44524</v>
      </c>
      <c r="P458" s="5" t="s">
        <v>7</v>
      </c>
      <c r="Q458" s="19">
        <v>85331</v>
      </c>
      <c r="R458" s="19">
        <v>0</v>
      </c>
      <c r="S458" s="19">
        <v>85331</v>
      </c>
      <c r="T458" s="19">
        <v>0</v>
      </c>
    </row>
    <row r="459" spans="1:20" outlineLevel="3" x14ac:dyDescent="0.35">
      <c r="H459" s="1" t="s">
        <v>10932</v>
      </c>
      <c r="O459" s="18"/>
      <c r="Q459" s="19">
        <f>SUBTOTAL(9,Q458:Q458)</f>
        <v>85331</v>
      </c>
      <c r="R459" s="19">
        <f>SUBTOTAL(9,R458:R458)</f>
        <v>0</v>
      </c>
      <c r="S459" s="19">
        <f>SUBTOTAL(9,S458:S458)</f>
        <v>85331</v>
      </c>
      <c r="T459" s="19">
        <f>SUBTOTAL(9,T458:T458)</f>
        <v>0</v>
      </c>
    </row>
    <row r="460" spans="1:20" outlineLevel="4" x14ac:dyDescent="0.35">
      <c r="A460" s="9" t="s">
        <v>104</v>
      </c>
      <c r="B460" s="9" t="s">
        <v>105</v>
      </c>
      <c r="C460" s="12" t="s">
        <v>504</v>
      </c>
      <c r="D460" s="5" t="s">
        <v>505</v>
      </c>
      <c r="E460" s="9" t="s">
        <v>505</v>
      </c>
      <c r="F460" s="5" t="s">
        <v>4</v>
      </c>
      <c r="G460" s="5" t="s">
        <v>106</v>
      </c>
      <c r="H460" s="5" t="s">
        <v>109</v>
      </c>
      <c r="I460" s="20" t="s">
        <v>12480</v>
      </c>
      <c r="J460" s="5" t="s">
        <v>4</v>
      </c>
      <c r="K460" s="5" t="s">
        <v>4</v>
      </c>
      <c r="L460" s="5" t="s">
        <v>4</v>
      </c>
      <c r="M460" s="5" t="s">
        <v>5</v>
      </c>
      <c r="N460" s="5" t="s">
        <v>506</v>
      </c>
      <c r="O460" s="18">
        <v>44524</v>
      </c>
      <c r="P460" s="5" t="s">
        <v>7</v>
      </c>
      <c r="Q460" s="19">
        <v>74106</v>
      </c>
      <c r="R460" s="19">
        <v>0</v>
      </c>
      <c r="S460" s="19">
        <v>74106</v>
      </c>
      <c r="T460" s="19">
        <v>0</v>
      </c>
    </row>
    <row r="461" spans="1:20" outlineLevel="3" x14ac:dyDescent="0.35">
      <c r="H461" s="1" t="s">
        <v>10933</v>
      </c>
      <c r="O461" s="18"/>
      <c r="Q461" s="19">
        <f>SUBTOTAL(9,Q460:Q460)</f>
        <v>74106</v>
      </c>
      <c r="R461" s="19">
        <f>SUBTOTAL(9,R460:R460)</f>
        <v>0</v>
      </c>
      <c r="S461" s="19">
        <f>SUBTOTAL(9,S460:S460)</f>
        <v>74106</v>
      </c>
      <c r="T461" s="19">
        <f>SUBTOTAL(9,T460:T460)</f>
        <v>0</v>
      </c>
    </row>
    <row r="462" spans="1:20" outlineLevel="4" x14ac:dyDescent="0.35">
      <c r="A462" s="9" t="s">
        <v>104</v>
      </c>
      <c r="B462" s="9" t="s">
        <v>105</v>
      </c>
      <c r="C462" s="12" t="s">
        <v>504</v>
      </c>
      <c r="D462" s="5" t="s">
        <v>505</v>
      </c>
      <c r="E462" s="9" t="s">
        <v>505</v>
      </c>
      <c r="F462" s="5" t="s">
        <v>4</v>
      </c>
      <c r="G462" s="5" t="s">
        <v>106</v>
      </c>
      <c r="H462" s="5" t="s">
        <v>110</v>
      </c>
      <c r="I462" s="20" t="s">
        <v>12481</v>
      </c>
      <c r="J462" s="5" t="s">
        <v>4</v>
      </c>
      <c r="K462" s="5" t="s">
        <v>4</v>
      </c>
      <c r="L462" s="5" t="s">
        <v>4</v>
      </c>
      <c r="M462" s="5" t="s">
        <v>5</v>
      </c>
      <c r="N462" s="5" t="s">
        <v>506</v>
      </c>
      <c r="O462" s="18">
        <v>44524</v>
      </c>
      <c r="P462" s="5" t="s">
        <v>7</v>
      </c>
      <c r="Q462" s="19">
        <v>13740</v>
      </c>
      <c r="R462" s="19">
        <v>0</v>
      </c>
      <c r="S462" s="19">
        <v>13740</v>
      </c>
      <c r="T462" s="19">
        <v>0</v>
      </c>
    </row>
    <row r="463" spans="1:20" outlineLevel="3" x14ac:dyDescent="0.35">
      <c r="H463" s="1" t="s">
        <v>10934</v>
      </c>
      <c r="O463" s="18"/>
      <c r="Q463" s="19">
        <f>SUBTOTAL(9,Q462:Q462)</f>
        <v>13740</v>
      </c>
      <c r="R463" s="19">
        <f>SUBTOTAL(9,R462:R462)</f>
        <v>0</v>
      </c>
      <c r="S463" s="19">
        <f>SUBTOTAL(9,S462:S462)</f>
        <v>13740</v>
      </c>
      <c r="T463" s="19">
        <f>SUBTOTAL(9,T462:T462)</f>
        <v>0</v>
      </c>
    </row>
    <row r="464" spans="1:20" outlineLevel="2" x14ac:dyDescent="0.35">
      <c r="C464" s="11" t="s">
        <v>10207</v>
      </c>
      <c r="O464" s="18"/>
      <c r="Q464" s="19">
        <f>SUBTOTAL(9,Q458:Q462)</f>
        <v>173177</v>
      </c>
      <c r="R464" s="19">
        <f>SUBTOTAL(9,R458:R462)</f>
        <v>0</v>
      </c>
      <c r="S464" s="19">
        <f>SUBTOTAL(9,S458:S462)</f>
        <v>173177</v>
      </c>
      <c r="T464" s="19">
        <f>SUBTOTAL(9,T458:T462)</f>
        <v>0</v>
      </c>
    </row>
    <row r="465" spans="1:20" ht="29" outlineLevel="4" x14ac:dyDescent="0.35">
      <c r="A465" s="9" t="s">
        <v>37</v>
      </c>
      <c r="B465" s="9" t="s">
        <v>38</v>
      </c>
      <c r="C465" s="12" t="s">
        <v>12346</v>
      </c>
      <c r="D465" s="5" t="s">
        <v>507</v>
      </c>
      <c r="E465" s="9" t="s">
        <v>507</v>
      </c>
      <c r="F465" s="5" t="s">
        <v>4</v>
      </c>
      <c r="G465" s="5" t="s">
        <v>45</v>
      </c>
      <c r="H465" s="5" t="s">
        <v>509</v>
      </c>
      <c r="I465" s="4" t="s">
        <v>510</v>
      </c>
      <c r="J465" s="5" t="s">
        <v>4</v>
      </c>
      <c r="K465" s="5" t="s">
        <v>4</v>
      </c>
      <c r="L465" s="5" t="s">
        <v>4</v>
      </c>
      <c r="M465" s="5" t="s">
        <v>5</v>
      </c>
      <c r="N465" s="5" t="s">
        <v>508</v>
      </c>
      <c r="O465" s="18">
        <v>44418</v>
      </c>
      <c r="P465" s="5" t="s">
        <v>7</v>
      </c>
      <c r="Q465" s="19">
        <v>5241.1400000000003</v>
      </c>
      <c r="R465" s="19">
        <v>0</v>
      </c>
      <c r="S465" s="19">
        <v>5241.1400000000003</v>
      </c>
      <c r="T465" s="19">
        <v>0</v>
      </c>
    </row>
    <row r="466" spans="1:20" ht="29" outlineLevel="4" x14ac:dyDescent="0.35">
      <c r="A466" s="9" t="s">
        <v>37</v>
      </c>
      <c r="B466" s="9" t="s">
        <v>38</v>
      </c>
      <c r="C466" s="12" t="s">
        <v>12346</v>
      </c>
      <c r="D466" s="5" t="s">
        <v>507</v>
      </c>
      <c r="E466" s="9" t="s">
        <v>507</v>
      </c>
      <c r="F466" s="5" t="s">
        <v>49</v>
      </c>
      <c r="G466" s="5" t="s">
        <v>4</v>
      </c>
      <c r="H466" s="5" t="s">
        <v>509</v>
      </c>
      <c r="I466" s="4" t="s">
        <v>510</v>
      </c>
      <c r="J466" s="5" t="s">
        <v>4</v>
      </c>
      <c r="K466" s="5" t="s">
        <v>4</v>
      </c>
      <c r="L466" s="5" t="s">
        <v>4</v>
      </c>
      <c r="M466" s="5" t="s">
        <v>5</v>
      </c>
      <c r="N466" s="5" t="s">
        <v>508</v>
      </c>
      <c r="O466" s="18">
        <v>44418</v>
      </c>
      <c r="P466" s="5" t="s">
        <v>7</v>
      </c>
      <c r="Q466" s="19">
        <v>83986.87</v>
      </c>
      <c r="R466" s="19">
        <v>83986.87</v>
      </c>
      <c r="S466" s="19">
        <v>0</v>
      </c>
      <c r="T466" s="19">
        <v>0</v>
      </c>
    </row>
    <row r="467" spans="1:20" outlineLevel="3" x14ac:dyDescent="0.35">
      <c r="H467" s="1" t="s">
        <v>11014</v>
      </c>
      <c r="O467" s="18"/>
      <c r="Q467" s="19">
        <f>SUBTOTAL(9,Q465:Q466)</f>
        <v>89228.01</v>
      </c>
      <c r="R467" s="19">
        <f>SUBTOTAL(9,R465:R466)</f>
        <v>83986.87</v>
      </c>
      <c r="S467" s="19">
        <f>SUBTOTAL(9,S465:S466)</f>
        <v>5241.1400000000003</v>
      </c>
      <c r="T467" s="19">
        <f>SUBTOTAL(9,T465:T466)</f>
        <v>0</v>
      </c>
    </row>
    <row r="468" spans="1:20" ht="29" outlineLevel="4" x14ac:dyDescent="0.35">
      <c r="A468" s="9" t="s">
        <v>37</v>
      </c>
      <c r="B468" s="9" t="s">
        <v>38</v>
      </c>
      <c r="C468" s="12" t="s">
        <v>12346</v>
      </c>
      <c r="D468" s="5" t="s">
        <v>507</v>
      </c>
      <c r="E468" s="9" t="s">
        <v>507</v>
      </c>
      <c r="F468" s="5" t="s">
        <v>4</v>
      </c>
      <c r="G468" s="5" t="s">
        <v>50</v>
      </c>
      <c r="H468" s="5" t="s">
        <v>512</v>
      </c>
      <c r="I468" s="4" t="s">
        <v>513</v>
      </c>
      <c r="J468" s="5" t="s">
        <v>4</v>
      </c>
      <c r="K468" s="5" t="s">
        <v>4</v>
      </c>
      <c r="L468" s="5" t="s">
        <v>4</v>
      </c>
      <c r="M468" s="5" t="s">
        <v>5</v>
      </c>
      <c r="N468" s="5" t="s">
        <v>511</v>
      </c>
      <c r="O468" s="18">
        <v>44407</v>
      </c>
      <c r="P468" s="5" t="s">
        <v>7</v>
      </c>
      <c r="Q468" s="19">
        <v>848.08</v>
      </c>
      <c r="R468" s="19">
        <v>0</v>
      </c>
      <c r="S468" s="19">
        <v>848.08</v>
      </c>
      <c r="T468" s="19">
        <v>0</v>
      </c>
    </row>
    <row r="469" spans="1:20" ht="29" outlineLevel="4" x14ac:dyDescent="0.35">
      <c r="A469" s="9" t="s">
        <v>37</v>
      </c>
      <c r="B469" s="9" t="s">
        <v>38</v>
      </c>
      <c r="C469" s="12" t="s">
        <v>12346</v>
      </c>
      <c r="D469" s="5" t="s">
        <v>507</v>
      </c>
      <c r="E469" s="9" t="s">
        <v>507</v>
      </c>
      <c r="F469" s="5" t="s">
        <v>49</v>
      </c>
      <c r="G469" s="5" t="s">
        <v>4</v>
      </c>
      <c r="H469" s="5" t="s">
        <v>512</v>
      </c>
      <c r="I469" s="4" t="s">
        <v>513</v>
      </c>
      <c r="J469" s="5" t="s">
        <v>4</v>
      </c>
      <c r="K469" s="5" t="s">
        <v>4</v>
      </c>
      <c r="L469" s="5" t="s">
        <v>4</v>
      </c>
      <c r="M469" s="5" t="s">
        <v>5</v>
      </c>
      <c r="N469" s="5" t="s">
        <v>511</v>
      </c>
      <c r="O469" s="18">
        <v>44407</v>
      </c>
      <c r="P469" s="5" t="s">
        <v>7</v>
      </c>
      <c r="Q469" s="19">
        <v>6788.92</v>
      </c>
      <c r="R469" s="19">
        <v>6788.92</v>
      </c>
      <c r="S469" s="19">
        <v>0</v>
      </c>
      <c r="T469" s="19">
        <v>0</v>
      </c>
    </row>
    <row r="470" spans="1:20" outlineLevel="3" x14ac:dyDescent="0.35">
      <c r="H470" s="1" t="s">
        <v>11015</v>
      </c>
      <c r="O470" s="18"/>
      <c r="Q470" s="19">
        <f>SUBTOTAL(9,Q468:Q469)</f>
        <v>7637</v>
      </c>
      <c r="R470" s="19">
        <f>SUBTOTAL(9,R468:R469)</f>
        <v>6788.92</v>
      </c>
      <c r="S470" s="19">
        <f>SUBTOTAL(9,S468:S469)</f>
        <v>848.08</v>
      </c>
      <c r="T470" s="19">
        <f>SUBTOTAL(9,T468:T469)</f>
        <v>0</v>
      </c>
    </row>
    <row r="471" spans="1:20" ht="29" outlineLevel="4" x14ac:dyDescent="0.35">
      <c r="A471" s="9" t="s">
        <v>37</v>
      </c>
      <c r="B471" s="9" t="s">
        <v>38</v>
      </c>
      <c r="C471" s="12" t="s">
        <v>12346</v>
      </c>
      <c r="D471" s="5" t="s">
        <v>507</v>
      </c>
      <c r="E471" s="9" t="s">
        <v>507</v>
      </c>
      <c r="F471" s="5" t="s">
        <v>4</v>
      </c>
      <c r="G471" s="5" t="s">
        <v>50</v>
      </c>
      <c r="H471" s="5" t="s">
        <v>515</v>
      </c>
      <c r="I471" s="4" t="s">
        <v>516</v>
      </c>
      <c r="J471" s="5" t="s">
        <v>4</v>
      </c>
      <c r="K471" s="5" t="s">
        <v>4</v>
      </c>
      <c r="L471" s="5" t="s">
        <v>4</v>
      </c>
      <c r="M471" s="5" t="s">
        <v>5</v>
      </c>
      <c r="N471" s="5" t="s">
        <v>514</v>
      </c>
      <c r="O471" s="18">
        <v>44407</v>
      </c>
      <c r="P471" s="5" t="s">
        <v>7</v>
      </c>
      <c r="Q471" s="19">
        <v>5007.66</v>
      </c>
      <c r="R471" s="19">
        <v>0</v>
      </c>
      <c r="S471" s="19">
        <v>5007.66</v>
      </c>
      <c r="T471" s="19">
        <v>0</v>
      </c>
    </row>
    <row r="472" spans="1:20" ht="29" outlineLevel="4" x14ac:dyDescent="0.35">
      <c r="A472" s="9" t="s">
        <v>37</v>
      </c>
      <c r="B472" s="9" t="s">
        <v>38</v>
      </c>
      <c r="C472" s="12" t="s">
        <v>12346</v>
      </c>
      <c r="D472" s="5" t="s">
        <v>507</v>
      </c>
      <c r="E472" s="9" t="s">
        <v>507</v>
      </c>
      <c r="F472" s="5" t="s">
        <v>54</v>
      </c>
      <c r="G472" s="5" t="s">
        <v>4</v>
      </c>
      <c r="H472" s="5" t="s">
        <v>515</v>
      </c>
      <c r="I472" s="4" t="s">
        <v>516</v>
      </c>
      <c r="J472" s="5" t="s">
        <v>4</v>
      </c>
      <c r="K472" s="5" t="s">
        <v>4</v>
      </c>
      <c r="L472" s="5" t="s">
        <v>4</v>
      </c>
      <c r="M472" s="5" t="s">
        <v>5</v>
      </c>
      <c r="N472" s="5" t="s">
        <v>514</v>
      </c>
      <c r="O472" s="18">
        <v>44407</v>
      </c>
      <c r="P472" s="5" t="s">
        <v>7</v>
      </c>
      <c r="Q472" s="19">
        <v>40061.339999999997</v>
      </c>
      <c r="R472" s="19">
        <v>40061.339999999997</v>
      </c>
      <c r="S472" s="19">
        <v>0</v>
      </c>
      <c r="T472" s="19">
        <v>0</v>
      </c>
    </row>
    <row r="473" spans="1:20" outlineLevel="3" x14ac:dyDescent="0.35">
      <c r="H473" s="1" t="s">
        <v>11016</v>
      </c>
      <c r="O473" s="18"/>
      <c r="Q473" s="19">
        <f>SUBTOTAL(9,Q471:Q472)</f>
        <v>45069</v>
      </c>
      <c r="R473" s="19">
        <f>SUBTOTAL(9,R471:R472)</f>
        <v>40061.339999999997</v>
      </c>
      <c r="S473" s="19">
        <f>SUBTOTAL(9,S471:S472)</f>
        <v>5007.66</v>
      </c>
      <c r="T473" s="19">
        <f>SUBTOTAL(9,T471:T472)</f>
        <v>0</v>
      </c>
    </row>
    <row r="474" spans="1:20" ht="29" outlineLevel="4" x14ac:dyDescent="0.35">
      <c r="A474" s="9" t="s">
        <v>37</v>
      </c>
      <c r="B474" s="9" t="s">
        <v>38</v>
      </c>
      <c r="C474" s="12" t="s">
        <v>12346</v>
      </c>
      <c r="D474" s="5" t="s">
        <v>507</v>
      </c>
      <c r="E474" s="9" t="s">
        <v>507</v>
      </c>
      <c r="F474" s="5" t="s">
        <v>4</v>
      </c>
      <c r="G474" s="5" t="s">
        <v>50</v>
      </c>
      <c r="H474" s="5" t="s">
        <v>518</v>
      </c>
      <c r="I474" s="4" t="s">
        <v>513</v>
      </c>
      <c r="J474" s="5" t="s">
        <v>4</v>
      </c>
      <c r="K474" s="5" t="s">
        <v>4</v>
      </c>
      <c r="L474" s="5" t="s">
        <v>4</v>
      </c>
      <c r="M474" s="5" t="s">
        <v>5</v>
      </c>
      <c r="N474" s="5" t="s">
        <v>517</v>
      </c>
      <c r="O474" s="18">
        <v>44418</v>
      </c>
      <c r="P474" s="5" t="s">
        <v>7</v>
      </c>
      <c r="Q474" s="19">
        <v>143.11000000000001</v>
      </c>
      <c r="R474" s="19">
        <v>0</v>
      </c>
      <c r="S474" s="19">
        <v>143.11000000000001</v>
      </c>
      <c r="T474" s="19">
        <v>0</v>
      </c>
    </row>
    <row r="475" spans="1:20" ht="29" outlineLevel="4" x14ac:dyDescent="0.35">
      <c r="A475" s="9" t="s">
        <v>37</v>
      </c>
      <c r="B475" s="9" t="s">
        <v>38</v>
      </c>
      <c r="C475" s="12" t="s">
        <v>12346</v>
      </c>
      <c r="D475" s="5" t="s">
        <v>507</v>
      </c>
      <c r="E475" s="9" t="s">
        <v>507</v>
      </c>
      <c r="F475" s="5" t="s">
        <v>49</v>
      </c>
      <c r="G475" s="5" t="s">
        <v>4</v>
      </c>
      <c r="H475" s="5" t="s">
        <v>518</v>
      </c>
      <c r="I475" s="4" t="s">
        <v>513</v>
      </c>
      <c r="J475" s="5" t="s">
        <v>4</v>
      </c>
      <c r="K475" s="5" t="s">
        <v>4</v>
      </c>
      <c r="L475" s="5" t="s">
        <v>4</v>
      </c>
      <c r="M475" s="5" t="s">
        <v>5</v>
      </c>
      <c r="N475" s="5" t="s">
        <v>517</v>
      </c>
      <c r="O475" s="18">
        <v>44418</v>
      </c>
      <c r="P475" s="5" t="s">
        <v>7</v>
      </c>
      <c r="Q475" s="19">
        <v>1144.8900000000001</v>
      </c>
      <c r="R475" s="19">
        <v>1144.8900000000001</v>
      </c>
      <c r="S475" s="19">
        <v>0</v>
      </c>
      <c r="T475" s="19">
        <v>0</v>
      </c>
    </row>
    <row r="476" spans="1:20" outlineLevel="3" x14ac:dyDescent="0.35">
      <c r="H476" s="1" t="s">
        <v>11017</v>
      </c>
      <c r="O476" s="18"/>
      <c r="Q476" s="19">
        <f>SUBTOTAL(9,Q474:Q475)</f>
        <v>1288</v>
      </c>
      <c r="R476" s="19">
        <f>SUBTOTAL(9,R474:R475)</f>
        <v>1144.8900000000001</v>
      </c>
      <c r="S476" s="19">
        <f>SUBTOTAL(9,S474:S475)</f>
        <v>143.11000000000001</v>
      </c>
      <c r="T476" s="19">
        <f>SUBTOTAL(9,T474:T475)</f>
        <v>0</v>
      </c>
    </row>
    <row r="477" spans="1:20" ht="29" outlineLevel="4" x14ac:dyDescent="0.35">
      <c r="A477" s="9" t="s">
        <v>37</v>
      </c>
      <c r="B477" s="9" t="s">
        <v>38</v>
      </c>
      <c r="C477" s="12" t="s">
        <v>12346</v>
      </c>
      <c r="D477" s="5" t="s">
        <v>507</v>
      </c>
      <c r="E477" s="9" t="s">
        <v>507</v>
      </c>
      <c r="F477" s="5" t="s">
        <v>49</v>
      </c>
      <c r="G477" s="5" t="s">
        <v>4</v>
      </c>
      <c r="H477" s="5" t="s">
        <v>520</v>
      </c>
      <c r="I477" s="4" t="s">
        <v>521</v>
      </c>
      <c r="J477" s="5" t="s">
        <v>4</v>
      </c>
      <c r="K477" s="5" t="s">
        <v>4</v>
      </c>
      <c r="L477" s="5" t="s">
        <v>4</v>
      </c>
      <c r="M477" s="5" t="s">
        <v>5</v>
      </c>
      <c r="N477" s="5" t="s">
        <v>519</v>
      </c>
      <c r="O477" s="18">
        <v>44433</v>
      </c>
      <c r="P477" s="5" t="s">
        <v>7</v>
      </c>
      <c r="Q477" s="19">
        <v>361667</v>
      </c>
      <c r="R477" s="19">
        <v>361667</v>
      </c>
      <c r="S477" s="19">
        <v>0</v>
      </c>
      <c r="T477" s="19">
        <v>0</v>
      </c>
    </row>
    <row r="478" spans="1:20" ht="29" outlineLevel="4" x14ac:dyDescent="0.35">
      <c r="A478" s="9" t="s">
        <v>37</v>
      </c>
      <c r="B478" s="9" t="s">
        <v>38</v>
      </c>
      <c r="C478" s="12" t="s">
        <v>12346</v>
      </c>
      <c r="D478" s="5" t="s">
        <v>507</v>
      </c>
      <c r="E478" s="9" t="s">
        <v>507</v>
      </c>
      <c r="F478" s="5" t="s">
        <v>49</v>
      </c>
      <c r="G478" s="5" t="s">
        <v>4</v>
      </c>
      <c r="H478" s="5" t="s">
        <v>520</v>
      </c>
      <c r="I478" s="4" t="s">
        <v>521</v>
      </c>
      <c r="J478" s="5" t="s">
        <v>4</v>
      </c>
      <c r="K478" s="5" t="s">
        <v>4</v>
      </c>
      <c r="L478" s="5" t="s">
        <v>4</v>
      </c>
      <c r="M478" s="5" t="s">
        <v>5</v>
      </c>
      <c r="N478" s="5" t="s">
        <v>522</v>
      </c>
      <c r="O478" s="18">
        <v>44708</v>
      </c>
      <c r="P478" s="5" t="s">
        <v>7</v>
      </c>
      <c r="Q478" s="19">
        <v>216588</v>
      </c>
      <c r="R478" s="19">
        <v>216588</v>
      </c>
      <c r="S478" s="19">
        <v>0</v>
      </c>
      <c r="T478" s="19">
        <v>0</v>
      </c>
    </row>
    <row r="479" spans="1:20" outlineLevel="3" x14ac:dyDescent="0.35">
      <c r="H479" s="1" t="s">
        <v>11018</v>
      </c>
      <c r="O479" s="18"/>
      <c r="Q479" s="19">
        <f>SUBTOTAL(9,Q477:Q478)</f>
        <v>578255</v>
      </c>
      <c r="R479" s="19">
        <f>SUBTOTAL(9,R477:R478)</f>
        <v>578255</v>
      </c>
      <c r="S479" s="19">
        <f>SUBTOTAL(9,S477:S478)</f>
        <v>0</v>
      </c>
      <c r="T479" s="19">
        <f>SUBTOTAL(9,T477:T478)</f>
        <v>0</v>
      </c>
    </row>
    <row r="480" spans="1:20" ht="29" outlineLevel="4" x14ac:dyDescent="0.35">
      <c r="A480" s="9" t="s">
        <v>37</v>
      </c>
      <c r="B480" s="9" t="s">
        <v>38</v>
      </c>
      <c r="C480" s="12" t="s">
        <v>12346</v>
      </c>
      <c r="D480" s="5" t="s">
        <v>507</v>
      </c>
      <c r="E480" s="9" t="s">
        <v>507</v>
      </c>
      <c r="F480" s="5" t="s">
        <v>41</v>
      </c>
      <c r="G480" s="5" t="s">
        <v>4</v>
      </c>
      <c r="H480" s="5" t="s">
        <v>524</v>
      </c>
      <c r="I480" s="4" t="s">
        <v>525</v>
      </c>
      <c r="J480" s="5" t="s">
        <v>4</v>
      </c>
      <c r="K480" s="5" t="s">
        <v>4</v>
      </c>
      <c r="L480" s="5" t="s">
        <v>4</v>
      </c>
      <c r="M480" s="5" t="s">
        <v>5</v>
      </c>
      <c r="N480" s="5" t="s">
        <v>523</v>
      </c>
      <c r="O480" s="18">
        <v>44739</v>
      </c>
      <c r="P480" s="5" t="s">
        <v>7</v>
      </c>
      <c r="Q480" s="19">
        <v>74019</v>
      </c>
      <c r="R480" s="19">
        <v>74019</v>
      </c>
      <c r="S480" s="19">
        <v>0</v>
      </c>
      <c r="T480" s="19">
        <v>0</v>
      </c>
    </row>
    <row r="481" spans="1:20" outlineLevel="3" x14ac:dyDescent="0.35">
      <c r="H481" s="1" t="s">
        <v>11019</v>
      </c>
      <c r="O481" s="18"/>
      <c r="Q481" s="19">
        <f>SUBTOTAL(9,Q480:Q480)</f>
        <v>74019</v>
      </c>
      <c r="R481" s="19">
        <f>SUBTOTAL(9,R480:R480)</f>
        <v>74019</v>
      </c>
      <c r="S481" s="19">
        <f>SUBTOTAL(9,S480:S480)</f>
        <v>0</v>
      </c>
      <c r="T481" s="19">
        <f>SUBTOTAL(9,T480:T480)</f>
        <v>0</v>
      </c>
    </row>
    <row r="482" spans="1:20" outlineLevel="2" x14ac:dyDescent="0.35">
      <c r="C482" s="11" t="s">
        <v>10208</v>
      </c>
      <c r="O482" s="18"/>
      <c r="Q482" s="19">
        <f>SUBTOTAL(9,Q465:Q480)</f>
        <v>795496.01</v>
      </c>
      <c r="R482" s="19">
        <f>SUBTOTAL(9,R465:R480)</f>
        <v>784256.02</v>
      </c>
      <c r="S482" s="19">
        <f>SUBTOTAL(9,S465:S480)</f>
        <v>11239.990000000002</v>
      </c>
      <c r="T482" s="19">
        <f>SUBTOTAL(9,T465:T480)</f>
        <v>0</v>
      </c>
    </row>
    <row r="483" spans="1:20" ht="29" outlineLevel="4" x14ac:dyDescent="0.35">
      <c r="A483" s="9" t="s">
        <v>526</v>
      </c>
      <c r="B483" s="9" t="s">
        <v>527</v>
      </c>
      <c r="C483" s="12" t="s">
        <v>12347</v>
      </c>
      <c r="D483" s="5" t="s">
        <v>528</v>
      </c>
      <c r="E483" s="9" t="s">
        <v>528</v>
      </c>
      <c r="F483" s="5" t="s">
        <v>529</v>
      </c>
      <c r="G483" s="5" t="s">
        <v>4</v>
      </c>
      <c r="H483" s="5" t="s">
        <v>532</v>
      </c>
      <c r="I483" s="4" t="s">
        <v>533</v>
      </c>
      <c r="J483" s="5" t="s">
        <v>4</v>
      </c>
      <c r="K483" s="5" t="s">
        <v>4</v>
      </c>
      <c r="L483" s="5" t="s">
        <v>4</v>
      </c>
      <c r="M483" s="5" t="s">
        <v>5</v>
      </c>
      <c r="N483" s="5" t="s">
        <v>530</v>
      </c>
      <c r="O483" s="18">
        <v>44378</v>
      </c>
      <c r="P483" s="5" t="s">
        <v>531</v>
      </c>
      <c r="Q483" s="19">
        <v>3655.38</v>
      </c>
      <c r="R483" s="19">
        <v>3655.38</v>
      </c>
      <c r="S483" s="19">
        <v>0</v>
      </c>
      <c r="T483" s="19">
        <v>0</v>
      </c>
    </row>
    <row r="484" spans="1:20" ht="29" outlineLevel="4" x14ac:dyDescent="0.35">
      <c r="A484" s="9" t="s">
        <v>526</v>
      </c>
      <c r="B484" s="9" t="s">
        <v>527</v>
      </c>
      <c r="C484" s="12" t="s">
        <v>12347</v>
      </c>
      <c r="D484" s="5" t="s">
        <v>528</v>
      </c>
      <c r="E484" s="9" t="s">
        <v>528</v>
      </c>
      <c r="F484" s="5" t="s">
        <v>529</v>
      </c>
      <c r="G484" s="5" t="s">
        <v>4</v>
      </c>
      <c r="H484" s="5" t="s">
        <v>532</v>
      </c>
      <c r="I484" s="4" t="s">
        <v>533</v>
      </c>
      <c r="J484" s="5" t="s">
        <v>4</v>
      </c>
      <c r="K484" s="5" t="s">
        <v>4</v>
      </c>
      <c r="L484" s="5" t="s">
        <v>4</v>
      </c>
      <c r="M484" s="5" t="s">
        <v>5</v>
      </c>
      <c r="N484" s="5" t="s">
        <v>534</v>
      </c>
      <c r="O484" s="18">
        <v>44392</v>
      </c>
      <c r="P484" s="5" t="s">
        <v>535</v>
      </c>
      <c r="Q484" s="19">
        <v>3787.78</v>
      </c>
      <c r="R484" s="19">
        <v>3787.78</v>
      </c>
      <c r="S484" s="19">
        <v>0</v>
      </c>
      <c r="T484" s="19">
        <v>0</v>
      </c>
    </row>
    <row r="485" spans="1:20" ht="29" outlineLevel="4" x14ac:dyDescent="0.35">
      <c r="A485" s="9" t="s">
        <v>526</v>
      </c>
      <c r="B485" s="9" t="s">
        <v>527</v>
      </c>
      <c r="C485" s="12" t="s">
        <v>12347</v>
      </c>
      <c r="D485" s="5" t="s">
        <v>528</v>
      </c>
      <c r="E485" s="9" t="s">
        <v>528</v>
      </c>
      <c r="F485" s="5" t="s">
        <v>529</v>
      </c>
      <c r="G485" s="5" t="s">
        <v>4</v>
      </c>
      <c r="H485" s="5" t="s">
        <v>532</v>
      </c>
      <c r="I485" s="4" t="s">
        <v>533</v>
      </c>
      <c r="J485" s="5" t="s">
        <v>4</v>
      </c>
      <c r="K485" s="5" t="s">
        <v>4</v>
      </c>
      <c r="L485" s="5" t="s">
        <v>4</v>
      </c>
      <c r="M485" s="5" t="s">
        <v>5</v>
      </c>
      <c r="N485" s="5" t="s">
        <v>536</v>
      </c>
      <c r="O485" s="18">
        <v>44392</v>
      </c>
      <c r="P485" s="5" t="s">
        <v>535</v>
      </c>
      <c r="Q485" s="19">
        <v>1859.71</v>
      </c>
      <c r="R485" s="19">
        <v>1859.71</v>
      </c>
      <c r="S485" s="19">
        <v>0</v>
      </c>
      <c r="T485" s="19">
        <v>0</v>
      </c>
    </row>
    <row r="486" spans="1:20" ht="29" outlineLevel="4" x14ac:dyDescent="0.35">
      <c r="A486" s="9" t="s">
        <v>526</v>
      </c>
      <c r="B486" s="9" t="s">
        <v>527</v>
      </c>
      <c r="C486" s="12" t="s">
        <v>12347</v>
      </c>
      <c r="D486" s="5" t="s">
        <v>528</v>
      </c>
      <c r="E486" s="9" t="s">
        <v>528</v>
      </c>
      <c r="F486" s="5" t="s">
        <v>529</v>
      </c>
      <c r="G486" s="5" t="s">
        <v>4</v>
      </c>
      <c r="H486" s="5" t="s">
        <v>532</v>
      </c>
      <c r="I486" s="4" t="s">
        <v>533</v>
      </c>
      <c r="J486" s="5" t="s">
        <v>4</v>
      </c>
      <c r="K486" s="5" t="s">
        <v>4</v>
      </c>
      <c r="L486" s="5" t="s">
        <v>4</v>
      </c>
      <c r="M486" s="5" t="s">
        <v>5</v>
      </c>
      <c r="N486" s="5" t="s">
        <v>537</v>
      </c>
      <c r="O486" s="18">
        <v>44413</v>
      </c>
      <c r="P486" s="5" t="s">
        <v>538</v>
      </c>
      <c r="Q486" s="19">
        <v>4554.29</v>
      </c>
      <c r="R486" s="19">
        <v>4554.29</v>
      </c>
      <c r="S486" s="19">
        <v>0</v>
      </c>
      <c r="T486" s="19">
        <v>0</v>
      </c>
    </row>
    <row r="487" spans="1:20" ht="29" outlineLevel="4" x14ac:dyDescent="0.35">
      <c r="A487" s="9" t="s">
        <v>526</v>
      </c>
      <c r="B487" s="9" t="s">
        <v>527</v>
      </c>
      <c r="C487" s="12" t="s">
        <v>12347</v>
      </c>
      <c r="D487" s="5" t="s">
        <v>528</v>
      </c>
      <c r="E487" s="9" t="s">
        <v>528</v>
      </c>
      <c r="F487" s="5" t="s">
        <v>529</v>
      </c>
      <c r="G487" s="5" t="s">
        <v>4</v>
      </c>
      <c r="H487" s="5" t="s">
        <v>532</v>
      </c>
      <c r="I487" s="4" t="s">
        <v>533</v>
      </c>
      <c r="J487" s="5" t="s">
        <v>4</v>
      </c>
      <c r="K487" s="5" t="s">
        <v>4</v>
      </c>
      <c r="L487" s="5" t="s">
        <v>4</v>
      </c>
      <c r="M487" s="5" t="s">
        <v>5</v>
      </c>
      <c r="N487" s="5" t="s">
        <v>539</v>
      </c>
      <c r="O487" s="18">
        <v>44420</v>
      </c>
      <c r="P487" s="5" t="s">
        <v>540</v>
      </c>
      <c r="Q487" s="19">
        <v>3077.22</v>
      </c>
      <c r="R487" s="19">
        <v>3077.22</v>
      </c>
      <c r="S487" s="19">
        <v>0</v>
      </c>
      <c r="T487" s="19">
        <v>0</v>
      </c>
    </row>
    <row r="488" spans="1:20" ht="29" outlineLevel="4" x14ac:dyDescent="0.35">
      <c r="A488" s="9" t="s">
        <v>526</v>
      </c>
      <c r="B488" s="9" t="s">
        <v>527</v>
      </c>
      <c r="C488" s="12" t="s">
        <v>12347</v>
      </c>
      <c r="D488" s="5" t="s">
        <v>528</v>
      </c>
      <c r="E488" s="9" t="s">
        <v>528</v>
      </c>
      <c r="F488" s="5" t="s">
        <v>529</v>
      </c>
      <c r="G488" s="5" t="s">
        <v>4</v>
      </c>
      <c r="H488" s="5" t="s">
        <v>532</v>
      </c>
      <c r="I488" s="4" t="s">
        <v>533</v>
      </c>
      <c r="J488" s="5" t="s">
        <v>4</v>
      </c>
      <c r="K488" s="5" t="s">
        <v>4</v>
      </c>
      <c r="L488" s="5" t="s">
        <v>4</v>
      </c>
      <c r="M488" s="5" t="s">
        <v>5</v>
      </c>
      <c r="N488" s="5" t="s">
        <v>541</v>
      </c>
      <c r="O488" s="18">
        <v>44431</v>
      </c>
      <c r="P488" s="5" t="s">
        <v>542</v>
      </c>
      <c r="Q488" s="19">
        <v>4116.6400000000003</v>
      </c>
      <c r="R488" s="19">
        <v>4116.6400000000003</v>
      </c>
      <c r="S488" s="19">
        <v>0</v>
      </c>
      <c r="T488" s="19">
        <v>0</v>
      </c>
    </row>
    <row r="489" spans="1:20" ht="29" outlineLevel="4" x14ac:dyDescent="0.35">
      <c r="A489" s="9" t="s">
        <v>526</v>
      </c>
      <c r="B489" s="9" t="s">
        <v>527</v>
      </c>
      <c r="C489" s="12" t="s">
        <v>12347</v>
      </c>
      <c r="D489" s="5" t="s">
        <v>528</v>
      </c>
      <c r="E489" s="9" t="s">
        <v>528</v>
      </c>
      <c r="F489" s="5" t="s">
        <v>529</v>
      </c>
      <c r="G489" s="5" t="s">
        <v>4</v>
      </c>
      <c r="H489" s="5" t="s">
        <v>532</v>
      </c>
      <c r="I489" s="4" t="s">
        <v>533</v>
      </c>
      <c r="J489" s="5" t="s">
        <v>4</v>
      </c>
      <c r="K489" s="5" t="s">
        <v>4</v>
      </c>
      <c r="L489" s="5" t="s">
        <v>4</v>
      </c>
      <c r="M489" s="5" t="s">
        <v>5</v>
      </c>
      <c r="N489" s="5" t="s">
        <v>543</v>
      </c>
      <c r="O489" s="18">
        <v>44441</v>
      </c>
      <c r="P489" s="5" t="s">
        <v>544</v>
      </c>
      <c r="Q489" s="19">
        <v>4265.4799999999996</v>
      </c>
      <c r="R489" s="19">
        <v>4265.4799999999996</v>
      </c>
      <c r="S489" s="19">
        <v>0</v>
      </c>
      <c r="T489" s="19">
        <v>0</v>
      </c>
    </row>
    <row r="490" spans="1:20" ht="29" outlineLevel="4" x14ac:dyDescent="0.35">
      <c r="A490" s="9" t="s">
        <v>526</v>
      </c>
      <c r="B490" s="9" t="s">
        <v>527</v>
      </c>
      <c r="C490" s="12" t="s">
        <v>12347</v>
      </c>
      <c r="D490" s="5" t="s">
        <v>528</v>
      </c>
      <c r="E490" s="9" t="s">
        <v>528</v>
      </c>
      <c r="F490" s="5" t="s">
        <v>529</v>
      </c>
      <c r="G490" s="5" t="s">
        <v>4</v>
      </c>
      <c r="H490" s="5" t="s">
        <v>532</v>
      </c>
      <c r="I490" s="4" t="s">
        <v>533</v>
      </c>
      <c r="J490" s="5" t="s">
        <v>4</v>
      </c>
      <c r="K490" s="5" t="s">
        <v>4</v>
      </c>
      <c r="L490" s="5" t="s">
        <v>4</v>
      </c>
      <c r="M490" s="5" t="s">
        <v>5</v>
      </c>
      <c r="N490" s="5" t="s">
        <v>545</v>
      </c>
      <c r="O490" s="18">
        <v>44462</v>
      </c>
      <c r="P490" s="5" t="s">
        <v>546</v>
      </c>
      <c r="Q490" s="19">
        <v>41818.97</v>
      </c>
      <c r="R490" s="19">
        <v>41818.97</v>
      </c>
      <c r="S490" s="19">
        <v>0</v>
      </c>
      <c r="T490" s="19">
        <v>0</v>
      </c>
    </row>
    <row r="491" spans="1:20" ht="29" outlineLevel="4" x14ac:dyDescent="0.35">
      <c r="A491" s="9" t="s">
        <v>526</v>
      </c>
      <c r="B491" s="9" t="s">
        <v>527</v>
      </c>
      <c r="C491" s="12" t="s">
        <v>12347</v>
      </c>
      <c r="D491" s="5" t="s">
        <v>528</v>
      </c>
      <c r="E491" s="9" t="s">
        <v>528</v>
      </c>
      <c r="F491" s="5" t="s">
        <v>529</v>
      </c>
      <c r="G491" s="5" t="s">
        <v>4</v>
      </c>
      <c r="H491" s="5" t="s">
        <v>532</v>
      </c>
      <c r="I491" s="4" t="s">
        <v>533</v>
      </c>
      <c r="J491" s="5" t="s">
        <v>4</v>
      </c>
      <c r="K491" s="5" t="s">
        <v>4</v>
      </c>
      <c r="L491" s="5" t="s">
        <v>4</v>
      </c>
      <c r="M491" s="5" t="s">
        <v>5</v>
      </c>
      <c r="N491" s="5" t="s">
        <v>547</v>
      </c>
      <c r="O491" s="18">
        <v>44481</v>
      </c>
      <c r="P491" s="5" t="s">
        <v>548</v>
      </c>
      <c r="Q491" s="19">
        <v>3451.34</v>
      </c>
      <c r="R491" s="19">
        <v>3451.34</v>
      </c>
      <c r="S491" s="19">
        <v>0</v>
      </c>
      <c r="T491" s="19">
        <v>0</v>
      </c>
    </row>
    <row r="492" spans="1:20" outlineLevel="3" x14ac:dyDescent="0.35">
      <c r="H492" s="1" t="s">
        <v>11020</v>
      </c>
      <c r="O492" s="18"/>
      <c r="Q492" s="19">
        <f>SUBTOTAL(9,Q483:Q491)</f>
        <v>70586.81</v>
      </c>
      <c r="R492" s="19">
        <f>SUBTOTAL(9,R483:R491)</f>
        <v>70586.81</v>
      </c>
      <c r="S492" s="19">
        <f>SUBTOTAL(9,S483:S491)</f>
        <v>0</v>
      </c>
      <c r="T492" s="19">
        <f>SUBTOTAL(9,T483:T491)</f>
        <v>0</v>
      </c>
    </row>
    <row r="493" spans="1:20" ht="29" outlineLevel="4" x14ac:dyDescent="0.35">
      <c r="A493" s="9" t="s">
        <v>526</v>
      </c>
      <c r="B493" s="9" t="s">
        <v>527</v>
      </c>
      <c r="C493" s="12" t="s">
        <v>12347</v>
      </c>
      <c r="D493" s="5" t="s">
        <v>528</v>
      </c>
      <c r="E493" s="9" t="s">
        <v>528</v>
      </c>
      <c r="F493" s="5" t="s">
        <v>529</v>
      </c>
      <c r="G493" s="5" t="s">
        <v>4</v>
      </c>
      <c r="H493" s="5" t="s">
        <v>551</v>
      </c>
      <c r="I493" s="4" t="s">
        <v>552</v>
      </c>
      <c r="J493" s="5" t="s">
        <v>4</v>
      </c>
      <c r="K493" s="5" t="s">
        <v>4</v>
      </c>
      <c r="L493" s="5" t="s">
        <v>4</v>
      </c>
      <c r="M493" s="5" t="s">
        <v>5</v>
      </c>
      <c r="N493" s="5" t="s">
        <v>549</v>
      </c>
      <c r="O493" s="18">
        <v>44546</v>
      </c>
      <c r="P493" s="5" t="s">
        <v>550</v>
      </c>
      <c r="Q493" s="19">
        <v>3278.77</v>
      </c>
      <c r="R493" s="19">
        <v>3278.77</v>
      </c>
      <c r="S493" s="19">
        <v>0</v>
      </c>
      <c r="T493" s="19">
        <v>0</v>
      </c>
    </row>
    <row r="494" spans="1:20" ht="29" outlineLevel="4" x14ac:dyDescent="0.35">
      <c r="A494" s="9" t="s">
        <v>526</v>
      </c>
      <c r="B494" s="9" t="s">
        <v>527</v>
      </c>
      <c r="C494" s="12" t="s">
        <v>12347</v>
      </c>
      <c r="D494" s="5" t="s">
        <v>528</v>
      </c>
      <c r="E494" s="9" t="s">
        <v>528</v>
      </c>
      <c r="F494" s="5" t="s">
        <v>529</v>
      </c>
      <c r="G494" s="5" t="s">
        <v>4</v>
      </c>
      <c r="H494" s="5" t="s">
        <v>551</v>
      </c>
      <c r="I494" s="4" t="s">
        <v>552</v>
      </c>
      <c r="J494" s="5" t="s">
        <v>4</v>
      </c>
      <c r="K494" s="5" t="s">
        <v>4</v>
      </c>
      <c r="L494" s="5" t="s">
        <v>4</v>
      </c>
      <c r="M494" s="5" t="s">
        <v>5</v>
      </c>
      <c r="N494" s="5" t="s">
        <v>553</v>
      </c>
      <c r="O494" s="18">
        <v>44613</v>
      </c>
      <c r="P494" s="5" t="s">
        <v>554</v>
      </c>
      <c r="Q494" s="19">
        <v>2761.07</v>
      </c>
      <c r="R494" s="19">
        <v>2761.07</v>
      </c>
      <c r="S494" s="19">
        <v>0</v>
      </c>
      <c r="T494" s="19">
        <v>0</v>
      </c>
    </row>
    <row r="495" spans="1:20" ht="29" outlineLevel="4" x14ac:dyDescent="0.35">
      <c r="A495" s="9" t="s">
        <v>526</v>
      </c>
      <c r="B495" s="9" t="s">
        <v>527</v>
      </c>
      <c r="C495" s="12" t="s">
        <v>12347</v>
      </c>
      <c r="D495" s="5" t="s">
        <v>528</v>
      </c>
      <c r="E495" s="9" t="s">
        <v>528</v>
      </c>
      <c r="F495" s="5" t="s">
        <v>529</v>
      </c>
      <c r="G495" s="5" t="s">
        <v>4</v>
      </c>
      <c r="H495" s="5" t="s">
        <v>551</v>
      </c>
      <c r="I495" s="4" t="s">
        <v>552</v>
      </c>
      <c r="J495" s="5" t="s">
        <v>4</v>
      </c>
      <c r="K495" s="5" t="s">
        <v>4</v>
      </c>
      <c r="L495" s="5" t="s">
        <v>4</v>
      </c>
      <c r="M495" s="5" t="s">
        <v>5</v>
      </c>
      <c r="N495" s="5" t="s">
        <v>555</v>
      </c>
      <c r="O495" s="18">
        <v>44641</v>
      </c>
      <c r="P495" s="5" t="s">
        <v>556</v>
      </c>
      <c r="Q495" s="19">
        <v>887.48</v>
      </c>
      <c r="R495" s="19">
        <v>887.48</v>
      </c>
      <c r="S495" s="19">
        <v>0</v>
      </c>
      <c r="T495" s="19">
        <v>0</v>
      </c>
    </row>
    <row r="496" spans="1:20" ht="29" outlineLevel="4" x14ac:dyDescent="0.35">
      <c r="A496" s="9" t="s">
        <v>526</v>
      </c>
      <c r="B496" s="9" t="s">
        <v>527</v>
      </c>
      <c r="C496" s="12" t="s">
        <v>12347</v>
      </c>
      <c r="D496" s="5" t="s">
        <v>528</v>
      </c>
      <c r="E496" s="9" t="s">
        <v>528</v>
      </c>
      <c r="F496" s="5" t="s">
        <v>529</v>
      </c>
      <c r="G496" s="5" t="s">
        <v>4</v>
      </c>
      <c r="H496" s="5" t="s">
        <v>551</v>
      </c>
      <c r="I496" s="4" t="s">
        <v>552</v>
      </c>
      <c r="J496" s="5" t="s">
        <v>4</v>
      </c>
      <c r="K496" s="5" t="s">
        <v>4</v>
      </c>
      <c r="L496" s="5" t="s">
        <v>4</v>
      </c>
      <c r="M496" s="5" t="s">
        <v>5</v>
      </c>
      <c r="N496" s="5" t="s">
        <v>557</v>
      </c>
      <c r="O496" s="18">
        <v>44665</v>
      </c>
      <c r="P496" s="5" t="s">
        <v>558</v>
      </c>
      <c r="Q496" s="19">
        <v>3389.72</v>
      </c>
      <c r="R496" s="19">
        <v>3389.72</v>
      </c>
      <c r="S496" s="19">
        <v>0</v>
      </c>
      <c r="T496" s="19">
        <v>0</v>
      </c>
    </row>
    <row r="497" spans="1:20" ht="29" outlineLevel="4" x14ac:dyDescent="0.35">
      <c r="A497" s="9" t="s">
        <v>526</v>
      </c>
      <c r="B497" s="9" t="s">
        <v>527</v>
      </c>
      <c r="C497" s="12" t="s">
        <v>12347</v>
      </c>
      <c r="D497" s="5" t="s">
        <v>528</v>
      </c>
      <c r="E497" s="9" t="s">
        <v>528</v>
      </c>
      <c r="F497" s="5" t="s">
        <v>529</v>
      </c>
      <c r="G497" s="5" t="s">
        <v>4</v>
      </c>
      <c r="H497" s="5" t="s">
        <v>551</v>
      </c>
      <c r="I497" s="4" t="s">
        <v>552</v>
      </c>
      <c r="J497" s="5" t="s">
        <v>4</v>
      </c>
      <c r="K497" s="5" t="s">
        <v>4</v>
      </c>
      <c r="L497" s="5" t="s">
        <v>4</v>
      </c>
      <c r="M497" s="5" t="s">
        <v>5</v>
      </c>
      <c r="N497" s="5" t="s">
        <v>559</v>
      </c>
      <c r="O497" s="18">
        <v>44739</v>
      </c>
      <c r="P497" s="5" t="s">
        <v>560</v>
      </c>
      <c r="Q497" s="19">
        <v>3549.96</v>
      </c>
      <c r="R497" s="19">
        <v>3549.96</v>
      </c>
      <c r="S497" s="19">
        <v>0</v>
      </c>
      <c r="T497" s="19">
        <v>0</v>
      </c>
    </row>
    <row r="498" spans="1:20" outlineLevel="3" x14ac:dyDescent="0.35">
      <c r="H498" s="1" t="s">
        <v>11021</v>
      </c>
      <c r="O498" s="18"/>
      <c r="Q498" s="19">
        <f>SUBTOTAL(9,Q493:Q497)</f>
        <v>13867</v>
      </c>
      <c r="R498" s="19">
        <f>SUBTOTAL(9,R493:R497)</f>
        <v>13867</v>
      </c>
      <c r="S498" s="19">
        <f>SUBTOTAL(9,S493:S497)</f>
        <v>0</v>
      </c>
      <c r="T498" s="19">
        <f>SUBTOTAL(9,T493:T497)</f>
        <v>0</v>
      </c>
    </row>
    <row r="499" spans="1:20" outlineLevel="2" x14ac:dyDescent="0.35">
      <c r="C499" s="11" t="s">
        <v>12348</v>
      </c>
      <c r="O499" s="18"/>
      <c r="Q499" s="19">
        <f>SUBTOTAL(9,Q483:Q497)</f>
        <v>84453.810000000012</v>
      </c>
      <c r="R499" s="19">
        <f>SUBTOTAL(9,R483:R497)</f>
        <v>84453.810000000012</v>
      </c>
      <c r="S499" s="19">
        <f>SUBTOTAL(9,S483:S497)</f>
        <v>0</v>
      </c>
      <c r="T499" s="19">
        <f>SUBTOTAL(9,T483:T497)</f>
        <v>0</v>
      </c>
    </row>
    <row r="500" spans="1:20" outlineLevel="4" x14ac:dyDescent="0.35">
      <c r="A500" s="9" t="s">
        <v>104</v>
      </c>
      <c r="B500" s="9" t="s">
        <v>105</v>
      </c>
      <c r="C500" s="12" t="s">
        <v>561</v>
      </c>
      <c r="D500" s="5" t="s">
        <v>562</v>
      </c>
      <c r="E500" s="9" t="s">
        <v>562</v>
      </c>
      <c r="F500" s="5" t="s">
        <v>4</v>
      </c>
      <c r="G500" s="5" t="s">
        <v>106</v>
      </c>
      <c r="H500" s="5" t="s">
        <v>108</v>
      </c>
      <c r="I500" s="20" t="s">
        <v>12479</v>
      </c>
      <c r="J500" s="5" t="s">
        <v>4</v>
      </c>
      <c r="K500" s="5" t="s">
        <v>4</v>
      </c>
      <c r="L500" s="5" t="s">
        <v>4</v>
      </c>
      <c r="M500" s="5" t="s">
        <v>5</v>
      </c>
      <c r="N500" s="5" t="s">
        <v>563</v>
      </c>
      <c r="O500" s="18">
        <v>44524</v>
      </c>
      <c r="P500" s="5" t="s">
        <v>7</v>
      </c>
      <c r="Q500" s="19">
        <v>60374</v>
      </c>
      <c r="R500" s="19">
        <v>0</v>
      </c>
      <c r="S500" s="19">
        <v>60374</v>
      </c>
      <c r="T500" s="19">
        <v>0</v>
      </c>
    </row>
    <row r="501" spans="1:20" outlineLevel="3" x14ac:dyDescent="0.35">
      <c r="H501" s="1" t="s">
        <v>10932</v>
      </c>
      <c r="O501" s="18"/>
      <c r="Q501" s="19">
        <f>SUBTOTAL(9,Q500:Q500)</f>
        <v>60374</v>
      </c>
      <c r="R501" s="19">
        <f>SUBTOTAL(9,R500:R500)</f>
        <v>0</v>
      </c>
      <c r="S501" s="19">
        <f>SUBTOTAL(9,S500:S500)</f>
        <v>60374</v>
      </c>
      <c r="T501" s="19">
        <f>SUBTOTAL(9,T500:T500)</f>
        <v>0</v>
      </c>
    </row>
    <row r="502" spans="1:20" outlineLevel="4" x14ac:dyDescent="0.35">
      <c r="A502" s="9" t="s">
        <v>104</v>
      </c>
      <c r="B502" s="9" t="s">
        <v>105</v>
      </c>
      <c r="C502" s="12" t="s">
        <v>561</v>
      </c>
      <c r="D502" s="5" t="s">
        <v>562</v>
      </c>
      <c r="E502" s="9" t="s">
        <v>562</v>
      </c>
      <c r="F502" s="5" t="s">
        <v>4</v>
      </c>
      <c r="G502" s="5" t="s">
        <v>106</v>
      </c>
      <c r="H502" s="5" t="s">
        <v>109</v>
      </c>
      <c r="I502" s="20" t="s">
        <v>12480</v>
      </c>
      <c r="J502" s="5" t="s">
        <v>4</v>
      </c>
      <c r="K502" s="5" t="s">
        <v>4</v>
      </c>
      <c r="L502" s="5" t="s">
        <v>4</v>
      </c>
      <c r="M502" s="5" t="s">
        <v>5</v>
      </c>
      <c r="N502" s="5" t="s">
        <v>563</v>
      </c>
      <c r="O502" s="18">
        <v>44524</v>
      </c>
      <c r="P502" s="5" t="s">
        <v>7</v>
      </c>
      <c r="Q502" s="19">
        <v>58293</v>
      </c>
      <c r="R502" s="19">
        <v>0</v>
      </c>
      <c r="S502" s="19">
        <v>58293</v>
      </c>
      <c r="T502" s="19">
        <v>0</v>
      </c>
    </row>
    <row r="503" spans="1:20" outlineLevel="3" x14ac:dyDescent="0.35">
      <c r="H503" s="1" t="s">
        <v>10933</v>
      </c>
      <c r="O503" s="18"/>
      <c r="Q503" s="19">
        <f>SUBTOTAL(9,Q502:Q502)</f>
        <v>58293</v>
      </c>
      <c r="R503" s="19">
        <f>SUBTOTAL(9,R502:R502)</f>
        <v>0</v>
      </c>
      <c r="S503" s="19">
        <f>SUBTOTAL(9,S502:S502)</f>
        <v>58293</v>
      </c>
      <c r="T503" s="19">
        <f>SUBTOTAL(9,T502:T502)</f>
        <v>0</v>
      </c>
    </row>
    <row r="504" spans="1:20" outlineLevel="4" x14ac:dyDescent="0.35">
      <c r="A504" s="9" t="s">
        <v>104</v>
      </c>
      <c r="B504" s="9" t="s">
        <v>105</v>
      </c>
      <c r="C504" s="12" t="s">
        <v>561</v>
      </c>
      <c r="D504" s="5" t="s">
        <v>562</v>
      </c>
      <c r="E504" s="9" t="s">
        <v>562</v>
      </c>
      <c r="F504" s="5" t="s">
        <v>4</v>
      </c>
      <c r="G504" s="5" t="s">
        <v>106</v>
      </c>
      <c r="H504" s="5" t="s">
        <v>110</v>
      </c>
      <c r="I504" s="20" t="s">
        <v>12481</v>
      </c>
      <c r="J504" s="5" t="s">
        <v>4</v>
      </c>
      <c r="K504" s="5" t="s">
        <v>4</v>
      </c>
      <c r="L504" s="5" t="s">
        <v>4</v>
      </c>
      <c r="M504" s="5" t="s">
        <v>5</v>
      </c>
      <c r="N504" s="5" t="s">
        <v>563</v>
      </c>
      <c r="O504" s="18">
        <v>44524</v>
      </c>
      <c r="P504" s="5" t="s">
        <v>7</v>
      </c>
      <c r="Q504" s="19">
        <v>8021</v>
      </c>
      <c r="R504" s="19">
        <v>0</v>
      </c>
      <c r="S504" s="19">
        <v>8021</v>
      </c>
      <c r="T504" s="19">
        <v>0</v>
      </c>
    </row>
    <row r="505" spans="1:20" outlineLevel="3" x14ac:dyDescent="0.35">
      <c r="H505" s="1" t="s">
        <v>10934</v>
      </c>
      <c r="O505" s="18"/>
      <c r="Q505" s="19">
        <f>SUBTOTAL(9,Q504:Q504)</f>
        <v>8021</v>
      </c>
      <c r="R505" s="19">
        <f>SUBTOTAL(9,R504:R504)</f>
        <v>0</v>
      </c>
      <c r="S505" s="19">
        <f>SUBTOTAL(9,S504:S504)</f>
        <v>8021</v>
      </c>
      <c r="T505" s="19">
        <f>SUBTOTAL(9,T504:T504)</f>
        <v>0</v>
      </c>
    </row>
    <row r="506" spans="1:20" outlineLevel="2" x14ac:dyDescent="0.35">
      <c r="C506" s="11" t="s">
        <v>10209</v>
      </c>
      <c r="O506" s="18"/>
      <c r="Q506" s="19">
        <f>SUBTOTAL(9,Q500:Q504)</f>
        <v>126688</v>
      </c>
      <c r="R506" s="19">
        <f>SUBTOTAL(9,R500:R504)</f>
        <v>0</v>
      </c>
      <c r="S506" s="19">
        <f>SUBTOTAL(9,S500:S504)</f>
        <v>126688</v>
      </c>
      <c r="T506" s="19">
        <f>SUBTOTAL(9,T500:T504)</f>
        <v>0</v>
      </c>
    </row>
    <row r="507" spans="1:20" ht="29" outlineLevel="4" x14ac:dyDescent="0.35">
      <c r="A507" s="9" t="s">
        <v>526</v>
      </c>
      <c r="B507" s="9" t="s">
        <v>527</v>
      </c>
      <c r="C507" s="12" t="s">
        <v>564</v>
      </c>
      <c r="D507" s="5" t="s">
        <v>565</v>
      </c>
      <c r="E507" s="9" t="s">
        <v>565</v>
      </c>
      <c r="F507" s="5" t="s">
        <v>566</v>
      </c>
      <c r="G507" s="5" t="s">
        <v>4</v>
      </c>
      <c r="H507" s="5" t="s">
        <v>568</v>
      </c>
      <c r="I507" s="4" t="s">
        <v>569</v>
      </c>
      <c r="J507" s="5" t="s">
        <v>4</v>
      </c>
      <c r="K507" s="5" t="s">
        <v>4</v>
      </c>
      <c r="L507" s="5" t="s">
        <v>4</v>
      </c>
      <c r="M507" s="5" t="s">
        <v>5</v>
      </c>
      <c r="N507" s="5" t="s">
        <v>567</v>
      </c>
      <c r="O507" s="18">
        <v>44564</v>
      </c>
      <c r="P507" s="5" t="s">
        <v>7</v>
      </c>
      <c r="Q507" s="19">
        <v>10455.69</v>
      </c>
      <c r="R507" s="19">
        <v>10455.69</v>
      </c>
      <c r="S507" s="19">
        <v>0</v>
      </c>
      <c r="T507" s="19">
        <v>0</v>
      </c>
    </row>
    <row r="508" spans="1:20" ht="29" outlineLevel="4" x14ac:dyDescent="0.35">
      <c r="A508" s="9" t="s">
        <v>526</v>
      </c>
      <c r="B508" s="9" t="s">
        <v>527</v>
      </c>
      <c r="C508" s="12" t="s">
        <v>564</v>
      </c>
      <c r="D508" s="5" t="s">
        <v>565</v>
      </c>
      <c r="E508" s="9" t="s">
        <v>565</v>
      </c>
      <c r="F508" s="5" t="s">
        <v>566</v>
      </c>
      <c r="G508" s="5" t="s">
        <v>4</v>
      </c>
      <c r="H508" s="5" t="s">
        <v>568</v>
      </c>
      <c r="I508" s="4" t="s">
        <v>569</v>
      </c>
      <c r="J508" s="5" t="s">
        <v>4</v>
      </c>
      <c r="K508" s="5" t="s">
        <v>4</v>
      </c>
      <c r="L508" s="5" t="s">
        <v>4</v>
      </c>
      <c r="M508" s="5" t="s">
        <v>5</v>
      </c>
      <c r="N508" s="5" t="s">
        <v>570</v>
      </c>
      <c r="O508" s="18">
        <v>44594</v>
      </c>
      <c r="P508" s="5" t="s">
        <v>7</v>
      </c>
      <c r="Q508" s="19">
        <v>15941.83</v>
      </c>
      <c r="R508" s="19">
        <v>15941.83</v>
      </c>
      <c r="S508" s="19">
        <v>0</v>
      </c>
      <c r="T508" s="19">
        <v>0</v>
      </c>
    </row>
    <row r="509" spans="1:20" ht="29" outlineLevel="4" x14ac:dyDescent="0.35">
      <c r="A509" s="9" t="s">
        <v>526</v>
      </c>
      <c r="B509" s="9" t="s">
        <v>527</v>
      </c>
      <c r="C509" s="12" t="s">
        <v>564</v>
      </c>
      <c r="D509" s="5" t="s">
        <v>565</v>
      </c>
      <c r="E509" s="9" t="s">
        <v>565</v>
      </c>
      <c r="F509" s="5" t="s">
        <v>566</v>
      </c>
      <c r="G509" s="5" t="s">
        <v>4</v>
      </c>
      <c r="H509" s="5" t="s">
        <v>568</v>
      </c>
      <c r="I509" s="4" t="s">
        <v>569</v>
      </c>
      <c r="J509" s="5" t="s">
        <v>4</v>
      </c>
      <c r="K509" s="5" t="s">
        <v>4</v>
      </c>
      <c r="L509" s="5" t="s">
        <v>4</v>
      </c>
      <c r="M509" s="5" t="s">
        <v>5</v>
      </c>
      <c r="N509" s="5" t="s">
        <v>571</v>
      </c>
      <c r="O509" s="18">
        <v>44602</v>
      </c>
      <c r="P509" s="5" t="s">
        <v>7</v>
      </c>
      <c r="Q509" s="19">
        <v>8259.16</v>
      </c>
      <c r="R509" s="19">
        <v>8259.16</v>
      </c>
      <c r="S509" s="19">
        <v>0</v>
      </c>
      <c r="T509" s="19">
        <v>0</v>
      </c>
    </row>
    <row r="510" spans="1:20" ht="29" outlineLevel="4" x14ac:dyDescent="0.35">
      <c r="A510" s="9" t="s">
        <v>526</v>
      </c>
      <c r="B510" s="9" t="s">
        <v>527</v>
      </c>
      <c r="C510" s="12" t="s">
        <v>564</v>
      </c>
      <c r="D510" s="5" t="s">
        <v>565</v>
      </c>
      <c r="E510" s="9" t="s">
        <v>565</v>
      </c>
      <c r="F510" s="5" t="s">
        <v>566</v>
      </c>
      <c r="G510" s="5" t="s">
        <v>4</v>
      </c>
      <c r="H510" s="5" t="s">
        <v>568</v>
      </c>
      <c r="I510" s="4" t="s">
        <v>569</v>
      </c>
      <c r="J510" s="5" t="s">
        <v>4</v>
      </c>
      <c r="K510" s="5" t="s">
        <v>4</v>
      </c>
      <c r="L510" s="5" t="s">
        <v>4</v>
      </c>
      <c r="M510" s="5" t="s">
        <v>5</v>
      </c>
      <c r="N510" s="5" t="s">
        <v>572</v>
      </c>
      <c r="O510" s="18">
        <v>44627</v>
      </c>
      <c r="P510" s="5" t="s">
        <v>7</v>
      </c>
      <c r="Q510" s="19">
        <v>7791.66</v>
      </c>
      <c r="R510" s="19">
        <v>7791.66</v>
      </c>
      <c r="S510" s="19">
        <v>0</v>
      </c>
      <c r="T510" s="19">
        <v>0</v>
      </c>
    </row>
    <row r="511" spans="1:20" ht="29" outlineLevel="4" x14ac:dyDescent="0.35">
      <c r="A511" s="9" t="s">
        <v>526</v>
      </c>
      <c r="B511" s="9" t="s">
        <v>527</v>
      </c>
      <c r="C511" s="12" t="s">
        <v>564</v>
      </c>
      <c r="D511" s="5" t="s">
        <v>565</v>
      </c>
      <c r="E511" s="9" t="s">
        <v>565</v>
      </c>
      <c r="F511" s="5" t="s">
        <v>566</v>
      </c>
      <c r="G511" s="5" t="s">
        <v>4</v>
      </c>
      <c r="H511" s="5" t="s">
        <v>568</v>
      </c>
      <c r="I511" s="4" t="s">
        <v>569</v>
      </c>
      <c r="J511" s="5" t="s">
        <v>4</v>
      </c>
      <c r="K511" s="5" t="s">
        <v>4</v>
      </c>
      <c r="L511" s="5" t="s">
        <v>4</v>
      </c>
      <c r="M511" s="5" t="s">
        <v>5</v>
      </c>
      <c r="N511" s="5" t="s">
        <v>573</v>
      </c>
      <c r="O511" s="18">
        <v>44657</v>
      </c>
      <c r="P511" s="5" t="s">
        <v>7</v>
      </c>
      <c r="Q511" s="19">
        <v>9433.69</v>
      </c>
      <c r="R511" s="19">
        <v>9433.69</v>
      </c>
      <c r="S511" s="19">
        <v>0</v>
      </c>
      <c r="T511" s="19">
        <v>0</v>
      </c>
    </row>
    <row r="512" spans="1:20" ht="29" outlineLevel="4" x14ac:dyDescent="0.35">
      <c r="A512" s="9" t="s">
        <v>526</v>
      </c>
      <c r="B512" s="9" t="s">
        <v>527</v>
      </c>
      <c r="C512" s="12" t="s">
        <v>564</v>
      </c>
      <c r="D512" s="5" t="s">
        <v>565</v>
      </c>
      <c r="E512" s="9" t="s">
        <v>565</v>
      </c>
      <c r="F512" s="5" t="s">
        <v>566</v>
      </c>
      <c r="G512" s="5" t="s">
        <v>4</v>
      </c>
      <c r="H512" s="5" t="s">
        <v>568</v>
      </c>
      <c r="I512" s="4" t="s">
        <v>569</v>
      </c>
      <c r="J512" s="5" t="s">
        <v>4</v>
      </c>
      <c r="K512" s="5" t="s">
        <v>4</v>
      </c>
      <c r="L512" s="5" t="s">
        <v>4</v>
      </c>
      <c r="M512" s="5" t="s">
        <v>5</v>
      </c>
      <c r="N512" s="5" t="s">
        <v>574</v>
      </c>
      <c r="O512" s="18">
        <v>44679</v>
      </c>
      <c r="P512" s="5" t="s">
        <v>7</v>
      </c>
      <c r="Q512" s="19">
        <v>9643.9599999999991</v>
      </c>
      <c r="R512" s="19">
        <v>9643.9599999999991</v>
      </c>
      <c r="S512" s="19">
        <v>0</v>
      </c>
      <c r="T512" s="19">
        <v>0</v>
      </c>
    </row>
    <row r="513" spans="1:20" ht="29" outlineLevel="4" x14ac:dyDescent="0.35">
      <c r="A513" s="9" t="s">
        <v>526</v>
      </c>
      <c r="B513" s="9" t="s">
        <v>527</v>
      </c>
      <c r="C513" s="12" t="s">
        <v>564</v>
      </c>
      <c r="D513" s="5" t="s">
        <v>565</v>
      </c>
      <c r="E513" s="9" t="s">
        <v>565</v>
      </c>
      <c r="F513" s="5" t="s">
        <v>566</v>
      </c>
      <c r="G513" s="5" t="s">
        <v>4</v>
      </c>
      <c r="H513" s="5" t="s">
        <v>568</v>
      </c>
      <c r="I513" s="4" t="s">
        <v>569</v>
      </c>
      <c r="J513" s="5" t="s">
        <v>4</v>
      </c>
      <c r="K513" s="5" t="s">
        <v>4</v>
      </c>
      <c r="L513" s="5" t="s">
        <v>4</v>
      </c>
      <c r="M513" s="5" t="s">
        <v>5</v>
      </c>
      <c r="N513" s="5" t="s">
        <v>575</v>
      </c>
      <c r="O513" s="18">
        <v>44707</v>
      </c>
      <c r="P513" s="5" t="s">
        <v>7</v>
      </c>
      <c r="Q513" s="19">
        <v>8171.12</v>
      </c>
      <c r="R513" s="19">
        <v>8171.12</v>
      </c>
      <c r="S513" s="19">
        <v>0</v>
      </c>
      <c r="T513" s="19">
        <v>0</v>
      </c>
    </row>
    <row r="514" spans="1:20" ht="29" outlineLevel="4" x14ac:dyDescent="0.35">
      <c r="A514" s="9" t="s">
        <v>526</v>
      </c>
      <c r="B514" s="9" t="s">
        <v>527</v>
      </c>
      <c r="C514" s="12" t="s">
        <v>564</v>
      </c>
      <c r="D514" s="5" t="s">
        <v>565</v>
      </c>
      <c r="E514" s="9" t="s">
        <v>565</v>
      </c>
      <c r="F514" s="5" t="s">
        <v>566</v>
      </c>
      <c r="G514" s="5" t="s">
        <v>4</v>
      </c>
      <c r="H514" s="5" t="s">
        <v>568</v>
      </c>
      <c r="I514" s="4" t="s">
        <v>569</v>
      </c>
      <c r="J514" s="5" t="s">
        <v>4</v>
      </c>
      <c r="K514" s="5" t="s">
        <v>4</v>
      </c>
      <c r="L514" s="5" t="s">
        <v>4</v>
      </c>
      <c r="M514" s="5" t="s">
        <v>5</v>
      </c>
      <c r="N514" s="5" t="s">
        <v>576</v>
      </c>
      <c r="O514" s="18">
        <v>44742</v>
      </c>
      <c r="P514" s="5" t="s">
        <v>7</v>
      </c>
      <c r="Q514" s="19">
        <v>14192</v>
      </c>
      <c r="R514" s="19">
        <v>14192</v>
      </c>
      <c r="S514" s="19">
        <v>0</v>
      </c>
      <c r="T514" s="19">
        <v>0</v>
      </c>
    </row>
    <row r="515" spans="1:20" outlineLevel="3" x14ac:dyDescent="0.35">
      <c r="H515" s="1" t="s">
        <v>11022</v>
      </c>
      <c r="O515" s="18"/>
      <c r="Q515" s="19">
        <f>SUBTOTAL(9,Q507:Q514)</f>
        <v>83889.11</v>
      </c>
      <c r="R515" s="19">
        <f>SUBTOTAL(9,R507:R514)</f>
        <v>83889.11</v>
      </c>
      <c r="S515" s="19">
        <f>SUBTOTAL(9,S507:S514)</f>
        <v>0</v>
      </c>
      <c r="T515" s="19">
        <f>SUBTOTAL(9,T507:T514)</f>
        <v>0</v>
      </c>
    </row>
    <row r="516" spans="1:20" outlineLevel="2" x14ac:dyDescent="0.35">
      <c r="C516" s="11" t="s">
        <v>10210</v>
      </c>
      <c r="O516" s="18"/>
      <c r="Q516" s="19">
        <f>SUBTOTAL(9,Q507:Q514)</f>
        <v>83889.11</v>
      </c>
      <c r="R516" s="19">
        <f>SUBTOTAL(9,R507:R514)</f>
        <v>83889.11</v>
      </c>
      <c r="S516" s="19">
        <f>SUBTOTAL(9,S507:S514)</f>
        <v>0</v>
      </c>
      <c r="T516" s="19">
        <f>SUBTOTAL(9,T507:T514)</f>
        <v>0</v>
      </c>
    </row>
    <row r="517" spans="1:20" ht="29" outlineLevel="4" x14ac:dyDescent="0.35">
      <c r="A517" s="9" t="s">
        <v>104</v>
      </c>
      <c r="B517" s="9" t="s">
        <v>105</v>
      </c>
      <c r="C517" s="12" t="s">
        <v>577</v>
      </c>
      <c r="D517" s="5" t="s">
        <v>578</v>
      </c>
      <c r="E517" s="9" t="s">
        <v>578</v>
      </c>
      <c r="F517" s="5" t="s">
        <v>4</v>
      </c>
      <c r="G517" s="5" t="s">
        <v>45</v>
      </c>
      <c r="H517" s="5" t="s">
        <v>580</v>
      </c>
      <c r="I517" s="4" t="s">
        <v>581</v>
      </c>
      <c r="J517" s="5" t="s">
        <v>4</v>
      </c>
      <c r="K517" s="5" t="s">
        <v>4</v>
      </c>
      <c r="L517" s="5" t="s">
        <v>4</v>
      </c>
      <c r="M517" s="5" t="s">
        <v>5</v>
      </c>
      <c r="N517" s="5" t="s">
        <v>579</v>
      </c>
      <c r="O517" s="18">
        <v>44384</v>
      </c>
      <c r="P517" s="5" t="s">
        <v>7</v>
      </c>
      <c r="Q517" s="19">
        <v>1706.84</v>
      </c>
      <c r="R517" s="19">
        <v>0</v>
      </c>
      <c r="S517" s="19">
        <v>1706.84</v>
      </c>
      <c r="T517" s="19">
        <v>0</v>
      </c>
    </row>
    <row r="518" spans="1:20" ht="29" outlineLevel="4" x14ac:dyDescent="0.35">
      <c r="A518" s="9" t="s">
        <v>104</v>
      </c>
      <c r="B518" s="9" t="s">
        <v>105</v>
      </c>
      <c r="C518" s="12" t="s">
        <v>577</v>
      </c>
      <c r="D518" s="5" t="s">
        <v>578</v>
      </c>
      <c r="E518" s="9" t="s">
        <v>578</v>
      </c>
      <c r="F518" s="5" t="s">
        <v>4</v>
      </c>
      <c r="G518" s="5" t="s">
        <v>45</v>
      </c>
      <c r="H518" s="5" t="s">
        <v>580</v>
      </c>
      <c r="I518" s="4" t="s">
        <v>581</v>
      </c>
      <c r="J518" s="5" t="s">
        <v>4</v>
      </c>
      <c r="K518" s="5" t="s">
        <v>4</v>
      </c>
      <c r="L518" s="5" t="s">
        <v>4</v>
      </c>
      <c r="M518" s="5" t="s">
        <v>5</v>
      </c>
      <c r="N518" s="5" t="s">
        <v>582</v>
      </c>
      <c r="O518" s="18">
        <v>44410</v>
      </c>
      <c r="P518" s="5" t="s">
        <v>7</v>
      </c>
      <c r="Q518" s="19">
        <v>2089.59</v>
      </c>
      <c r="R518" s="19">
        <v>0</v>
      </c>
      <c r="S518" s="19">
        <v>2089.59</v>
      </c>
      <c r="T518" s="19">
        <v>0</v>
      </c>
    </row>
    <row r="519" spans="1:20" ht="29" outlineLevel="4" x14ac:dyDescent="0.35">
      <c r="A519" s="9" t="s">
        <v>104</v>
      </c>
      <c r="B519" s="9" t="s">
        <v>105</v>
      </c>
      <c r="C519" s="12" t="s">
        <v>577</v>
      </c>
      <c r="D519" s="5" t="s">
        <v>578</v>
      </c>
      <c r="E519" s="9" t="s">
        <v>578</v>
      </c>
      <c r="F519" s="5" t="s">
        <v>49</v>
      </c>
      <c r="G519" s="5" t="s">
        <v>4</v>
      </c>
      <c r="H519" s="5" t="s">
        <v>580</v>
      </c>
      <c r="I519" s="4" t="s">
        <v>581</v>
      </c>
      <c r="J519" s="5" t="s">
        <v>4</v>
      </c>
      <c r="K519" s="5" t="s">
        <v>4</v>
      </c>
      <c r="L519" s="5" t="s">
        <v>4</v>
      </c>
      <c r="M519" s="5" t="s">
        <v>5</v>
      </c>
      <c r="N519" s="5" t="s">
        <v>579</v>
      </c>
      <c r="O519" s="18">
        <v>44384</v>
      </c>
      <c r="P519" s="5" t="s">
        <v>7</v>
      </c>
      <c r="Q519" s="19">
        <v>27306.16</v>
      </c>
      <c r="R519" s="19">
        <v>27306.16</v>
      </c>
      <c r="S519" s="19">
        <v>0</v>
      </c>
      <c r="T519" s="19">
        <v>0</v>
      </c>
    </row>
    <row r="520" spans="1:20" ht="29" outlineLevel="4" x14ac:dyDescent="0.35">
      <c r="A520" s="9" t="s">
        <v>104</v>
      </c>
      <c r="B520" s="9" t="s">
        <v>105</v>
      </c>
      <c r="C520" s="12" t="s">
        <v>577</v>
      </c>
      <c r="D520" s="5" t="s">
        <v>578</v>
      </c>
      <c r="E520" s="9" t="s">
        <v>578</v>
      </c>
      <c r="F520" s="5" t="s">
        <v>49</v>
      </c>
      <c r="G520" s="5" t="s">
        <v>4</v>
      </c>
      <c r="H520" s="5" t="s">
        <v>580</v>
      </c>
      <c r="I520" s="4" t="s">
        <v>581</v>
      </c>
      <c r="J520" s="5" t="s">
        <v>4</v>
      </c>
      <c r="K520" s="5" t="s">
        <v>4</v>
      </c>
      <c r="L520" s="5" t="s">
        <v>4</v>
      </c>
      <c r="M520" s="5" t="s">
        <v>5</v>
      </c>
      <c r="N520" s="5" t="s">
        <v>582</v>
      </c>
      <c r="O520" s="18">
        <v>44410</v>
      </c>
      <c r="P520" s="5" t="s">
        <v>7</v>
      </c>
      <c r="Q520" s="19">
        <v>33436.410000000003</v>
      </c>
      <c r="R520" s="19">
        <v>33436.410000000003</v>
      </c>
      <c r="S520" s="19">
        <v>0</v>
      </c>
      <c r="T520" s="19">
        <v>0</v>
      </c>
    </row>
    <row r="521" spans="1:20" outlineLevel="3" x14ac:dyDescent="0.35">
      <c r="H521" s="1" t="s">
        <v>11023</v>
      </c>
      <c r="O521" s="18"/>
      <c r="Q521" s="19">
        <f>SUBTOTAL(9,Q517:Q520)</f>
        <v>64539</v>
      </c>
      <c r="R521" s="19">
        <f>SUBTOTAL(9,R517:R520)</f>
        <v>60742.570000000007</v>
      </c>
      <c r="S521" s="19">
        <f>SUBTOTAL(9,S517:S520)</f>
        <v>3796.4300000000003</v>
      </c>
      <c r="T521" s="19">
        <f>SUBTOTAL(9,T517:T520)</f>
        <v>0</v>
      </c>
    </row>
    <row r="522" spans="1:20" ht="29" outlineLevel="4" x14ac:dyDescent="0.35">
      <c r="A522" s="9" t="s">
        <v>104</v>
      </c>
      <c r="B522" s="9" t="s">
        <v>105</v>
      </c>
      <c r="C522" s="12" t="s">
        <v>577</v>
      </c>
      <c r="D522" s="5" t="s">
        <v>578</v>
      </c>
      <c r="E522" s="9" t="s">
        <v>578</v>
      </c>
      <c r="F522" s="5" t="s">
        <v>49</v>
      </c>
      <c r="G522" s="5" t="s">
        <v>4</v>
      </c>
      <c r="H522" s="5" t="s">
        <v>584</v>
      </c>
      <c r="I522" s="4" t="s">
        <v>585</v>
      </c>
      <c r="J522" s="5" t="s">
        <v>4</v>
      </c>
      <c r="K522" s="5" t="s">
        <v>4</v>
      </c>
      <c r="L522" s="5" t="s">
        <v>4</v>
      </c>
      <c r="M522" s="5" t="s">
        <v>5</v>
      </c>
      <c r="N522" s="5" t="s">
        <v>583</v>
      </c>
      <c r="O522" s="18">
        <v>44385</v>
      </c>
      <c r="P522" s="5" t="s">
        <v>7</v>
      </c>
      <c r="Q522" s="19">
        <v>213971</v>
      </c>
      <c r="R522" s="19">
        <v>213971</v>
      </c>
      <c r="S522" s="19">
        <v>0</v>
      </c>
      <c r="T522" s="19">
        <v>0</v>
      </c>
    </row>
    <row r="523" spans="1:20" outlineLevel="3" x14ac:dyDescent="0.35">
      <c r="H523" s="1" t="s">
        <v>11024</v>
      </c>
      <c r="O523" s="18"/>
      <c r="Q523" s="19">
        <f>SUBTOTAL(9,Q522:Q522)</f>
        <v>213971</v>
      </c>
      <c r="R523" s="19">
        <f>SUBTOTAL(9,R522:R522)</f>
        <v>213971</v>
      </c>
      <c r="S523" s="19">
        <f>SUBTOTAL(9,S522:S522)</f>
        <v>0</v>
      </c>
      <c r="T523" s="19">
        <f>SUBTOTAL(9,T522:T522)</f>
        <v>0</v>
      </c>
    </row>
    <row r="524" spans="1:20" ht="29" outlineLevel="4" x14ac:dyDescent="0.35">
      <c r="A524" s="9" t="s">
        <v>104</v>
      </c>
      <c r="B524" s="9" t="s">
        <v>105</v>
      </c>
      <c r="C524" s="12" t="s">
        <v>577</v>
      </c>
      <c r="D524" s="5" t="s">
        <v>578</v>
      </c>
      <c r="E524" s="9" t="s">
        <v>578</v>
      </c>
      <c r="F524" s="5" t="s">
        <v>4</v>
      </c>
      <c r="G524" s="5" t="s">
        <v>45</v>
      </c>
      <c r="H524" s="5" t="s">
        <v>587</v>
      </c>
      <c r="I524" s="4" t="s">
        <v>588</v>
      </c>
      <c r="J524" s="5" t="s">
        <v>4</v>
      </c>
      <c r="K524" s="5" t="s">
        <v>4</v>
      </c>
      <c r="L524" s="5" t="s">
        <v>4</v>
      </c>
      <c r="M524" s="5" t="s">
        <v>5</v>
      </c>
      <c r="N524" s="5" t="s">
        <v>586</v>
      </c>
      <c r="O524" s="18">
        <v>44502</v>
      </c>
      <c r="P524" s="5" t="s">
        <v>7</v>
      </c>
      <c r="Q524" s="19">
        <v>1947.22</v>
      </c>
      <c r="R524" s="19">
        <v>0</v>
      </c>
      <c r="S524" s="19">
        <v>1947.22</v>
      </c>
      <c r="T524" s="19">
        <v>0</v>
      </c>
    </row>
    <row r="525" spans="1:20" ht="29" outlineLevel="4" x14ac:dyDescent="0.35">
      <c r="A525" s="9" t="s">
        <v>104</v>
      </c>
      <c r="B525" s="9" t="s">
        <v>105</v>
      </c>
      <c r="C525" s="12" t="s">
        <v>577</v>
      </c>
      <c r="D525" s="5" t="s">
        <v>578</v>
      </c>
      <c r="E525" s="9" t="s">
        <v>578</v>
      </c>
      <c r="F525" s="5" t="s">
        <v>4</v>
      </c>
      <c r="G525" s="5" t="s">
        <v>45</v>
      </c>
      <c r="H525" s="5" t="s">
        <v>587</v>
      </c>
      <c r="I525" s="4" t="s">
        <v>588</v>
      </c>
      <c r="J525" s="5" t="s">
        <v>4</v>
      </c>
      <c r="K525" s="5" t="s">
        <v>4</v>
      </c>
      <c r="L525" s="5" t="s">
        <v>4</v>
      </c>
      <c r="M525" s="5" t="s">
        <v>5</v>
      </c>
      <c r="N525" s="5" t="s">
        <v>589</v>
      </c>
      <c r="O525" s="18">
        <v>44659</v>
      </c>
      <c r="P525" s="5" t="s">
        <v>7</v>
      </c>
      <c r="Q525" s="19">
        <v>1782.99</v>
      </c>
      <c r="R525" s="19">
        <v>0</v>
      </c>
      <c r="S525" s="19">
        <v>1782.99</v>
      </c>
      <c r="T525" s="19">
        <v>0</v>
      </c>
    </row>
    <row r="526" spans="1:20" ht="29" outlineLevel="4" x14ac:dyDescent="0.35">
      <c r="A526" s="9" t="s">
        <v>104</v>
      </c>
      <c r="B526" s="9" t="s">
        <v>105</v>
      </c>
      <c r="C526" s="12" t="s">
        <v>577</v>
      </c>
      <c r="D526" s="5" t="s">
        <v>578</v>
      </c>
      <c r="E526" s="9" t="s">
        <v>578</v>
      </c>
      <c r="F526" s="5" t="s">
        <v>4</v>
      </c>
      <c r="G526" s="5" t="s">
        <v>45</v>
      </c>
      <c r="H526" s="5" t="s">
        <v>587</v>
      </c>
      <c r="I526" s="4" t="s">
        <v>588</v>
      </c>
      <c r="J526" s="5" t="s">
        <v>4</v>
      </c>
      <c r="K526" s="5" t="s">
        <v>4</v>
      </c>
      <c r="L526" s="5" t="s">
        <v>4</v>
      </c>
      <c r="M526" s="5" t="s">
        <v>5</v>
      </c>
      <c r="N526" s="5" t="s">
        <v>590</v>
      </c>
      <c r="O526" s="18">
        <v>44720</v>
      </c>
      <c r="P526" s="5" t="s">
        <v>7</v>
      </c>
      <c r="Q526" s="19">
        <v>1908.23</v>
      </c>
      <c r="R526" s="19">
        <v>0</v>
      </c>
      <c r="S526" s="19">
        <v>1908.23</v>
      </c>
      <c r="T526" s="19">
        <v>0</v>
      </c>
    </row>
    <row r="527" spans="1:20" ht="29" outlineLevel="4" x14ac:dyDescent="0.35">
      <c r="A527" s="9" t="s">
        <v>104</v>
      </c>
      <c r="B527" s="9" t="s">
        <v>105</v>
      </c>
      <c r="C527" s="12" t="s">
        <v>577</v>
      </c>
      <c r="D527" s="5" t="s">
        <v>578</v>
      </c>
      <c r="E527" s="9" t="s">
        <v>578</v>
      </c>
      <c r="F527" s="5" t="s">
        <v>49</v>
      </c>
      <c r="G527" s="5" t="s">
        <v>4</v>
      </c>
      <c r="H527" s="5" t="s">
        <v>587</v>
      </c>
      <c r="I527" s="4" t="s">
        <v>588</v>
      </c>
      <c r="J527" s="5" t="s">
        <v>4</v>
      </c>
      <c r="K527" s="5" t="s">
        <v>4</v>
      </c>
      <c r="L527" s="5" t="s">
        <v>4</v>
      </c>
      <c r="M527" s="5" t="s">
        <v>5</v>
      </c>
      <c r="N527" s="5" t="s">
        <v>586</v>
      </c>
      <c r="O527" s="18">
        <v>44502</v>
      </c>
      <c r="P527" s="5" t="s">
        <v>7</v>
      </c>
      <c r="Q527" s="19">
        <v>31158.78</v>
      </c>
      <c r="R527" s="19">
        <v>31158.78</v>
      </c>
      <c r="S527" s="19">
        <v>0</v>
      </c>
      <c r="T527" s="19">
        <v>0</v>
      </c>
    </row>
    <row r="528" spans="1:20" ht="29" outlineLevel="4" x14ac:dyDescent="0.35">
      <c r="A528" s="9" t="s">
        <v>104</v>
      </c>
      <c r="B528" s="9" t="s">
        <v>105</v>
      </c>
      <c r="C528" s="12" t="s">
        <v>577</v>
      </c>
      <c r="D528" s="5" t="s">
        <v>578</v>
      </c>
      <c r="E528" s="9" t="s">
        <v>578</v>
      </c>
      <c r="F528" s="5" t="s">
        <v>49</v>
      </c>
      <c r="G528" s="5" t="s">
        <v>4</v>
      </c>
      <c r="H528" s="5" t="s">
        <v>587</v>
      </c>
      <c r="I528" s="4" t="s">
        <v>588</v>
      </c>
      <c r="J528" s="5" t="s">
        <v>4</v>
      </c>
      <c r="K528" s="5" t="s">
        <v>4</v>
      </c>
      <c r="L528" s="5" t="s">
        <v>4</v>
      </c>
      <c r="M528" s="5" t="s">
        <v>5</v>
      </c>
      <c r="N528" s="5" t="s">
        <v>589</v>
      </c>
      <c r="O528" s="18">
        <v>44659</v>
      </c>
      <c r="P528" s="5" t="s">
        <v>7</v>
      </c>
      <c r="Q528" s="19">
        <v>28531.01</v>
      </c>
      <c r="R528" s="19">
        <v>28531.01</v>
      </c>
      <c r="S528" s="19">
        <v>0</v>
      </c>
      <c r="T528" s="19">
        <v>0</v>
      </c>
    </row>
    <row r="529" spans="1:20" ht="29" outlineLevel="4" x14ac:dyDescent="0.35">
      <c r="A529" s="9" t="s">
        <v>104</v>
      </c>
      <c r="B529" s="9" t="s">
        <v>105</v>
      </c>
      <c r="C529" s="12" t="s">
        <v>577</v>
      </c>
      <c r="D529" s="5" t="s">
        <v>578</v>
      </c>
      <c r="E529" s="9" t="s">
        <v>578</v>
      </c>
      <c r="F529" s="5" t="s">
        <v>49</v>
      </c>
      <c r="G529" s="5" t="s">
        <v>4</v>
      </c>
      <c r="H529" s="5" t="s">
        <v>587</v>
      </c>
      <c r="I529" s="4" t="s">
        <v>588</v>
      </c>
      <c r="J529" s="5" t="s">
        <v>4</v>
      </c>
      <c r="K529" s="5" t="s">
        <v>4</v>
      </c>
      <c r="L529" s="5" t="s">
        <v>4</v>
      </c>
      <c r="M529" s="5" t="s">
        <v>5</v>
      </c>
      <c r="N529" s="5" t="s">
        <v>590</v>
      </c>
      <c r="O529" s="18">
        <v>44720</v>
      </c>
      <c r="P529" s="5" t="s">
        <v>7</v>
      </c>
      <c r="Q529" s="19">
        <v>30534.77</v>
      </c>
      <c r="R529" s="19">
        <v>30534.77</v>
      </c>
      <c r="S529" s="19">
        <v>0</v>
      </c>
      <c r="T529" s="19">
        <v>0</v>
      </c>
    </row>
    <row r="530" spans="1:20" outlineLevel="3" x14ac:dyDescent="0.35">
      <c r="H530" s="1" t="s">
        <v>11025</v>
      </c>
      <c r="O530" s="18"/>
      <c r="Q530" s="19">
        <f>SUBTOTAL(9,Q524:Q529)</f>
        <v>95863</v>
      </c>
      <c r="R530" s="19">
        <f>SUBTOTAL(9,R524:R529)</f>
        <v>90224.56</v>
      </c>
      <c r="S530" s="19">
        <f>SUBTOTAL(9,S524:S529)</f>
        <v>5638.4400000000005</v>
      </c>
      <c r="T530" s="19">
        <f>SUBTOTAL(9,T524:T529)</f>
        <v>0</v>
      </c>
    </row>
    <row r="531" spans="1:20" ht="29" outlineLevel="4" x14ac:dyDescent="0.35">
      <c r="A531" s="9" t="s">
        <v>104</v>
      </c>
      <c r="B531" s="9" t="s">
        <v>105</v>
      </c>
      <c r="C531" s="12" t="s">
        <v>577</v>
      </c>
      <c r="D531" s="5" t="s">
        <v>578</v>
      </c>
      <c r="E531" s="9" t="s">
        <v>578</v>
      </c>
      <c r="F531" s="5" t="s">
        <v>4</v>
      </c>
      <c r="G531" s="5" t="s">
        <v>50</v>
      </c>
      <c r="H531" s="5" t="s">
        <v>592</v>
      </c>
      <c r="I531" s="4" t="s">
        <v>593</v>
      </c>
      <c r="J531" s="5" t="s">
        <v>4</v>
      </c>
      <c r="K531" s="5" t="s">
        <v>4</v>
      </c>
      <c r="L531" s="5" t="s">
        <v>4</v>
      </c>
      <c r="M531" s="5" t="s">
        <v>5</v>
      </c>
      <c r="N531" s="5" t="s">
        <v>591</v>
      </c>
      <c r="O531" s="18">
        <v>44665</v>
      </c>
      <c r="P531" s="5" t="s">
        <v>7</v>
      </c>
      <c r="Q531" s="19">
        <v>264.44</v>
      </c>
      <c r="R531" s="19">
        <v>0</v>
      </c>
      <c r="S531" s="19">
        <v>264.44</v>
      </c>
      <c r="T531" s="19">
        <v>0</v>
      </c>
    </row>
    <row r="532" spans="1:20" ht="29" outlineLevel="4" x14ac:dyDescent="0.35">
      <c r="A532" s="9" t="s">
        <v>104</v>
      </c>
      <c r="B532" s="9" t="s">
        <v>105</v>
      </c>
      <c r="C532" s="12" t="s">
        <v>577</v>
      </c>
      <c r="D532" s="5" t="s">
        <v>578</v>
      </c>
      <c r="E532" s="9" t="s">
        <v>578</v>
      </c>
      <c r="F532" s="5" t="s">
        <v>49</v>
      </c>
      <c r="G532" s="5" t="s">
        <v>4</v>
      </c>
      <c r="H532" s="5" t="s">
        <v>592</v>
      </c>
      <c r="I532" s="4" t="s">
        <v>593</v>
      </c>
      <c r="J532" s="5" t="s">
        <v>4</v>
      </c>
      <c r="K532" s="5" t="s">
        <v>4</v>
      </c>
      <c r="L532" s="5" t="s">
        <v>4</v>
      </c>
      <c r="M532" s="5" t="s">
        <v>5</v>
      </c>
      <c r="N532" s="5" t="s">
        <v>591</v>
      </c>
      <c r="O532" s="18">
        <v>44665</v>
      </c>
      <c r="P532" s="5" t="s">
        <v>7</v>
      </c>
      <c r="Q532" s="19">
        <v>2115.56</v>
      </c>
      <c r="R532" s="19">
        <v>2115.56</v>
      </c>
      <c r="S532" s="19">
        <v>0</v>
      </c>
      <c r="T532" s="19">
        <v>0</v>
      </c>
    </row>
    <row r="533" spans="1:20" outlineLevel="3" x14ac:dyDescent="0.35">
      <c r="H533" s="1" t="s">
        <v>11026</v>
      </c>
      <c r="O533" s="18"/>
      <c r="Q533" s="19">
        <f>SUBTOTAL(9,Q531:Q532)</f>
        <v>2380</v>
      </c>
      <c r="R533" s="19">
        <f>SUBTOTAL(9,R531:R532)</f>
        <v>2115.56</v>
      </c>
      <c r="S533" s="19">
        <f>SUBTOTAL(9,S531:S532)</f>
        <v>264.44</v>
      </c>
      <c r="T533" s="19">
        <f>SUBTOTAL(9,T531:T532)</f>
        <v>0</v>
      </c>
    </row>
    <row r="534" spans="1:20" outlineLevel="4" x14ac:dyDescent="0.35">
      <c r="A534" s="9" t="s">
        <v>104</v>
      </c>
      <c r="B534" s="9" t="s">
        <v>105</v>
      </c>
      <c r="C534" s="12" t="s">
        <v>577</v>
      </c>
      <c r="D534" s="5" t="s">
        <v>578</v>
      </c>
      <c r="E534" s="9" t="s">
        <v>578</v>
      </c>
      <c r="F534" s="5" t="s">
        <v>4</v>
      </c>
      <c r="G534" s="5" t="s">
        <v>106</v>
      </c>
      <c r="H534" s="5" t="s">
        <v>108</v>
      </c>
      <c r="I534" s="20" t="s">
        <v>12479</v>
      </c>
      <c r="J534" s="5" t="s">
        <v>4</v>
      </c>
      <c r="K534" s="5" t="s">
        <v>4</v>
      </c>
      <c r="L534" s="5" t="s">
        <v>4</v>
      </c>
      <c r="M534" s="5" t="s">
        <v>5</v>
      </c>
      <c r="N534" s="5" t="s">
        <v>594</v>
      </c>
      <c r="O534" s="18">
        <v>44524</v>
      </c>
      <c r="P534" s="5" t="s">
        <v>7</v>
      </c>
      <c r="Q534" s="19">
        <v>73483</v>
      </c>
      <c r="R534" s="19">
        <v>0</v>
      </c>
      <c r="S534" s="19">
        <v>73483</v>
      </c>
      <c r="T534" s="19">
        <v>0</v>
      </c>
    </row>
    <row r="535" spans="1:20" outlineLevel="3" x14ac:dyDescent="0.35">
      <c r="H535" s="1" t="s">
        <v>10932</v>
      </c>
      <c r="O535" s="18"/>
      <c r="Q535" s="19">
        <f>SUBTOTAL(9,Q534:Q534)</f>
        <v>73483</v>
      </c>
      <c r="R535" s="19">
        <f>SUBTOTAL(9,R534:R534)</f>
        <v>0</v>
      </c>
      <c r="S535" s="19">
        <f>SUBTOTAL(9,S534:S534)</f>
        <v>73483</v>
      </c>
      <c r="T535" s="19">
        <f>SUBTOTAL(9,T534:T534)</f>
        <v>0</v>
      </c>
    </row>
    <row r="536" spans="1:20" outlineLevel="4" x14ac:dyDescent="0.35">
      <c r="A536" s="9" t="s">
        <v>104</v>
      </c>
      <c r="B536" s="9" t="s">
        <v>105</v>
      </c>
      <c r="C536" s="12" t="s">
        <v>577</v>
      </c>
      <c r="D536" s="5" t="s">
        <v>578</v>
      </c>
      <c r="E536" s="9" t="s">
        <v>578</v>
      </c>
      <c r="F536" s="5" t="s">
        <v>4</v>
      </c>
      <c r="G536" s="5" t="s">
        <v>106</v>
      </c>
      <c r="H536" s="5" t="s">
        <v>109</v>
      </c>
      <c r="I536" s="20" t="s">
        <v>12480</v>
      </c>
      <c r="J536" s="5" t="s">
        <v>4</v>
      </c>
      <c r="K536" s="5" t="s">
        <v>4</v>
      </c>
      <c r="L536" s="5" t="s">
        <v>4</v>
      </c>
      <c r="M536" s="5" t="s">
        <v>5</v>
      </c>
      <c r="N536" s="5" t="s">
        <v>594</v>
      </c>
      <c r="O536" s="18">
        <v>44524</v>
      </c>
      <c r="P536" s="5" t="s">
        <v>7</v>
      </c>
      <c r="Q536" s="19">
        <v>50130</v>
      </c>
      <c r="R536" s="19">
        <v>0</v>
      </c>
      <c r="S536" s="19">
        <v>50130</v>
      </c>
      <c r="T536" s="19">
        <v>0</v>
      </c>
    </row>
    <row r="537" spans="1:20" outlineLevel="3" x14ac:dyDescent="0.35">
      <c r="H537" s="1" t="s">
        <v>10933</v>
      </c>
      <c r="O537" s="18"/>
      <c r="Q537" s="19">
        <f>SUBTOTAL(9,Q536:Q536)</f>
        <v>50130</v>
      </c>
      <c r="R537" s="19">
        <f>SUBTOTAL(9,R536:R536)</f>
        <v>0</v>
      </c>
      <c r="S537" s="19">
        <f>SUBTOTAL(9,S536:S536)</f>
        <v>50130</v>
      </c>
      <c r="T537" s="19">
        <f>SUBTOTAL(9,T536:T536)</f>
        <v>0</v>
      </c>
    </row>
    <row r="538" spans="1:20" outlineLevel="4" x14ac:dyDescent="0.35">
      <c r="A538" s="9" t="s">
        <v>104</v>
      </c>
      <c r="B538" s="9" t="s">
        <v>105</v>
      </c>
      <c r="C538" s="12" t="s">
        <v>577</v>
      </c>
      <c r="D538" s="5" t="s">
        <v>578</v>
      </c>
      <c r="E538" s="9" t="s">
        <v>578</v>
      </c>
      <c r="F538" s="5" t="s">
        <v>4</v>
      </c>
      <c r="G538" s="5" t="s">
        <v>106</v>
      </c>
      <c r="H538" s="5" t="s">
        <v>110</v>
      </c>
      <c r="I538" s="20" t="s">
        <v>12481</v>
      </c>
      <c r="J538" s="5" t="s">
        <v>4</v>
      </c>
      <c r="K538" s="5" t="s">
        <v>4</v>
      </c>
      <c r="L538" s="5" t="s">
        <v>4</v>
      </c>
      <c r="M538" s="5" t="s">
        <v>5</v>
      </c>
      <c r="N538" s="5" t="s">
        <v>594</v>
      </c>
      <c r="O538" s="18">
        <v>44524</v>
      </c>
      <c r="P538" s="5" t="s">
        <v>7</v>
      </c>
      <c r="Q538" s="19">
        <v>5462</v>
      </c>
      <c r="R538" s="19">
        <v>0</v>
      </c>
      <c r="S538" s="19">
        <v>5462</v>
      </c>
      <c r="T538" s="19">
        <v>0</v>
      </c>
    </row>
    <row r="539" spans="1:20" outlineLevel="3" x14ac:dyDescent="0.35">
      <c r="H539" s="1" t="s">
        <v>10934</v>
      </c>
      <c r="O539" s="18"/>
      <c r="Q539" s="19">
        <f>SUBTOTAL(9,Q538:Q538)</f>
        <v>5462</v>
      </c>
      <c r="R539" s="19">
        <f>SUBTOTAL(9,R538:R538)</f>
        <v>0</v>
      </c>
      <c r="S539" s="19">
        <f>SUBTOTAL(9,S538:S538)</f>
        <v>5462</v>
      </c>
      <c r="T539" s="19">
        <f>SUBTOTAL(9,T538:T538)</f>
        <v>0</v>
      </c>
    </row>
    <row r="540" spans="1:20" outlineLevel="2" x14ac:dyDescent="0.35">
      <c r="C540" s="11" t="s">
        <v>10211</v>
      </c>
      <c r="O540" s="18"/>
      <c r="Q540" s="19">
        <f>SUBTOTAL(9,Q517:Q538)</f>
        <v>505828</v>
      </c>
      <c r="R540" s="19">
        <f>SUBTOTAL(9,R517:R538)</f>
        <v>367053.69</v>
      </c>
      <c r="S540" s="19">
        <f>SUBTOTAL(9,S517:S538)</f>
        <v>138774.31</v>
      </c>
      <c r="T540" s="19">
        <f>SUBTOTAL(9,T517:T538)</f>
        <v>0</v>
      </c>
    </row>
    <row r="541" spans="1:20" ht="43.5" outlineLevel="4" x14ac:dyDescent="0.35">
      <c r="A541" s="9" t="s">
        <v>0</v>
      </c>
      <c r="B541" s="9" t="s">
        <v>1</v>
      </c>
      <c r="C541" s="12" t="s">
        <v>595</v>
      </c>
      <c r="D541" s="5" t="s">
        <v>596</v>
      </c>
      <c r="E541" s="9" t="s">
        <v>596</v>
      </c>
      <c r="F541" s="5" t="s">
        <v>4</v>
      </c>
      <c r="G541" s="5" t="s">
        <v>12472</v>
      </c>
      <c r="H541" s="5" t="s">
        <v>600</v>
      </c>
      <c r="I541" s="4" t="s">
        <v>12476</v>
      </c>
      <c r="J541" s="5" t="s">
        <v>597</v>
      </c>
      <c r="K541" s="5" t="s">
        <v>4</v>
      </c>
      <c r="L541" s="5" t="s">
        <v>4</v>
      </c>
      <c r="M541" s="5" t="s">
        <v>5</v>
      </c>
      <c r="N541" s="5" t="s">
        <v>598</v>
      </c>
      <c r="O541" s="18">
        <v>44392</v>
      </c>
      <c r="P541" s="5" t="s">
        <v>599</v>
      </c>
      <c r="Q541" s="19">
        <v>121637</v>
      </c>
      <c r="R541" s="19">
        <v>0</v>
      </c>
      <c r="S541" s="19">
        <v>121637</v>
      </c>
      <c r="T541" s="19">
        <v>0</v>
      </c>
    </row>
    <row r="542" spans="1:20" outlineLevel="3" x14ac:dyDescent="0.35">
      <c r="H542" s="1" t="s">
        <v>11027</v>
      </c>
      <c r="O542" s="18"/>
      <c r="Q542" s="19">
        <f>SUBTOTAL(9,Q541:Q541)</f>
        <v>121637</v>
      </c>
      <c r="R542" s="19">
        <f>SUBTOTAL(9,R541:R541)</f>
        <v>0</v>
      </c>
      <c r="S542" s="19">
        <f>SUBTOTAL(9,S541:S541)</f>
        <v>121637</v>
      </c>
      <c r="T542" s="19">
        <f>SUBTOTAL(9,T541:T541)</f>
        <v>0</v>
      </c>
    </row>
    <row r="543" spans="1:20" outlineLevel="2" x14ac:dyDescent="0.35">
      <c r="C543" s="11" t="s">
        <v>10212</v>
      </c>
      <c r="O543" s="18"/>
      <c r="Q543" s="19">
        <f>SUBTOTAL(9,Q541:Q541)</f>
        <v>121637</v>
      </c>
      <c r="R543" s="19">
        <f>SUBTOTAL(9,R541:R541)</f>
        <v>0</v>
      </c>
      <c r="S543" s="19">
        <f>SUBTOTAL(9,S541:S541)</f>
        <v>121637</v>
      </c>
      <c r="T543" s="19">
        <f>SUBTOTAL(9,T541:T541)</f>
        <v>0</v>
      </c>
    </row>
    <row r="544" spans="1:20" ht="43.5" outlineLevel="4" x14ac:dyDescent="0.35">
      <c r="A544" s="9" t="s">
        <v>74</v>
      </c>
      <c r="B544" s="9" t="s">
        <v>75</v>
      </c>
      <c r="C544" s="12" t="s">
        <v>601</v>
      </c>
      <c r="D544" s="5" t="s">
        <v>602</v>
      </c>
      <c r="E544" s="9" t="s">
        <v>602</v>
      </c>
      <c r="F544" s="5" t="s">
        <v>4</v>
      </c>
      <c r="G544" s="5" t="s">
        <v>729</v>
      </c>
      <c r="H544" s="5" t="s">
        <v>605</v>
      </c>
      <c r="I544" s="4" t="s">
        <v>606</v>
      </c>
      <c r="J544" s="5" t="s">
        <v>4</v>
      </c>
      <c r="K544" s="5" t="s">
        <v>4</v>
      </c>
      <c r="L544" s="5" t="s">
        <v>4</v>
      </c>
      <c r="M544" s="5" t="s">
        <v>5</v>
      </c>
      <c r="N544" s="5" t="s">
        <v>603</v>
      </c>
      <c r="O544" s="18">
        <v>44452</v>
      </c>
      <c r="P544" s="5" t="s">
        <v>604</v>
      </c>
      <c r="Q544" s="19">
        <v>7879</v>
      </c>
      <c r="R544" s="19">
        <v>0</v>
      </c>
      <c r="S544" s="19">
        <v>7879</v>
      </c>
      <c r="T544" s="19">
        <v>0</v>
      </c>
    </row>
    <row r="545" spans="1:20" ht="43.5" outlineLevel="4" x14ac:dyDescent="0.35">
      <c r="A545" s="9" t="s">
        <v>74</v>
      </c>
      <c r="B545" s="9" t="s">
        <v>75</v>
      </c>
      <c r="C545" s="12" t="s">
        <v>601</v>
      </c>
      <c r="D545" s="5" t="s">
        <v>602</v>
      </c>
      <c r="E545" s="9" t="s">
        <v>602</v>
      </c>
      <c r="F545" s="5" t="s">
        <v>4</v>
      </c>
      <c r="G545" s="5" t="s">
        <v>729</v>
      </c>
      <c r="H545" s="5" t="s">
        <v>605</v>
      </c>
      <c r="I545" s="4" t="s">
        <v>606</v>
      </c>
      <c r="J545" s="5" t="s">
        <v>4</v>
      </c>
      <c r="K545" s="5" t="s">
        <v>4</v>
      </c>
      <c r="L545" s="5" t="s">
        <v>4</v>
      </c>
      <c r="M545" s="5" t="s">
        <v>5</v>
      </c>
      <c r="N545" s="5" t="s">
        <v>607</v>
      </c>
      <c r="O545" s="18">
        <v>44469</v>
      </c>
      <c r="P545" s="5" t="s">
        <v>608</v>
      </c>
      <c r="Q545" s="19">
        <v>2544</v>
      </c>
      <c r="R545" s="19">
        <v>0</v>
      </c>
      <c r="S545" s="19">
        <v>2544</v>
      </c>
      <c r="T545" s="19">
        <v>0</v>
      </c>
    </row>
    <row r="546" spans="1:20" ht="43.5" outlineLevel="4" x14ac:dyDescent="0.35">
      <c r="A546" s="9" t="s">
        <v>74</v>
      </c>
      <c r="B546" s="9" t="s">
        <v>75</v>
      </c>
      <c r="C546" s="12" t="s">
        <v>601</v>
      </c>
      <c r="D546" s="5" t="s">
        <v>602</v>
      </c>
      <c r="E546" s="9" t="s">
        <v>602</v>
      </c>
      <c r="F546" s="5" t="s">
        <v>4</v>
      </c>
      <c r="G546" s="5" t="s">
        <v>729</v>
      </c>
      <c r="H546" s="5" t="s">
        <v>605</v>
      </c>
      <c r="I546" s="4" t="s">
        <v>606</v>
      </c>
      <c r="J546" s="5" t="s">
        <v>4</v>
      </c>
      <c r="K546" s="5" t="s">
        <v>4</v>
      </c>
      <c r="L546" s="5" t="s">
        <v>4</v>
      </c>
      <c r="M546" s="5" t="s">
        <v>5</v>
      </c>
      <c r="N546" s="5" t="s">
        <v>609</v>
      </c>
      <c r="O546" s="18">
        <v>44552</v>
      </c>
      <c r="P546" s="5" t="s">
        <v>610</v>
      </c>
      <c r="Q546" s="19">
        <v>2626</v>
      </c>
      <c r="R546" s="19">
        <v>0</v>
      </c>
      <c r="S546" s="19">
        <v>2626</v>
      </c>
      <c r="T546" s="19">
        <v>0</v>
      </c>
    </row>
    <row r="547" spans="1:20" ht="43.5" outlineLevel="4" x14ac:dyDescent="0.35">
      <c r="A547" s="9" t="s">
        <v>74</v>
      </c>
      <c r="B547" s="9" t="s">
        <v>75</v>
      </c>
      <c r="C547" s="12" t="s">
        <v>601</v>
      </c>
      <c r="D547" s="5" t="s">
        <v>602</v>
      </c>
      <c r="E547" s="9" t="s">
        <v>602</v>
      </c>
      <c r="F547" s="5" t="s">
        <v>4</v>
      </c>
      <c r="G547" s="5" t="s">
        <v>729</v>
      </c>
      <c r="H547" s="5" t="s">
        <v>605</v>
      </c>
      <c r="I547" s="4" t="s">
        <v>606</v>
      </c>
      <c r="J547" s="5" t="s">
        <v>4</v>
      </c>
      <c r="K547" s="5" t="s">
        <v>4</v>
      </c>
      <c r="L547" s="5" t="s">
        <v>4</v>
      </c>
      <c r="M547" s="5" t="s">
        <v>5</v>
      </c>
      <c r="N547" s="5" t="s">
        <v>611</v>
      </c>
      <c r="O547" s="18">
        <v>44585</v>
      </c>
      <c r="P547" s="5" t="s">
        <v>612</v>
      </c>
      <c r="Q547" s="19">
        <v>9846</v>
      </c>
      <c r="R547" s="19">
        <v>0</v>
      </c>
      <c r="S547" s="19">
        <v>9846</v>
      </c>
      <c r="T547" s="19">
        <v>0</v>
      </c>
    </row>
    <row r="548" spans="1:20" ht="43.5" outlineLevel="4" x14ac:dyDescent="0.35">
      <c r="A548" s="9" t="s">
        <v>74</v>
      </c>
      <c r="B548" s="9" t="s">
        <v>75</v>
      </c>
      <c r="C548" s="12" t="s">
        <v>601</v>
      </c>
      <c r="D548" s="5" t="s">
        <v>602</v>
      </c>
      <c r="E548" s="9" t="s">
        <v>602</v>
      </c>
      <c r="F548" s="5" t="s">
        <v>4</v>
      </c>
      <c r="G548" s="5" t="s">
        <v>729</v>
      </c>
      <c r="H548" s="5" t="s">
        <v>605</v>
      </c>
      <c r="I548" s="4" t="s">
        <v>606</v>
      </c>
      <c r="J548" s="5" t="s">
        <v>4</v>
      </c>
      <c r="K548" s="5" t="s">
        <v>4</v>
      </c>
      <c r="L548" s="5" t="s">
        <v>4</v>
      </c>
      <c r="M548" s="5" t="s">
        <v>5</v>
      </c>
      <c r="N548" s="5" t="s">
        <v>613</v>
      </c>
      <c r="O548" s="18">
        <v>44651</v>
      </c>
      <c r="P548" s="5" t="s">
        <v>614</v>
      </c>
      <c r="Q548" s="19">
        <v>5087</v>
      </c>
      <c r="R548" s="19">
        <v>0</v>
      </c>
      <c r="S548" s="19">
        <v>5087</v>
      </c>
      <c r="T548" s="19">
        <v>0</v>
      </c>
    </row>
    <row r="549" spans="1:20" outlineLevel="3" x14ac:dyDescent="0.35">
      <c r="H549" s="1" t="s">
        <v>11028</v>
      </c>
      <c r="O549" s="18"/>
      <c r="Q549" s="19">
        <f>SUBTOTAL(9,Q544:Q548)</f>
        <v>27982</v>
      </c>
      <c r="R549" s="19">
        <f>SUBTOTAL(9,R544:R548)</f>
        <v>0</v>
      </c>
      <c r="S549" s="19">
        <f>SUBTOTAL(9,S544:S548)</f>
        <v>27982</v>
      </c>
      <c r="T549" s="19">
        <f>SUBTOTAL(9,T544:T548)</f>
        <v>0</v>
      </c>
    </row>
    <row r="550" spans="1:20" ht="43.5" outlineLevel="4" x14ac:dyDescent="0.35">
      <c r="A550" s="9" t="s">
        <v>74</v>
      </c>
      <c r="B550" s="9" t="s">
        <v>75</v>
      </c>
      <c r="C550" s="12" t="s">
        <v>601</v>
      </c>
      <c r="D550" s="5" t="s">
        <v>602</v>
      </c>
      <c r="E550" s="9" t="s">
        <v>602</v>
      </c>
      <c r="F550" s="5" t="s">
        <v>4</v>
      </c>
      <c r="G550" s="5" t="s">
        <v>729</v>
      </c>
      <c r="H550" s="5" t="s">
        <v>617</v>
      </c>
      <c r="I550" s="4" t="s">
        <v>12759</v>
      </c>
      <c r="J550" s="5" t="s">
        <v>4</v>
      </c>
      <c r="K550" s="5" t="s">
        <v>4</v>
      </c>
      <c r="L550" s="5" t="s">
        <v>4</v>
      </c>
      <c r="M550" s="5" t="s">
        <v>5</v>
      </c>
      <c r="N550" s="5" t="s">
        <v>615</v>
      </c>
      <c r="O550" s="18">
        <v>44399</v>
      </c>
      <c r="P550" s="5" t="s">
        <v>616</v>
      </c>
      <c r="Q550" s="19">
        <v>1144.81</v>
      </c>
      <c r="R550" s="19">
        <v>0</v>
      </c>
      <c r="S550" s="19">
        <v>1144.81</v>
      </c>
      <c r="T550" s="19">
        <v>0</v>
      </c>
    </row>
    <row r="551" spans="1:20" outlineLevel="3" x14ac:dyDescent="0.35">
      <c r="H551" s="1" t="s">
        <v>11029</v>
      </c>
      <c r="O551" s="18"/>
      <c r="Q551" s="19">
        <f>SUBTOTAL(9,Q550:Q550)</f>
        <v>1144.81</v>
      </c>
      <c r="R551" s="19">
        <f>SUBTOTAL(9,R550:R550)</f>
        <v>0</v>
      </c>
      <c r="S551" s="19">
        <f>SUBTOTAL(9,S550:S550)</f>
        <v>1144.81</v>
      </c>
      <c r="T551" s="19">
        <f>SUBTOTAL(9,T550:T550)</f>
        <v>0</v>
      </c>
    </row>
    <row r="552" spans="1:20" outlineLevel="4" x14ac:dyDescent="0.35">
      <c r="A552" s="9" t="s">
        <v>74</v>
      </c>
      <c r="B552" s="9" t="s">
        <v>75</v>
      </c>
      <c r="C552" s="12" t="s">
        <v>601</v>
      </c>
      <c r="D552" s="5" t="s">
        <v>602</v>
      </c>
      <c r="E552" s="9" t="s">
        <v>602</v>
      </c>
      <c r="F552" s="5" t="s">
        <v>77</v>
      </c>
      <c r="G552" s="5" t="s">
        <v>4</v>
      </c>
      <c r="H552" s="5" t="s">
        <v>620</v>
      </c>
      <c r="I552" s="4" t="s">
        <v>621</v>
      </c>
      <c r="J552" s="5" t="s">
        <v>4</v>
      </c>
      <c r="K552" s="5" t="s">
        <v>4</v>
      </c>
      <c r="L552" s="5" t="s">
        <v>4</v>
      </c>
      <c r="M552" s="5" t="s">
        <v>5</v>
      </c>
      <c r="N552" s="5" t="s">
        <v>618</v>
      </c>
      <c r="O552" s="18">
        <v>44606</v>
      </c>
      <c r="P552" s="5" t="s">
        <v>619</v>
      </c>
      <c r="Q552" s="19">
        <v>59000</v>
      </c>
      <c r="R552" s="19">
        <v>59000</v>
      </c>
      <c r="S552" s="19">
        <v>0</v>
      </c>
      <c r="T552" s="19">
        <v>0</v>
      </c>
    </row>
    <row r="553" spans="1:20" outlineLevel="3" x14ac:dyDescent="0.35">
      <c r="H553" s="1" t="s">
        <v>11030</v>
      </c>
      <c r="O553" s="18"/>
      <c r="Q553" s="19">
        <f>SUBTOTAL(9,Q552:Q552)</f>
        <v>59000</v>
      </c>
      <c r="R553" s="19">
        <f>SUBTOTAL(9,R552:R552)</f>
        <v>59000</v>
      </c>
      <c r="S553" s="19">
        <f>SUBTOTAL(9,S552:S552)</f>
        <v>0</v>
      </c>
      <c r="T553" s="19">
        <f>SUBTOTAL(9,T552:T552)</f>
        <v>0</v>
      </c>
    </row>
    <row r="554" spans="1:20" outlineLevel="4" x14ac:dyDescent="0.35">
      <c r="A554" s="9" t="s">
        <v>74</v>
      </c>
      <c r="B554" s="9" t="s">
        <v>75</v>
      </c>
      <c r="C554" s="12" t="s">
        <v>601</v>
      </c>
      <c r="D554" s="5" t="s">
        <v>602</v>
      </c>
      <c r="E554" s="9" t="s">
        <v>602</v>
      </c>
      <c r="F554" s="5" t="s">
        <v>4</v>
      </c>
      <c r="G554" s="5" t="s">
        <v>729</v>
      </c>
      <c r="H554" s="5" t="s">
        <v>624</v>
      </c>
      <c r="I554" s="4" t="s">
        <v>625</v>
      </c>
      <c r="J554" s="5" t="s">
        <v>4</v>
      </c>
      <c r="K554" s="5" t="s">
        <v>4</v>
      </c>
      <c r="L554" s="5" t="s">
        <v>4</v>
      </c>
      <c r="M554" s="5" t="s">
        <v>5</v>
      </c>
      <c r="N554" s="5" t="s">
        <v>622</v>
      </c>
      <c r="O554" s="18">
        <v>44490</v>
      </c>
      <c r="P554" s="5" t="s">
        <v>623</v>
      </c>
      <c r="Q554" s="19">
        <v>166218</v>
      </c>
      <c r="R554" s="19">
        <v>0</v>
      </c>
      <c r="S554" s="19">
        <v>166218</v>
      </c>
      <c r="T554" s="19">
        <v>0</v>
      </c>
    </row>
    <row r="555" spans="1:20" outlineLevel="4" x14ac:dyDescent="0.35">
      <c r="A555" s="9" t="s">
        <v>74</v>
      </c>
      <c r="B555" s="9" t="s">
        <v>75</v>
      </c>
      <c r="C555" s="12" t="s">
        <v>601</v>
      </c>
      <c r="D555" s="5" t="s">
        <v>602</v>
      </c>
      <c r="E555" s="9" t="s">
        <v>602</v>
      </c>
      <c r="F555" s="5" t="s">
        <v>4</v>
      </c>
      <c r="G555" s="5" t="s">
        <v>729</v>
      </c>
      <c r="H555" s="5" t="s">
        <v>624</v>
      </c>
      <c r="I555" s="4" t="s">
        <v>625</v>
      </c>
      <c r="J555" s="5" t="s">
        <v>4</v>
      </c>
      <c r="K555" s="5" t="s">
        <v>4</v>
      </c>
      <c r="L555" s="5" t="s">
        <v>4</v>
      </c>
      <c r="M555" s="5" t="s">
        <v>5</v>
      </c>
      <c r="N555" s="5" t="s">
        <v>626</v>
      </c>
      <c r="O555" s="18">
        <v>44518</v>
      </c>
      <c r="P555" s="5" t="s">
        <v>627</v>
      </c>
      <c r="Q555" s="19">
        <v>26540</v>
      </c>
      <c r="R555" s="19">
        <v>0</v>
      </c>
      <c r="S555" s="19">
        <v>26540</v>
      </c>
      <c r="T555" s="19">
        <v>0</v>
      </c>
    </row>
    <row r="556" spans="1:20" outlineLevel="4" x14ac:dyDescent="0.35">
      <c r="A556" s="9" t="s">
        <v>74</v>
      </c>
      <c r="B556" s="9" t="s">
        <v>75</v>
      </c>
      <c r="C556" s="12" t="s">
        <v>601</v>
      </c>
      <c r="D556" s="5" t="s">
        <v>602</v>
      </c>
      <c r="E556" s="9" t="s">
        <v>602</v>
      </c>
      <c r="F556" s="5" t="s">
        <v>4</v>
      </c>
      <c r="G556" s="5" t="s">
        <v>729</v>
      </c>
      <c r="H556" s="5" t="s">
        <v>624</v>
      </c>
      <c r="I556" s="4" t="s">
        <v>625</v>
      </c>
      <c r="J556" s="5" t="s">
        <v>4</v>
      </c>
      <c r="K556" s="5" t="s">
        <v>4</v>
      </c>
      <c r="L556" s="5" t="s">
        <v>4</v>
      </c>
      <c r="M556" s="5" t="s">
        <v>5</v>
      </c>
      <c r="N556" s="5" t="s">
        <v>628</v>
      </c>
      <c r="O556" s="18">
        <v>44552</v>
      </c>
      <c r="P556" s="5" t="s">
        <v>610</v>
      </c>
      <c r="Q556" s="19">
        <v>1014577</v>
      </c>
      <c r="R556" s="19">
        <v>0</v>
      </c>
      <c r="S556" s="19">
        <v>1014577</v>
      </c>
      <c r="T556" s="19">
        <v>0</v>
      </c>
    </row>
    <row r="557" spans="1:20" outlineLevel="4" x14ac:dyDescent="0.35">
      <c r="A557" s="9" t="s">
        <v>74</v>
      </c>
      <c r="B557" s="9" t="s">
        <v>75</v>
      </c>
      <c r="C557" s="12" t="s">
        <v>601</v>
      </c>
      <c r="D557" s="5" t="s">
        <v>602</v>
      </c>
      <c r="E557" s="9" t="s">
        <v>602</v>
      </c>
      <c r="F557" s="5" t="s">
        <v>4</v>
      </c>
      <c r="G557" s="5" t="s">
        <v>729</v>
      </c>
      <c r="H557" s="5" t="s">
        <v>624</v>
      </c>
      <c r="I557" s="4" t="s">
        <v>625</v>
      </c>
      <c r="J557" s="5" t="s">
        <v>4</v>
      </c>
      <c r="K557" s="5" t="s">
        <v>4</v>
      </c>
      <c r="L557" s="5" t="s">
        <v>4</v>
      </c>
      <c r="M557" s="5" t="s">
        <v>5</v>
      </c>
      <c r="N557" s="5" t="s">
        <v>629</v>
      </c>
      <c r="O557" s="18">
        <v>44585</v>
      </c>
      <c r="P557" s="5" t="s">
        <v>612</v>
      </c>
      <c r="Q557" s="19">
        <v>749778</v>
      </c>
      <c r="R557" s="19">
        <v>0</v>
      </c>
      <c r="S557" s="19">
        <v>749778</v>
      </c>
      <c r="T557" s="19">
        <v>0</v>
      </c>
    </row>
    <row r="558" spans="1:20" outlineLevel="4" x14ac:dyDescent="0.35">
      <c r="A558" s="9" t="s">
        <v>74</v>
      </c>
      <c r="B558" s="9" t="s">
        <v>75</v>
      </c>
      <c r="C558" s="12" t="s">
        <v>601</v>
      </c>
      <c r="D558" s="5" t="s">
        <v>602</v>
      </c>
      <c r="E558" s="9" t="s">
        <v>602</v>
      </c>
      <c r="F558" s="5" t="s">
        <v>4</v>
      </c>
      <c r="G558" s="5" t="s">
        <v>729</v>
      </c>
      <c r="H558" s="5" t="s">
        <v>624</v>
      </c>
      <c r="I558" s="4" t="s">
        <v>625</v>
      </c>
      <c r="J558" s="5" t="s">
        <v>4</v>
      </c>
      <c r="K558" s="5" t="s">
        <v>4</v>
      </c>
      <c r="L558" s="5" t="s">
        <v>4</v>
      </c>
      <c r="M558" s="5" t="s">
        <v>5</v>
      </c>
      <c r="N558" s="5" t="s">
        <v>630</v>
      </c>
      <c r="O558" s="18">
        <v>44651</v>
      </c>
      <c r="P558" s="5" t="s">
        <v>614</v>
      </c>
      <c r="Q558" s="19">
        <v>934664</v>
      </c>
      <c r="R558" s="19">
        <v>0</v>
      </c>
      <c r="S558" s="19">
        <v>934664</v>
      </c>
      <c r="T558" s="19">
        <v>0</v>
      </c>
    </row>
    <row r="559" spans="1:20" outlineLevel="4" x14ac:dyDescent="0.35">
      <c r="A559" s="9" t="s">
        <v>74</v>
      </c>
      <c r="B559" s="9" t="s">
        <v>75</v>
      </c>
      <c r="C559" s="12" t="s">
        <v>601</v>
      </c>
      <c r="D559" s="5" t="s">
        <v>602</v>
      </c>
      <c r="E559" s="9" t="s">
        <v>602</v>
      </c>
      <c r="F559" s="5" t="s">
        <v>4</v>
      </c>
      <c r="G559" s="5" t="s">
        <v>729</v>
      </c>
      <c r="H559" s="5" t="s">
        <v>624</v>
      </c>
      <c r="I559" s="4" t="s">
        <v>625</v>
      </c>
      <c r="J559" s="5" t="s">
        <v>4</v>
      </c>
      <c r="K559" s="5" t="s">
        <v>4</v>
      </c>
      <c r="L559" s="5" t="s">
        <v>4</v>
      </c>
      <c r="M559" s="5" t="s">
        <v>5</v>
      </c>
      <c r="N559" s="5" t="s">
        <v>631</v>
      </c>
      <c r="O559" s="18">
        <v>44739</v>
      </c>
      <c r="P559" s="5" t="s">
        <v>632</v>
      </c>
      <c r="Q559" s="19">
        <v>35817</v>
      </c>
      <c r="R559" s="19">
        <v>0</v>
      </c>
      <c r="S559" s="19">
        <v>35817</v>
      </c>
      <c r="T559" s="19">
        <v>0</v>
      </c>
    </row>
    <row r="560" spans="1:20" outlineLevel="3" x14ac:dyDescent="0.35">
      <c r="H560" s="1" t="s">
        <v>11031</v>
      </c>
      <c r="O560" s="18"/>
      <c r="Q560" s="19">
        <f>SUBTOTAL(9,Q554:Q559)</f>
        <v>2927594</v>
      </c>
      <c r="R560" s="19">
        <f>SUBTOTAL(9,R554:R559)</f>
        <v>0</v>
      </c>
      <c r="S560" s="19">
        <f>SUBTOTAL(9,S554:S559)</f>
        <v>2927594</v>
      </c>
      <c r="T560" s="19">
        <f>SUBTOTAL(9,T554:T559)</f>
        <v>0</v>
      </c>
    </row>
    <row r="561" spans="1:20" outlineLevel="4" x14ac:dyDescent="0.35">
      <c r="A561" s="9" t="s">
        <v>104</v>
      </c>
      <c r="B561" s="9" t="s">
        <v>105</v>
      </c>
      <c r="C561" s="12" t="s">
        <v>601</v>
      </c>
      <c r="D561" s="5" t="s">
        <v>633</v>
      </c>
      <c r="E561" s="9" t="s">
        <v>633</v>
      </c>
      <c r="F561" s="5" t="s">
        <v>4</v>
      </c>
      <c r="G561" s="5" t="s">
        <v>106</v>
      </c>
      <c r="H561" s="5" t="s">
        <v>108</v>
      </c>
      <c r="I561" s="20" t="s">
        <v>12479</v>
      </c>
      <c r="J561" s="5" t="s">
        <v>4</v>
      </c>
      <c r="K561" s="5" t="s">
        <v>4</v>
      </c>
      <c r="L561" s="5" t="s">
        <v>4</v>
      </c>
      <c r="M561" s="5" t="s">
        <v>5</v>
      </c>
      <c r="N561" s="5" t="s">
        <v>634</v>
      </c>
      <c r="O561" s="18">
        <v>44524</v>
      </c>
      <c r="P561" s="5" t="s">
        <v>7</v>
      </c>
      <c r="Q561" s="19">
        <v>103954</v>
      </c>
      <c r="R561" s="19">
        <v>0</v>
      </c>
      <c r="S561" s="19">
        <v>103954</v>
      </c>
      <c r="T561" s="19">
        <v>0</v>
      </c>
    </row>
    <row r="562" spans="1:20" outlineLevel="3" x14ac:dyDescent="0.35">
      <c r="H562" s="1" t="s">
        <v>10932</v>
      </c>
      <c r="O562" s="18"/>
      <c r="Q562" s="19">
        <f>SUBTOTAL(9,Q561:Q561)</f>
        <v>103954</v>
      </c>
      <c r="R562" s="19">
        <f>SUBTOTAL(9,R561:R561)</f>
        <v>0</v>
      </c>
      <c r="S562" s="19">
        <f>SUBTOTAL(9,S561:S561)</f>
        <v>103954</v>
      </c>
      <c r="T562" s="19">
        <f>SUBTOTAL(9,T561:T561)</f>
        <v>0</v>
      </c>
    </row>
    <row r="563" spans="1:20" outlineLevel="4" x14ac:dyDescent="0.35">
      <c r="A563" s="9" t="s">
        <v>104</v>
      </c>
      <c r="B563" s="9" t="s">
        <v>105</v>
      </c>
      <c r="C563" s="12" t="s">
        <v>601</v>
      </c>
      <c r="D563" s="5" t="s">
        <v>633</v>
      </c>
      <c r="E563" s="9" t="s">
        <v>633</v>
      </c>
      <c r="F563" s="5" t="s">
        <v>4</v>
      </c>
      <c r="G563" s="5" t="s">
        <v>106</v>
      </c>
      <c r="H563" s="5" t="s">
        <v>109</v>
      </c>
      <c r="I563" s="20" t="s">
        <v>12480</v>
      </c>
      <c r="J563" s="5" t="s">
        <v>4</v>
      </c>
      <c r="K563" s="5" t="s">
        <v>4</v>
      </c>
      <c r="L563" s="5" t="s">
        <v>4</v>
      </c>
      <c r="M563" s="5" t="s">
        <v>5</v>
      </c>
      <c r="N563" s="5" t="s">
        <v>634</v>
      </c>
      <c r="O563" s="18">
        <v>44524</v>
      </c>
      <c r="P563" s="5" t="s">
        <v>7</v>
      </c>
      <c r="Q563" s="19">
        <v>110642</v>
      </c>
      <c r="R563" s="19">
        <v>0</v>
      </c>
      <c r="S563" s="19">
        <v>110642</v>
      </c>
      <c r="T563" s="19">
        <v>0</v>
      </c>
    </row>
    <row r="564" spans="1:20" outlineLevel="3" x14ac:dyDescent="0.35">
      <c r="H564" s="1" t="s">
        <v>10933</v>
      </c>
      <c r="O564" s="18"/>
      <c r="Q564" s="19">
        <f>SUBTOTAL(9,Q563:Q563)</f>
        <v>110642</v>
      </c>
      <c r="R564" s="19">
        <f>SUBTOTAL(9,R563:R563)</f>
        <v>0</v>
      </c>
      <c r="S564" s="19">
        <f>SUBTOTAL(9,S563:S563)</f>
        <v>110642</v>
      </c>
      <c r="T564" s="19">
        <f>SUBTOTAL(9,T563:T563)</f>
        <v>0</v>
      </c>
    </row>
    <row r="565" spans="1:20" outlineLevel="4" x14ac:dyDescent="0.35">
      <c r="A565" s="9" t="s">
        <v>104</v>
      </c>
      <c r="B565" s="9" t="s">
        <v>105</v>
      </c>
      <c r="C565" s="12" t="s">
        <v>601</v>
      </c>
      <c r="D565" s="5" t="s">
        <v>633</v>
      </c>
      <c r="E565" s="9" t="s">
        <v>633</v>
      </c>
      <c r="F565" s="5" t="s">
        <v>4</v>
      </c>
      <c r="G565" s="5" t="s">
        <v>106</v>
      </c>
      <c r="H565" s="5" t="s">
        <v>110</v>
      </c>
      <c r="I565" s="20" t="s">
        <v>12481</v>
      </c>
      <c r="J565" s="5" t="s">
        <v>4</v>
      </c>
      <c r="K565" s="5" t="s">
        <v>4</v>
      </c>
      <c r="L565" s="5" t="s">
        <v>4</v>
      </c>
      <c r="M565" s="5" t="s">
        <v>5</v>
      </c>
      <c r="N565" s="5" t="s">
        <v>634</v>
      </c>
      <c r="O565" s="18">
        <v>44524</v>
      </c>
      <c r="P565" s="5" t="s">
        <v>7</v>
      </c>
      <c r="Q565" s="19">
        <v>31285</v>
      </c>
      <c r="R565" s="19">
        <v>0</v>
      </c>
      <c r="S565" s="19">
        <v>31285</v>
      </c>
      <c r="T565" s="19">
        <v>0</v>
      </c>
    </row>
    <row r="566" spans="1:20" outlineLevel="3" x14ac:dyDescent="0.35">
      <c r="H566" s="1" t="s">
        <v>10934</v>
      </c>
      <c r="O566" s="18"/>
      <c r="Q566" s="19">
        <f>SUBTOTAL(9,Q565:Q565)</f>
        <v>31285</v>
      </c>
      <c r="R566" s="19">
        <f>SUBTOTAL(9,R565:R565)</f>
        <v>0</v>
      </c>
      <c r="S566" s="19">
        <f>SUBTOTAL(9,S565:S565)</f>
        <v>31285</v>
      </c>
      <c r="T566" s="19">
        <f>SUBTOTAL(9,T565:T565)</f>
        <v>0</v>
      </c>
    </row>
    <row r="567" spans="1:20" ht="29" outlineLevel="4" x14ac:dyDescent="0.35">
      <c r="A567" s="9" t="s">
        <v>526</v>
      </c>
      <c r="B567" s="9" t="s">
        <v>527</v>
      </c>
      <c r="C567" s="12" t="s">
        <v>601</v>
      </c>
      <c r="D567" s="5" t="s">
        <v>635</v>
      </c>
      <c r="E567" s="9" t="s">
        <v>635</v>
      </c>
      <c r="F567" s="5" t="s">
        <v>529</v>
      </c>
      <c r="G567" s="5" t="s">
        <v>4</v>
      </c>
      <c r="H567" s="5" t="s">
        <v>638</v>
      </c>
      <c r="I567" s="4" t="s">
        <v>639</v>
      </c>
      <c r="J567" s="5" t="s">
        <v>4</v>
      </c>
      <c r="K567" s="5" t="s">
        <v>4</v>
      </c>
      <c r="L567" s="5" t="s">
        <v>4</v>
      </c>
      <c r="M567" s="5" t="s">
        <v>5</v>
      </c>
      <c r="N567" s="5" t="s">
        <v>636</v>
      </c>
      <c r="O567" s="18">
        <v>44686</v>
      </c>
      <c r="P567" s="5" t="s">
        <v>637</v>
      </c>
      <c r="Q567" s="19">
        <v>345</v>
      </c>
      <c r="R567" s="19">
        <v>345</v>
      </c>
      <c r="S567" s="19">
        <v>0</v>
      </c>
      <c r="T567" s="19">
        <v>0</v>
      </c>
    </row>
    <row r="568" spans="1:20" outlineLevel="3" x14ac:dyDescent="0.35">
      <c r="H568" s="1" t="s">
        <v>11032</v>
      </c>
      <c r="O568" s="18"/>
      <c r="Q568" s="19">
        <f>SUBTOTAL(9,Q567:Q567)</f>
        <v>345</v>
      </c>
      <c r="R568" s="19">
        <f>SUBTOTAL(9,R567:R567)</f>
        <v>345</v>
      </c>
      <c r="S568" s="19">
        <f>SUBTOTAL(9,S567:S567)</f>
        <v>0</v>
      </c>
      <c r="T568" s="19">
        <f>SUBTOTAL(9,T567:T567)</f>
        <v>0</v>
      </c>
    </row>
    <row r="569" spans="1:20" outlineLevel="4" x14ac:dyDescent="0.35">
      <c r="A569" s="9" t="s">
        <v>74</v>
      </c>
      <c r="B569" s="9" t="s">
        <v>75</v>
      </c>
      <c r="C569" s="12" t="s">
        <v>601</v>
      </c>
      <c r="D569" s="5" t="s">
        <v>602</v>
      </c>
      <c r="E569" s="9" t="s">
        <v>602</v>
      </c>
      <c r="F569" s="5" t="s">
        <v>4</v>
      </c>
      <c r="G569" s="5" t="s">
        <v>729</v>
      </c>
      <c r="H569" s="5" t="s">
        <v>641</v>
      </c>
      <c r="I569" s="4" t="s">
        <v>625</v>
      </c>
      <c r="J569" s="5" t="s">
        <v>4</v>
      </c>
      <c r="K569" s="5" t="s">
        <v>4</v>
      </c>
      <c r="L569" s="5" t="s">
        <v>4</v>
      </c>
      <c r="M569" s="5" t="s">
        <v>5</v>
      </c>
      <c r="N569" s="5" t="s">
        <v>640</v>
      </c>
      <c r="O569" s="18">
        <v>44651</v>
      </c>
      <c r="P569" s="5" t="s">
        <v>614</v>
      </c>
      <c r="Q569" s="19">
        <v>1750000</v>
      </c>
      <c r="R569" s="19">
        <v>0</v>
      </c>
      <c r="S569" s="19">
        <v>1750000</v>
      </c>
      <c r="T569" s="19">
        <v>0</v>
      </c>
    </row>
    <row r="570" spans="1:20" outlineLevel="4" x14ac:dyDescent="0.35">
      <c r="A570" s="9" t="s">
        <v>74</v>
      </c>
      <c r="B570" s="9" t="s">
        <v>75</v>
      </c>
      <c r="C570" s="12" t="s">
        <v>601</v>
      </c>
      <c r="D570" s="5" t="s">
        <v>602</v>
      </c>
      <c r="E570" s="9" t="s">
        <v>602</v>
      </c>
      <c r="F570" s="5" t="s">
        <v>4</v>
      </c>
      <c r="G570" s="5" t="s">
        <v>729</v>
      </c>
      <c r="H570" s="5" t="s">
        <v>641</v>
      </c>
      <c r="I570" s="4" t="s">
        <v>625</v>
      </c>
      <c r="J570" s="5" t="s">
        <v>4</v>
      </c>
      <c r="K570" s="5" t="s">
        <v>4</v>
      </c>
      <c r="L570" s="5" t="s">
        <v>4</v>
      </c>
      <c r="M570" s="5" t="s">
        <v>5</v>
      </c>
      <c r="N570" s="5" t="s">
        <v>642</v>
      </c>
      <c r="O570" s="18">
        <v>44718</v>
      </c>
      <c r="P570" s="5" t="s">
        <v>643</v>
      </c>
      <c r="Q570" s="19">
        <v>1750000</v>
      </c>
      <c r="R570" s="19">
        <v>0</v>
      </c>
      <c r="S570" s="19">
        <v>1750000</v>
      </c>
      <c r="T570" s="19">
        <v>0</v>
      </c>
    </row>
    <row r="571" spans="1:20" outlineLevel="3" x14ac:dyDescent="0.35">
      <c r="H571" s="1" t="s">
        <v>11033</v>
      </c>
      <c r="O571" s="18"/>
      <c r="Q571" s="19">
        <f>SUBTOTAL(9,Q569:Q570)</f>
        <v>3500000</v>
      </c>
      <c r="R571" s="19">
        <f>SUBTOTAL(9,R569:R570)</f>
        <v>0</v>
      </c>
      <c r="S571" s="19">
        <f>SUBTOTAL(9,S569:S570)</f>
        <v>3500000</v>
      </c>
      <c r="T571" s="19">
        <f>SUBTOTAL(9,T569:T570)</f>
        <v>0</v>
      </c>
    </row>
    <row r="572" spans="1:20" outlineLevel="2" x14ac:dyDescent="0.35">
      <c r="C572" s="11" t="s">
        <v>10213</v>
      </c>
      <c r="O572" s="18"/>
      <c r="Q572" s="19">
        <f>SUBTOTAL(9,Q544:Q570)</f>
        <v>6761946.8100000005</v>
      </c>
      <c r="R572" s="19">
        <f>SUBTOTAL(9,R544:R570)</f>
        <v>59345</v>
      </c>
      <c r="S572" s="19">
        <f>SUBTOTAL(9,S544:S570)</f>
        <v>6702601.8100000005</v>
      </c>
      <c r="T572" s="19">
        <f>SUBTOTAL(9,T544:T570)</f>
        <v>0</v>
      </c>
    </row>
    <row r="573" spans="1:20" ht="29" outlineLevel="4" x14ac:dyDescent="0.35">
      <c r="A573" s="9" t="s">
        <v>37</v>
      </c>
      <c r="B573" s="9" t="s">
        <v>38</v>
      </c>
      <c r="C573" s="12" t="s">
        <v>644</v>
      </c>
      <c r="D573" s="5" t="s">
        <v>645</v>
      </c>
      <c r="E573" s="9" t="s">
        <v>645</v>
      </c>
      <c r="F573" s="5" t="s">
        <v>4</v>
      </c>
      <c r="G573" s="5" t="s">
        <v>45</v>
      </c>
      <c r="H573" s="5" t="s">
        <v>647</v>
      </c>
      <c r="I573" s="4" t="s">
        <v>12508</v>
      </c>
      <c r="J573" s="5" t="s">
        <v>4</v>
      </c>
      <c r="K573" s="5" t="s">
        <v>4</v>
      </c>
      <c r="L573" s="5" t="s">
        <v>4</v>
      </c>
      <c r="M573" s="5" t="s">
        <v>5</v>
      </c>
      <c r="N573" s="5" t="s">
        <v>646</v>
      </c>
      <c r="O573" s="18">
        <v>44418</v>
      </c>
      <c r="P573" s="5" t="s">
        <v>7</v>
      </c>
      <c r="Q573" s="19">
        <v>808.36</v>
      </c>
      <c r="R573" s="19">
        <v>0</v>
      </c>
      <c r="S573" s="19">
        <v>808.36</v>
      </c>
      <c r="T573" s="19">
        <v>0</v>
      </c>
    </row>
    <row r="574" spans="1:20" ht="29" outlineLevel="4" x14ac:dyDescent="0.35">
      <c r="A574" s="9" t="s">
        <v>37</v>
      </c>
      <c r="B574" s="9" t="s">
        <v>38</v>
      </c>
      <c r="C574" s="12" t="s">
        <v>644</v>
      </c>
      <c r="D574" s="5" t="s">
        <v>645</v>
      </c>
      <c r="E574" s="9" t="s">
        <v>645</v>
      </c>
      <c r="F574" s="5" t="s">
        <v>49</v>
      </c>
      <c r="G574" s="5" t="s">
        <v>4</v>
      </c>
      <c r="H574" s="5" t="s">
        <v>647</v>
      </c>
      <c r="I574" s="4" t="s">
        <v>12508</v>
      </c>
      <c r="J574" s="5" t="s">
        <v>4</v>
      </c>
      <c r="K574" s="5" t="s">
        <v>4</v>
      </c>
      <c r="L574" s="5" t="s">
        <v>4</v>
      </c>
      <c r="M574" s="5" t="s">
        <v>5</v>
      </c>
      <c r="N574" s="5" t="s">
        <v>646</v>
      </c>
      <c r="O574" s="18">
        <v>44418</v>
      </c>
      <c r="P574" s="5" t="s">
        <v>7</v>
      </c>
      <c r="Q574" s="19">
        <v>12918.64</v>
      </c>
      <c r="R574" s="19">
        <v>12918.64</v>
      </c>
      <c r="S574" s="19">
        <v>0</v>
      </c>
      <c r="T574" s="19">
        <v>0</v>
      </c>
    </row>
    <row r="575" spans="1:20" outlineLevel="3" x14ac:dyDescent="0.35">
      <c r="H575" s="1" t="s">
        <v>11034</v>
      </c>
      <c r="O575" s="18"/>
      <c r="Q575" s="19">
        <f>SUBTOTAL(9,Q573:Q574)</f>
        <v>13727</v>
      </c>
      <c r="R575" s="19">
        <f>SUBTOTAL(9,R573:R574)</f>
        <v>12918.64</v>
      </c>
      <c r="S575" s="19">
        <f>SUBTOTAL(9,S573:S574)</f>
        <v>808.36</v>
      </c>
      <c r="T575" s="19">
        <f>SUBTOTAL(9,T573:T574)</f>
        <v>0</v>
      </c>
    </row>
    <row r="576" spans="1:20" ht="29" outlineLevel="4" x14ac:dyDescent="0.35">
      <c r="A576" s="9" t="s">
        <v>37</v>
      </c>
      <c r="B576" s="9" t="s">
        <v>38</v>
      </c>
      <c r="C576" s="12" t="s">
        <v>644</v>
      </c>
      <c r="D576" s="5" t="s">
        <v>645</v>
      </c>
      <c r="E576" s="9" t="s">
        <v>645</v>
      </c>
      <c r="F576" s="5" t="s">
        <v>4</v>
      </c>
      <c r="G576" s="5" t="s">
        <v>50</v>
      </c>
      <c r="H576" s="5" t="s">
        <v>649</v>
      </c>
      <c r="I576" s="4" t="s">
        <v>650</v>
      </c>
      <c r="J576" s="5" t="s">
        <v>4</v>
      </c>
      <c r="K576" s="5" t="s">
        <v>4</v>
      </c>
      <c r="L576" s="5" t="s">
        <v>4</v>
      </c>
      <c r="M576" s="5" t="s">
        <v>5</v>
      </c>
      <c r="N576" s="5" t="s">
        <v>648</v>
      </c>
      <c r="O576" s="18">
        <v>44644</v>
      </c>
      <c r="P576" s="5" t="s">
        <v>7</v>
      </c>
      <c r="Q576" s="19">
        <v>25305.119999999999</v>
      </c>
      <c r="R576" s="19">
        <v>0</v>
      </c>
      <c r="S576" s="19">
        <v>25305.119999999999</v>
      </c>
      <c r="T576" s="19">
        <v>0</v>
      </c>
    </row>
    <row r="577" spans="1:20" ht="29" outlineLevel="4" x14ac:dyDescent="0.35">
      <c r="A577" s="9" t="s">
        <v>37</v>
      </c>
      <c r="B577" s="9" t="s">
        <v>38</v>
      </c>
      <c r="C577" s="12" t="s">
        <v>644</v>
      </c>
      <c r="D577" s="5" t="s">
        <v>645</v>
      </c>
      <c r="E577" s="9" t="s">
        <v>645</v>
      </c>
      <c r="F577" s="5" t="s">
        <v>4</v>
      </c>
      <c r="G577" s="5" t="s">
        <v>50</v>
      </c>
      <c r="H577" s="5" t="s">
        <v>649</v>
      </c>
      <c r="I577" s="4" t="s">
        <v>650</v>
      </c>
      <c r="J577" s="5" t="s">
        <v>4</v>
      </c>
      <c r="K577" s="5" t="s">
        <v>4</v>
      </c>
      <c r="L577" s="5" t="s">
        <v>4</v>
      </c>
      <c r="M577" s="5" t="s">
        <v>5</v>
      </c>
      <c r="N577" s="5" t="s">
        <v>651</v>
      </c>
      <c r="O577" s="18">
        <v>44729</v>
      </c>
      <c r="P577" s="5" t="s">
        <v>7</v>
      </c>
      <c r="Q577" s="19">
        <v>139.99</v>
      </c>
      <c r="R577" s="19">
        <v>0</v>
      </c>
      <c r="S577" s="19">
        <v>139.99</v>
      </c>
      <c r="T577" s="19">
        <v>0</v>
      </c>
    </row>
    <row r="578" spans="1:20" ht="29" outlineLevel="4" x14ac:dyDescent="0.35">
      <c r="A578" s="9" t="s">
        <v>37</v>
      </c>
      <c r="B578" s="9" t="s">
        <v>38</v>
      </c>
      <c r="C578" s="12" t="s">
        <v>644</v>
      </c>
      <c r="D578" s="5" t="s">
        <v>645</v>
      </c>
      <c r="E578" s="9" t="s">
        <v>645</v>
      </c>
      <c r="F578" s="5" t="s">
        <v>54</v>
      </c>
      <c r="G578" s="5" t="s">
        <v>4</v>
      </c>
      <c r="H578" s="5" t="s">
        <v>649</v>
      </c>
      <c r="I578" s="4" t="s">
        <v>650</v>
      </c>
      <c r="J578" s="5" t="s">
        <v>4</v>
      </c>
      <c r="K578" s="5" t="s">
        <v>4</v>
      </c>
      <c r="L578" s="5" t="s">
        <v>4</v>
      </c>
      <c r="M578" s="5" t="s">
        <v>5</v>
      </c>
      <c r="N578" s="5" t="s">
        <v>648</v>
      </c>
      <c r="O578" s="18">
        <v>44644</v>
      </c>
      <c r="P578" s="5" t="s">
        <v>7</v>
      </c>
      <c r="Q578" s="19">
        <v>202440.88</v>
      </c>
      <c r="R578" s="19">
        <v>202440.88</v>
      </c>
      <c r="S578" s="19">
        <v>0</v>
      </c>
      <c r="T578" s="19">
        <v>0</v>
      </c>
    </row>
    <row r="579" spans="1:20" ht="29" outlineLevel="4" x14ac:dyDescent="0.35">
      <c r="A579" s="9" t="s">
        <v>37</v>
      </c>
      <c r="B579" s="9" t="s">
        <v>38</v>
      </c>
      <c r="C579" s="12" t="s">
        <v>644</v>
      </c>
      <c r="D579" s="5" t="s">
        <v>645</v>
      </c>
      <c r="E579" s="9" t="s">
        <v>645</v>
      </c>
      <c r="F579" s="5" t="s">
        <v>54</v>
      </c>
      <c r="G579" s="5" t="s">
        <v>4</v>
      </c>
      <c r="H579" s="5" t="s">
        <v>649</v>
      </c>
      <c r="I579" s="4" t="s">
        <v>650</v>
      </c>
      <c r="J579" s="5" t="s">
        <v>4</v>
      </c>
      <c r="K579" s="5" t="s">
        <v>4</v>
      </c>
      <c r="L579" s="5" t="s">
        <v>4</v>
      </c>
      <c r="M579" s="5" t="s">
        <v>5</v>
      </c>
      <c r="N579" s="5" t="s">
        <v>651</v>
      </c>
      <c r="O579" s="18">
        <v>44729</v>
      </c>
      <c r="P579" s="5" t="s">
        <v>7</v>
      </c>
      <c r="Q579" s="19">
        <v>1120.01</v>
      </c>
      <c r="R579" s="19">
        <v>1120.01</v>
      </c>
      <c r="S579" s="19">
        <v>0</v>
      </c>
      <c r="T579" s="19">
        <v>0</v>
      </c>
    </row>
    <row r="580" spans="1:20" outlineLevel="3" x14ac:dyDescent="0.35">
      <c r="H580" s="1" t="s">
        <v>11035</v>
      </c>
      <c r="O580" s="18"/>
      <c r="Q580" s="19">
        <f>SUBTOTAL(9,Q576:Q579)</f>
        <v>229006</v>
      </c>
      <c r="R580" s="19">
        <f>SUBTOTAL(9,R576:R579)</f>
        <v>203560.89</v>
      </c>
      <c r="S580" s="19">
        <f>SUBTOTAL(9,S576:S579)</f>
        <v>25445.11</v>
      </c>
      <c r="T580" s="19">
        <f>SUBTOTAL(9,T576:T579)</f>
        <v>0</v>
      </c>
    </row>
    <row r="581" spans="1:20" ht="29" outlineLevel="4" x14ac:dyDescent="0.35">
      <c r="A581" s="9" t="s">
        <v>37</v>
      </c>
      <c r="B581" s="9" t="s">
        <v>38</v>
      </c>
      <c r="C581" s="12" t="s">
        <v>644</v>
      </c>
      <c r="D581" s="5" t="s">
        <v>645</v>
      </c>
      <c r="E581" s="9" t="s">
        <v>645</v>
      </c>
      <c r="F581" s="5" t="s">
        <v>49</v>
      </c>
      <c r="G581" s="5" t="s">
        <v>4</v>
      </c>
      <c r="H581" s="5" t="s">
        <v>653</v>
      </c>
      <c r="I581" s="4" t="s">
        <v>654</v>
      </c>
      <c r="J581" s="5" t="s">
        <v>4</v>
      </c>
      <c r="K581" s="5" t="s">
        <v>4</v>
      </c>
      <c r="L581" s="5" t="s">
        <v>4</v>
      </c>
      <c r="M581" s="5" t="s">
        <v>5</v>
      </c>
      <c r="N581" s="5" t="s">
        <v>652</v>
      </c>
      <c r="O581" s="18">
        <v>44407</v>
      </c>
      <c r="P581" s="5" t="s">
        <v>7</v>
      </c>
      <c r="Q581" s="19">
        <v>15888</v>
      </c>
      <c r="R581" s="19">
        <v>15888</v>
      </c>
      <c r="S581" s="19">
        <v>0</v>
      </c>
      <c r="T581" s="19">
        <v>0</v>
      </c>
    </row>
    <row r="582" spans="1:20" outlineLevel="3" x14ac:dyDescent="0.35">
      <c r="H582" s="1" t="s">
        <v>11036</v>
      </c>
      <c r="O582" s="18"/>
      <c r="Q582" s="19">
        <f>SUBTOTAL(9,Q581:Q581)</f>
        <v>15888</v>
      </c>
      <c r="R582" s="19">
        <f>SUBTOTAL(9,R581:R581)</f>
        <v>15888</v>
      </c>
      <c r="S582" s="19">
        <f>SUBTOTAL(9,S581:S581)</f>
        <v>0</v>
      </c>
      <c r="T582" s="19">
        <f>SUBTOTAL(9,T581:T581)</f>
        <v>0</v>
      </c>
    </row>
    <row r="583" spans="1:20" ht="29" outlineLevel="4" x14ac:dyDescent="0.35">
      <c r="A583" s="9" t="s">
        <v>37</v>
      </c>
      <c r="B583" s="9" t="s">
        <v>38</v>
      </c>
      <c r="C583" s="12" t="s">
        <v>644</v>
      </c>
      <c r="D583" s="5" t="s">
        <v>645</v>
      </c>
      <c r="E583" s="9" t="s">
        <v>645</v>
      </c>
      <c r="F583" s="5" t="s">
        <v>4</v>
      </c>
      <c r="G583" s="5" t="s">
        <v>45</v>
      </c>
      <c r="H583" s="5" t="s">
        <v>656</v>
      </c>
      <c r="I583" s="4" t="s">
        <v>12509</v>
      </c>
      <c r="J583" s="5" t="s">
        <v>4</v>
      </c>
      <c r="K583" s="5" t="s">
        <v>4</v>
      </c>
      <c r="L583" s="5" t="s">
        <v>4</v>
      </c>
      <c r="M583" s="5" t="s">
        <v>5</v>
      </c>
      <c r="N583" s="5" t="s">
        <v>655</v>
      </c>
      <c r="O583" s="18">
        <v>44483</v>
      </c>
      <c r="P583" s="5" t="s">
        <v>7</v>
      </c>
      <c r="Q583" s="19">
        <v>1614.07</v>
      </c>
      <c r="R583" s="19">
        <v>0</v>
      </c>
      <c r="S583" s="19">
        <v>1614.07</v>
      </c>
      <c r="T583" s="19">
        <v>0</v>
      </c>
    </row>
    <row r="584" spans="1:20" ht="29" outlineLevel="4" x14ac:dyDescent="0.35">
      <c r="A584" s="9" t="s">
        <v>37</v>
      </c>
      <c r="B584" s="9" t="s">
        <v>38</v>
      </c>
      <c r="C584" s="12" t="s">
        <v>644</v>
      </c>
      <c r="D584" s="5" t="s">
        <v>645</v>
      </c>
      <c r="E584" s="9" t="s">
        <v>645</v>
      </c>
      <c r="F584" s="5" t="s">
        <v>4</v>
      </c>
      <c r="G584" s="5" t="s">
        <v>45</v>
      </c>
      <c r="H584" s="5" t="s">
        <v>656</v>
      </c>
      <c r="I584" s="4" t="s">
        <v>12509</v>
      </c>
      <c r="J584" s="5" t="s">
        <v>4</v>
      </c>
      <c r="K584" s="5" t="s">
        <v>4</v>
      </c>
      <c r="L584" s="5" t="s">
        <v>4</v>
      </c>
      <c r="M584" s="5" t="s">
        <v>5</v>
      </c>
      <c r="N584" s="5" t="s">
        <v>657</v>
      </c>
      <c r="O584" s="18">
        <v>44498</v>
      </c>
      <c r="P584" s="5" t="s">
        <v>7</v>
      </c>
      <c r="Q584" s="19">
        <v>1400.27</v>
      </c>
      <c r="R584" s="19">
        <v>0</v>
      </c>
      <c r="S584" s="19">
        <v>1400.27</v>
      </c>
      <c r="T584" s="19">
        <v>0</v>
      </c>
    </row>
    <row r="585" spans="1:20" ht="29" outlineLevel="4" x14ac:dyDescent="0.35">
      <c r="A585" s="9" t="s">
        <v>37</v>
      </c>
      <c r="B585" s="9" t="s">
        <v>38</v>
      </c>
      <c r="C585" s="12" t="s">
        <v>644</v>
      </c>
      <c r="D585" s="5" t="s">
        <v>645</v>
      </c>
      <c r="E585" s="9" t="s">
        <v>645</v>
      </c>
      <c r="F585" s="5" t="s">
        <v>4</v>
      </c>
      <c r="G585" s="5" t="s">
        <v>45</v>
      </c>
      <c r="H585" s="5" t="s">
        <v>656</v>
      </c>
      <c r="I585" s="4" t="s">
        <v>12509</v>
      </c>
      <c r="J585" s="5" t="s">
        <v>4</v>
      </c>
      <c r="K585" s="5" t="s">
        <v>4</v>
      </c>
      <c r="L585" s="5" t="s">
        <v>4</v>
      </c>
      <c r="M585" s="5" t="s">
        <v>5</v>
      </c>
      <c r="N585" s="5" t="s">
        <v>658</v>
      </c>
      <c r="O585" s="18">
        <v>44575</v>
      </c>
      <c r="P585" s="5" t="s">
        <v>7</v>
      </c>
      <c r="Q585" s="19">
        <v>1823.71</v>
      </c>
      <c r="R585" s="19">
        <v>0</v>
      </c>
      <c r="S585" s="19">
        <v>1823.71</v>
      </c>
      <c r="T585" s="19">
        <v>0</v>
      </c>
    </row>
    <row r="586" spans="1:20" ht="29" outlineLevel="4" x14ac:dyDescent="0.35">
      <c r="A586" s="9" t="s">
        <v>37</v>
      </c>
      <c r="B586" s="9" t="s">
        <v>38</v>
      </c>
      <c r="C586" s="12" t="s">
        <v>644</v>
      </c>
      <c r="D586" s="5" t="s">
        <v>645</v>
      </c>
      <c r="E586" s="9" t="s">
        <v>645</v>
      </c>
      <c r="F586" s="5" t="s">
        <v>4</v>
      </c>
      <c r="G586" s="5" t="s">
        <v>45</v>
      </c>
      <c r="H586" s="5" t="s">
        <v>656</v>
      </c>
      <c r="I586" s="4" t="s">
        <v>12509</v>
      </c>
      <c r="J586" s="5" t="s">
        <v>4</v>
      </c>
      <c r="K586" s="5" t="s">
        <v>4</v>
      </c>
      <c r="L586" s="5" t="s">
        <v>4</v>
      </c>
      <c r="M586" s="5" t="s">
        <v>5</v>
      </c>
      <c r="N586" s="5" t="s">
        <v>659</v>
      </c>
      <c r="O586" s="18">
        <v>44620</v>
      </c>
      <c r="P586" s="5" t="s">
        <v>7</v>
      </c>
      <c r="Q586" s="19">
        <v>2306.37</v>
      </c>
      <c r="R586" s="19">
        <v>0</v>
      </c>
      <c r="S586" s="19">
        <v>2306.37</v>
      </c>
      <c r="T586" s="19">
        <v>0</v>
      </c>
    </row>
    <row r="587" spans="1:20" ht="29" outlineLevel="4" x14ac:dyDescent="0.35">
      <c r="A587" s="9" t="s">
        <v>37</v>
      </c>
      <c r="B587" s="9" t="s">
        <v>38</v>
      </c>
      <c r="C587" s="12" t="s">
        <v>644</v>
      </c>
      <c r="D587" s="5" t="s">
        <v>645</v>
      </c>
      <c r="E587" s="9" t="s">
        <v>645</v>
      </c>
      <c r="F587" s="5" t="s">
        <v>4</v>
      </c>
      <c r="G587" s="5" t="s">
        <v>45</v>
      </c>
      <c r="H587" s="5" t="s">
        <v>656</v>
      </c>
      <c r="I587" s="4" t="s">
        <v>12509</v>
      </c>
      <c r="J587" s="5" t="s">
        <v>4</v>
      </c>
      <c r="K587" s="5" t="s">
        <v>4</v>
      </c>
      <c r="L587" s="5" t="s">
        <v>4</v>
      </c>
      <c r="M587" s="5" t="s">
        <v>5</v>
      </c>
      <c r="N587" s="5" t="s">
        <v>660</v>
      </c>
      <c r="O587" s="18">
        <v>44679</v>
      </c>
      <c r="P587" s="5" t="s">
        <v>7</v>
      </c>
      <c r="Q587" s="19">
        <v>775.78</v>
      </c>
      <c r="R587" s="19">
        <v>0</v>
      </c>
      <c r="S587" s="19">
        <v>775.78</v>
      </c>
      <c r="T587" s="19">
        <v>0</v>
      </c>
    </row>
    <row r="588" spans="1:20" ht="29" outlineLevel="4" x14ac:dyDescent="0.35">
      <c r="A588" s="9" t="s">
        <v>37</v>
      </c>
      <c r="B588" s="9" t="s">
        <v>38</v>
      </c>
      <c r="C588" s="12" t="s">
        <v>644</v>
      </c>
      <c r="D588" s="5" t="s">
        <v>645</v>
      </c>
      <c r="E588" s="9" t="s">
        <v>645</v>
      </c>
      <c r="F588" s="5" t="s">
        <v>4</v>
      </c>
      <c r="G588" s="5" t="s">
        <v>45</v>
      </c>
      <c r="H588" s="5" t="s">
        <v>656</v>
      </c>
      <c r="I588" s="4" t="s">
        <v>12509</v>
      </c>
      <c r="J588" s="5" t="s">
        <v>4</v>
      </c>
      <c r="K588" s="5" t="s">
        <v>4</v>
      </c>
      <c r="L588" s="5" t="s">
        <v>4</v>
      </c>
      <c r="M588" s="5" t="s">
        <v>5</v>
      </c>
      <c r="N588" s="5" t="s">
        <v>661</v>
      </c>
      <c r="O588" s="18">
        <v>44718</v>
      </c>
      <c r="P588" s="5" t="s">
        <v>7</v>
      </c>
      <c r="Q588" s="19">
        <v>1616.02</v>
      </c>
      <c r="R588" s="19">
        <v>0</v>
      </c>
      <c r="S588" s="19">
        <v>1616.02</v>
      </c>
      <c r="T588" s="19">
        <v>0</v>
      </c>
    </row>
    <row r="589" spans="1:20" ht="29" outlineLevel="4" x14ac:dyDescent="0.35">
      <c r="A589" s="9" t="s">
        <v>37</v>
      </c>
      <c r="B589" s="9" t="s">
        <v>38</v>
      </c>
      <c r="C589" s="12" t="s">
        <v>644</v>
      </c>
      <c r="D589" s="5" t="s">
        <v>645</v>
      </c>
      <c r="E589" s="9" t="s">
        <v>645</v>
      </c>
      <c r="F589" s="5" t="s">
        <v>49</v>
      </c>
      <c r="G589" s="5" t="s">
        <v>4</v>
      </c>
      <c r="H589" s="5" t="s">
        <v>656</v>
      </c>
      <c r="I589" s="4" t="s">
        <v>12509</v>
      </c>
      <c r="J589" s="5" t="s">
        <v>4</v>
      </c>
      <c r="K589" s="5" t="s">
        <v>4</v>
      </c>
      <c r="L589" s="5" t="s">
        <v>4</v>
      </c>
      <c r="M589" s="5" t="s">
        <v>5</v>
      </c>
      <c r="N589" s="5" t="s">
        <v>655</v>
      </c>
      <c r="O589" s="18">
        <v>44483</v>
      </c>
      <c r="P589" s="5" t="s">
        <v>7</v>
      </c>
      <c r="Q589" s="19">
        <v>25826.93</v>
      </c>
      <c r="R589" s="19">
        <v>25826.93</v>
      </c>
      <c r="S589" s="19">
        <v>0</v>
      </c>
      <c r="T589" s="19">
        <v>0</v>
      </c>
    </row>
    <row r="590" spans="1:20" ht="29" outlineLevel="4" x14ac:dyDescent="0.35">
      <c r="A590" s="9" t="s">
        <v>37</v>
      </c>
      <c r="B590" s="9" t="s">
        <v>38</v>
      </c>
      <c r="C590" s="12" t="s">
        <v>644</v>
      </c>
      <c r="D590" s="5" t="s">
        <v>645</v>
      </c>
      <c r="E590" s="9" t="s">
        <v>645</v>
      </c>
      <c r="F590" s="5" t="s">
        <v>49</v>
      </c>
      <c r="G590" s="5" t="s">
        <v>4</v>
      </c>
      <c r="H590" s="5" t="s">
        <v>656</v>
      </c>
      <c r="I590" s="4" t="s">
        <v>12509</v>
      </c>
      <c r="J590" s="5" t="s">
        <v>4</v>
      </c>
      <c r="K590" s="5" t="s">
        <v>4</v>
      </c>
      <c r="L590" s="5" t="s">
        <v>4</v>
      </c>
      <c r="M590" s="5" t="s">
        <v>5</v>
      </c>
      <c r="N590" s="5" t="s">
        <v>657</v>
      </c>
      <c r="O590" s="18">
        <v>44498</v>
      </c>
      <c r="P590" s="5" t="s">
        <v>7</v>
      </c>
      <c r="Q590" s="19">
        <v>22405.73</v>
      </c>
      <c r="R590" s="19">
        <v>22405.73</v>
      </c>
      <c r="S590" s="19">
        <v>0</v>
      </c>
      <c r="T590" s="19">
        <v>0</v>
      </c>
    </row>
    <row r="591" spans="1:20" ht="29" outlineLevel="4" x14ac:dyDescent="0.35">
      <c r="A591" s="9" t="s">
        <v>37</v>
      </c>
      <c r="B591" s="9" t="s">
        <v>38</v>
      </c>
      <c r="C591" s="12" t="s">
        <v>644</v>
      </c>
      <c r="D591" s="5" t="s">
        <v>645</v>
      </c>
      <c r="E591" s="9" t="s">
        <v>645</v>
      </c>
      <c r="F591" s="5" t="s">
        <v>49</v>
      </c>
      <c r="G591" s="5" t="s">
        <v>4</v>
      </c>
      <c r="H591" s="5" t="s">
        <v>656</v>
      </c>
      <c r="I591" s="4" t="s">
        <v>12509</v>
      </c>
      <c r="J591" s="5" t="s">
        <v>4</v>
      </c>
      <c r="K591" s="5" t="s">
        <v>4</v>
      </c>
      <c r="L591" s="5" t="s">
        <v>4</v>
      </c>
      <c r="M591" s="5" t="s">
        <v>5</v>
      </c>
      <c r="N591" s="5" t="s">
        <v>658</v>
      </c>
      <c r="O591" s="18">
        <v>44575</v>
      </c>
      <c r="P591" s="5" t="s">
        <v>7</v>
      </c>
      <c r="Q591" s="19">
        <v>29181.29</v>
      </c>
      <c r="R591" s="19">
        <v>29181.29</v>
      </c>
      <c r="S591" s="19">
        <v>0</v>
      </c>
      <c r="T591" s="19">
        <v>0</v>
      </c>
    </row>
    <row r="592" spans="1:20" ht="29" outlineLevel="4" x14ac:dyDescent="0.35">
      <c r="A592" s="9" t="s">
        <v>37</v>
      </c>
      <c r="B592" s="9" t="s">
        <v>38</v>
      </c>
      <c r="C592" s="12" t="s">
        <v>644</v>
      </c>
      <c r="D592" s="5" t="s">
        <v>645</v>
      </c>
      <c r="E592" s="9" t="s">
        <v>645</v>
      </c>
      <c r="F592" s="5" t="s">
        <v>49</v>
      </c>
      <c r="G592" s="5" t="s">
        <v>4</v>
      </c>
      <c r="H592" s="5" t="s">
        <v>656</v>
      </c>
      <c r="I592" s="4" t="s">
        <v>12509</v>
      </c>
      <c r="J592" s="5" t="s">
        <v>4</v>
      </c>
      <c r="K592" s="5" t="s">
        <v>4</v>
      </c>
      <c r="L592" s="5" t="s">
        <v>4</v>
      </c>
      <c r="M592" s="5" t="s">
        <v>5</v>
      </c>
      <c r="N592" s="5" t="s">
        <v>659</v>
      </c>
      <c r="O592" s="18">
        <v>44620</v>
      </c>
      <c r="P592" s="5" t="s">
        <v>7</v>
      </c>
      <c r="Q592" s="19">
        <v>36903.629999999997</v>
      </c>
      <c r="R592" s="19">
        <v>36903.629999999997</v>
      </c>
      <c r="S592" s="19">
        <v>0</v>
      </c>
      <c r="T592" s="19">
        <v>0</v>
      </c>
    </row>
    <row r="593" spans="1:20" ht="29" outlineLevel="4" x14ac:dyDescent="0.35">
      <c r="A593" s="9" t="s">
        <v>37</v>
      </c>
      <c r="B593" s="9" t="s">
        <v>38</v>
      </c>
      <c r="C593" s="12" t="s">
        <v>644</v>
      </c>
      <c r="D593" s="5" t="s">
        <v>645</v>
      </c>
      <c r="E593" s="9" t="s">
        <v>645</v>
      </c>
      <c r="F593" s="5" t="s">
        <v>49</v>
      </c>
      <c r="G593" s="5" t="s">
        <v>4</v>
      </c>
      <c r="H593" s="5" t="s">
        <v>656</v>
      </c>
      <c r="I593" s="4" t="s">
        <v>12509</v>
      </c>
      <c r="J593" s="5" t="s">
        <v>4</v>
      </c>
      <c r="K593" s="5" t="s">
        <v>4</v>
      </c>
      <c r="L593" s="5" t="s">
        <v>4</v>
      </c>
      <c r="M593" s="5" t="s">
        <v>5</v>
      </c>
      <c r="N593" s="5" t="s">
        <v>660</v>
      </c>
      <c r="O593" s="18">
        <v>44679</v>
      </c>
      <c r="P593" s="5" t="s">
        <v>7</v>
      </c>
      <c r="Q593" s="19">
        <v>12413.22</v>
      </c>
      <c r="R593" s="19">
        <v>12413.22</v>
      </c>
      <c r="S593" s="19">
        <v>0</v>
      </c>
      <c r="T593" s="19">
        <v>0</v>
      </c>
    </row>
    <row r="594" spans="1:20" ht="29" outlineLevel="4" x14ac:dyDescent="0.35">
      <c r="A594" s="9" t="s">
        <v>37</v>
      </c>
      <c r="B594" s="9" t="s">
        <v>38</v>
      </c>
      <c r="C594" s="12" t="s">
        <v>644</v>
      </c>
      <c r="D594" s="5" t="s">
        <v>645</v>
      </c>
      <c r="E594" s="9" t="s">
        <v>645</v>
      </c>
      <c r="F594" s="5" t="s">
        <v>49</v>
      </c>
      <c r="G594" s="5" t="s">
        <v>4</v>
      </c>
      <c r="H594" s="5" t="s">
        <v>656</v>
      </c>
      <c r="I594" s="4" t="s">
        <v>12509</v>
      </c>
      <c r="J594" s="5" t="s">
        <v>4</v>
      </c>
      <c r="K594" s="5" t="s">
        <v>4</v>
      </c>
      <c r="L594" s="5" t="s">
        <v>4</v>
      </c>
      <c r="M594" s="5" t="s">
        <v>5</v>
      </c>
      <c r="N594" s="5" t="s">
        <v>661</v>
      </c>
      <c r="O594" s="18">
        <v>44718</v>
      </c>
      <c r="P594" s="5" t="s">
        <v>7</v>
      </c>
      <c r="Q594" s="19">
        <v>25857.98</v>
      </c>
      <c r="R594" s="19">
        <v>25857.98</v>
      </c>
      <c r="S594" s="19">
        <v>0</v>
      </c>
      <c r="T594" s="19">
        <v>0</v>
      </c>
    </row>
    <row r="595" spans="1:20" outlineLevel="3" x14ac:dyDescent="0.35">
      <c r="H595" s="1" t="s">
        <v>11037</v>
      </c>
      <c r="O595" s="18"/>
      <c r="Q595" s="19">
        <f>SUBTOTAL(9,Q583:Q594)</f>
        <v>162125.00000000003</v>
      </c>
      <c r="R595" s="19">
        <f>SUBTOTAL(9,R583:R594)</f>
        <v>152588.78000000003</v>
      </c>
      <c r="S595" s="19">
        <f>SUBTOTAL(9,S583:S594)</f>
        <v>9536.2199999999993</v>
      </c>
      <c r="T595" s="19">
        <f>SUBTOTAL(9,T583:T594)</f>
        <v>0</v>
      </c>
    </row>
    <row r="596" spans="1:20" ht="29" outlineLevel="4" x14ac:dyDescent="0.35">
      <c r="A596" s="9" t="s">
        <v>37</v>
      </c>
      <c r="B596" s="9" t="s">
        <v>38</v>
      </c>
      <c r="C596" s="12" t="s">
        <v>644</v>
      </c>
      <c r="D596" s="5" t="s">
        <v>645</v>
      </c>
      <c r="E596" s="9" t="s">
        <v>645</v>
      </c>
      <c r="F596" s="5" t="s">
        <v>4</v>
      </c>
      <c r="G596" s="5" t="s">
        <v>50</v>
      </c>
      <c r="H596" s="5" t="s">
        <v>663</v>
      </c>
      <c r="I596" s="4" t="s">
        <v>664</v>
      </c>
      <c r="J596" s="5" t="s">
        <v>4</v>
      </c>
      <c r="K596" s="5" t="s">
        <v>4</v>
      </c>
      <c r="L596" s="5" t="s">
        <v>4</v>
      </c>
      <c r="M596" s="5" t="s">
        <v>5</v>
      </c>
      <c r="N596" s="5" t="s">
        <v>662</v>
      </c>
      <c r="O596" s="18">
        <v>44498</v>
      </c>
      <c r="P596" s="5" t="s">
        <v>7</v>
      </c>
      <c r="Q596" s="19">
        <v>40</v>
      </c>
      <c r="R596" s="19">
        <v>0</v>
      </c>
      <c r="S596" s="19">
        <v>40</v>
      </c>
      <c r="T596" s="19">
        <v>0</v>
      </c>
    </row>
    <row r="597" spans="1:20" ht="29" outlineLevel="4" x14ac:dyDescent="0.35">
      <c r="A597" s="9" t="s">
        <v>37</v>
      </c>
      <c r="B597" s="9" t="s">
        <v>38</v>
      </c>
      <c r="C597" s="12" t="s">
        <v>644</v>
      </c>
      <c r="D597" s="5" t="s">
        <v>645</v>
      </c>
      <c r="E597" s="9" t="s">
        <v>645</v>
      </c>
      <c r="F597" s="5" t="s">
        <v>49</v>
      </c>
      <c r="G597" s="5" t="s">
        <v>4</v>
      </c>
      <c r="H597" s="5" t="s">
        <v>663</v>
      </c>
      <c r="I597" s="4" t="s">
        <v>664</v>
      </c>
      <c r="J597" s="5" t="s">
        <v>4</v>
      </c>
      <c r="K597" s="5" t="s">
        <v>4</v>
      </c>
      <c r="L597" s="5" t="s">
        <v>4</v>
      </c>
      <c r="M597" s="5" t="s">
        <v>5</v>
      </c>
      <c r="N597" s="5" t="s">
        <v>662</v>
      </c>
      <c r="O597" s="18">
        <v>44498</v>
      </c>
      <c r="P597" s="5" t="s">
        <v>7</v>
      </c>
      <c r="Q597" s="19">
        <v>320</v>
      </c>
      <c r="R597" s="19">
        <v>320</v>
      </c>
      <c r="S597" s="19">
        <v>0</v>
      </c>
      <c r="T597" s="19">
        <v>0</v>
      </c>
    </row>
    <row r="598" spans="1:20" outlineLevel="3" x14ac:dyDescent="0.35">
      <c r="H598" s="1" t="s">
        <v>11038</v>
      </c>
      <c r="O598" s="18"/>
      <c r="Q598" s="19">
        <f>SUBTOTAL(9,Q596:Q597)</f>
        <v>360</v>
      </c>
      <c r="R598" s="19">
        <f>SUBTOTAL(9,R596:R597)</f>
        <v>320</v>
      </c>
      <c r="S598" s="19">
        <f>SUBTOTAL(9,S596:S597)</f>
        <v>40</v>
      </c>
      <c r="T598" s="19">
        <f>SUBTOTAL(9,T596:T597)</f>
        <v>0</v>
      </c>
    </row>
    <row r="599" spans="1:20" outlineLevel="2" x14ac:dyDescent="0.35">
      <c r="C599" s="11" t="s">
        <v>10214</v>
      </c>
      <c r="O599" s="18"/>
      <c r="Q599" s="19">
        <f>SUBTOTAL(9,Q573:Q597)</f>
        <v>421105.99999999994</v>
      </c>
      <c r="R599" s="19">
        <f>SUBTOTAL(9,R573:R597)</f>
        <v>385276.30999999994</v>
      </c>
      <c r="S599" s="19">
        <f>SUBTOTAL(9,S573:S597)</f>
        <v>35829.689999999995</v>
      </c>
      <c r="T599" s="19">
        <f>SUBTOTAL(9,T573:T597)</f>
        <v>0</v>
      </c>
    </row>
    <row r="600" spans="1:20" ht="29" outlineLevel="4" x14ac:dyDescent="0.35">
      <c r="A600" s="9" t="s">
        <v>104</v>
      </c>
      <c r="B600" s="9" t="s">
        <v>105</v>
      </c>
      <c r="C600" s="12" t="s">
        <v>665</v>
      </c>
      <c r="D600" s="5" t="s">
        <v>666</v>
      </c>
      <c r="E600" s="9" t="s">
        <v>666</v>
      </c>
      <c r="F600" s="5" t="s">
        <v>4</v>
      </c>
      <c r="G600" s="5" t="s">
        <v>50</v>
      </c>
      <c r="H600" s="5" t="s">
        <v>668</v>
      </c>
      <c r="I600" s="4" t="s">
        <v>669</v>
      </c>
      <c r="J600" s="5" t="s">
        <v>4</v>
      </c>
      <c r="K600" s="5" t="s">
        <v>4</v>
      </c>
      <c r="L600" s="5" t="s">
        <v>4</v>
      </c>
      <c r="M600" s="5" t="s">
        <v>5</v>
      </c>
      <c r="N600" s="5" t="s">
        <v>667</v>
      </c>
      <c r="O600" s="18">
        <v>44434</v>
      </c>
      <c r="P600" s="5" t="s">
        <v>7</v>
      </c>
      <c r="Q600" s="19">
        <v>632.38</v>
      </c>
      <c r="R600" s="19">
        <v>0</v>
      </c>
      <c r="S600" s="19">
        <v>632.38</v>
      </c>
      <c r="T600" s="19">
        <v>0</v>
      </c>
    </row>
    <row r="601" spans="1:20" ht="29" outlineLevel="4" x14ac:dyDescent="0.35">
      <c r="A601" s="9" t="s">
        <v>104</v>
      </c>
      <c r="B601" s="9" t="s">
        <v>105</v>
      </c>
      <c r="C601" s="12" t="s">
        <v>665</v>
      </c>
      <c r="D601" s="5" t="s">
        <v>666</v>
      </c>
      <c r="E601" s="9" t="s">
        <v>666</v>
      </c>
      <c r="F601" s="5" t="s">
        <v>49</v>
      </c>
      <c r="G601" s="5" t="s">
        <v>4</v>
      </c>
      <c r="H601" s="5" t="s">
        <v>668</v>
      </c>
      <c r="I601" s="4" t="s">
        <v>669</v>
      </c>
      <c r="J601" s="5" t="s">
        <v>4</v>
      </c>
      <c r="K601" s="5" t="s">
        <v>4</v>
      </c>
      <c r="L601" s="5" t="s">
        <v>4</v>
      </c>
      <c r="M601" s="5" t="s">
        <v>5</v>
      </c>
      <c r="N601" s="5" t="s">
        <v>667</v>
      </c>
      <c r="O601" s="18">
        <v>44434</v>
      </c>
      <c r="P601" s="5" t="s">
        <v>7</v>
      </c>
      <c r="Q601" s="19">
        <v>5058.62</v>
      </c>
      <c r="R601" s="19">
        <v>5058.62</v>
      </c>
      <c r="S601" s="19">
        <v>0</v>
      </c>
      <c r="T601" s="19">
        <v>0</v>
      </c>
    </row>
    <row r="602" spans="1:20" outlineLevel="3" x14ac:dyDescent="0.35">
      <c r="H602" s="1" t="s">
        <v>11039</v>
      </c>
      <c r="O602" s="18"/>
      <c r="Q602" s="19">
        <f>SUBTOTAL(9,Q600:Q601)</f>
        <v>5691</v>
      </c>
      <c r="R602" s="19">
        <f>SUBTOTAL(9,R600:R601)</f>
        <v>5058.62</v>
      </c>
      <c r="S602" s="19">
        <f>SUBTOTAL(9,S600:S601)</f>
        <v>632.38</v>
      </c>
      <c r="T602" s="19">
        <f>SUBTOTAL(9,T600:T601)</f>
        <v>0</v>
      </c>
    </row>
    <row r="603" spans="1:20" ht="29" outlineLevel="4" x14ac:dyDescent="0.35">
      <c r="A603" s="9" t="s">
        <v>104</v>
      </c>
      <c r="B603" s="9" t="s">
        <v>105</v>
      </c>
      <c r="C603" s="12" t="s">
        <v>665</v>
      </c>
      <c r="D603" s="5" t="s">
        <v>666</v>
      </c>
      <c r="E603" s="9" t="s">
        <v>666</v>
      </c>
      <c r="F603" s="5" t="s">
        <v>4</v>
      </c>
      <c r="G603" s="5" t="s">
        <v>45</v>
      </c>
      <c r="H603" s="5" t="s">
        <v>671</v>
      </c>
      <c r="I603" s="4" t="s">
        <v>672</v>
      </c>
      <c r="J603" s="5" t="s">
        <v>4</v>
      </c>
      <c r="K603" s="5" t="s">
        <v>4</v>
      </c>
      <c r="L603" s="5" t="s">
        <v>4</v>
      </c>
      <c r="M603" s="5" t="s">
        <v>5</v>
      </c>
      <c r="N603" s="5" t="s">
        <v>670</v>
      </c>
      <c r="O603" s="18">
        <v>44420</v>
      </c>
      <c r="P603" s="5" t="s">
        <v>7</v>
      </c>
      <c r="Q603" s="19">
        <v>2833.08</v>
      </c>
      <c r="R603" s="19">
        <v>0</v>
      </c>
      <c r="S603" s="19">
        <v>2833.08</v>
      </c>
      <c r="T603" s="19">
        <v>0</v>
      </c>
    </row>
    <row r="604" spans="1:20" ht="29" outlineLevel="4" x14ac:dyDescent="0.35">
      <c r="A604" s="9" t="s">
        <v>104</v>
      </c>
      <c r="B604" s="9" t="s">
        <v>105</v>
      </c>
      <c r="C604" s="12" t="s">
        <v>665</v>
      </c>
      <c r="D604" s="5" t="s">
        <v>666</v>
      </c>
      <c r="E604" s="9" t="s">
        <v>666</v>
      </c>
      <c r="F604" s="5" t="s">
        <v>49</v>
      </c>
      <c r="G604" s="5" t="s">
        <v>4</v>
      </c>
      <c r="H604" s="5" t="s">
        <v>671</v>
      </c>
      <c r="I604" s="4" t="s">
        <v>672</v>
      </c>
      <c r="J604" s="5" t="s">
        <v>4</v>
      </c>
      <c r="K604" s="5" t="s">
        <v>4</v>
      </c>
      <c r="L604" s="5" t="s">
        <v>4</v>
      </c>
      <c r="M604" s="5" t="s">
        <v>5</v>
      </c>
      <c r="N604" s="5" t="s">
        <v>670</v>
      </c>
      <c r="O604" s="18">
        <v>44420</v>
      </c>
      <c r="P604" s="5" t="s">
        <v>7</v>
      </c>
      <c r="Q604" s="19">
        <v>45329.919999999998</v>
      </c>
      <c r="R604" s="19">
        <v>45329.919999999998</v>
      </c>
      <c r="S604" s="19">
        <v>0</v>
      </c>
      <c r="T604" s="19">
        <v>0</v>
      </c>
    </row>
    <row r="605" spans="1:20" outlineLevel="3" x14ac:dyDescent="0.35">
      <c r="H605" s="1" t="s">
        <v>11040</v>
      </c>
      <c r="O605" s="18"/>
      <c r="Q605" s="19">
        <f>SUBTOTAL(9,Q603:Q604)</f>
        <v>48163</v>
      </c>
      <c r="R605" s="19">
        <f>SUBTOTAL(9,R603:R604)</f>
        <v>45329.919999999998</v>
      </c>
      <c r="S605" s="19">
        <f>SUBTOTAL(9,S603:S604)</f>
        <v>2833.08</v>
      </c>
      <c r="T605" s="19">
        <f>SUBTOTAL(9,T603:T604)</f>
        <v>0</v>
      </c>
    </row>
    <row r="606" spans="1:20" ht="29" outlineLevel="4" x14ac:dyDescent="0.35">
      <c r="A606" s="9" t="s">
        <v>104</v>
      </c>
      <c r="B606" s="9" t="s">
        <v>105</v>
      </c>
      <c r="C606" s="12" t="s">
        <v>665</v>
      </c>
      <c r="D606" s="5" t="s">
        <v>666</v>
      </c>
      <c r="E606" s="9" t="s">
        <v>666</v>
      </c>
      <c r="F606" s="5" t="s">
        <v>4</v>
      </c>
      <c r="G606" s="5" t="s">
        <v>50</v>
      </c>
      <c r="H606" s="5" t="s">
        <v>674</v>
      </c>
      <c r="I606" s="4" t="s">
        <v>675</v>
      </c>
      <c r="J606" s="5" t="s">
        <v>4</v>
      </c>
      <c r="K606" s="5" t="s">
        <v>4</v>
      </c>
      <c r="L606" s="5" t="s">
        <v>4</v>
      </c>
      <c r="M606" s="5" t="s">
        <v>5</v>
      </c>
      <c r="N606" s="5" t="s">
        <v>673</v>
      </c>
      <c r="O606" s="18">
        <v>44739</v>
      </c>
      <c r="P606" s="5" t="s">
        <v>7</v>
      </c>
      <c r="Q606" s="19">
        <v>49498.15</v>
      </c>
      <c r="R606" s="19">
        <v>0</v>
      </c>
      <c r="S606" s="19">
        <v>49498.15</v>
      </c>
      <c r="T606" s="19">
        <v>0</v>
      </c>
    </row>
    <row r="607" spans="1:20" ht="29" outlineLevel="4" x14ac:dyDescent="0.35">
      <c r="A607" s="9" t="s">
        <v>104</v>
      </c>
      <c r="B607" s="9" t="s">
        <v>105</v>
      </c>
      <c r="C607" s="12" t="s">
        <v>665</v>
      </c>
      <c r="D607" s="5" t="s">
        <v>666</v>
      </c>
      <c r="E607" s="9" t="s">
        <v>666</v>
      </c>
      <c r="F607" s="5" t="s">
        <v>49</v>
      </c>
      <c r="G607" s="5" t="s">
        <v>4</v>
      </c>
      <c r="H607" s="5" t="s">
        <v>674</v>
      </c>
      <c r="I607" s="4" t="s">
        <v>675</v>
      </c>
      <c r="J607" s="5" t="s">
        <v>4</v>
      </c>
      <c r="K607" s="5" t="s">
        <v>4</v>
      </c>
      <c r="L607" s="5" t="s">
        <v>4</v>
      </c>
      <c r="M607" s="5" t="s">
        <v>5</v>
      </c>
      <c r="N607" s="5" t="s">
        <v>673</v>
      </c>
      <c r="O607" s="18">
        <v>44739</v>
      </c>
      <c r="P607" s="5" t="s">
        <v>7</v>
      </c>
      <c r="Q607" s="19">
        <v>395987.85</v>
      </c>
      <c r="R607" s="19">
        <v>395987.85</v>
      </c>
      <c r="S607" s="19">
        <v>0</v>
      </c>
      <c r="T607" s="19">
        <v>0</v>
      </c>
    </row>
    <row r="608" spans="1:20" outlineLevel="3" x14ac:dyDescent="0.35">
      <c r="H608" s="1" t="s">
        <v>11041</v>
      </c>
      <c r="O608" s="18"/>
      <c r="Q608" s="19">
        <f>SUBTOTAL(9,Q606:Q607)</f>
        <v>445486</v>
      </c>
      <c r="R608" s="19">
        <f>SUBTOTAL(9,R606:R607)</f>
        <v>395987.85</v>
      </c>
      <c r="S608" s="19">
        <f>SUBTOTAL(9,S606:S607)</f>
        <v>49498.15</v>
      </c>
      <c r="T608" s="19">
        <f>SUBTOTAL(9,T606:T607)</f>
        <v>0</v>
      </c>
    </row>
    <row r="609" spans="1:20" ht="29" outlineLevel="4" x14ac:dyDescent="0.35">
      <c r="A609" s="9" t="s">
        <v>104</v>
      </c>
      <c r="B609" s="9" t="s">
        <v>105</v>
      </c>
      <c r="C609" s="12" t="s">
        <v>665</v>
      </c>
      <c r="D609" s="5" t="s">
        <v>666</v>
      </c>
      <c r="E609" s="9" t="s">
        <v>666</v>
      </c>
      <c r="F609" s="5" t="s">
        <v>49</v>
      </c>
      <c r="G609" s="5" t="s">
        <v>4</v>
      </c>
      <c r="H609" s="5" t="s">
        <v>677</v>
      </c>
      <c r="I609" s="4" t="s">
        <v>678</v>
      </c>
      <c r="J609" s="5" t="s">
        <v>4</v>
      </c>
      <c r="K609" s="5" t="s">
        <v>4</v>
      </c>
      <c r="L609" s="5" t="s">
        <v>4</v>
      </c>
      <c r="M609" s="5" t="s">
        <v>5</v>
      </c>
      <c r="N609" s="5" t="s">
        <v>676</v>
      </c>
      <c r="O609" s="18">
        <v>44378</v>
      </c>
      <c r="P609" s="5" t="s">
        <v>7</v>
      </c>
      <c r="Q609" s="19">
        <v>68518</v>
      </c>
      <c r="R609" s="19">
        <v>68518</v>
      </c>
      <c r="S609" s="19">
        <v>0</v>
      </c>
      <c r="T609" s="19">
        <v>0</v>
      </c>
    </row>
    <row r="610" spans="1:20" ht="29" outlineLevel="4" x14ac:dyDescent="0.35">
      <c r="A610" s="9" t="s">
        <v>104</v>
      </c>
      <c r="B610" s="9" t="s">
        <v>105</v>
      </c>
      <c r="C610" s="12" t="s">
        <v>665</v>
      </c>
      <c r="D610" s="5" t="s">
        <v>666</v>
      </c>
      <c r="E610" s="9" t="s">
        <v>666</v>
      </c>
      <c r="F610" s="5" t="s">
        <v>49</v>
      </c>
      <c r="G610" s="5" t="s">
        <v>4</v>
      </c>
      <c r="H610" s="5" t="s">
        <v>677</v>
      </c>
      <c r="I610" s="4" t="s">
        <v>678</v>
      </c>
      <c r="J610" s="5" t="s">
        <v>4</v>
      </c>
      <c r="K610" s="5" t="s">
        <v>4</v>
      </c>
      <c r="L610" s="5" t="s">
        <v>4</v>
      </c>
      <c r="M610" s="5" t="s">
        <v>5</v>
      </c>
      <c r="N610" s="5" t="s">
        <v>679</v>
      </c>
      <c r="O610" s="18">
        <v>44393</v>
      </c>
      <c r="P610" s="5" t="s">
        <v>7</v>
      </c>
      <c r="Q610" s="19">
        <v>55460</v>
      </c>
      <c r="R610" s="19">
        <v>55460</v>
      </c>
      <c r="S610" s="19">
        <v>0</v>
      </c>
      <c r="T610" s="19">
        <v>0</v>
      </c>
    </row>
    <row r="611" spans="1:20" ht="29" outlineLevel="4" x14ac:dyDescent="0.35">
      <c r="A611" s="9" t="s">
        <v>104</v>
      </c>
      <c r="B611" s="9" t="s">
        <v>105</v>
      </c>
      <c r="C611" s="12" t="s">
        <v>665</v>
      </c>
      <c r="D611" s="5" t="s">
        <v>666</v>
      </c>
      <c r="E611" s="9" t="s">
        <v>666</v>
      </c>
      <c r="F611" s="5" t="s">
        <v>49</v>
      </c>
      <c r="G611" s="5" t="s">
        <v>4</v>
      </c>
      <c r="H611" s="5" t="s">
        <v>677</v>
      </c>
      <c r="I611" s="4" t="s">
        <v>678</v>
      </c>
      <c r="J611" s="5" t="s">
        <v>4</v>
      </c>
      <c r="K611" s="5" t="s">
        <v>4</v>
      </c>
      <c r="L611" s="5" t="s">
        <v>4</v>
      </c>
      <c r="M611" s="5" t="s">
        <v>5</v>
      </c>
      <c r="N611" s="5" t="s">
        <v>680</v>
      </c>
      <c r="O611" s="18">
        <v>44404</v>
      </c>
      <c r="P611" s="5" t="s">
        <v>7</v>
      </c>
      <c r="Q611" s="19">
        <v>35594</v>
      </c>
      <c r="R611" s="19">
        <v>35594</v>
      </c>
      <c r="S611" s="19">
        <v>0</v>
      </c>
      <c r="T611" s="19">
        <v>0</v>
      </c>
    </row>
    <row r="612" spans="1:20" outlineLevel="3" x14ac:dyDescent="0.35">
      <c r="H612" s="1" t="s">
        <v>11042</v>
      </c>
      <c r="O612" s="18"/>
      <c r="Q612" s="19">
        <f>SUBTOTAL(9,Q609:Q611)</f>
        <v>159572</v>
      </c>
      <c r="R612" s="19">
        <f>SUBTOTAL(9,R609:R611)</f>
        <v>159572</v>
      </c>
      <c r="S612" s="19">
        <f>SUBTOTAL(9,S609:S611)</f>
        <v>0</v>
      </c>
      <c r="T612" s="19">
        <f>SUBTOTAL(9,T609:T611)</f>
        <v>0</v>
      </c>
    </row>
    <row r="613" spans="1:20" ht="29" outlineLevel="4" x14ac:dyDescent="0.35">
      <c r="A613" s="9" t="s">
        <v>526</v>
      </c>
      <c r="B613" s="9" t="s">
        <v>527</v>
      </c>
      <c r="C613" s="12" t="s">
        <v>665</v>
      </c>
      <c r="D613" s="5" t="s">
        <v>681</v>
      </c>
      <c r="E613" s="9" t="s">
        <v>681</v>
      </c>
      <c r="F613" s="5" t="s">
        <v>529</v>
      </c>
      <c r="G613" s="5" t="s">
        <v>4</v>
      </c>
      <c r="H613" s="5" t="s">
        <v>684</v>
      </c>
      <c r="I613" s="4" t="s">
        <v>12510</v>
      </c>
      <c r="J613" s="5" t="s">
        <v>4</v>
      </c>
      <c r="K613" s="5" t="s">
        <v>4</v>
      </c>
      <c r="L613" s="5" t="s">
        <v>4</v>
      </c>
      <c r="M613" s="5" t="s">
        <v>5</v>
      </c>
      <c r="N613" s="5" t="s">
        <v>682</v>
      </c>
      <c r="O613" s="18">
        <v>44396</v>
      </c>
      <c r="P613" s="5" t="s">
        <v>683</v>
      </c>
      <c r="Q613" s="19">
        <f>54871.54+0.22</f>
        <v>54871.76</v>
      </c>
      <c r="R613" s="19">
        <f>54871.54+0.22</f>
        <v>54871.76</v>
      </c>
      <c r="S613" s="19">
        <v>0</v>
      </c>
      <c r="T613" s="19">
        <v>0</v>
      </c>
    </row>
    <row r="614" spans="1:20" ht="29" outlineLevel="4" x14ac:dyDescent="0.35">
      <c r="A614" s="9" t="s">
        <v>526</v>
      </c>
      <c r="B614" s="9" t="s">
        <v>527</v>
      </c>
      <c r="C614" s="12" t="s">
        <v>665</v>
      </c>
      <c r="D614" s="5" t="s">
        <v>681</v>
      </c>
      <c r="E614" s="9" t="s">
        <v>681</v>
      </c>
      <c r="F614" s="5" t="s">
        <v>529</v>
      </c>
      <c r="G614" s="5" t="s">
        <v>4</v>
      </c>
      <c r="H614" s="5" t="s">
        <v>684</v>
      </c>
      <c r="I614" s="4" t="s">
        <v>12510</v>
      </c>
      <c r="J614" s="5" t="s">
        <v>4</v>
      </c>
      <c r="K614" s="5" t="s">
        <v>4</v>
      </c>
      <c r="L614" s="5" t="s">
        <v>4</v>
      </c>
      <c r="M614" s="5" t="s">
        <v>5</v>
      </c>
      <c r="N614" s="5" t="s">
        <v>685</v>
      </c>
      <c r="O614" s="18">
        <v>44483</v>
      </c>
      <c r="P614" s="5" t="s">
        <v>686</v>
      </c>
      <c r="Q614" s="19">
        <v>57806.36</v>
      </c>
      <c r="R614" s="19">
        <v>57806.36</v>
      </c>
      <c r="S614" s="19">
        <v>0</v>
      </c>
      <c r="T614" s="19">
        <v>0</v>
      </c>
    </row>
    <row r="615" spans="1:20" ht="29" outlineLevel="4" x14ac:dyDescent="0.35">
      <c r="A615" s="9" t="s">
        <v>526</v>
      </c>
      <c r="B615" s="9" t="s">
        <v>527</v>
      </c>
      <c r="C615" s="12" t="s">
        <v>665</v>
      </c>
      <c r="D615" s="5" t="s">
        <v>681</v>
      </c>
      <c r="E615" s="9" t="s">
        <v>681</v>
      </c>
      <c r="F615" s="5" t="s">
        <v>529</v>
      </c>
      <c r="G615" s="5" t="s">
        <v>4</v>
      </c>
      <c r="H615" s="5" t="s">
        <v>684</v>
      </c>
      <c r="I615" s="4" t="s">
        <v>12510</v>
      </c>
      <c r="J615" s="5" t="s">
        <v>4</v>
      </c>
      <c r="K615" s="5" t="s">
        <v>4</v>
      </c>
      <c r="L615" s="5" t="s">
        <v>4</v>
      </c>
      <c r="M615" s="5" t="s">
        <v>5</v>
      </c>
      <c r="N615" s="5" t="s">
        <v>687</v>
      </c>
      <c r="O615" s="18">
        <v>44494</v>
      </c>
      <c r="P615" s="5" t="s">
        <v>688</v>
      </c>
      <c r="Q615" s="19">
        <v>131006.61</v>
      </c>
      <c r="R615" s="19">
        <v>131006.61</v>
      </c>
      <c r="S615" s="19">
        <v>0</v>
      </c>
      <c r="T615" s="19">
        <v>0</v>
      </c>
    </row>
    <row r="616" spans="1:20" ht="29" outlineLevel="4" x14ac:dyDescent="0.35">
      <c r="A616" s="9" t="s">
        <v>526</v>
      </c>
      <c r="B616" s="9" t="s">
        <v>527</v>
      </c>
      <c r="C616" s="12" t="s">
        <v>665</v>
      </c>
      <c r="D616" s="5" t="s">
        <v>681</v>
      </c>
      <c r="E616" s="9" t="s">
        <v>681</v>
      </c>
      <c r="F616" s="5" t="s">
        <v>529</v>
      </c>
      <c r="G616" s="5" t="s">
        <v>4</v>
      </c>
      <c r="H616" s="5" t="s">
        <v>684</v>
      </c>
      <c r="I616" s="4" t="s">
        <v>12510</v>
      </c>
      <c r="J616" s="5" t="s">
        <v>4</v>
      </c>
      <c r="K616" s="5" t="s">
        <v>4</v>
      </c>
      <c r="L616" s="5" t="s">
        <v>4</v>
      </c>
      <c r="M616" s="5" t="s">
        <v>5</v>
      </c>
      <c r="N616" s="5" t="s">
        <v>689</v>
      </c>
      <c r="O616" s="18">
        <v>44524</v>
      </c>
      <c r="P616" s="5" t="s">
        <v>690</v>
      </c>
      <c r="Q616" s="19">
        <v>55932.66</v>
      </c>
      <c r="R616" s="19">
        <v>55932.66</v>
      </c>
      <c r="S616" s="19">
        <v>0</v>
      </c>
      <c r="T616" s="19">
        <v>0</v>
      </c>
    </row>
    <row r="617" spans="1:20" outlineLevel="3" x14ac:dyDescent="0.35">
      <c r="H617" s="1" t="s">
        <v>11043</v>
      </c>
      <c r="O617" s="18"/>
      <c r="Q617" s="19">
        <f>SUBTOTAL(9,Q613:Q616)</f>
        <v>299617.39</v>
      </c>
      <c r="R617" s="19">
        <f>SUBTOTAL(9,R613:R616)</f>
        <v>299617.39</v>
      </c>
      <c r="S617" s="19">
        <f>SUBTOTAL(9,S613:S616)</f>
        <v>0</v>
      </c>
      <c r="T617" s="19">
        <f>SUBTOTAL(9,T613:T616)</f>
        <v>0</v>
      </c>
    </row>
    <row r="618" spans="1:20" ht="29" outlineLevel="4" x14ac:dyDescent="0.35">
      <c r="A618" s="9" t="s">
        <v>526</v>
      </c>
      <c r="B618" s="9" t="s">
        <v>527</v>
      </c>
      <c r="C618" s="12" t="s">
        <v>665</v>
      </c>
      <c r="D618" s="5" t="s">
        <v>691</v>
      </c>
      <c r="E618" s="9" t="s">
        <v>691</v>
      </c>
      <c r="F618" s="5" t="s">
        <v>566</v>
      </c>
      <c r="G618" s="5" t="s">
        <v>4</v>
      </c>
      <c r="H618" s="5" t="s">
        <v>693</v>
      </c>
      <c r="I618" s="4" t="s">
        <v>12511</v>
      </c>
      <c r="J618" s="5" t="s">
        <v>4</v>
      </c>
      <c r="K618" s="5" t="s">
        <v>4</v>
      </c>
      <c r="L618" s="5" t="s">
        <v>4</v>
      </c>
      <c r="M618" s="5" t="s">
        <v>5</v>
      </c>
      <c r="N618" s="5" t="s">
        <v>692</v>
      </c>
      <c r="O618" s="18">
        <v>44413</v>
      </c>
      <c r="P618" s="5" t="s">
        <v>7</v>
      </c>
      <c r="Q618" s="19">
        <v>12105.6</v>
      </c>
      <c r="R618" s="19">
        <v>12105.6</v>
      </c>
      <c r="S618" s="19">
        <v>0</v>
      </c>
      <c r="T618" s="19">
        <v>0</v>
      </c>
    </row>
    <row r="619" spans="1:20" ht="29" outlineLevel="4" x14ac:dyDescent="0.35">
      <c r="A619" s="9" t="s">
        <v>526</v>
      </c>
      <c r="B619" s="9" t="s">
        <v>527</v>
      </c>
      <c r="C619" s="12" t="s">
        <v>665</v>
      </c>
      <c r="D619" s="5" t="s">
        <v>691</v>
      </c>
      <c r="E619" s="9" t="s">
        <v>691</v>
      </c>
      <c r="F619" s="5" t="s">
        <v>566</v>
      </c>
      <c r="G619" s="5" t="s">
        <v>4</v>
      </c>
      <c r="H619" s="5" t="s">
        <v>693</v>
      </c>
      <c r="I619" s="4" t="s">
        <v>12511</v>
      </c>
      <c r="J619" s="5" t="s">
        <v>4</v>
      </c>
      <c r="K619" s="5" t="s">
        <v>4</v>
      </c>
      <c r="L619" s="5" t="s">
        <v>4</v>
      </c>
      <c r="M619" s="5" t="s">
        <v>5</v>
      </c>
      <c r="N619" s="5" t="s">
        <v>694</v>
      </c>
      <c r="O619" s="18">
        <v>44496</v>
      </c>
      <c r="P619" s="5" t="s">
        <v>7</v>
      </c>
      <c r="Q619" s="19">
        <v>10778.57</v>
      </c>
      <c r="R619" s="19">
        <v>10778.57</v>
      </c>
      <c r="S619" s="19">
        <v>0</v>
      </c>
      <c r="T619" s="19">
        <v>0</v>
      </c>
    </row>
    <row r="620" spans="1:20" outlineLevel="3" x14ac:dyDescent="0.35">
      <c r="H620" s="1" t="s">
        <v>11044</v>
      </c>
      <c r="O620" s="18"/>
      <c r="Q620" s="19">
        <f>SUBTOTAL(9,Q618:Q619)</f>
        <v>22884.17</v>
      </c>
      <c r="R620" s="19">
        <f>SUBTOTAL(9,R618:R619)</f>
        <v>22884.17</v>
      </c>
      <c r="S620" s="19">
        <f>SUBTOTAL(9,S618:S619)</f>
        <v>0</v>
      </c>
      <c r="T620" s="19">
        <f>SUBTOTAL(9,T618:T619)</f>
        <v>0</v>
      </c>
    </row>
    <row r="621" spans="1:20" ht="29" outlineLevel="4" x14ac:dyDescent="0.35">
      <c r="A621" s="9" t="s">
        <v>104</v>
      </c>
      <c r="B621" s="9" t="s">
        <v>105</v>
      </c>
      <c r="C621" s="12" t="s">
        <v>665</v>
      </c>
      <c r="D621" s="5" t="s">
        <v>666</v>
      </c>
      <c r="E621" s="9" t="s">
        <v>666</v>
      </c>
      <c r="F621" s="5" t="s">
        <v>49</v>
      </c>
      <c r="G621" s="5" t="s">
        <v>4</v>
      </c>
      <c r="H621" s="5" t="s">
        <v>696</v>
      </c>
      <c r="I621" s="4" t="s">
        <v>697</v>
      </c>
      <c r="J621" s="5" t="s">
        <v>4</v>
      </c>
      <c r="K621" s="5" t="s">
        <v>4</v>
      </c>
      <c r="L621" s="5" t="s">
        <v>4</v>
      </c>
      <c r="M621" s="5" t="s">
        <v>5</v>
      </c>
      <c r="N621" s="5" t="s">
        <v>695</v>
      </c>
      <c r="O621" s="18">
        <v>44378</v>
      </c>
      <c r="P621" s="5" t="s">
        <v>7</v>
      </c>
      <c r="Q621" s="19">
        <v>4516</v>
      </c>
      <c r="R621" s="19">
        <v>4516</v>
      </c>
      <c r="S621" s="19">
        <v>0</v>
      </c>
      <c r="T621" s="19">
        <v>0</v>
      </c>
    </row>
    <row r="622" spans="1:20" ht="29" outlineLevel="4" x14ac:dyDescent="0.35">
      <c r="A622" s="9" t="s">
        <v>104</v>
      </c>
      <c r="B622" s="9" t="s">
        <v>105</v>
      </c>
      <c r="C622" s="12" t="s">
        <v>665</v>
      </c>
      <c r="D622" s="5" t="s">
        <v>666</v>
      </c>
      <c r="E622" s="9" t="s">
        <v>666</v>
      </c>
      <c r="F622" s="5" t="s">
        <v>49</v>
      </c>
      <c r="G622" s="5" t="s">
        <v>4</v>
      </c>
      <c r="H622" s="5" t="s">
        <v>696</v>
      </c>
      <c r="I622" s="4" t="s">
        <v>697</v>
      </c>
      <c r="J622" s="5" t="s">
        <v>4</v>
      </c>
      <c r="K622" s="5" t="s">
        <v>4</v>
      </c>
      <c r="L622" s="5" t="s">
        <v>4</v>
      </c>
      <c r="M622" s="5" t="s">
        <v>5</v>
      </c>
      <c r="N622" s="5" t="s">
        <v>698</v>
      </c>
      <c r="O622" s="18">
        <v>44404</v>
      </c>
      <c r="P622" s="5" t="s">
        <v>7</v>
      </c>
      <c r="Q622" s="19">
        <v>14956</v>
      </c>
      <c r="R622" s="19">
        <v>14956</v>
      </c>
      <c r="S622" s="19">
        <v>0</v>
      </c>
      <c r="T622" s="19">
        <v>0</v>
      </c>
    </row>
    <row r="623" spans="1:20" ht="29" outlineLevel="4" x14ac:dyDescent="0.35">
      <c r="A623" s="9" t="s">
        <v>104</v>
      </c>
      <c r="B623" s="9" t="s">
        <v>105</v>
      </c>
      <c r="C623" s="12" t="s">
        <v>665</v>
      </c>
      <c r="D623" s="5" t="s">
        <v>666</v>
      </c>
      <c r="E623" s="9" t="s">
        <v>666</v>
      </c>
      <c r="F623" s="5" t="s">
        <v>49</v>
      </c>
      <c r="G623" s="5" t="s">
        <v>4</v>
      </c>
      <c r="H623" s="5" t="s">
        <v>696</v>
      </c>
      <c r="I623" s="4" t="s">
        <v>697</v>
      </c>
      <c r="J623" s="5" t="s">
        <v>4</v>
      </c>
      <c r="K623" s="5" t="s">
        <v>4</v>
      </c>
      <c r="L623" s="5" t="s">
        <v>4</v>
      </c>
      <c r="M623" s="5" t="s">
        <v>5</v>
      </c>
      <c r="N623" s="5" t="s">
        <v>699</v>
      </c>
      <c r="O623" s="18">
        <v>44406</v>
      </c>
      <c r="P623" s="5" t="s">
        <v>7</v>
      </c>
      <c r="Q623" s="19">
        <v>50791</v>
      </c>
      <c r="R623" s="19">
        <v>50791</v>
      </c>
      <c r="S623" s="19">
        <v>0</v>
      </c>
      <c r="T623" s="19">
        <v>0</v>
      </c>
    </row>
    <row r="624" spans="1:20" ht="29" outlineLevel="4" x14ac:dyDescent="0.35">
      <c r="A624" s="9" t="s">
        <v>104</v>
      </c>
      <c r="B624" s="9" t="s">
        <v>105</v>
      </c>
      <c r="C624" s="12" t="s">
        <v>665</v>
      </c>
      <c r="D624" s="5" t="s">
        <v>666</v>
      </c>
      <c r="E624" s="9" t="s">
        <v>666</v>
      </c>
      <c r="F624" s="5" t="s">
        <v>49</v>
      </c>
      <c r="G624" s="5" t="s">
        <v>4</v>
      </c>
      <c r="H624" s="5" t="s">
        <v>696</v>
      </c>
      <c r="I624" s="4" t="s">
        <v>697</v>
      </c>
      <c r="J624" s="5" t="s">
        <v>4</v>
      </c>
      <c r="K624" s="5" t="s">
        <v>4</v>
      </c>
      <c r="L624" s="5" t="s">
        <v>4</v>
      </c>
      <c r="M624" s="5" t="s">
        <v>5</v>
      </c>
      <c r="N624" s="5" t="s">
        <v>700</v>
      </c>
      <c r="O624" s="18">
        <v>44410</v>
      </c>
      <c r="P624" s="5" t="s">
        <v>7</v>
      </c>
      <c r="Q624" s="19">
        <v>2418</v>
      </c>
      <c r="R624" s="19">
        <v>2418</v>
      </c>
      <c r="S624" s="19">
        <v>0</v>
      </c>
      <c r="T624" s="19">
        <v>0</v>
      </c>
    </row>
    <row r="625" spans="1:20" outlineLevel="3" x14ac:dyDescent="0.35">
      <c r="H625" s="1" t="s">
        <v>11045</v>
      </c>
      <c r="O625" s="18"/>
      <c r="Q625" s="19">
        <f>SUBTOTAL(9,Q621:Q624)</f>
        <v>72681</v>
      </c>
      <c r="R625" s="19">
        <f>SUBTOTAL(9,R621:R624)</f>
        <v>72681</v>
      </c>
      <c r="S625" s="19">
        <f>SUBTOTAL(9,S621:S624)</f>
        <v>0</v>
      </c>
      <c r="T625" s="19">
        <f>SUBTOTAL(9,T621:T624)</f>
        <v>0</v>
      </c>
    </row>
    <row r="626" spans="1:20" ht="29" outlineLevel="4" x14ac:dyDescent="0.35">
      <c r="A626" s="9" t="s">
        <v>104</v>
      </c>
      <c r="B626" s="9" t="s">
        <v>105</v>
      </c>
      <c r="C626" s="12" t="s">
        <v>665</v>
      </c>
      <c r="D626" s="5" t="s">
        <v>666</v>
      </c>
      <c r="E626" s="9" t="s">
        <v>666</v>
      </c>
      <c r="F626" s="5" t="s">
        <v>4</v>
      </c>
      <c r="G626" s="5" t="s">
        <v>45</v>
      </c>
      <c r="H626" s="5" t="s">
        <v>702</v>
      </c>
      <c r="I626" s="4" t="s">
        <v>703</v>
      </c>
      <c r="J626" s="5" t="s">
        <v>4</v>
      </c>
      <c r="K626" s="5" t="s">
        <v>4</v>
      </c>
      <c r="L626" s="5" t="s">
        <v>4</v>
      </c>
      <c r="M626" s="5" t="s">
        <v>5</v>
      </c>
      <c r="N626" s="5" t="s">
        <v>701</v>
      </c>
      <c r="O626" s="18">
        <v>44504</v>
      </c>
      <c r="P626" s="5" t="s">
        <v>7</v>
      </c>
      <c r="Q626" s="19">
        <v>2994.55</v>
      </c>
      <c r="R626" s="19">
        <v>0</v>
      </c>
      <c r="S626" s="19">
        <v>2994.55</v>
      </c>
      <c r="T626" s="19">
        <v>0</v>
      </c>
    </row>
    <row r="627" spans="1:20" ht="29" outlineLevel="4" x14ac:dyDescent="0.35">
      <c r="A627" s="9" t="s">
        <v>104</v>
      </c>
      <c r="B627" s="9" t="s">
        <v>105</v>
      </c>
      <c r="C627" s="12" t="s">
        <v>665</v>
      </c>
      <c r="D627" s="5" t="s">
        <v>666</v>
      </c>
      <c r="E627" s="9" t="s">
        <v>666</v>
      </c>
      <c r="F627" s="5" t="s">
        <v>4</v>
      </c>
      <c r="G627" s="5" t="s">
        <v>45</v>
      </c>
      <c r="H627" s="5" t="s">
        <v>702</v>
      </c>
      <c r="I627" s="4" t="s">
        <v>703</v>
      </c>
      <c r="J627" s="5" t="s">
        <v>4</v>
      </c>
      <c r="K627" s="5" t="s">
        <v>4</v>
      </c>
      <c r="L627" s="5" t="s">
        <v>4</v>
      </c>
      <c r="M627" s="5" t="s">
        <v>5</v>
      </c>
      <c r="N627" s="5" t="s">
        <v>704</v>
      </c>
      <c r="O627" s="18">
        <v>44658</v>
      </c>
      <c r="P627" s="5" t="s">
        <v>7</v>
      </c>
      <c r="Q627" s="19">
        <v>10221.17</v>
      </c>
      <c r="R627" s="19">
        <v>0</v>
      </c>
      <c r="S627" s="19">
        <v>10221.17</v>
      </c>
      <c r="T627" s="19">
        <v>0</v>
      </c>
    </row>
    <row r="628" spans="1:20" ht="29" outlineLevel="4" x14ac:dyDescent="0.35">
      <c r="A628" s="9" t="s">
        <v>104</v>
      </c>
      <c r="B628" s="9" t="s">
        <v>105</v>
      </c>
      <c r="C628" s="12" t="s">
        <v>665</v>
      </c>
      <c r="D628" s="5" t="s">
        <v>666</v>
      </c>
      <c r="E628" s="9" t="s">
        <v>666</v>
      </c>
      <c r="F628" s="5" t="s">
        <v>4</v>
      </c>
      <c r="G628" s="5" t="s">
        <v>45</v>
      </c>
      <c r="H628" s="5" t="s">
        <v>702</v>
      </c>
      <c r="I628" s="4" t="s">
        <v>703</v>
      </c>
      <c r="J628" s="5" t="s">
        <v>4</v>
      </c>
      <c r="K628" s="5" t="s">
        <v>4</v>
      </c>
      <c r="L628" s="5" t="s">
        <v>4</v>
      </c>
      <c r="M628" s="5" t="s">
        <v>5</v>
      </c>
      <c r="N628" s="5" t="s">
        <v>705</v>
      </c>
      <c r="O628" s="18">
        <v>44712</v>
      </c>
      <c r="P628" s="5" t="s">
        <v>7</v>
      </c>
      <c r="Q628" s="19">
        <v>4099.43</v>
      </c>
      <c r="R628" s="19">
        <v>0</v>
      </c>
      <c r="S628" s="19">
        <v>4099.43</v>
      </c>
      <c r="T628" s="19">
        <v>0</v>
      </c>
    </row>
    <row r="629" spans="1:20" ht="29" outlineLevel="4" x14ac:dyDescent="0.35">
      <c r="A629" s="9" t="s">
        <v>104</v>
      </c>
      <c r="B629" s="9" t="s">
        <v>105</v>
      </c>
      <c r="C629" s="12" t="s">
        <v>665</v>
      </c>
      <c r="D629" s="5" t="s">
        <v>666</v>
      </c>
      <c r="E629" s="9" t="s">
        <v>666</v>
      </c>
      <c r="F629" s="5" t="s">
        <v>49</v>
      </c>
      <c r="G629" s="5" t="s">
        <v>4</v>
      </c>
      <c r="H629" s="5" t="s">
        <v>702</v>
      </c>
      <c r="I629" s="4" t="s">
        <v>703</v>
      </c>
      <c r="J629" s="5" t="s">
        <v>4</v>
      </c>
      <c r="K629" s="5" t="s">
        <v>4</v>
      </c>
      <c r="L629" s="5" t="s">
        <v>4</v>
      </c>
      <c r="M629" s="5" t="s">
        <v>5</v>
      </c>
      <c r="N629" s="5" t="s">
        <v>701</v>
      </c>
      <c r="O629" s="18">
        <v>44504</v>
      </c>
      <c r="P629" s="5" t="s">
        <v>7</v>
      </c>
      <c r="Q629" s="19">
        <v>47913.45</v>
      </c>
      <c r="R629" s="19">
        <v>47913.45</v>
      </c>
      <c r="S629" s="19">
        <v>0</v>
      </c>
      <c r="T629" s="19">
        <v>0</v>
      </c>
    </row>
    <row r="630" spans="1:20" ht="29" outlineLevel="4" x14ac:dyDescent="0.35">
      <c r="A630" s="9" t="s">
        <v>104</v>
      </c>
      <c r="B630" s="9" t="s">
        <v>105</v>
      </c>
      <c r="C630" s="12" t="s">
        <v>665</v>
      </c>
      <c r="D630" s="5" t="s">
        <v>666</v>
      </c>
      <c r="E630" s="9" t="s">
        <v>666</v>
      </c>
      <c r="F630" s="5" t="s">
        <v>49</v>
      </c>
      <c r="G630" s="5" t="s">
        <v>4</v>
      </c>
      <c r="H630" s="5" t="s">
        <v>702</v>
      </c>
      <c r="I630" s="4" t="s">
        <v>703</v>
      </c>
      <c r="J630" s="5" t="s">
        <v>4</v>
      </c>
      <c r="K630" s="5" t="s">
        <v>4</v>
      </c>
      <c r="L630" s="5" t="s">
        <v>4</v>
      </c>
      <c r="M630" s="5" t="s">
        <v>5</v>
      </c>
      <c r="N630" s="5" t="s">
        <v>704</v>
      </c>
      <c r="O630" s="18">
        <v>44658</v>
      </c>
      <c r="P630" s="5" t="s">
        <v>7</v>
      </c>
      <c r="Q630" s="19">
        <v>163540.82999999999</v>
      </c>
      <c r="R630" s="19">
        <v>163540.82999999999</v>
      </c>
      <c r="S630" s="19">
        <v>0</v>
      </c>
      <c r="T630" s="19">
        <v>0</v>
      </c>
    </row>
    <row r="631" spans="1:20" ht="29" outlineLevel="4" x14ac:dyDescent="0.35">
      <c r="A631" s="9" t="s">
        <v>104</v>
      </c>
      <c r="B631" s="9" t="s">
        <v>105</v>
      </c>
      <c r="C631" s="12" t="s">
        <v>665</v>
      </c>
      <c r="D631" s="5" t="s">
        <v>666</v>
      </c>
      <c r="E631" s="9" t="s">
        <v>666</v>
      </c>
      <c r="F631" s="5" t="s">
        <v>49</v>
      </c>
      <c r="G631" s="5" t="s">
        <v>4</v>
      </c>
      <c r="H631" s="5" t="s">
        <v>702</v>
      </c>
      <c r="I631" s="4" t="s">
        <v>703</v>
      </c>
      <c r="J631" s="5" t="s">
        <v>4</v>
      </c>
      <c r="K631" s="5" t="s">
        <v>4</v>
      </c>
      <c r="L631" s="5" t="s">
        <v>4</v>
      </c>
      <c r="M631" s="5" t="s">
        <v>5</v>
      </c>
      <c r="N631" s="5" t="s">
        <v>705</v>
      </c>
      <c r="O631" s="18">
        <v>44712</v>
      </c>
      <c r="P631" s="5" t="s">
        <v>7</v>
      </c>
      <c r="Q631" s="19">
        <v>65591.570000000007</v>
      </c>
      <c r="R631" s="19">
        <v>65591.570000000007</v>
      </c>
      <c r="S631" s="19">
        <v>0</v>
      </c>
      <c r="T631" s="19">
        <v>0</v>
      </c>
    </row>
    <row r="632" spans="1:20" outlineLevel="3" x14ac:dyDescent="0.35">
      <c r="H632" s="1" t="s">
        <v>11046</v>
      </c>
      <c r="O632" s="18"/>
      <c r="Q632" s="19">
        <f>SUBTOTAL(9,Q626:Q631)</f>
        <v>294361</v>
      </c>
      <c r="R632" s="19">
        <f>SUBTOTAL(9,R626:R631)</f>
        <v>277045.84999999998</v>
      </c>
      <c r="S632" s="19">
        <f>SUBTOTAL(9,S626:S631)</f>
        <v>17315.150000000001</v>
      </c>
      <c r="T632" s="19">
        <f>SUBTOTAL(9,T626:T631)</f>
        <v>0</v>
      </c>
    </row>
    <row r="633" spans="1:20" ht="29" outlineLevel="4" x14ac:dyDescent="0.35">
      <c r="A633" s="9" t="s">
        <v>526</v>
      </c>
      <c r="B633" s="9" t="s">
        <v>527</v>
      </c>
      <c r="C633" s="12" t="s">
        <v>665</v>
      </c>
      <c r="D633" s="5" t="s">
        <v>681</v>
      </c>
      <c r="E633" s="9" t="s">
        <v>681</v>
      </c>
      <c r="F633" s="5" t="s">
        <v>529</v>
      </c>
      <c r="G633" s="5" t="s">
        <v>4</v>
      </c>
      <c r="H633" s="5" t="s">
        <v>708</v>
      </c>
      <c r="I633" s="4" t="s">
        <v>12512</v>
      </c>
      <c r="J633" s="5" t="s">
        <v>4</v>
      </c>
      <c r="K633" s="5" t="s">
        <v>4</v>
      </c>
      <c r="L633" s="5" t="s">
        <v>4</v>
      </c>
      <c r="M633" s="5" t="s">
        <v>5</v>
      </c>
      <c r="N633" s="5" t="s">
        <v>706</v>
      </c>
      <c r="O633" s="18">
        <v>44739</v>
      </c>
      <c r="P633" s="5" t="s">
        <v>707</v>
      </c>
      <c r="Q633" s="19">
        <v>40014.699999999997</v>
      </c>
      <c r="R633" s="19">
        <v>40014.699999999997</v>
      </c>
      <c r="S633" s="19">
        <v>0</v>
      </c>
      <c r="T633" s="19">
        <v>0</v>
      </c>
    </row>
    <row r="634" spans="1:20" outlineLevel="3" x14ac:dyDescent="0.35">
      <c r="H634" s="1" t="s">
        <v>11047</v>
      </c>
      <c r="O634" s="18"/>
      <c r="Q634" s="19">
        <f>SUBTOTAL(9,Q633:Q633)</f>
        <v>40014.699999999997</v>
      </c>
      <c r="R634" s="19">
        <f>SUBTOTAL(9,R633:R633)</f>
        <v>40014.699999999997</v>
      </c>
      <c r="S634" s="19">
        <f>SUBTOTAL(9,S633:S633)</f>
        <v>0</v>
      </c>
      <c r="T634" s="19">
        <f>SUBTOTAL(9,T633:T633)</f>
        <v>0</v>
      </c>
    </row>
    <row r="635" spans="1:20" ht="29" outlineLevel="4" x14ac:dyDescent="0.35">
      <c r="A635" s="9" t="s">
        <v>526</v>
      </c>
      <c r="B635" s="9" t="s">
        <v>527</v>
      </c>
      <c r="C635" s="12" t="s">
        <v>665</v>
      </c>
      <c r="D635" s="5" t="s">
        <v>691</v>
      </c>
      <c r="E635" s="9" t="s">
        <v>691</v>
      </c>
      <c r="F635" s="5" t="s">
        <v>566</v>
      </c>
      <c r="G635" s="5" t="s">
        <v>4</v>
      </c>
      <c r="H635" s="5" t="s">
        <v>710</v>
      </c>
      <c r="I635" s="4" t="s">
        <v>711</v>
      </c>
      <c r="J635" s="5" t="s">
        <v>4</v>
      </c>
      <c r="K635" s="5" t="s">
        <v>4</v>
      </c>
      <c r="L635" s="5" t="s">
        <v>4</v>
      </c>
      <c r="M635" s="5" t="s">
        <v>5</v>
      </c>
      <c r="N635" s="5" t="s">
        <v>709</v>
      </c>
      <c r="O635" s="18">
        <v>44624</v>
      </c>
      <c r="P635" s="5" t="s">
        <v>7</v>
      </c>
      <c r="Q635" s="19">
        <v>22818.87</v>
      </c>
      <c r="R635" s="19">
        <v>22818.87</v>
      </c>
      <c r="S635" s="19">
        <v>0</v>
      </c>
      <c r="T635" s="19">
        <v>0</v>
      </c>
    </row>
    <row r="636" spans="1:20" outlineLevel="3" x14ac:dyDescent="0.35">
      <c r="H636" s="1" t="s">
        <v>11048</v>
      </c>
      <c r="O636" s="18"/>
      <c r="Q636" s="19">
        <f>SUBTOTAL(9,Q635:Q635)</f>
        <v>22818.87</v>
      </c>
      <c r="R636" s="19">
        <f>SUBTOTAL(9,R635:R635)</f>
        <v>22818.87</v>
      </c>
      <c r="S636" s="19">
        <f>SUBTOTAL(9,S635:S635)</f>
        <v>0</v>
      </c>
      <c r="T636" s="19">
        <f>SUBTOTAL(9,T635:T635)</f>
        <v>0</v>
      </c>
    </row>
    <row r="637" spans="1:20" outlineLevel="4" x14ac:dyDescent="0.35">
      <c r="A637" s="9" t="s">
        <v>104</v>
      </c>
      <c r="B637" s="9" t="s">
        <v>105</v>
      </c>
      <c r="C637" s="12" t="s">
        <v>665</v>
      </c>
      <c r="D637" s="5" t="s">
        <v>691</v>
      </c>
      <c r="E637" s="9" t="s">
        <v>691</v>
      </c>
      <c r="F637" s="5" t="s">
        <v>4</v>
      </c>
      <c r="G637" s="5" t="s">
        <v>106</v>
      </c>
      <c r="H637" s="5" t="s">
        <v>108</v>
      </c>
      <c r="I637" s="20" t="s">
        <v>12479</v>
      </c>
      <c r="J637" s="5" t="s">
        <v>4</v>
      </c>
      <c r="K637" s="5" t="s">
        <v>4</v>
      </c>
      <c r="L637" s="5" t="s">
        <v>4</v>
      </c>
      <c r="M637" s="5" t="s">
        <v>5</v>
      </c>
      <c r="N637" s="5" t="s">
        <v>712</v>
      </c>
      <c r="O637" s="18">
        <v>44524</v>
      </c>
      <c r="P637" s="5" t="s">
        <v>7</v>
      </c>
      <c r="Q637" s="19">
        <v>94406</v>
      </c>
      <c r="R637" s="19">
        <v>0</v>
      </c>
      <c r="S637" s="19">
        <v>94406</v>
      </c>
      <c r="T637" s="19">
        <v>0</v>
      </c>
    </row>
    <row r="638" spans="1:20" outlineLevel="3" x14ac:dyDescent="0.35">
      <c r="H638" s="1" t="s">
        <v>10932</v>
      </c>
      <c r="O638" s="18"/>
      <c r="Q638" s="19">
        <f>SUBTOTAL(9,Q637:Q637)</f>
        <v>94406</v>
      </c>
      <c r="R638" s="19">
        <f>SUBTOTAL(9,R637:R637)</f>
        <v>0</v>
      </c>
      <c r="S638" s="19">
        <f>SUBTOTAL(9,S637:S637)</f>
        <v>94406</v>
      </c>
      <c r="T638" s="19">
        <f>SUBTOTAL(9,T637:T637)</f>
        <v>0</v>
      </c>
    </row>
    <row r="639" spans="1:20" outlineLevel="4" x14ac:dyDescent="0.35">
      <c r="A639" s="9" t="s">
        <v>104</v>
      </c>
      <c r="B639" s="9" t="s">
        <v>105</v>
      </c>
      <c r="C639" s="12" t="s">
        <v>665</v>
      </c>
      <c r="D639" s="5" t="s">
        <v>691</v>
      </c>
      <c r="E639" s="9" t="s">
        <v>691</v>
      </c>
      <c r="F639" s="5" t="s">
        <v>4</v>
      </c>
      <c r="G639" s="5" t="s">
        <v>106</v>
      </c>
      <c r="H639" s="5" t="s">
        <v>109</v>
      </c>
      <c r="I639" s="20" t="s">
        <v>12480</v>
      </c>
      <c r="J639" s="5" t="s">
        <v>4</v>
      </c>
      <c r="K639" s="5" t="s">
        <v>4</v>
      </c>
      <c r="L639" s="5" t="s">
        <v>4</v>
      </c>
      <c r="M639" s="5" t="s">
        <v>5</v>
      </c>
      <c r="N639" s="5" t="s">
        <v>712</v>
      </c>
      <c r="O639" s="18">
        <v>44524</v>
      </c>
      <c r="P639" s="5" t="s">
        <v>7</v>
      </c>
      <c r="Q639" s="19">
        <v>157535</v>
      </c>
      <c r="R639" s="19">
        <v>0</v>
      </c>
      <c r="S639" s="19">
        <v>157535</v>
      </c>
      <c r="T639" s="19">
        <v>0</v>
      </c>
    </row>
    <row r="640" spans="1:20" outlineLevel="3" x14ac:dyDescent="0.35">
      <c r="H640" s="1" t="s">
        <v>10933</v>
      </c>
      <c r="O640" s="18"/>
      <c r="Q640" s="19">
        <f>SUBTOTAL(9,Q639:Q639)</f>
        <v>157535</v>
      </c>
      <c r="R640" s="19">
        <f>SUBTOTAL(9,R639:R639)</f>
        <v>0</v>
      </c>
      <c r="S640" s="19">
        <f>SUBTOTAL(9,S639:S639)</f>
        <v>157535</v>
      </c>
      <c r="T640" s="19">
        <f>SUBTOTAL(9,T639:T639)</f>
        <v>0</v>
      </c>
    </row>
    <row r="641" spans="1:20" outlineLevel="4" x14ac:dyDescent="0.35">
      <c r="A641" s="9" t="s">
        <v>104</v>
      </c>
      <c r="B641" s="9" t="s">
        <v>105</v>
      </c>
      <c r="C641" s="12" t="s">
        <v>665</v>
      </c>
      <c r="D641" s="5" t="s">
        <v>691</v>
      </c>
      <c r="E641" s="9" t="s">
        <v>691</v>
      </c>
      <c r="F641" s="5" t="s">
        <v>4</v>
      </c>
      <c r="G641" s="5" t="s">
        <v>106</v>
      </c>
      <c r="H641" s="5" t="s">
        <v>110</v>
      </c>
      <c r="I641" s="20" t="s">
        <v>12481</v>
      </c>
      <c r="J641" s="5" t="s">
        <v>4</v>
      </c>
      <c r="K641" s="5" t="s">
        <v>4</v>
      </c>
      <c r="L641" s="5" t="s">
        <v>4</v>
      </c>
      <c r="M641" s="5" t="s">
        <v>5</v>
      </c>
      <c r="N641" s="5" t="s">
        <v>712</v>
      </c>
      <c r="O641" s="18">
        <v>44524</v>
      </c>
      <c r="P641" s="5" t="s">
        <v>7</v>
      </c>
      <c r="Q641" s="19">
        <v>55802</v>
      </c>
      <c r="R641" s="19">
        <v>0</v>
      </c>
      <c r="S641" s="19">
        <v>55802</v>
      </c>
      <c r="T641" s="19">
        <v>0</v>
      </c>
    </row>
    <row r="642" spans="1:20" outlineLevel="3" x14ac:dyDescent="0.35">
      <c r="H642" s="1" t="s">
        <v>10934</v>
      </c>
      <c r="O642" s="18"/>
      <c r="Q642" s="19">
        <f>SUBTOTAL(9,Q641:Q641)</f>
        <v>55802</v>
      </c>
      <c r="R642" s="19">
        <f>SUBTOTAL(9,R641:R641)</f>
        <v>0</v>
      </c>
      <c r="S642" s="19">
        <f>SUBTOTAL(9,S641:S641)</f>
        <v>55802</v>
      </c>
      <c r="T642" s="19">
        <f>SUBTOTAL(9,T641:T641)</f>
        <v>0</v>
      </c>
    </row>
    <row r="643" spans="1:20" outlineLevel="2" x14ac:dyDescent="0.35">
      <c r="C643" s="11" t="s">
        <v>10215</v>
      </c>
      <c r="O643" s="18"/>
      <c r="Q643" s="19">
        <f>SUBTOTAL(9,Q600:Q641)</f>
        <v>1719032.1300000001</v>
      </c>
      <c r="R643" s="19">
        <f>SUBTOTAL(9,R600:R641)</f>
        <v>1341010.3700000001</v>
      </c>
      <c r="S643" s="19">
        <f>SUBTOTAL(9,S600:S641)</f>
        <v>378021.76</v>
      </c>
      <c r="T643" s="19">
        <f>SUBTOTAL(9,T600:T641)</f>
        <v>0</v>
      </c>
    </row>
    <row r="644" spans="1:20" s="10" customFormat="1" ht="29" outlineLevel="4" x14ac:dyDescent="0.35">
      <c r="A644" s="10" t="s">
        <v>97</v>
      </c>
      <c r="B644" s="10" t="s">
        <v>98</v>
      </c>
      <c r="C644" s="15" t="s">
        <v>713</v>
      </c>
      <c r="D644" s="7" t="s">
        <v>714</v>
      </c>
      <c r="E644" s="10" t="s">
        <v>714</v>
      </c>
      <c r="F644" s="7" t="s">
        <v>12477</v>
      </c>
      <c r="G644" s="7" t="s">
        <v>4</v>
      </c>
      <c r="H644" s="7" t="s">
        <v>717</v>
      </c>
      <c r="I644" s="6" t="s">
        <v>718</v>
      </c>
      <c r="J644" s="7" t="s">
        <v>4</v>
      </c>
      <c r="K644" s="7" t="s">
        <v>4</v>
      </c>
      <c r="L644" s="7" t="s">
        <v>4</v>
      </c>
      <c r="M644" s="7" t="s">
        <v>5</v>
      </c>
      <c r="N644" s="7" t="s">
        <v>715</v>
      </c>
      <c r="O644" s="21">
        <v>44641</v>
      </c>
      <c r="P644" s="7" t="s">
        <v>716</v>
      </c>
      <c r="Q644" s="22">
        <v>144158.1</v>
      </c>
      <c r="R644" s="22">
        <v>144158.1</v>
      </c>
      <c r="S644" s="22">
        <v>0</v>
      </c>
      <c r="T644" s="22">
        <v>0</v>
      </c>
    </row>
    <row r="645" spans="1:20" outlineLevel="3" x14ac:dyDescent="0.35">
      <c r="H645" s="1" t="s">
        <v>11049</v>
      </c>
      <c r="O645" s="18"/>
      <c r="Q645" s="19">
        <f>SUBTOTAL(9,Q644:Q644)</f>
        <v>144158.1</v>
      </c>
      <c r="R645" s="19">
        <f>SUBTOTAL(9,R644:R644)</f>
        <v>144158.1</v>
      </c>
      <c r="S645" s="19">
        <f>SUBTOTAL(9,S644:S644)</f>
        <v>0</v>
      </c>
      <c r="T645" s="19">
        <f>SUBTOTAL(9,T644:T644)</f>
        <v>0</v>
      </c>
    </row>
    <row r="646" spans="1:20" s="10" customFormat="1" ht="29" outlineLevel="4" x14ac:dyDescent="0.35">
      <c r="A646" s="10" t="s">
        <v>97</v>
      </c>
      <c r="B646" s="10" t="s">
        <v>98</v>
      </c>
      <c r="C646" s="15" t="s">
        <v>713</v>
      </c>
      <c r="D646" s="7" t="s">
        <v>714</v>
      </c>
      <c r="E646" s="10" t="s">
        <v>714</v>
      </c>
      <c r="F646" s="7" t="s">
        <v>12477</v>
      </c>
      <c r="G646" s="7" t="s">
        <v>4</v>
      </c>
      <c r="H646" s="7" t="s">
        <v>721</v>
      </c>
      <c r="I646" s="6" t="s">
        <v>722</v>
      </c>
      <c r="J646" s="7" t="s">
        <v>4</v>
      </c>
      <c r="K646" s="7" t="s">
        <v>4</v>
      </c>
      <c r="L646" s="7" t="s">
        <v>4</v>
      </c>
      <c r="M646" s="7" t="s">
        <v>5</v>
      </c>
      <c r="N646" s="7" t="s">
        <v>719</v>
      </c>
      <c r="O646" s="21">
        <v>44567</v>
      </c>
      <c r="P646" s="7" t="s">
        <v>720</v>
      </c>
      <c r="Q646" s="22">
        <v>69132.87</v>
      </c>
      <c r="R646" s="22">
        <v>69132.87</v>
      </c>
      <c r="S646" s="22">
        <v>0</v>
      </c>
      <c r="T646" s="22">
        <v>0</v>
      </c>
    </row>
    <row r="647" spans="1:20" outlineLevel="3" x14ac:dyDescent="0.35">
      <c r="H647" s="1" t="s">
        <v>11050</v>
      </c>
      <c r="O647" s="18"/>
      <c r="Q647" s="19">
        <f>SUBTOTAL(9,Q646:Q646)</f>
        <v>69132.87</v>
      </c>
      <c r="R647" s="19">
        <f>SUBTOTAL(9,R646:R646)</f>
        <v>69132.87</v>
      </c>
      <c r="S647" s="19">
        <f>SUBTOTAL(9,S646:S646)</f>
        <v>0</v>
      </c>
      <c r="T647" s="19">
        <f>SUBTOTAL(9,T646:T646)</f>
        <v>0</v>
      </c>
    </row>
    <row r="648" spans="1:20" outlineLevel="2" x14ac:dyDescent="0.35">
      <c r="C648" s="11" t="s">
        <v>10216</v>
      </c>
      <c r="O648" s="18"/>
      <c r="Q648" s="19">
        <f>SUBTOTAL(9,Q644:Q646)</f>
        <v>213290.97</v>
      </c>
      <c r="R648" s="19">
        <f>SUBTOTAL(9,R644:R646)</f>
        <v>213290.97</v>
      </c>
      <c r="S648" s="19">
        <f>SUBTOTAL(9,S644:S646)</f>
        <v>0</v>
      </c>
      <c r="T648" s="19">
        <f>SUBTOTAL(9,T644:T646)</f>
        <v>0</v>
      </c>
    </row>
    <row r="649" spans="1:20" s="10" customFormat="1" ht="29" outlineLevel="4" x14ac:dyDescent="0.35">
      <c r="A649" s="10" t="s">
        <v>97</v>
      </c>
      <c r="B649" s="10" t="s">
        <v>98</v>
      </c>
      <c r="C649" s="15" t="s">
        <v>723</v>
      </c>
      <c r="D649" s="7" t="s">
        <v>724</v>
      </c>
      <c r="E649" s="10" t="s">
        <v>724</v>
      </c>
      <c r="F649" s="7" t="s">
        <v>12477</v>
      </c>
      <c r="G649" s="7" t="s">
        <v>4</v>
      </c>
      <c r="H649" s="7" t="s">
        <v>726</v>
      </c>
      <c r="I649" s="6" t="s">
        <v>727</v>
      </c>
      <c r="J649" s="7" t="s">
        <v>4</v>
      </c>
      <c r="K649" s="7" t="s">
        <v>4</v>
      </c>
      <c r="L649" s="7" t="s">
        <v>4</v>
      </c>
      <c r="M649" s="7" t="s">
        <v>5</v>
      </c>
      <c r="N649" s="7" t="s">
        <v>725</v>
      </c>
      <c r="O649" s="21">
        <v>44420</v>
      </c>
      <c r="P649" s="7" t="s">
        <v>7</v>
      </c>
      <c r="Q649" s="22">
        <v>5716.73</v>
      </c>
      <c r="R649" s="22">
        <v>5716.73</v>
      </c>
      <c r="S649" s="22">
        <v>0</v>
      </c>
      <c r="T649" s="22">
        <v>0</v>
      </c>
    </row>
    <row r="650" spans="1:20" outlineLevel="3" x14ac:dyDescent="0.35">
      <c r="H650" s="1" t="s">
        <v>11051</v>
      </c>
      <c r="O650" s="18"/>
      <c r="Q650" s="19">
        <f>SUBTOTAL(9,Q649:Q649)</f>
        <v>5716.73</v>
      </c>
      <c r="R650" s="19">
        <f>SUBTOTAL(9,R649:R649)</f>
        <v>5716.73</v>
      </c>
      <c r="S650" s="19">
        <f>SUBTOTAL(9,S649:S649)</f>
        <v>0</v>
      </c>
      <c r="T650" s="19">
        <f>SUBTOTAL(9,T649:T649)</f>
        <v>0</v>
      </c>
    </row>
    <row r="651" spans="1:20" outlineLevel="2" x14ac:dyDescent="0.35">
      <c r="C651" s="11" t="s">
        <v>10217</v>
      </c>
      <c r="O651" s="18"/>
      <c r="Q651" s="19">
        <f>SUBTOTAL(9,Q649:Q649)</f>
        <v>5716.73</v>
      </c>
      <c r="R651" s="19">
        <f>SUBTOTAL(9,R649:R649)</f>
        <v>5716.73</v>
      </c>
      <c r="S651" s="19">
        <f>SUBTOTAL(9,S649:S649)</f>
        <v>0</v>
      </c>
      <c r="T651" s="19">
        <f>SUBTOTAL(9,T649:T649)</f>
        <v>0</v>
      </c>
    </row>
    <row r="652" spans="1:20" ht="58" outlineLevel="4" x14ac:dyDescent="0.35">
      <c r="A652" s="9" t="s">
        <v>74</v>
      </c>
      <c r="B652" s="9" t="s">
        <v>75</v>
      </c>
      <c r="C652" s="12" t="s">
        <v>12349</v>
      </c>
      <c r="D652" s="5" t="s">
        <v>728</v>
      </c>
      <c r="E652" s="9" t="s">
        <v>728</v>
      </c>
      <c r="F652" s="5" t="s">
        <v>4</v>
      </c>
      <c r="G652" s="5" t="s">
        <v>729</v>
      </c>
      <c r="H652" s="5" t="s">
        <v>731</v>
      </c>
      <c r="I652" s="4" t="s">
        <v>732</v>
      </c>
      <c r="J652" s="5" t="s">
        <v>4</v>
      </c>
      <c r="K652" s="5" t="s">
        <v>4</v>
      </c>
      <c r="L652" s="5" t="s">
        <v>4</v>
      </c>
      <c r="M652" s="5" t="s">
        <v>5</v>
      </c>
      <c r="N652" s="5" t="s">
        <v>730</v>
      </c>
      <c r="O652" s="18">
        <v>44559</v>
      </c>
      <c r="P652" s="5" t="s">
        <v>7</v>
      </c>
      <c r="Q652" s="19">
        <v>270236.71000000002</v>
      </c>
      <c r="R652" s="19">
        <v>0</v>
      </c>
      <c r="S652" s="19">
        <v>270236.71000000002</v>
      </c>
      <c r="T652" s="19">
        <v>0</v>
      </c>
    </row>
    <row r="653" spans="1:20" outlineLevel="3" x14ac:dyDescent="0.35">
      <c r="H653" s="1" t="s">
        <v>11052</v>
      </c>
      <c r="O653" s="18"/>
      <c r="Q653" s="19">
        <f>SUBTOTAL(9,Q652:Q652)</f>
        <v>270236.71000000002</v>
      </c>
      <c r="R653" s="19">
        <f>SUBTOTAL(9,R652:R652)</f>
        <v>0</v>
      </c>
      <c r="S653" s="19">
        <f>SUBTOTAL(9,S652:S652)</f>
        <v>270236.71000000002</v>
      </c>
      <c r="T653" s="19">
        <f>SUBTOTAL(9,T652:T652)</f>
        <v>0</v>
      </c>
    </row>
    <row r="654" spans="1:20" ht="43.5" outlineLevel="4" x14ac:dyDescent="0.35">
      <c r="A654" s="9" t="s">
        <v>74</v>
      </c>
      <c r="B654" s="9" t="s">
        <v>75</v>
      </c>
      <c r="C654" s="12" t="s">
        <v>12349</v>
      </c>
      <c r="D654" s="5" t="s">
        <v>728</v>
      </c>
      <c r="E654" s="9" t="s">
        <v>728</v>
      </c>
      <c r="F654" s="5" t="s">
        <v>77</v>
      </c>
      <c r="G654" s="5" t="s">
        <v>4</v>
      </c>
      <c r="H654" s="5" t="s">
        <v>734</v>
      </c>
      <c r="I654" s="4" t="s">
        <v>735</v>
      </c>
      <c r="J654" s="5" t="s">
        <v>4</v>
      </c>
      <c r="K654" s="5" t="s">
        <v>4</v>
      </c>
      <c r="L654" s="5" t="s">
        <v>4</v>
      </c>
      <c r="M654" s="5" t="s">
        <v>5</v>
      </c>
      <c r="N654" s="5" t="s">
        <v>733</v>
      </c>
      <c r="O654" s="18">
        <v>44739</v>
      </c>
      <c r="P654" s="5" t="s">
        <v>7</v>
      </c>
      <c r="Q654" s="19">
        <v>271899</v>
      </c>
      <c r="R654" s="19">
        <v>271899</v>
      </c>
      <c r="S654" s="19">
        <v>0</v>
      </c>
      <c r="T654" s="19">
        <v>0</v>
      </c>
    </row>
    <row r="655" spans="1:20" outlineLevel="3" x14ac:dyDescent="0.35">
      <c r="H655" s="1" t="s">
        <v>11053</v>
      </c>
      <c r="O655" s="18"/>
      <c r="Q655" s="19">
        <f>SUBTOTAL(9,Q654:Q654)</f>
        <v>271899</v>
      </c>
      <c r="R655" s="19">
        <f>SUBTOTAL(9,R654:R654)</f>
        <v>271899</v>
      </c>
      <c r="S655" s="19">
        <f>SUBTOTAL(9,S654:S654)</f>
        <v>0</v>
      </c>
      <c r="T655" s="19">
        <f>SUBTOTAL(9,T654:T654)</f>
        <v>0</v>
      </c>
    </row>
    <row r="656" spans="1:20" ht="43.5" outlineLevel="4" x14ac:dyDescent="0.35">
      <c r="A656" s="9" t="s">
        <v>74</v>
      </c>
      <c r="B656" s="9" t="s">
        <v>75</v>
      </c>
      <c r="C656" s="12" t="s">
        <v>12349</v>
      </c>
      <c r="D656" s="5" t="s">
        <v>728</v>
      </c>
      <c r="E656" s="9" t="s">
        <v>728</v>
      </c>
      <c r="F656" s="5" t="s">
        <v>77</v>
      </c>
      <c r="G656" s="5" t="s">
        <v>4</v>
      </c>
      <c r="H656" s="5" t="s">
        <v>737</v>
      </c>
      <c r="I656" s="4" t="s">
        <v>735</v>
      </c>
      <c r="J656" s="5" t="s">
        <v>4</v>
      </c>
      <c r="K656" s="5" t="s">
        <v>4</v>
      </c>
      <c r="L656" s="5" t="s">
        <v>4</v>
      </c>
      <c r="M656" s="5" t="s">
        <v>5</v>
      </c>
      <c r="N656" s="5" t="s">
        <v>736</v>
      </c>
      <c r="O656" s="18">
        <v>44425</v>
      </c>
      <c r="P656" s="5" t="s">
        <v>7</v>
      </c>
      <c r="Q656" s="19">
        <v>989</v>
      </c>
      <c r="R656" s="19">
        <v>989</v>
      </c>
      <c r="S656" s="19">
        <v>0</v>
      </c>
      <c r="T656" s="19">
        <v>0</v>
      </c>
    </row>
    <row r="657" spans="1:20" outlineLevel="3" x14ac:dyDescent="0.35">
      <c r="H657" s="1" t="s">
        <v>11054</v>
      </c>
      <c r="O657" s="18"/>
      <c r="Q657" s="19">
        <f>SUBTOTAL(9,Q656:Q656)</f>
        <v>989</v>
      </c>
      <c r="R657" s="19">
        <f>SUBTOTAL(9,R656:R656)</f>
        <v>989</v>
      </c>
      <c r="S657" s="19">
        <f>SUBTOTAL(9,S656:S656)</f>
        <v>0</v>
      </c>
      <c r="T657" s="19">
        <f>SUBTOTAL(9,T656:T656)</f>
        <v>0</v>
      </c>
    </row>
    <row r="658" spans="1:20" ht="43.5" outlineLevel="4" x14ac:dyDescent="0.35">
      <c r="A658" s="9" t="s">
        <v>74</v>
      </c>
      <c r="B658" s="9" t="s">
        <v>75</v>
      </c>
      <c r="C658" s="12" t="s">
        <v>12349</v>
      </c>
      <c r="D658" s="5" t="s">
        <v>728</v>
      </c>
      <c r="E658" s="9" t="s">
        <v>728</v>
      </c>
      <c r="F658" s="5" t="s">
        <v>4</v>
      </c>
      <c r="G658" s="5" t="s">
        <v>729</v>
      </c>
      <c r="H658" s="5" t="s">
        <v>739</v>
      </c>
      <c r="I658" s="4" t="s">
        <v>735</v>
      </c>
      <c r="J658" s="5" t="s">
        <v>4</v>
      </c>
      <c r="K658" s="5" t="s">
        <v>4</v>
      </c>
      <c r="L658" s="5" t="s">
        <v>4</v>
      </c>
      <c r="M658" s="5" t="s">
        <v>5</v>
      </c>
      <c r="N658" s="5" t="s">
        <v>738</v>
      </c>
      <c r="O658" s="18">
        <v>44740</v>
      </c>
      <c r="P658" s="5" t="s">
        <v>7</v>
      </c>
      <c r="Q658" s="19">
        <v>1000000</v>
      </c>
      <c r="R658" s="19">
        <v>0</v>
      </c>
      <c r="S658" s="19">
        <v>1000000</v>
      </c>
      <c r="T658" s="19">
        <v>0</v>
      </c>
    </row>
    <row r="659" spans="1:20" outlineLevel="3" x14ac:dyDescent="0.35">
      <c r="H659" s="1" t="s">
        <v>11055</v>
      </c>
      <c r="O659" s="18"/>
      <c r="Q659" s="19">
        <f>SUBTOTAL(9,Q658:Q658)</f>
        <v>1000000</v>
      </c>
      <c r="R659" s="19">
        <f>SUBTOTAL(9,R658:R658)</f>
        <v>0</v>
      </c>
      <c r="S659" s="19">
        <f>SUBTOTAL(9,S658:S658)</f>
        <v>1000000</v>
      </c>
      <c r="T659" s="19">
        <f>SUBTOTAL(9,T658:T658)</f>
        <v>0</v>
      </c>
    </row>
    <row r="660" spans="1:20" outlineLevel="2" x14ac:dyDescent="0.35">
      <c r="C660" s="11" t="s">
        <v>12350</v>
      </c>
      <c r="O660" s="18"/>
      <c r="Q660" s="19">
        <f>SUBTOTAL(9,Q652:Q658)</f>
        <v>1543124.71</v>
      </c>
      <c r="R660" s="19">
        <f>SUBTOTAL(9,R652:R658)</f>
        <v>272888</v>
      </c>
      <c r="S660" s="19">
        <f>SUBTOTAL(9,S652:S658)</f>
        <v>1270236.71</v>
      </c>
      <c r="T660" s="19">
        <f>SUBTOTAL(9,T652:T658)</f>
        <v>0</v>
      </c>
    </row>
    <row r="661" spans="1:20" ht="29" outlineLevel="4" x14ac:dyDescent="0.35">
      <c r="A661" s="9" t="s">
        <v>104</v>
      </c>
      <c r="B661" s="9" t="s">
        <v>105</v>
      </c>
      <c r="C661" s="12" t="s">
        <v>740</v>
      </c>
      <c r="D661" s="5" t="s">
        <v>741</v>
      </c>
      <c r="E661" s="9" t="s">
        <v>741</v>
      </c>
      <c r="F661" s="5" t="s">
        <v>4</v>
      </c>
      <c r="G661" s="5" t="s">
        <v>45</v>
      </c>
      <c r="H661" s="5" t="s">
        <v>743</v>
      </c>
      <c r="I661" s="4" t="s">
        <v>12513</v>
      </c>
      <c r="J661" s="5" t="s">
        <v>4</v>
      </c>
      <c r="K661" s="5" t="s">
        <v>4</v>
      </c>
      <c r="L661" s="5" t="s">
        <v>4</v>
      </c>
      <c r="M661" s="5" t="s">
        <v>5</v>
      </c>
      <c r="N661" s="5" t="s">
        <v>742</v>
      </c>
      <c r="O661" s="18">
        <v>44396</v>
      </c>
      <c r="P661" s="5" t="s">
        <v>7</v>
      </c>
      <c r="Q661" s="19">
        <v>258.17</v>
      </c>
      <c r="R661" s="19">
        <v>0</v>
      </c>
      <c r="S661" s="19">
        <v>258.17</v>
      </c>
      <c r="T661" s="19">
        <v>0</v>
      </c>
    </row>
    <row r="662" spans="1:20" ht="29" outlineLevel="4" x14ac:dyDescent="0.35">
      <c r="A662" s="9" t="s">
        <v>104</v>
      </c>
      <c r="B662" s="9" t="s">
        <v>105</v>
      </c>
      <c r="C662" s="12" t="s">
        <v>740</v>
      </c>
      <c r="D662" s="5" t="s">
        <v>741</v>
      </c>
      <c r="E662" s="9" t="s">
        <v>741</v>
      </c>
      <c r="F662" s="5" t="s">
        <v>49</v>
      </c>
      <c r="G662" s="5" t="s">
        <v>4</v>
      </c>
      <c r="H662" s="5" t="s">
        <v>743</v>
      </c>
      <c r="I662" s="4" t="s">
        <v>12513</v>
      </c>
      <c r="J662" s="5" t="s">
        <v>4</v>
      </c>
      <c r="K662" s="5" t="s">
        <v>4</v>
      </c>
      <c r="L662" s="5" t="s">
        <v>4</v>
      </c>
      <c r="M662" s="5" t="s">
        <v>5</v>
      </c>
      <c r="N662" s="5" t="s">
        <v>742</v>
      </c>
      <c r="O662" s="18">
        <v>44396</v>
      </c>
      <c r="P662" s="5" t="s">
        <v>7</v>
      </c>
      <c r="Q662" s="19">
        <v>4130.83</v>
      </c>
      <c r="R662" s="19">
        <v>4130.83</v>
      </c>
      <c r="S662" s="19">
        <v>0</v>
      </c>
      <c r="T662" s="19">
        <v>0</v>
      </c>
    </row>
    <row r="663" spans="1:20" outlineLevel="3" x14ac:dyDescent="0.35">
      <c r="H663" s="1" t="s">
        <v>11056</v>
      </c>
      <c r="O663" s="18"/>
      <c r="Q663" s="19">
        <f>SUBTOTAL(9,Q661:Q662)</f>
        <v>4389</v>
      </c>
      <c r="R663" s="19">
        <f>SUBTOTAL(9,R661:R662)</f>
        <v>4130.83</v>
      </c>
      <c r="S663" s="19">
        <f>SUBTOTAL(9,S661:S662)</f>
        <v>258.17</v>
      </c>
      <c r="T663" s="19">
        <f>SUBTOTAL(9,T661:T662)</f>
        <v>0</v>
      </c>
    </row>
    <row r="664" spans="1:20" ht="29" outlineLevel="4" x14ac:dyDescent="0.35">
      <c r="A664" s="9" t="s">
        <v>104</v>
      </c>
      <c r="B664" s="9" t="s">
        <v>105</v>
      </c>
      <c r="C664" s="12" t="s">
        <v>740</v>
      </c>
      <c r="D664" s="5" t="s">
        <v>741</v>
      </c>
      <c r="E664" s="9" t="s">
        <v>741</v>
      </c>
      <c r="F664" s="5" t="s">
        <v>49</v>
      </c>
      <c r="G664" s="5" t="s">
        <v>4</v>
      </c>
      <c r="H664" s="5" t="s">
        <v>745</v>
      </c>
      <c r="I664" s="4" t="s">
        <v>746</v>
      </c>
      <c r="J664" s="5" t="s">
        <v>4</v>
      </c>
      <c r="K664" s="5" t="s">
        <v>4</v>
      </c>
      <c r="L664" s="5" t="s">
        <v>4</v>
      </c>
      <c r="M664" s="5" t="s">
        <v>5</v>
      </c>
      <c r="N664" s="5" t="s">
        <v>744</v>
      </c>
      <c r="O664" s="18">
        <v>44631</v>
      </c>
      <c r="P664" s="5" t="s">
        <v>7</v>
      </c>
      <c r="Q664" s="19">
        <v>40945</v>
      </c>
      <c r="R664" s="19">
        <v>40945</v>
      </c>
      <c r="S664" s="19">
        <v>0</v>
      </c>
      <c r="T664" s="19">
        <v>0</v>
      </c>
    </row>
    <row r="665" spans="1:20" ht="29" outlineLevel="4" x14ac:dyDescent="0.35">
      <c r="A665" s="9" t="s">
        <v>104</v>
      </c>
      <c r="B665" s="9" t="s">
        <v>105</v>
      </c>
      <c r="C665" s="12" t="s">
        <v>740</v>
      </c>
      <c r="D665" s="5" t="s">
        <v>741</v>
      </c>
      <c r="E665" s="9" t="s">
        <v>741</v>
      </c>
      <c r="F665" s="5" t="s">
        <v>49</v>
      </c>
      <c r="G665" s="5" t="s">
        <v>4</v>
      </c>
      <c r="H665" s="5" t="s">
        <v>745</v>
      </c>
      <c r="I665" s="4" t="s">
        <v>746</v>
      </c>
      <c r="J665" s="5" t="s">
        <v>4</v>
      </c>
      <c r="K665" s="5" t="s">
        <v>4</v>
      </c>
      <c r="L665" s="5" t="s">
        <v>4</v>
      </c>
      <c r="M665" s="5" t="s">
        <v>5</v>
      </c>
      <c r="N665" s="5" t="s">
        <v>747</v>
      </c>
      <c r="O665" s="18">
        <v>44652</v>
      </c>
      <c r="P665" s="5" t="s">
        <v>7</v>
      </c>
      <c r="Q665" s="19">
        <v>50115</v>
      </c>
      <c r="R665" s="19">
        <v>50115</v>
      </c>
      <c r="S665" s="19">
        <v>0</v>
      </c>
      <c r="T665" s="19">
        <v>0</v>
      </c>
    </row>
    <row r="666" spans="1:20" ht="29" outlineLevel="4" x14ac:dyDescent="0.35">
      <c r="A666" s="9" t="s">
        <v>104</v>
      </c>
      <c r="B666" s="9" t="s">
        <v>105</v>
      </c>
      <c r="C666" s="12" t="s">
        <v>740</v>
      </c>
      <c r="D666" s="5" t="s">
        <v>741</v>
      </c>
      <c r="E666" s="9" t="s">
        <v>741</v>
      </c>
      <c r="F666" s="5" t="s">
        <v>49</v>
      </c>
      <c r="G666" s="5" t="s">
        <v>4</v>
      </c>
      <c r="H666" s="5" t="s">
        <v>745</v>
      </c>
      <c r="I666" s="4" t="s">
        <v>746</v>
      </c>
      <c r="J666" s="5" t="s">
        <v>4</v>
      </c>
      <c r="K666" s="5" t="s">
        <v>4</v>
      </c>
      <c r="L666" s="5" t="s">
        <v>4</v>
      </c>
      <c r="M666" s="5" t="s">
        <v>5</v>
      </c>
      <c r="N666" s="5" t="s">
        <v>748</v>
      </c>
      <c r="O666" s="18">
        <v>44685</v>
      </c>
      <c r="P666" s="5" t="s">
        <v>7</v>
      </c>
      <c r="Q666" s="19">
        <v>39876</v>
      </c>
      <c r="R666" s="19">
        <v>39876</v>
      </c>
      <c r="S666" s="19">
        <v>0</v>
      </c>
      <c r="T666" s="19">
        <v>0</v>
      </c>
    </row>
    <row r="667" spans="1:20" ht="29" outlineLevel="4" x14ac:dyDescent="0.35">
      <c r="A667" s="9" t="s">
        <v>104</v>
      </c>
      <c r="B667" s="9" t="s">
        <v>105</v>
      </c>
      <c r="C667" s="12" t="s">
        <v>740</v>
      </c>
      <c r="D667" s="5" t="s">
        <v>741</v>
      </c>
      <c r="E667" s="9" t="s">
        <v>741</v>
      </c>
      <c r="F667" s="5" t="s">
        <v>49</v>
      </c>
      <c r="G667" s="5" t="s">
        <v>4</v>
      </c>
      <c r="H667" s="5" t="s">
        <v>745</v>
      </c>
      <c r="I667" s="4" t="s">
        <v>746</v>
      </c>
      <c r="J667" s="5" t="s">
        <v>4</v>
      </c>
      <c r="K667" s="5" t="s">
        <v>4</v>
      </c>
      <c r="L667" s="5" t="s">
        <v>4</v>
      </c>
      <c r="M667" s="5" t="s">
        <v>5</v>
      </c>
      <c r="N667" s="5" t="s">
        <v>749</v>
      </c>
      <c r="O667" s="18">
        <v>44727</v>
      </c>
      <c r="P667" s="5" t="s">
        <v>7</v>
      </c>
      <c r="Q667" s="19">
        <v>33042</v>
      </c>
      <c r="R667" s="19">
        <v>33042</v>
      </c>
      <c r="S667" s="19">
        <v>0</v>
      </c>
      <c r="T667" s="19">
        <v>0</v>
      </c>
    </row>
    <row r="668" spans="1:20" outlineLevel="3" x14ac:dyDescent="0.35">
      <c r="H668" s="1" t="s">
        <v>11057</v>
      </c>
      <c r="O668" s="18"/>
      <c r="Q668" s="19">
        <f>SUBTOTAL(9,Q664:Q667)</f>
        <v>163978</v>
      </c>
      <c r="R668" s="19">
        <f>SUBTOTAL(9,R664:R667)</f>
        <v>163978</v>
      </c>
      <c r="S668" s="19">
        <f>SUBTOTAL(9,S664:S667)</f>
        <v>0</v>
      </c>
      <c r="T668" s="19">
        <f>SUBTOTAL(9,T664:T667)</f>
        <v>0</v>
      </c>
    </row>
    <row r="669" spans="1:20" ht="29" outlineLevel="4" x14ac:dyDescent="0.35">
      <c r="A669" s="9" t="s">
        <v>526</v>
      </c>
      <c r="B669" s="9" t="s">
        <v>527</v>
      </c>
      <c r="C669" s="12" t="s">
        <v>740</v>
      </c>
      <c r="D669" s="5" t="s">
        <v>750</v>
      </c>
      <c r="E669" s="9" t="s">
        <v>750</v>
      </c>
      <c r="F669" s="5" t="s">
        <v>566</v>
      </c>
      <c r="G669" s="5" t="s">
        <v>4</v>
      </c>
      <c r="H669" s="5" t="s">
        <v>753</v>
      </c>
      <c r="I669" s="4" t="s">
        <v>12514</v>
      </c>
      <c r="J669" s="5" t="s">
        <v>4</v>
      </c>
      <c r="K669" s="5" t="s">
        <v>4</v>
      </c>
      <c r="L669" s="5" t="s">
        <v>4</v>
      </c>
      <c r="M669" s="5" t="s">
        <v>5</v>
      </c>
      <c r="N669" s="5" t="s">
        <v>751</v>
      </c>
      <c r="O669" s="18">
        <v>44518</v>
      </c>
      <c r="P669" s="5" t="s">
        <v>752</v>
      </c>
      <c r="Q669" s="19">
        <v>3452.64</v>
      </c>
      <c r="R669" s="19">
        <v>3452.64</v>
      </c>
      <c r="S669" s="19">
        <v>0</v>
      </c>
      <c r="T669" s="19">
        <v>0</v>
      </c>
    </row>
    <row r="670" spans="1:20" outlineLevel="3" x14ac:dyDescent="0.35">
      <c r="H670" s="1" t="s">
        <v>11058</v>
      </c>
      <c r="O670" s="18"/>
      <c r="Q670" s="19">
        <f>SUBTOTAL(9,Q669:Q669)</f>
        <v>3452.64</v>
      </c>
      <c r="R670" s="19">
        <f>SUBTOTAL(9,R669:R669)</f>
        <v>3452.64</v>
      </c>
      <c r="S670" s="19">
        <f>SUBTOTAL(9,S669:S669)</f>
        <v>0</v>
      </c>
      <c r="T670" s="19">
        <f>SUBTOTAL(9,T669:T669)</f>
        <v>0</v>
      </c>
    </row>
    <row r="671" spans="1:20" ht="43.5" outlineLevel="4" x14ac:dyDescent="0.35">
      <c r="A671" s="9" t="s">
        <v>526</v>
      </c>
      <c r="B671" s="9" t="s">
        <v>527</v>
      </c>
      <c r="C671" s="12" t="s">
        <v>740</v>
      </c>
      <c r="D671" s="5" t="s">
        <v>750</v>
      </c>
      <c r="E671" s="9" t="s">
        <v>750</v>
      </c>
      <c r="F671" s="5" t="s">
        <v>529</v>
      </c>
      <c r="G671" s="5" t="s">
        <v>4</v>
      </c>
      <c r="H671" s="5" t="s">
        <v>756</v>
      </c>
      <c r="I671" s="4" t="s">
        <v>12515</v>
      </c>
      <c r="J671" s="5" t="s">
        <v>4</v>
      </c>
      <c r="K671" s="5" t="s">
        <v>4</v>
      </c>
      <c r="L671" s="5" t="s">
        <v>4</v>
      </c>
      <c r="M671" s="5" t="s">
        <v>5</v>
      </c>
      <c r="N671" s="5" t="s">
        <v>754</v>
      </c>
      <c r="O671" s="18">
        <v>44413</v>
      </c>
      <c r="P671" s="5" t="s">
        <v>755</v>
      </c>
      <c r="Q671" s="19">
        <f>32287.94+0.5</f>
        <v>32288.44</v>
      </c>
      <c r="R671" s="19">
        <f>32287.94+0.5</f>
        <v>32288.44</v>
      </c>
      <c r="S671" s="19">
        <v>0</v>
      </c>
      <c r="T671" s="19">
        <v>0</v>
      </c>
    </row>
    <row r="672" spans="1:20" ht="43.5" outlineLevel="4" x14ac:dyDescent="0.35">
      <c r="A672" s="9" t="s">
        <v>526</v>
      </c>
      <c r="B672" s="9" t="s">
        <v>527</v>
      </c>
      <c r="C672" s="12" t="s">
        <v>740</v>
      </c>
      <c r="D672" s="5" t="s">
        <v>750</v>
      </c>
      <c r="E672" s="9" t="s">
        <v>750</v>
      </c>
      <c r="F672" s="5" t="s">
        <v>529</v>
      </c>
      <c r="G672" s="5" t="s">
        <v>4</v>
      </c>
      <c r="H672" s="5" t="s">
        <v>756</v>
      </c>
      <c r="I672" s="4" t="s">
        <v>12515</v>
      </c>
      <c r="J672" s="5" t="s">
        <v>4</v>
      </c>
      <c r="K672" s="5" t="s">
        <v>4</v>
      </c>
      <c r="L672" s="5" t="s">
        <v>4</v>
      </c>
      <c r="M672" s="5" t="s">
        <v>5</v>
      </c>
      <c r="N672" s="5" t="s">
        <v>757</v>
      </c>
      <c r="O672" s="18">
        <v>44532</v>
      </c>
      <c r="P672" s="5" t="s">
        <v>758</v>
      </c>
      <c r="Q672" s="19">
        <v>29250.09</v>
      </c>
      <c r="R672" s="19">
        <v>29250.09</v>
      </c>
      <c r="S672" s="19">
        <v>0</v>
      </c>
      <c r="T672" s="19">
        <v>0</v>
      </c>
    </row>
    <row r="673" spans="1:20" outlineLevel="3" x14ac:dyDescent="0.35">
      <c r="H673" s="1" t="s">
        <v>11059</v>
      </c>
      <c r="O673" s="18"/>
      <c r="Q673" s="19">
        <f>SUBTOTAL(9,Q671:Q672)</f>
        <v>61538.53</v>
      </c>
      <c r="R673" s="19">
        <f>SUBTOTAL(9,R671:R672)</f>
        <v>61538.53</v>
      </c>
      <c r="S673" s="19">
        <f>SUBTOTAL(9,S671:S672)</f>
        <v>0</v>
      </c>
      <c r="T673" s="19">
        <f>SUBTOTAL(9,T671:T672)</f>
        <v>0</v>
      </c>
    </row>
    <row r="674" spans="1:20" ht="29" outlineLevel="4" x14ac:dyDescent="0.35">
      <c r="A674" s="9" t="s">
        <v>104</v>
      </c>
      <c r="B674" s="9" t="s">
        <v>105</v>
      </c>
      <c r="C674" s="12" t="s">
        <v>740</v>
      </c>
      <c r="D674" s="5" t="s">
        <v>741</v>
      </c>
      <c r="E674" s="9" t="s">
        <v>741</v>
      </c>
      <c r="F674" s="5" t="s">
        <v>125</v>
      </c>
      <c r="G674" s="5" t="s">
        <v>4</v>
      </c>
      <c r="H674" s="5" t="s">
        <v>760</v>
      </c>
      <c r="I674" s="4" t="s">
        <v>761</v>
      </c>
      <c r="J674" s="5" t="s">
        <v>4</v>
      </c>
      <c r="K674" s="5" t="s">
        <v>4</v>
      </c>
      <c r="L674" s="5" t="s">
        <v>4</v>
      </c>
      <c r="M674" s="5" t="s">
        <v>5</v>
      </c>
      <c r="N674" s="5" t="s">
        <v>759</v>
      </c>
      <c r="O674" s="18">
        <v>44393</v>
      </c>
      <c r="P674" s="5" t="s">
        <v>7</v>
      </c>
      <c r="Q674" s="19">
        <v>48377</v>
      </c>
      <c r="R674" s="19">
        <v>48377</v>
      </c>
      <c r="S674" s="19">
        <v>0</v>
      </c>
      <c r="T674" s="19">
        <v>0</v>
      </c>
    </row>
    <row r="675" spans="1:20" ht="29" outlineLevel="4" x14ac:dyDescent="0.35">
      <c r="A675" s="9" t="s">
        <v>104</v>
      </c>
      <c r="B675" s="9" t="s">
        <v>105</v>
      </c>
      <c r="C675" s="12" t="s">
        <v>740</v>
      </c>
      <c r="D675" s="5" t="s">
        <v>741</v>
      </c>
      <c r="E675" s="9" t="s">
        <v>741</v>
      </c>
      <c r="F675" s="5" t="s">
        <v>125</v>
      </c>
      <c r="G675" s="5" t="s">
        <v>4</v>
      </c>
      <c r="H675" s="5" t="s">
        <v>760</v>
      </c>
      <c r="I675" s="4" t="s">
        <v>761</v>
      </c>
      <c r="J675" s="5" t="s">
        <v>4</v>
      </c>
      <c r="K675" s="5" t="s">
        <v>4</v>
      </c>
      <c r="L675" s="5" t="s">
        <v>4</v>
      </c>
      <c r="M675" s="5" t="s">
        <v>5</v>
      </c>
      <c r="N675" s="5" t="s">
        <v>762</v>
      </c>
      <c r="O675" s="18">
        <v>44420</v>
      </c>
      <c r="P675" s="5" t="s">
        <v>7</v>
      </c>
      <c r="Q675" s="19">
        <v>49862</v>
      </c>
      <c r="R675" s="19">
        <v>49862</v>
      </c>
      <c r="S675" s="19">
        <v>0</v>
      </c>
      <c r="T675" s="19">
        <v>0</v>
      </c>
    </row>
    <row r="676" spans="1:20" ht="29" outlineLevel="4" x14ac:dyDescent="0.35">
      <c r="A676" s="9" t="s">
        <v>104</v>
      </c>
      <c r="B676" s="9" t="s">
        <v>105</v>
      </c>
      <c r="C676" s="12" t="s">
        <v>740</v>
      </c>
      <c r="D676" s="5" t="s">
        <v>741</v>
      </c>
      <c r="E676" s="9" t="s">
        <v>741</v>
      </c>
      <c r="F676" s="5" t="s">
        <v>125</v>
      </c>
      <c r="G676" s="5" t="s">
        <v>4</v>
      </c>
      <c r="H676" s="5" t="s">
        <v>760</v>
      </c>
      <c r="I676" s="4" t="s">
        <v>761</v>
      </c>
      <c r="J676" s="5" t="s">
        <v>4</v>
      </c>
      <c r="K676" s="5" t="s">
        <v>4</v>
      </c>
      <c r="L676" s="5" t="s">
        <v>4</v>
      </c>
      <c r="M676" s="5" t="s">
        <v>5</v>
      </c>
      <c r="N676" s="5" t="s">
        <v>763</v>
      </c>
      <c r="O676" s="18">
        <v>44455</v>
      </c>
      <c r="P676" s="5" t="s">
        <v>7</v>
      </c>
      <c r="Q676" s="19">
        <v>51305</v>
      </c>
      <c r="R676" s="19">
        <v>51305</v>
      </c>
      <c r="S676" s="19">
        <v>0</v>
      </c>
      <c r="T676" s="19">
        <v>0</v>
      </c>
    </row>
    <row r="677" spans="1:20" ht="29" outlineLevel="4" x14ac:dyDescent="0.35">
      <c r="A677" s="9" t="s">
        <v>104</v>
      </c>
      <c r="B677" s="9" t="s">
        <v>105</v>
      </c>
      <c r="C677" s="12" t="s">
        <v>740</v>
      </c>
      <c r="D677" s="5" t="s">
        <v>741</v>
      </c>
      <c r="E677" s="9" t="s">
        <v>741</v>
      </c>
      <c r="F677" s="5" t="s">
        <v>125</v>
      </c>
      <c r="G677" s="5" t="s">
        <v>4</v>
      </c>
      <c r="H677" s="5" t="s">
        <v>760</v>
      </c>
      <c r="I677" s="4" t="s">
        <v>761</v>
      </c>
      <c r="J677" s="5" t="s">
        <v>4</v>
      </c>
      <c r="K677" s="5" t="s">
        <v>4</v>
      </c>
      <c r="L677" s="5" t="s">
        <v>4</v>
      </c>
      <c r="M677" s="5" t="s">
        <v>5</v>
      </c>
      <c r="N677" s="5" t="s">
        <v>764</v>
      </c>
      <c r="O677" s="18">
        <v>44480</v>
      </c>
      <c r="P677" s="5" t="s">
        <v>7</v>
      </c>
      <c r="Q677" s="19">
        <v>47418</v>
      </c>
      <c r="R677" s="19">
        <v>47418</v>
      </c>
      <c r="S677" s="19">
        <v>0</v>
      </c>
      <c r="T677" s="19">
        <v>0</v>
      </c>
    </row>
    <row r="678" spans="1:20" ht="29" outlineLevel="4" x14ac:dyDescent="0.35">
      <c r="A678" s="9" t="s">
        <v>104</v>
      </c>
      <c r="B678" s="9" t="s">
        <v>105</v>
      </c>
      <c r="C678" s="12" t="s">
        <v>740</v>
      </c>
      <c r="D678" s="5" t="s">
        <v>741</v>
      </c>
      <c r="E678" s="9" t="s">
        <v>741</v>
      </c>
      <c r="F678" s="5" t="s">
        <v>125</v>
      </c>
      <c r="G678" s="5" t="s">
        <v>4</v>
      </c>
      <c r="H678" s="5" t="s">
        <v>760</v>
      </c>
      <c r="I678" s="4" t="s">
        <v>761</v>
      </c>
      <c r="J678" s="5" t="s">
        <v>4</v>
      </c>
      <c r="K678" s="5" t="s">
        <v>4</v>
      </c>
      <c r="L678" s="5" t="s">
        <v>4</v>
      </c>
      <c r="M678" s="5" t="s">
        <v>5</v>
      </c>
      <c r="N678" s="5" t="s">
        <v>765</v>
      </c>
      <c r="O678" s="18">
        <v>44519</v>
      </c>
      <c r="P678" s="5" t="s">
        <v>7</v>
      </c>
      <c r="Q678" s="19">
        <v>66530</v>
      </c>
      <c r="R678" s="19">
        <v>66530</v>
      </c>
      <c r="S678" s="19">
        <v>0</v>
      </c>
      <c r="T678" s="19">
        <v>0</v>
      </c>
    </row>
    <row r="679" spans="1:20" ht="29" outlineLevel="4" x14ac:dyDescent="0.35">
      <c r="A679" s="9" t="s">
        <v>104</v>
      </c>
      <c r="B679" s="9" t="s">
        <v>105</v>
      </c>
      <c r="C679" s="12" t="s">
        <v>740</v>
      </c>
      <c r="D679" s="5" t="s">
        <v>741</v>
      </c>
      <c r="E679" s="9" t="s">
        <v>741</v>
      </c>
      <c r="F679" s="5" t="s">
        <v>125</v>
      </c>
      <c r="G679" s="5" t="s">
        <v>4</v>
      </c>
      <c r="H679" s="5" t="s">
        <v>760</v>
      </c>
      <c r="I679" s="4" t="s">
        <v>761</v>
      </c>
      <c r="J679" s="5" t="s">
        <v>4</v>
      </c>
      <c r="K679" s="5" t="s">
        <v>4</v>
      </c>
      <c r="L679" s="5" t="s">
        <v>4</v>
      </c>
      <c r="M679" s="5" t="s">
        <v>5</v>
      </c>
      <c r="N679" s="5" t="s">
        <v>766</v>
      </c>
      <c r="O679" s="18">
        <v>44565</v>
      </c>
      <c r="P679" s="5" t="s">
        <v>7</v>
      </c>
      <c r="Q679" s="19">
        <v>40919</v>
      </c>
      <c r="R679" s="19">
        <v>40919</v>
      </c>
      <c r="S679" s="19">
        <v>0</v>
      </c>
      <c r="T679" s="19">
        <v>0</v>
      </c>
    </row>
    <row r="680" spans="1:20" ht="29" outlineLevel="4" x14ac:dyDescent="0.35">
      <c r="A680" s="9" t="s">
        <v>104</v>
      </c>
      <c r="B680" s="9" t="s">
        <v>105</v>
      </c>
      <c r="C680" s="12" t="s">
        <v>740</v>
      </c>
      <c r="D680" s="5" t="s">
        <v>741</v>
      </c>
      <c r="E680" s="9" t="s">
        <v>741</v>
      </c>
      <c r="F680" s="5" t="s">
        <v>125</v>
      </c>
      <c r="G680" s="5" t="s">
        <v>4</v>
      </c>
      <c r="H680" s="5" t="s">
        <v>760</v>
      </c>
      <c r="I680" s="4" t="s">
        <v>761</v>
      </c>
      <c r="J680" s="5" t="s">
        <v>4</v>
      </c>
      <c r="K680" s="5" t="s">
        <v>4</v>
      </c>
      <c r="L680" s="5" t="s">
        <v>4</v>
      </c>
      <c r="M680" s="5" t="s">
        <v>5</v>
      </c>
      <c r="N680" s="5" t="s">
        <v>767</v>
      </c>
      <c r="O680" s="18">
        <v>44586</v>
      </c>
      <c r="P680" s="5" t="s">
        <v>7</v>
      </c>
      <c r="Q680" s="19">
        <v>12474</v>
      </c>
      <c r="R680" s="19">
        <v>12474</v>
      </c>
      <c r="S680" s="19">
        <v>0</v>
      </c>
      <c r="T680" s="19">
        <v>0</v>
      </c>
    </row>
    <row r="681" spans="1:20" outlineLevel="3" x14ac:dyDescent="0.35">
      <c r="H681" s="1" t="s">
        <v>11060</v>
      </c>
      <c r="O681" s="18"/>
      <c r="Q681" s="19">
        <f>SUBTOTAL(9,Q674:Q680)</f>
        <v>316885</v>
      </c>
      <c r="R681" s="19">
        <f>SUBTOTAL(9,R674:R680)</f>
        <v>316885</v>
      </c>
      <c r="S681" s="19">
        <f>SUBTOTAL(9,S674:S680)</f>
        <v>0</v>
      </c>
      <c r="T681" s="19">
        <f>SUBTOTAL(9,T674:T680)</f>
        <v>0</v>
      </c>
    </row>
    <row r="682" spans="1:20" ht="29" outlineLevel="4" x14ac:dyDescent="0.35">
      <c r="A682" s="9" t="s">
        <v>104</v>
      </c>
      <c r="B682" s="9" t="s">
        <v>105</v>
      </c>
      <c r="C682" s="12" t="s">
        <v>740</v>
      </c>
      <c r="D682" s="5" t="s">
        <v>741</v>
      </c>
      <c r="E682" s="9" t="s">
        <v>741</v>
      </c>
      <c r="F682" s="5" t="s">
        <v>4</v>
      </c>
      <c r="G682" s="5" t="s">
        <v>45</v>
      </c>
      <c r="H682" s="5" t="s">
        <v>769</v>
      </c>
      <c r="I682" s="4" t="s">
        <v>12516</v>
      </c>
      <c r="J682" s="5" t="s">
        <v>4</v>
      </c>
      <c r="K682" s="5" t="s">
        <v>4</v>
      </c>
      <c r="L682" s="5" t="s">
        <v>4</v>
      </c>
      <c r="M682" s="5" t="s">
        <v>5</v>
      </c>
      <c r="N682" s="5" t="s">
        <v>768</v>
      </c>
      <c r="O682" s="18">
        <v>44421</v>
      </c>
      <c r="P682" s="5" t="s">
        <v>7</v>
      </c>
      <c r="Q682" s="19">
        <v>697.74</v>
      </c>
      <c r="R682" s="19">
        <v>0</v>
      </c>
      <c r="S682" s="19">
        <v>697.74</v>
      </c>
      <c r="T682" s="19">
        <v>0</v>
      </c>
    </row>
    <row r="683" spans="1:20" ht="29" outlineLevel="4" x14ac:dyDescent="0.35">
      <c r="A683" s="9" t="s">
        <v>104</v>
      </c>
      <c r="B683" s="9" t="s">
        <v>105</v>
      </c>
      <c r="C683" s="12" t="s">
        <v>740</v>
      </c>
      <c r="D683" s="5" t="s">
        <v>741</v>
      </c>
      <c r="E683" s="9" t="s">
        <v>741</v>
      </c>
      <c r="F683" s="5" t="s">
        <v>4</v>
      </c>
      <c r="G683" s="5" t="s">
        <v>45</v>
      </c>
      <c r="H683" s="5" t="s">
        <v>769</v>
      </c>
      <c r="I683" s="4" t="s">
        <v>12516</v>
      </c>
      <c r="J683" s="5" t="s">
        <v>4</v>
      </c>
      <c r="K683" s="5" t="s">
        <v>4</v>
      </c>
      <c r="L683" s="5" t="s">
        <v>4</v>
      </c>
      <c r="M683" s="5" t="s">
        <v>5</v>
      </c>
      <c r="N683" s="5" t="s">
        <v>770</v>
      </c>
      <c r="O683" s="18">
        <v>44455</v>
      </c>
      <c r="P683" s="5" t="s">
        <v>7</v>
      </c>
      <c r="Q683" s="19">
        <v>705.27</v>
      </c>
      <c r="R683" s="19">
        <v>0</v>
      </c>
      <c r="S683" s="19">
        <v>705.27</v>
      </c>
      <c r="T683" s="19">
        <v>0</v>
      </c>
    </row>
    <row r="684" spans="1:20" ht="29" outlineLevel="4" x14ac:dyDescent="0.35">
      <c r="A684" s="9" t="s">
        <v>104</v>
      </c>
      <c r="B684" s="9" t="s">
        <v>105</v>
      </c>
      <c r="C684" s="12" t="s">
        <v>740</v>
      </c>
      <c r="D684" s="5" t="s">
        <v>741</v>
      </c>
      <c r="E684" s="9" t="s">
        <v>741</v>
      </c>
      <c r="F684" s="5" t="s">
        <v>4</v>
      </c>
      <c r="G684" s="5" t="s">
        <v>45</v>
      </c>
      <c r="H684" s="5" t="s">
        <v>769</v>
      </c>
      <c r="I684" s="4" t="s">
        <v>12516</v>
      </c>
      <c r="J684" s="5" t="s">
        <v>4</v>
      </c>
      <c r="K684" s="5" t="s">
        <v>4</v>
      </c>
      <c r="L684" s="5" t="s">
        <v>4</v>
      </c>
      <c r="M684" s="5" t="s">
        <v>5</v>
      </c>
      <c r="N684" s="5" t="s">
        <v>771</v>
      </c>
      <c r="O684" s="18">
        <v>44480</v>
      </c>
      <c r="P684" s="5" t="s">
        <v>7</v>
      </c>
      <c r="Q684" s="19">
        <v>707.21</v>
      </c>
      <c r="R684" s="19">
        <v>0</v>
      </c>
      <c r="S684" s="19">
        <v>707.21</v>
      </c>
      <c r="T684" s="19">
        <v>0</v>
      </c>
    </row>
    <row r="685" spans="1:20" ht="29" outlineLevel="4" x14ac:dyDescent="0.35">
      <c r="A685" s="9" t="s">
        <v>104</v>
      </c>
      <c r="B685" s="9" t="s">
        <v>105</v>
      </c>
      <c r="C685" s="12" t="s">
        <v>740</v>
      </c>
      <c r="D685" s="5" t="s">
        <v>741</v>
      </c>
      <c r="E685" s="9" t="s">
        <v>741</v>
      </c>
      <c r="F685" s="5" t="s">
        <v>4</v>
      </c>
      <c r="G685" s="5" t="s">
        <v>45</v>
      </c>
      <c r="H685" s="5" t="s">
        <v>769</v>
      </c>
      <c r="I685" s="4" t="s">
        <v>12516</v>
      </c>
      <c r="J685" s="5" t="s">
        <v>4</v>
      </c>
      <c r="K685" s="5" t="s">
        <v>4</v>
      </c>
      <c r="L685" s="5" t="s">
        <v>4</v>
      </c>
      <c r="M685" s="5" t="s">
        <v>5</v>
      </c>
      <c r="N685" s="5" t="s">
        <v>772</v>
      </c>
      <c r="O685" s="18">
        <v>44519</v>
      </c>
      <c r="P685" s="5" t="s">
        <v>7</v>
      </c>
      <c r="Q685" s="19">
        <v>854.67</v>
      </c>
      <c r="R685" s="19">
        <v>0</v>
      </c>
      <c r="S685" s="19">
        <v>854.67</v>
      </c>
      <c r="T685" s="19">
        <v>0</v>
      </c>
    </row>
    <row r="686" spans="1:20" ht="29" outlineLevel="4" x14ac:dyDescent="0.35">
      <c r="A686" s="9" t="s">
        <v>104</v>
      </c>
      <c r="B686" s="9" t="s">
        <v>105</v>
      </c>
      <c r="C686" s="12" t="s">
        <v>740</v>
      </c>
      <c r="D686" s="5" t="s">
        <v>741</v>
      </c>
      <c r="E686" s="9" t="s">
        <v>741</v>
      </c>
      <c r="F686" s="5" t="s">
        <v>4</v>
      </c>
      <c r="G686" s="5" t="s">
        <v>45</v>
      </c>
      <c r="H686" s="5" t="s">
        <v>769</v>
      </c>
      <c r="I686" s="4" t="s">
        <v>12516</v>
      </c>
      <c r="J686" s="5" t="s">
        <v>4</v>
      </c>
      <c r="K686" s="5" t="s">
        <v>4</v>
      </c>
      <c r="L686" s="5" t="s">
        <v>4</v>
      </c>
      <c r="M686" s="5" t="s">
        <v>5</v>
      </c>
      <c r="N686" s="5" t="s">
        <v>773</v>
      </c>
      <c r="O686" s="18">
        <v>44565</v>
      </c>
      <c r="P686" s="5" t="s">
        <v>7</v>
      </c>
      <c r="Q686" s="19">
        <v>706.26</v>
      </c>
      <c r="R686" s="19">
        <v>0</v>
      </c>
      <c r="S686" s="19">
        <v>706.26</v>
      </c>
      <c r="T686" s="19">
        <v>0</v>
      </c>
    </row>
    <row r="687" spans="1:20" ht="29" outlineLevel="4" x14ac:dyDescent="0.35">
      <c r="A687" s="9" t="s">
        <v>104</v>
      </c>
      <c r="B687" s="9" t="s">
        <v>105</v>
      </c>
      <c r="C687" s="12" t="s">
        <v>740</v>
      </c>
      <c r="D687" s="5" t="s">
        <v>741</v>
      </c>
      <c r="E687" s="9" t="s">
        <v>741</v>
      </c>
      <c r="F687" s="5" t="s">
        <v>4</v>
      </c>
      <c r="G687" s="5" t="s">
        <v>45</v>
      </c>
      <c r="H687" s="5" t="s">
        <v>769</v>
      </c>
      <c r="I687" s="4" t="s">
        <v>12516</v>
      </c>
      <c r="J687" s="5" t="s">
        <v>4</v>
      </c>
      <c r="K687" s="5" t="s">
        <v>4</v>
      </c>
      <c r="L687" s="5" t="s">
        <v>4</v>
      </c>
      <c r="M687" s="5" t="s">
        <v>5</v>
      </c>
      <c r="N687" s="5" t="s">
        <v>774</v>
      </c>
      <c r="O687" s="18">
        <v>44594</v>
      </c>
      <c r="P687" s="5" t="s">
        <v>7</v>
      </c>
      <c r="Q687" s="19">
        <v>780.39</v>
      </c>
      <c r="R687" s="19">
        <v>0</v>
      </c>
      <c r="S687" s="19">
        <v>780.39</v>
      </c>
      <c r="T687" s="19">
        <v>0</v>
      </c>
    </row>
    <row r="688" spans="1:20" ht="29" outlineLevel="4" x14ac:dyDescent="0.35">
      <c r="A688" s="9" t="s">
        <v>104</v>
      </c>
      <c r="B688" s="9" t="s">
        <v>105</v>
      </c>
      <c r="C688" s="12" t="s">
        <v>740</v>
      </c>
      <c r="D688" s="5" t="s">
        <v>741</v>
      </c>
      <c r="E688" s="9" t="s">
        <v>741</v>
      </c>
      <c r="F688" s="5" t="s">
        <v>4</v>
      </c>
      <c r="G688" s="5" t="s">
        <v>45</v>
      </c>
      <c r="H688" s="5" t="s">
        <v>769</v>
      </c>
      <c r="I688" s="4" t="s">
        <v>12516</v>
      </c>
      <c r="J688" s="5" t="s">
        <v>4</v>
      </c>
      <c r="K688" s="5" t="s">
        <v>4</v>
      </c>
      <c r="L688" s="5" t="s">
        <v>4</v>
      </c>
      <c r="M688" s="5" t="s">
        <v>5</v>
      </c>
      <c r="N688" s="5" t="s">
        <v>775</v>
      </c>
      <c r="O688" s="18">
        <v>44622</v>
      </c>
      <c r="P688" s="5" t="s">
        <v>7</v>
      </c>
      <c r="Q688" s="19">
        <v>878.8</v>
      </c>
      <c r="R688" s="19">
        <v>0</v>
      </c>
      <c r="S688" s="19">
        <v>878.8</v>
      </c>
      <c r="T688" s="19">
        <v>0</v>
      </c>
    </row>
    <row r="689" spans="1:20" ht="29" outlineLevel="4" x14ac:dyDescent="0.35">
      <c r="A689" s="9" t="s">
        <v>104</v>
      </c>
      <c r="B689" s="9" t="s">
        <v>105</v>
      </c>
      <c r="C689" s="12" t="s">
        <v>740</v>
      </c>
      <c r="D689" s="5" t="s">
        <v>741</v>
      </c>
      <c r="E689" s="9" t="s">
        <v>741</v>
      </c>
      <c r="F689" s="5" t="s">
        <v>4</v>
      </c>
      <c r="G689" s="5" t="s">
        <v>45</v>
      </c>
      <c r="H689" s="5" t="s">
        <v>769</v>
      </c>
      <c r="I689" s="4" t="s">
        <v>12516</v>
      </c>
      <c r="J689" s="5" t="s">
        <v>4</v>
      </c>
      <c r="K689" s="5" t="s">
        <v>4</v>
      </c>
      <c r="L689" s="5" t="s">
        <v>4</v>
      </c>
      <c r="M689" s="5" t="s">
        <v>5</v>
      </c>
      <c r="N689" s="5" t="s">
        <v>776</v>
      </c>
      <c r="O689" s="18">
        <v>44652</v>
      </c>
      <c r="P689" s="5" t="s">
        <v>7</v>
      </c>
      <c r="Q689" s="19">
        <v>717.51</v>
      </c>
      <c r="R689" s="19">
        <v>0</v>
      </c>
      <c r="S689" s="19">
        <v>717.51</v>
      </c>
      <c r="T689" s="19">
        <v>0</v>
      </c>
    </row>
    <row r="690" spans="1:20" ht="29" outlineLevel="4" x14ac:dyDescent="0.35">
      <c r="A690" s="9" t="s">
        <v>104</v>
      </c>
      <c r="B690" s="9" t="s">
        <v>105</v>
      </c>
      <c r="C690" s="12" t="s">
        <v>740</v>
      </c>
      <c r="D690" s="5" t="s">
        <v>741</v>
      </c>
      <c r="E690" s="9" t="s">
        <v>741</v>
      </c>
      <c r="F690" s="5" t="s">
        <v>4</v>
      </c>
      <c r="G690" s="5" t="s">
        <v>45</v>
      </c>
      <c r="H690" s="5" t="s">
        <v>769</v>
      </c>
      <c r="I690" s="4" t="s">
        <v>12516</v>
      </c>
      <c r="J690" s="5" t="s">
        <v>4</v>
      </c>
      <c r="K690" s="5" t="s">
        <v>4</v>
      </c>
      <c r="L690" s="5" t="s">
        <v>4</v>
      </c>
      <c r="M690" s="5" t="s">
        <v>5</v>
      </c>
      <c r="N690" s="5" t="s">
        <v>777</v>
      </c>
      <c r="O690" s="18">
        <v>44685</v>
      </c>
      <c r="P690" s="5" t="s">
        <v>7</v>
      </c>
      <c r="Q690" s="19">
        <v>722.21</v>
      </c>
      <c r="R690" s="19">
        <v>0</v>
      </c>
      <c r="S690" s="19">
        <v>722.21</v>
      </c>
      <c r="T690" s="19">
        <v>0</v>
      </c>
    </row>
    <row r="691" spans="1:20" ht="29" outlineLevel="4" x14ac:dyDescent="0.35">
      <c r="A691" s="9" t="s">
        <v>104</v>
      </c>
      <c r="B691" s="9" t="s">
        <v>105</v>
      </c>
      <c r="C691" s="12" t="s">
        <v>740</v>
      </c>
      <c r="D691" s="5" t="s">
        <v>741</v>
      </c>
      <c r="E691" s="9" t="s">
        <v>741</v>
      </c>
      <c r="F691" s="5" t="s">
        <v>4</v>
      </c>
      <c r="G691" s="5" t="s">
        <v>45</v>
      </c>
      <c r="H691" s="5" t="s">
        <v>769</v>
      </c>
      <c r="I691" s="4" t="s">
        <v>12516</v>
      </c>
      <c r="J691" s="5" t="s">
        <v>4</v>
      </c>
      <c r="K691" s="5" t="s">
        <v>4</v>
      </c>
      <c r="L691" s="5" t="s">
        <v>4</v>
      </c>
      <c r="M691" s="5" t="s">
        <v>5</v>
      </c>
      <c r="N691" s="5" t="s">
        <v>778</v>
      </c>
      <c r="O691" s="18">
        <v>44727</v>
      </c>
      <c r="P691" s="5" t="s">
        <v>7</v>
      </c>
      <c r="Q691" s="19">
        <v>972.21</v>
      </c>
      <c r="R691" s="19">
        <v>0</v>
      </c>
      <c r="S691" s="19">
        <v>972.21</v>
      </c>
      <c r="T691" s="19">
        <v>0</v>
      </c>
    </row>
    <row r="692" spans="1:20" ht="29" outlineLevel="4" x14ac:dyDescent="0.35">
      <c r="A692" s="9" t="s">
        <v>104</v>
      </c>
      <c r="B692" s="9" t="s">
        <v>105</v>
      </c>
      <c r="C692" s="12" t="s">
        <v>740</v>
      </c>
      <c r="D692" s="5" t="s">
        <v>741</v>
      </c>
      <c r="E692" s="9" t="s">
        <v>741</v>
      </c>
      <c r="F692" s="5" t="s">
        <v>49</v>
      </c>
      <c r="G692" s="5" t="s">
        <v>4</v>
      </c>
      <c r="H692" s="5" t="s">
        <v>769</v>
      </c>
      <c r="I692" s="4" t="s">
        <v>12516</v>
      </c>
      <c r="J692" s="5" t="s">
        <v>4</v>
      </c>
      <c r="K692" s="5" t="s">
        <v>4</v>
      </c>
      <c r="L692" s="5" t="s">
        <v>4</v>
      </c>
      <c r="M692" s="5" t="s">
        <v>5</v>
      </c>
      <c r="N692" s="5" t="s">
        <v>768</v>
      </c>
      <c r="O692" s="18">
        <v>44421</v>
      </c>
      <c r="P692" s="5" t="s">
        <v>7</v>
      </c>
      <c r="Q692" s="19">
        <v>11164.26</v>
      </c>
      <c r="R692" s="19">
        <v>11164.26</v>
      </c>
      <c r="S692" s="19">
        <v>0</v>
      </c>
      <c r="T692" s="19">
        <v>0</v>
      </c>
    </row>
    <row r="693" spans="1:20" ht="29" outlineLevel="4" x14ac:dyDescent="0.35">
      <c r="A693" s="9" t="s">
        <v>104</v>
      </c>
      <c r="B693" s="9" t="s">
        <v>105</v>
      </c>
      <c r="C693" s="12" t="s">
        <v>740</v>
      </c>
      <c r="D693" s="5" t="s">
        <v>741</v>
      </c>
      <c r="E693" s="9" t="s">
        <v>741</v>
      </c>
      <c r="F693" s="5" t="s">
        <v>49</v>
      </c>
      <c r="G693" s="5" t="s">
        <v>4</v>
      </c>
      <c r="H693" s="5" t="s">
        <v>769</v>
      </c>
      <c r="I693" s="4" t="s">
        <v>12516</v>
      </c>
      <c r="J693" s="5" t="s">
        <v>4</v>
      </c>
      <c r="K693" s="5" t="s">
        <v>4</v>
      </c>
      <c r="L693" s="5" t="s">
        <v>4</v>
      </c>
      <c r="M693" s="5" t="s">
        <v>5</v>
      </c>
      <c r="N693" s="5" t="s">
        <v>770</v>
      </c>
      <c r="O693" s="18">
        <v>44455</v>
      </c>
      <c r="P693" s="5" t="s">
        <v>7</v>
      </c>
      <c r="Q693" s="19">
        <v>11284.73</v>
      </c>
      <c r="R693" s="19">
        <v>11284.73</v>
      </c>
      <c r="S693" s="19">
        <v>0</v>
      </c>
      <c r="T693" s="19">
        <v>0</v>
      </c>
    </row>
    <row r="694" spans="1:20" ht="29" outlineLevel="4" x14ac:dyDescent="0.35">
      <c r="A694" s="9" t="s">
        <v>104</v>
      </c>
      <c r="B694" s="9" t="s">
        <v>105</v>
      </c>
      <c r="C694" s="12" t="s">
        <v>740</v>
      </c>
      <c r="D694" s="5" t="s">
        <v>741</v>
      </c>
      <c r="E694" s="9" t="s">
        <v>741</v>
      </c>
      <c r="F694" s="5" t="s">
        <v>49</v>
      </c>
      <c r="G694" s="5" t="s">
        <v>4</v>
      </c>
      <c r="H694" s="5" t="s">
        <v>769</v>
      </c>
      <c r="I694" s="4" t="s">
        <v>12516</v>
      </c>
      <c r="J694" s="5" t="s">
        <v>4</v>
      </c>
      <c r="K694" s="5" t="s">
        <v>4</v>
      </c>
      <c r="L694" s="5" t="s">
        <v>4</v>
      </c>
      <c r="M694" s="5" t="s">
        <v>5</v>
      </c>
      <c r="N694" s="5" t="s">
        <v>771</v>
      </c>
      <c r="O694" s="18">
        <v>44480</v>
      </c>
      <c r="P694" s="5" t="s">
        <v>7</v>
      </c>
      <c r="Q694" s="19">
        <v>11315.79</v>
      </c>
      <c r="R694" s="19">
        <v>11315.79</v>
      </c>
      <c r="S694" s="19">
        <v>0</v>
      </c>
      <c r="T694" s="19">
        <v>0</v>
      </c>
    </row>
    <row r="695" spans="1:20" ht="29" outlineLevel="4" x14ac:dyDescent="0.35">
      <c r="A695" s="9" t="s">
        <v>104</v>
      </c>
      <c r="B695" s="9" t="s">
        <v>105</v>
      </c>
      <c r="C695" s="12" t="s">
        <v>740</v>
      </c>
      <c r="D695" s="5" t="s">
        <v>741</v>
      </c>
      <c r="E695" s="9" t="s">
        <v>741</v>
      </c>
      <c r="F695" s="5" t="s">
        <v>49</v>
      </c>
      <c r="G695" s="5" t="s">
        <v>4</v>
      </c>
      <c r="H695" s="5" t="s">
        <v>769</v>
      </c>
      <c r="I695" s="4" t="s">
        <v>12516</v>
      </c>
      <c r="J695" s="5" t="s">
        <v>4</v>
      </c>
      <c r="K695" s="5" t="s">
        <v>4</v>
      </c>
      <c r="L695" s="5" t="s">
        <v>4</v>
      </c>
      <c r="M695" s="5" t="s">
        <v>5</v>
      </c>
      <c r="N695" s="5" t="s">
        <v>772</v>
      </c>
      <c r="O695" s="18">
        <v>44519</v>
      </c>
      <c r="P695" s="5" t="s">
        <v>7</v>
      </c>
      <c r="Q695" s="19">
        <v>13675.33</v>
      </c>
      <c r="R695" s="19">
        <v>13675.33</v>
      </c>
      <c r="S695" s="19">
        <v>0</v>
      </c>
      <c r="T695" s="19">
        <v>0</v>
      </c>
    </row>
    <row r="696" spans="1:20" ht="29" outlineLevel="4" x14ac:dyDescent="0.35">
      <c r="A696" s="9" t="s">
        <v>104</v>
      </c>
      <c r="B696" s="9" t="s">
        <v>105</v>
      </c>
      <c r="C696" s="12" t="s">
        <v>740</v>
      </c>
      <c r="D696" s="5" t="s">
        <v>741</v>
      </c>
      <c r="E696" s="9" t="s">
        <v>741</v>
      </c>
      <c r="F696" s="5" t="s">
        <v>49</v>
      </c>
      <c r="G696" s="5" t="s">
        <v>4</v>
      </c>
      <c r="H696" s="5" t="s">
        <v>769</v>
      </c>
      <c r="I696" s="4" t="s">
        <v>12516</v>
      </c>
      <c r="J696" s="5" t="s">
        <v>4</v>
      </c>
      <c r="K696" s="5" t="s">
        <v>4</v>
      </c>
      <c r="L696" s="5" t="s">
        <v>4</v>
      </c>
      <c r="M696" s="5" t="s">
        <v>5</v>
      </c>
      <c r="N696" s="5" t="s">
        <v>773</v>
      </c>
      <c r="O696" s="18">
        <v>44565</v>
      </c>
      <c r="P696" s="5" t="s">
        <v>7</v>
      </c>
      <c r="Q696" s="19">
        <v>11300.74</v>
      </c>
      <c r="R696" s="19">
        <v>11300.74</v>
      </c>
      <c r="S696" s="19">
        <v>0</v>
      </c>
      <c r="T696" s="19">
        <v>0</v>
      </c>
    </row>
    <row r="697" spans="1:20" ht="29" outlineLevel="4" x14ac:dyDescent="0.35">
      <c r="A697" s="9" t="s">
        <v>104</v>
      </c>
      <c r="B697" s="9" t="s">
        <v>105</v>
      </c>
      <c r="C697" s="12" t="s">
        <v>740</v>
      </c>
      <c r="D697" s="5" t="s">
        <v>741</v>
      </c>
      <c r="E697" s="9" t="s">
        <v>741</v>
      </c>
      <c r="F697" s="5" t="s">
        <v>49</v>
      </c>
      <c r="G697" s="5" t="s">
        <v>4</v>
      </c>
      <c r="H697" s="5" t="s">
        <v>769</v>
      </c>
      <c r="I697" s="4" t="s">
        <v>12516</v>
      </c>
      <c r="J697" s="5" t="s">
        <v>4</v>
      </c>
      <c r="K697" s="5" t="s">
        <v>4</v>
      </c>
      <c r="L697" s="5" t="s">
        <v>4</v>
      </c>
      <c r="M697" s="5" t="s">
        <v>5</v>
      </c>
      <c r="N697" s="5" t="s">
        <v>774</v>
      </c>
      <c r="O697" s="18">
        <v>44594</v>
      </c>
      <c r="P697" s="5" t="s">
        <v>7</v>
      </c>
      <c r="Q697" s="19">
        <v>12486.61</v>
      </c>
      <c r="R697" s="19">
        <v>12486.61</v>
      </c>
      <c r="S697" s="19">
        <v>0</v>
      </c>
      <c r="T697" s="19">
        <v>0</v>
      </c>
    </row>
    <row r="698" spans="1:20" ht="29" outlineLevel="4" x14ac:dyDescent="0.35">
      <c r="A698" s="9" t="s">
        <v>104</v>
      </c>
      <c r="B698" s="9" t="s">
        <v>105</v>
      </c>
      <c r="C698" s="12" t="s">
        <v>740</v>
      </c>
      <c r="D698" s="5" t="s">
        <v>741</v>
      </c>
      <c r="E698" s="9" t="s">
        <v>741</v>
      </c>
      <c r="F698" s="5" t="s">
        <v>49</v>
      </c>
      <c r="G698" s="5" t="s">
        <v>4</v>
      </c>
      <c r="H698" s="5" t="s">
        <v>769</v>
      </c>
      <c r="I698" s="4" t="s">
        <v>12516</v>
      </c>
      <c r="J698" s="5" t="s">
        <v>4</v>
      </c>
      <c r="K698" s="5" t="s">
        <v>4</v>
      </c>
      <c r="L698" s="5" t="s">
        <v>4</v>
      </c>
      <c r="M698" s="5" t="s">
        <v>5</v>
      </c>
      <c r="N698" s="5" t="s">
        <v>775</v>
      </c>
      <c r="O698" s="18">
        <v>44622</v>
      </c>
      <c r="P698" s="5" t="s">
        <v>7</v>
      </c>
      <c r="Q698" s="19">
        <v>14061.2</v>
      </c>
      <c r="R698" s="19">
        <v>14061.2</v>
      </c>
      <c r="S698" s="19">
        <v>0</v>
      </c>
      <c r="T698" s="19">
        <v>0</v>
      </c>
    </row>
    <row r="699" spans="1:20" ht="29" outlineLevel="4" x14ac:dyDescent="0.35">
      <c r="A699" s="9" t="s">
        <v>104</v>
      </c>
      <c r="B699" s="9" t="s">
        <v>105</v>
      </c>
      <c r="C699" s="12" t="s">
        <v>740</v>
      </c>
      <c r="D699" s="5" t="s">
        <v>741</v>
      </c>
      <c r="E699" s="9" t="s">
        <v>741</v>
      </c>
      <c r="F699" s="5" t="s">
        <v>49</v>
      </c>
      <c r="G699" s="5" t="s">
        <v>4</v>
      </c>
      <c r="H699" s="5" t="s">
        <v>769</v>
      </c>
      <c r="I699" s="4" t="s">
        <v>12516</v>
      </c>
      <c r="J699" s="5" t="s">
        <v>4</v>
      </c>
      <c r="K699" s="5" t="s">
        <v>4</v>
      </c>
      <c r="L699" s="5" t="s">
        <v>4</v>
      </c>
      <c r="M699" s="5" t="s">
        <v>5</v>
      </c>
      <c r="N699" s="5" t="s">
        <v>776</v>
      </c>
      <c r="O699" s="18">
        <v>44652</v>
      </c>
      <c r="P699" s="5" t="s">
        <v>7</v>
      </c>
      <c r="Q699" s="19">
        <v>11480.49</v>
      </c>
      <c r="R699" s="19">
        <v>11480.49</v>
      </c>
      <c r="S699" s="19">
        <v>0</v>
      </c>
      <c r="T699" s="19">
        <v>0</v>
      </c>
    </row>
    <row r="700" spans="1:20" ht="29" outlineLevel="4" x14ac:dyDescent="0.35">
      <c r="A700" s="9" t="s">
        <v>104</v>
      </c>
      <c r="B700" s="9" t="s">
        <v>105</v>
      </c>
      <c r="C700" s="12" t="s">
        <v>740</v>
      </c>
      <c r="D700" s="5" t="s">
        <v>741</v>
      </c>
      <c r="E700" s="9" t="s">
        <v>741</v>
      </c>
      <c r="F700" s="5" t="s">
        <v>49</v>
      </c>
      <c r="G700" s="5" t="s">
        <v>4</v>
      </c>
      <c r="H700" s="5" t="s">
        <v>769</v>
      </c>
      <c r="I700" s="4" t="s">
        <v>12516</v>
      </c>
      <c r="J700" s="5" t="s">
        <v>4</v>
      </c>
      <c r="K700" s="5" t="s">
        <v>4</v>
      </c>
      <c r="L700" s="5" t="s">
        <v>4</v>
      </c>
      <c r="M700" s="5" t="s">
        <v>5</v>
      </c>
      <c r="N700" s="5" t="s">
        <v>777</v>
      </c>
      <c r="O700" s="18">
        <v>44685</v>
      </c>
      <c r="P700" s="5" t="s">
        <v>7</v>
      </c>
      <c r="Q700" s="19">
        <v>11555.79</v>
      </c>
      <c r="R700" s="19">
        <v>11555.79</v>
      </c>
      <c r="S700" s="19">
        <v>0</v>
      </c>
      <c r="T700" s="19">
        <v>0</v>
      </c>
    </row>
    <row r="701" spans="1:20" ht="29" outlineLevel="4" x14ac:dyDescent="0.35">
      <c r="A701" s="9" t="s">
        <v>104</v>
      </c>
      <c r="B701" s="9" t="s">
        <v>105</v>
      </c>
      <c r="C701" s="12" t="s">
        <v>740</v>
      </c>
      <c r="D701" s="5" t="s">
        <v>741</v>
      </c>
      <c r="E701" s="9" t="s">
        <v>741</v>
      </c>
      <c r="F701" s="5" t="s">
        <v>49</v>
      </c>
      <c r="G701" s="5" t="s">
        <v>4</v>
      </c>
      <c r="H701" s="5" t="s">
        <v>769</v>
      </c>
      <c r="I701" s="4" t="s">
        <v>12516</v>
      </c>
      <c r="J701" s="5" t="s">
        <v>4</v>
      </c>
      <c r="K701" s="5" t="s">
        <v>4</v>
      </c>
      <c r="L701" s="5" t="s">
        <v>4</v>
      </c>
      <c r="M701" s="5" t="s">
        <v>5</v>
      </c>
      <c r="N701" s="5" t="s">
        <v>778</v>
      </c>
      <c r="O701" s="18">
        <v>44727</v>
      </c>
      <c r="P701" s="5" t="s">
        <v>7</v>
      </c>
      <c r="Q701" s="19">
        <v>15555.79</v>
      </c>
      <c r="R701" s="19">
        <v>15555.79</v>
      </c>
      <c r="S701" s="19">
        <v>0</v>
      </c>
      <c r="T701" s="19">
        <v>0</v>
      </c>
    </row>
    <row r="702" spans="1:20" outlineLevel="3" x14ac:dyDescent="0.35">
      <c r="H702" s="1" t="s">
        <v>11061</v>
      </c>
      <c r="O702" s="18"/>
      <c r="Q702" s="19">
        <f>SUBTOTAL(9,Q682:Q701)</f>
        <v>131623.00000000003</v>
      </c>
      <c r="R702" s="19">
        <f>SUBTOTAL(9,R682:R701)</f>
        <v>123880.73000000001</v>
      </c>
      <c r="S702" s="19">
        <f>SUBTOTAL(9,S682:S701)</f>
        <v>7742.2700000000013</v>
      </c>
      <c r="T702" s="19">
        <f>SUBTOTAL(9,T682:T701)</f>
        <v>0</v>
      </c>
    </row>
    <row r="703" spans="1:20" ht="29" outlineLevel="4" x14ac:dyDescent="0.35">
      <c r="A703" s="9" t="s">
        <v>526</v>
      </c>
      <c r="B703" s="9" t="s">
        <v>527</v>
      </c>
      <c r="C703" s="12" t="s">
        <v>740</v>
      </c>
      <c r="D703" s="5" t="s">
        <v>750</v>
      </c>
      <c r="E703" s="9" t="s">
        <v>750</v>
      </c>
      <c r="F703" s="5" t="s">
        <v>529</v>
      </c>
      <c r="G703" s="5" t="s">
        <v>4</v>
      </c>
      <c r="H703" s="5" t="s">
        <v>781</v>
      </c>
      <c r="I703" s="4" t="s">
        <v>782</v>
      </c>
      <c r="J703" s="5" t="s">
        <v>4</v>
      </c>
      <c r="K703" s="5" t="s">
        <v>4</v>
      </c>
      <c r="L703" s="5" t="s">
        <v>4</v>
      </c>
      <c r="M703" s="5" t="s">
        <v>5</v>
      </c>
      <c r="N703" s="5" t="s">
        <v>779</v>
      </c>
      <c r="O703" s="18">
        <v>44616</v>
      </c>
      <c r="P703" s="5" t="s">
        <v>780</v>
      </c>
      <c r="Q703" s="19">
        <v>16270.13</v>
      </c>
      <c r="R703" s="19">
        <v>16270.13</v>
      </c>
      <c r="S703" s="19">
        <v>0</v>
      </c>
      <c r="T703" s="19">
        <v>0</v>
      </c>
    </row>
    <row r="704" spans="1:20" outlineLevel="3" x14ac:dyDescent="0.35">
      <c r="H704" s="1" t="s">
        <v>11062</v>
      </c>
      <c r="O704" s="18"/>
      <c r="Q704" s="19">
        <f>SUBTOTAL(9,Q703:Q703)</f>
        <v>16270.13</v>
      </c>
      <c r="R704" s="19">
        <f>SUBTOTAL(9,R703:R703)</f>
        <v>16270.13</v>
      </c>
      <c r="S704" s="19">
        <f>SUBTOTAL(9,S703:S703)</f>
        <v>0</v>
      </c>
      <c r="T704" s="19">
        <f>SUBTOTAL(9,T703:T703)</f>
        <v>0</v>
      </c>
    </row>
    <row r="705" spans="1:20" outlineLevel="4" x14ac:dyDescent="0.35">
      <c r="A705" s="9" t="s">
        <v>104</v>
      </c>
      <c r="B705" s="9" t="s">
        <v>105</v>
      </c>
      <c r="C705" s="12" t="s">
        <v>740</v>
      </c>
      <c r="D705" s="5" t="s">
        <v>741</v>
      </c>
      <c r="E705" s="9" t="s">
        <v>741</v>
      </c>
      <c r="F705" s="5" t="s">
        <v>4</v>
      </c>
      <c r="G705" s="5" t="s">
        <v>106</v>
      </c>
      <c r="H705" s="5" t="s">
        <v>108</v>
      </c>
      <c r="I705" s="20" t="s">
        <v>12479</v>
      </c>
      <c r="J705" s="5" t="s">
        <v>4</v>
      </c>
      <c r="K705" s="5" t="s">
        <v>4</v>
      </c>
      <c r="L705" s="5" t="s">
        <v>4</v>
      </c>
      <c r="M705" s="5" t="s">
        <v>5</v>
      </c>
      <c r="N705" s="5" t="s">
        <v>783</v>
      </c>
      <c r="O705" s="18">
        <v>44524</v>
      </c>
      <c r="P705" s="5" t="s">
        <v>7</v>
      </c>
      <c r="Q705" s="19">
        <v>72795</v>
      </c>
      <c r="R705" s="19">
        <v>0</v>
      </c>
      <c r="S705" s="19">
        <v>72795</v>
      </c>
      <c r="T705" s="19">
        <v>0</v>
      </c>
    </row>
    <row r="706" spans="1:20" outlineLevel="3" x14ac:dyDescent="0.35">
      <c r="H706" s="1" t="s">
        <v>10932</v>
      </c>
      <c r="O706" s="18"/>
      <c r="Q706" s="19">
        <f>SUBTOTAL(9,Q705:Q705)</f>
        <v>72795</v>
      </c>
      <c r="R706" s="19">
        <f>SUBTOTAL(9,R705:R705)</f>
        <v>0</v>
      </c>
      <c r="S706" s="19">
        <f>SUBTOTAL(9,S705:S705)</f>
        <v>72795</v>
      </c>
      <c r="T706" s="19">
        <f>SUBTOTAL(9,T705:T705)</f>
        <v>0</v>
      </c>
    </row>
    <row r="707" spans="1:20" outlineLevel="4" x14ac:dyDescent="0.35">
      <c r="A707" s="9" t="s">
        <v>104</v>
      </c>
      <c r="B707" s="9" t="s">
        <v>105</v>
      </c>
      <c r="C707" s="12" t="s">
        <v>740</v>
      </c>
      <c r="D707" s="5" t="s">
        <v>741</v>
      </c>
      <c r="E707" s="9" t="s">
        <v>741</v>
      </c>
      <c r="F707" s="5" t="s">
        <v>4</v>
      </c>
      <c r="G707" s="5" t="s">
        <v>106</v>
      </c>
      <c r="H707" s="5" t="s">
        <v>109</v>
      </c>
      <c r="I707" s="20" t="s">
        <v>12480</v>
      </c>
      <c r="J707" s="5" t="s">
        <v>4</v>
      </c>
      <c r="K707" s="5" t="s">
        <v>4</v>
      </c>
      <c r="L707" s="5" t="s">
        <v>4</v>
      </c>
      <c r="M707" s="5" t="s">
        <v>5</v>
      </c>
      <c r="N707" s="5" t="s">
        <v>783</v>
      </c>
      <c r="O707" s="18">
        <v>44524</v>
      </c>
      <c r="P707" s="5" t="s">
        <v>7</v>
      </c>
      <c r="Q707" s="19">
        <v>104309</v>
      </c>
      <c r="R707" s="19">
        <v>0</v>
      </c>
      <c r="S707" s="19">
        <v>104309</v>
      </c>
      <c r="T707" s="19">
        <v>0</v>
      </c>
    </row>
    <row r="708" spans="1:20" outlineLevel="3" x14ac:dyDescent="0.35">
      <c r="H708" s="1" t="s">
        <v>10933</v>
      </c>
      <c r="O708" s="18"/>
      <c r="Q708" s="19">
        <f>SUBTOTAL(9,Q707:Q707)</f>
        <v>104309</v>
      </c>
      <c r="R708" s="19">
        <f>SUBTOTAL(9,R707:R707)</f>
        <v>0</v>
      </c>
      <c r="S708" s="19">
        <f>SUBTOTAL(9,S707:S707)</f>
        <v>104309</v>
      </c>
      <c r="T708" s="19">
        <f>SUBTOTAL(9,T707:T707)</f>
        <v>0</v>
      </c>
    </row>
    <row r="709" spans="1:20" outlineLevel="4" x14ac:dyDescent="0.35">
      <c r="A709" s="9" t="s">
        <v>104</v>
      </c>
      <c r="B709" s="9" t="s">
        <v>105</v>
      </c>
      <c r="C709" s="12" t="s">
        <v>740</v>
      </c>
      <c r="D709" s="5" t="s">
        <v>741</v>
      </c>
      <c r="E709" s="9" t="s">
        <v>741</v>
      </c>
      <c r="F709" s="5" t="s">
        <v>4</v>
      </c>
      <c r="G709" s="5" t="s">
        <v>106</v>
      </c>
      <c r="H709" s="5" t="s">
        <v>110</v>
      </c>
      <c r="I709" s="20" t="s">
        <v>12481</v>
      </c>
      <c r="J709" s="5" t="s">
        <v>4</v>
      </c>
      <c r="K709" s="5" t="s">
        <v>4</v>
      </c>
      <c r="L709" s="5" t="s">
        <v>4</v>
      </c>
      <c r="M709" s="5" t="s">
        <v>5</v>
      </c>
      <c r="N709" s="5" t="s">
        <v>783</v>
      </c>
      <c r="O709" s="18">
        <v>44524</v>
      </c>
      <c r="P709" s="5" t="s">
        <v>7</v>
      </c>
      <c r="Q709" s="19">
        <v>44593</v>
      </c>
      <c r="R709" s="19">
        <v>0</v>
      </c>
      <c r="S709" s="19">
        <v>44593</v>
      </c>
      <c r="T709" s="19">
        <v>0</v>
      </c>
    </row>
    <row r="710" spans="1:20" outlineLevel="3" x14ac:dyDescent="0.35">
      <c r="H710" s="1" t="s">
        <v>10934</v>
      </c>
      <c r="O710" s="18"/>
      <c r="Q710" s="19">
        <f>SUBTOTAL(9,Q709:Q709)</f>
        <v>44593</v>
      </c>
      <c r="R710" s="19">
        <f>SUBTOTAL(9,R709:R709)</f>
        <v>0</v>
      </c>
      <c r="S710" s="19">
        <f>SUBTOTAL(9,S709:S709)</f>
        <v>44593</v>
      </c>
      <c r="T710" s="19">
        <f>SUBTOTAL(9,T709:T709)</f>
        <v>0</v>
      </c>
    </row>
    <row r="711" spans="1:20" outlineLevel="2" x14ac:dyDescent="0.35">
      <c r="C711" s="11" t="s">
        <v>10218</v>
      </c>
      <c r="O711" s="18"/>
      <c r="Q711" s="19">
        <f>SUBTOTAL(9,Q661:Q709)</f>
        <v>919833.3</v>
      </c>
      <c r="R711" s="19">
        <f>SUBTOTAL(9,R661:R709)</f>
        <v>690135.86</v>
      </c>
      <c r="S711" s="19">
        <f>SUBTOTAL(9,S661:S709)</f>
        <v>229697.44</v>
      </c>
      <c r="T711" s="19">
        <f>SUBTOTAL(9,T661:T709)</f>
        <v>0</v>
      </c>
    </row>
    <row r="712" spans="1:20" s="10" customFormat="1" ht="29" outlineLevel="4" x14ac:dyDescent="0.35">
      <c r="A712" s="10" t="s">
        <v>784</v>
      </c>
      <c r="B712" s="10" t="s">
        <v>785</v>
      </c>
      <c r="C712" s="15" t="s">
        <v>786</v>
      </c>
      <c r="D712" s="7" t="s">
        <v>787</v>
      </c>
      <c r="E712" s="10" t="s">
        <v>787</v>
      </c>
      <c r="F712" s="7" t="s">
        <v>4</v>
      </c>
      <c r="G712" s="7" t="s">
        <v>1006</v>
      </c>
      <c r="H712" s="7" t="s">
        <v>790</v>
      </c>
      <c r="I712" s="6" t="s">
        <v>12478</v>
      </c>
      <c r="J712" s="7" t="s">
        <v>4</v>
      </c>
      <c r="K712" s="7" t="s">
        <v>4</v>
      </c>
      <c r="L712" s="7" t="s">
        <v>4</v>
      </c>
      <c r="M712" s="7" t="s">
        <v>5</v>
      </c>
      <c r="N712" s="7" t="s">
        <v>788</v>
      </c>
      <c r="O712" s="21">
        <v>44420</v>
      </c>
      <c r="P712" s="7" t="s">
        <v>789</v>
      </c>
      <c r="Q712" s="22">
        <v>1038464.06</v>
      </c>
      <c r="R712" s="22">
        <v>0</v>
      </c>
      <c r="S712" s="22">
        <v>1038464.06</v>
      </c>
      <c r="T712" s="22">
        <v>0</v>
      </c>
    </row>
    <row r="713" spans="1:20" ht="29" outlineLevel="4" x14ac:dyDescent="0.35">
      <c r="A713" s="9" t="s">
        <v>784</v>
      </c>
      <c r="B713" s="9" t="s">
        <v>785</v>
      </c>
      <c r="C713" s="12" t="s">
        <v>786</v>
      </c>
      <c r="D713" s="5" t="s">
        <v>787</v>
      </c>
      <c r="E713" s="9" t="s">
        <v>787</v>
      </c>
      <c r="F713" s="5" t="s">
        <v>4</v>
      </c>
      <c r="G713" s="7" t="s">
        <v>1006</v>
      </c>
      <c r="H713" s="5" t="s">
        <v>790</v>
      </c>
      <c r="I713" s="4" t="s">
        <v>12478</v>
      </c>
      <c r="J713" s="5" t="s">
        <v>4</v>
      </c>
      <c r="K713" s="5" t="s">
        <v>4</v>
      </c>
      <c r="L713" s="5" t="s">
        <v>4</v>
      </c>
      <c r="M713" s="5" t="s">
        <v>5</v>
      </c>
      <c r="N713" s="5" t="s">
        <v>792</v>
      </c>
      <c r="O713" s="18">
        <v>44560</v>
      </c>
      <c r="P713" s="5" t="s">
        <v>793</v>
      </c>
      <c r="Q713" s="19">
        <v>1381602.79</v>
      </c>
      <c r="R713" s="19">
        <v>0</v>
      </c>
      <c r="S713" s="19">
        <v>1381602.79</v>
      </c>
      <c r="T713" s="19">
        <v>0</v>
      </c>
    </row>
    <row r="714" spans="1:20" outlineLevel="3" x14ac:dyDescent="0.35">
      <c r="H714" s="1" t="s">
        <v>11063</v>
      </c>
      <c r="O714" s="18"/>
      <c r="Q714" s="19">
        <f>SUBTOTAL(9,Q712:Q713)</f>
        <v>2420066.85</v>
      </c>
      <c r="R714" s="19">
        <f>SUBTOTAL(9,R712:R713)</f>
        <v>0</v>
      </c>
      <c r="S714" s="19">
        <f>SUBTOTAL(9,S712:S713)</f>
        <v>2420066.85</v>
      </c>
      <c r="T714" s="19">
        <f>SUBTOTAL(9,T712:T713)</f>
        <v>0</v>
      </c>
    </row>
    <row r="715" spans="1:20" outlineLevel="2" x14ac:dyDescent="0.35">
      <c r="C715" s="11" t="s">
        <v>10219</v>
      </c>
      <c r="O715" s="18"/>
      <c r="Q715" s="19">
        <f>SUBTOTAL(9,Q712:Q713)</f>
        <v>2420066.85</v>
      </c>
      <c r="R715" s="19">
        <f>SUBTOTAL(9,R712:R713)</f>
        <v>0</v>
      </c>
      <c r="S715" s="19">
        <f>SUBTOTAL(9,S712:S713)</f>
        <v>2420066.85</v>
      </c>
      <c r="T715" s="19">
        <f>SUBTOTAL(9,T712:T713)</f>
        <v>0</v>
      </c>
    </row>
    <row r="716" spans="1:20" ht="29" outlineLevel="4" x14ac:dyDescent="0.35">
      <c r="A716" s="9" t="s">
        <v>97</v>
      </c>
      <c r="B716" s="9" t="s">
        <v>98</v>
      </c>
      <c r="C716" s="12" t="s">
        <v>12351</v>
      </c>
      <c r="D716" s="5" t="s">
        <v>794</v>
      </c>
      <c r="E716" s="9" t="s">
        <v>794</v>
      </c>
      <c r="F716" s="5" t="s">
        <v>4</v>
      </c>
      <c r="G716" s="5" t="s">
        <v>800</v>
      </c>
      <c r="H716" s="5" t="s">
        <v>798</v>
      </c>
      <c r="I716" s="4" t="s">
        <v>799</v>
      </c>
      <c r="J716" s="5" t="s">
        <v>795</v>
      </c>
      <c r="K716" s="5" t="s">
        <v>4</v>
      </c>
      <c r="L716" s="5" t="s">
        <v>4</v>
      </c>
      <c r="M716" s="5" t="s">
        <v>5</v>
      </c>
      <c r="N716" s="5" t="s">
        <v>796</v>
      </c>
      <c r="O716" s="18">
        <v>44571</v>
      </c>
      <c r="P716" s="5" t="s">
        <v>797</v>
      </c>
      <c r="Q716" s="19">
        <v>35714.25</v>
      </c>
      <c r="R716" s="19">
        <v>0</v>
      </c>
      <c r="S716" s="19">
        <v>35714.25</v>
      </c>
      <c r="T716" s="19">
        <v>0</v>
      </c>
    </row>
    <row r="717" spans="1:20" ht="29" outlineLevel="4" x14ac:dyDescent="0.35">
      <c r="A717" s="9" t="s">
        <v>97</v>
      </c>
      <c r="B717" s="9" t="s">
        <v>98</v>
      </c>
      <c r="C717" s="12" t="s">
        <v>12351</v>
      </c>
      <c r="D717" s="5" t="s">
        <v>794</v>
      </c>
      <c r="E717" s="9" t="s">
        <v>794</v>
      </c>
      <c r="F717" s="5" t="s">
        <v>4</v>
      </c>
      <c r="G717" s="5" t="s">
        <v>800</v>
      </c>
      <c r="H717" s="5" t="s">
        <v>798</v>
      </c>
      <c r="I717" s="4" t="s">
        <v>799</v>
      </c>
      <c r="J717" s="5" t="s">
        <v>795</v>
      </c>
      <c r="K717" s="5" t="s">
        <v>4</v>
      </c>
      <c r="L717" s="5" t="s">
        <v>4</v>
      </c>
      <c r="M717" s="5" t="s">
        <v>5</v>
      </c>
      <c r="N717" s="5" t="s">
        <v>801</v>
      </c>
      <c r="O717" s="18">
        <v>44392</v>
      </c>
      <c r="P717" s="5" t="s">
        <v>802</v>
      </c>
      <c r="Q717" s="19">
        <v>35714.25</v>
      </c>
      <c r="R717" s="19">
        <v>0</v>
      </c>
      <c r="S717" s="19">
        <v>35714.25</v>
      </c>
      <c r="T717" s="19">
        <v>0</v>
      </c>
    </row>
    <row r="718" spans="1:20" ht="29" outlineLevel="4" x14ac:dyDescent="0.35">
      <c r="A718" s="9" t="s">
        <v>97</v>
      </c>
      <c r="B718" s="9" t="s">
        <v>98</v>
      </c>
      <c r="C718" s="12" t="s">
        <v>12351</v>
      </c>
      <c r="D718" s="5" t="s">
        <v>794</v>
      </c>
      <c r="E718" s="9" t="s">
        <v>794</v>
      </c>
      <c r="F718" s="5" t="s">
        <v>4</v>
      </c>
      <c r="G718" s="5" t="s">
        <v>800</v>
      </c>
      <c r="H718" s="5" t="s">
        <v>798</v>
      </c>
      <c r="I718" s="4" t="s">
        <v>799</v>
      </c>
      <c r="J718" s="5" t="s">
        <v>795</v>
      </c>
      <c r="K718" s="5" t="s">
        <v>4</v>
      </c>
      <c r="L718" s="5" t="s">
        <v>4</v>
      </c>
      <c r="M718" s="5" t="s">
        <v>5</v>
      </c>
      <c r="N718" s="5" t="s">
        <v>803</v>
      </c>
      <c r="O718" s="18">
        <v>44481</v>
      </c>
      <c r="P718" s="5" t="s">
        <v>804</v>
      </c>
      <c r="Q718" s="19">
        <v>35714.25</v>
      </c>
      <c r="R718" s="19">
        <v>0</v>
      </c>
      <c r="S718" s="19">
        <v>35714.25</v>
      </c>
      <c r="T718" s="19">
        <v>0</v>
      </c>
    </row>
    <row r="719" spans="1:20" ht="29" outlineLevel="4" x14ac:dyDescent="0.35">
      <c r="A719" s="9" t="s">
        <v>97</v>
      </c>
      <c r="B719" s="9" t="s">
        <v>98</v>
      </c>
      <c r="C719" s="12" t="s">
        <v>12351</v>
      </c>
      <c r="D719" s="5" t="s">
        <v>794</v>
      </c>
      <c r="E719" s="9" t="s">
        <v>794</v>
      </c>
      <c r="F719" s="5" t="s">
        <v>4</v>
      </c>
      <c r="G719" s="5" t="s">
        <v>800</v>
      </c>
      <c r="H719" s="5" t="s">
        <v>798</v>
      </c>
      <c r="I719" s="4" t="s">
        <v>799</v>
      </c>
      <c r="J719" s="5" t="s">
        <v>795</v>
      </c>
      <c r="K719" s="5" t="s">
        <v>4</v>
      </c>
      <c r="L719" s="5" t="s">
        <v>4</v>
      </c>
      <c r="M719" s="5" t="s">
        <v>5</v>
      </c>
      <c r="N719" s="5" t="s">
        <v>805</v>
      </c>
      <c r="O719" s="18">
        <v>44665</v>
      </c>
      <c r="P719" s="5" t="s">
        <v>806</v>
      </c>
      <c r="Q719" s="19">
        <v>35714.25</v>
      </c>
      <c r="R719" s="19">
        <v>0</v>
      </c>
      <c r="S719" s="19">
        <v>35714.25</v>
      </c>
      <c r="T719" s="19">
        <v>0</v>
      </c>
    </row>
    <row r="720" spans="1:20" outlineLevel="3" x14ac:dyDescent="0.35">
      <c r="H720" s="1" t="s">
        <v>11064</v>
      </c>
      <c r="O720" s="18"/>
      <c r="Q720" s="19">
        <f>SUBTOTAL(9,Q716:Q719)</f>
        <v>142857</v>
      </c>
      <c r="R720" s="19">
        <f>SUBTOTAL(9,R716:R719)</f>
        <v>0</v>
      </c>
      <c r="S720" s="19">
        <f>SUBTOTAL(9,S716:S719)</f>
        <v>142857</v>
      </c>
      <c r="T720" s="19">
        <f>SUBTOTAL(9,T716:T719)</f>
        <v>0</v>
      </c>
    </row>
    <row r="721" spans="1:20" outlineLevel="2" x14ac:dyDescent="0.35">
      <c r="C721" s="11" t="s">
        <v>12352</v>
      </c>
      <c r="O721" s="18"/>
      <c r="Q721" s="19">
        <f>SUBTOTAL(9,Q716:Q719)</f>
        <v>142857</v>
      </c>
      <c r="R721" s="19">
        <f>SUBTOTAL(9,R716:R719)</f>
        <v>0</v>
      </c>
      <c r="S721" s="19">
        <f>SUBTOTAL(9,S716:S719)</f>
        <v>142857</v>
      </c>
      <c r="T721" s="19">
        <f>SUBTOTAL(9,T716:T719)</f>
        <v>0</v>
      </c>
    </row>
    <row r="722" spans="1:20" outlineLevel="4" x14ac:dyDescent="0.35">
      <c r="A722" s="9" t="s">
        <v>150</v>
      </c>
      <c r="B722" s="9" t="s">
        <v>151</v>
      </c>
      <c r="C722" s="12" t="s">
        <v>807</v>
      </c>
      <c r="D722" s="5" t="s">
        <v>808</v>
      </c>
      <c r="E722" s="9" t="s">
        <v>808</v>
      </c>
      <c r="F722" s="5" t="s">
        <v>12474</v>
      </c>
      <c r="G722" s="5" t="s">
        <v>4</v>
      </c>
      <c r="H722" s="5" t="s">
        <v>811</v>
      </c>
      <c r="I722" s="4" t="s">
        <v>12517</v>
      </c>
      <c r="J722" s="5" t="s">
        <v>809</v>
      </c>
      <c r="K722" s="5" t="s">
        <v>4</v>
      </c>
      <c r="L722" s="5" t="s">
        <v>4</v>
      </c>
      <c r="M722" s="5" t="s">
        <v>5</v>
      </c>
      <c r="N722" s="5" t="s">
        <v>810</v>
      </c>
      <c r="O722" s="18">
        <v>44431</v>
      </c>
      <c r="P722" s="5" t="s">
        <v>7</v>
      </c>
      <c r="Q722" s="19">
        <v>23911.7</v>
      </c>
      <c r="R722" s="19">
        <v>23911.7</v>
      </c>
      <c r="S722" s="19">
        <v>0</v>
      </c>
      <c r="T722" s="19">
        <v>0</v>
      </c>
    </row>
    <row r="723" spans="1:20" outlineLevel="3" x14ac:dyDescent="0.35">
      <c r="H723" s="1" t="s">
        <v>11065</v>
      </c>
      <c r="O723" s="18"/>
      <c r="Q723" s="19">
        <f>SUBTOTAL(9,Q722:Q722)</f>
        <v>23911.7</v>
      </c>
      <c r="R723" s="19">
        <f>SUBTOTAL(9,R722:R722)</f>
        <v>23911.7</v>
      </c>
      <c r="S723" s="19">
        <f>SUBTOTAL(9,S722:S722)</f>
        <v>0</v>
      </c>
      <c r="T723" s="19">
        <f>SUBTOTAL(9,T722:T722)</f>
        <v>0</v>
      </c>
    </row>
    <row r="724" spans="1:20" outlineLevel="4" x14ac:dyDescent="0.35">
      <c r="A724" s="9" t="s">
        <v>150</v>
      </c>
      <c r="B724" s="9" t="s">
        <v>151</v>
      </c>
      <c r="C724" s="12" t="s">
        <v>807</v>
      </c>
      <c r="D724" s="5" t="s">
        <v>808</v>
      </c>
      <c r="E724" s="9" t="s">
        <v>808</v>
      </c>
      <c r="F724" s="5" t="s">
        <v>12474</v>
      </c>
      <c r="G724" s="5" t="s">
        <v>4</v>
      </c>
      <c r="H724" s="5" t="s">
        <v>814</v>
      </c>
      <c r="I724" s="4" t="s">
        <v>12518</v>
      </c>
      <c r="J724" s="5" t="s">
        <v>812</v>
      </c>
      <c r="K724" s="5" t="s">
        <v>4</v>
      </c>
      <c r="L724" s="5" t="s">
        <v>4</v>
      </c>
      <c r="M724" s="5" t="s">
        <v>5</v>
      </c>
      <c r="N724" s="5" t="s">
        <v>813</v>
      </c>
      <c r="O724" s="18">
        <v>44538</v>
      </c>
      <c r="P724" s="5" t="s">
        <v>7</v>
      </c>
      <c r="Q724" s="19">
        <v>25010.12</v>
      </c>
      <c r="R724" s="19">
        <v>25010.12</v>
      </c>
      <c r="S724" s="19">
        <v>0</v>
      </c>
      <c r="T724" s="19">
        <v>0</v>
      </c>
    </row>
    <row r="725" spans="1:20" outlineLevel="4" x14ac:dyDescent="0.35">
      <c r="A725" s="9" t="s">
        <v>150</v>
      </c>
      <c r="B725" s="9" t="s">
        <v>151</v>
      </c>
      <c r="C725" s="12" t="s">
        <v>807</v>
      </c>
      <c r="D725" s="5" t="s">
        <v>808</v>
      </c>
      <c r="E725" s="9" t="s">
        <v>808</v>
      </c>
      <c r="F725" s="5" t="s">
        <v>12474</v>
      </c>
      <c r="G725" s="5" t="s">
        <v>4</v>
      </c>
      <c r="H725" s="5" t="s">
        <v>814</v>
      </c>
      <c r="I725" s="4" t="s">
        <v>12518</v>
      </c>
      <c r="J725" s="5" t="s">
        <v>812</v>
      </c>
      <c r="K725" s="5" t="s">
        <v>4</v>
      </c>
      <c r="L725" s="5" t="s">
        <v>4</v>
      </c>
      <c r="M725" s="5" t="s">
        <v>5</v>
      </c>
      <c r="N725" s="5" t="s">
        <v>815</v>
      </c>
      <c r="O725" s="18">
        <v>44616</v>
      </c>
      <c r="P725" s="5" t="s">
        <v>7</v>
      </c>
      <c r="Q725" s="19">
        <v>25141.09</v>
      </c>
      <c r="R725" s="19">
        <v>25141.09</v>
      </c>
      <c r="S725" s="19">
        <v>0</v>
      </c>
      <c r="T725" s="19">
        <v>0</v>
      </c>
    </row>
    <row r="726" spans="1:20" outlineLevel="4" x14ac:dyDescent="0.35">
      <c r="A726" s="9" t="s">
        <v>150</v>
      </c>
      <c r="B726" s="9" t="s">
        <v>151</v>
      </c>
      <c r="C726" s="12" t="s">
        <v>807</v>
      </c>
      <c r="D726" s="5" t="s">
        <v>808</v>
      </c>
      <c r="E726" s="9" t="s">
        <v>808</v>
      </c>
      <c r="F726" s="5" t="s">
        <v>12474</v>
      </c>
      <c r="G726" s="5" t="s">
        <v>4</v>
      </c>
      <c r="H726" s="5" t="s">
        <v>814</v>
      </c>
      <c r="I726" s="4" t="s">
        <v>12518</v>
      </c>
      <c r="J726" s="5" t="s">
        <v>812</v>
      </c>
      <c r="K726" s="5" t="s">
        <v>4</v>
      </c>
      <c r="L726" s="5" t="s">
        <v>4</v>
      </c>
      <c r="M726" s="5" t="s">
        <v>5</v>
      </c>
      <c r="N726" s="5" t="s">
        <v>816</v>
      </c>
      <c r="O726" s="18">
        <v>44734</v>
      </c>
      <c r="P726" s="5" t="s">
        <v>7</v>
      </c>
      <c r="Q726" s="19">
        <v>24412.7</v>
      </c>
      <c r="R726" s="19">
        <v>24412.7</v>
      </c>
      <c r="S726" s="19">
        <v>0</v>
      </c>
      <c r="T726" s="19">
        <v>0</v>
      </c>
    </row>
    <row r="727" spans="1:20" outlineLevel="3" x14ac:dyDescent="0.35">
      <c r="H727" s="1" t="s">
        <v>11066</v>
      </c>
      <c r="O727" s="18"/>
      <c r="Q727" s="19">
        <f>SUBTOTAL(9,Q724:Q726)</f>
        <v>74563.91</v>
      </c>
      <c r="R727" s="19">
        <f>SUBTOTAL(9,R724:R726)</f>
        <v>74563.91</v>
      </c>
      <c r="S727" s="19">
        <f>SUBTOTAL(9,S724:S726)</f>
        <v>0</v>
      </c>
      <c r="T727" s="19">
        <f>SUBTOTAL(9,T724:T726)</f>
        <v>0</v>
      </c>
    </row>
    <row r="728" spans="1:20" ht="29" outlineLevel="4" x14ac:dyDescent="0.35">
      <c r="A728" s="9" t="s">
        <v>150</v>
      </c>
      <c r="B728" s="9" t="s">
        <v>151</v>
      </c>
      <c r="C728" s="12" t="s">
        <v>807</v>
      </c>
      <c r="D728" s="5" t="s">
        <v>808</v>
      </c>
      <c r="E728" s="9" t="s">
        <v>808</v>
      </c>
      <c r="F728" s="5" t="s">
        <v>12474</v>
      </c>
      <c r="G728" s="5" t="s">
        <v>4</v>
      </c>
      <c r="H728" s="5" t="s">
        <v>818</v>
      </c>
      <c r="I728" s="4" t="s">
        <v>819</v>
      </c>
      <c r="J728" s="5" t="s">
        <v>812</v>
      </c>
      <c r="K728" s="5" t="s">
        <v>4</v>
      </c>
      <c r="L728" s="5" t="s">
        <v>4</v>
      </c>
      <c r="M728" s="5" t="s">
        <v>5</v>
      </c>
      <c r="N728" s="5" t="s">
        <v>817</v>
      </c>
      <c r="O728" s="18">
        <v>44729</v>
      </c>
      <c r="P728" s="5" t="s">
        <v>7</v>
      </c>
      <c r="Q728" s="19">
        <v>1615</v>
      </c>
      <c r="R728" s="19">
        <v>1615</v>
      </c>
      <c r="S728" s="19">
        <v>0</v>
      </c>
      <c r="T728" s="19">
        <v>0</v>
      </c>
    </row>
    <row r="729" spans="1:20" ht="29" outlineLevel="4" x14ac:dyDescent="0.35">
      <c r="A729" s="9" t="s">
        <v>150</v>
      </c>
      <c r="B729" s="9" t="s">
        <v>151</v>
      </c>
      <c r="C729" s="12" t="s">
        <v>807</v>
      </c>
      <c r="D729" s="5" t="s">
        <v>808</v>
      </c>
      <c r="E729" s="9" t="s">
        <v>808</v>
      </c>
      <c r="F729" s="5" t="s">
        <v>12474</v>
      </c>
      <c r="G729" s="5" t="s">
        <v>4</v>
      </c>
      <c r="H729" s="5" t="s">
        <v>818</v>
      </c>
      <c r="I729" s="4" t="s">
        <v>819</v>
      </c>
      <c r="J729" s="5" t="s">
        <v>812</v>
      </c>
      <c r="K729" s="5" t="s">
        <v>4</v>
      </c>
      <c r="L729" s="5" t="s">
        <v>4</v>
      </c>
      <c r="M729" s="5" t="s">
        <v>5</v>
      </c>
      <c r="N729" s="5" t="s">
        <v>820</v>
      </c>
      <c r="O729" s="18">
        <v>44729</v>
      </c>
      <c r="P729" s="5" t="s">
        <v>7</v>
      </c>
      <c r="Q729" s="19">
        <v>4560</v>
      </c>
      <c r="R729" s="19">
        <v>4560</v>
      </c>
      <c r="S729" s="19">
        <v>0</v>
      </c>
      <c r="T729" s="19">
        <v>0</v>
      </c>
    </row>
    <row r="730" spans="1:20" outlineLevel="3" x14ac:dyDescent="0.35">
      <c r="H730" s="1" t="s">
        <v>11067</v>
      </c>
      <c r="O730" s="18"/>
      <c r="Q730" s="19">
        <f>SUBTOTAL(9,Q728:Q729)</f>
        <v>6175</v>
      </c>
      <c r="R730" s="19">
        <f>SUBTOTAL(9,R728:R729)</f>
        <v>6175</v>
      </c>
      <c r="S730" s="19">
        <f>SUBTOTAL(9,S728:S729)</f>
        <v>0</v>
      </c>
      <c r="T730" s="19">
        <f>SUBTOTAL(9,T728:T729)</f>
        <v>0</v>
      </c>
    </row>
    <row r="731" spans="1:20" outlineLevel="2" x14ac:dyDescent="0.35">
      <c r="C731" s="11" t="s">
        <v>10220</v>
      </c>
      <c r="O731" s="18"/>
      <c r="Q731" s="19">
        <f>SUBTOTAL(9,Q722:Q729)</f>
        <v>104650.61</v>
      </c>
      <c r="R731" s="19">
        <f>SUBTOTAL(9,R722:R729)</f>
        <v>104650.61</v>
      </c>
      <c r="S731" s="19">
        <f>SUBTOTAL(9,S722:S729)</f>
        <v>0</v>
      </c>
      <c r="T731" s="19">
        <f>SUBTOTAL(9,T722:T729)</f>
        <v>0</v>
      </c>
    </row>
    <row r="732" spans="1:20" ht="29" outlineLevel="4" x14ac:dyDescent="0.35">
      <c r="A732" s="9" t="s">
        <v>104</v>
      </c>
      <c r="B732" s="9" t="s">
        <v>105</v>
      </c>
      <c r="C732" s="12" t="s">
        <v>821</v>
      </c>
      <c r="D732" s="5" t="s">
        <v>822</v>
      </c>
      <c r="E732" s="9" t="s">
        <v>822</v>
      </c>
      <c r="F732" s="5" t="s">
        <v>49</v>
      </c>
      <c r="G732" s="5" t="s">
        <v>4</v>
      </c>
      <c r="H732" s="5" t="s">
        <v>824</v>
      </c>
      <c r="I732" s="4" t="s">
        <v>825</v>
      </c>
      <c r="J732" s="5" t="s">
        <v>4</v>
      </c>
      <c r="K732" s="5" t="s">
        <v>4</v>
      </c>
      <c r="L732" s="5" t="s">
        <v>4</v>
      </c>
      <c r="M732" s="5" t="s">
        <v>5</v>
      </c>
      <c r="N732" s="5" t="s">
        <v>823</v>
      </c>
      <c r="O732" s="18">
        <v>44733</v>
      </c>
      <c r="P732" s="5" t="s">
        <v>7</v>
      </c>
      <c r="Q732" s="19">
        <v>7418</v>
      </c>
      <c r="R732" s="19">
        <v>7418</v>
      </c>
      <c r="S732" s="19">
        <v>0</v>
      </c>
      <c r="T732" s="19">
        <v>0</v>
      </c>
    </row>
    <row r="733" spans="1:20" outlineLevel="3" x14ac:dyDescent="0.35">
      <c r="H733" s="1" t="s">
        <v>11068</v>
      </c>
      <c r="O733" s="18"/>
      <c r="Q733" s="19">
        <f>SUBTOTAL(9,Q732:Q732)</f>
        <v>7418</v>
      </c>
      <c r="R733" s="19">
        <f>SUBTOTAL(9,R732:R732)</f>
        <v>7418</v>
      </c>
      <c r="S733" s="19">
        <f>SUBTOTAL(9,S732:S732)</f>
        <v>0</v>
      </c>
      <c r="T733" s="19">
        <f>SUBTOTAL(9,T732:T732)</f>
        <v>0</v>
      </c>
    </row>
    <row r="734" spans="1:20" ht="29" outlineLevel="4" x14ac:dyDescent="0.35">
      <c r="A734" s="9" t="s">
        <v>104</v>
      </c>
      <c r="B734" s="9" t="s">
        <v>105</v>
      </c>
      <c r="C734" s="12" t="s">
        <v>821</v>
      </c>
      <c r="D734" s="5" t="s">
        <v>822</v>
      </c>
      <c r="E734" s="9" t="s">
        <v>822</v>
      </c>
      <c r="F734" s="5" t="s">
        <v>4</v>
      </c>
      <c r="G734" s="5" t="s">
        <v>45</v>
      </c>
      <c r="H734" s="5" t="s">
        <v>827</v>
      </c>
      <c r="I734" s="4" t="s">
        <v>828</v>
      </c>
      <c r="J734" s="5" t="s">
        <v>4</v>
      </c>
      <c r="K734" s="5" t="s">
        <v>4</v>
      </c>
      <c r="L734" s="5" t="s">
        <v>4</v>
      </c>
      <c r="M734" s="5" t="s">
        <v>5</v>
      </c>
      <c r="N734" s="5" t="s">
        <v>826</v>
      </c>
      <c r="O734" s="18">
        <v>44585</v>
      </c>
      <c r="P734" s="5" t="s">
        <v>7</v>
      </c>
      <c r="Q734" s="19">
        <v>46690</v>
      </c>
      <c r="R734" s="19">
        <v>0</v>
      </c>
      <c r="S734" s="19">
        <v>46690</v>
      </c>
      <c r="T734" s="19">
        <v>0</v>
      </c>
    </row>
    <row r="735" spans="1:20" ht="29" outlineLevel="4" x14ac:dyDescent="0.35">
      <c r="A735" s="9" t="s">
        <v>104</v>
      </c>
      <c r="B735" s="9" t="s">
        <v>105</v>
      </c>
      <c r="C735" s="12" t="s">
        <v>821</v>
      </c>
      <c r="D735" s="5" t="s">
        <v>822</v>
      </c>
      <c r="E735" s="9" t="s">
        <v>822</v>
      </c>
      <c r="F735" s="5" t="s">
        <v>4</v>
      </c>
      <c r="G735" s="5" t="s">
        <v>45</v>
      </c>
      <c r="H735" s="5" t="s">
        <v>827</v>
      </c>
      <c r="I735" s="4" t="s">
        <v>828</v>
      </c>
      <c r="J735" s="5" t="s">
        <v>4</v>
      </c>
      <c r="K735" s="5" t="s">
        <v>4</v>
      </c>
      <c r="L735" s="5" t="s">
        <v>4</v>
      </c>
      <c r="M735" s="5" t="s">
        <v>5</v>
      </c>
      <c r="N735" s="5" t="s">
        <v>829</v>
      </c>
      <c r="O735" s="18">
        <v>44669</v>
      </c>
      <c r="P735" s="5" t="s">
        <v>7</v>
      </c>
      <c r="Q735" s="19">
        <v>64435</v>
      </c>
      <c r="R735" s="19">
        <v>0</v>
      </c>
      <c r="S735" s="19">
        <v>64435</v>
      </c>
      <c r="T735" s="19">
        <v>0</v>
      </c>
    </row>
    <row r="736" spans="1:20" ht="29" outlineLevel="4" x14ac:dyDescent="0.35">
      <c r="A736" s="9" t="s">
        <v>104</v>
      </c>
      <c r="B736" s="9" t="s">
        <v>105</v>
      </c>
      <c r="C736" s="12" t="s">
        <v>821</v>
      </c>
      <c r="D736" s="5" t="s">
        <v>822</v>
      </c>
      <c r="E736" s="9" t="s">
        <v>822</v>
      </c>
      <c r="F736" s="5" t="s">
        <v>4</v>
      </c>
      <c r="G736" s="5" t="s">
        <v>45</v>
      </c>
      <c r="H736" s="5" t="s">
        <v>827</v>
      </c>
      <c r="I736" s="4" t="s">
        <v>828</v>
      </c>
      <c r="J736" s="5" t="s">
        <v>4</v>
      </c>
      <c r="K736" s="5" t="s">
        <v>4</v>
      </c>
      <c r="L736" s="5" t="s">
        <v>4</v>
      </c>
      <c r="M736" s="5" t="s">
        <v>5</v>
      </c>
      <c r="N736" s="5" t="s">
        <v>830</v>
      </c>
      <c r="O736" s="18">
        <v>44692</v>
      </c>
      <c r="P736" s="5" t="s">
        <v>7</v>
      </c>
      <c r="Q736" s="19">
        <v>97305</v>
      </c>
      <c r="R736" s="19">
        <v>0</v>
      </c>
      <c r="S736" s="19">
        <v>97305</v>
      </c>
      <c r="T736" s="19">
        <v>0</v>
      </c>
    </row>
    <row r="737" spans="1:20" ht="29" outlineLevel="4" x14ac:dyDescent="0.35">
      <c r="A737" s="9" t="s">
        <v>104</v>
      </c>
      <c r="B737" s="9" t="s">
        <v>105</v>
      </c>
      <c r="C737" s="12" t="s">
        <v>821</v>
      </c>
      <c r="D737" s="5" t="s">
        <v>822</v>
      </c>
      <c r="E737" s="9" t="s">
        <v>822</v>
      </c>
      <c r="F737" s="5" t="s">
        <v>4</v>
      </c>
      <c r="G737" s="5" t="s">
        <v>45</v>
      </c>
      <c r="H737" s="5" t="s">
        <v>827</v>
      </c>
      <c r="I737" s="4" t="s">
        <v>828</v>
      </c>
      <c r="J737" s="5" t="s">
        <v>4</v>
      </c>
      <c r="K737" s="5" t="s">
        <v>4</v>
      </c>
      <c r="L737" s="5" t="s">
        <v>4</v>
      </c>
      <c r="M737" s="5" t="s">
        <v>5</v>
      </c>
      <c r="N737" s="5" t="s">
        <v>831</v>
      </c>
      <c r="O737" s="18">
        <v>44732</v>
      </c>
      <c r="P737" s="5" t="s">
        <v>7</v>
      </c>
      <c r="Q737" s="19">
        <v>48400</v>
      </c>
      <c r="R737" s="19">
        <v>0</v>
      </c>
      <c r="S737" s="19">
        <v>48400</v>
      </c>
      <c r="T737" s="19">
        <v>0</v>
      </c>
    </row>
    <row r="738" spans="1:20" outlineLevel="3" x14ac:dyDescent="0.35">
      <c r="H738" s="1" t="s">
        <v>11069</v>
      </c>
      <c r="O738" s="18"/>
      <c r="Q738" s="19">
        <f>SUBTOTAL(9,Q734:Q737)</f>
        <v>256830</v>
      </c>
      <c r="R738" s="19">
        <f>SUBTOTAL(9,R734:R737)</f>
        <v>0</v>
      </c>
      <c r="S738" s="19">
        <f>SUBTOTAL(9,S734:S737)</f>
        <v>256830</v>
      </c>
      <c r="T738" s="19">
        <f>SUBTOTAL(9,T734:T737)</f>
        <v>0</v>
      </c>
    </row>
    <row r="739" spans="1:20" outlineLevel="4" x14ac:dyDescent="0.35">
      <c r="A739" s="9" t="s">
        <v>104</v>
      </c>
      <c r="B739" s="9" t="s">
        <v>105</v>
      </c>
      <c r="C739" s="12" t="s">
        <v>821</v>
      </c>
      <c r="D739" s="5" t="s">
        <v>822</v>
      </c>
      <c r="E739" s="9" t="s">
        <v>822</v>
      </c>
      <c r="F739" s="5" t="s">
        <v>4</v>
      </c>
      <c r="G739" s="5" t="s">
        <v>334</v>
      </c>
      <c r="H739" s="5" t="s">
        <v>336</v>
      </c>
      <c r="I739" s="4" t="s">
        <v>12505</v>
      </c>
      <c r="J739" s="5" t="s">
        <v>4</v>
      </c>
      <c r="K739" s="5" t="s">
        <v>4</v>
      </c>
      <c r="L739" s="5" t="s">
        <v>4</v>
      </c>
      <c r="M739" s="5" t="s">
        <v>5</v>
      </c>
      <c r="N739" s="5" t="s">
        <v>832</v>
      </c>
      <c r="O739" s="18">
        <v>44523</v>
      </c>
      <c r="P739" s="5" t="s">
        <v>7</v>
      </c>
      <c r="Q739" s="19">
        <v>648942</v>
      </c>
      <c r="R739" s="19">
        <v>0</v>
      </c>
      <c r="S739" s="19">
        <v>648942</v>
      </c>
      <c r="T739" s="19">
        <v>0</v>
      </c>
    </row>
    <row r="740" spans="1:20" outlineLevel="3" x14ac:dyDescent="0.35">
      <c r="H740" s="1" t="s">
        <v>10981</v>
      </c>
      <c r="O740" s="18"/>
      <c r="Q740" s="19">
        <f>SUBTOTAL(9,Q739:Q739)</f>
        <v>648942</v>
      </c>
      <c r="R740" s="19">
        <f>SUBTOTAL(9,R739:R739)</f>
        <v>0</v>
      </c>
      <c r="S740" s="19">
        <f>SUBTOTAL(9,S739:S739)</f>
        <v>648942</v>
      </c>
      <c r="T740" s="19">
        <f>SUBTOTAL(9,T739:T739)</f>
        <v>0</v>
      </c>
    </row>
    <row r="741" spans="1:20" outlineLevel="2" x14ac:dyDescent="0.35">
      <c r="C741" s="11" t="s">
        <v>10221</v>
      </c>
      <c r="O741" s="18"/>
      <c r="Q741" s="19">
        <f>SUBTOTAL(9,Q732:Q739)</f>
        <v>913190</v>
      </c>
      <c r="R741" s="19">
        <f>SUBTOTAL(9,R732:R739)</f>
        <v>7418</v>
      </c>
      <c r="S741" s="19">
        <f>SUBTOTAL(9,S732:S739)</f>
        <v>905772</v>
      </c>
      <c r="T741" s="19">
        <f>SUBTOTAL(9,T732:T739)</f>
        <v>0</v>
      </c>
    </row>
    <row r="742" spans="1:20" ht="29" outlineLevel="4" x14ac:dyDescent="0.35">
      <c r="A742" s="9" t="s">
        <v>0</v>
      </c>
      <c r="B742" s="9" t="s">
        <v>1</v>
      </c>
      <c r="C742" s="12" t="s">
        <v>833</v>
      </c>
      <c r="D742" s="5" t="s">
        <v>834</v>
      </c>
      <c r="E742" s="9" t="s">
        <v>834</v>
      </c>
      <c r="F742" s="5" t="s">
        <v>4</v>
      </c>
      <c r="G742" s="5" t="s">
        <v>12472</v>
      </c>
      <c r="H742" s="5" t="s">
        <v>837</v>
      </c>
      <c r="I742" s="4" t="s">
        <v>838</v>
      </c>
      <c r="J742" s="5" t="s">
        <v>835</v>
      </c>
      <c r="K742" s="5" t="s">
        <v>4</v>
      </c>
      <c r="L742" s="5" t="s">
        <v>4</v>
      </c>
      <c r="M742" s="5" t="s">
        <v>5</v>
      </c>
      <c r="N742" s="5" t="s">
        <v>836</v>
      </c>
      <c r="O742" s="18">
        <v>44452</v>
      </c>
      <c r="P742" s="5" t="s">
        <v>7</v>
      </c>
      <c r="Q742" s="19">
        <v>4272.09</v>
      </c>
      <c r="R742" s="19">
        <v>0</v>
      </c>
      <c r="S742" s="19">
        <v>4272.09</v>
      </c>
      <c r="T742" s="19">
        <v>0</v>
      </c>
    </row>
    <row r="743" spans="1:20" ht="29" outlineLevel="4" x14ac:dyDescent="0.35">
      <c r="A743" s="9" t="s">
        <v>0</v>
      </c>
      <c r="B743" s="9" t="s">
        <v>1</v>
      </c>
      <c r="C743" s="12" t="s">
        <v>833</v>
      </c>
      <c r="D743" s="5" t="s">
        <v>834</v>
      </c>
      <c r="E743" s="9" t="s">
        <v>834</v>
      </c>
      <c r="F743" s="5" t="s">
        <v>4</v>
      </c>
      <c r="G743" s="5" t="s">
        <v>12472</v>
      </c>
      <c r="H743" s="5" t="s">
        <v>837</v>
      </c>
      <c r="I743" s="4" t="s">
        <v>838</v>
      </c>
      <c r="J743" s="5" t="s">
        <v>835</v>
      </c>
      <c r="K743" s="5" t="s">
        <v>4</v>
      </c>
      <c r="L743" s="5" t="s">
        <v>4</v>
      </c>
      <c r="M743" s="5" t="s">
        <v>5</v>
      </c>
      <c r="N743" s="5" t="s">
        <v>839</v>
      </c>
      <c r="O743" s="18">
        <v>44539</v>
      </c>
      <c r="P743" s="5" t="s">
        <v>7</v>
      </c>
      <c r="Q743" s="19">
        <v>4938.4399999999996</v>
      </c>
      <c r="R743" s="19">
        <v>0</v>
      </c>
      <c r="S743" s="19">
        <v>4938.4399999999996</v>
      </c>
      <c r="T743" s="19">
        <v>0</v>
      </c>
    </row>
    <row r="744" spans="1:20" ht="29" outlineLevel="4" x14ac:dyDescent="0.35">
      <c r="A744" s="9" t="s">
        <v>0</v>
      </c>
      <c r="B744" s="9" t="s">
        <v>1</v>
      </c>
      <c r="C744" s="12" t="s">
        <v>833</v>
      </c>
      <c r="D744" s="5" t="s">
        <v>834</v>
      </c>
      <c r="E744" s="9" t="s">
        <v>834</v>
      </c>
      <c r="F744" s="5" t="s">
        <v>4</v>
      </c>
      <c r="G744" s="5" t="s">
        <v>12472</v>
      </c>
      <c r="H744" s="5" t="s">
        <v>837</v>
      </c>
      <c r="I744" s="4" t="s">
        <v>838</v>
      </c>
      <c r="J744" s="5" t="s">
        <v>835</v>
      </c>
      <c r="K744" s="5" t="s">
        <v>4</v>
      </c>
      <c r="L744" s="5" t="s">
        <v>4</v>
      </c>
      <c r="M744" s="5" t="s">
        <v>5</v>
      </c>
      <c r="N744" s="5" t="s">
        <v>840</v>
      </c>
      <c r="O744" s="18">
        <v>44539</v>
      </c>
      <c r="P744" s="5" t="s">
        <v>7</v>
      </c>
      <c r="Q744" s="19">
        <v>5034.0600000000004</v>
      </c>
      <c r="R744" s="19">
        <v>0</v>
      </c>
      <c r="S744" s="19">
        <v>5034.0600000000004</v>
      </c>
      <c r="T744" s="19">
        <v>0</v>
      </c>
    </row>
    <row r="745" spans="1:20" ht="29" outlineLevel="4" x14ac:dyDescent="0.35">
      <c r="A745" s="9" t="s">
        <v>0</v>
      </c>
      <c r="B745" s="9" t="s">
        <v>1</v>
      </c>
      <c r="C745" s="12" t="s">
        <v>833</v>
      </c>
      <c r="D745" s="5" t="s">
        <v>834</v>
      </c>
      <c r="E745" s="9" t="s">
        <v>834</v>
      </c>
      <c r="F745" s="5" t="s">
        <v>4</v>
      </c>
      <c r="G745" s="5" t="s">
        <v>12472</v>
      </c>
      <c r="H745" s="5" t="s">
        <v>837</v>
      </c>
      <c r="I745" s="4" t="s">
        <v>838</v>
      </c>
      <c r="J745" s="5" t="s">
        <v>835</v>
      </c>
      <c r="K745" s="5" t="s">
        <v>4</v>
      </c>
      <c r="L745" s="5" t="s">
        <v>4</v>
      </c>
      <c r="M745" s="5" t="s">
        <v>5</v>
      </c>
      <c r="N745" s="5" t="s">
        <v>841</v>
      </c>
      <c r="O745" s="18">
        <v>44742</v>
      </c>
      <c r="P745" s="5" t="s">
        <v>7</v>
      </c>
      <c r="Q745" s="19">
        <v>5337.99</v>
      </c>
      <c r="R745" s="19">
        <v>0</v>
      </c>
      <c r="S745" s="19">
        <v>5337.99</v>
      </c>
      <c r="T745" s="19">
        <v>0</v>
      </c>
    </row>
    <row r="746" spans="1:20" ht="29" outlineLevel="4" x14ac:dyDescent="0.35">
      <c r="A746" s="9" t="s">
        <v>0</v>
      </c>
      <c r="B746" s="9" t="s">
        <v>1</v>
      </c>
      <c r="C746" s="12" t="s">
        <v>833</v>
      </c>
      <c r="D746" s="5" t="s">
        <v>834</v>
      </c>
      <c r="E746" s="9" t="s">
        <v>834</v>
      </c>
      <c r="F746" s="5" t="s">
        <v>4</v>
      </c>
      <c r="G746" s="5" t="s">
        <v>12472</v>
      </c>
      <c r="H746" s="5" t="s">
        <v>837</v>
      </c>
      <c r="I746" s="4" t="s">
        <v>838</v>
      </c>
      <c r="J746" s="5" t="s">
        <v>835</v>
      </c>
      <c r="K746" s="5" t="s">
        <v>4</v>
      </c>
      <c r="L746" s="5" t="s">
        <v>4</v>
      </c>
      <c r="M746" s="5" t="s">
        <v>5</v>
      </c>
      <c r="N746" s="5" t="s">
        <v>842</v>
      </c>
      <c r="O746" s="18">
        <v>44742</v>
      </c>
      <c r="P746" s="5" t="s">
        <v>7</v>
      </c>
      <c r="Q746" s="19">
        <v>4370.5200000000004</v>
      </c>
      <c r="R746" s="19">
        <v>0</v>
      </c>
      <c r="S746" s="19">
        <v>4370.5200000000004</v>
      </c>
      <c r="T746" s="19">
        <v>0</v>
      </c>
    </row>
    <row r="747" spans="1:20" ht="29" outlineLevel="4" x14ac:dyDescent="0.35">
      <c r="A747" s="9" t="s">
        <v>0</v>
      </c>
      <c r="B747" s="9" t="s">
        <v>1</v>
      </c>
      <c r="C747" s="12" t="s">
        <v>833</v>
      </c>
      <c r="D747" s="5" t="s">
        <v>834</v>
      </c>
      <c r="E747" s="9" t="s">
        <v>834</v>
      </c>
      <c r="F747" s="5" t="s">
        <v>4</v>
      </c>
      <c r="G747" s="5" t="s">
        <v>12472</v>
      </c>
      <c r="H747" s="5" t="s">
        <v>837</v>
      </c>
      <c r="I747" s="4" t="s">
        <v>838</v>
      </c>
      <c r="J747" s="5" t="s">
        <v>835</v>
      </c>
      <c r="K747" s="5" t="s">
        <v>4</v>
      </c>
      <c r="L747" s="5" t="s">
        <v>4</v>
      </c>
      <c r="M747" s="5" t="s">
        <v>5</v>
      </c>
      <c r="N747" s="5" t="s">
        <v>843</v>
      </c>
      <c r="O747" s="18">
        <v>44742</v>
      </c>
      <c r="P747" s="5" t="s">
        <v>7</v>
      </c>
      <c r="Q747" s="19">
        <v>4392.4399999999996</v>
      </c>
      <c r="R747" s="19">
        <v>0</v>
      </c>
      <c r="S747" s="19">
        <v>4392.4399999999996</v>
      </c>
      <c r="T747" s="19">
        <v>0</v>
      </c>
    </row>
    <row r="748" spans="1:20" ht="29" outlineLevel="4" x14ac:dyDescent="0.35">
      <c r="A748" s="9" t="s">
        <v>0</v>
      </c>
      <c r="B748" s="9" t="s">
        <v>1</v>
      </c>
      <c r="C748" s="12" t="s">
        <v>833</v>
      </c>
      <c r="D748" s="5" t="s">
        <v>834</v>
      </c>
      <c r="E748" s="9" t="s">
        <v>834</v>
      </c>
      <c r="F748" s="5" t="s">
        <v>4</v>
      </c>
      <c r="G748" s="5" t="s">
        <v>12472</v>
      </c>
      <c r="H748" s="5" t="s">
        <v>837</v>
      </c>
      <c r="I748" s="4" t="s">
        <v>838</v>
      </c>
      <c r="J748" s="5" t="s">
        <v>835</v>
      </c>
      <c r="K748" s="5" t="s">
        <v>4</v>
      </c>
      <c r="L748" s="5" t="s">
        <v>4</v>
      </c>
      <c r="M748" s="5" t="s">
        <v>5</v>
      </c>
      <c r="N748" s="5" t="s">
        <v>844</v>
      </c>
      <c r="O748" s="18">
        <v>44742</v>
      </c>
      <c r="P748" s="5" t="s">
        <v>7</v>
      </c>
      <c r="Q748" s="19">
        <v>4438.0200000000004</v>
      </c>
      <c r="R748" s="19">
        <v>0</v>
      </c>
      <c r="S748" s="19">
        <v>4438.0200000000004</v>
      </c>
      <c r="T748" s="19">
        <v>0</v>
      </c>
    </row>
    <row r="749" spans="1:20" outlineLevel="3" x14ac:dyDescent="0.35">
      <c r="H749" s="1" t="s">
        <v>11070</v>
      </c>
      <c r="O749" s="18"/>
      <c r="Q749" s="19">
        <f>SUBTOTAL(9,Q742:Q748)</f>
        <v>32783.56</v>
      </c>
      <c r="R749" s="19">
        <f>SUBTOTAL(9,R742:R748)</f>
        <v>0</v>
      </c>
      <c r="S749" s="19">
        <f>SUBTOTAL(9,S742:S748)</f>
        <v>32783.56</v>
      </c>
      <c r="T749" s="19">
        <f>SUBTOTAL(9,T742:T748)</f>
        <v>0</v>
      </c>
    </row>
    <row r="750" spans="1:20" ht="29" outlineLevel="4" x14ac:dyDescent="0.35">
      <c r="A750" s="9" t="s">
        <v>0</v>
      </c>
      <c r="B750" s="9" t="s">
        <v>1</v>
      </c>
      <c r="C750" s="12" t="s">
        <v>833</v>
      </c>
      <c r="D750" s="5" t="s">
        <v>834</v>
      </c>
      <c r="E750" s="9" t="s">
        <v>834</v>
      </c>
      <c r="F750" s="5" t="s">
        <v>4</v>
      </c>
      <c r="G750" s="5" t="s">
        <v>12472</v>
      </c>
      <c r="H750" s="5" t="s">
        <v>846</v>
      </c>
      <c r="I750" s="4" t="s">
        <v>847</v>
      </c>
      <c r="J750" s="5" t="s">
        <v>4</v>
      </c>
      <c r="K750" s="5" t="s">
        <v>4</v>
      </c>
      <c r="L750" s="5" t="s">
        <v>4</v>
      </c>
      <c r="M750" s="5" t="s">
        <v>5</v>
      </c>
      <c r="N750" s="5" t="s">
        <v>845</v>
      </c>
      <c r="O750" s="18">
        <v>44622</v>
      </c>
      <c r="P750" s="5" t="s">
        <v>7</v>
      </c>
      <c r="Q750" s="19">
        <v>477765.49</v>
      </c>
      <c r="R750" s="19">
        <v>0</v>
      </c>
      <c r="S750" s="19">
        <v>477765.49</v>
      </c>
      <c r="T750" s="19">
        <v>0</v>
      </c>
    </row>
    <row r="751" spans="1:20" ht="29" outlineLevel="4" x14ac:dyDescent="0.35">
      <c r="A751" s="9" t="s">
        <v>0</v>
      </c>
      <c r="B751" s="9" t="s">
        <v>1</v>
      </c>
      <c r="C751" s="12" t="s">
        <v>833</v>
      </c>
      <c r="D751" s="5" t="s">
        <v>834</v>
      </c>
      <c r="E751" s="9" t="s">
        <v>834</v>
      </c>
      <c r="F751" s="5" t="s">
        <v>4</v>
      </c>
      <c r="G751" s="5" t="s">
        <v>12472</v>
      </c>
      <c r="H751" s="5" t="s">
        <v>846</v>
      </c>
      <c r="I751" s="4" t="s">
        <v>847</v>
      </c>
      <c r="J751" s="5" t="s">
        <v>4</v>
      </c>
      <c r="K751" s="5" t="s">
        <v>4</v>
      </c>
      <c r="L751" s="5" t="s">
        <v>4</v>
      </c>
      <c r="M751" s="5" t="s">
        <v>5</v>
      </c>
      <c r="N751" s="5" t="s">
        <v>848</v>
      </c>
      <c r="O751" s="18">
        <v>44650</v>
      </c>
      <c r="P751" s="5" t="s">
        <v>7</v>
      </c>
      <c r="Q751" s="19">
        <v>315989</v>
      </c>
      <c r="R751" s="19">
        <v>0</v>
      </c>
      <c r="S751" s="19">
        <v>315989</v>
      </c>
      <c r="T751" s="19">
        <v>0</v>
      </c>
    </row>
    <row r="752" spans="1:20" outlineLevel="3" x14ac:dyDescent="0.35">
      <c r="H752" s="1" t="s">
        <v>11071</v>
      </c>
      <c r="O752" s="18"/>
      <c r="Q752" s="19">
        <f>SUBTOTAL(9,Q750:Q751)</f>
        <v>793754.49</v>
      </c>
      <c r="R752" s="19">
        <f>SUBTOTAL(9,R750:R751)</f>
        <v>0</v>
      </c>
      <c r="S752" s="19">
        <f>SUBTOTAL(9,S750:S751)</f>
        <v>793754.49</v>
      </c>
      <c r="T752" s="19">
        <f>SUBTOTAL(9,T750:T751)</f>
        <v>0</v>
      </c>
    </row>
    <row r="753" spans="1:20" outlineLevel="2" x14ac:dyDescent="0.35">
      <c r="C753" s="11" t="s">
        <v>10222</v>
      </c>
      <c r="O753" s="18"/>
      <c r="Q753" s="19">
        <f>SUBTOTAL(9,Q742:Q751)</f>
        <v>826538.05</v>
      </c>
      <c r="R753" s="19">
        <f>SUBTOTAL(9,R742:R751)</f>
        <v>0</v>
      </c>
      <c r="S753" s="19">
        <f>SUBTOTAL(9,S742:S751)</f>
        <v>826538.05</v>
      </c>
      <c r="T753" s="19">
        <f>SUBTOTAL(9,T742:T751)</f>
        <v>0</v>
      </c>
    </row>
    <row r="754" spans="1:20" ht="29" outlineLevel="4" x14ac:dyDescent="0.35">
      <c r="A754" s="9" t="s">
        <v>526</v>
      </c>
      <c r="B754" s="9" t="s">
        <v>527</v>
      </c>
      <c r="C754" s="12" t="s">
        <v>849</v>
      </c>
      <c r="D754" s="5" t="s">
        <v>850</v>
      </c>
      <c r="E754" s="9" t="s">
        <v>850</v>
      </c>
      <c r="F754" s="5" t="s">
        <v>529</v>
      </c>
      <c r="G754" s="5" t="s">
        <v>4</v>
      </c>
      <c r="H754" s="5" t="s">
        <v>853</v>
      </c>
      <c r="I754" s="4" t="s">
        <v>854</v>
      </c>
      <c r="J754" s="5" t="s">
        <v>4</v>
      </c>
      <c r="K754" s="5" t="s">
        <v>4</v>
      </c>
      <c r="L754" s="5" t="s">
        <v>4</v>
      </c>
      <c r="M754" s="5" t="s">
        <v>5</v>
      </c>
      <c r="N754" s="5" t="s">
        <v>851</v>
      </c>
      <c r="O754" s="18">
        <v>44644</v>
      </c>
      <c r="P754" s="5" t="s">
        <v>852</v>
      </c>
      <c r="Q754" s="19">
        <v>15694.31</v>
      </c>
      <c r="R754" s="19">
        <v>15694.31</v>
      </c>
      <c r="S754" s="19">
        <v>0</v>
      </c>
      <c r="T754" s="19">
        <v>0</v>
      </c>
    </row>
    <row r="755" spans="1:20" outlineLevel="3" x14ac:dyDescent="0.35">
      <c r="H755" s="1" t="s">
        <v>11072</v>
      </c>
      <c r="O755" s="18"/>
      <c r="Q755" s="19">
        <f>SUBTOTAL(9,Q754:Q754)</f>
        <v>15694.31</v>
      </c>
      <c r="R755" s="19">
        <f>SUBTOTAL(9,R754:R754)</f>
        <v>15694.31</v>
      </c>
      <c r="S755" s="19">
        <f>SUBTOTAL(9,S754:S754)</f>
        <v>0</v>
      </c>
      <c r="T755" s="19">
        <f>SUBTOTAL(9,T754:T754)</f>
        <v>0</v>
      </c>
    </row>
    <row r="756" spans="1:20" outlineLevel="2" x14ac:dyDescent="0.35">
      <c r="C756" s="11" t="s">
        <v>10223</v>
      </c>
      <c r="O756" s="18"/>
      <c r="Q756" s="19">
        <f>SUBTOTAL(9,Q754:Q754)</f>
        <v>15694.31</v>
      </c>
      <c r="R756" s="19">
        <f>SUBTOTAL(9,R754:R754)</f>
        <v>15694.31</v>
      </c>
      <c r="S756" s="19">
        <f>SUBTOTAL(9,S754:S754)</f>
        <v>0</v>
      </c>
      <c r="T756" s="19">
        <f>SUBTOTAL(9,T754:T754)</f>
        <v>0</v>
      </c>
    </row>
    <row r="757" spans="1:20" ht="29" outlineLevel="4" x14ac:dyDescent="0.35">
      <c r="A757" s="9" t="s">
        <v>104</v>
      </c>
      <c r="B757" s="9" t="s">
        <v>105</v>
      </c>
      <c r="C757" s="12" t="s">
        <v>855</v>
      </c>
      <c r="D757" s="5" t="s">
        <v>856</v>
      </c>
      <c r="E757" s="9" t="s">
        <v>856</v>
      </c>
      <c r="F757" s="5" t="s">
        <v>4</v>
      </c>
      <c r="G757" s="5" t="s">
        <v>45</v>
      </c>
      <c r="H757" s="5" t="s">
        <v>858</v>
      </c>
      <c r="I757" s="4" t="s">
        <v>859</v>
      </c>
      <c r="J757" s="5" t="s">
        <v>4</v>
      </c>
      <c r="K757" s="5" t="s">
        <v>4</v>
      </c>
      <c r="L757" s="5" t="s">
        <v>4</v>
      </c>
      <c r="M757" s="5" t="s">
        <v>5</v>
      </c>
      <c r="N757" s="5" t="s">
        <v>857</v>
      </c>
      <c r="O757" s="18">
        <v>44424</v>
      </c>
      <c r="P757" s="5" t="s">
        <v>7</v>
      </c>
      <c r="Q757" s="19">
        <v>2125.64</v>
      </c>
      <c r="R757" s="19">
        <v>0</v>
      </c>
      <c r="S757" s="19">
        <v>2125.64</v>
      </c>
      <c r="T757" s="19">
        <v>0</v>
      </c>
    </row>
    <row r="758" spans="1:20" ht="29" outlineLevel="4" x14ac:dyDescent="0.35">
      <c r="A758" s="9" t="s">
        <v>104</v>
      </c>
      <c r="B758" s="9" t="s">
        <v>105</v>
      </c>
      <c r="C758" s="12" t="s">
        <v>855</v>
      </c>
      <c r="D758" s="5" t="s">
        <v>856</v>
      </c>
      <c r="E758" s="9" t="s">
        <v>856</v>
      </c>
      <c r="F758" s="5" t="s">
        <v>49</v>
      </c>
      <c r="G758" s="5" t="s">
        <v>4</v>
      </c>
      <c r="H758" s="5" t="s">
        <v>858</v>
      </c>
      <c r="I758" s="4" t="s">
        <v>859</v>
      </c>
      <c r="J758" s="5" t="s">
        <v>4</v>
      </c>
      <c r="K758" s="5" t="s">
        <v>4</v>
      </c>
      <c r="L758" s="5" t="s">
        <v>4</v>
      </c>
      <c r="M758" s="5" t="s">
        <v>5</v>
      </c>
      <c r="N758" s="5" t="s">
        <v>857</v>
      </c>
      <c r="O758" s="18">
        <v>44424</v>
      </c>
      <c r="P758" s="5" t="s">
        <v>7</v>
      </c>
      <c r="Q758" s="19">
        <v>34010.36</v>
      </c>
      <c r="R758" s="19">
        <v>34010.36</v>
      </c>
      <c r="S758" s="19">
        <v>0</v>
      </c>
      <c r="T758" s="19">
        <v>0</v>
      </c>
    </row>
    <row r="759" spans="1:20" outlineLevel="3" x14ac:dyDescent="0.35">
      <c r="H759" s="1" t="s">
        <v>11073</v>
      </c>
      <c r="O759" s="18"/>
      <c r="Q759" s="19">
        <f>SUBTOTAL(9,Q757:Q758)</f>
        <v>36136</v>
      </c>
      <c r="R759" s="19">
        <f>SUBTOTAL(9,R757:R758)</f>
        <v>34010.36</v>
      </c>
      <c r="S759" s="19">
        <f>SUBTOTAL(9,S757:S758)</f>
        <v>2125.64</v>
      </c>
      <c r="T759" s="19">
        <f>SUBTOTAL(9,T757:T758)</f>
        <v>0</v>
      </c>
    </row>
    <row r="760" spans="1:20" ht="29" outlineLevel="4" x14ac:dyDescent="0.35">
      <c r="A760" s="9" t="s">
        <v>104</v>
      </c>
      <c r="B760" s="9" t="s">
        <v>105</v>
      </c>
      <c r="C760" s="12" t="s">
        <v>855</v>
      </c>
      <c r="D760" s="5" t="s">
        <v>856</v>
      </c>
      <c r="E760" s="9" t="s">
        <v>856</v>
      </c>
      <c r="F760" s="5" t="s">
        <v>4</v>
      </c>
      <c r="G760" s="5" t="s">
        <v>50</v>
      </c>
      <c r="H760" s="5" t="s">
        <v>861</v>
      </c>
      <c r="I760" s="4" t="s">
        <v>862</v>
      </c>
      <c r="J760" s="5" t="s">
        <v>4</v>
      </c>
      <c r="K760" s="5" t="s">
        <v>4</v>
      </c>
      <c r="L760" s="5" t="s">
        <v>4</v>
      </c>
      <c r="M760" s="5" t="s">
        <v>5</v>
      </c>
      <c r="N760" s="5" t="s">
        <v>860</v>
      </c>
      <c r="O760" s="18">
        <v>44420</v>
      </c>
      <c r="P760" s="5" t="s">
        <v>7</v>
      </c>
      <c r="Q760" s="19">
        <v>4518</v>
      </c>
      <c r="R760" s="19">
        <v>0</v>
      </c>
      <c r="S760" s="19">
        <v>4518</v>
      </c>
      <c r="T760" s="19">
        <v>0</v>
      </c>
    </row>
    <row r="761" spans="1:20" ht="29" outlineLevel="4" x14ac:dyDescent="0.35">
      <c r="A761" s="9" t="s">
        <v>104</v>
      </c>
      <c r="B761" s="9" t="s">
        <v>105</v>
      </c>
      <c r="C761" s="12" t="s">
        <v>855</v>
      </c>
      <c r="D761" s="5" t="s">
        <v>856</v>
      </c>
      <c r="E761" s="9" t="s">
        <v>856</v>
      </c>
      <c r="F761" s="5" t="s">
        <v>49</v>
      </c>
      <c r="G761" s="5" t="s">
        <v>4</v>
      </c>
      <c r="H761" s="5" t="s">
        <v>861</v>
      </c>
      <c r="I761" s="4" t="s">
        <v>862</v>
      </c>
      <c r="J761" s="5" t="s">
        <v>4</v>
      </c>
      <c r="K761" s="5" t="s">
        <v>4</v>
      </c>
      <c r="L761" s="5" t="s">
        <v>4</v>
      </c>
      <c r="M761" s="5" t="s">
        <v>5</v>
      </c>
      <c r="N761" s="5" t="s">
        <v>860</v>
      </c>
      <c r="O761" s="18">
        <v>44420</v>
      </c>
      <c r="P761" s="5" t="s">
        <v>7</v>
      </c>
      <c r="Q761" s="19">
        <v>36144</v>
      </c>
      <c r="R761" s="19">
        <v>36144</v>
      </c>
      <c r="S761" s="19">
        <v>0</v>
      </c>
      <c r="T761" s="19">
        <v>0</v>
      </c>
    </row>
    <row r="762" spans="1:20" outlineLevel="3" x14ac:dyDescent="0.35">
      <c r="H762" s="1" t="s">
        <v>11074</v>
      </c>
      <c r="O762" s="18"/>
      <c r="Q762" s="19">
        <f>SUBTOTAL(9,Q760:Q761)</f>
        <v>40662</v>
      </c>
      <c r="R762" s="19">
        <f>SUBTOTAL(9,R760:R761)</f>
        <v>36144</v>
      </c>
      <c r="S762" s="19">
        <f>SUBTOTAL(9,S760:S761)</f>
        <v>4518</v>
      </c>
      <c r="T762" s="19">
        <f>SUBTOTAL(9,T760:T761)</f>
        <v>0</v>
      </c>
    </row>
    <row r="763" spans="1:20" ht="29" outlineLevel="4" x14ac:dyDescent="0.35">
      <c r="A763" s="9" t="s">
        <v>104</v>
      </c>
      <c r="B763" s="9" t="s">
        <v>105</v>
      </c>
      <c r="C763" s="12" t="s">
        <v>855</v>
      </c>
      <c r="D763" s="5" t="s">
        <v>856</v>
      </c>
      <c r="E763" s="9" t="s">
        <v>856</v>
      </c>
      <c r="F763" s="5" t="s">
        <v>4</v>
      </c>
      <c r="G763" s="5" t="s">
        <v>50</v>
      </c>
      <c r="H763" s="5" t="s">
        <v>864</v>
      </c>
      <c r="I763" s="4" t="s">
        <v>865</v>
      </c>
      <c r="J763" s="5" t="s">
        <v>4</v>
      </c>
      <c r="K763" s="5" t="s">
        <v>4</v>
      </c>
      <c r="L763" s="5" t="s">
        <v>4</v>
      </c>
      <c r="M763" s="5" t="s">
        <v>5</v>
      </c>
      <c r="N763" s="5" t="s">
        <v>863</v>
      </c>
      <c r="O763" s="18">
        <v>44420</v>
      </c>
      <c r="P763" s="5" t="s">
        <v>7</v>
      </c>
      <c r="Q763" s="19">
        <v>25011.45</v>
      </c>
      <c r="R763" s="19">
        <v>0</v>
      </c>
      <c r="S763" s="19">
        <v>25011.45</v>
      </c>
      <c r="T763" s="19">
        <v>0</v>
      </c>
    </row>
    <row r="764" spans="1:20" ht="29" outlineLevel="4" x14ac:dyDescent="0.35">
      <c r="A764" s="9" t="s">
        <v>104</v>
      </c>
      <c r="B764" s="9" t="s">
        <v>105</v>
      </c>
      <c r="C764" s="12" t="s">
        <v>855</v>
      </c>
      <c r="D764" s="5" t="s">
        <v>856</v>
      </c>
      <c r="E764" s="9" t="s">
        <v>856</v>
      </c>
      <c r="F764" s="5" t="s">
        <v>54</v>
      </c>
      <c r="G764" s="5" t="s">
        <v>4</v>
      </c>
      <c r="H764" s="5" t="s">
        <v>864</v>
      </c>
      <c r="I764" s="4" t="s">
        <v>865</v>
      </c>
      <c r="J764" s="5" t="s">
        <v>4</v>
      </c>
      <c r="K764" s="5" t="s">
        <v>4</v>
      </c>
      <c r="L764" s="5" t="s">
        <v>4</v>
      </c>
      <c r="M764" s="5" t="s">
        <v>5</v>
      </c>
      <c r="N764" s="5" t="s">
        <v>863</v>
      </c>
      <c r="O764" s="18">
        <v>44420</v>
      </c>
      <c r="P764" s="5" t="s">
        <v>7</v>
      </c>
      <c r="Q764" s="19">
        <v>200091.55</v>
      </c>
      <c r="R764" s="19">
        <v>200091.55</v>
      </c>
      <c r="S764" s="19">
        <v>0</v>
      </c>
      <c r="T764" s="19">
        <v>0</v>
      </c>
    </row>
    <row r="765" spans="1:20" outlineLevel="3" x14ac:dyDescent="0.35">
      <c r="H765" s="1" t="s">
        <v>11075</v>
      </c>
      <c r="O765" s="18"/>
      <c r="Q765" s="19">
        <f>SUBTOTAL(9,Q763:Q764)</f>
        <v>225103</v>
      </c>
      <c r="R765" s="19">
        <f>SUBTOTAL(9,R763:R764)</f>
        <v>200091.55</v>
      </c>
      <c r="S765" s="19">
        <f>SUBTOTAL(9,S763:S764)</f>
        <v>25011.45</v>
      </c>
      <c r="T765" s="19">
        <f>SUBTOTAL(9,T763:T764)</f>
        <v>0</v>
      </c>
    </row>
    <row r="766" spans="1:20" ht="29" outlineLevel="4" x14ac:dyDescent="0.35">
      <c r="A766" s="9" t="s">
        <v>104</v>
      </c>
      <c r="B766" s="9" t="s">
        <v>105</v>
      </c>
      <c r="C766" s="12" t="s">
        <v>855</v>
      </c>
      <c r="D766" s="5" t="s">
        <v>856</v>
      </c>
      <c r="E766" s="9" t="s">
        <v>856</v>
      </c>
      <c r="F766" s="5" t="s">
        <v>49</v>
      </c>
      <c r="G766" s="5" t="s">
        <v>4</v>
      </c>
      <c r="H766" s="5" t="s">
        <v>867</v>
      </c>
      <c r="I766" s="4" t="s">
        <v>868</v>
      </c>
      <c r="J766" s="5" t="s">
        <v>4</v>
      </c>
      <c r="K766" s="5" t="s">
        <v>4</v>
      </c>
      <c r="L766" s="5" t="s">
        <v>4</v>
      </c>
      <c r="M766" s="5" t="s">
        <v>5</v>
      </c>
      <c r="N766" s="5" t="s">
        <v>866</v>
      </c>
      <c r="O766" s="18">
        <v>44392</v>
      </c>
      <c r="P766" s="5" t="s">
        <v>7</v>
      </c>
      <c r="Q766" s="19">
        <v>50663</v>
      </c>
      <c r="R766" s="19">
        <v>50663</v>
      </c>
      <c r="S766" s="19">
        <v>0</v>
      </c>
      <c r="T766" s="19">
        <v>0</v>
      </c>
    </row>
    <row r="767" spans="1:20" ht="29" outlineLevel="4" x14ac:dyDescent="0.35">
      <c r="A767" s="9" t="s">
        <v>104</v>
      </c>
      <c r="B767" s="9" t="s">
        <v>105</v>
      </c>
      <c r="C767" s="12" t="s">
        <v>855</v>
      </c>
      <c r="D767" s="5" t="s">
        <v>856</v>
      </c>
      <c r="E767" s="9" t="s">
        <v>856</v>
      </c>
      <c r="F767" s="5" t="s">
        <v>49</v>
      </c>
      <c r="G767" s="5" t="s">
        <v>4</v>
      </c>
      <c r="H767" s="5" t="s">
        <v>867</v>
      </c>
      <c r="I767" s="4" t="s">
        <v>868</v>
      </c>
      <c r="J767" s="5" t="s">
        <v>4</v>
      </c>
      <c r="K767" s="5" t="s">
        <v>4</v>
      </c>
      <c r="L767" s="5" t="s">
        <v>4</v>
      </c>
      <c r="M767" s="5" t="s">
        <v>5</v>
      </c>
      <c r="N767" s="5" t="s">
        <v>869</v>
      </c>
      <c r="O767" s="18">
        <v>44421</v>
      </c>
      <c r="P767" s="5" t="s">
        <v>7</v>
      </c>
      <c r="Q767" s="19">
        <v>54860</v>
      </c>
      <c r="R767" s="19">
        <v>54860</v>
      </c>
      <c r="S767" s="19">
        <v>0</v>
      </c>
      <c r="T767" s="19">
        <v>0</v>
      </c>
    </row>
    <row r="768" spans="1:20" ht="29" outlineLevel="4" x14ac:dyDescent="0.35">
      <c r="A768" s="9" t="s">
        <v>104</v>
      </c>
      <c r="B768" s="9" t="s">
        <v>105</v>
      </c>
      <c r="C768" s="12" t="s">
        <v>855</v>
      </c>
      <c r="D768" s="5" t="s">
        <v>856</v>
      </c>
      <c r="E768" s="9" t="s">
        <v>856</v>
      </c>
      <c r="F768" s="5" t="s">
        <v>49</v>
      </c>
      <c r="G768" s="5" t="s">
        <v>4</v>
      </c>
      <c r="H768" s="5" t="s">
        <v>867</v>
      </c>
      <c r="I768" s="4" t="s">
        <v>868</v>
      </c>
      <c r="J768" s="5" t="s">
        <v>4</v>
      </c>
      <c r="K768" s="5" t="s">
        <v>4</v>
      </c>
      <c r="L768" s="5" t="s">
        <v>4</v>
      </c>
      <c r="M768" s="5" t="s">
        <v>5</v>
      </c>
      <c r="N768" s="5" t="s">
        <v>870</v>
      </c>
      <c r="O768" s="18">
        <v>44428</v>
      </c>
      <c r="P768" s="5" t="s">
        <v>7</v>
      </c>
      <c r="Q768" s="19">
        <v>31623</v>
      </c>
      <c r="R768" s="19">
        <v>31623</v>
      </c>
      <c r="S768" s="19">
        <v>0</v>
      </c>
      <c r="T768" s="19">
        <v>0</v>
      </c>
    </row>
    <row r="769" spans="1:20" ht="29" outlineLevel="4" x14ac:dyDescent="0.35">
      <c r="A769" s="9" t="s">
        <v>104</v>
      </c>
      <c r="B769" s="9" t="s">
        <v>105</v>
      </c>
      <c r="C769" s="12" t="s">
        <v>855</v>
      </c>
      <c r="D769" s="5" t="s">
        <v>856</v>
      </c>
      <c r="E769" s="9" t="s">
        <v>856</v>
      </c>
      <c r="F769" s="5" t="s">
        <v>49</v>
      </c>
      <c r="G769" s="5" t="s">
        <v>4</v>
      </c>
      <c r="H769" s="5" t="s">
        <v>867</v>
      </c>
      <c r="I769" s="4" t="s">
        <v>868</v>
      </c>
      <c r="J769" s="5" t="s">
        <v>4</v>
      </c>
      <c r="K769" s="5" t="s">
        <v>4</v>
      </c>
      <c r="L769" s="5" t="s">
        <v>4</v>
      </c>
      <c r="M769" s="5" t="s">
        <v>5</v>
      </c>
      <c r="N769" s="5" t="s">
        <v>871</v>
      </c>
      <c r="O769" s="18">
        <v>44679</v>
      </c>
      <c r="P769" s="5" t="s">
        <v>7</v>
      </c>
      <c r="Q769" s="19">
        <v>354625</v>
      </c>
      <c r="R769" s="19">
        <v>354625</v>
      </c>
      <c r="S769" s="19">
        <v>0</v>
      </c>
      <c r="T769" s="19">
        <v>0</v>
      </c>
    </row>
    <row r="770" spans="1:20" ht="29" outlineLevel="4" x14ac:dyDescent="0.35">
      <c r="A770" s="9" t="s">
        <v>104</v>
      </c>
      <c r="B770" s="9" t="s">
        <v>105</v>
      </c>
      <c r="C770" s="12" t="s">
        <v>855</v>
      </c>
      <c r="D770" s="5" t="s">
        <v>856</v>
      </c>
      <c r="E770" s="9" t="s">
        <v>856</v>
      </c>
      <c r="F770" s="5" t="s">
        <v>49</v>
      </c>
      <c r="G770" s="5" t="s">
        <v>4</v>
      </c>
      <c r="H770" s="5" t="s">
        <v>867</v>
      </c>
      <c r="I770" s="4" t="s">
        <v>868</v>
      </c>
      <c r="J770" s="5" t="s">
        <v>4</v>
      </c>
      <c r="K770" s="5" t="s">
        <v>4</v>
      </c>
      <c r="L770" s="5" t="s">
        <v>4</v>
      </c>
      <c r="M770" s="5" t="s">
        <v>5</v>
      </c>
      <c r="N770" s="5" t="s">
        <v>872</v>
      </c>
      <c r="O770" s="18">
        <v>44742</v>
      </c>
      <c r="P770" s="5" t="s">
        <v>7</v>
      </c>
      <c r="Q770" s="19">
        <v>114163</v>
      </c>
      <c r="R770" s="19">
        <v>114163</v>
      </c>
      <c r="S770" s="19">
        <v>0</v>
      </c>
      <c r="T770" s="19">
        <v>0</v>
      </c>
    </row>
    <row r="771" spans="1:20" outlineLevel="3" x14ac:dyDescent="0.35">
      <c r="H771" s="1" t="s">
        <v>11076</v>
      </c>
      <c r="O771" s="18"/>
      <c r="Q771" s="19">
        <f>SUBTOTAL(9,Q766:Q770)</f>
        <v>605934</v>
      </c>
      <c r="R771" s="19">
        <f>SUBTOTAL(9,R766:R770)</f>
        <v>605934</v>
      </c>
      <c r="S771" s="19">
        <f>SUBTOTAL(9,S766:S770)</f>
        <v>0</v>
      </c>
      <c r="T771" s="19">
        <f>SUBTOTAL(9,T766:T770)</f>
        <v>0</v>
      </c>
    </row>
    <row r="772" spans="1:20" ht="29" outlineLevel="4" x14ac:dyDescent="0.35">
      <c r="A772" s="9" t="s">
        <v>104</v>
      </c>
      <c r="B772" s="9" t="s">
        <v>105</v>
      </c>
      <c r="C772" s="12" t="s">
        <v>855</v>
      </c>
      <c r="D772" s="5" t="s">
        <v>856</v>
      </c>
      <c r="E772" s="9" t="s">
        <v>856</v>
      </c>
      <c r="F772" s="5" t="s">
        <v>41</v>
      </c>
      <c r="G772" s="5" t="s">
        <v>4</v>
      </c>
      <c r="H772" s="5" t="s">
        <v>874</v>
      </c>
      <c r="I772" s="4" t="s">
        <v>875</v>
      </c>
      <c r="J772" s="5" t="s">
        <v>4</v>
      </c>
      <c r="K772" s="5" t="s">
        <v>4</v>
      </c>
      <c r="L772" s="5" t="s">
        <v>4</v>
      </c>
      <c r="M772" s="5" t="s">
        <v>5</v>
      </c>
      <c r="N772" s="5" t="s">
        <v>873</v>
      </c>
      <c r="O772" s="18">
        <v>44496</v>
      </c>
      <c r="P772" s="5" t="s">
        <v>7</v>
      </c>
      <c r="Q772" s="19">
        <v>47811</v>
      </c>
      <c r="R772" s="19">
        <v>47811</v>
      </c>
      <c r="S772" s="19">
        <v>0</v>
      </c>
      <c r="T772" s="19">
        <v>0</v>
      </c>
    </row>
    <row r="773" spans="1:20" ht="29" outlineLevel="4" x14ac:dyDescent="0.35">
      <c r="A773" s="9" t="s">
        <v>104</v>
      </c>
      <c r="B773" s="9" t="s">
        <v>105</v>
      </c>
      <c r="C773" s="12" t="s">
        <v>855</v>
      </c>
      <c r="D773" s="5" t="s">
        <v>856</v>
      </c>
      <c r="E773" s="9" t="s">
        <v>856</v>
      </c>
      <c r="F773" s="5" t="s">
        <v>41</v>
      </c>
      <c r="G773" s="5" t="s">
        <v>4</v>
      </c>
      <c r="H773" s="5" t="s">
        <v>874</v>
      </c>
      <c r="I773" s="4" t="s">
        <v>875</v>
      </c>
      <c r="J773" s="5" t="s">
        <v>4</v>
      </c>
      <c r="K773" s="5" t="s">
        <v>4</v>
      </c>
      <c r="L773" s="5" t="s">
        <v>4</v>
      </c>
      <c r="M773" s="5" t="s">
        <v>5</v>
      </c>
      <c r="N773" s="5" t="s">
        <v>876</v>
      </c>
      <c r="O773" s="18">
        <v>44596</v>
      </c>
      <c r="P773" s="5" t="s">
        <v>7</v>
      </c>
      <c r="Q773" s="19">
        <v>39188</v>
      </c>
      <c r="R773" s="19">
        <v>39188</v>
      </c>
      <c r="S773" s="19">
        <v>0</v>
      </c>
      <c r="T773" s="19">
        <v>0</v>
      </c>
    </row>
    <row r="774" spans="1:20" ht="29" outlineLevel="4" x14ac:dyDescent="0.35">
      <c r="A774" s="9" t="s">
        <v>104</v>
      </c>
      <c r="B774" s="9" t="s">
        <v>105</v>
      </c>
      <c r="C774" s="12" t="s">
        <v>855</v>
      </c>
      <c r="D774" s="5" t="s">
        <v>856</v>
      </c>
      <c r="E774" s="9" t="s">
        <v>856</v>
      </c>
      <c r="F774" s="5" t="s">
        <v>41</v>
      </c>
      <c r="G774" s="5" t="s">
        <v>4</v>
      </c>
      <c r="H774" s="5" t="s">
        <v>874</v>
      </c>
      <c r="I774" s="4" t="s">
        <v>875</v>
      </c>
      <c r="J774" s="5" t="s">
        <v>4</v>
      </c>
      <c r="K774" s="5" t="s">
        <v>4</v>
      </c>
      <c r="L774" s="5" t="s">
        <v>4</v>
      </c>
      <c r="M774" s="5" t="s">
        <v>5</v>
      </c>
      <c r="N774" s="5" t="s">
        <v>877</v>
      </c>
      <c r="O774" s="18">
        <v>44704</v>
      </c>
      <c r="P774" s="5" t="s">
        <v>7</v>
      </c>
      <c r="Q774" s="19">
        <v>37075</v>
      </c>
      <c r="R774" s="19">
        <v>37075</v>
      </c>
      <c r="S774" s="19">
        <v>0</v>
      </c>
      <c r="T774" s="19">
        <v>0</v>
      </c>
    </row>
    <row r="775" spans="1:20" outlineLevel="3" x14ac:dyDescent="0.35">
      <c r="H775" s="1" t="s">
        <v>11077</v>
      </c>
      <c r="O775" s="18"/>
      <c r="Q775" s="19">
        <f>SUBTOTAL(9,Q772:Q774)</f>
        <v>124074</v>
      </c>
      <c r="R775" s="19">
        <f>SUBTOTAL(9,R772:R774)</f>
        <v>124074</v>
      </c>
      <c r="S775" s="19">
        <f>SUBTOTAL(9,S772:S774)</f>
        <v>0</v>
      </c>
      <c r="T775" s="19">
        <f>SUBTOTAL(9,T772:T774)</f>
        <v>0</v>
      </c>
    </row>
    <row r="776" spans="1:20" ht="29" outlineLevel="4" x14ac:dyDescent="0.35">
      <c r="A776" s="9" t="s">
        <v>104</v>
      </c>
      <c r="B776" s="9" t="s">
        <v>105</v>
      </c>
      <c r="C776" s="12" t="s">
        <v>855</v>
      </c>
      <c r="D776" s="5" t="s">
        <v>856</v>
      </c>
      <c r="E776" s="9" t="s">
        <v>856</v>
      </c>
      <c r="F776" s="5" t="s">
        <v>4</v>
      </c>
      <c r="G776" s="5" t="s">
        <v>45</v>
      </c>
      <c r="H776" s="5" t="s">
        <v>879</v>
      </c>
      <c r="I776" s="4" t="s">
        <v>880</v>
      </c>
      <c r="J776" s="5" t="s">
        <v>4</v>
      </c>
      <c r="K776" s="5" t="s">
        <v>4</v>
      </c>
      <c r="L776" s="5" t="s">
        <v>4</v>
      </c>
      <c r="M776" s="5" t="s">
        <v>5</v>
      </c>
      <c r="N776" s="5" t="s">
        <v>878</v>
      </c>
      <c r="O776" s="18">
        <v>44484</v>
      </c>
      <c r="P776" s="5" t="s">
        <v>7</v>
      </c>
      <c r="Q776" s="19">
        <v>3255.82</v>
      </c>
      <c r="R776" s="19">
        <v>0</v>
      </c>
      <c r="S776" s="19">
        <v>3255.82</v>
      </c>
      <c r="T776" s="19">
        <v>0</v>
      </c>
    </row>
    <row r="777" spans="1:20" ht="29" outlineLevel="4" x14ac:dyDescent="0.35">
      <c r="A777" s="9" t="s">
        <v>104</v>
      </c>
      <c r="B777" s="9" t="s">
        <v>105</v>
      </c>
      <c r="C777" s="12" t="s">
        <v>855</v>
      </c>
      <c r="D777" s="5" t="s">
        <v>856</v>
      </c>
      <c r="E777" s="9" t="s">
        <v>856</v>
      </c>
      <c r="F777" s="5" t="s">
        <v>4</v>
      </c>
      <c r="G777" s="5" t="s">
        <v>45</v>
      </c>
      <c r="H777" s="5" t="s">
        <v>879</v>
      </c>
      <c r="I777" s="4" t="s">
        <v>880</v>
      </c>
      <c r="J777" s="5" t="s">
        <v>4</v>
      </c>
      <c r="K777" s="5" t="s">
        <v>4</v>
      </c>
      <c r="L777" s="5" t="s">
        <v>4</v>
      </c>
      <c r="M777" s="5" t="s">
        <v>5</v>
      </c>
      <c r="N777" s="5" t="s">
        <v>881</v>
      </c>
      <c r="O777" s="18">
        <v>44620</v>
      </c>
      <c r="P777" s="5" t="s">
        <v>7</v>
      </c>
      <c r="Q777" s="19">
        <v>2911.92</v>
      </c>
      <c r="R777" s="19">
        <v>0</v>
      </c>
      <c r="S777" s="19">
        <v>2911.92</v>
      </c>
      <c r="T777" s="19">
        <v>0</v>
      </c>
    </row>
    <row r="778" spans="1:20" ht="29" outlineLevel="4" x14ac:dyDescent="0.35">
      <c r="A778" s="9" t="s">
        <v>104</v>
      </c>
      <c r="B778" s="9" t="s">
        <v>105</v>
      </c>
      <c r="C778" s="12" t="s">
        <v>855</v>
      </c>
      <c r="D778" s="5" t="s">
        <v>856</v>
      </c>
      <c r="E778" s="9" t="s">
        <v>856</v>
      </c>
      <c r="F778" s="5" t="s">
        <v>4</v>
      </c>
      <c r="G778" s="5" t="s">
        <v>45</v>
      </c>
      <c r="H778" s="5" t="s">
        <v>879</v>
      </c>
      <c r="I778" s="4" t="s">
        <v>880</v>
      </c>
      <c r="J778" s="5" t="s">
        <v>4</v>
      </c>
      <c r="K778" s="5" t="s">
        <v>4</v>
      </c>
      <c r="L778" s="5" t="s">
        <v>4</v>
      </c>
      <c r="M778" s="5" t="s">
        <v>5</v>
      </c>
      <c r="N778" s="5" t="s">
        <v>882</v>
      </c>
      <c r="O778" s="18">
        <v>44714</v>
      </c>
      <c r="P778" s="5" t="s">
        <v>7</v>
      </c>
      <c r="Q778" s="19">
        <v>2514.46</v>
      </c>
      <c r="R778" s="19">
        <v>0</v>
      </c>
      <c r="S778" s="19">
        <v>2514.46</v>
      </c>
      <c r="T778" s="19">
        <v>0</v>
      </c>
    </row>
    <row r="779" spans="1:20" ht="29" outlineLevel="4" x14ac:dyDescent="0.35">
      <c r="A779" s="9" t="s">
        <v>104</v>
      </c>
      <c r="B779" s="9" t="s">
        <v>105</v>
      </c>
      <c r="C779" s="12" t="s">
        <v>855</v>
      </c>
      <c r="D779" s="5" t="s">
        <v>856</v>
      </c>
      <c r="E779" s="9" t="s">
        <v>856</v>
      </c>
      <c r="F779" s="5" t="s">
        <v>49</v>
      </c>
      <c r="G779" s="5" t="s">
        <v>4</v>
      </c>
      <c r="H779" s="5" t="s">
        <v>879</v>
      </c>
      <c r="I779" s="4" t="s">
        <v>880</v>
      </c>
      <c r="J779" s="5" t="s">
        <v>4</v>
      </c>
      <c r="K779" s="5" t="s">
        <v>4</v>
      </c>
      <c r="L779" s="5" t="s">
        <v>4</v>
      </c>
      <c r="M779" s="5" t="s">
        <v>5</v>
      </c>
      <c r="N779" s="5" t="s">
        <v>878</v>
      </c>
      <c r="O779" s="18">
        <v>44484</v>
      </c>
      <c r="P779" s="5" t="s">
        <v>7</v>
      </c>
      <c r="Q779" s="19">
        <v>52093.18</v>
      </c>
      <c r="R779" s="19">
        <v>52093.18</v>
      </c>
      <c r="S779" s="19">
        <v>0</v>
      </c>
      <c r="T779" s="19">
        <v>0</v>
      </c>
    </row>
    <row r="780" spans="1:20" ht="29" outlineLevel="4" x14ac:dyDescent="0.35">
      <c r="A780" s="9" t="s">
        <v>104</v>
      </c>
      <c r="B780" s="9" t="s">
        <v>105</v>
      </c>
      <c r="C780" s="12" t="s">
        <v>855</v>
      </c>
      <c r="D780" s="5" t="s">
        <v>856</v>
      </c>
      <c r="E780" s="9" t="s">
        <v>856</v>
      </c>
      <c r="F780" s="5" t="s">
        <v>49</v>
      </c>
      <c r="G780" s="5" t="s">
        <v>4</v>
      </c>
      <c r="H780" s="5" t="s">
        <v>879</v>
      </c>
      <c r="I780" s="4" t="s">
        <v>880</v>
      </c>
      <c r="J780" s="5" t="s">
        <v>4</v>
      </c>
      <c r="K780" s="5" t="s">
        <v>4</v>
      </c>
      <c r="L780" s="5" t="s">
        <v>4</v>
      </c>
      <c r="M780" s="5" t="s">
        <v>5</v>
      </c>
      <c r="N780" s="5" t="s">
        <v>881</v>
      </c>
      <c r="O780" s="18">
        <v>44620</v>
      </c>
      <c r="P780" s="5" t="s">
        <v>7</v>
      </c>
      <c r="Q780" s="19">
        <v>46593.08</v>
      </c>
      <c r="R780" s="19">
        <v>46593.08</v>
      </c>
      <c r="S780" s="19">
        <v>0</v>
      </c>
      <c r="T780" s="19">
        <v>0</v>
      </c>
    </row>
    <row r="781" spans="1:20" ht="29" outlineLevel="4" x14ac:dyDescent="0.35">
      <c r="A781" s="9" t="s">
        <v>104</v>
      </c>
      <c r="B781" s="9" t="s">
        <v>105</v>
      </c>
      <c r="C781" s="12" t="s">
        <v>855</v>
      </c>
      <c r="D781" s="5" t="s">
        <v>856</v>
      </c>
      <c r="E781" s="9" t="s">
        <v>856</v>
      </c>
      <c r="F781" s="5" t="s">
        <v>49</v>
      </c>
      <c r="G781" s="5" t="s">
        <v>4</v>
      </c>
      <c r="H781" s="5" t="s">
        <v>879</v>
      </c>
      <c r="I781" s="4" t="s">
        <v>880</v>
      </c>
      <c r="J781" s="5" t="s">
        <v>4</v>
      </c>
      <c r="K781" s="5" t="s">
        <v>4</v>
      </c>
      <c r="L781" s="5" t="s">
        <v>4</v>
      </c>
      <c r="M781" s="5" t="s">
        <v>5</v>
      </c>
      <c r="N781" s="5" t="s">
        <v>882</v>
      </c>
      <c r="O781" s="18">
        <v>44714</v>
      </c>
      <c r="P781" s="5" t="s">
        <v>7</v>
      </c>
      <c r="Q781" s="19">
        <v>40233.54</v>
      </c>
      <c r="R781" s="19">
        <v>40233.54</v>
      </c>
      <c r="S781" s="19">
        <v>0</v>
      </c>
      <c r="T781" s="19">
        <v>0</v>
      </c>
    </row>
    <row r="782" spans="1:20" outlineLevel="3" x14ac:dyDescent="0.35">
      <c r="H782" s="1" t="s">
        <v>11078</v>
      </c>
      <c r="O782" s="18"/>
      <c r="Q782" s="19">
        <f>SUBTOTAL(9,Q776:Q781)</f>
        <v>147602</v>
      </c>
      <c r="R782" s="19">
        <f>SUBTOTAL(9,R776:R781)</f>
        <v>138919.80000000002</v>
      </c>
      <c r="S782" s="19">
        <f>SUBTOTAL(9,S776:S781)</f>
        <v>8682.2000000000007</v>
      </c>
      <c r="T782" s="19">
        <f>SUBTOTAL(9,T776:T781)</f>
        <v>0</v>
      </c>
    </row>
    <row r="783" spans="1:20" ht="29" outlineLevel="4" x14ac:dyDescent="0.35">
      <c r="A783" s="9" t="s">
        <v>104</v>
      </c>
      <c r="B783" s="9" t="s">
        <v>105</v>
      </c>
      <c r="C783" s="12" t="s">
        <v>855</v>
      </c>
      <c r="D783" s="5" t="s">
        <v>856</v>
      </c>
      <c r="E783" s="9" t="s">
        <v>856</v>
      </c>
      <c r="F783" s="5" t="s">
        <v>4</v>
      </c>
      <c r="G783" s="5" t="s">
        <v>50</v>
      </c>
      <c r="H783" s="5" t="s">
        <v>884</v>
      </c>
      <c r="I783" s="4" t="s">
        <v>885</v>
      </c>
      <c r="J783" s="5" t="s">
        <v>4</v>
      </c>
      <c r="K783" s="5" t="s">
        <v>4</v>
      </c>
      <c r="L783" s="5" t="s">
        <v>4</v>
      </c>
      <c r="M783" s="5" t="s">
        <v>5</v>
      </c>
      <c r="N783" s="5" t="s">
        <v>883</v>
      </c>
      <c r="O783" s="18">
        <v>44729</v>
      </c>
      <c r="P783" s="5" t="s">
        <v>7</v>
      </c>
      <c r="Q783" s="19">
        <v>6592.33</v>
      </c>
      <c r="R783" s="19">
        <v>0</v>
      </c>
      <c r="S783" s="19">
        <v>6592.33</v>
      </c>
      <c r="T783" s="19">
        <v>0</v>
      </c>
    </row>
    <row r="784" spans="1:20" ht="29" outlineLevel="4" x14ac:dyDescent="0.35">
      <c r="A784" s="9" t="s">
        <v>104</v>
      </c>
      <c r="B784" s="9" t="s">
        <v>105</v>
      </c>
      <c r="C784" s="12" t="s">
        <v>855</v>
      </c>
      <c r="D784" s="5" t="s">
        <v>856</v>
      </c>
      <c r="E784" s="9" t="s">
        <v>856</v>
      </c>
      <c r="F784" s="5" t="s">
        <v>54</v>
      </c>
      <c r="G784" s="5" t="s">
        <v>4</v>
      </c>
      <c r="H784" s="5" t="s">
        <v>884</v>
      </c>
      <c r="I784" s="4" t="s">
        <v>885</v>
      </c>
      <c r="J784" s="5" t="s">
        <v>4</v>
      </c>
      <c r="K784" s="5" t="s">
        <v>4</v>
      </c>
      <c r="L784" s="5" t="s">
        <v>4</v>
      </c>
      <c r="M784" s="5" t="s">
        <v>5</v>
      </c>
      <c r="N784" s="5" t="s">
        <v>883</v>
      </c>
      <c r="O784" s="18">
        <v>44729</v>
      </c>
      <c r="P784" s="5" t="s">
        <v>7</v>
      </c>
      <c r="Q784" s="19">
        <v>52738.67</v>
      </c>
      <c r="R784" s="19">
        <v>52738.67</v>
      </c>
      <c r="S784" s="19">
        <v>0</v>
      </c>
      <c r="T784" s="19">
        <v>0</v>
      </c>
    </row>
    <row r="785" spans="1:20" outlineLevel="3" x14ac:dyDescent="0.35">
      <c r="H785" s="1" t="s">
        <v>11079</v>
      </c>
      <c r="O785" s="18"/>
      <c r="Q785" s="19">
        <f>SUBTOTAL(9,Q783:Q784)</f>
        <v>59331</v>
      </c>
      <c r="R785" s="19">
        <f>SUBTOTAL(9,R783:R784)</f>
        <v>52738.67</v>
      </c>
      <c r="S785" s="19">
        <f>SUBTOTAL(9,S783:S784)</f>
        <v>6592.33</v>
      </c>
      <c r="T785" s="19">
        <f>SUBTOTAL(9,T783:T784)</f>
        <v>0</v>
      </c>
    </row>
    <row r="786" spans="1:20" ht="29" outlineLevel="4" x14ac:dyDescent="0.35">
      <c r="A786" s="9" t="s">
        <v>104</v>
      </c>
      <c r="B786" s="9" t="s">
        <v>105</v>
      </c>
      <c r="C786" s="12" t="s">
        <v>855</v>
      </c>
      <c r="D786" s="5" t="s">
        <v>856</v>
      </c>
      <c r="E786" s="9" t="s">
        <v>856</v>
      </c>
      <c r="F786" s="5" t="s">
        <v>4</v>
      </c>
      <c r="G786" s="5" t="s">
        <v>45</v>
      </c>
      <c r="H786" s="5" t="s">
        <v>887</v>
      </c>
      <c r="I786" s="4" t="s">
        <v>888</v>
      </c>
      <c r="J786" s="5" t="s">
        <v>4</v>
      </c>
      <c r="K786" s="5" t="s">
        <v>4</v>
      </c>
      <c r="L786" s="5" t="s">
        <v>4</v>
      </c>
      <c r="M786" s="5" t="s">
        <v>5</v>
      </c>
      <c r="N786" s="5" t="s">
        <v>886</v>
      </c>
      <c r="O786" s="18">
        <v>44484</v>
      </c>
      <c r="P786" s="5" t="s">
        <v>7</v>
      </c>
      <c r="Q786" s="19">
        <v>26988</v>
      </c>
      <c r="R786" s="19">
        <v>0</v>
      </c>
      <c r="S786" s="19">
        <v>26988</v>
      </c>
      <c r="T786" s="19">
        <v>0</v>
      </c>
    </row>
    <row r="787" spans="1:20" ht="29" outlineLevel="4" x14ac:dyDescent="0.35">
      <c r="A787" s="9" t="s">
        <v>104</v>
      </c>
      <c r="B787" s="9" t="s">
        <v>105</v>
      </c>
      <c r="C787" s="12" t="s">
        <v>855</v>
      </c>
      <c r="D787" s="5" t="s">
        <v>856</v>
      </c>
      <c r="E787" s="9" t="s">
        <v>856</v>
      </c>
      <c r="F787" s="5" t="s">
        <v>4</v>
      </c>
      <c r="G787" s="5" t="s">
        <v>45</v>
      </c>
      <c r="H787" s="5" t="s">
        <v>887</v>
      </c>
      <c r="I787" s="4" t="s">
        <v>888</v>
      </c>
      <c r="J787" s="5" t="s">
        <v>4</v>
      </c>
      <c r="K787" s="5" t="s">
        <v>4</v>
      </c>
      <c r="L787" s="5" t="s">
        <v>4</v>
      </c>
      <c r="M787" s="5" t="s">
        <v>5</v>
      </c>
      <c r="N787" s="5" t="s">
        <v>889</v>
      </c>
      <c r="O787" s="18">
        <v>44596</v>
      </c>
      <c r="P787" s="5" t="s">
        <v>7</v>
      </c>
      <c r="Q787" s="19">
        <v>16509</v>
      </c>
      <c r="R787" s="19">
        <v>0</v>
      </c>
      <c r="S787" s="19">
        <v>16509</v>
      </c>
      <c r="T787" s="19">
        <v>0</v>
      </c>
    </row>
    <row r="788" spans="1:20" ht="29" outlineLevel="4" x14ac:dyDescent="0.35">
      <c r="A788" s="9" t="s">
        <v>104</v>
      </c>
      <c r="B788" s="9" t="s">
        <v>105</v>
      </c>
      <c r="C788" s="12" t="s">
        <v>855</v>
      </c>
      <c r="D788" s="5" t="s">
        <v>856</v>
      </c>
      <c r="E788" s="9" t="s">
        <v>856</v>
      </c>
      <c r="F788" s="5" t="s">
        <v>4</v>
      </c>
      <c r="G788" s="5" t="s">
        <v>45</v>
      </c>
      <c r="H788" s="5" t="s">
        <v>887</v>
      </c>
      <c r="I788" s="4" t="s">
        <v>888</v>
      </c>
      <c r="J788" s="5" t="s">
        <v>4</v>
      </c>
      <c r="K788" s="5" t="s">
        <v>4</v>
      </c>
      <c r="L788" s="5" t="s">
        <v>4</v>
      </c>
      <c r="M788" s="5" t="s">
        <v>5</v>
      </c>
      <c r="N788" s="5" t="s">
        <v>890</v>
      </c>
      <c r="O788" s="18">
        <v>44714</v>
      </c>
      <c r="P788" s="5" t="s">
        <v>7</v>
      </c>
      <c r="Q788" s="19">
        <v>4023</v>
      </c>
      <c r="R788" s="19">
        <v>0</v>
      </c>
      <c r="S788" s="19">
        <v>4023</v>
      </c>
      <c r="T788" s="19">
        <v>0</v>
      </c>
    </row>
    <row r="789" spans="1:20" outlineLevel="3" x14ac:dyDescent="0.35">
      <c r="H789" s="1" t="s">
        <v>11080</v>
      </c>
      <c r="O789" s="18"/>
      <c r="Q789" s="19">
        <f>SUBTOTAL(9,Q786:Q788)</f>
        <v>47520</v>
      </c>
      <c r="R789" s="19">
        <f>SUBTOTAL(9,R786:R788)</f>
        <v>0</v>
      </c>
      <c r="S789" s="19">
        <f>SUBTOTAL(9,S786:S788)</f>
        <v>47520</v>
      </c>
      <c r="T789" s="19">
        <f>SUBTOTAL(9,T786:T788)</f>
        <v>0</v>
      </c>
    </row>
    <row r="790" spans="1:20" outlineLevel="4" x14ac:dyDescent="0.35">
      <c r="A790" s="9" t="s">
        <v>104</v>
      </c>
      <c r="B790" s="9" t="s">
        <v>105</v>
      </c>
      <c r="C790" s="12" t="s">
        <v>855</v>
      </c>
      <c r="D790" s="5" t="s">
        <v>856</v>
      </c>
      <c r="E790" s="9" t="s">
        <v>856</v>
      </c>
      <c r="F790" s="5" t="s">
        <v>4</v>
      </c>
      <c r="G790" s="5" t="s">
        <v>106</v>
      </c>
      <c r="H790" s="5" t="s">
        <v>108</v>
      </c>
      <c r="I790" s="20" t="s">
        <v>12479</v>
      </c>
      <c r="J790" s="5" t="s">
        <v>4</v>
      </c>
      <c r="K790" s="5" t="s">
        <v>4</v>
      </c>
      <c r="L790" s="5" t="s">
        <v>4</v>
      </c>
      <c r="M790" s="5" t="s">
        <v>5</v>
      </c>
      <c r="N790" s="5" t="s">
        <v>891</v>
      </c>
      <c r="O790" s="18">
        <v>44524</v>
      </c>
      <c r="P790" s="5" t="s">
        <v>7</v>
      </c>
      <c r="Q790" s="19">
        <v>102967</v>
      </c>
      <c r="R790" s="19">
        <v>0</v>
      </c>
      <c r="S790" s="19">
        <v>102967</v>
      </c>
      <c r="T790" s="19">
        <v>0</v>
      </c>
    </row>
    <row r="791" spans="1:20" outlineLevel="3" x14ac:dyDescent="0.35">
      <c r="H791" s="1" t="s">
        <v>10932</v>
      </c>
      <c r="O791" s="18"/>
      <c r="Q791" s="19">
        <f>SUBTOTAL(9,Q790:Q790)</f>
        <v>102967</v>
      </c>
      <c r="R791" s="19">
        <f>SUBTOTAL(9,R790:R790)</f>
        <v>0</v>
      </c>
      <c r="S791" s="19">
        <f>SUBTOTAL(9,S790:S790)</f>
        <v>102967</v>
      </c>
      <c r="T791" s="19">
        <f>SUBTOTAL(9,T790:T790)</f>
        <v>0</v>
      </c>
    </row>
    <row r="792" spans="1:20" outlineLevel="4" x14ac:dyDescent="0.35">
      <c r="A792" s="9" t="s">
        <v>104</v>
      </c>
      <c r="B792" s="9" t="s">
        <v>105</v>
      </c>
      <c r="C792" s="12" t="s">
        <v>855</v>
      </c>
      <c r="D792" s="5" t="s">
        <v>856</v>
      </c>
      <c r="E792" s="9" t="s">
        <v>856</v>
      </c>
      <c r="F792" s="5" t="s">
        <v>4</v>
      </c>
      <c r="G792" s="5" t="s">
        <v>106</v>
      </c>
      <c r="H792" s="5" t="s">
        <v>109</v>
      </c>
      <c r="I792" s="20" t="s">
        <v>12480</v>
      </c>
      <c r="J792" s="5" t="s">
        <v>4</v>
      </c>
      <c r="K792" s="5" t="s">
        <v>4</v>
      </c>
      <c r="L792" s="5" t="s">
        <v>4</v>
      </c>
      <c r="M792" s="5" t="s">
        <v>5</v>
      </c>
      <c r="N792" s="5" t="s">
        <v>891</v>
      </c>
      <c r="O792" s="18">
        <v>44524</v>
      </c>
      <c r="P792" s="5" t="s">
        <v>7</v>
      </c>
      <c r="Q792" s="19">
        <v>85043</v>
      </c>
      <c r="R792" s="19">
        <v>0</v>
      </c>
      <c r="S792" s="19">
        <v>85043</v>
      </c>
      <c r="T792" s="19">
        <v>0</v>
      </c>
    </row>
    <row r="793" spans="1:20" outlineLevel="3" x14ac:dyDescent="0.35">
      <c r="H793" s="1" t="s">
        <v>10933</v>
      </c>
      <c r="O793" s="18"/>
      <c r="Q793" s="19">
        <f>SUBTOTAL(9,Q792:Q792)</f>
        <v>85043</v>
      </c>
      <c r="R793" s="19">
        <f>SUBTOTAL(9,R792:R792)</f>
        <v>0</v>
      </c>
      <c r="S793" s="19">
        <f>SUBTOTAL(9,S792:S792)</f>
        <v>85043</v>
      </c>
      <c r="T793" s="19">
        <f>SUBTOTAL(9,T792:T792)</f>
        <v>0</v>
      </c>
    </row>
    <row r="794" spans="1:20" outlineLevel="4" x14ac:dyDescent="0.35">
      <c r="A794" s="9" t="s">
        <v>104</v>
      </c>
      <c r="B794" s="9" t="s">
        <v>105</v>
      </c>
      <c r="C794" s="12" t="s">
        <v>855</v>
      </c>
      <c r="D794" s="5" t="s">
        <v>856</v>
      </c>
      <c r="E794" s="9" t="s">
        <v>856</v>
      </c>
      <c r="F794" s="5" t="s">
        <v>4</v>
      </c>
      <c r="G794" s="5" t="s">
        <v>106</v>
      </c>
      <c r="H794" s="5" t="s">
        <v>110</v>
      </c>
      <c r="I794" s="20" t="s">
        <v>12481</v>
      </c>
      <c r="J794" s="5" t="s">
        <v>4</v>
      </c>
      <c r="K794" s="5" t="s">
        <v>4</v>
      </c>
      <c r="L794" s="5" t="s">
        <v>4</v>
      </c>
      <c r="M794" s="5" t="s">
        <v>5</v>
      </c>
      <c r="N794" s="5" t="s">
        <v>891</v>
      </c>
      <c r="O794" s="18">
        <v>44524</v>
      </c>
      <c r="P794" s="5" t="s">
        <v>7</v>
      </c>
      <c r="Q794" s="19">
        <v>19095</v>
      </c>
      <c r="R794" s="19">
        <v>0</v>
      </c>
      <c r="S794" s="19">
        <v>19095</v>
      </c>
      <c r="T794" s="19">
        <v>0</v>
      </c>
    </row>
    <row r="795" spans="1:20" outlineLevel="3" x14ac:dyDescent="0.35">
      <c r="H795" s="1" t="s">
        <v>10934</v>
      </c>
      <c r="O795" s="18"/>
      <c r="Q795" s="19">
        <f>SUBTOTAL(9,Q794:Q794)</f>
        <v>19095</v>
      </c>
      <c r="R795" s="19">
        <f>SUBTOTAL(9,R794:R794)</f>
        <v>0</v>
      </c>
      <c r="S795" s="19">
        <f>SUBTOTAL(9,S794:S794)</f>
        <v>19095</v>
      </c>
      <c r="T795" s="19">
        <f>SUBTOTAL(9,T794:T794)</f>
        <v>0</v>
      </c>
    </row>
    <row r="796" spans="1:20" outlineLevel="2" x14ac:dyDescent="0.35">
      <c r="C796" s="11" t="s">
        <v>10224</v>
      </c>
      <c r="O796" s="18"/>
      <c r="Q796" s="19">
        <f>SUBTOTAL(9,Q757:Q794)</f>
        <v>1493467</v>
      </c>
      <c r="R796" s="19">
        <f>SUBTOTAL(9,R757:R794)</f>
        <v>1191912.3799999999</v>
      </c>
      <c r="S796" s="19">
        <f>SUBTOTAL(9,S757:S794)</f>
        <v>301554.62</v>
      </c>
      <c r="T796" s="19">
        <f>SUBTOTAL(9,T757:T794)</f>
        <v>0</v>
      </c>
    </row>
    <row r="797" spans="1:20" ht="58" outlineLevel="4" x14ac:dyDescent="0.35">
      <c r="A797" s="9" t="s">
        <v>74</v>
      </c>
      <c r="B797" s="9" t="s">
        <v>75</v>
      </c>
      <c r="C797" s="12" t="s">
        <v>892</v>
      </c>
      <c r="D797" s="5" t="s">
        <v>893</v>
      </c>
      <c r="E797" s="9" t="s">
        <v>893</v>
      </c>
      <c r="F797" s="5" t="s">
        <v>4</v>
      </c>
      <c r="G797" s="5" t="s">
        <v>729</v>
      </c>
      <c r="H797" s="5" t="s">
        <v>895</v>
      </c>
      <c r="I797" s="4" t="s">
        <v>896</v>
      </c>
      <c r="J797" s="5" t="s">
        <v>4</v>
      </c>
      <c r="K797" s="5" t="s">
        <v>4</v>
      </c>
      <c r="L797" s="5" t="s">
        <v>4</v>
      </c>
      <c r="M797" s="5" t="s">
        <v>5</v>
      </c>
      <c r="N797" s="5" t="s">
        <v>894</v>
      </c>
      <c r="O797" s="18">
        <v>44489</v>
      </c>
      <c r="P797" s="5" t="s">
        <v>7</v>
      </c>
      <c r="Q797" s="19">
        <v>2577</v>
      </c>
      <c r="R797" s="19">
        <v>0</v>
      </c>
      <c r="S797" s="19">
        <v>2577</v>
      </c>
      <c r="T797" s="19">
        <v>0</v>
      </c>
    </row>
    <row r="798" spans="1:20" outlineLevel="3" x14ac:dyDescent="0.35">
      <c r="H798" s="1" t="s">
        <v>11081</v>
      </c>
      <c r="O798" s="18"/>
      <c r="Q798" s="19">
        <f>SUBTOTAL(9,Q797:Q797)</f>
        <v>2577</v>
      </c>
      <c r="R798" s="19">
        <f>SUBTOTAL(9,R797:R797)</f>
        <v>0</v>
      </c>
      <c r="S798" s="19">
        <f>SUBTOTAL(9,S797:S797)</f>
        <v>2577</v>
      </c>
      <c r="T798" s="19">
        <f>SUBTOTAL(9,T797:T797)</f>
        <v>0</v>
      </c>
    </row>
    <row r="799" spans="1:20" outlineLevel="4" x14ac:dyDescent="0.35">
      <c r="A799" s="9" t="s">
        <v>74</v>
      </c>
      <c r="B799" s="9" t="s">
        <v>75</v>
      </c>
      <c r="C799" s="12" t="s">
        <v>892</v>
      </c>
      <c r="D799" s="5" t="s">
        <v>893</v>
      </c>
      <c r="E799" s="9" t="s">
        <v>893</v>
      </c>
      <c r="F799" s="5" t="s">
        <v>77</v>
      </c>
      <c r="G799" s="5" t="s">
        <v>4</v>
      </c>
      <c r="H799" s="5" t="s">
        <v>898</v>
      </c>
      <c r="I799" s="4" t="s">
        <v>899</v>
      </c>
      <c r="J799" s="5" t="s">
        <v>4</v>
      </c>
      <c r="K799" s="5" t="s">
        <v>4</v>
      </c>
      <c r="L799" s="5" t="s">
        <v>4</v>
      </c>
      <c r="M799" s="5" t="s">
        <v>5</v>
      </c>
      <c r="N799" s="5" t="s">
        <v>897</v>
      </c>
      <c r="O799" s="18">
        <v>44620</v>
      </c>
      <c r="P799" s="5" t="s">
        <v>7</v>
      </c>
      <c r="Q799" s="19">
        <v>59000</v>
      </c>
      <c r="R799" s="19">
        <v>59000</v>
      </c>
      <c r="S799" s="19">
        <v>0</v>
      </c>
      <c r="T799" s="19">
        <v>0</v>
      </c>
    </row>
    <row r="800" spans="1:20" outlineLevel="3" x14ac:dyDescent="0.35">
      <c r="H800" s="1" t="s">
        <v>11082</v>
      </c>
      <c r="O800" s="18"/>
      <c r="Q800" s="19">
        <f>SUBTOTAL(9,Q799:Q799)</f>
        <v>59000</v>
      </c>
      <c r="R800" s="19">
        <f>SUBTOTAL(9,R799:R799)</f>
        <v>59000</v>
      </c>
      <c r="S800" s="19">
        <f>SUBTOTAL(9,S799:S799)</f>
        <v>0</v>
      </c>
      <c r="T800" s="19">
        <f>SUBTOTAL(9,T799:T799)</f>
        <v>0</v>
      </c>
    </row>
    <row r="801" spans="1:20" outlineLevel="4" x14ac:dyDescent="0.35">
      <c r="A801" s="9" t="s">
        <v>74</v>
      </c>
      <c r="B801" s="9" t="s">
        <v>75</v>
      </c>
      <c r="C801" s="12" t="s">
        <v>892</v>
      </c>
      <c r="D801" s="5" t="s">
        <v>893</v>
      </c>
      <c r="E801" s="9" t="s">
        <v>893</v>
      </c>
      <c r="F801" s="5" t="s">
        <v>77</v>
      </c>
      <c r="G801" s="5" t="s">
        <v>4</v>
      </c>
      <c r="H801" s="5" t="s">
        <v>901</v>
      </c>
      <c r="I801" s="4" t="s">
        <v>899</v>
      </c>
      <c r="J801" s="5" t="s">
        <v>4</v>
      </c>
      <c r="K801" s="5" t="s">
        <v>4</v>
      </c>
      <c r="L801" s="5" t="s">
        <v>4</v>
      </c>
      <c r="M801" s="5" t="s">
        <v>5</v>
      </c>
      <c r="N801" s="5" t="s">
        <v>900</v>
      </c>
      <c r="O801" s="18">
        <v>44439</v>
      </c>
      <c r="P801" s="5" t="s">
        <v>7</v>
      </c>
      <c r="Q801" s="19">
        <v>171457</v>
      </c>
      <c r="R801" s="19">
        <v>171457</v>
      </c>
      <c r="S801" s="19">
        <v>0</v>
      </c>
      <c r="T801" s="19">
        <v>0</v>
      </c>
    </row>
    <row r="802" spans="1:20" outlineLevel="4" x14ac:dyDescent="0.35">
      <c r="A802" s="9" t="s">
        <v>74</v>
      </c>
      <c r="B802" s="9" t="s">
        <v>75</v>
      </c>
      <c r="C802" s="12" t="s">
        <v>892</v>
      </c>
      <c r="D802" s="5" t="s">
        <v>893</v>
      </c>
      <c r="E802" s="9" t="s">
        <v>893</v>
      </c>
      <c r="F802" s="5" t="s">
        <v>77</v>
      </c>
      <c r="G802" s="5" t="s">
        <v>4</v>
      </c>
      <c r="H802" s="5" t="s">
        <v>901</v>
      </c>
      <c r="I802" s="4" t="s">
        <v>899</v>
      </c>
      <c r="J802" s="5" t="s">
        <v>4</v>
      </c>
      <c r="K802" s="5" t="s">
        <v>4</v>
      </c>
      <c r="L802" s="5" t="s">
        <v>4</v>
      </c>
      <c r="M802" s="5" t="s">
        <v>5</v>
      </c>
      <c r="N802" s="5" t="s">
        <v>902</v>
      </c>
      <c r="O802" s="18">
        <v>44720</v>
      </c>
      <c r="P802" s="5" t="s">
        <v>7</v>
      </c>
      <c r="Q802" s="19">
        <v>140826</v>
      </c>
      <c r="R802" s="19">
        <v>140826</v>
      </c>
      <c r="S802" s="19">
        <v>0</v>
      </c>
      <c r="T802" s="19">
        <v>0</v>
      </c>
    </row>
    <row r="803" spans="1:20" outlineLevel="3" x14ac:dyDescent="0.35">
      <c r="H803" s="1" t="s">
        <v>11083</v>
      </c>
      <c r="O803" s="18"/>
      <c r="Q803" s="19">
        <f>SUBTOTAL(9,Q801:Q802)</f>
        <v>312283</v>
      </c>
      <c r="R803" s="19">
        <f>SUBTOTAL(9,R801:R802)</f>
        <v>312283</v>
      </c>
      <c r="S803" s="19">
        <f>SUBTOTAL(9,S801:S802)</f>
        <v>0</v>
      </c>
      <c r="T803" s="19">
        <f>SUBTOTAL(9,T801:T802)</f>
        <v>0</v>
      </c>
    </row>
    <row r="804" spans="1:20" outlineLevel="4" x14ac:dyDescent="0.35">
      <c r="A804" s="9" t="s">
        <v>74</v>
      </c>
      <c r="B804" s="9" t="s">
        <v>75</v>
      </c>
      <c r="C804" s="12" t="s">
        <v>892</v>
      </c>
      <c r="D804" s="5" t="s">
        <v>893</v>
      </c>
      <c r="E804" s="9" t="s">
        <v>893</v>
      </c>
      <c r="F804" s="5" t="s">
        <v>77</v>
      </c>
      <c r="G804" s="5" t="s">
        <v>4</v>
      </c>
      <c r="H804" s="5" t="s">
        <v>904</v>
      </c>
      <c r="I804" s="4" t="s">
        <v>899</v>
      </c>
      <c r="J804" s="5" t="s">
        <v>4</v>
      </c>
      <c r="K804" s="5" t="s">
        <v>4</v>
      </c>
      <c r="L804" s="5" t="s">
        <v>4</v>
      </c>
      <c r="M804" s="5" t="s">
        <v>5</v>
      </c>
      <c r="N804" s="5" t="s">
        <v>903</v>
      </c>
      <c r="O804" s="18">
        <v>44435</v>
      </c>
      <c r="P804" s="5" t="s">
        <v>7</v>
      </c>
      <c r="Q804" s="19">
        <v>664</v>
      </c>
      <c r="R804" s="19">
        <v>664</v>
      </c>
      <c r="S804" s="19">
        <v>0</v>
      </c>
      <c r="T804" s="19">
        <v>0</v>
      </c>
    </row>
    <row r="805" spans="1:20" outlineLevel="4" x14ac:dyDescent="0.35">
      <c r="A805" s="9" t="s">
        <v>74</v>
      </c>
      <c r="B805" s="9" t="s">
        <v>75</v>
      </c>
      <c r="C805" s="12" t="s">
        <v>892</v>
      </c>
      <c r="D805" s="5" t="s">
        <v>893</v>
      </c>
      <c r="E805" s="9" t="s">
        <v>893</v>
      </c>
      <c r="F805" s="5" t="s">
        <v>77</v>
      </c>
      <c r="G805" s="5" t="s">
        <v>4</v>
      </c>
      <c r="H805" s="5" t="s">
        <v>904</v>
      </c>
      <c r="I805" s="4" t="s">
        <v>899</v>
      </c>
      <c r="J805" s="5" t="s">
        <v>4</v>
      </c>
      <c r="K805" s="5" t="s">
        <v>4</v>
      </c>
      <c r="L805" s="5" t="s">
        <v>4</v>
      </c>
      <c r="M805" s="5" t="s">
        <v>5</v>
      </c>
      <c r="N805" s="5" t="s">
        <v>905</v>
      </c>
      <c r="O805" s="18">
        <v>44571</v>
      </c>
      <c r="P805" s="5" t="s">
        <v>7</v>
      </c>
      <c r="Q805" s="19">
        <v>166666</v>
      </c>
      <c r="R805" s="19">
        <v>166666</v>
      </c>
      <c r="S805" s="19">
        <v>0</v>
      </c>
      <c r="T805" s="19">
        <v>0</v>
      </c>
    </row>
    <row r="806" spans="1:20" outlineLevel="4" x14ac:dyDescent="0.35">
      <c r="A806" s="9" t="s">
        <v>74</v>
      </c>
      <c r="B806" s="9" t="s">
        <v>75</v>
      </c>
      <c r="C806" s="12" t="s">
        <v>892</v>
      </c>
      <c r="D806" s="5" t="s">
        <v>893</v>
      </c>
      <c r="E806" s="9" t="s">
        <v>893</v>
      </c>
      <c r="F806" s="5" t="s">
        <v>77</v>
      </c>
      <c r="G806" s="5" t="s">
        <v>4</v>
      </c>
      <c r="H806" s="5" t="s">
        <v>904</v>
      </c>
      <c r="I806" s="4" t="s">
        <v>899</v>
      </c>
      <c r="J806" s="5" t="s">
        <v>4</v>
      </c>
      <c r="K806" s="5" t="s">
        <v>4</v>
      </c>
      <c r="L806" s="5" t="s">
        <v>4</v>
      </c>
      <c r="M806" s="5" t="s">
        <v>5</v>
      </c>
      <c r="N806" s="5" t="s">
        <v>906</v>
      </c>
      <c r="O806" s="18">
        <v>44651</v>
      </c>
      <c r="P806" s="5" t="s">
        <v>7</v>
      </c>
      <c r="Q806" s="19">
        <v>4693</v>
      </c>
      <c r="R806" s="19">
        <v>4693</v>
      </c>
      <c r="S806" s="19">
        <v>0</v>
      </c>
      <c r="T806" s="19">
        <v>0</v>
      </c>
    </row>
    <row r="807" spans="1:20" outlineLevel="4" x14ac:dyDescent="0.35">
      <c r="A807" s="9" t="s">
        <v>74</v>
      </c>
      <c r="B807" s="9" t="s">
        <v>75</v>
      </c>
      <c r="C807" s="12" t="s">
        <v>892</v>
      </c>
      <c r="D807" s="5" t="s">
        <v>893</v>
      </c>
      <c r="E807" s="9" t="s">
        <v>893</v>
      </c>
      <c r="F807" s="5" t="s">
        <v>77</v>
      </c>
      <c r="G807" s="5" t="s">
        <v>4</v>
      </c>
      <c r="H807" s="5" t="s">
        <v>904</v>
      </c>
      <c r="I807" s="4" t="s">
        <v>899</v>
      </c>
      <c r="J807" s="5" t="s">
        <v>4</v>
      </c>
      <c r="K807" s="5" t="s">
        <v>4</v>
      </c>
      <c r="L807" s="5" t="s">
        <v>4</v>
      </c>
      <c r="M807" s="5" t="s">
        <v>5</v>
      </c>
      <c r="N807" s="5" t="s">
        <v>907</v>
      </c>
      <c r="O807" s="18">
        <v>44690</v>
      </c>
      <c r="P807" s="5" t="s">
        <v>7</v>
      </c>
      <c r="Q807" s="19">
        <v>409</v>
      </c>
      <c r="R807" s="19">
        <v>409</v>
      </c>
      <c r="S807" s="19">
        <v>0</v>
      </c>
      <c r="T807" s="19">
        <v>0</v>
      </c>
    </row>
    <row r="808" spans="1:20" outlineLevel="3" x14ac:dyDescent="0.35">
      <c r="H808" s="1" t="s">
        <v>11084</v>
      </c>
      <c r="O808" s="18"/>
      <c r="Q808" s="19">
        <f>SUBTOTAL(9,Q804:Q807)</f>
        <v>172432</v>
      </c>
      <c r="R808" s="19">
        <f>SUBTOTAL(9,R804:R807)</f>
        <v>172432</v>
      </c>
      <c r="S808" s="19">
        <f>SUBTOTAL(9,S804:S807)</f>
        <v>0</v>
      </c>
      <c r="T808" s="19">
        <f>SUBTOTAL(9,T804:T807)</f>
        <v>0</v>
      </c>
    </row>
    <row r="809" spans="1:20" outlineLevel="4" x14ac:dyDescent="0.35">
      <c r="A809" s="9" t="s">
        <v>74</v>
      </c>
      <c r="B809" s="9" t="s">
        <v>75</v>
      </c>
      <c r="C809" s="12" t="s">
        <v>892</v>
      </c>
      <c r="D809" s="5" t="s">
        <v>893</v>
      </c>
      <c r="E809" s="9" t="s">
        <v>893</v>
      </c>
      <c r="F809" s="5" t="s">
        <v>4</v>
      </c>
      <c r="G809" s="5" t="s">
        <v>729</v>
      </c>
      <c r="H809" s="5" t="s">
        <v>909</v>
      </c>
      <c r="I809" s="4" t="s">
        <v>910</v>
      </c>
      <c r="J809" s="5" t="s">
        <v>4</v>
      </c>
      <c r="K809" s="5" t="s">
        <v>4</v>
      </c>
      <c r="L809" s="5" t="s">
        <v>4</v>
      </c>
      <c r="M809" s="5" t="s">
        <v>5</v>
      </c>
      <c r="N809" s="5" t="s">
        <v>908</v>
      </c>
      <c r="O809" s="18">
        <v>44601</v>
      </c>
      <c r="P809" s="5" t="s">
        <v>7</v>
      </c>
      <c r="Q809" s="19">
        <v>10242</v>
      </c>
      <c r="R809" s="19">
        <v>0</v>
      </c>
      <c r="S809" s="19">
        <v>10242</v>
      </c>
      <c r="T809" s="19">
        <v>0</v>
      </c>
    </row>
    <row r="810" spans="1:20" outlineLevel="4" x14ac:dyDescent="0.35">
      <c r="A810" s="9" t="s">
        <v>74</v>
      </c>
      <c r="B810" s="9" t="s">
        <v>75</v>
      </c>
      <c r="C810" s="12" t="s">
        <v>892</v>
      </c>
      <c r="D810" s="5" t="s">
        <v>893</v>
      </c>
      <c r="E810" s="9" t="s">
        <v>893</v>
      </c>
      <c r="F810" s="5" t="s">
        <v>4</v>
      </c>
      <c r="G810" s="5" t="s">
        <v>729</v>
      </c>
      <c r="H810" s="5" t="s">
        <v>909</v>
      </c>
      <c r="I810" s="4" t="s">
        <v>910</v>
      </c>
      <c r="J810" s="5" t="s">
        <v>4</v>
      </c>
      <c r="K810" s="5" t="s">
        <v>4</v>
      </c>
      <c r="L810" s="5" t="s">
        <v>4</v>
      </c>
      <c r="M810" s="5" t="s">
        <v>5</v>
      </c>
      <c r="N810" s="5" t="s">
        <v>911</v>
      </c>
      <c r="O810" s="18">
        <v>44620</v>
      </c>
      <c r="P810" s="5" t="s">
        <v>7</v>
      </c>
      <c r="Q810" s="19">
        <v>1987</v>
      </c>
      <c r="R810" s="19">
        <v>0</v>
      </c>
      <c r="S810" s="19">
        <v>1987</v>
      </c>
      <c r="T810" s="19">
        <v>0</v>
      </c>
    </row>
    <row r="811" spans="1:20" outlineLevel="4" x14ac:dyDescent="0.35">
      <c r="A811" s="9" t="s">
        <v>74</v>
      </c>
      <c r="B811" s="9" t="s">
        <v>75</v>
      </c>
      <c r="C811" s="12" t="s">
        <v>892</v>
      </c>
      <c r="D811" s="5" t="s">
        <v>893</v>
      </c>
      <c r="E811" s="9" t="s">
        <v>893</v>
      </c>
      <c r="F811" s="5" t="s">
        <v>4</v>
      </c>
      <c r="G811" s="5" t="s">
        <v>729</v>
      </c>
      <c r="H811" s="5" t="s">
        <v>909</v>
      </c>
      <c r="I811" s="4" t="s">
        <v>910</v>
      </c>
      <c r="J811" s="5" t="s">
        <v>4</v>
      </c>
      <c r="K811" s="5" t="s">
        <v>4</v>
      </c>
      <c r="L811" s="5" t="s">
        <v>4</v>
      </c>
      <c r="M811" s="5" t="s">
        <v>5</v>
      </c>
      <c r="N811" s="5" t="s">
        <v>912</v>
      </c>
      <c r="O811" s="18">
        <v>44649</v>
      </c>
      <c r="P811" s="5" t="s">
        <v>7</v>
      </c>
      <c r="Q811" s="19">
        <v>5366</v>
      </c>
      <c r="R811" s="19">
        <v>0</v>
      </c>
      <c r="S811" s="19">
        <v>5366</v>
      </c>
      <c r="T811" s="19">
        <v>0</v>
      </c>
    </row>
    <row r="812" spans="1:20" outlineLevel="4" x14ac:dyDescent="0.35">
      <c r="A812" s="9" t="s">
        <v>74</v>
      </c>
      <c r="B812" s="9" t="s">
        <v>75</v>
      </c>
      <c r="C812" s="12" t="s">
        <v>892</v>
      </c>
      <c r="D812" s="5" t="s">
        <v>893</v>
      </c>
      <c r="E812" s="9" t="s">
        <v>893</v>
      </c>
      <c r="F812" s="5" t="s">
        <v>4</v>
      </c>
      <c r="G812" s="5" t="s">
        <v>729</v>
      </c>
      <c r="H812" s="5" t="s">
        <v>909</v>
      </c>
      <c r="I812" s="4" t="s">
        <v>910</v>
      </c>
      <c r="J812" s="5" t="s">
        <v>4</v>
      </c>
      <c r="K812" s="5" t="s">
        <v>4</v>
      </c>
      <c r="L812" s="5" t="s">
        <v>4</v>
      </c>
      <c r="M812" s="5" t="s">
        <v>5</v>
      </c>
      <c r="N812" s="5" t="s">
        <v>913</v>
      </c>
      <c r="O812" s="18">
        <v>44686</v>
      </c>
      <c r="P812" s="5" t="s">
        <v>7</v>
      </c>
      <c r="Q812" s="19">
        <v>34459</v>
      </c>
      <c r="R812" s="19">
        <v>0</v>
      </c>
      <c r="S812" s="19">
        <v>34459</v>
      </c>
      <c r="T812" s="19">
        <v>0</v>
      </c>
    </row>
    <row r="813" spans="1:20" outlineLevel="4" x14ac:dyDescent="0.35">
      <c r="A813" s="9" t="s">
        <v>74</v>
      </c>
      <c r="B813" s="9" t="s">
        <v>75</v>
      </c>
      <c r="C813" s="12" t="s">
        <v>892</v>
      </c>
      <c r="D813" s="5" t="s">
        <v>893</v>
      </c>
      <c r="E813" s="9" t="s">
        <v>893</v>
      </c>
      <c r="F813" s="5" t="s">
        <v>4</v>
      </c>
      <c r="G813" s="5" t="s">
        <v>729</v>
      </c>
      <c r="H813" s="5" t="s">
        <v>909</v>
      </c>
      <c r="I813" s="4" t="s">
        <v>910</v>
      </c>
      <c r="J813" s="5" t="s">
        <v>4</v>
      </c>
      <c r="K813" s="5" t="s">
        <v>4</v>
      </c>
      <c r="L813" s="5" t="s">
        <v>4</v>
      </c>
      <c r="M813" s="5" t="s">
        <v>5</v>
      </c>
      <c r="N813" s="5" t="s">
        <v>914</v>
      </c>
      <c r="O813" s="18">
        <v>44733</v>
      </c>
      <c r="P813" s="5" t="s">
        <v>7</v>
      </c>
      <c r="Q813" s="19">
        <v>20093</v>
      </c>
      <c r="R813" s="19">
        <v>0</v>
      </c>
      <c r="S813" s="19">
        <v>20093</v>
      </c>
      <c r="T813" s="19">
        <v>0</v>
      </c>
    </row>
    <row r="814" spans="1:20" outlineLevel="3" x14ac:dyDescent="0.35">
      <c r="H814" s="1" t="s">
        <v>11085</v>
      </c>
      <c r="O814" s="18"/>
      <c r="Q814" s="19">
        <f>SUBTOTAL(9,Q809:Q813)</f>
        <v>72147</v>
      </c>
      <c r="R814" s="19">
        <f>SUBTOTAL(9,R809:R813)</f>
        <v>0</v>
      </c>
      <c r="S814" s="19">
        <f>SUBTOTAL(9,S809:S813)</f>
        <v>72147</v>
      </c>
      <c r="T814" s="19">
        <f>SUBTOTAL(9,T809:T813)</f>
        <v>0</v>
      </c>
    </row>
    <row r="815" spans="1:20" outlineLevel="4" x14ac:dyDescent="0.35">
      <c r="A815" s="9" t="s">
        <v>74</v>
      </c>
      <c r="B815" s="9" t="s">
        <v>75</v>
      </c>
      <c r="C815" s="12" t="s">
        <v>892</v>
      </c>
      <c r="D815" s="5" t="s">
        <v>893</v>
      </c>
      <c r="E815" s="9" t="s">
        <v>893</v>
      </c>
      <c r="F815" s="5" t="s">
        <v>4</v>
      </c>
      <c r="G815" s="5" t="s">
        <v>729</v>
      </c>
      <c r="H815" s="5" t="s">
        <v>916</v>
      </c>
      <c r="I815" s="4" t="s">
        <v>910</v>
      </c>
      <c r="J815" s="5" t="s">
        <v>4</v>
      </c>
      <c r="K815" s="5" t="s">
        <v>4</v>
      </c>
      <c r="L815" s="5" t="s">
        <v>4</v>
      </c>
      <c r="M815" s="5" t="s">
        <v>5</v>
      </c>
      <c r="N815" s="5" t="s">
        <v>915</v>
      </c>
      <c r="O815" s="18">
        <v>44620</v>
      </c>
      <c r="P815" s="5" t="s">
        <v>7</v>
      </c>
      <c r="Q815" s="19">
        <v>84635</v>
      </c>
      <c r="R815" s="19">
        <v>0</v>
      </c>
      <c r="S815" s="19">
        <v>84635</v>
      </c>
      <c r="T815" s="19">
        <v>0</v>
      </c>
    </row>
    <row r="816" spans="1:20" outlineLevel="3" x14ac:dyDescent="0.35">
      <c r="H816" s="1" t="s">
        <v>11086</v>
      </c>
      <c r="O816" s="18"/>
      <c r="Q816" s="19">
        <f>SUBTOTAL(9,Q815:Q815)</f>
        <v>84635</v>
      </c>
      <c r="R816" s="19">
        <f>SUBTOTAL(9,R815:R815)</f>
        <v>0</v>
      </c>
      <c r="S816" s="19">
        <f>SUBTOTAL(9,S815:S815)</f>
        <v>84635</v>
      </c>
      <c r="T816" s="19">
        <f>SUBTOTAL(9,T815:T815)</f>
        <v>0</v>
      </c>
    </row>
    <row r="817" spans="1:20" outlineLevel="4" x14ac:dyDescent="0.35">
      <c r="A817" s="9" t="s">
        <v>74</v>
      </c>
      <c r="B817" s="9" t="s">
        <v>75</v>
      </c>
      <c r="C817" s="12" t="s">
        <v>892</v>
      </c>
      <c r="D817" s="5" t="s">
        <v>893</v>
      </c>
      <c r="E817" s="9" t="s">
        <v>893</v>
      </c>
      <c r="F817" s="5" t="s">
        <v>4</v>
      </c>
      <c r="G817" s="5" t="s">
        <v>729</v>
      </c>
      <c r="H817" s="5" t="s">
        <v>918</v>
      </c>
      <c r="I817" s="4" t="s">
        <v>910</v>
      </c>
      <c r="J817" s="5" t="s">
        <v>4</v>
      </c>
      <c r="K817" s="5" t="s">
        <v>4</v>
      </c>
      <c r="L817" s="5" t="s">
        <v>4</v>
      </c>
      <c r="M817" s="5" t="s">
        <v>5</v>
      </c>
      <c r="N817" s="5" t="s">
        <v>917</v>
      </c>
      <c r="O817" s="18">
        <v>44651</v>
      </c>
      <c r="P817" s="5" t="s">
        <v>7</v>
      </c>
      <c r="Q817" s="19">
        <v>1820</v>
      </c>
      <c r="R817" s="19">
        <v>0</v>
      </c>
      <c r="S817" s="19">
        <v>1820</v>
      </c>
      <c r="T817" s="19">
        <v>0</v>
      </c>
    </row>
    <row r="818" spans="1:20" outlineLevel="4" x14ac:dyDescent="0.35">
      <c r="A818" s="9" t="s">
        <v>74</v>
      </c>
      <c r="B818" s="9" t="s">
        <v>75</v>
      </c>
      <c r="C818" s="12" t="s">
        <v>892</v>
      </c>
      <c r="D818" s="5" t="s">
        <v>893</v>
      </c>
      <c r="E818" s="9" t="s">
        <v>893</v>
      </c>
      <c r="F818" s="5" t="s">
        <v>4</v>
      </c>
      <c r="G818" s="5" t="s">
        <v>729</v>
      </c>
      <c r="H818" s="5" t="s">
        <v>918</v>
      </c>
      <c r="I818" s="4" t="s">
        <v>910</v>
      </c>
      <c r="J818" s="5" t="s">
        <v>4</v>
      </c>
      <c r="K818" s="5" t="s">
        <v>4</v>
      </c>
      <c r="L818" s="5" t="s">
        <v>4</v>
      </c>
      <c r="M818" s="5" t="s">
        <v>5</v>
      </c>
      <c r="N818" s="5" t="s">
        <v>919</v>
      </c>
      <c r="O818" s="18">
        <v>44736</v>
      </c>
      <c r="P818" s="5" t="s">
        <v>7</v>
      </c>
      <c r="Q818" s="19">
        <v>3180</v>
      </c>
      <c r="R818" s="19">
        <v>0</v>
      </c>
      <c r="S818" s="19">
        <v>3180</v>
      </c>
      <c r="T818" s="19">
        <v>0</v>
      </c>
    </row>
    <row r="819" spans="1:20" outlineLevel="3" x14ac:dyDescent="0.35">
      <c r="C819" s="12" t="s">
        <v>12355</v>
      </c>
      <c r="H819" s="1" t="s">
        <v>11087</v>
      </c>
      <c r="O819" s="18"/>
      <c r="Q819" s="19">
        <f>SUBTOTAL(9,Q817:Q818)</f>
        <v>5000</v>
      </c>
      <c r="R819" s="19">
        <f>SUBTOTAL(9,R817:R818)</f>
        <v>0</v>
      </c>
      <c r="S819" s="19">
        <f>SUBTOTAL(9,S817:S818)</f>
        <v>5000</v>
      </c>
      <c r="T819" s="19">
        <f>SUBTOTAL(9,T817:T818)</f>
        <v>0</v>
      </c>
    </row>
    <row r="820" spans="1:20" outlineLevel="2" x14ac:dyDescent="0.35">
      <c r="C820" s="11" t="s">
        <v>10225</v>
      </c>
      <c r="O820" s="18"/>
      <c r="Q820" s="19">
        <f>SUBTOTAL(9,Q797:Q818)</f>
        <v>708074</v>
      </c>
      <c r="R820" s="19">
        <f>SUBTOTAL(9,R797:R818)</f>
        <v>543715</v>
      </c>
      <c r="S820" s="19">
        <f>SUBTOTAL(9,S797:S818)</f>
        <v>164359</v>
      </c>
      <c r="T820" s="19">
        <f>SUBTOTAL(9,T797:T818)</f>
        <v>0</v>
      </c>
    </row>
    <row r="821" spans="1:20" ht="29" outlineLevel="4" x14ac:dyDescent="0.35">
      <c r="A821" s="9" t="s">
        <v>97</v>
      </c>
      <c r="B821" s="9" t="s">
        <v>98</v>
      </c>
      <c r="C821" s="12" t="s">
        <v>12353</v>
      </c>
      <c r="D821" s="5" t="s">
        <v>920</v>
      </c>
      <c r="E821" s="9" t="s">
        <v>920</v>
      </c>
      <c r="F821" s="5" t="s">
        <v>4</v>
      </c>
      <c r="G821" s="5" t="s">
        <v>800</v>
      </c>
      <c r="H821" s="5" t="s">
        <v>798</v>
      </c>
      <c r="I821" s="4" t="s">
        <v>799</v>
      </c>
      <c r="J821" s="5" t="s">
        <v>921</v>
      </c>
      <c r="K821" s="5" t="s">
        <v>4</v>
      </c>
      <c r="L821" s="5" t="s">
        <v>4</v>
      </c>
      <c r="M821" s="5" t="s">
        <v>5</v>
      </c>
      <c r="N821" s="5" t="s">
        <v>922</v>
      </c>
      <c r="O821" s="18">
        <v>44567</v>
      </c>
      <c r="P821" s="5" t="s">
        <v>923</v>
      </c>
      <c r="Q821" s="19">
        <v>35714.25</v>
      </c>
      <c r="R821" s="19">
        <v>0</v>
      </c>
      <c r="S821" s="19">
        <v>35714.25</v>
      </c>
      <c r="T821" s="19">
        <v>0</v>
      </c>
    </row>
    <row r="822" spans="1:20" ht="29" outlineLevel="4" x14ac:dyDescent="0.35">
      <c r="A822" s="9" t="s">
        <v>97</v>
      </c>
      <c r="B822" s="9" t="s">
        <v>98</v>
      </c>
      <c r="C822" s="12" t="s">
        <v>12354</v>
      </c>
      <c r="D822" s="5" t="s">
        <v>920</v>
      </c>
      <c r="E822" s="9" t="s">
        <v>920</v>
      </c>
      <c r="F822" s="5" t="s">
        <v>4</v>
      </c>
      <c r="G822" s="5" t="s">
        <v>800</v>
      </c>
      <c r="H822" s="5" t="s">
        <v>798</v>
      </c>
      <c r="I822" s="4" t="s">
        <v>799</v>
      </c>
      <c r="J822" s="5" t="s">
        <v>921</v>
      </c>
      <c r="K822" s="5" t="s">
        <v>4</v>
      </c>
      <c r="L822" s="5" t="s">
        <v>4</v>
      </c>
      <c r="M822" s="5" t="s">
        <v>5</v>
      </c>
      <c r="N822" s="5" t="s">
        <v>924</v>
      </c>
      <c r="O822" s="18">
        <v>44392</v>
      </c>
      <c r="P822" s="5" t="s">
        <v>925</v>
      </c>
      <c r="Q822" s="19">
        <v>35714.25</v>
      </c>
      <c r="R822" s="19">
        <v>0</v>
      </c>
      <c r="S822" s="19">
        <v>35714.25</v>
      </c>
      <c r="T822" s="19">
        <v>0</v>
      </c>
    </row>
    <row r="823" spans="1:20" ht="29" outlineLevel="4" x14ac:dyDescent="0.35">
      <c r="A823" s="9" t="s">
        <v>97</v>
      </c>
      <c r="B823" s="9" t="s">
        <v>98</v>
      </c>
      <c r="C823" s="12" t="s">
        <v>12353</v>
      </c>
      <c r="D823" s="5" t="s">
        <v>920</v>
      </c>
      <c r="E823" s="9" t="s">
        <v>920</v>
      </c>
      <c r="F823" s="5" t="s">
        <v>4</v>
      </c>
      <c r="G823" s="5" t="s">
        <v>800</v>
      </c>
      <c r="H823" s="5" t="s">
        <v>798</v>
      </c>
      <c r="I823" s="4" t="s">
        <v>799</v>
      </c>
      <c r="J823" s="5" t="s">
        <v>921</v>
      </c>
      <c r="K823" s="5" t="s">
        <v>4</v>
      </c>
      <c r="L823" s="5" t="s">
        <v>4</v>
      </c>
      <c r="M823" s="5" t="s">
        <v>5</v>
      </c>
      <c r="N823" s="5" t="s">
        <v>926</v>
      </c>
      <c r="O823" s="18">
        <v>44481</v>
      </c>
      <c r="P823" s="5" t="s">
        <v>927</v>
      </c>
      <c r="Q823" s="19">
        <v>35714.25</v>
      </c>
      <c r="R823" s="19">
        <v>0</v>
      </c>
      <c r="S823" s="19">
        <v>35714.25</v>
      </c>
      <c r="T823" s="19">
        <v>0</v>
      </c>
    </row>
    <row r="824" spans="1:20" ht="29" outlineLevel="4" x14ac:dyDescent="0.35">
      <c r="A824" s="9" t="s">
        <v>97</v>
      </c>
      <c r="B824" s="9" t="s">
        <v>98</v>
      </c>
      <c r="C824" s="12" t="s">
        <v>12353</v>
      </c>
      <c r="D824" s="5" t="s">
        <v>920</v>
      </c>
      <c r="E824" s="9" t="s">
        <v>920</v>
      </c>
      <c r="F824" s="5" t="s">
        <v>4</v>
      </c>
      <c r="G824" s="5" t="s">
        <v>800</v>
      </c>
      <c r="H824" s="5" t="s">
        <v>798</v>
      </c>
      <c r="I824" s="4" t="s">
        <v>799</v>
      </c>
      <c r="J824" s="5" t="s">
        <v>921</v>
      </c>
      <c r="K824" s="5" t="s">
        <v>4</v>
      </c>
      <c r="L824" s="5" t="s">
        <v>4</v>
      </c>
      <c r="M824" s="5" t="s">
        <v>5</v>
      </c>
      <c r="N824" s="5" t="s">
        <v>928</v>
      </c>
      <c r="O824" s="18">
        <v>44665</v>
      </c>
      <c r="P824" s="5" t="s">
        <v>929</v>
      </c>
      <c r="Q824" s="19">
        <v>35714.25</v>
      </c>
      <c r="R824" s="19">
        <v>0</v>
      </c>
      <c r="S824" s="19">
        <v>35714.25</v>
      </c>
      <c r="T824" s="19">
        <v>0</v>
      </c>
    </row>
    <row r="825" spans="1:20" outlineLevel="3" x14ac:dyDescent="0.35">
      <c r="H825" s="1" t="s">
        <v>11064</v>
      </c>
      <c r="O825" s="18"/>
      <c r="Q825" s="19">
        <f>SUBTOTAL(9,Q821:Q824)</f>
        <v>142857</v>
      </c>
      <c r="R825" s="19">
        <f>SUBTOTAL(9,R821:R824)</f>
        <v>0</v>
      </c>
      <c r="S825" s="19">
        <f>SUBTOTAL(9,S821:S824)</f>
        <v>142857</v>
      </c>
      <c r="T825" s="19">
        <f>SUBTOTAL(9,T821:T824)</f>
        <v>0</v>
      </c>
    </row>
    <row r="826" spans="1:20" outlineLevel="2" x14ac:dyDescent="0.35">
      <c r="C826" s="11" t="s">
        <v>12356</v>
      </c>
      <c r="O826" s="18"/>
      <c r="Q826" s="19">
        <f>SUBTOTAL(9,Q821:Q824)</f>
        <v>142857</v>
      </c>
      <c r="R826" s="19">
        <f>SUBTOTAL(9,R821:R824)</f>
        <v>0</v>
      </c>
      <c r="S826" s="19">
        <f>SUBTOTAL(9,S821:S824)</f>
        <v>142857</v>
      </c>
      <c r="T826" s="19">
        <f>SUBTOTAL(9,T821:T824)</f>
        <v>0</v>
      </c>
    </row>
    <row r="827" spans="1:20" ht="29" outlineLevel="4" x14ac:dyDescent="0.35">
      <c r="A827" s="9" t="s">
        <v>104</v>
      </c>
      <c r="B827" s="9" t="s">
        <v>105</v>
      </c>
      <c r="C827" s="12" t="s">
        <v>930</v>
      </c>
      <c r="D827" s="5" t="s">
        <v>931</v>
      </c>
      <c r="E827" s="9" t="s">
        <v>931</v>
      </c>
      <c r="F827" s="5" t="s">
        <v>4</v>
      </c>
      <c r="G827" s="5" t="s">
        <v>45</v>
      </c>
      <c r="H827" s="5" t="s">
        <v>933</v>
      </c>
      <c r="I827" s="4" t="s">
        <v>934</v>
      </c>
      <c r="J827" s="5" t="s">
        <v>4</v>
      </c>
      <c r="K827" s="5" t="s">
        <v>4</v>
      </c>
      <c r="L827" s="5" t="s">
        <v>4</v>
      </c>
      <c r="M827" s="5" t="s">
        <v>5</v>
      </c>
      <c r="N827" s="5" t="s">
        <v>932</v>
      </c>
      <c r="O827" s="18">
        <v>44405</v>
      </c>
      <c r="P827" s="5" t="s">
        <v>7</v>
      </c>
      <c r="Q827" s="19">
        <v>443.42</v>
      </c>
      <c r="R827" s="19">
        <v>0</v>
      </c>
      <c r="S827" s="19">
        <v>443.42</v>
      </c>
      <c r="T827" s="19">
        <v>0</v>
      </c>
    </row>
    <row r="828" spans="1:20" ht="29" outlineLevel="4" x14ac:dyDescent="0.35">
      <c r="A828" s="9" t="s">
        <v>104</v>
      </c>
      <c r="B828" s="9" t="s">
        <v>105</v>
      </c>
      <c r="C828" s="12" t="s">
        <v>930</v>
      </c>
      <c r="D828" s="5" t="s">
        <v>931</v>
      </c>
      <c r="E828" s="9" t="s">
        <v>931</v>
      </c>
      <c r="F828" s="5" t="s">
        <v>49</v>
      </c>
      <c r="G828" s="5" t="s">
        <v>4</v>
      </c>
      <c r="H828" s="5" t="s">
        <v>933</v>
      </c>
      <c r="I828" s="4" t="s">
        <v>934</v>
      </c>
      <c r="J828" s="5" t="s">
        <v>4</v>
      </c>
      <c r="K828" s="5" t="s">
        <v>4</v>
      </c>
      <c r="L828" s="5" t="s">
        <v>4</v>
      </c>
      <c r="M828" s="5" t="s">
        <v>5</v>
      </c>
      <c r="N828" s="5" t="s">
        <v>932</v>
      </c>
      <c r="O828" s="18">
        <v>44405</v>
      </c>
      <c r="P828" s="5" t="s">
        <v>7</v>
      </c>
      <c r="Q828" s="19">
        <v>7084.58</v>
      </c>
      <c r="R828" s="19">
        <v>7084.58</v>
      </c>
      <c r="S828" s="19">
        <v>0</v>
      </c>
      <c r="T828" s="19">
        <v>0</v>
      </c>
    </row>
    <row r="829" spans="1:20" outlineLevel="3" x14ac:dyDescent="0.35">
      <c r="H829" s="1" t="s">
        <v>11088</v>
      </c>
      <c r="O829" s="18"/>
      <c r="Q829" s="19">
        <f>SUBTOTAL(9,Q827:Q828)</f>
        <v>7528</v>
      </c>
      <c r="R829" s="19">
        <f>SUBTOTAL(9,R827:R828)</f>
        <v>7084.58</v>
      </c>
      <c r="S829" s="19">
        <f>SUBTOTAL(9,S827:S828)</f>
        <v>443.42</v>
      </c>
      <c r="T829" s="19">
        <f>SUBTOTAL(9,T827:T828)</f>
        <v>0</v>
      </c>
    </row>
    <row r="830" spans="1:20" ht="29" outlineLevel="4" x14ac:dyDescent="0.35">
      <c r="A830" s="9" t="s">
        <v>104</v>
      </c>
      <c r="B830" s="9" t="s">
        <v>105</v>
      </c>
      <c r="C830" s="12" t="s">
        <v>930</v>
      </c>
      <c r="D830" s="5" t="s">
        <v>931</v>
      </c>
      <c r="E830" s="9" t="s">
        <v>931</v>
      </c>
      <c r="F830" s="5" t="s">
        <v>4</v>
      </c>
      <c r="G830" s="5" t="s">
        <v>50</v>
      </c>
      <c r="H830" s="5" t="s">
        <v>936</v>
      </c>
      <c r="I830" s="4" t="s">
        <v>937</v>
      </c>
      <c r="J830" s="5" t="s">
        <v>4</v>
      </c>
      <c r="K830" s="5" t="s">
        <v>4</v>
      </c>
      <c r="L830" s="5" t="s">
        <v>4</v>
      </c>
      <c r="M830" s="5" t="s">
        <v>5</v>
      </c>
      <c r="N830" s="5" t="s">
        <v>935</v>
      </c>
      <c r="O830" s="18">
        <v>44385</v>
      </c>
      <c r="P830" s="5" t="s">
        <v>7</v>
      </c>
      <c r="Q830" s="19">
        <v>5607.89</v>
      </c>
      <c r="R830" s="19">
        <v>0</v>
      </c>
      <c r="S830" s="19">
        <v>5607.89</v>
      </c>
      <c r="T830" s="19">
        <v>0</v>
      </c>
    </row>
    <row r="831" spans="1:20" ht="29" outlineLevel="4" x14ac:dyDescent="0.35">
      <c r="A831" s="9" t="s">
        <v>104</v>
      </c>
      <c r="B831" s="9" t="s">
        <v>105</v>
      </c>
      <c r="C831" s="12" t="s">
        <v>930</v>
      </c>
      <c r="D831" s="5" t="s">
        <v>931</v>
      </c>
      <c r="E831" s="9" t="s">
        <v>931</v>
      </c>
      <c r="F831" s="5" t="s">
        <v>4</v>
      </c>
      <c r="G831" s="5" t="s">
        <v>50</v>
      </c>
      <c r="H831" s="5" t="s">
        <v>936</v>
      </c>
      <c r="I831" s="4" t="s">
        <v>937</v>
      </c>
      <c r="J831" s="5" t="s">
        <v>4</v>
      </c>
      <c r="K831" s="5" t="s">
        <v>4</v>
      </c>
      <c r="L831" s="5" t="s">
        <v>4</v>
      </c>
      <c r="M831" s="5" t="s">
        <v>5</v>
      </c>
      <c r="N831" s="5" t="s">
        <v>938</v>
      </c>
      <c r="O831" s="18">
        <v>44407</v>
      </c>
      <c r="P831" s="5" t="s">
        <v>7</v>
      </c>
      <c r="Q831" s="19">
        <v>35.01</v>
      </c>
      <c r="R831" s="19">
        <v>0</v>
      </c>
      <c r="S831" s="19">
        <v>35.01</v>
      </c>
      <c r="T831" s="19">
        <v>0</v>
      </c>
    </row>
    <row r="832" spans="1:20" ht="29" outlineLevel="4" x14ac:dyDescent="0.35">
      <c r="A832" s="9" t="s">
        <v>104</v>
      </c>
      <c r="B832" s="9" t="s">
        <v>105</v>
      </c>
      <c r="C832" s="12" t="s">
        <v>930</v>
      </c>
      <c r="D832" s="5" t="s">
        <v>931</v>
      </c>
      <c r="E832" s="9" t="s">
        <v>931</v>
      </c>
      <c r="F832" s="5" t="s">
        <v>54</v>
      </c>
      <c r="G832" s="5" t="s">
        <v>4</v>
      </c>
      <c r="H832" s="5" t="s">
        <v>936</v>
      </c>
      <c r="I832" s="4" t="s">
        <v>937</v>
      </c>
      <c r="J832" s="5" t="s">
        <v>4</v>
      </c>
      <c r="K832" s="5" t="s">
        <v>4</v>
      </c>
      <c r="L832" s="5" t="s">
        <v>4</v>
      </c>
      <c r="M832" s="5" t="s">
        <v>5</v>
      </c>
      <c r="N832" s="5" t="s">
        <v>935</v>
      </c>
      <c r="O832" s="18">
        <v>44385</v>
      </c>
      <c r="P832" s="5" t="s">
        <v>7</v>
      </c>
      <c r="Q832" s="19">
        <v>44864.11</v>
      </c>
      <c r="R832" s="19">
        <v>44864.11</v>
      </c>
      <c r="S832" s="19">
        <v>0</v>
      </c>
      <c r="T832" s="19">
        <v>0</v>
      </c>
    </row>
    <row r="833" spans="1:20" ht="29" outlineLevel="4" x14ac:dyDescent="0.35">
      <c r="A833" s="9" t="s">
        <v>104</v>
      </c>
      <c r="B833" s="9" t="s">
        <v>105</v>
      </c>
      <c r="C833" s="12" t="s">
        <v>930</v>
      </c>
      <c r="D833" s="5" t="s">
        <v>931</v>
      </c>
      <c r="E833" s="9" t="s">
        <v>931</v>
      </c>
      <c r="F833" s="5" t="s">
        <v>54</v>
      </c>
      <c r="G833" s="5" t="s">
        <v>4</v>
      </c>
      <c r="H833" s="5" t="s">
        <v>936</v>
      </c>
      <c r="I833" s="4" t="s">
        <v>937</v>
      </c>
      <c r="J833" s="5" t="s">
        <v>4</v>
      </c>
      <c r="K833" s="5" t="s">
        <v>4</v>
      </c>
      <c r="L833" s="5" t="s">
        <v>4</v>
      </c>
      <c r="M833" s="5" t="s">
        <v>5</v>
      </c>
      <c r="N833" s="5" t="s">
        <v>938</v>
      </c>
      <c r="O833" s="18">
        <v>44407</v>
      </c>
      <c r="P833" s="5" t="s">
        <v>7</v>
      </c>
      <c r="Q833" s="19">
        <v>279.99</v>
      </c>
      <c r="R833" s="19">
        <v>279.99</v>
      </c>
      <c r="S833" s="19">
        <v>0</v>
      </c>
      <c r="T833" s="19">
        <v>0</v>
      </c>
    </row>
    <row r="834" spans="1:20" outlineLevel="3" x14ac:dyDescent="0.35">
      <c r="H834" s="1" t="s">
        <v>11089</v>
      </c>
      <c r="O834" s="18"/>
      <c r="Q834" s="19">
        <f>SUBTOTAL(9,Q830:Q833)</f>
        <v>50787</v>
      </c>
      <c r="R834" s="19">
        <f>SUBTOTAL(9,R830:R833)</f>
        <v>45144.1</v>
      </c>
      <c r="S834" s="19">
        <f>SUBTOTAL(9,S830:S833)</f>
        <v>5642.9000000000005</v>
      </c>
      <c r="T834" s="19">
        <f>SUBTOTAL(9,T830:T833)</f>
        <v>0</v>
      </c>
    </row>
    <row r="835" spans="1:20" ht="29" outlineLevel="4" x14ac:dyDescent="0.35">
      <c r="A835" s="9" t="s">
        <v>104</v>
      </c>
      <c r="B835" s="9" t="s">
        <v>105</v>
      </c>
      <c r="C835" s="12" t="s">
        <v>930</v>
      </c>
      <c r="D835" s="5" t="s">
        <v>931</v>
      </c>
      <c r="E835" s="9" t="s">
        <v>931</v>
      </c>
      <c r="F835" s="5" t="s">
        <v>49</v>
      </c>
      <c r="G835" s="5" t="s">
        <v>4</v>
      </c>
      <c r="H835" s="5" t="s">
        <v>940</v>
      </c>
      <c r="I835" s="4" t="s">
        <v>941</v>
      </c>
      <c r="J835" s="5" t="s">
        <v>4</v>
      </c>
      <c r="K835" s="5" t="s">
        <v>4</v>
      </c>
      <c r="L835" s="5" t="s">
        <v>4</v>
      </c>
      <c r="M835" s="5" t="s">
        <v>5</v>
      </c>
      <c r="N835" s="5" t="s">
        <v>939</v>
      </c>
      <c r="O835" s="18">
        <v>44407</v>
      </c>
      <c r="P835" s="5" t="s">
        <v>7</v>
      </c>
      <c r="Q835" s="19">
        <v>9300</v>
      </c>
      <c r="R835" s="19">
        <v>9300</v>
      </c>
      <c r="S835" s="19">
        <v>0</v>
      </c>
      <c r="T835" s="19">
        <v>0</v>
      </c>
    </row>
    <row r="836" spans="1:20" ht="29" outlineLevel="4" x14ac:dyDescent="0.35">
      <c r="A836" s="9" t="s">
        <v>104</v>
      </c>
      <c r="B836" s="9" t="s">
        <v>105</v>
      </c>
      <c r="C836" s="12" t="s">
        <v>930</v>
      </c>
      <c r="D836" s="5" t="s">
        <v>931</v>
      </c>
      <c r="E836" s="9" t="s">
        <v>931</v>
      </c>
      <c r="F836" s="5" t="s">
        <v>49</v>
      </c>
      <c r="G836" s="5" t="s">
        <v>4</v>
      </c>
      <c r="H836" s="5" t="s">
        <v>940</v>
      </c>
      <c r="I836" s="4" t="s">
        <v>941</v>
      </c>
      <c r="J836" s="5" t="s">
        <v>4</v>
      </c>
      <c r="K836" s="5" t="s">
        <v>4</v>
      </c>
      <c r="L836" s="5" t="s">
        <v>4</v>
      </c>
      <c r="M836" s="5" t="s">
        <v>5</v>
      </c>
      <c r="N836" s="5" t="s">
        <v>942</v>
      </c>
      <c r="O836" s="18">
        <v>44645</v>
      </c>
      <c r="P836" s="5" t="s">
        <v>7</v>
      </c>
      <c r="Q836" s="19">
        <v>123129</v>
      </c>
      <c r="R836" s="19">
        <v>123129</v>
      </c>
      <c r="S836" s="19">
        <v>0</v>
      </c>
      <c r="T836" s="19">
        <v>0</v>
      </c>
    </row>
    <row r="837" spans="1:20" outlineLevel="3" x14ac:dyDescent="0.35">
      <c r="H837" s="1" t="s">
        <v>11090</v>
      </c>
      <c r="O837" s="18"/>
      <c r="Q837" s="19">
        <f>SUBTOTAL(9,Q835:Q836)</f>
        <v>132429</v>
      </c>
      <c r="R837" s="19">
        <f>SUBTOTAL(9,R835:R836)</f>
        <v>132429</v>
      </c>
      <c r="S837" s="19">
        <f>SUBTOTAL(9,S835:S836)</f>
        <v>0</v>
      </c>
      <c r="T837" s="19">
        <f>SUBTOTAL(9,T835:T836)</f>
        <v>0</v>
      </c>
    </row>
    <row r="838" spans="1:20" ht="29" outlineLevel="4" x14ac:dyDescent="0.35">
      <c r="A838" s="9" t="s">
        <v>104</v>
      </c>
      <c r="B838" s="9" t="s">
        <v>105</v>
      </c>
      <c r="C838" s="12" t="s">
        <v>930</v>
      </c>
      <c r="D838" s="5" t="s">
        <v>931</v>
      </c>
      <c r="E838" s="9" t="s">
        <v>931</v>
      </c>
      <c r="F838" s="5" t="s">
        <v>4</v>
      </c>
      <c r="G838" s="5" t="s">
        <v>50</v>
      </c>
      <c r="H838" s="5" t="s">
        <v>944</v>
      </c>
      <c r="I838" s="4" t="s">
        <v>945</v>
      </c>
      <c r="J838" s="5" t="s">
        <v>4</v>
      </c>
      <c r="K838" s="5" t="s">
        <v>4</v>
      </c>
      <c r="L838" s="5" t="s">
        <v>4</v>
      </c>
      <c r="M838" s="5" t="s">
        <v>5</v>
      </c>
      <c r="N838" s="5" t="s">
        <v>943</v>
      </c>
      <c r="O838" s="18">
        <v>44498</v>
      </c>
      <c r="P838" s="5" t="s">
        <v>7</v>
      </c>
      <c r="Q838" s="19">
        <v>507.12</v>
      </c>
      <c r="R838" s="19">
        <v>0</v>
      </c>
      <c r="S838" s="19">
        <v>507.12</v>
      </c>
      <c r="T838" s="19">
        <v>0</v>
      </c>
    </row>
    <row r="839" spans="1:20" ht="29" outlineLevel="4" x14ac:dyDescent="0.35">
      <c r="A839" s="9" t="s">
        <v>104</v>
      </c>
      <c r="B839" s="9" t="s">
        <v>105</v>
      </c>
      <c r="C839" s="12" t="s">
        <v>930</v>
      </c>
      <c r="D839" s="5" t="s">
        <v>931</v>
      </c>
      <c r="E839" s="9" t="s">
        <v>931</v>
      </c>
      <c r="F839" s="5" t="s">
        <v>4</v>
      </c>
      <c r="G839" s="5" t="s">
        <v>50</v>
      </c>
      <c r="H839" s="5" t="s">
        <v>944</v>
      </c>
      <c r="I839" s="4" t="s">
        <v>945</v>
      </c>
      <c r="J839" s="5" t="s">
        <v>4</v>
      </c>
      <c r="K839" s="5" t="s">
        <v>4</v>
      </c>
      <c r="L839" s="5" t="s">
        <v>4</v>
      </c>
      <c r="M839" s="5" t="s">
        <v>5</v>
      </c>
      <c r="N839" s="5" t="s">
        <v>946</v>
      </c>
      <c r="O839" s="18">
        <v>44536</v>
      </c>
      <c r="P839" s="5" t="s">
        <v>7</v>
      </c>
      <c r="Q839" s="19">
        <v>256.44</v>
      </c>
      <c r="R839" s="19">
        <v>0</v>
      </c>
      <c r="S839" s="19">
        <v>256.44</v>
      </c>
      <c r="T839" s="19">
        <v>0</v>
      </c>
    </row>
    <row r="840" spans="1:20" ht="29" outlineLevel="4" x14ac:dyDescent="0.35">
      <c r="A840" s="9" t="s">
        <v>104</v>
      </c>
      <c r="B840" s="9" t="s">
        <v>105</v>
      </c>
      <c r="C840" s="12" t="s">
        <v>930</v>
      </c>
      <c r="D840" s="5" t="s">
        <v>931</v>
      </c>
      <c r="E840" s="9" t="s">
        <v>931</v>
      </c>
      <c r="F840" s="5" t="s">
        <v>4</v>
      </c>
      <c r="G840" s="5" t="s">
        <v>50</v>
      </c>
      <c r="H840" s="5" t="s">
        <v>944</v>
      </c>
      <c r="I840" s="4" t="s">
        <v>945</v>
      </c>
      <c r="J840" s="5" t="s">
        <v>4</v>
      </c>
      <c r="K840" s="5" t="s">
        <v>4</v>
      </c>
      <c r="L840" s="5" t="s">
        <v>4</v>
      </c>
      <c r="M840" s="5" t="s">
        <v>5</v>
      </c>
      <c r="N840" s="5" t="s">
        <v>947</v>
      </c>
      <c r="O840" s="18">
        <v>44608</v>
      </c>
      <c r="P840" s="5" t="s">
        <v>7</v>
      </c>
      <c r="Q840" s="19">
        <v>558.45000000000005</v>
      </c>
      <c r="R840" s="19">
        <v>0</v>
      </c>
      <c r="S840" s="19">
        <v>558.45000000000005</v>
      </c>
      <c r="T840" s="19">
        <v>0</v>
      </c>
    </row>
    <row r="841" spans="1:20" ht="29" outlineLevel="4" x14ac:dyDescent="0.35">
      <c r="A841" s="9" t="s">
        <v>104</v>
      </c>
      <c r="B841" s="9" t="s">
        <v>105</v>
      </c>
      <c r="C841" s="12" t="s">
        <v>930</v>
      </c>
      <c r="D841" s="5" t="s">
        <v>931</v>
      </c>
      <c r="E841" s="9" t="s">
        <v>931</v>
      </c>
      <c r="F841" s="5" t="s">
        <v>4</v>
      </c>
      <c r="G841" s="5" t="s">
        <v>50</v>
      </c>
      <c r="H841" s="5" t="s">
        <v>944</v>
      </c>
      <c r="I841" s="4" t="s">
        <v>945</v>
      </c>
      <c r="J841" s="5" t="s">
        <v>4</v>
      </c>
      <c r="K841" s="5" t="s">
        <v>4</v>
      </c>
      <c r="L841" s="5" t="s">
        <v>4</v>
      </c>
      <c r="M841" s="5" t="s">
        <v>5</v>
      </c>
      <c r="N841" s="5" t="s">
        <v>948</v>
      </c>
      <c r="O841" s="18">
        <v>44643</v>
      </c>
      <c r="P841" s="5" t="s">
        <v>7</v>
      </c>
      <c r="Q841" s="19">
        <v>96.11</v>
      </c>
      <c r="R841" s="19">
        <v>0</v>
      </c>
      <c r="S841" s="19">
        <v>96.11</v>
      </c>
      <c r="T841" s="19">
        <v>0</v>
      </c>
    </row>
    <row r="842" spans="1:20" ht="29" outlineLevel="4" x14ac:dyDescent="0.35">
      <c r="A842" s="9" t="s">
        <v>104</v>
      </c>
      <c r="B842" s="9" t="s">
        <v>105</v>
      </c>
      <c r="C842" s="12" t="s">
        <v>930</v>
      </c>
      <c r="D842" s="5" t="s">
        <v>931</v>
      </c>
      <c r="E842" s="9" t="s">
        <v>931</v>
      </c>
      <c r="F842" s="5" t="s">
        <v>4</v>
      </c>
      <c r="G842" s="5" t="s">
        <v>50</v>
      </c>
      <c r="H842" s="5" t="s">
        <v>944</v>
      </c>
      <c r="I842" s="4" t="s">
        <v>945</v>
      </c>
      <c r="J842" s="5" t="s">
        <v>4</v>
      </c>
      <c r="K842" s="5" t="s">
        <v>4</v>
      </c>
      <c r="L842" s="5" t="s">
        <v>4</v>
      </c>
      <c r="M842" s="5" t="s">
        <v>5</v>
      </c>
      <c r="N842" s="5" t="s">
        <v>949</v>
      </c>
      <c r="O842" s="18">
        <v>44673</v>
      </c>
      <c r="P842" s="5" t="s">
        <v>7</v>
      </c>
      <c r="Q842" s="19">
        <v>103.44</v>
      </c>
      <c r="R842" s="19">
        <v>0</v>
      </c>
      <c r="S842" s="19">
        <v>103.44</v>
      </c>
      <c r="T842" s="19">
        <v>0</v>
      </c>
    </row>
    <row r="843" spans="1:20" ht="29" outlineLevel="4" x14ac:dyDescent="0.35">
      <c r="A843" s="9" t="s">
        <v>104</v>
      </c>
      <c r="B843" s="9" t="s">
        <v>105</v>
      </c>
      <c r="C843" s="12" t="s">
        <v>930</v>
      </c>
      <c r="D843" s="5" t="s">
        <v>931</v>
      </c>
      <c r="E843" s="9" t="s">
        <v>931</v>
      </c>
      <c r="F843" s="5" t="s">
        <v>4</v>
      </c>
      <c r="G843" s="5" t="s">
        <v>50</v>
      </c>
      <c r="H843" s="5" t="s">
        <v>944</v>
      </c>
      <c r="I843" s="4" t="s">
        <v>945</v>
      </c>
      <c r="J843" s="5" t="s">
        <v>4</v>
      </c>
      <c r="K843" s="5" t="s">
        <v>4</v>
      </c>
      <c r="L843" s="5" t="s">
        <v>4</v>
      </c>
      <c r="M843" s="5" t="s">
        <v>5</v>
      </c>
      <c r="N843" s="5" t="s">
        <v>950</v>
      </c>
      <c r="O843" s="18">
        <v>44690</v>
      </c>
      <c r="P843" s="5" t="s">
        <v>7</v>
      </c>
      <c r="Q843" s="19">
        <v>228.77</v>
      </c>
      <c r="R843" s="19">
        <v>0</v>
      </c>
      <c r="S843" s="19">
        <v>228.77</v>
      </c>
      <c r="T843" s="19">
        <v>0</v>
      </c>
    </row>
    <row r="844" spans="1:20" ht="29" outlineLevel="4" x14ac:dyDescent="0.35">
      <c r="A844" s="9" t="s">
        <v>104</v>
      </c>
      <c r="B844" s="9" t="s">
        <v>105</v>
      </c>
      <c r="C844" s="12" t="s">
        <v>930</v>
      </c>
      <c r="D844" s="5" t="s">
        <v>931</v>
      </c>
      <c r="E844" s="9" t="s">
        <v>931</v>
      </c>
      <c r="F844" s="5" t="s">
        <v>41</v>
      </c>
      <c r="G844" s="5" t="s">
        <v>4</v>
      </c>
      <c r="H844" s="5" t="s">
        <v>944</v>
      </c>
      <c r="I844" s="4" t="s">
        <v>945</v>
      </c>
      <c r="J844" s="5" t="s">
        <v>4</v>
      </c>
      <c r="K844" s="5" t="s">
        <v>4</v>
      </c>
      <c r="L844" s="5" t="s">
        <v>4</v>
      </c>
      <c r="M844" s="5" t="s">
        <v>5</v>
      </c>
      <c r="N844" s="5" t="s">
        <v>943</v>
      </c>
      <c r="O844" s="18">
        <v>44498</v>
      </c>
      <c r="P844" s="5" t="s">
        <v>7</v>
      </c>
      <c r="Q844" s="19">
        <v>4056.88</v>
      </c>
      <c r="R844" s="19">
        <v>4056.88</v>
      </c>
      <c r="S844" s="19">
        <v>0</v>
      </c>
      <c r="T844" s="19">
        <v>0</v>
      </c>
    </row>
    <row r="845" spans="1:20" ht="29" outlineLevel="4" x14ac:dyDescent="0.35">
      <c r="A845" s="9" t="s">
        <v>104</v>
      </c>
      <c r="B845" s="9" t="s">
        <v>105</v>
      </c>
      <c r="C845" s="12" t="s">
        <v>930</v>
      </c>
      <c r="D845" s="5" t="s">
        <v>931</v>
      </c>
      <c r="E845" s="9" t="s">
        <v>931</v>
      </c>
      <c r="F845" s="5" t="s">
        <v>41</v>
      </c>
      <c r="G845" s="5" t="s">
        <v>4</v>
      </c>
      <c r="H845" s="5" t="s">
        <v>944</v>
      </c>
      <c r="I845" s="4" t="s">
        <v>945</v>
      </c>
      <c r="J845" s="5" t="s">
        <v>4</v>
      </c>
      <c r="K845" s="5" t="s">
        <v>4</v>
      </c>
      <c r="L845" s="5" t="s">
        <v>4</v>
      </c>
      <c r="M845" s="5" t="s">
        <v>5</v>
      </c>
      <c r="N845" s="5" t="s">
        <v>946</v>
      </c>
      <c r="O845" s="18">
        <v>44536</v>
      </c>
      <c r="P845" s="5" t="s">
        <v>7</v>
      </c>
      <c r="Q845" s="19">
        <v>2051.56</v>
      </c>
      <c r="R845" s="19">
        <v>2051.56</v>
      </c>
      <c r="S845" s="19">
        <v>0</v>
      </c>
      <c r="T845" s="19">
        <v>0</v>
      </c>
    </row>
    <row r="846" spans="1:20" ht="29" outlineLevel="4" x14ac:dyDescent="0.35">
      <c r="A846" s="9" t="s">
        <v>104</v>
      </c>
      <c r="B846" s="9" t="s">
        <v>105</v>
      </c>
      <c r="C846" s="12" t="s">
        <v>930</v>
      </c>
      <c r="D846" s="5" t="s">
        <v>931</v>
      </c>
      <c r="E846" s="9" t="s">
        <v>931</v>
      </c>
      <c r="F846" s="5" t="s">
        <v>41</v>
      </c>
      <c r="G846" s="5" t="s">
        <v>4</v>
      </c>
      <c r="H846" s="5" t="s">
        <v>944</v>
      </c>
      <c r="I846" s="4" t="s">
        <v>945</v>
      </c>
      <c r="J846" s="5" t="s">
        <v>4</v>
      </c>
      <c r="K846" s="5" t="s">
        <v>4</v>
      </c>
      <c r="L846" s="5" t="s">
        <v>4</v>
      </c>
      <c r="M846" s="5" t="s">
        <v>5</v>
      </c>
      <c r="N846" s="5" t="s">
        <v>947</v>
      </c>
      <c r="O846" s="18">
        <v>44608</v>
      </c>
      <c r="P846" s="5" t="s">
        <v>7</v>
      </c>
      <c r="Q846" s="19">
        <v>4467.55</v>
      </c>
      <c r="R846" s="19">
        <v>4467.55</v>
      </c>
      <c r="S846" s="19">
        <v>0</v>
      </c>
      <c r="T846" s="19">
        <v>0</v>
      </c>
    </row>
    <row r="847" spans="1:20" ht="29" outlineLevel="4" x14ac:dyDescent="0.35">
      <c r="A847" s="9" t="s">
        <v>104</v>
      </c>
      <c r="B847" s="9" t="s">
        <v>105</v>
      </c>
      <c r="C847" s="12" t="s">
        <v>930</v>
      </c>
      <c r="D847" s="5" t="s">
        <v>931</v>
      </c>
      <c r="E847" s="9" t="s">
        <v>931</v>
      </c>
      <c r="F847" s="5" t="s">
        <v>41</v>
      </c>
      <c r="G847" s="5" t="s">
        <v>4</v>
      </c>
      <c r="H847" s="5" t="s">
        <v>944</v>
      </c>
      <c r="I847" s="4" t="s">
        <v>945</v>
      </c>
      <c r="J847" s="5" t="s">
        <v>4</v>
      </c>
      <c r="K847" s="5" t="s">
        <v>4</v>
      </c>
      <c r="L847" s="5" t="s">
        <v>4</v>
      </c>
      <c r="M847" s="5" t="s">
        <v>5</v>
      </c>
      <c r="N847" s="5" t="s">
        <v>948</v>
      </c>
      <c r="O847" s="18">
        <v>44643</v>
      </c>
      <c r="P847" s="5" t="s">
        <v>7</v>
      </c>
      <c r="Q847" s="19">
        <v>768.89</v>
      </c>
      <c r="R847" s="19">
        <v>768.89</v>
      </c>
      <c r="S847" s="19">
        <v>0</v>
      </c>
      <c r="T847" s="19">
        <v>0</v>
      </c>
    </row>
    <row r="848" spans="1:20" ht="29" outlineLevel="4" x14ac:dyDescent="0.35">
      <c r="A848" s="9" t="s">
        <v>104</v>
      </c>
      <c r="B848" s="9" t="s">
        <v>105</v>
      </c>
      <c r="C848" s="12" t="s">
        <v>930</v>
      </c>
      <c r="D848" s="5" t="s">
        <v>931</v>
      </c>
      <c r="E848" s="9" t="s">
        <v>931</v>
      </c>
      <c r="F848" s="5" t="s">
        <v>41</v>
      </c>
      <c r="G848" s="5" t="s">
        <v>4</v>
      </c>
      <c r="H848" s="5" t="s">
        <v>944</v>
      </c>
      <c r="I848" s="4" t="s">
        <v>945</v>
      </c>
      <c r="J848" s="5" t="s">
        <v>4</v>
      </c>
      <c r="K848" s="5" t="s">
        <v>4</v>
      </c>
      <c r="L848" s="5" t="s">
        <v>4</v>
      </c>
      <c r="M848" s="5" t="s">
        <v>5</v>
      </c>
      <c r="N848" s="5" t="s">
        <v>949</v>
      </c>
      <c r="O848" s="18">
        <v>44673</v>
      </c>
      <c r="P848" s="5" t="s">
        <v>7</v>
      </c>
      <c r="Q848" s="19">
        <v>827.56</v>
      </c>
      <c r="R848" s="19">
        <v>827.56</v>
      </c>
      <c r="S848" s="19">
        <v>0</v>
      </c>
      <c r="T848" s="19">
        <v>0</v>
      </c>
    </row>
    <row r="849" spans="1:20" ht="29" outlineLevel="4" x14ac:dyDescent="0.35">
      <c r="A849" s="9" t="s">
        <v>104</v>
      </c>
      <c r="B849" s="9" t="s">
        <v>105</v>
      </c>
      <c r="C849" s="12" t="s">
        <v>930</v>
      </c>
      <c r="D849" s="5" t="s">
        <v>931</v>
      </c>
      <c r="E849" s="9" t="s">
        <v>931</v>
      </c>
      <c r="F849" s="5" t="s">
        <v>41</v>
      </c>
      <c r="G849" s="5" t="s">
        <v>4</v>
      </c>
      <c r="H849" s="5" t="s">
        <v>944</v>
      </c>
      <c r="I849" s="4" t="s">
        <v>945</v>
      </c>
      <c r="J849" s="5" t="s">
        <v>4</v>
      </c>
      <c r="K849" s="5" t="s">
        <v>4</v>
      </c>
      <c r="L849" s="5" t="s">
        <v>4</v>
      </c>
      <c r="M849" s="5" t="s">
        <v>5</v>
      </c>
      <c r="N849" s="5" t="s">
        <v>950</v>
      </c>
      <c r="O849" s="18">
        <v>44690</v>
      </c>
      <c r="P849" s="5" t="s">
        <v>7</v>
      </c>
      <c r="Q849" s="19">
        <v>1830.23</v>
      </c>
      <c r="R849" s="19">
        <v>1830.23</v>
      </c>
      <c r="S849" s="19">
        <v>0</v>
      </c>
      <c r="T849" s="19">
        <v>0</v>
      </c>
    </row>
    <row r="850" spans="1:20" outlineLevel="3" x14ac:dyDescent="0.35">
      <c r="H850" s="1" t="s">
        <v>11091</v>
      </c>
      <c r="O850" s="18"/>
      <c r="Q850" s="19">
        <f>SUBTOTAL(9,Q838:Q849)</f>
        <v>15752.999999999998</v>
      </c>
      <c r="R850" s="19">
        <f>SUBTOTAL(9,R838:R849)</f>
        <v>14002.67</v>
      </c>
      <c r="S850" s="19">
        <f>SUBTOTAL(9,S838:S849)</f>
        <v>1750.33</v>
      </c>
      <c r="T850" s="19">
        <f>SUBTOTAL(9,T838:T849)</f>
        <v>0</v>
      </c>
    </row>
    <row r="851" spans="1:20" ht="29" outlineLevel="4" x14ac:dyDescent="0.35">
      <c r="A851" s="9" t="s">
        <v>104</v>
      </c>
      <c r="B851" s="9" t="s">
        <v>105</v>
      </c>
      <c r="C851" s="12" t="s">
        <v>930</v>
      </c>
      <c r="D851" s="5" t="s">
        <v>931</v>
      </c>
      <c r="E851" s="9" t="s">
        <v>931</v>
      </c>
      <c r="F851" s="5" t="s">
        <v>4</v>
      </c>
      <c r="G851" s="5" t="s">
        <v>45</v>
      </c>
      <c r="H851" s="5" t="s">
        <v>952</v>
      </c>
      <c r="I851" s="4" t="s">
        <v>953</v>
      </c>
      <c r="J851" s="5" t="s">
        <v>4</v>
      </c>
      <c r="K851" s="5" t="s">
        <v>4</v>
      </c>
      <c r="L851" s="5" t="s">
        <v>4</v>
      </c>
      <c r="M851" s="5" t="s">
        <v>5</v>
      </c>
      <c r="N851" s="5" t="s">
        <v>951</v>
      </c>
      <c r="O851" s="18">
        <v>44468</v>
      </c>
      <c r="P851" s="5" t="s">
        <v>7</v>
      </c>
      <c r="Q851" s="19">
        <v>768.43</v>
      </c>
      <c r="R851" s="19">
        <v>0</v>
      </c>
      <c r="S851" s="19">
        <v>768.43</v>
      </c>
      <c r="T851" s="19">
        <v>0</v>
      </c>
    </row>
    <row r="852" spans="1:20" ht="29" outlineLevel="4" x14ac:dyDescent="0.35">
      <c r="A852" s="9" t="s">
        <v>104</v>
      </c>
      <c r="B852" s="9" t="s">
        <v>105</v>
      </c>
      <c r="C852" s="12" t="s">
        <v>930</v>
      </c>
      <c r="D852" s="5" t="s">
        <v>931</v>
      </c>
      <c r="E852" s="9" t="s">
        <v>931</v>
      </c>
      <c r="F852" s="5" t="s">
        <v>4</v>
      </c>
      <c r="G852" s="5" t="s">
        <v>45</v>
      </c>
      <c r="H852" s="5" t="s">
        <v>952</v>
      </c>
      <c r="I852" s="4" t="s">
        <v>953</v>
      </c>
      <c r="J852" s="5" t="s">
        <v>4</v>
      </c>
      <c r="K852" s="5" t="s">
        <v>4</v>
      </c>
      <c r="L852" s="5" t="s">
        <v>4</v>
      </c>
      <c r="M852" s="5" t="s">
        <v>5</v>
      </c>
      <c r="N852" s="5" t="s">
        <v>954</v>
      </c>
      <c r="O852" s="18">
        <v>44484</v>
      </c>
      <c r="P852" s="5" t="s">
        <v>7</v>
      </c>
      <c r="Q852" s="19">
        <v>410.82</v>
      </c>
      <c r="R852" s="19">
        <v>0</v>
      </c>
      <c r="S852" s="19">
        <v>410.82</v>
      </c>
      <c r="T852" s="19">
        <v>0</v>
      </c>
    </row>
    <row r="853" spans="1:20" ht="29" outlineLevel="4" x14ac:dyDescent="0.35">
      <c r="A853" s="9" t="s">
        <v>104</v>
      </c>
      <c r="B853" s="9" t="s">
        <v>105</v>
      </c>
      <c r="C853" s="12" t="s">
        <v>930</v>
      </c>
      <c r="D853" s="5" t="s">
        <v>931</v>
      </c>
      <c r="E853" s="9" t="s">
        <v>931</v>
      </c>
      <c r="F853" s="5" t="s">
        <v>4</v>
      </c>
      <c r="G853" s="5" t="s">
        <v>45</v>
      </c>
      <c r="H853" s="5" t="s">
        <v>952</v>
      </c>
      <c r="I853" s="4" t="s">
        <v>953</v>
      </c>
      <c r="J853" s="5" t="s">
        <v>4</v>
      </c>
      <c r="K853" s="5" t="s">
        <v>4</v>
      </c>
      <c r="L853" s="5" t="s">
        <v>4</v>
      </c>
      <c r="M853" s="5" t="s">
        <v>5</v>
      </c>
      <c r="N853" s="5" t="s">
        <v>955</v>
      </c>
      <c r="O853" s="18">
        <v>44518</v>
      </c>
      <c r="P853" s="5" t="s">
        <v>7</v>
      </c>
      <c r="Q853" s="19">
        <v>444.69</v>
      </c>
      <c r="R853" s="19">
        <v>0</v>
      </c>
      <c r="S853" s="19">
        <v>444.69</v>
      </c>
      <c r="T853" s="19">
        <v>0</v>
      </c>
    </row>
    <row r="854" spans="1:20" ht="29" outlineLevel="4" x14ac:dyDescent="0.35">
      <c r="A854" s="9" t="s">
        <v>104</v>
      </c>
      <c r="B854" s="9" t="s">
        <v>105</v>
      </c>
      <c r="C854" s="12" t="s">
        <v>930</v>
      </c>
      <c r="D854" s="5" t="s">
        <v>931</v>
      </c>
      <c r="E854" s="9" t="s">
        <v>931</v>
      </c>
      <c r="F854" s="5" t="s">
        <v>4</v>
      </c>
      <c r="G854" s="5" t="s">
        <v>45</v>
      </c>
      <c r="H854" s="5" t="s">
        <v>952</v>
      </c>
      <c r="I854" s="4" t="s">
        <v>953</v>
      </c>
      <c r="J854" s="5" t="s">
        <v>4</v>
      </c>
      <c r="K854" s="5" t="s">
        <v>4</v>
      </c>
      <c r="L854" s="5" t="s">
        <v>4</v>
      </c>
      <c r="M854" s="5" t="s">
        <v>5</v>
      </c>
      <c r="N854" s="5" t="s">
        <v>956</v>
      </c>
      <c r="O854" s="18">
        <v>44575</v>
      </c>
      <c r="P854" s="5" t="s">
        <v>7</v>
      </c>
      <c r="Q854" s="19">
        <v>427.05</v>
      </c>
      <c r="R854" s="19">
        <v>0</v>
      </c>
      <c r="S854" s="19">
        <v>427.05</v>
      </c>
      <c r="T854" s="19">
        <v>0</v>
      </c>
    </row>
    <row r="855" spans="1:20" ht="29" outlineLevel="4" x14ac:dyDescent="0.35">
      <c r="A855" s="9" t="s">
        <v>104</v>
      </c>
      <c r="B855" s="9" t="s">
        <v>105</v>
      </c>
      <c r="C855" s="12" t="s">
        <v>930</v>
      </c>
      <c r="D855" s="5" t="s">
        <v>931</v>
      </c>
      <c r="E855" s="9" t="s">
        <v>931</v>
      </c>
      <c r="F855" s="5" t="s">
        <v>4</v>
      </c>
      <c r="G855" s="5" t="s">
        <v>45</v>
      </c>
      <c r="H855" s="5" t="s">
        <v>952</v>
      </c>
      <c r="I855" s="4" t="s">
        <v>953</v>
      </c>
      <c r="J855" s="5" t="s">
        <v>4</v>
      </c>
      <c r="K855" s="5" t="s">
        <v>4</v>
      </c>
      <c r="L855" s="5" t="s">
        <v>4</v>
      </c>
      <c r="M855" s="5" t="s">
        <v>5</v>
      </c>
      <c r="N855" s="5" t="s">
        <v>957</v>
      </c>
      <c r="O855" s="18">
        <v>44608</v>
      </c>
      <c r="P855" s="5" t="s">
        <v>7</v>
      </c>
      <c r="Q855" s="19">
        <v>322.45999999999998</v>
      </c>
      <c r="R855" s="19">
        <v>0</v>
      </c>
      <c r="S855" s="19">
        <v>322.45999999999998</v>
      </c>
      <c r="T855" s="19">
        <v>0</v>
      </c>
    </row>
    <row r="856" spans="1:20" ht="29" outlineLevel="4" x14ac:dyDescent="0.35">
      <c r="A856" s="9" t="s">
        <v>104</v>
      </c>
      <c r="B856" s="9" t="s">
        <v>105</v>
      </c>
      <c r="C856" s="12" t="s">
        <v>930</v>
      </c>
      <c r="D856" s="5" t="s">
        <v>931</v>
      </c>
      <c r="E856" s="9" t="s">
        <v>931</v>
      </c>
      <c r="F856" s="5" t="s">
        <v>4</v>
      </c>
      <c r="G856" s="5" t="s">
        <v>45</v>
      </c>
      <c r="H856" s="5" t="s">
        <v>952</v>
      </c>
      <c r="I856" s="4" t="s">
        <v>953</v>
      </c>
      <c r="J856" s="5" t="s">
        <v>4</v>
      </c>
      <c r="K856" s="5" t="s">
        <v>4</v>
      </c>
      <c r="L856" s="5" t="s">
        <v>4</v>
      </c>
      <c r="M856" s="5" t="s">
        <v>5</v>
      </c>
      <c r="N856" s="5" t="s">
        <v>958</v>
      </c>
      <c r="O856" s="18">
        <v>44662</v>
      </c>
      <c r="P856" s="5" t="s">
        <v>7</v>
      </c>
      <c r="Q856" s="19">
        <v>784.74</v>
      </c>
      <c r="R856" s="19">
        <v>0</v>
      </c>
      <c r="S856" s="19">
        <v>784.74</v>
      </c>
      <c r="T856" s="19">
        <v>0</v>
      </c>
    </row>
    <row r="857" spans="1:20" ht="29" outlineLevel="4" x14ac:dyDescent="0.35">
      <c r="A857" s="9" t="s">
        <v>104</v>
      </c>
      <c r="B857" s="9" t="s">
        <v>105</v>
      </c>
      <c r="C857" s="12" t="s">
        <v>930</v>
      </c>
      <c r="D857" s="5" t="s">
        <v>931</v>
      </c>
      <c r="E857" s="9" t="s">
        <v>931</v>
      </c>
      <c r="F857" s="5" t="s">
        <v>4</v>
      </c>
      <c r="G857" s="5" t="s">
        <v>45</v>
      </c>
      <c r="H857" s="5" t="s">
        <v>952</v>
      </c>
      <c r="I857" s="4" t="s">
        <v>953</v>
      </c>
      <c r="J857" s="5" t="s">
        <v>4</v>
      </c>
      <c r="K857" s="5" t="s">
        <v>4</v>
      </c>
      <c r="L857" s="5" t="s">
        <v>4</v>
      </c>
      <c r="M857" s="5" t="s">
        <v>5</v>
      </c>
      <c r="N857" s="5" t="s">
        <v>959</v>
      </c>
      <c r="O857" s="18">
        <v>44700</v>
      </c>
      <c r="P857" s="5" t="s">
        <v>7</v>
      </c>
      <c r="Q857" s="19">
        <v>247.75</v>
      </c>
      <c r="R857" s="19">
        <v>0</v>
      </c>
      <c r="S857" s="19">
        <v>247.75</v>
      </c>
      <c r="T857" s="19">
        <v>0</v>
      </c>
    </row>
    <row r="858" spans="1:20" ht="29" outlineLevel="4" x14ac:dyDescent="0.35">
      <c r="A858" s="9" t="s">
        <v>104</v>
      </c>
      <c r="B858" s="9" t="s">
        <v>105</v>
      </c>
      <c r="C858" s="12" t="s">
        <v>930</v>
      </c>
      <c r="D858" s="5" t="s">
        <v>931</v>
      </c>
      <c r="E858" s="9" t="s">
        <v>931</v>
      </c>
      <c r="F858" s="5" t="s">
        <v>4</v>
      </c>
      <c r="G858" s="5" t="s">
        <v>45</v>
      </c>
      <c r="H858" s="5" t="s">
        <v>952</v>
      </c>
      <c r="I858" s="4" t="s">
        <v>953</v>
      </c>
      <c r="J858" s="5" t="s">
        <v>4</v>
      </c>
      <c r="K858" s="5" t="s">
        <v>4</v>
      </c>
      <c r="L858" s="5" t="s">
        <v>4</v>
      </c>
      <c r="M858" s="5" t="s">
        <v>5</v>
      </c>
      <c r="N858" s="5" t="s">
        <v>960</v>
      </c>
      <c r="O858" s="18">
        <v>44733</v>
      </c>
      <c r="P858" s="5" t="s">
        <v>7</v>
      </c>
      <c r="Q858" s="19">
        <v>345.04</v>
      </c>
      <c r="R858" s="19">
        <v>0</v>
      </c>
      <c r="S858" s="19">
        <v>345.04</v>
      </c>
      <c r="T858" s="19">
        <v>0</v>
      </c>
    </row>
    <row r="859" spans="1:20" ht="29" outlineLevel="4" x14ac:dyDescent="0.35">
      <c r="A859" s="9" t="s">
        <v>104</v>
      </c>
      <c r="B859" s="9" t="s">
        <v>105</v>
      </c>
      <c r="C859" s="12" t="s">
        <v>930</v>
      </c>
      <c r="D859" s="5" t="s">
        <v>931</v>
      </c>
      <c r="E859" s="9" t="s">
        <v>931</v>
      </c>
      <c r="F859" s="5" t="s">
        <v>49</v>
      </c>
      <c r="G859" s="5" t="s">
        <v>4</v>
      </c>
      <c r="H859" s="5" t="s">
        <v>952</v>
      </c>
      <c r="I859" s="4" t="s">
        <v>953</v>
      </c>
      <c r="J859" s="5" t="s">
        <v>4</v>
      </c>
      <c r="K859" s="5" t="s">
        <v>4</v>
      </c>
      <c r="L859" s="5" t="s">
        <v>4</v>
      </c>
      <c r="M859" s="5" t="s">
        <v>5</v>
      </c>
      <c r="N859" s="5" t="s">
        <v>951</v>
      </c>
      <c r="O859" s="18">
        <v>44468</v>
      </c>
      <c r="P859" s="5" t="s">
        <v>7</v>
      </c>
      <c r="Q859" s="19">
        <v>12295.57</v>
      </c>
      <c r="R859" s="19">
        <v>12295.57</v>
      </c>
      <c r="S859" s="19">
        <v>0</v>
      </c>
      <c r="T859" s="19">
        <v>0</v>
      </c>
    </row>
    <row r="860" spans="1:20" ht="29" outlineLevel="4" x14ac:dyDescent="0.35">
      <c r="A860" s="9" t="s">
        <v>104</v>
      </c>
      <c r="B860" s="9" t="s">
        <v>105</v>
      </c>
      <c r="C860" s="12" t="s">
        <v>930</v>
      </c>
      <c r="D860" s="5" t="s">
        <v>931</v>
      </c>
      <c r="E860" s="9" t="s">
        <v>931</v>
      </c>
      <c r="F860" s="5" t="s">
        <v>49</v>
      </c>
      <c r="G860" s="5" t="s">
        <v>4</v>
      </c>
      <c r="H860" s="5" t="s">
        <v>952</v>
      </c>
      <c r="I860" s="4" t="s">
        <v>953</v>
      </c>
      <c r="J860" s="5" t="s">
        <v>4</v>
      </c>
      <c r="K860" s="5" t="s">
        <v>4</v>
      </c>
      <c r="L860" s="5" t="s">
        <v>4</v>
      </c>
      <c r="M860" s="5" t="s">
        <v>5</v>
      </c>
      <c r="N860" s="5" t="s">
        <v>954</v>
      </c>
      <c r="O860" s="18">
        <v>44484</v>
      </c>
      <c r="P860" s="5" t="s">
        <v>7</v>
      </c>
      <c r="Q860" s="19">
        <v>6573.18</v>
      </c>
      <c r="R860" s="19">
        <v>6573.18</v>
      </c>
      <c r="S860" s="19">
        <v>0</v>
      </c>
      <c r="T860" s="19">
        <v>0</v>
      </c>
    </row>
    <row r="861" spans="1:20" ht="29" outlineLevel="4" x14ac:dyDescent="0.35">
      <c r="A861" s="9" t="s">
        <v>104</v>
      </c>
      <c r="B861" s="9" t="s">
        <v>105</v>
      </c>
      <c r="C861" s="12" t="s">
        <v>930</v>
      </c>
      <c r="D861" s="5" t="s">
        <v>931</v>
      </c>
      <c r="E861" s="9" t="s">
        <v>931</v>
      </c>
      <c r="F861" s="5" t="s">
        <v>49</v>
      </c>
      <c r="G861" s="5" t="s">
        <v>4</v>
      </c>
      <c r="H861" s="5" t="s">
        <v>952</v>
      </c>
      <c r="I861" s="4" t="s">
        <v>953</v>
      </c>
      <c r="J861" s="5" t="s">
        <v>4</v>
      </c>
      <c r="K861" s="5" t="s">
        <v>4</v>
      </c>
      <c r="L861" s="5" t="s">
        <v>4</v>
      </c>
      <c r="M861" s="5" t="s">
        <v>5</v>
      </c>
      <c r="N861" s="5" t="s">
        <v>955</v>
      </c>
      <c r="O861" s="18">
        <v>44518</v>
      </c>
      <c r="P861" s="5" t="s">
        <v>7</v>
      </c>
      <c r="Q861" s="19">
        <v>7115.31</v>
      </c>
      <c r="R861" s="19">
        <v>7115.31</v>
      </c>
      <c r="S861" s="19">
        <v>0</v>
      </c>
      <c r="T861" s="19">
        <v>0</v>
      </c>
    </row>
    <row r="862" spans="1:20" ht="29" outlineLevel="4" x14ac:dyDescent="0.35">
      <c r="A862" s="9" t="s">
        <v>104</v>
      </c>
      <c r="B862" s="9" t="s">
        <v>105</v>
      </c>
      <c r="C862" s="12" t="s">
        <v>930</v>
      </c>
      <c r="D862" s="5" t="s">
        <v>931</v>
      </c>
      <c r="E862" s="9" t="s">
        <v>931</v>
      </c>
      <c r="F862" s="5" t="s">
        <v>49</v>
      </c>
      <c r="G862" s="5" t="s">
        <v>4</v>
      </c>
      <c r="H862" s="5" t="s">
        <v>952</v>
      </c>
      <c r="I862" s="4" t="s">
        <v>953</v>
      </c>
      <c r="J862" s="5" t="s">
        <v>4</v>
      </c>
      <c r="K862" s="5" t="s">
        <v>4</v>
      </c>
      <c r="L862" s="5" t="s">
        <v>4</v>
      </c>
      <c r="M862" s="5" t="s">
        <v>5</v>
      </c>
      <c r="N862" s="5" t="s">
        <v>956</v>
      </c>
      <c r="O862" s="18">
        <v>44575</v>
      </c>
      <c r="P862" s="5" t="s">
        <v>7</v>
      </c>
      <c r="Q862" s="19">
        <v>6832.95</v>
      </c>
      <c r="R862" s="19">
        <v>6832.95</v>
      </c>
      <c r="S862" s="19">
        <v>0</v>
      </c>
      <c r="T862" s="19">
        <v>0</v>
      </c>
    </row>
    <row r="863" spans="1:20" ht="29" outlineLevel="4" x14ac:dyDescent="0.35">
      <c r="A863" s="9" t="s">
        <v>104</v>
      </c>
      <c r="B863" s="9" t="s">
        <v>105</v>
      </c>
      <c r="C863" s="12" t="s">
        <v>930</v>
      </c>
      <c r="D863" s="5" t="s">
        <v>931</v>
      </c>
      <c r="E863" s="9" t="s">
        <v>931</v>
      </c>
      <c r="F863" s="5" t="s">
        <v>49</v>
      </c>
      <c r="G863" s="5" t="s">
        <v>4</v>
      </c>
      <c r="H863" s="5" t="s">
        <v>952</v>
      </c>
      <c r="I863" s="4" t="s">
        <v>953</v>
      </c>
      <c r="J863" s="5" t="s">
        <v>4</v>
      </c>
      <c r="K863" s="5" t="s">
        <v>4</v>
      </c>
      <c r="L863" s="5" t="s">
        <v>4</v>
      </c>
      <c r="M863" s="5" t="s">
        <v>5</v>
      </c>
      <c r="N863" s="5" t="s">
        <v>957</v>
      </c>
      <c r="O863" s="18">
        <v>44608</v>
      </c>
      <c r="P863" s="5" t="s">
        <v>7</v>
      </c>
      <c r="Q863" s="19">
        <v>5159.54</v>
      </c>
      <c r="R863" s="19">
        <v>5159.54</v>
      </c>
      <c r="S863" s="19">
        <v>0</v>
      </c>
      <c r="T863" s="19">
        <v>0</v>
      </c>
    </row>
    <row r="864" spans="1:20" ht="29" outlineLevel="4" x14ac:dyDescent="0.35">
      <c r="A864" s="9" t="s">
        <v>104</v>
      </c>
      <c r="B864" s="9" t="s">
        <v>105</v>
      </c>
      <c r="C864" s="12" t="s">
        <v>930</v>
      </c>
      <c r="D864" s="5" t="s">
        <v>931</v>
      </c>
      <c r="E864" s="9" t="s">
        <v>931</v>
      </c>
      <c r="F864" s="5" t="s">
        <v>49</v>
      </c>
      <c r="G864" s="5" t="s">
        <v>4</v>
      </c>
      <c r="H864" s="5" t="s">
        <v>952</v>
      </c>
      <c r="I864" s="4" t="s">
        <v>953</v>
      </c>
      <c r="J864" s="5" t="s">
        <v>4</v>
      </c>
      <c r="K864" s="5" t="s">
        <v>4</v>
      </c>
      <c r="L864" s="5" t="s">
        <v>4</v>
      </c>
      <c r="M864" s="5" t="s">
        <v>5</v>
      </c>
      <c r="N864" s="5" t="s">
        <v>958</v>
      </c>
      <c r="O864" s="18">
        <v>44662</v>
      </c>
      <c r="P864" s="5" t="s">
        <v>7</v>
      </c>
      <c r="Q864" s="19">
        <v>12556.26</v>
      </c>
      <c r="R864" s="19">
        <v>12556.26</v>
      </c>
      <c r="S864" s="19">
        <v>0</v>
      </c>
      <c r="T864" s="19">
        <v>0</v>
      </c>
    </row>
    <row r="865" spans="1:20" ht="29" outlineLevel="4" x14ac:dyDescent="0.35">
      <c r="A865" s="9" t="s">
        <v>104</v>
      </c>
      <c r="B865" s="9" t="s">
        <v>105</v>
      </c>
      <c r="C865" s="12" t="s">
        <v>930</v>
      </c>
      <c r="D865" s="5" t="s">
        <v>931</v>
      </c>
      <c r="E865" s="9" t="s">
        <v>931</v>
      </c>
      <c r="F865" s="5" t="s">
        <v>49</v>
      </c>
      <c r="G865" s="5" t="s">
        <v>4</v>
      </c>
      <c r="H865" s="5" t="s">
        <v>952</v>
      </c>
      <c r="I865" s="4" t="s">
        <v>953</v>
      </c>
      <c r="J865" s="5" t="s">
        <v>4</v>
      </c>
      <c r="K865" s="5" t="s">
        <v>4</v>
      </c>
      <c r="L865" s="5" t="s">
        <v>4</v>
      </c>
      <c r="M865" s="5" t="s">
        <v>5</v>
      </c>
      <c r="N865" s="5" t="s">
        <v>959</v>
      </c>
      <c r="O865" s="18">
        <v>44700</v>
      </c>
      <c r="P865" s="5" t="s">
        <v>7</v>
      </c>
      <c r="Q865" s="19">
        <v>3964.25</v>
      </c>
      <c r="R865" s="19">
        <v>3964.25</v>
      </c>
      <c r="S865" s="19">
        <v>0</v>
      </c>
      <c r="T865" s="19">
        <v>0</v>
      </c>
    </row>
    <row r="866" spans="1:20" ht="29" outlineLevel="4" x14ac:dyDescent="0.35">
      <c r="A866" s="9" t="s">
        <v>104</v>
      </c>
      <c r="B866" s="9" t="s">
        <v>105</v>
      </c>
      <c r="C866" s="12" t="s">
        <v>930</v>
      </c>
      <c r="D866" s="5" t="s">
        <v>931</v>
      </c>
      <c r="E866" s="9" t="s">
        <v>931</v>
      </c>
      <c r="F866" s="5" t="s">
        <v>49</v>
      </c>
      <c r="G866" s="5" t="s">
        <v>4</v>
      </c>
      <c r="H866" s="5" t="s">
        <v>952</v>
      </c>
      <c r="I866" s="4" t="s">
        <v>953</v>
      </c>
      <c r="J866" s="5" t="s">
        <v>4</v>
      </c>
      <c r="K866" s="5" t="s">
        <v>4</v>
      </c>
      <c r="L866" s="5" t="s">
        <v>4</v>
      </c>
      <c r="M866" s="5" t="s">
        <v>5</v>
      </c>
      <c r="N866" s="5" t="s">
        <v>960</v>
      </c>
      <c r="O866" s="18">
        <v>44733</v>
      </c>
      <c r="P866" s="5" t="s">
        <v>7</v>
      </c>
      <c r="Q866" s="19">
        <v>5520.96</v>
      </c>
      <c r="R866" s="19">
        <v>5520.96</v>
      </c>
      <c r="S866" s="19">
        <v>0</v>
      </c>
      <c r="T866" s="19">
        <v>0</v>
      </c>
    </row>
    <row r="867" spans="1:20" outlineLevel="3" x14ac:dyDescent="0.35">
      <c r="H867" s="1" t="s">
        <v>11092</v>
      </c>
      <c r="O867" s="18"/>
      <c r="Q867" s="19">
        <f>SUBTOTAL(9,Q851:Q866)</f>
        <v>63769</v>
      </c>
      <c r="R867" s="19">
        <f>SUBTOTAL(9,R851:R866)</f>
        <v>60018.020000000004</v>
      </c>
      <c r="S867" s="19">
        <f>SUBTOTAL(9,S851:S866)</f>
        <v>3750.9800000000005</v>
      </c>
      <c r="T867" s="19">
        <f>SUBTOTAL(9,T851:T866)</f>
        <v>0</v>
      </c>
    </row>
    <row r="868" spans="1:20" ht="29" outlineLevel="4" x14ac:dyDescent="0.35">
      <c r="A868" s="9" t="s">
        <v>104</v>
      </c>
      <c r="B868" s="9" t="s">
        <v>105</v>
      </c>
      <c r="C868" s="12" t="s">
        <v>930</v>
      </c>
      <c r="D868" s="5" t="s">
        <v>931</v>
      </c>
      <c r="E868" s="9" t="s">
        <v>931</v>
      </c>
      <c r="F868" s="5" t="s">
        <v>4</v>
      </c>
      <c r="G868" s="5" t="s">
        <v>50</v>
      </c>
      <c r="H868" s="5" t="s">
        <v>962</v>
      </c>
      <c r="I868" s="4" t="s">
        <v>963</v>
      </c>
      <c r="J868" s="5" t="s">
        <v>4</v>
      </c>
      <c r="K868" s="5" t="s">
        <v>4</v>
      </c>
      <c r="L868" s="5" t="s">
        <v>4</v>
      </c>
      <c r="M868" s="5" t="s">
        <v>5</v>
      </c>
      <c r="N868" s="5" t="s">
        <v>961</v>
      </c>
      <c r="O868" s="18">
        <v>44725</v>
      </c>
      <c r="P868" s="5" t="s">
        <v>7</v>
      </c>
      <c r="Q868" s="19">
        <v>5754.12</v>
      </c>
      <c r="R868" s="19">
        <v>0</v>
      </c>
      <c r="S868" s="19">
        <v>5754.12</v>
      </c>
      <c r="T868" s="19">
        <v>0</v>
      </c>
    </row>
    <row r="869" spans="1:20" ht="29" outlineLevel="4" x14ac:dyDescent="0.35">
      <c r="A869" s="9" t="s">
        <v>104</v>
      </c>
      <c r="B869" s="9" t="s">
        <v>105</v>
      </c>
      <c r="C869" s="12" t="s">
        <v>930</v>
      </c>
      <c r="D869" s="5" t="s">
        <v>931</v>
      </c>
      <c r="E869" s="9" t="s">
        <v>931</v>
      </c>
      <c r="F869" s="5" t="s">
        <v>49</v>
      </c>
      <c r="G869" s="5" t="s">
        <v>4</v>
      </c>
      <c r="H869" s="5" t="s">
        <v>962</v>
      </c>
      <c r="I869" s="4" t="s">
        <v>963</v>
      </c>
      <c r="J869" s="5" t="s">
        <v>4</v>
      </c>
      <c r="K869" s="5" t="s">
        <v>4</v>
      </c>
      <c r="L869" s="5" t="s">
        <v>4</v>
      </c>
      <c r="M869" s="5" t="s">
        <v>5</v>
      </c>
      <c r="N869" s="5" t="s">
        <v>961</v>
      </c>
      <c r="O869" s="18">
        <v>44725</v>
      </c>
      <c r="P869" s="5" t="s">
        <v>7</v>
      </c>
      <c r="Q869" s="19">
        <v>46032.88</v>
      </c>
      <c r="R869" s="19">
        <v>46032.88</v>
      </c>
      <c r="S869" s="19">
        <v>0</v>
      </c>
      <c r="T869" s="19">
        <v>0</v>
      </c>
    </row>
    <row r="870" spans="1:20" outlineLevel="3" x14ac:dyDescent="0.35">
      <c r="H870" s="1" t="s">
        <v>11093</v>
      </c>
      <c r="O870" s="18"/>
      <c r="Q870" s="19">
        <f>SUBTOTAL(9,Q868:Q869)</f>
        <v>51787</v>
      </c>
      <c r="R870" s="19">
        <f>SUBTOTAL(9,R868:R869)</f>
        <v>46032.88</v>
      </c>
      <c r="S870" s="19">
        <f>SUBTOTAL(9,S868:S869)</f>
        <v>5754.12</v>
      </c>
      <c r="T870" s="19">
        <f>SUBTOTAL(9,T868:T869)</f>
        <v>0</v>
      </c>
    </row>
    <row r="871" spans="1:20" outlineLevel="4" x14ac:dyDescent="0.35">
      <c r="A871" s="9" t="s">
        <v>104</v>
      </c>
      <c r="B871" s="9" t="s">
        <v>105</v>
      </c>
      <c r="C871" s="12" t="s">
        <v>930</v>
      </c>
      <c r="D871" s="5" t="s">
        <v>931</v>
      </c>
      <c r="E871" s="9" t="s">
        <v>931</v>
      </c>
      <c r="F871" s="5" t="s">
        <v>4</v>
      </c>
      <c r="G871" s="5" t="s">
        <v>106</v>
      </c>
      <c r="H871" s="5" t="s">
        <v>108</v>
      </c>
      <c r="I871" s="20" t="s">
        <v>12479</v>
      </c>
      <c r="J871" s="5" t="s">
        <v>4</v>
      </c>
      <c r="K871" s="5" t="s">
        <v>4</v>
      </c>
      <c r="L871" s="5" t="s">
        <v>4</v>
      </c>
      <c r="M871" s="5" t="s">
        <v>5</v>
      </c>
      <c r="N871" s="5" t="s">
        <v>964</v>
      </c>
      <c r="O871" s="18">
        <v>44524</v>
      </c>
      <c r="P871" s="5" t="s">
        <v>7</v>
      </c>
      <c r="Q871" s="19">
        <v>62671</v>
      </c>
      <c r="R871" s="19">
        <v>0</v>
      </c>
      <c r="S871" s="19">
        <v>62671</v>
      </c>
      <c r="T871" s="19">
        <v>0</v>
      </c>
    </row>
    <row r="872" spans="1:20" outlineLevel="3" x14ac:dyDescent="0.35">
      <c r="H872" s="1" t="s">
        <v>10932</v>
      </c>
      <c r="O872" s="18"/>
      <c r="Q872" s="19">
        <f>SUBTOTAL(9,Q871:Q871)</f>
        <v>62671</v>
      </c>
      <c r="R872" s="19">
        <f>SUBTOTAL(9,R871:R871)</f>
        <v>0</v>
      </c>
      <c r="S872" s="19">
        <f>SUBTOTAL(9,S871:S871)</f>
        <v>62671</v>
      </c>
      <c r="T872" s="19">
        <f>SUBTOTAL(9,T871:T871)</f>
        <v>0</v>
      </c>
    </row>
    <row r="873" spans="1:20" outlineLevel="4" x14ac:dyDescent="0.35">
      <c r="A873" s="9" t="s">
        <v>104</v>
      </c>
      <c r="B873" s="9" t="s">
        <v>105</v>
      </c>
      <c r="C873" s="12" t="s">
        <v>930</v>
      </c>
      <c r="D873" s="5" t="s">
        <v>931</v>
      </c>
      <c r="E873" s="9" t="s">
        <v>931</v>
      </c>
      <c r="F873" s="5" t="s">
        <v>4</v>
      </c>
      <c r="G873" s="5" t="s">
        <v>106</v>
      </c>
      <c r="H873" s="5" t="s">
        <v>109</v>
      </c>
      <c r="I873" s="20" t="s">
        <v>12480</v>
      </c>
      <c r="J873" s="5" t="s">
        <v>4</v>
      </c>
      <c r="K873" s="5" t="s">
        <v>4</v>
      </c>
      <c r="L873" s="5" t="s">
        <v>4</v>
      </c>
      <c r="M873" s="5" t="s">
        <v>5</v>
      </c>
      <c r="N873" s="5" t="s">
        <v>964</v>
      </c>
      <c r="O873" s="18">
        <v>44524</v>
      </c>
      <c r="P873" s="5" t="s">
        <v>7</v>
      </c>
      <c r="Q873" s="19">
        <v>60181</v>
      </c>
      <c r="R873" s="19">
        <v>0</v>
      </c>
      <c r="S873" s="19">
        <v>60181</v>
      </c>
      <c r="T873" s="19">
        <v>0</v>
      </c>
    </row>
    <row r="874" spans="1:20" outlineLevel="3" x14ac:dyDescent="0.35">
      <c r="H874" s="1" t="s">
        <v>10933</v>
      </c>
      <c r="O874" s="18"/>
      <c r="Q874" s="19">
        <f>SUBTOTAL(9,Q873:Q873)</f>
        <v>60181</v>
      </c>
      <c r="R874" s="19">
        <f>SUBTOTAL(9,R873:R873)</f>
        <v>0</v>
      </c>
      <c r="S874" s="19">
        <f>SUBTOTAL(9,S873:S873)</f>
        <v>60181</v>
      </c>
      <c r="T874" s="19">
        <f>SUBTOTAL(9,T873:T873)</f>
        <v>0</v>
      </c>
    </row>
    <row r="875" spans="1:20" outlineLevel="4" x14ac:dyDescent="0.35">
      <c r="A875" s="9" t="s">
        <v>104</v>
      </c>
      <c r="B875" s="9" t="s">
        <v>105</v>
      </c>
      <c r="C875" s="12" t="s">
        <v>930</v>
      </c>
      <c r="D875" s="5" t="s">
        <v>931</v>
      </c>
      <c r="E875" s="9" t="s">
        <v>931</v>
      </c>
      <c r="F875" s="5" t="s">
        <v>4</v>
      </c>
      <c r="G875" s="5" t="s">
        <v>106</v>
      </c>
      <c r="H875" s="5" t="s">
        <v>110</v>
      </c>
      <c r="I875" s="20" t="s">
        <v>12481</v>
      </c>
      <c r="J875" s="5" t="s">
        <v>4</v>
      </c>
      <c r="K875" s="5" t="s">
        <v>4</v>
      </c>
      <c r="L875" s="5" t="s">
        <v>4</v>
      </c>
      <c r="M875" s="5" t="s">
        <v>5</v>
      </c>
      <c r="N875" s="5" t="s">
        <v>964</v>
      </c>
      <c r="O875" s="18">
        <v>44524</v>
      </c>
      <c r="P875" s="5" t="s">
        <v>7</v>
      </c>
      <c r="Q875" s="19">
        <v>8007</v>
      </c>
      <c r="R875" s="19">
        <v>0</v>
      </c>
      <c r="S875" s="19">
        <v>8007</v>
      </c>
      <c r="T875" s="19">
        <v>0</v>
      </c>
    </row>
    <row r="876" spans="1:20" outlineLevel="3" x14ac:dyDescent="0.35">
      <c r="H876" s="1" t="s">
        <v>10934</v>
      </c>
      <c r="O876" s="18"/>
      <c r="Q876" s="19">
        <f>SUBTOTAL(9,Q875:Q875)</f>
        <v>8007</v>
      </c>
      <c r="R876" s="19">
        <f>SUBTOTAL(9,R875:R875)</f>
        <v>0</v>
      </c>
      <c r="S876" s="19">
        <f>SUBTOTAL(9,S875:S875)</f>
        <v>8007</v>
      </c>
      <c r="T876" s="19">
        <f>SUBTOTAL(9,T875:T875)</f>
        <v>0</v>
      </c>
    </row>
    <row r="877" spans="1:20" outlineLevel="2" x14ac:dyDescent="0.35">
      <c r="C877" s="11" t="s">
        <v>10226</v>
      </c>
      <c r="O877" s="18"/>
      <c r="Q877" s="19">
        <f>SUBTOTAL(9,Q827:Q875)</f>
        <v>452912.00000000006</v>
      </c>
      <c r="R877" s="19">
        <f>SUBTOTAL(9,R827:R875)</f>
        <v>304711.25</v>
      </c>
      <c r="S877" s="19">
        <f>SUBTOTAL(9,S827:S875)</f>
        <v>148200.75</v>
      </c>
      <c r="T877" s="19">
        <f>SUBTOTAL(9,T827:T875)</f>
        <v>0</v>
      </c>
    </row>
    <row r="878" spans="1:20" ht="29" outlineLevel="4" x14ac:dyDescent="0.35">
      <c r="A878" s="9" t="s">
        <v>104</v>
      </c>
      <c r="B878" s="9" t="s">
        <v>105</v>
      </c>
      <c r="C878" s="12" t="s">
        <v>965</v>
      </c>
      <c r="D878" s="5" t="s">
        <v>966</v>
      </c>
      <c r="E878" s="9" t="s">
        <v>966</v>
      </c>
      <c r="F878" s="5" t="s">
        <v>4</v>
      </c>
      <c r="G878" s="5" t="s">
        <v>50</v>
      </c>
      <c r="H878" s="5" t="s">
        <v>969</v>
      </c>
      <c r="I878" s="4" t="s">
        <v>970</v>
      </c>
      <c r="J878" s="5" t="s">
        <v>4</v>
      </c>
      <c r="K878" s="5" t="s">
        <v>4</v>
      </c>
      <c r="L878" s="5" t="s">
        <v>4</v>
      </c>
      <c r="M878" s="5" t="s">
        <v>5</v>
      </c>
      <c r="N878" s="5" t="s">
        <v>967</v>
      </c>
      <c r="O878" s="18">
        <v>44378</v>
      </c>
      <c r="P878" s="5" t="s">
        <v>968</v>
      </c>
      <c r="Q878" s="19">
        <v>1580.55</v>
      </c>
      <c r="R878" s="19">
        <v>0</v>
      </c>
      <c r="S878" s="19">
        <v>1580.55</v>
      </c>
      <c r="T878" s="19">
        <v>0</v>
      </c>
    </row>
    <row r="879" spans="1:20" ht="29" outlineLevel="4" x14ac:dyDescent="0.35">
      <c r="A879" s="9" t="s">
        <v>104</v>
      </c>
      <c r="B879" s="9" t="s">
        <v>105</v>
      </c>
      <c r="C879" s="12" t="s">
        <v>965</v>
      </c>
      <c r="D879" s="5" t="s">
        <v>966</v>
      </c>
      <c r="E879" s="9" t="s">
        <v>966</v>
      </c>
      <c r="F879" s="5" t="s">
        <v>4</v>
      </c>
      <c r="G879" s="5" t="s">
        <v>50</v>
      </c>
      <c r="H879" s="5" t="s">
        <v>969</v>
      </c>
      <c r="I879" s="4" t="s">
        <v>970</v>
      </c>
      <c r="J879" s="5" t="s">
        <v>4</v>
      </c>
      <c r="K879" s="5" t="s">
        <v>4</v>
      </c>
      <c r="L879" s="5" t="s">
        <v>4</v>
      </c>
      <c r="M879" s="5" t="s">
        <v>5</v>
      </c>
      <c r="N879" s="5" t="s">
        <v>971</v>
      </c>
      <c r="O879" s="18">
        <v>44424</v>
      </c>
      <c r="P879" s="5" t="s">
        <v>972</v>
      </c>
      <c r="Q879" s="19">
        <v>1524.77</v>
      </c>
      <c r="R879" s="19">
        <v>0</v>
      </c>
      <c r="S879" s="19">
        <v>1524.77</v>
      </c>
      <c r="T879" s="19">
        <v>0</v>
      </c>
    </row>
    <row r="880" spans="1:20" ht="29" outlineLevel="4" x14ac:dyDescent="0.35">
      <c r="A880" s="9" t="s">
        <v>104</v>
      </c>
      <c r="B880" s="9" t="s">
        <v>105</v>
      </c>
      <c r="C880" s="12" t="s">
        <v>965</v>
      </c>
      <c r="D880" s="5" t="s">
        <v>966</v>
      </c>
      <c r="E880" s="9" t="s">
        <v>966</v>
      </c>
      <c r="F880" s="5" t="s">
        <v>41</v>
      </c>
      <c r="G880" s="5" t="s">
        <v>4</v>
      </c>
      <c r="H880" s="5" t="s">
        <v>969</v>
      </c>
      <c r="I880" s="4" t="s">
        <v>970</v>
      </c>
      <c r="J880" s="5" t="s">
        <v>4</v>
      </c>
      <c r="K880" s="5" t="s">
        <v>4</v>
      </c>
      <c r="L880" s="5" t="s">
        <v>4</v>
      </c>
      <c r="M880" s="5" t="s">
        <v>5</v>
      </c>
      <c r="N880" s="5" t="s">
        <v>967</v>
      </c>
      <c r="O880" s="18">
        <v>44378</v>
      </c>
      <c r="P880" s="5" t="s">
        <v>968</v>
      </c>
      <c r="Q880" s="19">
        <v>12644.45</v>
      </c>
      <c r="R880" s="19">
        <v>12644.45</v>
      </c>
      <c r="S880" s="19">
        <v>0</v>
      </c>
      <c r="T880" s="19">
        <v>0</v>
      </c>
    </row>
    <row r="881" spans="1:20" ht="29" outlineLevel="4" x14ac:dyDescent="0.35">
      <c r="A881" s="9" t="s">
        <v>104</v>
      </c>
      <c r="B881" s="9" t="s">
        <v>105</v>
      </c>
      <c r="C881" s="12" t="s">
        <v>965</v>
      </c>
      <c r="D881" s="5" t="s">
        <v>966</v>
      </c>
      <c r="E881" s="9" t="s">
        <v>966</v>
      </c>
      <c r="F881" s="5" t="s">
        <v>41</v>
      </c>
      <c r="G881" s="5" t="s">
        <v>4</v>
      </c>
      <c r="H881" s="5" t="s">
        <v>969</v>
      </c>
      <c r="I881" s="4" t="s">
        <v>970</v>
      </c>
      <c r="J881" s="5" t="s">
        <v>4</v>
      </c>
      <c r="K881" s="5" t="s">
        <v>4</v>
      </c>
      <c r="L881" s="5" t="s">
        <v>4</v>
      </c>
      <c r="M881" s="5" t="s">
        <v>5</v>
      </c>
      <c r="N881" s="5" t="s">
        <v>971</v>
      </c>
      <c r="O881" s="18">
        <v>44424</v>
      </c>
      <c r="P881" s="5" t="s">
        <v>972</v>
      </c>
      <c r="Q881" s="19">
        <v>12198.23</v>
      </c>
      <c r="R881" s="19">
        <v>12198.23</v>
      </c>
      <c r="S881" s="19">
        <v>0</v>
      </c>
      <c r="T881" s="19">
        <v>0</v>
      </c>
    </row>
    <row r="882" spans="1:20" outlineLevel="3" x14ac:dyDescent="0.35">
      <c r="H882" s="1" t="s">
        <v>11094</v>
      </c>
      <c r="O882" s="18"/>
      <c r="Q882" s="19">
        <f>SUBTOTAL(9,Q878:Q881)</f>
        <v>27948</v>
      </c>
      <c r="R882" s="19">
        <f>SUBTOTAL(9,R878:R881)</f>
        <v>24842.68</v>
      </c>
      <c r="S882" s="19">
        <f>SUBTOTAL(9,S878:S881)</f>
        <v>3105.3199999999997</v>
      </c>
      <c r="T882" s="19">
        <f>SUBTOTAL(9,T878:T881)</f>
        <v>0</v>
      </c>
    </row>
    <row r="883" spans="1:20" ht="29" outlineLevel="4" x14ac:dyDescent="0.35">
      <c r="A883" s="9" t="s">
        <v>104</v>
      </c>
      <c r="B883" s="9" t="s">
        <v>105</v>
      </c>
      <c r="C883" s="12" t="s">
        <v>965</v>
      </c>
      <c r="D883" s="5" t="s">
        <v>966</v>
      </c>
      <c r="E883" s="9" t="s">
        <v>966</v>
      </c>
      <c r="F883" s="5" t="s">
        <v>4</v>
      </c>
      <c r="G883" s="5" t="s">
        <v>50</v>
      </c>
      <c r="H883" s="5" t="s">
        <v>975</v>
      </c>
      <c r="I883" s="4" t="s">
        <v>976</v>
      </c>
      <c r="J883" s="5" t="s">
        <v>4</v>
      </c>
      <c r="K883" s="5" t="s">
        <v>4</v>
      </c>
      <c r="L883" s="5" t="s">
        <v>4</v>
      </c>
      <c r="M883" s="5" t="s">
        <v>5</v>
      </c>
      <c r="N883" s="5" t="s">
        <v>973</v>
      </c>
      <c r="O883" s="18">
        <v>44718</v>
      </c>
      <c r="P883" s="5" t="s">
        <v>974</v>
      </c>
      <c r="Q883" s="19">
        <v>4979.78</v>
      </c>
      <c r="R883" s="19">
        <v>0</v>
      </c>
      <c r="S883" s="19">
        <v>4979.78</v>
      </c>
      <c r="T883" s="19">
        <v>0</v>
      </c>
    </row>
    <row r="884" spans="1:20" ht="29" outlineLevel="4" x14ac:dyDescent="0.35">
      <c r="A884" s="9" t="s">
        <v>104</v>
      </c>
      <c r="B884" s="9" t="s">
        <v>105</v>
      </c>
      <c r="C884" s="12" t="s">
        <v>965</v>
      </c>
      <c r="D884" s="5" t="s">
        <v>966</v>
      </c>
      <c r="E884" s="9" t="s">
        <v>966</v>
      </c>
      <c r="F884" s="5" t="s">
        <v>41</v>
      </c>
      <c r="G884" s="5" t="s">
        <v>4</v>
      </c>
      <c r="H884" s="5" t="s">
        <v>975</v>
      </c>
      <c r="I884" s="4" t="s">
        <v>976</v>
      </c>
      <c r="J884" s="5" t="s">
        <v>4</v>
      </c>
      <c r="K884" s="5" t="s">
        <v>4</v>
      </c>
      <c r="L884" s="5" t="s">
        <v>4</v>
      </c>
      <c r="M884" s="5" t="s">
        <v>5</v>
      </c>
      <c r="N884" s="5" t="s">
        <v>973</v>
      </c>
      <c r="O884" s="18">
        <v>44718</v>
      </c>
      <c r="P884" s="5" t="s">
        <v>974</v>
      </c>
      <c r="Q884" s="19">
        <v>39838.22</v>
      </c>
      <c r="R884" s="19">
        <v>39838.22</v>
      </c>
      <c r="S884" s="19">
        <v>0</v>
      </c>
      <c r="T884" s="19">
        <v>0</v>
      </c>
    </row>
    <row r="885" spans="1:20" outlineLevel="3" x14ac:dyDescent="0.35">
      <c r="H885" s="1" t="s">
        <v>11095</v>
      </c>
      <c r="O885" s="18"/>
      <c r="Q885" s="19">
        <f>SUBTOTAL(9,Q883:Q884)</f>
        <v>44818</v>
      </c>
      <c r="R885" s="19">
        <f>SUBTOTAL(9,R883:R884)</f>
        <v>39838.22</v>
      </c>
      <c r="S885" s="19">
        <f>SUBTOTAL(9,S883:S884)</f>
        <v>4979.78</v>
      </c>
      <c r="T885" s="19">
        <f>SUBTOTAL(9,T883:T884)</f>
        <v>0</v>
      </c>
    </row>
    <row r="886" spans="1:20" outlineLevel="2" x14ac:dyDescent="0.35">
      <c r="C886" s="11" t="s">
        <v>10227</v>
      </c>
      <c r="O886" s="18"/>
      <c r="Q886" s="19">
        <f>SUBTOTAL(9,Q878:Q884)</f>
        <v>72766</v>
      </c>
      <c r="R886" s="19">
        <f>SUBTOTAL(9,R878:R884)</f>
        <v>64680.9</v>
      </c>
      <c r="S886" s="19">
        <f>SUBTOTAL(9,S878:S884)</f>
        <v>8085.0999999999995</v>
      </c>
      <c r="T886" s="19">
        <f>SUBTOTAL(9,T878:T884)</f>
        <v>0</v>
      </c>
    </row>
    <row r="887" spans="1:20" ht="29" outlineLevel="4" x14ac:dyDescent="0.35">
      <c r="A887" s="9" t="s">
        <v>97</v>
      </c>
      <c r="B887" s="9" t="s">
        <v>98</v>
      </c>
      <c r="C887" s="12" t="s">
        <v>12357</v>
      </c>
      <c r="D887" s="5" t="s">
        <v>977</v>
      </c>
      <c r="E887" s="9" t="s">
        <v>977</v>
      </c>
      <c r="F887" s="5" t="s">
        <v>4</v>
      </c>
      <c r="G887" s="5" t="s">
        <v>1006</v>
      </c>
      <c r="H887" s="5" t="s">
        <v>980</v>
      </c>
      <c r="I887" s="4" t="s">
        <v>981</v>
      </c>
      <c r="J887" s="5" t="s">
        <v>4</v>
      </c>
      <c r="K887" s="5" t="s">
        <v>4</v>
      </c>
      <c r="L887" s="5" t="s">
        <v>4</v>
      </c>
      <c r="M887" s="5" t="s">
        <v>5</v>
      </c>
      <c r="N887" s="5" t="s">
        <v>978</v>
      </c>
      <c r="O887" s="18">
        <v>44637</v>
      </c>
      <c r="P887" s="5" t="s">
        <v>979</v>
      </c>
      <c r="Q887" s="19">
        <v>25000</v>
      </c>
      <c r="R887" s="19">
        <v>0</v>
      </c>
      <c r="S887" s="19">
        <v>25000</v>
      </c>
      <c r="T887" s="19">
        <v>0</v>
      </c>
    </row>
    <row r="888" spans="1:20" outlineLevel="3" x14ac:dyDescent="0.35">
      <c r="H888" s="1" t="s">
        <v>11096</v>
      </c>
      <c r="O888" s="18"/>
      <c r="Q888" s="19">
        <f>SUBTOTAL(9,Q887:Q887)</f>
        <v>25000</v>
      </c>
      <c r="R888" s="19">
        <f>SUBTOTAL(9,R887:R887)</f>
        <v>0</v>
      </c>
      <c r="S888" s="19">
        <f>SUBTOTAL(9,S887:S887)</f>
        <v>25000</v>
      </c>
      <c r="T888" s="19">
        <f>SUBTOTAL(9,T887:T887)</f>
        <v>0</v>
      </c>
    </row>
    <row r="889" spans="1:20" outlineLevel="2" x14ac:dyDescent="0.35">
      <c r="C889" s="11" t="s">
        <v>12358</v>
      </c>
      <c r="O889" s="18"/>
      <c r="Q889" s="19">
        <f>SUBTOTAL(9,Q887:Q887)</f>
        <v>25000</v>
      </c>
      <c r="R889" s="19">
        <f>SUBTOTAL(9,R887:R887)</f>
        <v>0</v>
      </c>
      <c r="S889" s="19">
        <f>SUBTOTAL(9,S887:S887)</f>
        <v>25000</v>
      </c>
      <c r="T889" s="19">
        <f>SUBTOTAL(9,T887:T887)</f>
        <v>0</v>
      </c>
    </row>
    <row r="890" spans="1:20" ht="29" outlineLevel="4" x14ac:dyDescent="0.35">
      <c r="A890" s="9" t="s">
        <v>104</v>
      </c>
      <c r="B890" s="9" t="s">
        <v>105</v>
      </c>
      <c r="C890" s="12" t="s">
        <v>12359</v>
      </c>
      <c r="D890" s="5" t="s">
        <v>982</v>
      </c>
      <c r="E890" s="9" t="s">
        <v>982</v>
      </c>
      <c r="F890" s="5" t="s">
        <v>4</v>
      </c>
      <c r="G890" s="5" t="s">
        <v>50</v>
      </c>
      <c r="H890" s="5" t="s">
        <v>985</v>
      </c>
      <c r="I890" s="4" t="s">
        <v>986</v>
      </c>
      <c r="J890" s="5" t="s">
        <v>4</v>
      </c>
      <c r="K890" s="5" t="s">
        <v>4</v>
      </c>
      <c r="L890" s="5" t="s">
        <v>4</v>
      </c>
      <c r="M890" s="5" t="s">
        <v>5</v>
      </c>
      <c r="N890" s="5" t="s">
        <v>983</v>
      </c>
      <c r="O890" s="18">
        <v>44410</v>
      </c>
      <c r="P890" s="5" t="s">
        <v>984</v>
      </c>
      <c r="Q890" s="19">
        <v>480.02</v>
      </c>
      <c r="R890" s="19">
        <v>0</v>
      </c>
      <c r="S890" s="19">
        <v>480.02</v>
      </c>
      <c r="T890" s="19">
        <v>0</v>
      </c>
    </row>
    <row r="891" spans="1:20" ht="29" outlineLevel="4" x14ac:dyDescent="0.35">
      <c r="A891" s="9" t="s">
        <v>104</v>
      </c>
      <c r="B891" s="9" t="s">
        <v>105</v>
      </c>
      <c r="C891" s="12" t="s">
        <v>12359</v>
      </c>
      <c r="D891" s="5" t="s">
        <v>982</v>
      </c>
      <c r="E891" s="9" t="s">
        <v>982</v>
      </c>
      <c r="F891" s="5" t="s">
        <v>41</v>
      </c>
      <c r="G891" s="5" t="s">
        <v>4</v>
      </c>
      <c r="H891" s="5" t="s">
        <v>985</v>
      </c>
      <c r="I891" s="4" t="s">
        <v>986</v>
      </c>
      <c r="J891" s="5" t="s">
        <v>4</v>
      </c>
      <c r="K891" s="5" t="s">
        <v>4</v>
      </c>
      <c r="L891" s="5" t="s">
        <v>4</v>
      </c>
      <c r="M891" s="5" t="s">
        <v>5</v>
      </c>
      <c r="N891" s="5" t="s">
        <v>983</v>
      </c>
      <c r="O891" s="18">
        <v>44410</v>
      </c>
      <c r="P891" s="5" t="s">
        <v>984</v>
      </c>
      <c r="Q891" s="19">
        <v>3839.98</v>
      </c>
      <c r="R891" s="19">
        <v>3839.98</v>
      </c>
      <c r="S891" s="19">
        <v>0</v>
      </c>
      <c r="T891" s="19">
        <v>0</v>
      </c>
    </row>
    <row r="892" spans="1:20" outlineLevel="3" x14ac:dyDescent="0.35">
      <c r="H892" s="1" t="s">
        <v>11097</v>
      </c>
      <c r="O892" s="18"/>
      <c r="Q892" s="19">
        <f>SUBTOTAL(9,Q890:Q891)</f>
        <v>4320</v>
      </c>
      <c r="R892" s="19">
        <f>SUBTOTAL(9,R890:R891)</f>
        <v>3839.98</v>
      </c>
      <c r="S892" s="19">
        <f>SUBTOTAL(9,S890:S891)</f>
        <v>480.02</v>
      </c>
      <c r="T892" s="19">
        <f>SUBTOTAL(9,T890:T891)</f>
        <v>0</v>
      </c>
    </row>
    <row r="893" spans="1:20" ht="29" outlineLevel="4" x14ac:dyDescent="0.35">
      <c r="A893" s="9" t="s">
        <v>104</v>
      </c>
      <c r="B893" s="9" t="s">
        <v>105</v>
      </c>
      <c r="C893" s="12" t="s">
        <v>12359</v>
      </c>
      <c r="D893" s="5" t="s">
        <v>982</v>
      </c>
      <c r="E893" s="9" t="s">
        <v>982</v>
      </c>
      <c r="F893" s="5" t="s">
        <v>4</v>
      </c>
      <c r="G893" s="5" t="s">
        <v>50</v>
      </c>
      <c r="H893" s="5" t="s">
        <v>989</v>
      </c>
      <c r="I893" s="4" t="s">
        <v>990</v>
      </c>
      <c r="J893" s="5" t="s">
        <v>4</v>
      </c>
      <c r="K893" s="5" t="s">
        <v>4</v>
      </c>
      <c r="L893" s="5" t="s">
        <v>4</v>
      </c>
      <c r="M893" s="5" t="s">
        <v>5</v>
      </c>
      <c r="N893" s="5" t="s">
        <v>987</v>
      </c>
      <c r="O893" s="18">
        <v>44546</v>
      </c>
      <c r="P893" s="5" t="s">
        <v>988</v>
      </c>
      <c r="Q893" s="19">
        <v>1136.45</v>
      </c>
      <c r="R893" s="19">
        <v>0</v>
      </c>
      <c r="S893" s="19">
        <v>1136.45</v>
      </c>
      <c r="T893" s="19">
        <v>0</v>
      </c>
    </row>
    <row r="894" spans="1:20" ht="29" outlineLevel="4" x14ac:dyDescent="0.35">
      <c r="A894" s="9" t="s">
        <v>104</v>
      </c>
      <c r="B894" s="9" t="s">
        <v>105</v>
      </c>
      <c r="C894" s="12" t="s">
        <v>12359</v>
      </c>
      <c r="D894" s="5" t="s">
        <v>982</v>
      </c>
      <c r="E894" s="9" t="s">
        <v>982</v>
      </c>
      <c r="F894" s="5" t="s">
        <v>4</v>
      </c>
      <c r="G894" s="5" t="s">
        <v>50</v>
      </c>
      <c r="H894" s="5" t="s">
        <v>989</v>
      </c>
      <c r="I894" s="4" t="s">
        <v>990</v>
      </c>
      <c r="J894" s="5" t="s">
        <v>4</v>
      </c>
      <c r="K894" s="5" t="s">
        <v>4</v>
      </c>
      <c r="L894" s="5" t="s">
        <v>4</v>
      </c>
      <c r="M894" s="5" t="s">
        <v>5</v>
      </c>
      <c r="N894" s="5" t="s">
        <v>991</v>
      </c>
      <c r="O894" s="18">
        <v>44595</v>
      </c>
      <c r="P894" s="5" t="s">
        <v>992</v>
      </c>
      <c r="Q894" s="19">
        <v>2084.11</v>
      </c>
      <c r="R894" s="19">
        <v>0</v>
      </c>
      <c r="S894" s="19">
        <v>2084.11</v>
      </c>
      <c r="T894" s="19">
        <v>0</v>
      </c>
    </row>
    <row r="895" spans="1:20" ht="29" outlineLevel="4" x14ac:dyDescent="0.35">
      <c r="A895" s="9" t="s">
        <v>104</v>
      </c>
      <c r="B895" s="9" t="s">
        <v>105</v>
      </c>
      <c r="C895" s="12" t="s">
        <v>12359</v>
      </c>
      <c r="D895" s="5" t="s">
        <v>982</v>
      </c>
      <c r="E895" s="9" t="s">
        <v>982</v>
      </c>
      <c r="F895" s="5" t="s">
        <v>41</v>
      </c>
      <c r="G895" s="5" t="s">
        <v>4</v>
      </c>
      <c r="H895" s="5" t="s">
        <v>989</v>
      </c>
      <c r="I895" s="4" t="s">
        <v>990</v>
      </c>
      <c r="J895" s="5" t="s">
        <v>4</v>
      </c>
      <c r="K895" s="5" t="s">
        <v>4</v>
      </c>
      <c r="L895" s="5" t="s">
        <v>4</v>
      </c>
      <c r="M895" s="5" t="s">
        <v>5</v>
      </c>
      <c r="N895" s="5" t="s">
        <v>987</v>
      </c>
      <c r="O895" s="18">
        <v>44546</v>
      </c>
      <c r="P895" s="5" t="s">
        <v>988</v>
      </c>
      <c r="Q895" s="19">
        <v>9091.5499999999993</v>
      </c>
      <c r="R895" s="19">
        <v>9091.5499999999993</v>
      </c>
      <c r="S895" s="19">
        <v>0</v>
      </c>
      <c r="T895" s="19">
        <v>0</v>
      </c>
    </row>
    <row r="896" spans="1:20" ht="29" outlineLevel="4" x14ac:dyDescent="0.35">
      <c r="A896" s="9" t="s">
        <v>104</v>
      </c>
      <c r="B896" s="9" t="s">
        <v>105</v>
      </c>
      <c r="C896" s="12" t="s">
        <v>12359</v>
      </c>
      <c r="D896" s="5" t="s">
        <v>982</v>
      </c>
      <c r="E896" s="9" t="s">
        <v>982</v>
      </c>
      <c r="F896" s="5" t="s">
        <v>41</v>
      </c>
      <c r="G896" s="5" t="s">
        <v>4</v>
      </c>
      <c r="H896" s="5" t="s">
        <v>989</v>
      </c>
      <c r="I896" s="4" t="s">
        <v>990</v>
      </c>
      <c r="J896" s="5" t="s">
        <v>4</v>
      </c>
      <c r="K896" s="5" t="s">
        <v>4</v>
      </c>
      <c r="L896" s="5" t="s">
        <v>4</v>
      </c>
      <c r="M896" s="5" t="s">
        <v>5</v>
      </c>
      <c r="N896" s="5" t="s">
        <v>991</v>
      </c>
      <c r="O896" s="18">
        <v>44595</v>
      </c>
      <c r="P896" s="5" t="s">
        <v>992</v>
      </c>
      <c r="Q896" s="19">
        <v>16672.89</v>
      </c>
      <c r="R896" s="19">
        <v>16672.89</v>
      </c>
      <c r="S896" s="19">
        <v>0</v>
      </c>
      <c r="T896" s="19">
        <v>0</v>
      </c>
    </row>
    <row r="897" spans="1:20" outlineLevel="3" x14ac:dyDescent="0.35">
      <c r="H897" s="1" t="s">
        <v>11098</v>
      </c>
      <c r="O897" s="18"/>
      <c r="Q897" s="19">
        <f>SUBTOTAL(9,Q893:Q896)</f>
        <v>28985</v>
      </c>
      <c r="R897" s="19">
        <f>SUBTOTAL(9,R893:R896)</f>
        <v>25764.44</v>
      </c>
      <c r="S897" s="19">
        <f>SUBTOTAL(9,S893:S896)</f>
        <v>3220.5600000000004</v>
      </c>
      <c r="T897" s="19">
        <f>SUBTOTAL(9,T893:T896)</f>
        <v>0</v>
      </c>
    </row>
    <row r="898" spans="1:20" outlineLevel="2" x14ac:dyDescent="0.35">
      <c r="C898" s="11" t="s">
        <v>12360</v>
      </c>
      <c r="O898" s="18"/>
      <c r="Q898" s="19">
        <f>SUBTOTAL(9,Q890:Q896)</f>
        <v>33305</v>
      </c>
      <c r="R898" s="19">
        <f>SUBTOTAL(9,R890:R896)</f>
        <v>29604.42</v>
      </c>
      <c r="S898" s="19">
        <f>SUBTOTAL(9,S890:S896)</f>
        <v>3700.58</v>
      </c>
      <c r="T898" s="19">
        <f>SUBTOTAL(9,T890:T896)</f>
        <v>0</v>
      </c>
    </row>
    <row r="899" spans="1:20" ht="29" outlineLevel="4" x14ac:dyDescent="0.35">
      <c r="A899" s="9" t="s">
        <v>784</v>
      </c>
      <c r="B899" s="9" t="s">
        <v>785</v>
      </c>
      <c r="C899" s="12" t="s">
        <v>12361</v>
      </c>
      <c r="D899" s="5" t="s">
        <v>993</v>
      </c>
      <c r="E899" s="9" t="s">
        <v>993</v>
      </c>
      <c r="F899" s="5" t="s">
        <v>4</v>
      </c>
      <c r="G899" s="5" t="s">
        <v>1006</v>
      </c>
      <c r="H899" s="5" t="s">
        <v>790</v>
      </c>
      <c r="I899" s="4" t="s">
        <v>12478</v>
      </c>
      <c r="J899" s="5" t="s">
        <v>4</v>
      </c>
      <c r="K899" s="5" t="s">
        <v>4</v>
      </c>
      <c r="L899" s="5" t="s">
        <v>4</v>
      </c>
      <c r="M899" s="5" t="s">
        <v>5</v>
      </c>
      <c r="N899" s="5" t="s">
        <v>994</v>
      </c>
      <c r="O899" s="18">
        <v>44572</v>
      </c>
      <c r="P899" s="5" t="s">
        <v>995</v>
      </c>
      <c r="Q899" s="19">
        <v>38417</v>
      </c>
      <c r="R899" s="19">
        <v>0</v>
      </c>
      <c r="S899" s="19">
        <v>38417</v>
      </c>
      <c r="T899" s="19">
        <v>0</v>
      </c>
    </row>
    <row r="900" spans="1:20" outlineLevel="3" x14ac:dyDescent="0.35">
      <c r="H900" s="1" t="s">
        <v>11063</v>
      </c>
      <c r="O900" s="18"/>
      <c r="Q900" s="19">
        <f>SUBTOTAL(9,Q899:Q899)</f>
        <v>38417</v>
      </c>
      <c r="R900" s="19">
        <f>SUBTOTAL(9,R899:R899)</f>
        <v>0</v>
      </c>
      <c r="S900" s="19">
        <f>SUBTOTAL(9,S899:S899)</f>
        <v>38417</v>
      </c>
      <c r="T900" s="19">
        <f>SUBTOTAL(9,T899:T899)</f>
        <v>0</v>
      </c>
    </row>
    <row r="901" spans="1:20" outlineLevel="2" x14ac:dyDescent="0.35">
      <c r="C901" s="11" t="s">
        <v>12362</v>
      </c>
      <c r="O901" s="18"/>
      <c r="Q901" s="19">
        <f>SUBTOTAL(9,Q899:Q899)</f>
        <v>38417</v>
      </c>
      <c r="R901" s="19">
        <f>SUBTOTAL(9,R899:R899)</f>
        <v>0</v>
      </c>
      <c r="S901" s="19">
        <f>SUBTOTAL(9,S899:S899)</f>
        <v>38417</v>
      </c>
      <c r="T901" s="19">
        <f>SUBTOTAL(9,T899:T899)</f>
        <v>0</v>
      </c>
    </row>
    <row r="902" spans="1:20" ht="29" outlineLevel="4" x14ac:dyDescent="0.35">
      <c r="A902" s="9" t="s">
        <v>784</v>
      </c>
      <c r="B902" s="9" t="s">
        <v>785</v>
      </c>
      <c r="C902" s="12" t="s">
        <v>12363</v>
      </c>
      <c r="D902" s="5" t="s">
        <v>996</v>
      </c>
      <c r="E902" s="9" t="s">
        <v>996</v>
      </c>
      <c r="F902" s="5" t="s">
        <v>4</v>
      </c>
      <c r="G902" s="5" t="s">
        <v>1006</v>
      </c>
      <c r="H902" s="5" t="s">
        <v>790</v>
      </c>
      <c r="I902" s="4" t="s">
        <v>12478</v>
      </c>
      <c r="J902" s="5" t="s">
        <v>4</v>
      </c>
      <c r="K902" s="5" t="s">
        <v>4</v>
      </c>
      <c r="L902" s="5" t="s">
        <v>4</v>
      </c>
      <c r="M902" s="5" t="s">
        <v>5</v>
      </c>
      <c r="N902" s="5" t="s">
        <v>997</v>
      </c>
      <c r="O902" s="18">
        <v>44504</v>
      </c>
      <c r="P902" s="5" t="s">
        <v>998</v>
      </c>
      <c r="Q902" s="19">
        <v>261391</v>
      </c>
      <c r="R902" s="19">
        <v>0</v>
      </c>
      <c r="S902" s="19">
        <v>261391</v>
      </c>
      <c r="T902" s="19">
        <v>0</v>
      </c>
    </row>
    <row r="903" spans="1:20" outlineLevel="3" x14ac:dyDescent="0.35">
      <c r="H903" s="1" t="s">
        <v>11063</v>
      </c>
      <c r="O903" s="18"/>
      <c r="Q903" s="19">
        <f>SUBTOTAL(9,Q902:Q902)</f>
        <v>261391</v>
      </c>
      <c r="R903" s="19">
        <f>SUBTOTAL(9,R902:R902)</f>
        <v>0</v>
      </c>
      <c r="S903" s="19">
        <f>SUBTOTAL(9,S902:S902)</f>
        <v>261391</v>
      </c>
      <c r="T903" s="19">
        <f>SUBTOTAL(9,T902:T902)</f>
        <v>0</v>
      </c>
    </row>
    <row r="904" spans="1:20" s="10" customFormat="1" ht="12" customHeight="1" outlineLevel="4" x14ac:dyDescent="0.35">
      <c r="A904" s="10" t="s">
        <v>97</v>
      </c>
      <c r="B904" s="10" t="s">
        <v>98</v>
      </c>
      <c r="C904" s="15" t="s">
        <v>12363</v>
      </c>
      <c r="D904" s="7" t="s">
        <v>996</v>
      </c>
      <c r="E904" s="10" t="s">
        <v>996</v>
      </c>
      <c r="F904" s="7" t="s">
        <v>4</v>
      </c>
      <c r="G904" s="7" t="s">
        <v>1006</v>
      </c>
      <c r="H904" s="7" t="s">
        <v>1001</v>
      </c>
      <c r="I904" s="4" t="s">
        <v>12519</v>
      </c>
      <c r="J904" s="7" t="s">
        <v>4</v>
      </c>
      <c r="K904" s="7" t="s">
        <v>4</v>
      </c>
      <c r="L904" s="7" t="s">
        <v>4</v>
      </c>
      <c r="M904" s="7" t="s">
        <v>5</v>
      </c>
      <c r="N904" s="7" t="s">
        <v>999</v>
      </c>
      <c r="O904" s="21">
        <v>44424</v>
      </c>
      <c r="P904" s="7" t="s">
        <v>1000</v>
      </c>
      <c r="Q904" s="22">
        <v>50000</v>
      </c>
      <c r="R904" s="22">
        <v>0</v>
      </c>
      <c r="S904" s="22">
        <v>50000</v>
      </c>
      <c r="T904" s="22">
        <v>0</v>
      </c>
    </row>
    <row r="905" spans="1:20" outlineLevel="3" x14ac:dyDescent="0.35">
      <c r="H905" s="1" t="s">
        <v>11099</v>
      </c>
      <c r="O905" s="18"/>
      <c r="Q905" s="19">
        <f>SUBTOTAL(9,Q904:Q904)</f>
        <v>50000</v>
      </c>
      <c r="R905" s="19">
        <f>SUBTOTAL(9,R904:R904)</f>
        <v>0</v>
      </c>
      <c r="S905" s="19">
        <f>SUBTOTAL(9,S904:S904)</f>
        <v>50000</v>
      </c>
      <c r="T905" s="19">
        <f>SUBTOTAL(9,T904:T904)</f>
        <v>0</v>
      </c>
    </row>
    <row r="906" spans="1:20" ht="29" outlineLevel="4" x14ac:dyDescent="0.35">
      <c r="A906" s="9" t="s">
        <v>97</v>
      </c>
      <c r="B906" s="9" t="s">
        <v>98</v>
      </c>
      <c r="C906" s="12" t="s">
        <v>12363</v>
      </c>
      <c r="D906" s="5" t="s">
        <v>996</v>
      </c>
      <c r="E906" s="9" t="s">
        <v>996</v>
      </c>
      <c r="F906" s="5" t="s">
        <v>4</v>
      </c>
      <c r="G906" s="5" t="s">
        <v>1006</v>
      </c>
      <c r="H906" s="5" t="s">
        <v>1002</v>
      </c>
      <c r="I906" s="4" t="s">
        <v>12520</v>
      </c>
      <c r="J906" s="5" t="s">
        <v>4</v>
      </c>
      <c r="K906" s="5" t="s">
        <v>4</v>
      </c>
      <c r="L906" s="5" t="s">
        <v>4</v>
      </c>
      <c r="M906" s="5" t="s">
        <v>5</v>
      </c>
      <c r="N906" s="5" t="s">
        <v>999</v>
      </c>
      <c r="O906" s="18">
        <v>44424</v>
      </c>
      <c r="P906" s="5" t="s">
        <v>1000</v>
      </c>
      <c r="Q906" s="19">
        <v>50000</v>
      </c>
      <c r="R906" s="19">
        <v>0</v>
      </c>
      <c r="S906" s="19">
        <v>50000</v>
      </c>
      <c r="T906" s="19">
        <v>0</v>
      </c>
    </row>
    <row r="907" spans="1:20" outlineLevel="3" x14ac:dyDescent="0.35">
      <c r="H907" s="1" t="s">
        <v>11100</v>
      </c>
      <c r="O907" s="18"/>
      <c r="Q907" s="19">
        <f>SUBTOTAL(9,Q906:Q906)</f>
        <v>50000</v>
      </c>
      <c r="R907" s="19">
        <f>SUBTOTAL(9,R906:R906)</f>
        <v>0</v>
      </c>
      <c r="S907" s="19">
        <f>SUBTOTAL(9,S906:S906)</f>
        <v>50000</v>
      </c>
      <c r="T907" s="19">
        <f>SUBTOTAL(9,T906:T906)</f>
        <v>0</v>
      </c>
    </row>
    <row r="908" spans="1:20" ht="29" outlineLevel="4" x14ac:dyDescent="0.35">
      <c r="A908" s="9" t="s">
        <v>97</v>
      </c>
      <c r="B908" s="9" t="s">
        <v>98</v>
      </c>
      <c r="C908" s="12" t="s">
        <v>12363</v>
      </c>
      <c r="D908" s="5" t="s">
        <v>996</v>
      </c>
      <c r="E908" s="9" t="s">
        <v>996</v>
      </c>
      <c r="F908" s="5" t="s">
        <v>4</v>
      </c>
      <c r="G908" s="5" t="s">
        <v>1006</v>
      </c>
      <c r="H908" s="5" t="s">
        <v>1003</v>
      </c>
      <c r="I908" s="4" t="s">
        <v>12521</v>
      </c>
      <c r="J908" s="5" t="s">
        <v>4</v>
      </c>
      <c r="K908" s="5" t="s">
        <v>4</v>
      </c>
      <c r="L908" s="5" t="s">
        <v>4</v>
      </c>
      <c r="M908" s="5" t="s">
        <v>5</v>
      </c>
      <c r="N908" s="5" t="s">
        <v>999</v>
      </c>
      <c r="O908" s="18">
        <v>44424</v>
      </c>
      <c r="P908" s="5" t="s">
        <v>1000</v>
      </c>
      <c r="Q908" s="19">
        <v>50000</v>
      </c>
      <c r="R908" s="19">
        <v>0</v>
      </c>
      <c r="S908" s="19">
        <v>50000</v>
      </c>
      <c r="T908" s="19">
        <v>0</v>
      </c>
    </row>
    <row r="909" spans="1:20" outlineLevel="3" x14ac:dyDescent="0.35">
      <c r="H909" s="1" t="s">
        <v>11101</v>
      </c>
      <c r="O909" s="18"/>
      <c r="Q909" s="19">
        <f>SUBTOTAL(9,Q908:Q908)</f>
        <v>50000</v>
      </c>
      <c r="R909" s="19">
        <f>SUBTOTAL(9,R908:R908)</f>
        <v>0</v>
      </c>
      <c r="S909" s="19">
        <f>SUBTOTAL(9,S908:S908)</f>
        <v>50000</v>
      </c>
      <c r="T909" s="19">
        <f>SUBTOTAL(9,T908:T908)</f>
        <v>0</v>
      </c>
    </row>
    <row r="910" spans="1:20" outlineLevel="2" x14ac:dyDescent="0.35">
      <c r="C910" s="11" t="s">
        <v>12364</v>
      </c>
      <c r="O910" s="18"/>
      <c r="Q910" s="19">
        <f>SUBTOTAL(9,Q902:Q908)</f>
        <v>411391</v>
      </c>
      <c r="R910" s="19">
        <f>SUBTOTAL(9,R902:R908)</f>
        <v>0</v>
      </c>
      <c r="S910" s="19">
        <f>SUBTOTAL(9,S902:S908)</f>
        <v>411391</v>
      </c>
      <c r="T910" s="19">
        <f>SUBTOTAL(9,T902:T908)</f>
        <v>0</v>
      </c>
    </row>
    <row r="911" spans="1:20" s="10" customFormat="1" ht="29" outlineLevel="4" x14ac:dyDescent="0.35">
      <c r="A911" s="10" t="s">
        <v>97</v>
      </c>
      <c r="B911" s="10" t="s">
        <v>98</v>
      </c>
      <c r="C911" s="15" t="s">
        <v>1004</v>
      </c>
      <c r="D911" s="7" t="s">
        <v>1005</v>
      </c>
      <c r="E911" s="10" t="s">
        <v>1005</v>
      </c>
      <c r="F911" s="7" t="s">
        <v>4</v>
      </c>
      <c r="G911" s="7" t="s">
        <v>1006</v>
      </c>
      <c r="H911" s="7" t="s">
        <v>1010</v>
      </c>
      <c r="I911" s="4" t="s">
        <v>1011</v>
      </c>
      <c r="J911" s="7" t="s">
        <v>1007</v>
      </c>
      <c r="K911" s="7" t="s">
        <v>4</v>
      </c>
      <c r="L911" s="7" t="s">
        <v>4</v>
      </c>
      <c r="M911" s="7" t="s">
        <v>5</v>
      </c>
      <c r="N911" s="7" t="s">
        <v>1008</v>
      </c>
      <c r="O911" s="21">
        <v>44448</v>
      </c>
      <c r="P911" s="7" t="s">
        <v>1009</v>
      </c>
      <c r="Q911" s="22">
        <v>50000</v>
      </c>
      <c r="R911" s="22">
        <v>0</v>
      </c>
      <c r="S911" s="22">
        <v>50000</v>
      </c>
      <c r="T911" s="22">
        <v>0</v>
      </c>
    </row>
    <row r="912" spans="1:20" ht="29" outlineLevel="4" x14ac:dyDescent="0.35">
      <c r="A912" s="9" t="s">
        <v>97</v>
      </c>
      <c r="B912" s="9" t="s">
        <v>98</v>
      </c>
      <c r="C912" s="12" t="s">
        <v>1004</v>
      </c>
      <c r="D912" s="5" t="s">
        <v>1005</v>
      </c>
      <c r="E912" s="9" t="s">
        <v>1005</v>
      </c>
      <c r="F912" s="5" t="s">
        <v>4</v>
      </c>
      <c r="G912" s="5" t="s">
        <v>1006</v>
      </c>
      <c r="H912" s="5" t="s">
        <v>1010</v>
      </c>
      <c r="I912" s="4" t="s">
        <v>1011</v>
      </c>
      <c r="J912" s="5" t="s">
        <v>1007</v>
      </c>
      <c r="K912" s="5" t="s">
        <v>4</v>
      </c>
      <c r="L912" s="5" t="s">
        <v>4</v>
      </c>
      <c r="M912" s="5" t="s">
        <v>5</v>
      </c>
      <c r="N912" s="5" t="s">
        <v>1012</v>
      </c>
      <c r="O912" s="18">
        <v>44550</v>
      </c>
      <c r="P912" s="5" t="s">
        <v>1013</v>
      </c>
      <c r="Q912" s="19">
        <v>51409.88</v>
      </c>
      <c r="R912" s="19">
        <v>0</v>
      </c>
      <c r="S912" s="19">
        <v>51409.88</v>
      </c>
      <c r="T912" s="19">
        <v>0</v>
      </c>
    </row>
    <row r="913" spans="1:20" ht="29" outlineLevel="4" x14ac:dyDescent="0.35">
      <c r="A913" s="9" t="s">
        <v>97</v>
      </c>
      <c r="B913" s="9" t="s">
        <v>98</v>
      </c>
      <c r="C913" s="12" t="s">
        <v>1004</v>
      </c>
      <c r="D913" s="5" t="s">
        <v>1005</v>
      </c>
      <c r="E913" s="9" t="s">
        <v>1005</v>
      </c>
      <c r="F913" s="5" t="s">
        <v>4</v>
      </c>
      <c r="G913" s="5" t="s">
        <v>1006</v>
      </c>
      <c r="H913" s="5" t="s">
        <v>1010</v>
      </c>
      <c r="I913" s="4" t="s">
        <v>1011</v>
      </c>
      <c r="J913" s="5" t="s">
        <v>1007</v>
      </c>
      <c r="K913" s="5" t="s">
        <v>4</v>
      </c>
      <c r="L913" s="5" t="s">
        <v>4</v>
      </c>
      <c r="M913" s="5" t="s">
        <v>5</v>
      </c>
      <c r="N913" s="5" t="s">
        <v>1014</v>
      </c>
      <c r="O913" s="18">
        <v>44641</v>
      </c>
      <c r="P913" s="5" t="s">
        <v>1015</v>
      </c>
      <c r="Q913" s="19">
        <v>35000</v>
      </c>
      <c r="R913" s="19">
        <v>0</v>
      </c>
      <c r="S913" s="19">
        <v>35000</v>
      </c>
      <c r="T913" s="19">
        <v>0</v>
      </c>
    </row>
    <row r="914" spans="1:20" ht="29" outlineLevel="4" x14ac:dyDescent="0.35">
      <c r="A914" s="9" t="s">
        <v>97</v>
      </c>
      <c r="B914" s="9" t="s">
        <v>98</v>
      </c>
      <c r="C914" s="12" t="s">
        <v>1004</v>
      </c>
      <c r="D914" s="5" t="s">
        <v>1005</v>
      </c>
      <c r="E914" s="9" t="s">
        <v>1005</v>
      </c>
      <c r="F914" s="5" t="s">
        <v>4</v>
      </c>
      <c r="G914" s="5" t="s">
        <v>1006</v>
      </c>
      <c r="H914" s="5" t="s">
        <v>1010</v>
      </c>
      <c r="I914" s="4" t="s">
        <v>1011</v>
      </c>
      <c r="J914" s="5" t="s">
        <v>1007</v>
      </c>
      <c r="K914" s="5" t="s">
        <v>4</v>
      </c>
      <c r="L914" s="5" t="s">
        <v>4</v>
      </c>
      <c r="M914" s="5" t="s">
        <v>5</v>
      </c>
      <c r="N914" s="5" t="s">
        <v>1016</v>
      </c>
      <c r="O914" s="18">
        <v>44739</v>
      </c>
      <c r="P914" s="5" t="s">
        <v>1017</v>
      </c>
      <c r="Q914" s="19">
        <v>55000</v>
      </c>
      <c r="R914" s="19">
        <v>0</v>
      </c>
      <c r="S914" s="19">
        <v>55000</v>
      </c>
      <c r="T914" s="19">
        <v>0</v>
      </c>
    </row>
    <row r="915" spans="1:20" outlineLevel="3" x14ac:dyDescent="0.35">
      <c r="H915" s="1" t="s">
        <v>11102</v>
      </c>
      <c r="O915" s="18"/>
      <c r="Q915" s="19">
        <f>SUBTOTAL(9,Q911:Q914)</f>
        <v>191409.88</v>
      </c>
      <c r="R915" s="19">
        <f>SUBTOTAL(9,R911:R914)</f>
        <v>0</v>
      </c>
      <c r="S915" s="19">
        <f>SUBTOTAL(9,S911:S914)</f>
        <v>191409.88</v>
      </c>
      <c r="T915" s="19">
        <f>SUBTOTAL(9,T911:T914)</f>
        <v>0</v>
      </c>
    </row>
    <row r="916" spans="1:20" outlineLevel="4" x14ac:dyDescent="0.35">
      <c r="A916" s="9" t="s">
        <v>104</v>
      </c>
      <c r="B916" s="9" t="s">
        <v>105</v>
      </c>
      <c r="C916" s="12" t="s">
        <v>1004</v>
      </c>
      <c r="D916" s="5" t="s">
        <v>1018</v>
      </c>
      <c r="E916" s="9" t="s">
        <v>1018</v>
      </c>
      <c r="F916" s="5" t="s">
        <v>4</v>
      </c>
      <c r="G916" s="5" t="s">
        <v>106</v>
      </c>
      <c r="H916" s="5" t="s">
        <v>108</v>
      </c>
      <c r="I916" s="20" t="s">
        <v>12479</v>
      </c>
      <c r="J916" s="5" t="s">
        <v>4</v>
      </c>
      <c r="K916" s="5" t="s">
        <v>4</v>
      </c>
      <c r="L916" s="5" t="s">
        <v>4</v>
      </c>
      <c r="M916" s="5" t="s">
        <v>5</v>
      </c>
      <c r="N916" s="5" t="s">
        <v>1019</v>
      </c>
      <c r="O916" s="18">
        <v>44524</v>
      </c>
      <c r="P916" s="5" t="s">
        <v>7</v>
      </c>
      <c r="Q916" s="19">
        <v>94035</v>
      </c>
      <c r="R916" s="19">
        <v>0</v>
      </c>
      <c r="S916" s="19">
        <v>94035</v>
      </c>
      <c r="T916" s="19">
        <v>0</v>
      </c>
    </row>
    <row r="917" spans="1:20" outlineLevel="3" x14ac:dyDescent="0.35">
      <c r="H917" s="1" t="s">
        <v>10932</v>
      </c>
      <c r="O917" s="18"/>
      <c r="Q917" s="19">
        <f>SUBTOTAL(9,Q916:Q916)</f>
        <v>94035</v>
      </c>
      <c r="R917" s="19">
        <f>SUBTOTAL(9,R916:R916)</f>
        <v>0</v>
      </c>
      <c r="S917" s="19">
        <f>SUBTOTAL(9,S916:S916)</f>
        <v>94035</v>
      </c>
      <c r="T917" s="19">
        <f>SUBTOTAL(9,T916:T916)</f>
        <v>0</v>
      </c>
    </row>
    <row r="918" spans="1:20" outlineLevel="4" x14ac:dyDescent="0.35">
      <c r="A918" s="9" t="s">
        <v>104</v>
      </c>
      <c r="B918" s="9" t="s">
        <v>105</v>
      </c>
      <c r="C918" s="12" t="s">
        <v>1004</v>
      </c>
      <c r="D918" s="5" t="s">
        <v>1018</v>
      </c>
      <c r="E918" s="9" t="s">
        <v>1018</v>
      </c>
      <c r="F918" s="5" t="s">
        <v>4</v>
      </c>
      <c r="G918" s="5" t="s">
        <v>106</v>
      </c>
      <c r="H918" s="5" t="s">
        <v>109</v>
      </c>
      <c r="I918" s="20" t="s">
        <v>12480</v>
      </c>
      <c r="J918" s="5" t="s">
        <v>4</v>
      </c>
      <c r="K918" s="5" t="s">
        <v>4</v>
      </c>
      <c r="L918" s="5" t="s">
        <v>4</v>
      </c>
      <c r="M918" s="5" t="s">
        <v>5</v>
      </c>
      <c r="N918" s="5" t="s">
        <v>1019</v>
      </c>
      <c r="O918" s="18">
        <v>44524</v>
      </c>
      <c r="P918" s="5" t="s">
        <v>7</v>
      </c>
      <c r="Q918" s="19">
        <v>42769</v>
      </c>
      <c r="R918" s="19">
        <v>0</v>
      </c>
      <c r="S918" s="19">
        <v>42769</v>
      </c>
      <c r="T918" s="19">
        <v>0</v>
      </c>
    </row>
    <row r="919" spans="1:20" outlineLevel="3" x14ac:dyDescent="0.35">
      <c r="H919" s="1" t="s">
        <v>10933</v>
      </c>
      <c r="O919" s="18"/>
      <c r="Q919" s="19">
        <f>SUBTOTAL(9,Q918:Q918)</f>
        <v>42769</v>
      </c>
      <c r="R919" s="19">
        <f>SUBTOTAL(9,R918:R918)</f>
        <v>0</v>
      </c>
      <c r="S919" s="19">
        <f>SUBTOTAL(9,S918:S918)</f>
        <v>42769</v>
      </c>
      <c r="T919" s="19">
        <f>SUBTOTAL(9,T918:T918)</f>
        <v>0</v>
      </c>
    </row>
    <row r="920" spans="1:20" outlineLevel="4" x14ac:dyDescent="0.35">
      <c r="A920" s="9" t="s">
        <v>104</v>
      </c>
      <c r="B920" s="9" t="s">
        <v>105</v>
      </c>
      <c r="C920" s="12" t="s">
        <v>1004</v>
      </c>
      <c r="D920" s="5" t="s">
        <v>1018</v>
      </c>
      <c r="E920" s="9" t="s">
        <v>1018</v>
      </c>
      <c r="F920" s="5" t="s">
        <v>4</v>
      </c>
      <c r="G920" s="5" t="s">
        <v>106</v>
      </c>
      <c r="H920" s="5" t="s">
        <v>110</v>
      </c>
      <c r="I920" s="20" t="s">
        <v>12481</v>
      </c>
      <c r="J920" s="5" t="s">
        <v>4</v>
      </c>
      <c r="K920" s="5" t="s">
        <v>4</v>
      </c>
      <c r="L920" s="5" t="s">
        <v>4</v>
      </c>
      <c r="M920" s="5" t="s">
        <v>5</v>
      </c>
      <c r="N920" s="5" t="s">
        <v>1019</v>
      </c>
      <c r="O920" s="18">
        <v>44524</v>
      </c>
      <c r="P920" s="5" t="s">
        <v>7</v>
      </c>
      <c r="Q920" s="19">
        <v>16895</v>
      </c>
      <c r="R920" s="19">
        <v>0</v>
      </c>
      <c r="S920" s="19">
        <v>16895</v>
      </c>
      <c r="T920" s="19">
        <v>0</v>
      </c>
    </row>
    <row r="921" spans="1:20" outlineLevel="3" x14ac:dyDescent="0.35">
      <c r="H921" s="1" t="s">
        <v>10934</v>
      </c>
      <c r="O921" s="18"/>
      <c r="Q921" s="19">
        <f>SUBTOTAL(9,Q920:Q920)</f>
        <v>16895</v>
      </c>
      <c r="R921" s="19">
        <f>SUBTOTAL(9,R920:R920)</f>
        <v>0</v>
      </c>
      <c r="S921" s="19">
        <f>SUBTOTAL(9,S920:S920)</f>
        <v>16895</v>
      </c>
      <c r="T921" s="19">
        <f>SUBTOTAL(9,T920:T920)</f>
        <v>0</v>
      </c>
    </row>
    <row r="922" spans="1:20" outlineLevel="2" x14ac:dyDescent="0.35">
      <c r="C922" s="11" t="s">
        <v>10228</v>
      </c>
      <c r="O922" s="18"/>
      <c r="Q922" s="19">
        <f>SUBTOTAL(9,Q911:Q920)</f>
        <v>345108.88</v>
      </c>
      <c r="R922" s="19">
        <f>SUBTOTAL(9,R911:R920)</f>
        <v>0</v>
      </c>
      <c r="S922" s="19">
        <f>SUBTOTAL(9,S911:S920)</f>
        <v>345108.88</v>
      </c>
      <c r="T922" s="19">
        <f>SUBTOTAL(9,T911:T920)</f>
        <v>0</v>
      </c>
    </row>
    <row r="923" spans="1:20" ht="29" outlineLevel="4" x14ac:dyDescent="0.35">
      <c r="A923" s="9" t="s">
        <v>37</v>
      </c>
      <c r="B923" s="9" t="s">
        <v>38</v>
      </c>
      <c r="C923" s="12" t="s">
        <v>1020</v>
      </c>
      <c r="D923" s="5" t="s">
        <v>1021</v>
      </c>
      <c r="E923" s="9" t="s">
        <v>1021</v>
      </c>
      <c r="F923" s="5" t="s">
        <v>4</v>
      </c>
      <c r="G923" s="5" t="s">
        <v>50</v>
      </c>
      <c r="H923" s="5" t="s">
        <v>1023</v>
      </c>
      <c r="I923" s="4" t="s">
        <v>1024</v>
      </c>
      <c r="J923" s="5" t="s">
        <v>4</v>
      </c>
      <c r="K923" s="5" t="s">
        <v>4</v>
      </c>
      <c r="L923" s="5" t="s">
        <v>4</v>
      </c>
      <c r="M923" s="5" t="s">
        <v>5</v>
      </c>
      <c r="N923" s="5" t="s">
        <v>1022</v>
      </c>
      <c r="O923" s="18">
        <v>44398</v>
      </c>
      <c r="P923" s="5" t="s">
        <v>7</v>
      </c>
      <c r="Q923" s="19">
        <v>2151.2199999999998</v>
      </c>
      <c r="R923" s="19">
        <v>0</v>
      </c>
      <c r="S923" s="19">
        <v>2151.2199999999998</v>
      </c>
      <c r="T923" s="19">
        <v>0</v>
      </c>
    </row>
    <row r="924" spans="1:20" ht="29" outlineLevel="4" x14ac:dyDescent="0.35">
      <c r="A924" s="9" t="s">
        <v>37</v>
      </c>
      <c r="B924" s="9" t="s">
        <v>38</v>
      </c>
      <c r="C924" s="12" t="s">
        <v>1020</v>
      </c>
      <c r="D924" s="5" t="s">
        <v>1021</v>
      </c>
      <c r="E924" s="9" t="s">
        <v>1021</v>
      </c>
      <c r="F924" s="5" t="s">
        <v>41</v>
      </c>
      <c r="G924" s="5" t="s">
        <v>4</v>
      </c>
      <c r="H924" s="5" t="s">
        <v>1023</v>
      </c>
      <c r="I924" s="4" t="s">
        <v>1024</v>
      </c>
      <c r="J924" s="5" t="s">
        <v>4</v>
      </c>
      <c r="K924" s="5" t="s">
        <v>4</v>
      </c>
      <c r="L924" s="5" t="s">
        <v>4</v>
      </c>
      <c r="M924" s="5" t="s">
        <v>5</v>
      </c>
      <c r="N924" s="5" t="s">
        <v>1022</v>
      </c>
      <c r="O924" s="18">
        <v>44398</v>
      </c>
      <c r="P924" s="5" t="s">
        <v>7</v>
      </c>
      <c r="Q924" s="19">
        <v>17209.78</v>
      </c>
      <c r="R924" s="19">
        <v>17209.78</v>
      </c>
      <c r="S924" s="19">
        <v>0</v>
      </c>
      <c r="T924" s="19">
        <v>0</v>
      </c>
    </row>
    <row r="925" spans="1:20" outlineLevel="3" x14ac:dyDescent="0.35">
      <c r="H925" s="1" t="s">
        <v>11103</v>
      </c>
      <c r="O925" s="18"/>
      <c r="Q925" s="19">
        <f>SUBTOTAL(9,Q923:Q924)</f>
        <v>19361</v>
      </c>
      <c r="R925" s="19">
        <f>SUBTOTAL(9,R923:R924)</f>
        <v>17209.78</v>
      </c>
      <c r="S925" s="19">
        <f>SUBTOTAL(9,S923:S924)</f>
        <v>2151.2199999999998</v>
      </c>
      <c r="T925" s="19">
        <f>SUBTOTAL(9,T923:T924)</f>
        <v>0</v>
      </c>
    </row>
    <row r="926" spans="1:20" ht="29" outlineLevel="4" x14ac:dyDescent="0.35">
      <c r="A926" s="9" t="s">
        <v>37</v>
      </c>
      <c r="B926" s="9" t="s">
        <v>38</v>
      </c>
      <c r="C926" s="12" t="s">
        <v>1020</v>
      </c>
      <c r="D926" s="5" t="s">
        <v>1021</v>
      </c>
      <c r="E926" s="9" t="s">
        <v>1021</v>
      </c>
      <c r="F926" s="5" t="s">
        <v>4</v>
      </c>
      <c r="G926" s="5" t="s">
        <v>50</v>
      </c>
      <c r="H926" s="5" t="s">
        <v>1026</v>
      </c>
      <c r="I926" s="4" t="s">
        <v>1027</v>
      </c>
      <c r="J926" s="5" t="s">
        <v>4</v>
      </c>
      <c r="K926" s="5" t="s">
        <v>4</v>
      </c>
      <c r="L926" s="5" t="s">
        <v>4</v>
      </c>
      <c r="M926" s="5" t="s">
        <v>5</v>
      </c>
      <c r="N926" s="5" t="s">
        <v>1025</v>
      </c>
      <c r="O926" s="18">
        <v>44585</v>
      </c>
      <c r="P926" s="5" t="s">
        <v>7</v>
      </c>
      <c r="Q926" s="19">
        <v>3570.94</v>
      </c>
      <c r="R926" s="19">
        <v>0</v>
      </c>
      <c r="S926" s="19">
        <v>3570.94</v>
      </c>
      <c r="T926" s="19">
        <v>0</v>
      </c>
    </row>
    <row r="927" spans="1:20" ht="29" outlineLevel="4" x14ac:dyDescent="0.35">
      <c r="A927" s="9" t="s">
        <v>37</v>
      </c>
      <c r="B927" s="9" t="s">
        <v>38</v>
      </c>
      <c r="C927" s="12" t="s">
        <v>1020</v>
      </c>
      <c r="D927" s="5" t="s">
        <v>1021</v>
      </c>
      <c r="E927" s="9" t="s">
        <v>1021</v>
      </c>
      <c r="F927" s="5" t="s">
        <v>4</v>
      </c>
      <c r="G927" s="5" t="s">
        <v>50</v>
      </c>
      <c r="H927" s="5" t="s">
        <v>1026</v>
      </c>
      <c r="I927" s="4" t="s">
        <v>1027</v>
      </c>
      <c r="J927" s="5" t="s">
        <v>4</v>
      </c>
      <c r="K927" s="5" t="s">
        <v>4</v>
      </c>
      <c r="L927" s="5" t="s">
        <v>4</v>
      </c>
      <c r="M927" s="5" t="s">
        <v>5</v>
      </c>
      <c r="N927" s="5" t="s">
        <v>1028</v>
      </c>
      <c r="O927" s="18">
        <v>44713</v>
      </c>
      <c r="P927" s="5" t="s">
        <v>7</v>
      </c>
      <c r="Q927" s="19">
        <v>4805.68</v>
      </c>
      <c r="R927" s="19">
        <v>0</v>
      </c>
      <c r="S927" s="19">
        <v>4805.68</v>
      </c>
      <c r="T927" s="19">
        <v>0</v>
      </c>
    </row>
    <row r="928" spans="1:20" ht="29" outlineLevel="4" x14ac:dyDescent="0.35">
      <c r="A928" s="9" t="s">
        <v>37</v>
      </c>
      <c r="B928" s="9" t="s">
        <v>38</v>
      </c>
      <c r="C928" s="12" t="s">
        <v>1020</v>
      </c>
      <c r="D928" s="5" t="s">
        <v>1021</v>
      </c>
      <c r="E928" s="9" t="s">
        <v>1021</v>
      </c>
      <c r="F928" s="5" t="s">
        <v>41</v>
      </c>
      <c r="G928" s="5" t="s">
        <v>4</v>
      </c>
      <c r="H928" s="5" t="s">
        <v>1026</v>
      </c>
      <c r="I928" s="4" t="s">
        <v>1027</v>
      </c>
      <c r="J928" s="5" t="s">
        <v>4</v>
      </c>
      <c r="K928" s="5" t="s">
        <v>4</v>
      </c>
      <c r="L928" s="5" t="s">
        <v>4</v>
      </c>
      <c r="M928" s="5" t="s">
        <v>5</v>
      </c>
      <c r="N928" s="5" t="s">
        <v>1025</v>
      </c>
      <c r="O928" s="18">
        <v>44585</v>
      </c>
      <c r="P928" s="5" t="s">
        <v>7</v>
      </c>
      <c r="Q928" s="19">
        <v>28565.06</v>
      </c>
      <c r="R928" s="19">
        <v>28565.06</v>
      </c>
      <c r="S928" s="19">
        <v>0</v>
      </c>
      <c r="T928" s="19">
        <v>0</v>
      </c>
    </row>
    <row r="929" spans="1:20" ht="29" outlineLevel="4" x14ac:dyDescent="0.35">
      <c r="A929" s="9" t="s">
        <v>37</v>
      </c>
      <c r="B929" s="9" t="s">
        <v>38</v>
      </c>
      <c r="C929" s="12" t="s">
        <v>1020</v>
      </c>
      <c r="D929" s="5" t="s">
        <v>1021</v>
      </c>
      <c r="E929" s="9" t="s">
        <v>1021</v>
      </c>
      <c r="F929" s="5" t="s">
        <v>41</v>
      </c>
      <c r="G929" s="5" t="s">
        <v>4</v>
      </c>
      <c r="H929" s="5" t="s">
        <v>1026</v>
      </c>
      <c r="I929" s="4" t="s">
        <v>1027</v>
      </c>
      <c r="J929" s="5" t="s">
        <v>4</v>
      </c>
      <c r="K929" s="5" t="s">
        <v>4</v>
      </c>
      <c r="L929" s="5" t="s">
        <v>4</v>
      </c>
      <c r="M929" s="5" t="s">
        <v>5</v>
      </c>
      <c r="N929" s="5" t="s">
        <v>1028</v>
      </c>
      <c r="O929" s="18">
        <v>44713</v>
      </c>
      <c r="P929" s="5" t="s">
        <v>7</v>
      </c>
      <c r="Q929" s="19">
        <v>38444.32</v>
      </c>
      <c r="R929" s="19">
        <v>38444.32</v>
      </c>
      <c r="S929" s="19">
        <v>0</v>
      </c>
      <c r="T929" s="19">
        <v>0</v>
      </c>
    </row>
    <row r="930" spans="1:20" outlineLevel="3" x14ac:dyDescent="0.35">
      <c r="H930" s="1" t="s">
        <v>11104</v>
      </c>
      <c r="O930" s="18"/>
      <c r="Q930" s="19">
        <f>SUBTOTAL(9,Q926:Q929)</f>
        <v>75386</v>
      </c>
      <c r="R930" s="19">
        <f>SUBTOTAL(9,R926:R929)</f>
        <v>67009.38</v>
      </c>
      <c r="S930" s="19">
        <f>SUBTOTAL(9,S926:S929)</f>
        <v>8376.6200000000008</v>
      </c>
      <c r="T930" s="19">
        <f>SUBTOTAL(9,T926:T929)</f>
        <v>0</v>
      </c>
    </row>
    <row r="931" spans="1:20" outlineLevel="2" x14ac:dyDescent="0.35">
      <c r="C931" s="11" t="s">
        <v>10229</v>
      </c>
      <c r="O931" s="18"/>
      <c r="Q931" s="19">
        <f>SUBTOTAL(9,Q923:Q929)</f>
        <v>94747</v>
      </c>
      <c r="R931" s="19">
        <f>SUBTOTAL(9,R923:R929)</f>
        <v>84219.16</v>
      </c>
      <c r="S931" s="19">
        <f>SUBTOTAL(9,S923:S929)</f>
        <v>10527.84</v>
      </c>
      <c r="T931" s="19">
        <f>SUBTOTAL(9,T923:T929)</f>
        <v>0</v>
      </c>
    </row>
    <row r="932" spans="1:20" ht="29" outlineLevel="4" x14ac:dyDescent="0.35">
      <c r="A932" s="9" t="s">
        <v>37</v>
      </c>
      <c r="B932" s="9" t="s">
        <v>38</v>
      </c>
      <c r="C932" s="12" t="s">
        <v>1029</v>
      </c>
      <c r="D932" s="5" t="s">
        <v>1030</v>
      </c>
      <c r="E932" s="9" t="s">
        <v>1030</v>
      </c>
      <c r="F932" s="5" t="s">
        <v>41</v>
      </c>
      <c r="G932" s="5" t="s">
        <v>4</v>
      </c>
      <c r="H932" s="5" t="s">
        <v>1032</v>
      </c>
      <c r="I932" s="4" t="s">
        <v>1033</v>
      </c>
      <c r="J932" s="5" t="s">
        <v>4</v>
      </c>
      <c r="K932" s="5" t="s">
        <v>4</v>
      </c>
      <c r="L932" s="5" t="s">
        <v>4</v>
      </c>
      <c r="M932" s="5" t="s">
        <v>5</v>
      </c>
      <c r="N932" s="5" t="s">
        <v>1031</v>
      </c>
      <c r="O932" s="18">
        <v>44424</v>
      </c>
      <c r="P932" s="5" t="s">
        <v>7</v>
      </c>
      <c r="Q932" s="19">
        <v>11079</v>
      </c>
      <c r="R932" s="19">
        <v>11079</v>
      </c>
      <c r="S932" s="19">
        <v>0</v>
      </c>
      <c r="T932" s="19">
        <v>0</v>
      </c>
    </row>
    <row r="933" spans="1:20" outlineLevel="3" x14ac:dyDescent="0.35">
      <c r="H933" s="1" t="s">
        <v>11105</v>
      </c>
      <c r="O933" s="18"/>
      <c r="Q933" s="19">
        <f>SUBTOTAL(9,Q932:Q932)</f>
        <v>11079</v>
      </c>
      <c r="R933" s="19">
        <f>SUBTOTAL(9,R932:R932)</f>
        <v>11079</v>
      </c>
      <c r="S933" s="19">
        <f>SUBTOTAL(9,S932:S932)</f>
        <v>0</v>
      </c>
      <c r="T933" s="19">
        <f>SUBTOTAL(9,T932:T932)</f>
        <v>0</v>
      </c>
    </row>
    <row r="934" spans="1:20" ht="29" outlineLevel="4" x14ac:dyDescent="0.35">
      <c r="A934" s="9" t="s">
        <v>37</v>
      </c>
      <c r="B934" s="9" t="s">
        <v>38</v>
      </c>
      <c r="C934" s="12" t="s">
        <v>1029</v>
      </c>
      <c r="D934" s="5" t="s">
        <v>1030</v>
      </c>
      <c r="E934" s="9" t="s">
        <v>1030</v>
      </c>
      <c r="F934" s="5" t="s">
        <v>4</v>
      </c>
      <c r="G934" s="5" t="s">
        <v>45</v>
      </c>
      <c r="H934" s="5" t="s">
        <v>1035</v>
      </c>
      <c r="I934" s="4" t="s">
        <v>1036</v>
      </c>
      <c r="J934" s="5" t="s">
        <v>4</v>
      </c>
      <c r="K934" s="5" t="s">
        <v>4</v>
      </c>
      <c r="L934" s="5" t="s">
        <v>4</v>
      </c>
      <c r="M934" s="5" t="s">
        <v>5</v>
      </c>
      <c r="N934" s="5" t="s">
        <v>1034</v>
      </c>
      <c r="O934" s="18">
        <v>44411</v>
      </c>
      <c r="P934" s="5" t="s">
        <v>7</v>
      </c>
      <c r="Q934" s="19">
        <v>670.11</v>
      </c>
      <c r="R934" s="19">
        <v>0</v>
      </c>
      <c r="S934" s="19">
        <v>670.11</v>
      </c>
      <c r="T934" s="19">
        <v>0</v>
      </c>
    </row>
    <row r="935" spans="1:20" ht="29" outlineLevel="4" x14ac:dyDescent="0.35">
      <c r="A935" s="9" t="s">
        <v>37</v>
      </c>
      <c r="B935" s="9" t="s">
        <v>38</v>
      </c>
      <c r="C935" s="12" t="s">
        <v>1029</v>
      </c>
      <c r="D935" s="5" t="s">
        <v>1030</v>
      </c>
      <c r="E935" s="9" t="s">
        <v>1030</v>
      </c>
      <c r="F935" s="5" t="s">
        <v>49</v>
      </c>
      <c r="G935" s="5" t="s">
        <v>4</v>
      </c>
      <c r="H935" s="5" t="s">
        <v>1035</v>
      </c>
      <c r="I935" s="4" t="s">
        <v>1036</v>
      </c>
      <c r="J935" s="5" t="s">
        <v>4</v>
      </c>
      <c r="K935" s="5" t="s">
        <v>4</v>
      </c>
      <c r="L935" s="5" t="s">
        <v>4</v>
      </c>
      <c r="M935" s="5" t="s">
        <v>5</v>
      </c>
      <c r="N935" s="5" t="s">
        <v>1034</v>
      </c>
      <c r="O935" s="18">
        <v>44411</v>
      </c>
      <c r="P935" s="5" t="s">
        <v>7</v>
      </c>
      <c r="Q935" s="19">
        <v>10709.89</v>
      </c>
      <c r="R935" s="19">
        <v>10709.89</v>
      </c>
      <c r="S935" s="19">
        <v>0</v>
      </c>
      <c r="T935" s="19">
        <v>0</v>
      </c>
    </row>
    <row r="936" spans="1:20" outlineLevel="3" x14ac:dyDescent="0.35">
      <c r="H936" s="1" t="s">
        <v>11106</v>
      </c>
      <c r="O936" s="18"/>
      <c r="Q936" s="19">
        <f>SUBTOTAL(9,Q934:Q935)</f>
        <v>11380</v>
      </c>
      <c r="R936" s="19">
        <f>SUBTOTAL(9,R934:R935)</f>
        <v>10709.89</v>
      </c>
      <c r="S936" s="19">
        <f>SUBTOTAL(9,S934:S935)</f>
        <v>670.11</v>
      </c>
      <c r="T936" s="19">
        <f>SUBTOTAL(9,T934:T935)</f>
        <v>0</v>
      </c>
    </row>
    <row r="937" spans="1:20" ht="29" outlineLevel="4" x14ac:dyDescent="0.35">
      <c r="A937" s="9" t="s">
        <v>37</v>
      </c>
      <c r="B937" s="9" t="s">
        <v>38</v>
      </c>
      <c r="C937" s="12" t="s">
        <v>1029</v>
      </c>
      <c r="D937" s="5" t="s">
        <v>1030</v>
      </c>
      <c r="E937" s="9" t="s">
        <v>1030</v>
      </c>
      <c r="F937" s="5" t="s">
        <v>49</v>
      </c>
      <c r="G937" s="5" t="s">
        <v>4</v>
      </c>
      <c r="H937" s="5" t="s">
        <v>1038</v>
      </c>
      <c r="I937" s="4" t="s">
        <v>1039</v>
      </c>
      <c r="J937" s="5" t="s">
        <v>4</v>
      </c>
      <c r="K937" s="5" t="s">
        <v>4</v>
      </c>
      <c r="L937" s="5" t="s">
        <v>4</v>
      </c>
      <c r="M937" s="5" t="s">
        <v>5</v>
      </c>
      <c r="N937" s="5" t="s">
        <v>1037</v>
      </c>
      <c r="O937" s="18">
        <v>44652</v>
      </c>
      <c r="P937" s="5" t="s">
        <v>7</v>
      </c>
      <c r="Q937" s="19">
        <v>54225</v>
      </c>
      <c r="R937" s="19">
        <v>54225</v>
      </c>
      <c r="S937" s="19">
        <v>0</v>
      </c>
      <c r="T937" s="19">
        <v>0</v>
      </c>
    </row>
    <row r="938" spans="1:20" ht="29" outlineLevel="4" x14ac:dyDescent="0.35">
      <c r="A938" s="9" t="s">
        <v>37</v>
      </c>
      <c r="B938" s="9" t="s">
        <v>38</v>
      </c>
      <c r="C938" s="12" t="s">
        <v>1029</v>
      </c>
      <c r="D938" s="5" t="s">
        <v>1030</v>
      </c>
      <c r="E938" s="9" t="s">
        <v>1030</v>
      </c>
      <c r="F938" s="5" t="s">
        <v>49</v>
      </c>
      <c r="G938" s="5" t="s">
        <v>4</v>
      </c>
      <c r="H938" s="5" t="s">
        <v>1038</v>
      </c>
      <c r="I938" s="4" t="s">
        <v>1039</v>
      </c>
      <c r="J938" s="5" t="s">
        <v>4</v>
      </c>
      <c r="K938" s="5" t="s">
        <v>4</v>
      </c>
      <c r="L938" s="5" t="s">
        <v>4</v>
      </c>
      <c r="M938" s="5" t="s">
        <v>5</v>
      </c>
      <c r="N938" s="5" t="s">
        <v>1040</v>
      </c>
      <c r="O938" s="18">
        <v>44683</v>
      </c>
      <c r="P938" s="5" t="s">
        <v>7</v>
      </c>
      <c r="Q938" s="19">
        <v>114739</v>
      </c>
      <c r="R938" s="19">
        <v>114739</v>
      </c>
      <c r="S938" s="19">
        <v>0</v>
      </c>
      <c r="T938" s="19">
        <v>0</v>
      </c>
    </row>
    <row r="939" spans="1:20" outlineLevel="3" x14ac:dyDescent="0.35">
      <c r="H939" s="1" t="s">
        <v>11107</v>
      </c>
      <c r="O939" s="18"/>
      <c r="Q939" s="19">
        <f>SUBTOTAL(9,Q937:Q938)</f>
        <v>168964</v>
      </c>
      <c r="R939" s="19">
        <f>SUBTOTAL(9,R937:R938)</f>
        <v>168964</v>
      </c>
      <c r="S939" s="19">
        <f>SUBTOTAL(9,S937:S938)</f>
        <v>0</v>
      </c>
      <c r="T939" s="19">
        <f>SUBTOTAL(9,T937:T938)</f>
        <v>0</v>
      </c>
    </row>
    <row r="940" spans="1:20" ht="29" outlineLevel="4" x14ac:dyDescent="0.35">
      <c r="A940" s="9" t="s">
        <v>37</v>
      </c>
      <c r="B940" s="9" t="s">
        <v>38</v>
      </c>
      <c r="C940" s="12" t="s">
        <v>1029</v>
      </c>
      <c r="D940" s="5" t="s">
        <v>1030</v>
      </c>
      <c r="E940" s="9" t="s">
        <v>1030</v>
      </c>
      <c r="F940" s="5" t="s">
        <v>41</v>
      </c>
      <c r="G940" s="5" t="s">
        <v>4</v>
      </c>
      <c r="H940" s="5" t="s">
        <v>1042</v>
      </c>
      <c r="I940" s="4" t="s">
        <v>1043</v>
      </c>
      <c r="J940" s="5" t="s">
        <v>4</v>
      </c>
      <c r="K940" s="5" t="s">
        <v>4</v>
      </c>
      <c r="L940" s="5" t="s">
        <v>4</v>
      </c>
      <c r="M940" s="5" t="s">
        <v>5</v>
      </c>
      <c r="N940" s="5" t="s">
        <v>1041</v>
      </c>
      <c r="O940" s="18">
        <v>44494</v>
      </c>
      <c r="P940" s="5" t="s">
        <v>7</v>
      </c>
      <c r="Q940" s="19">
        <v>13348</v>
      </c>
      <c r="R940" s="19">
        <v>13348</v>
      </c>
      <c r="S940" s="19">
        <v>0</v>
      </c>
      <c r="T940" s="19">
        <v>0</v>
      </c>
    </row>
    <row r="941" spans="1:20" ht="29" outlineLevel="4" x14ac:dyDescent="0.35">
      <c r="A941" s="9" t="s">
        <v>37</v>
      </c>
      <c r="B941" s="9" t="s">
        <v>38</v>
      </c>
      <c r="C941" s="12" t="s">
        <v>1029</v>
      </c>
      <c r="D941" s="5" t="s">
        <v>1030</v>
      </c>
      <c r="E941" s="9" t="s">
        <v>1030</v>
      </c>
      <c r="F941" s="5" t="s">
        <v>41</v>
      </c>
      <c r="G941" s="5" t="s">
        <v>4</v>
      </c>
      <c r="H941" s="5" t="s">
        <v>1042</v>
      </c>
      <c r="I941" s="4" t="s">
        <v>1043</v>
      </c>
      <c r="J941" s="5" t="s">
        <v>4</v>
      </c>
      <c r="K941" s="5" t="s">
        <v>4</v>
      </c>
      <c r="L941" s="5" t="s">
        <v>4</v>
      </c>
      <c r="M941" s="5" t="s">
        <v>5</v>
      </c>
      <c r="N941" s="5" t="s">
        <v>1044</v>
      </c>
      <c r="O941" s="18">
        <v>44603</v>
      </c>
      <c r="P941" s="5" t="s">
        <v>7</v>
      </c>
      <c r="Q941" s="19">
        <v>14193</v>
      </c>
      <c r="R941" s="19">
        <v>14193</v>
      </c>
      <c r="S941" s="19">
        <v>0</v>
      </c>
      <c r="T941" s="19">
        <v>0</v>
      </c>
    </row>
    <row r="942" spans="1:20" outlineLevel="3" x14ac:dyDescent="0.35">
      <c r="H942" s="1" t="s">
        <v>11108</v>
      </c>
      <c r="O942" s="18"/>
      <c r="Q942" s="19">
        <f>SUBTOTAL(9,Q940:Q941)</f>
        <v>27541</v>
      </c>
      <c r="R942" s="19">
        <f>SUBTOTAL(9,R940:R941)</f>
        <v>27541</v>
      </c>
      <c r="S942" s="19">
        <f>SUBTOTAL(9,S940:S941)</f>
        <v>0</v>
      </c>
      <c r="T942" s="19">
        <f>SUBTOTAL(9,T940:T941)</f>
        <v>0</v>
      </c>
    </row>
    <row r="943" spans="1:20" ht="29" outlineLevel="4" x14ac:dyDescent="0.35">
      <c r="A943" s="9" t="s">
        <v>37</v>
      </c>
      <c r="B943" s="9" t="s">
        <v>38</v>
      </c>
      <c r="C943" s="12" t="s">
        <v>1029</v>
      </c>
      <c r="D943" s="5" t="s">
        <v>1030</v>
      </c>
      <c r="E943" s="9" t="s">
        <v>1030</v>
      </c>
      <c r="F943" s="5" t="s">
        <v>4</v>
      </c>
      <c r="G943" s="5" t="s">
        <v>45</v>
      </c>
      <c r="H943" s="5" t="s">
        <v>1046</v>
      </c>
      <c r="I943" s="4" t="s">
        <v>1047</v>
      </c>
      <c r="J943" s="5" t="s">
        <v>4</v>
      </c>
      <c r="K943" s="5" t="s">
        <v>4</v>
      </c>
      <c r="L943" s="5" t="s">
        <v>4</v>
      </c>
      <c r="M943" s="5" t="s">
        <v>5</v>
      </c>
      <c r="N943" s="5" t="s">
        <v>1045</v>
      </c>
      <c r="O943" s="18">
        <v>44455</v>
      </c>
      <c r="P943" s="5" t="s">
        <v>7</v>
      </c>
      <c r="Q943" s="19">
        <v>1531.2</v>
      </c>
      <c r="R943" s="19">
        <v>0</v>
      </c>
      <c r="S943" s="19">
        <v>1531.2</v>
      </c>
      <c r="T943" s="19">
        <v>0</v>
      </c>
    </row>
    <row r="944" spans="1:20" ht="29" outlineLevel="4" x14ac:dyDescent="0.35">
      <c r="A944" s="9" t="s">
        <v>37</v>
      </c>
      <c r="B944" s="9" t="s">
        <v>38</v>
      </c>
      <c r="C944" s="12" t="s">
        <v>1029</v>
      </c>
      <c r="D944" s="5" t="s">
        <v>1030</v>
      </c>
      <c r="E944" s="9" t="s">
        <v>1030</v>
      </c>
      <c r="F944" s="5" t="s">
        <v>4</v>
      </c>
      <c r="G944" s="5" t="s">
        <v>45</v>
      </c>
      <c r="H944" s="5" t="s">
        <v>1046</v>
      </c>
      <c r="I944" s="4" t="s">
        <v>1047</v>
      </c>
      <c r="J944" s="5" t="s">
        <v>4</v>
      </c>
      <c r="K944" s="5" t="s">
        <v>4</v>
      </c>
      <c r="L944" s="5" t="s">
        <v>4</v>
      </c>
      <c r="M944" s="5" t="s">
        <v>5</v>
      </c>
      <c r="N944" s="5" t="s">
        <v>1048</v>
      </c>
      <c r="O944" s="18">
        <v>44487</v>
      </c>
      <c r="P944" s="5" t="s">
        <v>7</v>
      </c>
      <c r="Q944" s="19">
        <v>1805.66</v>
      </c>
      <c r="R944" s="19">
        <v>0</v>
      </c>
      <c r="S944" s="19">
        <v>1805.66</v>
      </c>
      <c r="T944" s="19">
        <v>0</v>
      </c>
    </row>
    <row r="945" spans="1:20" ht="29" outlineLevel="4" x14ac:dyDescent="0.35">
      <c r="A945" s="9" t="s">
        <v>37</v>
      </c>
      <c r="B945" s="9" t="s">
        <v>38</v>
      </c>
      <c r="C945" s="12" t="s">
        <v>1029</v>
      </c>
      <c r="D945" s="5" t="s">
        <v>1030</v>
      </c>
      <c r="E945" s="9" t="s">
        <v>1030</v>
      </c>
      <c r="F945" s="5" t="s">
        <v>4</v>
      </c>
      <c r="G945" s="5" t="s">
        <v>45</v>
      </c>
      <c r="H945" s="5" t="s">
        <v>1046</v>
      </c>
      <c r="I945" s="4" t="s">
        <v>1047</v>
      </c>
      <c r="J945" s="5" t="s">
        <v>4</v>
      </c>
      <c r="K945" s="5" t="s">
        <v>4</v>
      </c>
      <c r="L945" s="5" t="s">
        <v>4</v>
      </c>
      <c r="M945" s="5" t="s">
        <v>5</v>
      </c>
      <c r="N945" s="5" t="s">
        <v>1049</v>
      </c>
      <c r="O945" s="18">
        <v>44504</v>
      </c>
      <c r="P945" s="5" t="s">
        <v>7</v>
      </c>
      <c r="Q945" s="19">
        <v>1870.31</v>
      </c>
      <c r="R945" s="19">
        <v>0</v>
      </c>
      <c r="S945" s="19">
        <v>1870.31</v>
      </c>
      <c r="T945" s="19">
        <v>0</v>
      </c>
    </row>
    <row r="946" spans="1:20" ht="29" outlineLevel="4" x14ac:dyDescent="0.35">
      <c r="A946" s="9" t="s">
        <v>37</v>
      </c>
      <c r="B946" s="9" t="s">
        <v>38</v>
      </c>
      <c r="C946" s="12" t="s">
        <v>1029</v>
      </c>
      <c r="D946" s="5" t="s">
        <v>1030</v>
      </c>
      <c r="E946" s="9" t="s">
        <v>1030</v>
      </c>
      <c r="F946" s="5" t="s">
        <v>4</v>
      </c>
      <c r="G946" s="5" t="s">
        <v>45</v>
      </c>
      <c r="H946" s="5" t="s">
        <v>1046</v>
      </c>
      <c r="I946" s="4" t="s">
        <v>1047</v>
      </c>
      <c r="J946" s="5" t="s">
        <v>4</v>
      </c>
      <c r="K946" s="5" t="s">
        <v>4</v>
      </c>
      <c r="L946" s="5" t="s">
        <v>4</v>
      </c>
      <c r="M946" s="5" t="s">
        <v>5</v>
      </c>
      <c r="N946" s="5" t="s">
        <v>1050</v>
      </c>
      <c r="O946" s="18">
        <v>44552</v>
      </c>
      <c r="P946" s="5" t="s">
        <v>7</v>
      </c>
      <c r="Q946" s="19">
        <v>743.46</v>
      </c>
      <c r="R946" s="19">
        <v>0</v>
      </c>
      <c r="S946" s="19">
        <v>743.46</v>
      </c>
      <c r="T946" s="19">
        <v>0</v>
      </c>
    </row>
    <row r="947" spans="1:20" ht="29" outlineLevel="4" x14ac:dyDescent="0.35">
      <c r="A947" s="9" t="s">
        <v>37</v>
      </c>
      <c r="B947" s="9" t="s">
        <v>38</v>
      </c>
      <c r="C947" s="12" t="s">
        <v>1029</v>
      </c>
      <c r="D947" s="5" t="s">
        <v>1030</v>
      </c>
      <c r="E947" s="9" t="s">
        <v>1030</v>
      </c>
      <c r="F947" s="5" t="s">
        <v>4</v>
      </c>
      <c r="G947" s="5" t="s">
        <v>45</v>
      </c>
      <c r="H947" s="5" t="s">
        <v>1046</v>
      </c>
      <c r="I947" s="4" t="s">
        <v>1047</v>
      </c>
      <c r="J947" s="5" t="s">
        <v>4</v>
      </c>
      <c r="K947" s="5" t="s">
        <v>4</v>
      </c>
      <c r="L947" s="5" t="s">
        <v>4</v>
      </c>
      <c r="M947" s="5" t="s">
        <v>5</v>
      </c>
      <c r="N947" s="5" t="s">
        <v>1051</v>
      </c>
      <c r="O947" s="18">
        <v>44606</v>
      </c>
      <c r="P947" s="5" t="s">
        <v>7</v>
      </c>
      <c r="Q947" s="19">
        <v>2073.19</v>
      </c>
      <c r="R947" s="19">
        <v>0</v>
      </c>
      <c r="S947" s="19">
        <v>2073.19</v>
      </c>
      <c r="T947" s="19">
        <v>0</v>
      </c>
    </row>
    <row r="948" spans="1:20" ht="29" outlineLevel="4" x14ac:dyDescent="0.35">
      <c r="A948" s="9" t="s">
        <v>37</v>
      </c>
      <c r="B948" s="9" t="s">
        <v>38</v>
      </c>
      <c r="C948" s="12" t="s">
        <v>1029</v>
      </c>
      <c r="D948" s="5" t="s">
        <v>1030</v>
      </c>
      <c r="E948" s="9" t="s">
        <v>1030</v>
      </c>
      <c r="F948" s="5" t="s">
        <v>4</v>
      </c>
      <c r="G948" s="5" t="s">
        <v>45</v>
      </c>
      <c r="H948" s="5" t="s">
        <v>1046</v>
      </c>
      <c r="I948" s="4" t="s">
        <v>1047</v>
      </c>
      <c r="J948" s="5" t="s">
        <v>4</v>
      </c>
      <c r="K948" s="5" t="s">
        <v>4</v>
      </c>
      <c r="L948" s="5" t="s">
        <v>4</v>
      </c>
      <c r="M948" s="5" t="s">
        <v>5</v>
      </c>
      <c r="N948" s="5" t="s">
        <v>1052</v>
      </c>
      <c r="O948" s="18">
        <v>44636</v>
      </c>
      <c r="P948" s="5" t="s">
        <v>7</v>
      </c>
      <c r="Q948" s="19">
        <v>626.16</v>
      </c>
      <c r="R948" s="19">
        <v>0</v>
      </c>
      <c r="S948" s="19">
        <v>626.16</v>
      </c>
      <c r="T948" s="19">
        <v>0</v>
      </c>
    </row>
    <row r="949" spans="1:20" ht="29" outlineLevel="4" x14ac:dyDescent="0.35">
      <c r="A949" s="9" t="s">
        <v>37</v>
      </c>
      <c r="B949" s="9" t="s">
        <v>38</v>
      </c>
      <c r="C949" s="12" t="s">
        <v>1029</v>
      </c>
      <c r="D949" s="5" t="s">
        <v>1030</v>
      </c>
      <c r="E949" s="9" t="s">
        <v>1030</v>
      </c>
      <c r="F949" s="5" t="s">
        <v>4</v>
      </c>
      <c r="G949" s="5" t="s">
        <v>45</v>
      </c>
      <c r="H949" s="5" t="s">
        <v>1046</v>
      </c>
      <c r="I949" s="4" t="s">
        <v>1047</v>
      </c>
      <c r="J949" s="5" t="s">
        <v>4</v>
      </c>
      <c r="K949" s="5" t="s">
        <v>4</v>
      </c>
      <c r="L949" s="5" t="s">
        <v>4</v>
      </c>
      <c r="M949" s="5" t="s">
        <v>5</v>
      </c>
      <c r="N949" s="5" t="s">
        <v>1053</v>
      </c>
      <c r="O949" s="18">
        <v>44664</v>
      </c>
      <c r="P949" s="5" t="s">
        <v>7</v>
      </c>
      <c r="Q949" s="19">
        <v>616.23</v>
      </c>
      <c r="R949" s="19">
        <v>0</v>
      </c>
      <c r="S949" s="19">
        <v>616.23</v>
      </c>
      <c r="T949" s="19">
        <v>0</v>
      </c>
    </row>
    <row r="950" spans="1:20" ht="29" outlineLevel="4" x14ac:dyDescent="0.35">
      <c r="A950" s="9" t="s">
        <v>37</v>
      </c>
      <c r="B950" s="9" t="s">
        <v>38</v>
      </c>
      <c r="C950" s="12" t="s">
        <v>1029</v>
      </c>
      <c r="D950" s="5" t="s">
        <v>1030</v>
      </c>
      <c r="E950" s="9" t="s">
        <v>1030</v>
      </c>
      <c r="F950" s="5" t="s">
        <v>4</v>
      </c>
      <c r="G950" s="5" t="s">
        <v>45</v>
      </c>
      <c r="H950" s="5" t="s">
        <v>1046</v>
      </c>
      <c r="I950" s="4" t="s">
        <v>1047</v>
      </c>
      <c r="J950" s="5" t="s">
        <v>4</v>
      </c>
      <c r="K950" s="5" t="s">
        <v>4</v>
      </c>
      <c r="L950" s="5" t="s">
        <v>4</v>
      </c>
      <c r="M950" s="5" t="s">
        <v>5</v>
      </c>
      <c r="N950" s="5" t="s">
        <v>1054</v>
      </c>
      <c r="O950" s="18">
        <v>44692</v>
      </c>
      <c r="P950" s="5" t="s">
        <v>7</v>
      </c>
      <c r="Q950" s="19">
        <v>663.7</v>
      </c>
      <c r="R950" s="19">
        <v>0</v>
      </c>
      <c r="S950" s="19">
        <v>663.7</v>
      </c>
      <c r="T950" s="19">
        <v>0</v>
      </c>
    </row>
    <row r="951" spans="1:20" ht="29" outlineLevel="4" x14ac:dyDescent="0.35">
      <c r="A951" s="9" t="s">
        <v>37</v>
      </c>
      <c r="B951" s="9" t="s">
        <v>38</v>
      </c>
      <c r="C951" s="12" t="s">
        <v>1029</v>
      </c>
      <c r="D951" s="5" t="s">
        <v>1030</v>
      </c>
      <c r="E951" s="9" t="s">
        <v>1030</v>
      </c>
      <c r="F951" s="5" t="s">
        <v>4</v>
      </c>
      <c r="G951" s="5" t="s">
        <v>45</v>
      </c>
      <c r="H951" s="5" t="s">
        <v>1046</v>
      </c>
      <c r="I951" s="4" t="s">
        <v>1047</v>
      </c>
      <c r="J951" s="5" t="s">
        <v>4</v>
      </c>
      <c r="K951" s="5" t="s">
        <v>4</v>
      </c>
      <c r="L951" s="5" t="s">
        <v>4</v>
      </c>
      <c r="M951" s="5" t="s">
        <v>5</v>
      </c>
      <c r="N951" s="5" t="s">
        <v>1055</v>
      </c>
      <c r="O951" s="18">
        <v>44714</v>
      </c>
      <c r="P951" s="5" t="s">
        <v>7</v>
      </c>
      <c r="Q951" s="19">
        <v>1318.43</v>
      </c>
      <c r="R951" s="19">
        <v>0</v>
      </c>
      <c r="S951" s="19">
        <v>1318.43</v>
      </c>
      <c r="T951" s="19">
        <v>0</v>
      </c>
    </row>
    <row r="952" spans="1:20" ht="29" outlineLevel="4" x14ac:dyDescent="0.35">
      <c r="A952" s="9" t="s">
        <v>37</v>
      </c>
      <c r="B952" s="9" t="s">
        <v>38</v>
      </c>
      <c r="C952" s="12" t="s">
        <v>1029</v>
      </c>
      <c r="D952" s="5" t="s">
        <v>1030</v>
      </c>
      <c r="E952" s="9" t="s">
        <v>1030</v>
      </c>
      <c r="F952" s="5" t="s">
        <v>49</v>
      </c>
      <c r="G952" s="5" t="s">
        <v>4</v>
      </c>
      <c r="H952" s="5" t="s">
        <v>1046</v>
      </c>
      <c r="I952" s="4" t="s">
        <v>1047</v>
      </c>
      <c r="J952" s="5" t="s">
        <v>4</v>
      </c>
      <c r="K952" s="5" t="s">
        <v>4</v>
      </c>
      <c r="L952" s="5" t="s">
        <v>4</v>
      </c>
      <c r="M952" s="5" t="s">
        <v>5</v>
      </c>
      <c r="N952" s="5" t="s">
        <v>1045</v>
      </c>
      <c r="O952" s="18">
        <v>44455</v>
      </c>
      <c r="P952" s="5" t="s">
        <v>7</v>
      </c>
      <c r="Q952" s="19">
        <v>24499.8</v>
      </c>
      <c r="R952" s="19">
        <v>24499.8</v>
      </c>
      <c r="S952" s="19">
        <v>0</v>
      </c>
      <c r="T952" s="19">
        <v>0</v>
      </c>
    </row>
    <row r="953" spans="1:20" ht="29" outlineLevel="4" x14ac:dyDescent="0.35">
      <c r="A953" s="9" t="s">
        <v>37</v>
      </c>
      <c r="B953" s="9" t="s">
        <v>38</v>
      </c>
      <c r="C953" s="12" t="s">
        <v>1029</v>
      </c>
      <c r="D953" s="5" t="s">
        <v>1030</v>
      </c>
      <c r="E953" s="9" t="s">
        <v>1030</v>
      </c>
      <c r="F953" s="5" t="s">
        <v>49</v>
      </c>
      <c r="G953" s="5" t="s">
        <v>4</v>
      </c>
      <c r="H953" s="5" t="s">
        <v>1046</v>
      </c>
      <c r="I953" s="4" t="s">
        <v>1047</v>
      </c>
      <c r="J953" s="5" t="s">
        <v>4</v>
      </c>
      <c r="K953" s="5" t="s">
        <v>4</v>
      </c>
      <c r="L953" s="5" t="s">
        <v>4</v>
      </c>
      <c r="M953" s="5" t="s">
        <v>5</v>
      </c>
      <c r="N953" s="5" t="s">
        <v>1048</v>
      </c>
      <c r="O953" s="18">
        <v>44487</v>
      </c>
      <c r="P953" s="5" t="s">
        <v>7</v>
      </c>
      <c r="Q953" s="19">
        <v>28891.34</v>
      </c>
      <c r="R953" s="19">
        <v>28891.34</v>
      </c>
      <c r="S953" s="19">
        <v>0</v>
      </c>
      <c r="T953" s="19">
        <v>0</v>
      </c>
    </row>
    <row r="954" spans="1:20" ht="29" outlineLevel="4" x14ac:dyDescent="0.35">
      <c r="A954" s="9" t="s">
        <v>37</v>
      </c>
      <c r="B954" s="9" t="s">
        <v>38</v>
      </c>
      <c r="C954" s="12" t="s">
        <v>1029</v>
      </c>
      <c r="D954" s="5" t="s">
        <v>1030</v>
      </c>
      <c r="E954" s="9" t="s">
        <v>1030</v>
      </c>
      <c r="F954" s="5" t="s">
        <v>49</v>
      </c>
      <c r="G954" s="5" t="s">
        <v>4</v>
      </c>
      <c r="H954" s="5" t="s">
        <v>1046</v>
      </c>
      <c r="I954" s="4" t="s">
        <v>1047</v>
      </c>
      <c r="J954" s="5" t="s">
        <v>4</v>
      </c>
      <c r="K954" s="5" t="s">
        <v>4</v>
      </c>
      <c r="L954" s="5" t="s">
        <v>4</v>
      </c>
      <c r="M954" s="5" t="s">
        <v>5</v>
      </c>
      <c r="N954" s="5" t="s">
        <v>1049</v>
      </c>
      <c r="O954" s="18">
        <v>44504</v>
      </c>
      <c r="P954" s="5" t="s">
        <v>7</v>
      </c>
      <c r="Q954" s="19">
        <v>29925.69</v>
      </c>
      <c r="R954" s="19">
        <v>29925.69</v>
      </c>
      <c r="S954" s="19">
        <v>0</v>
      </c>
      <c r="T954" s="19">
        <v>0</v>
      </c>
    </row>
    <row r="955" spans="1:20" ht="29" outlineLevel="4" x14ac:dyDescent="0.35">
      <c r="A955" s="9" t="s">
        <v>37</v>
      </c>
      <c r="B955" s="9" t="s">
        <v>38</v>
      </c>
      <c r="C955" s="12" t="s">
        <v>1029</v>
      </c>
      <c r="D955" s="5" t="s">
        <v>1030</v>
      </c>
      <c r="E955" s="9" t="s">
        <v>1030</v>
      </c>
      <c r="F955" s="5" t="s">
        <v>49</v>
      </c>
      <c r="G955" s="5" t="s">
        <v>4</v>
      </c>
      <c r="H955" s="5" t="s">
        <v>1046</v>
      </c>
      <c r="I955" s="4" t="s">
        <v>1047</v>
      </c>
      <c r="J955" s="5" t="s">
        <v>4</v>
      </c>
      <c r="K955" s="5" t="s">
        <v>4</v>
      </c>
      <c r="L955" s="5" t="s">
        <v>4</v>
      </c>
      <c r="M955" s="5" t="s">
        <v>5</v>
      </c>
      <c r="N955" s="5" t="s">
        <v>1050</v>
      </c>
      <c r="O955" s="18">
        <v>44552</v>
      </c>
      <c r="P955" s="5" t="s">
        <v>7</v>
      </c>
      <c r="Q955" s="19">
        <v>11895.54</v>
      </c>
      <c r="R955" s="19">
        <v>11895.54</v>
      </c>
      <c r="S955" s="19">
        <v>0</v>
      </c>
      <c r="T955" s="19">
        <v>0</v>
      </c>
    </row>
    <row r="956" spans="1:20" ht="29" outlineLevel="4" x14ac:dyDescent="0.35">
      <c r="A956" s="9" t="s">
        <v>37</v>
      </c>
      <c r="B956" s="9" t="s">
        <v>38</v>
      </c>
      <c r="C956" s="12" t="s">
        <v>1029</v>
      </c>
      <c r="D956" s="5" t="s">
        <v>1030</v>
      </c>
      <c r="E956" s="9" t="s">
        <v>1030</v>
      </c>
      <c r="F956" s="5" t="s">
        <v>49</v>
      </c>
      <c r="G956" s="5" t="s">
        <v>4</v>
      </c>
      <c r="H956" s="5" t="s">
        <v>1046</v>
      </c>
      <c r="I956" s="4" t="s">
        <v>1047</v>
      </c>
      <c r="J956" s="5" t="s">
        <v>4</v>
      </c>
      <c r="K956" s="5" t="s">
        <v>4</v>
      </c>
      <c r="L956" s="5" t="s">
        <v>4</v>
      </c>
      <c r="M956" s="5" t="s">
        <v>5</v>
      </c>
      <c r="N956" s="5" t="s">
        <v>1051</v>
      </c>
      <c r="O956" s="18">
        <v>44606</v>
      </c>
      <c r="P956" s="5" t="s">
        <v>7</v>
      </c>
      <c r="Q956" s="19">
        <v>33171.81</v>
      </c>
      <c r="R956" s="19">
        <v>33171.81</v>
      </c>
      <c r="S956" s="19">
        <v>0</v>
      </c>
      <c r="T956" s="19">
        <v>0</v>
      </c>
    </row>
    <row r="957" spans="1:20" ht="29" outlineLevel="4" x14ac:dyDescent="0.35">
      <c r="A957" s="9" t="s">
        <v>37</v>
      </c>
      <c r="B957" s="9" t="s">
        <v>38</v>
      </c>
      <c r="C957" s="12" t="s">
        <v>1029</v>
      </c>
      <c r="D957" s="5" t="s">
        <v>1030</v>
      </c>
      <c r="E957" s="9" t="s">
        <v>1030</v>
      </c>
      <c r="F957" s="5" t="s">
        <v>49</v>
      </c>
      <c r="G957" s="5" t="s">
        <v>4</v>
      </c>
      <c r="H957" s="5" t="s">
        <v>1046</v>
      </c>
      <c r="I957" s="4" t="s">
        <v>1047</v>
      </c>
      <c r="J957" s="5" t="s">
        <v>4</v>
      </c>
      <c r="K957" s="5" t="s">
        <v>4</v>
      </c>
      <c r="L957" s="5" t="s">
        <v>4</v>
      </c>
      <c r="M957" s="5" t="s">
        <v>5</v>
      </c>
      <c r="N957" s="5" t="s">
        <v>1052</v>
      </c>
      <c r="O957" s="18">
        <v>44636</v>
      </c>
      <c r="P957" s="5" t="s">
        <v>7</v>
      </c>
      <c r="Q957" s="19">
        <v>10018.84</v>
      </c>
      <c r="R957" s="19">
        <v>10018.84</v>
      </c>
      <c r="S957" s="19">
        <v>0</v>
      </c>
      <c r="T957" s="19">
        <v>0</v>
      </c>
    </row>
    <row r="958" spans="1:20" ht="29" outlineLevel="4" x14ac:dyDescent="0.35">
      <c r="A958" s="9" t="s">
        <v>37</v>
      </c>
      <c r="B958" s="9" t="s">
        <v>38</v>
      </c>
      <c r="C958" s="12" t="s">
        <v>1029</v>
      </c>
      <c r="D958" s="5" t="s">
        <v>1030</v>
      </c>
      <c r="E958" s="9" t="s">
        <v>1030</v>
      </c>
      <c r="F958" s="5" t="s">
        <v>49</v>
      </c>
      <c r="G958" s="5" t="s">
        <v>4</v>
      </c>
      <c r="H958" s="5" t="s">
        <v>1046</v>
      </c>
      <c r="I958" s="4" t="s">
        <v>1047</v>
      </c>
      <c r="J958" s="5" t="s">
        <v>4</v>
      </c>
      <c r="K958" s="5" t="s">
        <v>4</v>
      </c>
      <c r="L958" s="5" t="s">
        <v>4</v>
      </c>
      <c r="M958" s="5" t="s">
        <v>5</v>
      </c>
      <c r="N958" s="5" t="s">
        <v>1053</v>
      </c>
      <c r="O958" s="18">
        <v>44664</v>
      </c>
      <c r="P958" s="5" t="s">
        <v>7</v>
      </c>
      <c r="Q958" s="19">
        <v>9859.77</v>
      </c>
      <c r="R958" s="19">
        <v>9859.77</v>
      </c>
      <c r="S958" s="19">
        <v>0</v>
      </c>
      <c r="T958" s="19">
        <v>0</v>
      </c>
    </row>
    <row r="959" spans="1:20" ht="29" outlineLevel="4" x14ac:dyDescent="0.35">
      <c r="A959" s="9" t="s">
        <v>37</v>
      </c>
      <c r="B959" s="9" t="s">
        <v>38</v>
      </c>
      <c r="C959" s="12" t="s">
        <v>1029</v>
      </c>
      <c r="D959" s="5" t="s">
        <v>1030</v>
      </c>
      <c r="E959" s="9" t="s">
        <v>1030</v>
      </c>
      <c r="F959" s="5" t="s">
        <v>49</v>
      </c>
      <c r="G959" s="5" t="s">
        <v>4</v>
      </c>
      <c r="H959" s="5" t="s">
        <v>1046</v>
      </c>
      <c r="I959" s="4" t="s">
        <v>1047</v>
      </c>
      <c r="J959" s="5" t="s">
        <v>4</v>
      </c>
      <c r="K959" s="5" t="s">
        <v>4</v>
      </c>
      <c r="L959" s="5" t="s">
        <v>4</v>
      </c>
      <c r="M959" s="5" t="s">
        <v>5</v>
      </c>
      <c r="N959" s="5" t="s">
        <v>1054</v>
      </c>
      <c r="O959" s="18">
        <v>44692</v>
      </c>
      <c r="P959" s="5" t="s">
        <v>7</v>
      </c>
      <c r="Q959" s="19">
        <v>10619.3</v>
      </c>
      <c r="R959" s="19">
        <v>10619.3</v>
      </c>
      <c r="S959" s="19">
        <v>0</v>
      </c>
      <c r="T959" s="19">
        <v>0</v>
      </c>
    </row>
    <row r="960" spans="1:20" ht="29" outlineLevel="4" x14ac:dyDescent="0.35">
      <c r="A960" s="9" t="s">
        <v>37</v>
      </c>
      <c r="B960" s="9" t="s">
        <v>38</v>
      </c>
      <c r="C960" s="12" t="s">
        <v>1029</v>
      </c>
      <c r="D960" s="5" t="s">
        <v>1030</v>
      </c>
      <c r="E960" s="9" t="s">
        <v>1030</v>
      </c>
      <c r="F960" s="5" t="s">
        <v>49</v>
      </c>
      <c r="G960" s="5" t="s">
        <v>4</v>
      </c>
      <c r="H960" s="5" t="s">
        <v>1046</v>
      </c>
      <c r="I960" s="4" t="s">
        <v>1047</v>
      </c>
      <c r="J960" s="5" t="s">
        <v>4</v>
      </c>
      <c r="K960" s="5" t="s">
        <v>4</v>
      </c>
      <c r="L960" s="5" t="s">
        <v>4</v>
      </c>
      <c r="M960" s="5" t="s">
        <v>5</v>
      </c>
      <c r="N960" s="5" t="s">
        <v>1055</v>
      </c>
      <c r="O960" s="18">
        <v>44714</v>
      </c>
      <c r="P960" s="5" t="s">
        <v>7</v>
      </c>
      <c r="Q960" s="19">
        <v>21095.57</v>
      </c>
      <c r="R960" s="19">
        <v>21095.57</v>
      </c>
      <c r="S960" s="19">
        <v>0</v>
      </c>
      <c r="T960" s="19">
        <v>0</v>
      </c>
    </row>
    <row r="961" spans="1:20" outlineLevel="3" x14ac:dyDescent="0.35">
      <c r="H961" s="1" t="s">
        <v>11109</v>
      </c>
      <c r="O961" s="18"/>
      <c r="Q961" s="19">
        <f>SUBTOTAL(9,Q943:Q960)</f>
        <v>191225.99999999997</v>
      </c>
      <c r="R961" s="19">
        <f>SUBTOTAL(9,R943:R960)</f>
        <v>179977.65999999997</v>
      </c>
      <c r="S961" s="19">
        <f>SUBTOTAL(9,S943:S960)</f>
        <v>11248.34</v>
      </c>
      <c r="T961" s="19">
        <f>SUBTOTAL(9,T943:T960)</f>
        <v>0</v>
      </c>
    </row>
    <row r="962" spans="1:20" outlineLevel="2" x14ac:dyDescent="0.35">
      <c r="C962" s="11" t="s">
        <v>10230</v>
      </c>
      <c r="O962" s="18"/>
      <c r="Q962" s="19">
        <f>SUBTOTAL(9,Q932:Q960)</f>
        <v>410190.00000000006</v>
      </c>
      <c r="R962" s="19">
        <f>SUBTOTAL(9,R932:R960)</f>
        <v>398271.55000000005</v>
      </c>
      <c r="S962" s="19">
        <f>SUBTOTAL(9,S932:S960)</f>
        <v>11918.45</v>
      </c>
      <c r="T962" s="19">
        <f>SUBTOTAL(9,T932:T960)</f>
        <v>0</v>
      </c>
    </row>
    <row r="963" spans="1:20" ht="29" outlineLevel="4" x14ac:dyDescent="0.35">
      <c r="A963" s="9" t="s">
        <v>74</v>
      </c>
      <c r="B963" s="9" t="s">
        <v>75</v>
      </c>
      <c r="C963" s="12" t="s">
        <v>1056</v>
      </c>
      <c r="D963" s="5" t="s">
        <v>1057</v>
      </c>
      <c r="E963" s="9" t="s">
        <v>1057</v>
      </c>
      <c r="F963" s="5" t="s">
        <v>77</v>
      </c>
      <c r="G963" s="5" t="s">
        <v>4</v>
      </c>
      <c r="H963" s="5" t="s">
        <v>1059</v>
      </c>
      <c r="I963" s="4" t="s">
        <v>12522</v>
      </c>
      <c r="J963" s="5" t="s">
        <v>4</v>
      </c>
      <c r="K963" s="5" t="s">
        <v>4</v>
      </c>
      <c r="L963" s="5" t="s">
        <v>4</v>
      </c>
      <c r="M963" s="5" t="s">
        <v>5</v>
      </c>
      <c r="N963" s="5" t="s">
        <v>1058</v>
      </c>
      <c r="O963" s="18">
        <v>44614</v>
      </c>
      <c r="P963" s="5" t="s">
        <v>7</v>
      </c>
      <c r="Q963" s="19">
        <v>33578</v>
      </c>
      <c r="R963" s="19">
        <v>33578</v>
      </c>
      <c r="S963" s="19">
        <v>0</v>
      </c>
      <c r="T963" s="19">
        <v>0</v>
      </c>
    </row>
    <row r="964" spans="1:20" outlineLevel="3" x14ac:dyDescent="0.35">
      <c r="H964" s="1" t="s">
        <v>11110</v>
      </c>
      <c r="O964" s="18"/>
      <c r="Q964" s="19">
        <f>SUBTOTAL(9,Q963:Q963)</f>
        <v>33578</v>
      </c>
      <c r="R964" s="19">
        <f>SUBTOTAL(9,R963:R963)</f>
        <v>33578</v>
      </c>
      <c r="S964" s="19">
        <f>SUBTOTAL(9,S963:S963)</f>
        <v>0</v>
      </c>
      <c r="T964" s="19">
        <f>SUBTOTAL(9,T963:T963)</f>
        <v>0</v>
      </c>
    </row>
    <row r="965" spans="1:20" ht="29" outlineLevel="4" x14ac:dyDescent="0.35">
      <c r="A965" s="9" t="s">
        <v>104</v>
      </c>
      <c r="B965" s="9" t="s">
        <v>105</v>
      </c>
      <c r="C965" s="12" t="s">
        <v>1056</v>
      </c>
      <c r="D965" s="5" t="s">
        <v>1060</v>
      </c>
      <c r="E965" s="9" t="s">
        <v>1060</v>
      </c>
      <c r="F965" s="5" t="s">
        <v>41</v>
      </c>
      <c r="G965" s="5" t="s">
        <v>4</v>
      </c>
      <c r="H965" s="5" t="s">
        <v>1062</v>
      </c>
      <c r="I965" s="4" t="s">
        <v>1063</v>
      </c>
      <c r="J965" s="5" t="s">
        <v>4</v>
      </c>
      <c r="K965" s="5" t="s">
        <v>4</v>
      </c>
      <c r="L965" s="5" t="s">
        <v>4</v>
      </c>
      <c r="M965" s="5" t="s">
        <v>5</v>
      </c>
      <c r="N965" s="5" t="s">
        <v>1061</v>
      </c>
      <c r="O965" s="18">
        <v>44424</v>
      </c>
      <c r="P965" s="5" t="s">
        <v>7</v>
      </c>
      <c r="Q965" s="19">
        <v>8192</v>
      </c>
      <c r="R965" s="19">
        <v>8192</v>
      </c>
      <c r="S965" s="19">
        <v>0</v>
      </c>
      <c r="T965" s="19">
        <v>0</v>
      </c>
    </row>
    <row r="966" spans="1:20" outlineLevel="3" x14ac:dyDescent="0.35">
      <c r="H966" s="1" t="s">
        <v>11111</v>
      </c>
      <c r="O966" s="18"/>
      <c r="Q966" s="19">
        <f>SUBTOTAL(9,Q965:Q965)</f>
        <v>8192</v>
      </c>
      <c r="R966" s="19">
        <f>SUBTOTAL(9,R965:R965)</f>
        <v>8192</v>
      </c>
      <c r="S966" s="19">
        <f>SUBTOTAL(9,S965:S965)</f>
        <v>0</v>
      </c>
      <c r="T966" s="19">
        <f>SUBTOTAL(9,T965:T965)</f>
        <v>0</v>
      </c>
    </row>
    <row r="967" spans="1:20" ht="29" outlineLevel="4" x14ac:dyDescent="0.35">
      <c r="A967" s="9" t="s">
        <v>104</v>
      </c>
      <c r="B967" s="9" t="s">
        <v>105</v>
      </c>
      <c r="C967" s="12" t="s">
        <v>1056</v>
      </c>
      <c r="D967" s="5" t="s">
        <v>1060</v>
      </c>
      <c r="E967" s="9" t="s">
        <v>1060</v>
      </c>
      <c r="F967" s="5" t="s">
        <v>4</v>
      </c>
      <c r="G967" s="5" t="s">
        <v>45</v>
      </c>
      <c r="H967" s="5" t="s">
        <v>1065</v>
      </c>
      <c r="I967" s="4" t="s">
        <v>1066</v>
      </c>
      <c r="J967" s="5" t="s">
        <v>4</v>
      </c>
      <c r="K967" s="5" t="s">
        <v>4</v>
      </c>
      <c r="L967" s="5" t="s">
        <v>4</v>
      </c>
      <c r="M967" s="5" t="s">
        <v>5</v>
      </c>
      <c r="N967" s="5" t="s">
        <v>1064</v>
      </c>
      <c r="O967" s="18">
        <v>44407</v>
      </c>
      <c r="P967" s="5" t="s">
        <v>7</v>
      </c>
      <c r="Q967" s="19">
        <v>1813.29</v>
      </c>
      <c r="R967" s="19">
        <v>0</v>
      </c>
      <c r="S967" s="19">
        <v>1813.29</v>
      </c>
      <c r="T967" s="19">
        <v>0</v>
      </c>
    </row>
    <row r="968" spans="1:20" ht="29" outlineLevel="4" x14ac:dyDescent="0.35">
      <c r="A968" s="9" t="s">
        <v>104</v>
      </c>
      <c r="B968" s="9" t="s">
        <v>105</v>
      </c>
      <c r="C968" s="12" t="s">
        <v>1056</v>
      </c>
      <c r="D968" s="5" t="s">
        <v>1060</v>
      </c>
      <c r="E968" s="9" t="s">
        <v>1060</v>
      </c>
      <c r="F968" s="5" t="s">
        <v>49</v>
      </c>
      <c r="G968" s="5" t="s">
        <v>4</v>
      </c>
      <c r="H968" s="5" t="s">
        <v>1065</v>
      </c>
      <c r="I968" s="4" t="s">
        <v>1066</v>
      </c>
      <c r="J968" s="5" t="s">
        <v>4</v>
      </c>
      <c r="K968" s="5" t="s">
        <v>4</v>
      </c>
      <c r="L968" s="5" t="s">
        <v>4</v>
      </c>
      <c r="M968" s="5" t="s">
        <v>5</v>
      </c>
      <c r="N968" s="5" t="s">
        <v>1064</v>
      </c>
      <c r="O968" s="18">
        <v>44407</v>
      </c>
      <c r="P968" s="5" t="s">
        <v>7</v>
      </c>
      <c r="Q968" s="19">
        <v>29015.71</v>
      </c>
      <c r="R968" s="19">
        <v>29015.71</v>
      </c>
      <c r="S968" s="19">
        <v>0</v>
      </c>
      <c r="T968" s="19">
        <v>0</v>
      </c>
    </row>
    <row r="969" spans="1:20" outlineLevel="3" x14ac:dyDescent="0.35">
      <c r="H969" s="1" t="s">
        <v>11112</v>
      </c>
      <c r="O969" s="18"/>
      <c r="Q969" s="19">
        <f>SUBTOTAL(9,Q967:Q968)</f>
        <v>30829</v>
      </c>
      <c r="R969" s="19">
        <f>SUBTOTAL(9,R967:R968)</f>
        <v>29015.71</v>
      </c>
      <c r="S969" s="19">
        <f>SUBTOTAL(9,S967:S968)</f>
        <v>1813.29</v>
      </c>
      <c r="T969" s="19">
        <f>SUBTOTAL(9,T967:T968)</f>
        <v>0</v>
      </c>
    </row>
    <row r="970" spans="1:20" ht="29" outlineLevel="4" x14ac:dyDescent="0.35">
      <c r="A970" s="9" t="s">
        <v>104</v>
      </c>
      <c r="B970" s="9" t="s">
        <v>105</v>
      </c>
      <c r="C970" s="12" t="s">
        <v>1056</v>
      </c>
      <c r="D970" s="5" t="s">
        <v>1060</v>
      </c>
      <c r="E970" s="9" t="s">
        <v>1060</v>
      </c>
      <c r="F970" s="5" t="s">
        <v>4</v>
      </c>
      <c r="G970" s="5" t="s">
        <v>50</v>
      </c>
      <c r="H970" s="5" t="s">
        <v>1068</v>
      </c>
      <c r="I970" s="4" t="s">
        <v>1069</v>
      </c>
      <c r="J970" s="5" t="s">
        <v>4</v>
      </c>
      <c r="K970" s="5" t="s">
        <v>4</v>
      </c>
      <c r="L970" s="5" t="s">
        <v>4</v>
      </c>
      <c r="M970" s="5" t="s">
        <v>5</v>
      </c>
      <c r="N970" s="5" t="s">
        <v>1067</v>
      </c>
      <c r="O970" s="18">
        <v>44725</v>
      </c>
      <c r="P970" s="5" t="s">
        <v>7</v>
      </c>
      <c r="Q970" s="19">
        <v>5212</v>
      </c>
      <c r="R970" s="19">
        <v>0</v>
      </c>
      <c r="S970" s="19">
        <v>5212</v>
      </c>
      <c r="T970" s="19">
        <v>0</v>
      </c>
    </row>
    <row r="971" spans="1:20" ht="29" outlineLevel="4" x14ac:dyDescent="0.35">
      <c r="A971" s="9" t="s">
        <v>104</v>
      </c>
      <c r="B971" s="9" t="s">
        <v>105</v>
      </c>
      <c r="C971" s="12" t="s">
        <v>1056</v>
      </c>
      <c r="D971" s="5" t="s">
        <v>1060</v>
      </c>
      <c r="E971" s="9" t="s">
        <v>1060</v>
      </c>
      <c r="F971" s="5" t="s">
        <v>49</v>
      </c>
      <c r="G971" s="5" t="s">
        <v>4</v>
      </c>
      <c r="H971" s="5" t="s">
        <v>1068</v>
      </c>
      <c r="I971" s="4" t="s">
        <v>1069</v>
      </c>
      <c r="J971" s="5" t="s">
        <v>4</v>
      </c>
      <c r="K971" s="5" t="s">
        <v>4</v>
      </c>
      <c r="L971" s="5" t="s">
        <v>4</v>
      </c>
      <c r="M971" s="5" t="s">
        <v>5</v>
      </c>
      <c r="N971" s="5" t="s">
        <v>1067</v>
      </c>
      <c r="O971" s="18">
        <v>44725</v>
      </c>
      <c r="P971" s="5" t="s">
        <v>7</v>
      </c>
      <c r="Q971" s="19">
        <v>41696</v>
      </c>
      <c r="R971" s="19">
        <v>41696</v>
      </c>
      <c r="S971" s="19">
        <v>0</v>
      </c>
      <c r="T971" s="19">
        <v>0</v>
      </c>
    </row>
    <row r="972" spans="1:20" outlineLevel="3" x14ac:dyDescent="0.35">
      <c r="H972" s="1" t="s">
        <v>11113</v>
      </c>
      <c r="O972" s="18"/>
      <c r="Q972" s="19">
        <f>SUBTOTAL(9,Q970:Q971)</f>
        <v>46908</v>
      </c>
      <c r="R972" s="19">
        <f>SUBTOTAL(9,R970:R971)</f>
        <v>41696</v>
      </c>
      <c r="S972" s="19">
        <f>SUBTOTAL(9,S970:S971)</f>
        <v>5212</v>
      </c>
      <c r="T972" s="19">
        <f>SUBTOTAL(9,T970:T971)</f>
        <v>0</v>
      </c>
    </row>
    <row r="973" spans="1:20" ht="29" outlineLevel="4" x14ac:dyDescent="0.35">
      <c r="A973" s="9" t="s">
        <v>104</v>
      </c>
      <c r="B973" s="9" t="s">
        <v>105</v>
      </c>
      <c r="C973" s="12" t="s">
        <v>1056</v>
      </c>
      <c r="D973" s="5" t="s">
        <v>1060</v>
      </c>
      <c r="E973" s="9" t="s">
        <v>1060</v>
      </c>
      <c r="F973" s="5" t="s">
        <v>49</v>
      </c>
      <c r="G973" s="5" t="s">
        <v>4</v>
      </c>
      <c r="H973" s="5" t="s">
        <v>1071</v>
      </c>
      <c r="I973" s="4" t="s">
        <v>1072</v>
      </c>
      <c r="J973" s="5" t="s">
        <v>4</v>
      </c>
      <c r="K973" s="5" t="s">
        <v>4</v>
      </c>
      <c r="L973" s="5" t="s">
        <v>4</v>
      </c>
      <c r="M973" s="5" t="s">
        <v>5</v>
      </c>
      <c r="N973" s="5" t="s">
        <v>1070</v>
      </c>
      <c r="O973" s="18">
        <v>44403</v>
      </c>
      <c r="P973" s="5" t="s">
        <v>7</v>
      </c>
      <c r="Q973" s="19">
        <v>39205</v>
      </c>
      <c r="R973" s="19">
        <v>39205</v>
      </c>
      <c r="S973" s="19">
        <v>0</v>
      </c>
      <c r="T973" s="19">
        <v>0</v>
      </c>
    </row>
    <row r="974" spans="1:20" ht="29" outlineLevel="4" x14ac:dyDescent="0.35">
      <c r="A974" s="9" t="s">
        <v>104</v>
      </c>
      <c r="B974" s="9" t="s">
        <v>105</v>
      </c>
      <c r="C974" s="12" t="s">
        <v>1056</v>
      </c>
      <c r="D974" s="5" t="s">
        <v>1060</v>
      </c>
      <c r="E974" s="9" t="s">
        <v>1060</v>
      </c>
      <c r="F974" s="5" t="s">
        <v>49</v>
      </c>
      <c r="G974" s="5" t="s">
        <v>4</v>
      </c>
      <c r="H974" s="5" t="s">
        <v>1071</v>
      </c>
      <c r="I974" s="4" t="s">
        <v>1072</v>
      </c>
      <c r="J974" s="5" t="s">
        <v>4</v>
      </c>
      <c r="K974" s="5" t="s">
        <v>4</v>
      </c>
      <c r="L974" s="5" t="s">
        <v>4</v>
      </c>
      <c r="M974" s="5" t="s">
        <v>5</v>
      </c>
      <c r="N974" s="5" t="s">
        <v>1073</v>
      </c>
      <c r="O974" s="18">
        <v>44417</v>
      </c>
      <c r="P974" s="5" t="s">
        <v>7</v>
      </c>
      <c r="Q974" s="19">
        <v>147823</v>
      </c>
      <c r="R974" s="19">
        <v>147823</v>
      </c>
      <c r="S974" s="19">
        <v>0</v>
      </c>
      <c r="T974" s="19">
        <v>0</v>
      </c>
    </row>
    <row r="975" spans="1:20" ht="29" outlineLevel="4" x14ac:dyDescent="0.35">
      <c r="A975" s="9" t="s">
        <v>104</v>
      </c>
      <c r="B975" s="9" t="s">
        <v>105</v>
      </c>
      <c r="C975" s="12" t="s">
        <v>1056</v>
      </c>
      <c r="D975" s="5" t="s">
        <v>1060</v>
      </c>
      <c r="E975" s="9" t="s">
        <v>1060</v>
      </c>
      <c r="F975" s="5" t="s">
        <v>49</v>
      </c>
      <c r="G975" s="5" t="s">
        <v>4</v>
      </c>
      <c r="H975" s="5" t="s">
        <v>1071</v>
      </c>
      <c r="I975" s="4" t="s">
        <v>1072</v>
      </c>
      <c r="J975" s="5" t="s">
        <v>4</v>
      </c>
      <c r="K975" s="5" t="s">
        <v>4</v>
      </c>
      <c r="L975" s="5" t="s">
        <v>4</v>
      </c>
      <c r="M975" s="5" t="s">
        <v>5</v>
      </c>
      <c r="N975" s="5" t="s">
        <v>1074</v>
      </c>
      <c r="O975" s="18">
        <v>44508</v>
      </c>
      <c r="P975" s="5" t="s">
        <v>7</v>
      </c>
      <c r="Q975" s="19">
        <v>13129</v>
      </c>
      <c r="R975" s="19">
        <v>13129</v>
      </c>
      <c r="S975" s="19">
        <v>0</v>
      </c>
      <c r="T975" s="19">
        <v>0</v>
      </c>
    </row>
    <row r="976" spans="1:20" outlineLevel="3" x14ac:dyDescent="0.35">
      <c r="H976" s="1" t="s">
        <v>11114</v>
      </c>
      <c r="O976" s="18"/>
      <c r="Q976" s="19">
        <f>SUBTOTAL(9,Q973:Q975)</f>
        <v>200157</v>
      </c>
      <c r="R976" s="19">
        <f>SUBTOTAL(9,R973:R975)</f>
        <v>200157</v>
      </c>
      <c r="S976" s="19">
        <f>SUBTOTAL(9,S973:S975)</f>
        <v>0</v>
      </c>
      <c r="T976" s="19">
        <f>SUBTOTAL(9,T973:T975)</f>
        <v>0</v>
      </c>
    </row>
    <row r="977" spans="1:20" ht="29" outlineLevel="4" x14ac:dyDescent="0.35">
      <c r="A977" s="9" t="s">
        <v>74</v>
      </c>
      <c r="B977" s="9" t="s">
        <v>75</v>
      </c>
      <c r="C977" s="12" t="s">
        <v>1056</v>
      </c>
      <c r="D977" s="5" t="s">
        <v>1057</v>
      </c>
      <c r="E977" s="9" t="s">
        <v>1057</v>
      </c>
      <c r="F977" s="5" t="s">
        <v>77</v>
      </c>
      <c r="G977" s="5" t="s">
        <v>4</v>
      </c>
      <c r="H977" s="5" t="s">
        <v>1076</v>
      </c>
      <c r="I977" s="4" t="s">
        <v>1077</v>
      </c>
      <c r="J977" s="5" t="s">
        <v>4</v>
      </c>
      <c r="K977" s="5" t="s">
        <v>4</v>
      </c>
      <c r="L977" s="5" t="s">
        <v>4</v>
      </c>
      <c r="M977" s="5" t="s">
        <v>5</v>
      </c>
      <c r="N977" s="5" t="s">
        <v>1075</v>
      </c>
      <c r="O977" s="18">
        <v>44540</v>
      </c>
      <c r="P977" s="5" t="s">
        <v>7</v>
      </c>
      <c r="Q977" s="19">
        <v>99978</v>
      </c>
      <c r="R977" s="19">
        <v>99978</v>
      </c>
      <c r="S977" s="19">
        <v>0</v>
      </c>
      <c r="T977" s="19">
        <v>0</v>
      </c>
    </row>
    <row r="978" spans="1:20" ht="29" outlineLevel="4" x14ac:dyDescent="0.35">
      <c r="A978" s="9" t="s">
        <v>74</v>
      </c>
      <c r="B978" s="9" t="s">
        <v>75</v>
      </c>
      <c r="C978" s="12" t="s">
        <v>1056</v>
      </c>
      <c r="D978" s="5" t="s">
        <v>1057</v>
      </c>
      <c r="E978" s="9" t="s">
        <v>1057</v>
      </c>
      <c r="F978" s="5" t="s">
        <v>77</v>
      </c>
      <c r="G978" s="5" t="s">
        <v>4</v>
      </c>
      <c r="H978" s="5" t="s">
        <v>1076</v>
      </c>
      <c r="I978" s="4" t="s">
        <v>1077</v>
      </c>
      <c r="J978" s="5" t="s">
        <v>4</v>
      </c>
      <c r="K978" s="5" t="s">
        <v>4</v>
      </c>
      <c r="L978" s="5" t="s">
        <v>4</v>
      </c>
      <c r="M978" s="5" t="s">
        <v>5</v>
      </c>
      <c r="N978" s="5" t="s">
        <v>1078</v>
      </c>
      <c r="O978" s="18">
        <v>44587</v>
      </c>
      <c r="P978" s="5" t="s">
        <v>7</v>
      </c>
      <c r="Q978" s="19">
        <v>35311</v>
      </c>
      <c r="R978" s="19">
        <v>35311</v>
      </c>
      <c r="S978" s="19">
        <v>0</v>
      </c>
      <c r="T978" s="19">
        <v>0</v>
      </c>
    </row>
    <row r="979" spans="1:20" outlineLevel="3" x14ac:dyDescent="0.35">
      <c r="H979" s="1" t="s">
        <v>11115</v>
      </c>
      <c r="O979" s="18"/>
      <c r="Q979" s="19">
        <f>SUBTOTAL(9,Q977:Q978)</f>
        <v>135289</v>
      </c>
      <c r="R979" s="19">
        <f>SUBTOTAL(9,R977:R978)</f>
        <v>135289</v>
      </c>
      <c r="S979" s="19">
        <f>SUBTOTAL(9,S977:S978)</f>
        <v>0</v>
      </c>
      <c r="T979" s="19">
        <f>SUBTOTAL(9,T977:T978)</f>
        <v>0</v>
      </c>
    </row>
    <row r="980" spans="1:20" ht="29" outlineLevel="4" x14ac:dyDescent="0.35">
      <c r="A980" s="9" t="s">
        <v>104</v>
      </c>
      <c r="B980" s="9" t="s">
        <v>105</v>
      </c>
      <c r="C980" s="12" t="s">
        <v>1056</v>
      </c>
      <c r="D980" s="5" t="s">
        <v>1060</v>
      </c>
      <c r="E980" s="9" t="s">
        <v>1060</v>
      </c>
      <c r="F980" s="5" t="s">
        <v>41</v>
      </c>
      <c r="G980" s="5" t="s">
        <v>4</v>
      </c>
      <c r="H980" s="5" t="s">
        <v>1080</v>
      </c>
      <c r="I980" s="4" t="s">
        <v>1081</v>
      </c>
      <c r="J980" s="5" t="s">
        <v>4</v>
      </c>
      <c r="K980" s="5" t="s">
        <v>4</v>
      </c>
      <c r="L980" s="5" t="s">
        <v>4</v>
      </c>
      <c r="M980" s="5" t="s">
        <v>5</v>
      </c>
      <c r="N980" s="5" t="s">
        <v>1079</v>
      </c>
      <c r="O980" s="18">
        <v>44502</v>
      </c>
      <c r="P980" s="5" t="s">
        <v>7</v>
      </c>
      <c r="Q980" s="19">
        <v>5059</v>
      </c>
      <c r="R980" s="19">
        <v>5059</v>
      </c>
      <c r="S980" s="19">
        <v>0</v>
      </c>
      <c r="T980" s="19">
        <v>0</v>
      </c>
    </row>
    <row r="981" spans="1:20" ht="29" outlineLevel="4" x14ac:dyDescent="0.35">
      <c r="A981" s="9" t="s">
        <v>104</v>
      </c>
      <c r="B981" s="9" t="s">
        <v>105</v>
      </c>
      <c r="C981" s="12" t="s">
        <v>1056</v>
      </c>
      <c r="D981" s="5" t="s">
        <v>1060</v>
      </c>
      <c r="E981" s="9" t="s">
        <v>1060</v>
      </c>
      <c r="F981" s="5" t="s">
        <v>41</v>
      </c>
      <c r="G981" s="5" t="s">
        <v>4</v>
      </c>
      <c r="H981" s="5" t="s">
        <v>1080</v>
      </c>
      <c r="I981" s="4" t="s">
        <v>1081</v>
      </c>
      <c r="J981" s="5" t="s">
        <v>4</v>
      </c>
      <c r="K981" s="5" t="s">
        <v>4</v>
      </c>
      <c r="L981" s="5" t="s">
        <v>4</v>
      </c>
      <c r="M981" s="5" t="s">
        <v>5</v>
      </c>
      <c r="N981" s="5" t="s">
        <v>1082</v>
      </c>
      <c r="O981" s="18">
        <v>44589</v>
      </c>
      <c r="P981" s="5" t="s">
        <v>7</v>
      </c>
      <c r="Q981" s="19">
        <v>12626</v>
      </c>
      <c r="R981" s="19">
        <v>12626</v>
      </c>
      <c r="S981" s="19">
        <v>0</v>
      </c>
      <c r="T981" s="19">
        <v>0</v>
      </c>
    </row>
    <row r="982" spans="1:20" ht="29" outlineLevel="4" x14ac:dyDescent="0.35">
      <c r="A982" s="9" t="s">
        <v>104</v>
      </c>
      <c r="B982" s="9" t="s">
        <v>105</v>
      </c>
      <c r="C982" s="12" t="s">
        <v>1056</v>
      </c>
      <c r="D982" s="5" t="s">
        <v>1060</v>
      </c>
      <c r="E982" s="9" t="s">
        <v>1060</v>
      </c>
      <c r="F982" s="5" t="s">
        <v>41</v>
      </c>
      <c r="G982" s="5" t="s">
        <v>4</v>
      </c>
      <c r="H982" s="5" t="s">
        <v>1080</v>
      </c>
      <c r="I982" s="4" t="s">
        <v>1081</v>
      </c>
      <c r="J982" s="5" t="s">
        <v>4</v>
      </c>
      <c r="K982" s="5" t="s">
        <v>4</v>
      </c>
      <c r="L982" s="5" t="s">
        <v>4</v>
      </c>
      <c r="M982" s="5" t="s">
        <v>5</v>
      </c>
      <c r="N982" s="5" t="s">
        <v>1083</v>
      </c>
      <c r="O982" s="18">
        <v>44620</v>
      </c>
      <c r="P982" s="5" t="s">
        <v>7</v>
      </c>
      <c r="Q982" s="19">
        <v>11704</v>
      </c>
      <c r="R982" s="19">
        <v>11704</v>
      </c>
      <c r="S982" s="19">
        <v>0</v>
      </c>
      <c r="T982" s="19">
        <v>0</v>
      </c>
    </row>
    <row r="983" spans="1:20" ht="29" outlineLevel="4" x14ac:dyDescent="0.35">
      <c r="A983" s="9" t="s">
        <v>104</v>
      </c>
      <c r="B983" s="9" t="s">
        <v>105</v>
      </c>
      <c r="C983" s="12" t="s">
        <v>1056</v>
      </c>
      <c r="D983" s="5" t="s">
        <v>1060</v>
      </c>
      <c r="E983" s="9" t="s">
        <v>1060</v>
      </c>
      <c r="F983" s="5" t="s">
        <v>41</v>
      </c>
      <c r="G983" s="5" t="s">
        <v>4</v>
      </c>
      <c r="H983" s="5" t="s">
        <v>1080</v>
      </c>
      <c r="I983" s="4" t="s">
        <v>1081</v>
      </c>
      <c r="J983" s="5" t="s">
        <v>4</v>
      </c>
      <c r="K983" s="5" t="s">
        <v>4</v>
      </c>
      <c r="L983" s="5" t="s">
        <v>4</v>
      </c>
      <c r="M983" s="5" t="s">
        <v>5</v>
      </c>
      <c r="N983" s="5" t="s">
        <v>1084</v>
      </c>
      <c r="O983" s="18">
        <v>44694</v>
      </c>
      <c r="P983" s="5" t="s">
        <v>7</v>
      </c>
      <c r="Q983" s="19">
        <v>12033</v>
      </c>
      <c r="R983" s="19">
        <v>12033</v>
      </c>
      <c r="S983" s="19">
        <v>0</v>
      </c>
      <c r="T983" s="19">
        <v>0</v>
      </c>
    </row>
    <row r="984" spans="1:20" outlineLevel="3" x14ac:dyDescent="0.35">
      <c r="H984" s="1" t="s">
        <v>11116</v>
      </c>
      <c r="O984" s="18"/>
      <c r="Q984" s="19">
        <f>SUBTOTAL(9,Q980:Q983)</f>
        <v>41422</v>
      </c>
      <c r="R984" s="19">
        <f>SUBTOTAL(9,R980:R983)</f>
        <v>41422</v>
      </c>
      <c r="S984" s="19">
        <f>SUBTOTAL(9,S980:S983)</f>
        <v>0</v>
      </c>
      <c r="T984" s="19">
        <f>SUBTOTAL(9,T980:T983)</f>
        <v>0</v>
      </c>
    </row>
    <row r="985" spans="1:20" ht="29" outlineLevel="4" x14ac:dyDescent="0.35">
      <c r="A985" s="9" t="s">
        <v>104</v>
      </c>
      <c r="B985" s="9" t="s">
        <v>105</v>
      </c>
      <c r="C985" s="12" t="s">
        <v>1056</v>
      </c>
      <c r="D985" s="5" t="s">
        <v>1060</v>
      </c>
      <c r="E985" s="9" t="s">
        <v>1060</v>
      </c>
      <c r="F985" s="5" t="s">
        <v>4</v>
      </c>
      <c r="G985" s="5" t="s">
        <v>45</v>
      </c>
      <c r="H985" s="5" t="s">
        <v>1086</v>
      </c>
      <c r="I985" s="4" t="s">
        <v>1087</v>
      </c>
      <c r="J985" s="5" t="s">
        <v>4</v>
      </c>
      <c r="K985" s="5" t="s">
        <v>4</v>
      </c>
      <c r="L985" s="5" t="s">
        <v>4</v>
      </c>
      <c r="M985" s="5" t="s">
        <v>5</v>
      </c>
      <c r="N985" s="5" t="s">
        <v>1085</v>
      </c>
      <c r="O985" s="18">
        <v>44643</v>
      </c>
      <c r="P985" s="5" t="s">
        <v>7</v>
      </c>
      <c r="Q985" s="19">
        <v>3310.9</v>
      </c>
      <c r="R985" s="19">
        <v>0</v>
      </c>
      <c r="S985" s="19">
        <v>3310.9</v>
      </c>
      <c r="T985" s="19">
        <v>0</v>
      </c>
    </row>
    <row r="986" spans="1:20" ht="29" outlineLevel="4" x14ac:dyDescent="0.35">
      <c r="A986" s="9" t="s">
        <v>104</v>
      </c>
      <c r="B986" s="9" t="s">
        <v>105</v>
      </c>
      <c r="C986" s="12" t="s">
        <v>1056</v>
      </c>
      <c r="D986" s="5" t="s">
        <v>1060</v>
      </c>
      <c r="E986" s="9" t="s">
        <v>1060</v>
      </c>
      <c r="F986" s="5" t="s">
        <v>4</v>
      </c>
      <c r="G986" s="5" t="s">
        <v>45</v>
      </c>
      <c r="H986" s="5" t="s">
        <v>1086</v>
      </c>
      <c r="I986" s="4" t="s">
        <v>1087</v>
      </c>
      <c r="J986" s="5" t="s">
        <v>4</v>
      </c>
      <c r="K986" s="5" t="s">
        <v>4</v>
      </c>
      <c r="L986" s="5" t="s">
        <v>4</v>
      </c>
      <c r="M986" s="5" t="s">
        <v>5</v>
      </c>
      <c r="N986" s="5" t="s">
        <v>1088</v>
      </c>
      <c r="O986" s="18">
        <v>44690</v>
      </c>
      <c r="P986" s="5" t="s">
        <v>7</v>
      </c>
      <c r="Q986" s="19">
        <v>2026.13</v>
      </c>
      <c r="R986" s="19">
        <v>0</v>
      </c>
      <c r="S986" s="19">
        <v>2026.13</v>
      </c>
      <c r="T986" s="19">
        <v>0</v>
      </c>
    </row>
    <row r="987" spans="1:20" ht="29" outlineLevel="4" x14ac:dyDescent="0.35">
      <c r="A987" s="9" t="s">
        <v>104</v>
      </c>
      <c r="B987" s="9" t="s">
        <v>105</v>
      </c>
      <c r="C987" s="12" t="s">
        <v>1056</v>
      </c>
      <c r="D987" s="5" t="s">
        <v>1060</v>
      </c>
      <c r="E987" s="9" t="s">
        <v>1060</v>
      </c>
      <c r="F987" s="5" t="s">
        <v>49</v>
      </c>
      <c r="G987" s="5" t="s">
        <v>4</v>
      </c>
      <c r="H987" s="5" t="s">
        <v>1086</v>
      </c>
      <c r="I987" s="4" t="s">
        <v>1087</v>
      </c>
      <c r="J987" s="5" t="s">
        <v>4</v>
      </c>
      <c r="K987" s="5" t="s">
        <v>4</v>
      </c>
      <c r="L987" s="5" t="s">
        <v>4</v>
      </c>
      <c r="M987" s="5" t="s">
        <v>5</v>
      </c>
      <c r="N987" s="5" t="s">
        <v>1085</v>
      </c>
      <c r="O987" s="18">
        <v>44643</v>
      </c>
      <c r="P987" s="5" t="s">
        <v>7</v>
      </c>
      <c r="Q987" s="19">
        <v>52977.1</v>
      </c>
      <c r="R987" s="19">
        <v>52977.1</v>
      </c>
      <c r="S987" s="19">
        <v>0</v>
      </c>
      <c r="T987" s="19">
        <v>0</v>
      </c>
    </row>
    <row r="988" spans="1:20" ht="29" outlineLevel="4" x14ac:dyDescent="0.35">
      <c r="A988" s="9" t="s">
        <v>104</v>
      </c>
      <c r="B988" s="9" t="s">
        <v>105</v>
      </c>
      <c r="C988" s="12" t="s">
        <v>1056</v>
      </c>
      <c r="D988" s="5" t="s">
        <v>1060</v>
      </c>
      <c r="E988" s="9" t="s">
        <v>1060</v>
      </c>
      <c r="F988" s="5" t="s">
        <v>49</v>
      </c>
      <c r="G988" s="5" t="s">
        <v>4</v>
      </c>
      <c r="H988" s="5" t="s">
        <v>1086</v>
      </c>
      <c r="I988" s="4" t="s">
        <v>1087</v>
      </c>
      <c r="J988" s="5" t="s">
        <v>4</v>
      </c>
      <c r="K988" s="5" t="s">
        <v>4</v>
      </c>
      <c r="L988" s="5" t="s">
        <v>4</v>
      </c>
      <c r="M988" s="5" t="s">
        <v>5</v>
      </c>
      <c r="N988" s="5" t="s">
        <v>1088</v>
      </c>
      <c r="O988" s="18">
        <v>44690</v>
      </c>
      <c r="P988" s="5" t="s">
        <v>7</v>
      </c>
      <c r="Q988" s="19">
        <v>32419.87</v>
      </c>
      <c r="R988" s="19">
        <v>32419.87</v>
      </c>
      <c r="S988" s="19">
        <v>0</v>
      </c>
      <c r="T988" s="19">
        <v>0</v>
      </c>
    </row>
    <row r="989" spans="1:20" outlineLevel="3" x14ac:dyDescent="0.35">
      <c r="H989" s="1" t="s">
        <v>11117</v>
      </c>
      <c r="O989" s="18"/>
      <c r="Q989" s="19">
        <f>SUBTOTAL(9,Q985:Q988)</f>
        <v>90734</v>
      </c>
      <c r="R989" s="19">
        <f>SUBTOTAL(9,R985:R988)</f>
        <v>85396.97</v>
      </c>
      <c r="S989" s="19">
        <f>SUBTOTAL(9,S985:S988)</f>
        <v>5337.0300000000007</v>
      </c>
      <c r="T989" s="19">
        <f>SUBTOTAL(9,T985:T988)</f>
        <v>0</v>
      </c>
    </row>
    <row r="990" spans="1:20" ht="29" outlineLevel="4" x14ac:dyDescent="0.35">
      <c r="A990" s="9" t="s">
        <v>104</v>
      </c>
      <c r="B990" s="9" t="s">
        <v>105</v>
      </c>
      <c r="C990" s="12" t="s">
        <v>1056</v>
      </c>
      <c r="D990" s="5" t="s">
        <v>1060</v>
      </c>
      <c r="E990" s="9" t="s">
        <v>1060</v>
      </c>
      <c r="F990" s="5" t="s">
        <v>4</v>
      </c>
      <c r="G990" s="5" t="s">
        <v>50</v>
      </c>
      <c r="H990" s="5" t="s">
        <v>1090</v>
      </c>
      <c r="I990" s="4" t="s">
        <v>1091</v>
      </c>
      <c r="J990" s="5" t="s">
        <v>4</v>
      </c>
      <c r="K990" s="5" t="s">
        <v>4</v>
      </c>
      <c r="L990" s="5" t="s">
        <v>4</v>
      </c>
      <c r="M990" s="5" t="s">
        <v>5</v>
      </c>
      <c r="N990" s="5" t="s">
        <v>1089</v>
      </c>
      <c r="O990" s="18">
        <v>44672</v>
      </c>
      <c r="P990" s="5" t="s">
        <v>7</v>
      </c>
      <c r="Q990" s="19">
        <v>2821.79</v>
      </c>
      <c r="R990" s="19">
        <v>0</v>
      </c>
      <c r="S990" s="19">
        <v>2821.79</v>
      </c>
      <c r="T990" s="19">
        <v>0</v>
      </c>
    </row>
    <row r="991" spans="1:20" ht="29" outlineLevel="4" x14ac:dyDescent="0.35">
      <c r="A991" s="9" t="s">
        <v>104</v>
      </c>
      <c r="B991" s="9" t="s">
        <v>105</v>
      </c>
      <c r="C991" s="12" t="s">
        <v>1056</v>
      </c>
      <c r="D991" s="5" t="s">
        <v>1060</v>
      </c>
      <c r="E991" s="9" t="s">
        <v>1060</v>
      </c>
      <c r="F991" s="5" t="s">
        <v>49</v>
      </c>
      <c r="G991" s="5" t="s">
        <v>4</v>
      </c>
      <c r="H991" s="5" t="s">
        <v>1090</v>
      </c>
      <c r="I991" s="4" t="s">
        <v>1091</v>
      </c>
      <c r="J991" s="5" t="s">
        <v>4</v>
      </c>
      <c r="K991" s="5" t="s">
        <v>4</v>
      </c>
      <c r="L991" s="5" t="s">
        <v>4</v>
      </c>
      <c r="M991" s="5" t="s">
        <v>5</v>
      </c>
      <c r="N991" s="5" t="s">
        <v>1089</v>
      </c>
      <c r="O991" s="18">
        <v>44672</v>
      </c>
      <c r="P991" s="5" t="s">
        <v>7</v>
      </c>
      <c r="Q991" s="19">
        <v>22577.21</v>
      </c>
      <c r="R991" s="19">
        <v>22577.21</v>
      </c>
      <c r="S991" s="19">
        <v>0</v>
      </c>
      <c r="T991" s="19">
        <v>0</v>
      </c>
    </row>
    <row r="992" spans="1:20" outlineLevel="3" x14ac:dyDescent="0.35">
      <c r="H992" s="1" t="s">
        <v>11118</v>
      </c>
      <c r="O992" s="18"/>
      <c r="Q992" s="19">
        <f>SUBTOTAL(9,Q990:Q991)</f>
        <v>25399</v>
      </c>
      <c r="R992" s="19">
        <f>SUBTOTAL(9,R990:R991)</f>
        <v>22577.21</v>
      </c>
      <c r="S992" s="19">
        <f>SUBTOTAL(9,S990:S991)</f>
        <v>2821.79</v>
      </c>
      <c r="T992" s="19">
        <f>SUBTOTAL(9,T990:T991)</f>
        <v>0</v>
      </c>
    </row>
    <row r="993" spans="1:20" outlineLevel="4" x14ac:dyDescent="0.35">
      <c r="A993" s="9" t="s">
        <v>104</v>
      </c>
      <c r="B993" s="9" t="s">
        <v>105</v>
      </c>
      <c r="C993" s="12" t="s">
        <v>1056</v>
      </c>
      <c r="D993" s="5" t="s">
        <v>1060</v>
      </c>
      <c r="E993" s="9" t="s">
        <v>1060</v>
      </c>
      <c r="F993" s="5" t="s">
        <v>4</v>
      </c>
      <c r="G993" s="5" t="s">
        <v>106</v>
      </c>
      <c r="H993" s="5" t="s">
        <v>108</v>
      </c>
      <c r="I993" s="20" t="s">
        <v>12479</v>
      </c>
      <c r="J993" s="5" t="s">
        <v>4</v>
      </c>
      <c r="K993" s="5" t="s">
        <v>4</v>
      </c>
      <c r="L993" s="5" t="s">
        <v>4</v>
      </c>
      <c r="M993" s="5" t="s">
        <v>5</v>
      </c>
      <c r="N993" s="5" t="s">
        <v>1092</v>
      </c>
      <c r="O993" s="18">
        <v>44524</v>
      </c>
      <c r="P993" s="5" t="s">
        <v>7</v>
      </c>
      <c r="Q993" s="19">
        <v>65945</v>
      </c>
      <c r="R993" s="19">
        <v>0</v>
      </c>
      <c r="S993" s="19">
        <v>65945</v>
      </c>
      <c r="T993" s="19">
        <v>0</v>
      </c>
    </row>
    <row r="994" spans="1:20" outlineLevel="3" x14ac:dyDescent="0.35">
      <c r="H994" s="1" t="s">
        <v>10932</v>
      </c>
      <c r="O994" s="18"/>
      <c r="Q994" s="19">
        <f>SUBTOTAL(9,Q993:Q993)</f>
        <v>65945</v>
      </c>
      <c r="R994" s="19">
        <f>SUBTOTAL(9,R993:R993)</f>
        <v>0</v>
      </c>
      <c r="S994" s="19">
        <f>SUBTOTAL(9,S993:S993)</f>
        <v>65945</v>
      </c>
      <c r="T994" s="19">
        <f>SUBTOTAL(9,T993:T993)</f>
        <v>0</v>
      </c>
    </row>
    <row r="995" spans="1:20" outlineLevel="4" x14ac:dyDescent="0.35">
      <c r="A995" s="9" t="s">
        <v>104</v>
      </c>
      <c r="B995" s="9" t="s">
        <v>105</v>
      </c>
      <c r="C995" s="12" t="s">
        <v>1056</v>
      </c>
      <c r="D995" s="5" t="s">
        <v>1060</v>
      </c>
      <c r="E995" s="9" t="s">
        <v>1060</v>
      </c>
      <c r="F995" s="5" t="s">
        <v>4</v>
      </c>
      <c r="G995" s="5" t="s">
        <v>106</v>
      </c>
      <c r="H995" s="5" t="s">
        <v>109</v>
      </c>
      <c r="I995" s="20" t="s">
        <v>12480</v>
      </c>
      <c r="J995" s="5" t="s">
        <v>4</v>
      </c>
      <c r="K995" s="5" t="s">
        <v>4</v>
      </c>
      <c r="L995" s="5" t="s">
        <v>4</v>
      </c>
      <c r="M995" s="5" t="s">
        <v>5</v>
      </c>
      <c r="N995" s="5" t="s">
        <v>1092</v>
      </c>
      <c r="O995" s="18">
        <v>44524</v>
      </c>
      <c r="P995" s="5" t="s">
        <v>7</v>
      </c>
      <c r="Q995" s="19">
        <v>63971</v>
      </c>
      <c r="R995" s="19">
        <v>0</v>
      </c>
      <c r="S995" s="19">
        <v>63971</v>
      </c>
      <c r="T995" s="19">
        <v>0</v>
      </c>
    </row>
    <row r="996" spans="1:20" outlineLevel="3" x14ac:dyDescent="0.35">
      <c r="H996" s="1" t="s">
        <v>10933</v>
      </c>
      <c r="O996" s="18"/>
      <c r="Q996" s="19">
        <f>SUBTOTAL(9,Q995:Q995)</f>
        <v>63971</v>
      </c>
      <c r="R996" s="19">
        <f>SUBTOTAL(9,R995:R995)</f>
        <v>0</v>
      </c>
      <c r="S996" s="19">
        <f>SUBTOTAL(9,S995:S995)</f>
        <v>63971</v>
      </c>
      <c r="T996" s="19">
        <f>SUBTOTAL(9,T995:T995)</f>
        <v>0</v>
      </c>
    </row>
    <row r="997" spans="1:20" outlineLevel="4" x14ac:dyDescent="0.35">
      <c r="A997" s="9" t="s">
        <v>104</v>
      </c>
      <c r="B997" s="9" t="s">
        <v>105</v>
      </c>
      <c r="C997" s="12" t="s">
        <v>1056</v>
      </c>
      <c r="D997" s="5" t="s">
        <v>1060</v>
      </c>
      <c r="E997" s="9" t="s">
        <v>1060</v>
      </c>
      <c r="F997" s="5" t="s">
        <v>4</v>
      </c>
      <c r="G997" s="5" t="s">
        <v>106</v>
      </c>
      <c r="H997" s="5" t="s">
        <v>110</v>
      </c>
      <c r="I997" s="20" t="s">
        <v>12481</v>
      </c>
      <c r="J997" s="5" t="s">
        <v>4</v>
      </c>
      <c r="K997" s="5" t="s">
        <v>4</v>
      </c>
      <c r="L997" s="5" t="s">
        <v>4</v>
      </c>
      <c r="M997" s="5" t="s">
        <v>5</v>
      </c>
      <c r="N997" s="5" t="s">
        <v>1092</v>
      </c>
      <c r="O997" s="18">
        <v>44524</v>
      </c>
      <c r="P997" s="5" t="s">
        <v>7</v>
      </c>
      <c r="Q997" s="19">
        <v>9037</v>
      </c>
      <c r="R997" s="19">
        <v>0</v>
      </c>
      <c r="S997" s="19">
        <v>9037</v>
      </c>
      <c r="T997" s="19">
        <v>0</v>
      </c>
    </row>
    <row r="998" spans="1:20" outlineLevel="3" x14ac:dyDescent="0.35">
      <c r="H998" s="1" t="s">
        <v>10934</v>
      </c>
      <c r="O998" s="18"/>
      <c r="Q998" s="19">
        <f>SUBTOTAL(9,Q997:Q997)</f>
        <v>9037</v>
      </c>
      <c r="R998" s="19">
        <f>SUBTOTAL(9,R997:R997)</f>
        <v>0</v>
      </c>
      <c r="S998" s="19">
        <f>SUBTOTAL(9,S997:S997)</f>
        <v>9037</v>
      </c>
      <c r="T998" s="19">
        <f>SUBTOTAL(9,T997:T997)</f>
        <v>0</v>
      </c>
    </row>
    <row r="999" spans="1:20" outlineLevel="2" x14ac:dyDescent="0.35">
      <c r="C999" s="11" t="s">
        <v>10231</v>
      </c>
      <c r="O999" s="18"/>
      <c r="Q999" s="19">
        <f>SUBTOTAL(9,Q963:Q997)</f>
        <v>751461</v>
      </c>
      <c r="R999" s="19">
        <f>SUBTOTAL(9,R963:R997)</f>
        <v>597323.8899999999</v>
      </c>
      <c r="S999" s="19">
        <f>SUBTOTAL(9,S963:S997)</f>
        <v>154137.10999999999</v>
      </c>
      <c r="T999" s="19">
        <f>SUBTOTAL(9,T963:T997)</f>
        <v>0</v>
      </c>
    </row>
    <row r="1000" spans="1:20" ht="29" outlineLevel="4" x14ac:dyDescent="0.35">
      <c r="A1000" s="9" t="s">
        <v>104</v>
      </c>
      <c r="B1000" s="9" t="s">
        <v>105</v>
      </c>
      <c r="C1000" s="12" t="s">
        <v>12365</v>
      </c>
      <c r="D1000" s="5" t="s">
        <v>1093</v>
      </c>
      <c r="E1000" s="9" t="s">
        <v>1093</v>
      </c>
      <c r="F1000" s="5" t="s">
        <v>4</v>
      </c>
      <c r="G1000" s="5" t="s">
        <v>45</v>
      </c>
      <c r="H1000" s="5" t="s">
        <v>1095</v>
      </c>
      <c r="I1000" s="4" t="s">
        <v>1096</v>
      </c>
      <c r="J1000" s="5" t="s">
        <v>4</v>
      </c>
      <c r="K1000" s="5" t="s">
        <v>4</v>
      </c>
      <c r="L1000" s="5" t="s">
        <v>4</v>
      </c>
      <c r="M1000" s="5" t="s">
        <v>5</v>
      </c>
      <c r="N1000" s="5" t="s">
        <v>1094</v>
      </c>
      <c r="O1000" s="18">
        <v>44399</v>
      </c>
      <c r="P1000" s="5" t="s">
        <v>7</v>
      </c>
      <c r="Q1000" s="19">
        <v>2554.9899999999998</v>
      </c>
      <c r="R1000" s="19">
        <v>0</v>
      </c>
      <c r="S1000" s="19">
        <v>2554.9899999999998</v>
      </c>
      <c r="T1000" s="19">
        <v>0</v>
      </c>
    </row>
    <row r="1001" spans="1:20" ht="29" outlineLevel="4" x14ac:dyDescent="0.35">
      <c r="A1001" s="9" t="s">
        <v>104</v>
      </c>
      <c r="B1001" s="9" t="s">
        <v>105</v>
      </c>
      <c r="C1001" s="12" t="s">
        <v>12365</v>
      </c>
      <c r="D1001" s="5" t="s">
        <v>1093</v>
      </c>
      <c r="E1001" s="9" t="s">
        <v>1093</v>
      </c>
      <c r="F1001" s="5" t="s">
        <v>49</v>
      </c>
      <c r="G1001" s="5" t="s">
        <v>4</v>
      </c>
      <c r="H1001" s="5" t="s">
        <v>1095</v>
      </c>
      <c r="I1001" s="4" t="s">
        <v>1096</v>
      </c>
      <c r="J1001" s="5" t="s">
        <v>4</v>
      </c>
      <c r="K1001" s="5" t="s">
        <v>4</v>
      </c>
      <c r="L1001" s="5" t="s">
        <v>4</v>
      </c>
      <c r="M1001" s="5" t="s">
        <v>5</v>
      </c>
      <c r="N1001" s="5" t="s">
        <v>1094</v>
      </c>
      <c r="O1001" s="18">
        <v>44399</v>
      </c>
      <c r="P1001" s="5" t="s">
        <v>7</v>
      </c>
      <c r="Q1001" s="19">
        <v>40880.01</v>
      </c>
      <c r="R1001" s="19">
        <v>40880.01</v>
      </c>
      <c r="S1001" s="19">
        <v>0</v>
      </c>
      <c r="T1001" s="19">
        <v>0</v>
      </c>
    </row>
    <row r="1002" spans="1:20" outlineLevel="3" x14ac:dyDescent="0.35">
      <c r="H1002" s="1" t="s">
        <v>11119</v>
      </c>
      <c r="O1002" s="18"/>
      <c r="Q1002" s="19">
        <f>SUBTOTAL(9,Q1000:Q1001)</f>
        <v>43435</v>
      </c>
      <c r="R1002" s="19">
        <f>SUBTOTAL(9,R1000:R1001)</f>
        <v>40880.01</v>
      </c>
      <c r="S1002" s="19">
        <f>SUBTOTAL(9,S1000:S1001)</f>
        <v>2554.9899999999998</v>
      </c>
      <c r="T1002" s="19">
        <f>SUBTOTAL(9,T1000:T1001)</f>
        <v>0</v>
      </c>
    </row>
    <row r="1003" spans="1:20" ht="29" outlineLevel="4" x14ac:dyDescent="0.35">
      <c r="A1003" s="9" t="s">
        <v>104</v>
      </c>
      <c r="B1003" s="9" t="s">
        <v>105</v>
      </c>
      <c r="C1003" s="12" t="s">
        <v>12365</v>
      </c>
      <c r="D1003" s="5" t="s">
        <v>1093</v>
      </c>
      <c r="E1003" s="9" t="s">
        <v>1093</v>
      </c>
      <c r="F1003" s="5" t="s">
        <v>4</v>
      </c>
      <c r="G1003" s="5" t="s">
        <v>50</v>
      </c>
      <c r="H1003" s="5" t="s">
        <v>1098</v>
      </c>
      <c r="I1003" s="4" t="s">
        <v>1099</v>
      </c>
      <c r="J1003" s="5" t="s">
        <v>4</v>
      </c>
      <c r="K1003" s="5" t="s">
        <v>4</v>
      </c>
      <c r="L1003" s="5" t="s">
        <v>4</v>
      </c>
      <c r="M1003" s="5" t="s">
        <v>5</v>
      </c>
      <c r="N1003" s="5" t="s">
        <v>1097</v>
      </c>
      <c r="O1003" s="18">
        <v>44397</v>
      </c>
      <c r="P1003" s="5" t="s">
        <v>7</v>
      </c>
      <c r="Q1003" s="19">
        <v>217.32</v>
      </c>
      <c r="R1003" s="19">
        <v>0</v>
      </c>
      <c r="S1003" s="19">
        <v>217.32</v>
      </c>
      <c r="T1003" s="19">
        <v>0</v>
      </c>
    </row>
    <row r="1004" spans="1:20" ht="29" outlineLevel="4" x14ac:dyDescent="0.35">
      <c r="A1004" s="9" t="s">
        <v>104</v>
      </c>
      <c r="B1004" s="9" t="s">
        <v>105</v>
      </c>
      <c r="C1004" s="12" t="s">
        <v>12365</v>
      </c>
      <c r="D1004" s="5" t="s">
        <v>1093</v>
      </c>
      <c r="E1004" s="9" t="s">
        <v>1093</v>
      </c>
      <c r="F1004" s="5" t="s">
        <v>49</v>
      </c>
      <c r="G1004" s="5" t="s">
        <v>4</v>
      </c>
      <c r="H1004" s="5" t="s">
        <v>1098</v>
      </c>
      <c r="I1004" s="4" t="s">
        <v>1099</v>
      </c>
      <c r="J1004" s="5" t="s">
        <v>4</v>
      </c>
      <c r="K1004" s="5" t="s">
        <v>4</v>
      </c>
      <c r="L1004" s="5" t="s">
        <v>4</v>
      </c>
      <c r="M1004" s="5" t="s">
        <v>5</v>
      </c>
      <c r="N1004" s="5" t="s">
        <v>1097</v>
      </c>
      <c r="O1004" s="18">
        <v>44397</v>
      </c>
      <c r="P1004" s="5" t="s">
        <v>7</v>
      </c>
      <c r="Q1004" s="19">
        <v>1738.68</v>
      </c>
      <c r="R1004" s="19">
        <v>1738.68</v>
      </c>
      <c r="S1004" s="19">
        <v>0</v>
      </c>
      <c r="T1004" s="19">
        <v>0</v>
      </c>
    </row>
    <row r="1005" spans="1:20" outlineLevel="3" x14ac:dyDescent="0.35">
      <c r="H1005" s="1" t="s">
        <v>11120</v>
      </c>
      <c r="O1005" s="18"/>
      <c r="Q1005" s="19">
        <f>SUBTOTAL(9,Q1003:Q1004)</f>
        <v>1956</v>
      </c>
      <c r="R1005" s="19">
        <f>SUBTOTAL(9,R1003:R1004)</f>
        <v>1738.68</v>
      </c>
      <c r="S1005" s="19">
        <f>SUBTOTAL(9,S1003:S1004)</f>
        <v>217.32</v>
      </c>
      <c r="T1005" s="19">
        <f>SUBTOTAL(9,T1003:T1004)</f>
        <v>0</v>
      </c>
    </row>
    <row r="1006" spans="1:20" ht="29" outlineLevel="4" x14ac:dyDescent="0.35">
      <c r="A1006" s="9" t="s">
        <v>104</v>
      </c>
      <c r="B1006" s="9" t="s">
        <v>105</v>
      </c>
      <c r="C1006" s="12" t="s">
        <v>12365</v>
      </c>
      <c r="D1006" s="5" t="s">
        <v>1093</v>
      </c>
      <c r="E1006" s="9" t="s">
        <v>1093</v>
      </c>
      <c r="F1006" s="5" t="s">
        <v>4</v>
      </c>
      <c r="G1006" s="5" t="s">
        <v>50</v>
      </c>
      <c r="H1006" s="5" t="s">
        <v>1101</v>
      </c>
      <c r="I1006" s="4" t="s">
        <v>1102</v>
      </c>
      <c r="J1006" s="5" t="s">
        <v>4</v>
      </c>
      <c r="K1006" s="5" t="s">
        <v>4</v>
      </c>
      <c r="L1006" s="5" t="s">
        <v>4</v>
      </c>
      <c r="M1006" s="5" t="s">
        <v>5</v>
      </c>
      <c r="N1006" s="5" t="s">
        <v>1100</v>
      </c>
      <c r="O1006" s="18">
        <v>44400</v>
      </c>
      <c r="P1006" s="5" t="s">
        <v>7</v>
      </c>
      <c r="Q1006" s="19">
        <v>3093.44</v>
      </c>
      <c r="R1006" s="19">
        <v>0</v>
      </c>
      <c r="S1006" s="19">
        <v>3093.44</v>
      </c>
      <c r="T1006" s="19">
        <v>0</v>
      </c>
    </row>
    <row r="1007" spans="1:20" ht="29" outlineLevel="4" x14ac:dyDescent="0.35">
      <c r="A1007" s="9" t="s">
        <v>104</v>
      </c>
      <c r="B1007" s="9" t="s">
        <v>105</v>
      </c>
      <c r="C1007" s="12" t="s">
        <v>12365</v>
      </c>
      <c r="D1007" s="5" t="s">
        <v>1093</v>
      </c>
      <c r="E1007" s="9" t="s">
        <v>1093</v>
      </c>
      <c r="F1007" s="5" t="s">
        <v>4</v>
      </c>
      <c r="G1007" s="5" t="s">
        <v>50</v>
      </c>
      <c r="H1007" s="5" t="s">
        <v>1101</v>
      </c>
      <c r="I1007" s="4" t="s">
        <v>1102</v>
      </c>
      <c r="J1007" s="5" t="s">
        <v>4</v>
      </c>
      <c r="K1007" s="5" t="s">
        <v>4</v>
      </c>
      <c r="L1007" s="5" t="s">
        <v>4</v>
      </c>
      <c r="M1007" s="5" t="s">
        <v>5</v>
      </c>
      <c r="N1007" s="5" t="s">
        <v>1103</v>
      </c>
      <c r="O1007" s="18">
        <v>44414</v>
      </c>
      <c r="P1007" s="5" t="s">
        <v>7</v>
      </c>
      <c r="Q1007" s="19">
        <v>342.06</v>
      </c>
      <c r="R1007" s="19">
        <v>0</v>
      </c>
      <c r="S1007" s="19">
        <v>342.06</v>
      </c>
      <c r="T1007" s="19">
        <v>0</v>
      </c>
    </row>
    <row r="1008" spans="1:20" ht="29" outlineLevel="4" x14ac:dyDescent="0.35">
      <c r="A1008" s="9" t="s">
        <v>104</v>
      </c>
      <c r="B1008" s="9" t="s">
        <v>105</v>
      </c>
      <c r="C1008" s="12" t="s">
        <v>12365</v>
      </c>
      <c r="D1008" s="5" t="s">
        <v>1093</v>
      </c>
      <c r="E1008" s="9" t="s">
        <v>1093</v>
      </c>
      <c r="F1008" s="5" t="s">
        <v>49</v>
      </c>
      <c r="G1008" s="5" t="s">
        <v>4</v>
      </c>
      <c r="H1008" s="5" t="s">
        <v>1101</v>
      </c>
      <c r="I1008" s="4" t="s">
        <v>1102</v>
      </c>
      <c r="J1008" s="5" t="s">
        <v>4</v>
      </c>
      <c r="K1008" s="5" t="s">
        <v>4</v>
      </c>
      <c r="L1008" s="5" t="s">
        <v>4</v>
      </c>
      <c r="M1008" s="5" t="s">
        <v>5</v>
      </c>
      <c r="N1008" s="5" t="s">
        <v>1100</v>
      </c>
      <c r="O1008" s="18">
        <v>44400</v>
      </c>
      <c r="P1008" s="5" t="s">
        <v>7</v>
      </c>
      <c r="Q1008" s="19">
        <v>24746.560000000001</v>
      </c>
      <c r="R1008" s="19">
        <v>24746.560000000001</v>
      </c>
      <c r="S1008" s="19">
        <v>0</v>
      </c>
      <c r="T1008" s="19">
        <v>0</v>
      </c>
    </row>
    <row r="1009" spans="1:20" ht="29" outlineLevel="4" x14ac:dyDescent="0.35">
      <c r="A1009" s="9" t="s">
        <v>104</v>
      </c>
      <c r="B1009" s="9" t="s">
        <v>105</v>
      </c>
      <c r="C1009" s="12" t="s">
        <v>12365</v>
      </c>
      <c r="D1009" s="5" t="s">
        <v>1093</v>
      </c>
      <c r="E1009" s="9" t="s">
        <v>1093</v>
      </c>
      <c r="F1009" s="5" t="s">
        <v>49</v>
      </c>
      <c r="G1009" s="5" t="s">
        <v>4</v>
      </c>
      <c r="H1009" s="5" t="s">
        <v>1101</v>
      </c>
      <c r="I1009" s="4" t="s">
        <v>1102</v>
      </c>
      <c r="J1009" s="5" t="s">
        <v>4</v>
      </c>
      <c r="K1009" s="5" t="s">
        <v>4</v>
      </c>
      <c r="L1009" s="5" t="s">
        <v>4</v>
      </c>
      <c r="M1009" s="5" t="s">
        <v>5</v>
      </c>
      <c r="N1009" s="5" t="s">
        <v>1103</v>
      </c>
      <c r="O1009" s="18">
        <v>44414</v>
      </c>
      <c r="P1009" s="5" t="s">
        <v>7</v>
      </c>
      <c r="Q1009" s="19">
        <v>2735.94</v>
      </c>
      <c r="R1009" s="19">
        <v>2735.94</v>
      </c>
      <c r="S1009" s="19">
        <v>0</v>
      </c>
      <c r="T1009" s="19">
        <v>0</v>
      </c>
    </row>
    <row r="1010" spans="1:20" outlineLevel="3" x14ac:dyDescent="0.35">
      <c r="H1010" s="1" t="s">
        <v>11121</v>
      </c>
      <c r="O1010" s="18"/>
      <c r="Q1010" s="19">
        <f>SUBTOTAL(9,Q1006:Q1009)</f>
        <v>30918</v>
      </c>
      <c r="R1010" s="19">
        <f>SUBTOTAL(9,R1006:R1009)</f>
        <v>27482.5</v>
      </c>
      <c r="S1010" s="19">
        <f>SUBTOTAL(9,S1006:S1009)</f>
        <v>3435.5</v>
      </c>
      <c r="T1010" s="19">
        <f>SUBTOTAL(9,T1006:T1009)</f>
        <v>0</v>
      </c>
    </row>
    <row r="1011" spans="1:20" ht="29" outlineLevel="4" x14ac:dyDescent="0.35">
      <c r="A1011" s="9" t="s">
        <v>104</v>
      </c>
      <c r="B1011" s="9" t="s">
        <v>105</v>
      </c>
      <c r="C1011" s="12" t="s">
        <v>12365</v>
      </c>
      <c r="D1011" s="5" t="s">
        <v>1093</v>
      </c>
      <c r="E1011" s="9" t="s">
        <v>1093</v>
      </c>
      <c r="F1011" s="5" t="s">
        <v>49</v>
      </c>
      <c r="G1011" s="5" t="s">
        <v>4</v>
      </c>
      <c r="H1011" s="5" t="s">
        <v>1105</v>
      </c>
      <c r="I1011" s="4" t="s">
        <v>1106</v>
      </c>
      <c r="J1011" s="5" t="s">
        <v>4</v>
      </c>
      <c r="K1011" s="5" t="s">
        <v>4</v>
      </c>
      <c r="L1011" s="5" t="s">
        <v>4</v>
      </c>
      <c r="M1011" s="5" t="s">
        <v>5</v>
      </c>
      <c r="N1011" s="5" t="s">
        <v>1104</v>
      </c>
      <c r="O1011" s="18">
        <v>44400</v>
      </c>
      <c r="P1011" s="5" t="s">
        <v>7</v>
      </c>
      <c r="Q1011" s="19">
        <v>25938</v>
      </c>
      <c r="R1011" s="19">
        <v>25938</v>
      </c>
      <c r="S1011" s="19">
        <v>0</v>
      </c>
      <c r="T1011" s="19">
        <v>0</v>
      </c>
    </row>
    <row r="1012" spans="1:20" ht="29" outlineLevel="4" x14ac:dyDescent="0.35">
      <c r="A1012" s="9" t="s">
        <v>104</v>
      </c>
      <c r="B1012" s="9" t="s">
        <v>105</v>
      </c>
      <c r="C1012" s="12" t="s">
        <v>12365</v>
      </c>
      <c r="D1012" s="5" t="s">
        <v>1093</v>
      </c>
      <c r="E1012" s="9" t="s">
        <v>1093</v>
      </c>
      <c r="F1012" s="5" t="s">
        <v>49</v>
      </c>
      <c r="G1012" s="5" t="s">
        <v>4</v>
      </c>
      <c r="H1012" s="5" t="s">
        <v>1105</v>
      </c>
      <c r="I1012" s="4" t="s">
        <v>1106</v>
      </c>
      <c r="J1012" s="5" t="s">
        <v>4</v>
      </c>
      <c r="K1012" s="5" t="s">
        <v>4</v>
      </c>
      <c r="L1012" s="5" t="s">
        <v>4</v>
      </c>
      <c r="M1012" s="5" t="s">
        <v>5</v>
      </c>
      <c r="N1012" s="5" t="s">
        <v>1107</v>
      </c>
      <c r="O1012" s="18">
        <v>44426</v>
      </c>
      <c r="P1012" s="5" t="s">
        <v>7</v>
      </c>
      <c r="Q1012" s="19">
        <v>44519</v>
      </c>
      <c r="R1012" s="19">
        <v>44519</v>
      </c>
      <c r="S1012" s="19">
        <v>0</v>
      </c>
      <c r="T1012" s="19">
        <v>0</v>
      </c>
    </row>
    <row r="1013" spans="1:20" ht="29" outlineLevel="4" x14ac:dyDescent="0.35">
      <c r="A1013" s="9" t="s">
        <v>104</v>
      </c>
      <c r="B1013" s="9" t="s">
        <v>105</v>
      </c>
      <c r="C1013" s="12" t="s">
        <v>12365</v>
      </c>
      <c r="D1013" s="5" t="s">
        <v>1093</v>
      </c>
      <c r="E1013" s="9" t="s">
        <v>1093</v>
      </c>
      <c r="F1013" s="5" t="s">
        <v>49</v>
      </c>
      <c r="G1013" s="5" t="s">
        <v>4</v>
      </c>
      <c r="H1013" s="5" t="s">
        <v>1105</v>
      </c>
      <c r="I1013" s="4" t="s">
        <v>1106</v>
      </c>
      <c r="J1013" s="5" t="s">
        <v>4</v>
      </c>
      <c r="K1013" s="5" t="s">
        <v>4</v>
      </c>
      <c r="L1013" s="5" t="s">
        <v>4</v>
      </c>
      <c r="M1013" s="5" t="s">
        <v>5</v>
      </c>
      <c r="N1013" s="5" t="s">
        <v>1108</v>
      </c>
      <c r="O1013" s="18">
        <v>44476</v>
      </c>
      <c r="P1013" s="5" t="s">
        <v>7</v>
      </c>
      <c r="Q1013" s="19">
        <v>30059</v>
      </c>
      <c r="R1013" s="19">
        <v>30059</v>
      </c>
      <c r="S1013" s="19">
        <v>0</v>
      </c>
      <c r="T1013" s="19">
        <v>0</v>
      </c>
    </row>
    <row r="1014" spans="1:20" ht="29" outlineLevel="4" x14ac:dyDescent="0.35">
      <c r="A1014" s="9" t="s">
        <v>104</v>
      </c>
      <c r="B1014" s="9" t="s">
        <v>105</v>
      </c>
      <c r="C1014" s="12" t="s">
        <v>12365</v>
      </c>
      <c r="D1014" s="5" t="s">
        <v>1093</v>
      </c>
      <c r="E1014" s="9" t="s">
        <v>1093</v>
      </c>
      <c r="F1014" s="5" t="s">
        <v>49</v>
      </c>
      <c r="G1014" s="5" t="s">
        <v>4</v>
      </c>
      <c r="H1014" s="5" t="s">
        <v>1105</v>
      </c>
      <c r="I1014" s="4" t="s">
        <v>1106</v>
      </c>
      <c r="J1014" s="5" t="s">
        <v>4</v>
      </c>
      <c r="K1014" s="5" t="s">
        <v>4</v>
      </c>
      <c r="L1014" s="5" t="s">
        <v>4</v>
      </c>
      <c r="M1014" s="5" t="s">
        <v>5</v>
      </c>
      <c r="N1014" s="5" t="s">
        <v>1109</v>
      </c>
      <c r="O1014" s="18">
        <v>44495</v>
      </c>
      <c r="P1014" s="5" t="s">
        <v>7</v>
      </c>
      <c r="Q1014" s="19">
        <v>32547</v>
      </c>
      <c r="R1014" s="19">
        <v>32547</v>
      </c>
      <c r="S1014" s="19">
        <v>0</v>
      </c>
      <c r="T1014" s="19">
        <v>0</v>
      </c>
    </row>
    <row r="1015" spans="1:20" ht="29" outlineLevel="4" x14ac:dyDescent="0.35">
      <c r="A1015" s="9" t="s">
        <v>104</v>
      </c>
      <c r="B1015" s="9" t="s">
        <v>105</v>
      </c>
      <c r="C1015" s="12" t="s">
        <v>12365</v>
      </c>
      <c r="D1015" s="5" t="s">
        <v>1093</v>
      </c>
      <c r="E1015" s="9" t="s">
        <v>1093</v>
      </c>
      <c r="F1015" s="5" t="s">
        <v>49</v>
      </c>
      <c r="G1015" s="5" t="s">
        <v>4</v>
      </c>
      <c r="H1015" s="5" t="s">
        <v>1105</v>
      </c>
      <c r="I1015" s="4" t="s">
        <v>1106</v>
      </c>
      <c r="J1015" s="5" t="s">
        <v>4</v>
      </c>
      <c r="K1015" s="5" t="s">
        <v>4</v>
      </c>
      <c r="L1015" s="5" t="s">
        <v>4</v>
      </c>
      <c r="M1015" s="5" t="s">
        <v>5</v>
      </c>
      <c r="N1015" s="5" t="s">
        <v>1110</v>
      </c>
      <c r="O1015" s="18">
        <v>44536</v>
      </c>
      <c r="P1015" s="5" t="s">
        <v>7</v>
      </c>
      <c r="Q1015" s="19">
        <v>36633</v>
      </c>
      <c r="R1015" s="19">
        <v>36633</v>
      </c>
      <c r="S1015" s="19">
        <v>0</v>
      </c>
      <c r="T1015" s="19">
        <v>0</v>
      </c>
    </row>
    <row r="1016" spans="1:20" ht="29" outlineLevel="4" x14ac:dyDescent="0.35">
      <c r="A1016" s="9" t="s">
        <v>104</v>
      </c>
      <c r="B1016" s="9" t="s">
        <v>105</v>
      </c>
      <c r="C1016" s="12" t="s">
        <v>12365</v>
      </c>
      <c r="D1016" s="5" t="s">
        <v>1093</v>
      </c>
      <c r="E1016" s="9" t="s">
        <v>1093</v>
      </c>
      <c r="F1016" s="5" t="s">
        <v>49</v>
      </c>
      <c r="G1016" s="5" t="s">
        <v>4</v>
      </c>
      <c r="H1016" s="5" t="s">
        <v>1105</v>
      </c>
      <c r="I1016" s="4" t="s">
        <v>1106</v>
      </c>
      <c r="J1016" s="5" t="s">
        <v>4</v>
      </c>
      <c r="K1016" s="5" t="s">
        <v>4</v>
      </c>
      <c r="L1016" s="5" t="s">
        <v>4</v>
      </c>
      <c r="M1016" s="5" t="s">
        <v>5</v>
      </c>
      <c r="N1016" s="5" t="s">
        <v>1111</v>
      </c>
      <c r="O1016" s="18">
        <v>44585</v>
      </c>
      <c r="P1016" s="5" t="s">
        <v>7</v>
      </c>
      <c r="Q1016" s="19">
        <v>37360</v>
      </c>
      <c r="R1016" s="19">
        <v>37360</v>
      </c>
      <c r="S1016" s="19">
        <v>0</v>
      </c>
      <c r="T1016" s="19">
        <v>0</v>
      </c>
    </row>
    <row r="1017" spans="1:20" ht="29" outlineLevel="4" x14ac:dyDescent="0.35">
      <c r="A1017" s="9" t="s">
        <v>104</v>
      </c>
      <c r="B1017" s="9" t="s">
        <v>105</v>
      </c>
      <c r="C1017" s="12" t="s">
        <v>12365</v>
      </c>
      <c r="D1017" s="5" t="s">
        <v>1093</v>
      </c>
      <c r="E1017" s="9" t="s">
        <v>1093</v>
      </c>
      <c r="F1017" s="5" t="s">
        <v>49</v>
      </c>
      <c r="G1017" s="5" t="s">
        <v>4</v>
      </c>
      <c r="H1017" s="5" t="s">
        <v>1105</v>
      </c>
      <c r="I1017" s="4" t="s">
        <v>1106</v>
      </c>
      <c r="J1017" s="5" t="s">
        <v>4</v>
      </c>
      <c r="K1017" s="5" t="s">
        <v>4</v>
      </c>
      <c r="L1017" s="5" t="s">
        <v>4</v>
      </c>
      <c r="M1017" s="5" t="s">
        <v>5</v>
      </c>
      <c r="N1017" s="5" t="s">
        <v>1112</v>
      </c>
      <c r="O1017" s="18">
        <v>44624</v>
      </c>
      <c r="P1017" s="5" t="s">
        <v>7</v>
      </c>
      <c r="Q1017" s="19">
        <v>65831</v>
      </c>
      <c r="R1017" s="19">
        <v>65831</v>
      </c>
      <c r="S1017" s="19">
        <v>0</v>
      </c>
      <c r="T1017" s="19">
        <v>0</v>
      </c>
    </row>
    <row r="1018" spans="1:20" ht="29" outlineLevel="4" x14ac:dyDescent="0.35">
      <c r="A1018" s="9" t="s">
        <v>104</v>
      </c>
      <c r="B1018" s="9" t="s">
        <v>105</v>
      </c>
      <c r="C1018" s="12" t="s">
        <v>12365</v>
      </c>
      <c r="D1018" s="5" t="s">
        <v>1093</v>
      </c>
      <c r="E1018" s="9" t="s">
        <v>1093</v>
      </c>
      <c r="F1018" s="5" t="s">
        <v>49</v>
      </c>
      <c r="G1018" s="5" t="s">
        <v>4</v>
      </c>
      <c r="H1018" s="5" t="s">
        <v>1105</v>
      </c>
      <c r="I1018" s="4" t="s">
        <v>1106</v>
      </c>
      <c r="J1018" s="5" t="s">
        <v>4</v>
      </c>
      <c r="K1018" s="5" t="s">
        <v>4</v>
      </c>
      <c r="L1018" s="5" t="s">
        <v>4</v>
      </c>
      <c r="M1018" s="5" t="s">
        <v>5</v>
      </c>
      <c r="N1018" s="5" t="s">
        <v>1113</v>
      </c>
      <c r="O1018" s="18">
        <v>44664</v>
      </c>
      <c r="P1018" s="5" t="s">
        <v>7</v>
      </c>
      <c r="Q1018" s="19">
        <v>32253</v>
      </c>
      <c r="R1018" s="19">
        <v>32253</v>
      </c>
      <c r="S1018" s="19">
        <v>0</v>
      </c>
      <c r="T1018" s="19">
        <v>0</v>
      </c>
    </row>
    <row r="1019" spans="1:20" ht="29" outlineLevel="4" x14ac:dyDescent="0.35">
      <c r="A1019" s="9" t="s">
        <v>104</v>
      </c>
      <c r="B1019" s="9" t="s">
        <v>105</v>
      </c>
      <c r="C1019" s="12" t="s">
        <v>12365</v>
      </c>
      <c r="D1019" s="5" t="s">
        <v>1093</v>
      </c>
      <c r="E1019" s="9" t="s">
        <v>1093</v>
      </c>
      <c r="F1019" s="5" t="s">
        <v>49</v>
      </c>
      <c r="G1019" s="5" t="s">
        <v>4</v>
      </c>
      <c r="H1019" s="5" t="s">
        <v>1105</v>
      </c>
      <c r="I1019" s="4" t="s">
        <v>1106</v>
      </c>
      <c r="J1019" s="5" t="s">
        <v>4</v>
      </c>
      <c r="K1019" s="5" t="s">
        <v>4</v>
      </c>
      <c r="L1019" s="5" t="s">
        <v>4</v>
      </c>
      <c r="M1019" s="5" t="s">
        <v>5</v>
      </c>
      <c r="N1019" s="5" t="s">
        <v>1114</v>
      </c>
      <c r="O1019" s="18">
        <v>44699</v>
      </c>
      <c r="P1019" s="5" t="s">
        <v>7</v>
      </c>
      <c r="Q1019" s="19">
        <v>32961</v>
      </c>
      <c r="R1019" s="19">
        <v>32961</v>
      </c>
      <c r="S1019" s="19">
        <v>0</v>
      </c>
      <c r="T1019" s="19">
        <v>0</v>
      </c>
    </row>
    <row r="1020" spans="1:20" ht="29" outlineLevel="4" x14ac:dyDescent="0.35">
      <c r="A1020" s="9" t="s">
        <v>104</v>
      </c>
      <c r="B1020" s="9" t="s">
        <v>105</v>
      </c>
      <c r="C1020" s="12" t="s">
        <v>12365</v>
      </c>
      <c r="D1020" s="5" t="s">
        <v>1093</v>
      </c>
      <c r="E1020" s="9" t="s">
        <v>1093</v>
      </c>
      <c r="F1020" s="5" t="s">
        <v>49</v>
      </c>
      <c r="G1020" s="5" t="s">
        <v>4</v>
      </c>
      <c r="H1020" s="5" t="s">
        <v>1105</v>
      </c>
      <c r="I1020" s="4" t="s">
        <v>1106</v>
      </c>
      <c r="J1020" s="5" t="s">
        <v>4</v>
      </c>
      <c r="K1020" s="5" t="s">
        <v>4</v>
      </c>
      <c r="L1020" s="5" t="s">
        <v>4</v>
      </c>
      <c r="M1020" s="5" t="s">
        <v>5</v>
      </c>
      <c r="N1020" s="5" t="s">
        <v>1115</v>
      </c>
      <c r="O1020" s="18">
        <v>44736</v>
      </c>
      <c r="P1020" s="5" t="s">
        <v>7</v>
      </c>
      <c r="Q1020" s="19">
        <v>40399</v>
      </c>
      <c r="R1020" s="19">
        <v>40399</v>
      </c>
      <c r="S1020" s="19">
        <v>0</v>
      </c>
      <c r="T1020" s="19">
        <v>0</v>
      </c>
    </row>
    <row r="1021" spans="1:20" outlineLevel="3" x14ac:dyDescent="0.35">
      <c r="H1021" s="1" t="s">
        <v>11122</v>
      </c>
      <c r="O1021" s="18"/>
      <c r="Q1021" s="19">
        <f>SUBTOTAL(9,Q1011:Q1020)</f>
        <v>378500</v>
      </c>
      <c r="R1021" s="19">
        <f>SUBTOTAL(9,R1011:R1020)</f>
        <v>378500</v>
      </c>
      <c r="S1021" s="19">
        <f>SUBTOTAL(9,S1011:S1020)</f>
        <v>0</v>
      </c>
      <c r="T1021" s="19">
        <f>SUBTOTAL(9,T1011:T1020)</f>
        <v>0</v>
      </c>
    </row>
    <row r="1022" spans="1:20" ht="29" outlineLevel="4" x14ac:dyDescent="0.35">
      <c r="A1022" s="9" t="s">
        <v>104</v>
      </c>
      <c r="B1022" s="9" t="s">
        <v>105</v>
      </c>
      <c r="C1022" s="12" t="s">
        <v>12365</v>
      </c>
      <c r="D1022" s="5" t="s">
        <v>1093</v>
      </c>
      <c r="E1022" s="9" t="s">
        <v>1093</v>
      </c>
      <c r="F1022" s="5" t="s">
        <v>4</v>
      </c>
      <c r="G1022" s="5" t="s">
        <v>45</v>
      </c>
      <c r="H1022" s="5" t="s">
        <v>1117</v>
      </c>
      <c r="I1022" s="4" t="s">
        <v>1118</v>
      </c>
      <c r="J1022" s="5" t="s">
        <v>4</v>
      </c>
      <c r="K1022" s="5" t="s">
        <v>4</v>
      </c>
      <c r="L1022" s="5" t="s">
        <v>4</v>
      </c>
      <c r="M1022" s="5" t="s">
        <v>5</v>
      </c>
      <c r="N1022" s="5" t="s">
        <v>1116</v>
      </c>
      <c r="O1022" s="18">
        <v>44420</v>
      </c>
      <c r="P1022" s="5" t="s">
        <v>7</v>
      </c>
      <c r="Q1022" s="19">
        <v>5411.5</v>
      </c>
      <c r="R1022" s="19">
        <v>0</v>
      </c>
      <c r="S1022" s="19">
        <v>5411.5</v>
      </c>
      <c r="T1022" s="19">
        <v>0</v>
      </c>
    </row>
    <row r="1023" spans="1:20" ht="29" outlineLevel="4" x14ac:dyDescent="0.35">
      <c r="A1023" s="9" t="s">
        <v>104</v>
      </c>
      <c r="B1023" s="9" t="s">
        <v>105</v>
      </c>
      <c r="C1023" s="12" t="s">
        <v>12365</v>
      </c>
      <c r="D1023" s="5" t="s">
        <v>1093</v>
      </c>
      <c r="E1023" s="9" t="s">
        <v>1093</v>
      </c>
      <c r="F1023" s="5" t="s">
        <v>4</v>
      </c>
      <c r="G1023" s="5" t="s">
        <v>45</v>
      </c>
      <c r="H1023" s="5" t="s">
        <v>1117</v>
      </c>
      <c r="I1023" s="4" t="s">
        <v>1118</v>
      </c>
      <c r="J1023" s="5" t="s">
        <v>4</v>
      </c>
      <c r="K1023" s="5" t="s">
        <v>4</v>
      </c>
      <c r="L1023" s="5" t="s">
        <v>4</v>
      </c>
      <c r="M1023" s="5" t="s">
        <v>5</v>
      </c>
      <c r="N1023" s="5" t="s">
        <v>1119</v>
      </c>
      <c r="O1023" s="18">
        <v>44449</v>
      </c>
      <c r="P1023" s="5" t="s">
        <v>7</v>
      </c>
      <c r="Q1023" s="19">
        <v>1796.23</v>
      </c>
      <c r="R1023" s="19">
        <v>0</v>
      </c>
      <c r="S1023" s="19">
        <v>1796.23</v>
      </c>
      <c r="T1023" s="19">
        <v>0</v>
      </c>
    </row>
    <row r="1024" spans="1:20" ht="29" outlineLevel="4" x14ac:dyDescent="0.35">
      <c r="A1024" s="9" t="s">
        <v>104</v>
      </c>
      <c r="B1024" s="9" t="s">
        <v>105</v>
      </c>
      <c r="C1024" s="12" t="s">
        <v>12365</v>
      </c>
      <c r="D1024" s="5" t="s">
        <v>1093</v>
      </c>
      <c r="E1024" s="9" t="s">
        <v>1093</v>
      </c>
      <c r="F1024" s="5" t="s">
        <v>4</v>
      </c>
      <c r="G1024" s="5" t="s">
        <v>45</v>
      </c>
      <c r="H1024" s="5" t="s">
        <v>1117</v>
      </c>
      <c r="I1024" s="4" t="s">
        <v>1118</v>
      </c>
      <c r="J1024" s="5" t="s">
        <v>4</v>
      </c>
      <c r="K1024" s="5" t="s">
        <v>4</v>
      </c>
      <c r="L1024" s="5" t="s">
        <v>4</v>
      </c>
      <c r="M1024" s="5" t="s">
        <v>5</v>
      </c>
      <c r="N1024" s="5" t="s">
        <v>1120</v>
      </c>
      <c r="O1024" s="18">
        <v>44519</v>
      </c>
      <c r="P1024" s="5" t="s">
        <v>7</v>
      </c>
      <c r="Q1024" s="19">
        <v>1932.21</v>
      </c>
      <c r="R1024" s="19">
        <v>0</v>
      </c>
      <c r="S1024" s="19">
        <v>1932.21</v>
      </c>
      <c r="T1024" s="19">
        <v>0</v>
      </c>
    </row>
    <row r="1025" spans="1:20" ht="29" outlineLevel="4" x14ac:dyDescent="0.35">
      <c r="A1025" s="9" t="s">
        <v>104</v>
      </c>
      <c r="B1025" s="9" t="s">
        <v>105</v>
      </c>
      <c r="C1025" s="12" t="s">
        <v>12365</v>
      </c>
      <c r="D1025" s="5" t="s">
        <v>1093</v>
      </c>
      <c r="E1025" s="9" t="s">
        <v>1093</v>
      </c>
      <c r="F1025" s="5" t="s">
        <v>4</v>
      </c>
      <c r="G1025" s="5" t="s">
        <v>45</v>
      </c>
      <c r="H1025" s="5" t="s">
        <v>1117</v>
      </c>
      <c r="I1025" s="4" t="s">
        <v>1118</v>
      </c>
      <c r="J1025" s="5" t="s">
        <v>4</v>
      </c>
      <c r="K1025" s="5" t="s">
        <v>4</v>
      </c>
      <c r="L1025" s="5" t="s">
        <v>4</v>
      </c>
      <c r="M1025" s="5" t="s">
        <v>5</v>
      </c>
      <c r="N1025" s="5" t="s">
        <v>1121</v>
      </c>
      <c r="O1025" s="18">
        <v>44539</v>
      </c>
      <c r="P1025" s="5" t="s">
        <v>7</v>
      </c>
      <c r="Q1025" s="19">
        <v>2213.62</v>
      </c>
      <c r="R1025" s="19">
        <v>0</v>
      </c>
      <c r="S1025" s="19">
        <v>2213.62</v>
      </c>
      <c r="T1025" s="19">
        <v>0</v>
      </c>
    </row>
    <row r="1026" spans="1:20" ht="29" outlineLevel="4" x14ac:dyDescent="0.35">
      <c r="A1026" s="9" t="s">
        <v>104</v>
      </c>
      <c r="B1026" s="9" t="s">
        <v>105</v>
      </c>
      <c r="C1026" s="12" t="s">
        <v>12365</v>
      </c>
      <c r="D1026" s="5" t="s">
        <v>1093</v>
      </c>
      <c r="E1026" s="9" t="s">
        <v>1093</v>
      </c>
      <c r="F1026" s="5" t="s">
        <v>4</v>
      </c>
      <c r="G1026" s="5" t="s">
        <v>45</v>
      </c>
      <c r="H1026" s="5" t="s">
        <v>1117</v>
      </c>
      <c r="I1026" s="4" t="s">
        <v>1118</v>
      </c>
      <c r="J1026" s="5" t="s">
        <v>4</v>
      </c>
      <c r="K1026" s="5" t="s">
        <v>4</v>
      </c>
      <c r="L1026" s="5" t="s">
        <v>4</v>
      </c>
      <c r="M1026" s="5" t="s">
        <v>5</v>
      </c>
      <c r="N1026" s="5" t="s">
        <v>1122</v>
      </c>
      <c r="O1026" s="18">
        <v>44582</v>
      </c>
      <c r="P1026" s="5" t="s">
        <v>7</v>
      </c>
      <c r="Q1026" s="19">
        <v>1534.02</v>
      </c>
      <c r="R1026" s="19">
        <v>0</v>
      </c>
      <c r="S1026" s="19">
        <v>1534.02</v>
      </c>
      <c r="T1026" s="19">
        <v>0</v>
      </c>
    </row>
    <row r="1027" spans="1:20" ht="29" outlineLevel="4" x14ac:dyDescent="0.35">
      <c r="A1027" s="9" t="s">
        <v>104</v>
      </c>
      <c r="B1027" s="9" t="s">
        <v>105</v>
      </c>
      <c r="C1027" s="12" t="s">
        <v>12365</v>
      </c>
      <c r="D1027" s="5" t="s">
        <v>1093</v>
      </c>
      <c r="E1027" s="9" t="s">
        <v>1093</v>
      </c>
      <c r="F1027" s="5" t="s">
        <v>4</v>
      </c>
      <c r="G1027" s="5" t="s">
        <v>45</v>
      </c>
      <c r="H1027" s="5" t="s">
        <v>1117</v>
      </c>
      <c r="I1027" s="4" t="s">
        <v>1118</v>
      </c>
      <c r="J1027" s="5" t="s">
        <v>4</v>
      </c>
      <c r="K1027" s="5" t="s">
        <v>4</v>
      </c>
      <c r="L1027" s="5" t="s">
        <v>4</v>
      </c>
      <c r="M1027" s="5" t="s">
        <v>5</v>
      </c>
      <c r="N1027" s="5" t="s">
        <v>1123</v>
      </c>
      <c r="O1027" s="18">
        <v>44644</v>
      </c>
      <c r="P1027" s="5" t="s">
        <v>7</v>
      </c>
      <c r="Q1027" s="19">
        <v>2652.59</v>
      </c>
      <c r="R1027" s="19">
        <v>0</v>
      </c>
      <c r="S1027" s="19">
        <v>2652.59</v>
      </c>
      <c r="T1027" s="19">
        <v>0</v>
      </c>
    </row>
    <row r="1028" spans="1:20" ht="29" outlineLevel="4" x14ac:dyDescent="0.35">
      <c r="A1028" s="9" t="s">
        <v>104</v>
      </c>
      <c r="B1028" s="9" t="s">
        <v>105</v>
      </c>
      <c r="C1028" s="12" t="s">
        <v>12365</v>
      </c>
      <c r="D1028" s="5" t="s">
        <v>1093</v>
      </c>
      <c r="E1028" s="9" t="s">
        <v>1093</v>
      </c>
      <c r="F1028" s="5" t="s">
        <v>4</v>
      </c>
      <c r="G1028" s="5" t="s">
        <v>45</v>
      </c>
      <c r="H1028" s="5" t="s">
        <v>1117</v>
      </c>
      <c r="I1028" s="4" t="s">
        <v>1118</v>
      </c>
      <c r="J1028" s="5" t="s">
        <v>4</v>
      </c>
      <c r="K1028" s="5" t="s">
        <v>4</v>
      </c>
      <c r="L1028" s="5" t="s">
        <v>4</v>
      </c>
      <c r="M1028" s="5" t="s">
        <v>5</v>
      </c>
      <c r="N1028" s="5" t="s">
        <v>1124</v>
      </c>
      <c r="O1028" s="18">
        <v>44670</v>
      </c>
      <c r="P1028" s="5" t="s">
        <v>7</v>
      </c>
      <c r="Q1028" s="19">
        <v>1791.14</v>
      </c>
      <c r="R1028" s="19">
        <v>0</v>
      </c>
      <c r="S1028" s="19">
        <v>1791.14</v>
      </c>
      <c r="T1028" s="19">
        <v>0</v>
      </c>
    </row>
    <row r="1029" spans="1:20" ht="29" outlineLevel="4" x14ac:dyDescent="0.35">
      <c r="A1029" s="9" t="s">
        <v>104</v>
      </c>
      <c r="B1029" s="9" t="s">
        <v>105</v>
      </c>
      <c r="C1029" s="12" t="s">
        <v>12365</v>
      </c>
      <c r="D1029" s="5" t="s">
        <v>1093</v>
      </c>
      <c r="E1029" s="9" t="s">
        <v>1093</v>
      </c>
      <c r="F1029" s="5" t="s">
        <v>4</v>
      </c>
      <c r="G1029" s="5" t="s">
        <v>45</v>
      </c>
      <c r="H1029" s="5" t="s">
        <v>1117</v>
      </c>
      <c r="I1029" s="4" t="s">
        <v>1118</v>
      </c>
      <c r="J1029" s="5" t="s">
        <v>4</v>
      </c>
      <c r="K1029" s="5" t="s">
        <v>4</v>
      </c>
      <c r="L1029" s="5" t="s">
        <v>4</v>
      </c>
      <c r="M1029" s="5" t="s">
        <v>5</v>
      </c>
      <c r="N1029" s="5" t="s">
        <v>1125</v>
      </c>
      <c r="O1029" s="18">
        <v>44699</v>
      </c>
      <c r="P1029" s="5" t="s">
        <v>7</v>
      </c>
      <c r="Q1029" s="19">
        <v>1757.42</v>
      </c>
      <c r="R1029" s="19">
        <v>0</v>
      </c>
      <c r="S1029" s="19">
        <v>1757.42</v>
      </c>
      <c r="T1029" s="19">
        <v>0</v>
      </c>
    </row>
    <row r="1030" spans="1:20" ht="29" outlineLevel="4" x14ac:dyDescent="0.35">
      <c r="A1030" s="9" t="s">
        <v>104</v>
      </c>
      <c r="B1030" s="9" t="s">
        <v>105</v>
      </c>
      <c r="C1030" s="12" t="s">
        <v>12365</v>
      </c>
      <c r="D1030" s="5" t="s">
        <v>1093</v>
      </c>
      <c r="E1030" s="9" t="s">
        <v>1093</v>
      </c>
      <c r="F1030" s="5" t="s">
        <v>49</v>
      </c>
      <c r="G1030" s="5" t="s">
        <v>4</v>
      </c>
      <c r="H1030" s="5" t="s">
        <v>1117</v>
      </c>
      <c r="I1030" s="4" t="s">
        <v>1118</v>
      </c>
      <c r="J1030" s="5" t="s">
        <v>4</v>
      </c>
      <c r="K1030" s="5" t="s">
        <v>4</v>
      </c>
      <c r="L1030" s="5" t="s">
        <v>4</v>
      </c>
      <c r="M1030" s="5" t="s">
        <v>5</v>
      </c>
      <c r="N1030" s="5" t="s">
        <v>1116</v>
      </c>
      <c r="O1030" s="18">
        <v>44420</v>
      </c>
      <c r="P1030" s="5" t="s">
        <v>7</v>
      </c>
      <c r="Q1030" s="19">
        <v>86583.5</v>
      </c>
      <c r="R1030" s="19">
        <v>86583.5</v>
      </c>
      <c r="S1030" s="19">
        <v>0</v>
      </c>
      <c r="T1030" s="19">
        <v>0</v>
      </c>
    </row>
    <row r="1031" spans="1:20" ht="29" outlineLevel="4" x14ac:dyDescent="0.35">
      <c r="A1031" s="9" t="s">
        <v>104</v>
      </c>
      <c r="B1031" s="9" t="s">
        <v>105</v>
      </c>
      <c r="C1031" s="12" t="s">
        <v>12365</v>
      </c>
      <c r="D1031" s="5" t="s">
        <v>1093</v>
      </c>
      <c r="E1031" s="9" t="s">
        <v>1093</v>
      </c>
      <c r="F1031" s="5" t="s">
        <v>49</v>
      </c>
      <c r="G1031" s="5" t="s">
        <v>4</v>
      </c>
      <c r="H1031" s="5" t="s">
        <v>1117</v>
      </c>
      <c r="I1031" s="4" t="s">
        <v>1118</v>
      </c>
      <c r="J1031" s="5" t="s">
        <v>4</v>
      </c>
      <c r="K1031" s="5" t="s">
        <v>4</v>
      </c>
      <c r="L1031" s="5" t="s">
        <v>4</v>
      </c>
      <c r="M1031" s="5" t="s">
        <v>5</v>
      </c>
      <c r="N1031" s="5" t="s">
        <v>1119</v>
      </c>
      <c r="O1031" s="18">
        <v>44449</v>
      </c>
      <c r="P1031" s="5" t="s">
        <v>7</v>
      </c>
      <c r="Q1031" s="19">
        <v>28739.78</v>
      </c>
      <c r="R1031" s="19">
        <v>28739.78</v>
      </c>
      <c r="S1031" s="19">
        <v>0</v>
      </c>
      <c r="T1031" s="19">
        <v>0</v>
      </c>
    </row>
    <row r="1032" spans="1:20" ht="29" outlineLevel="4" x14ac:dyDescent="0.35">
      <c r="A1032" s="9" t="s">
        <v>104</v>
      </c>
      <c r="B1032" s="9" t="s">
        <v>105</v>
      </c>
      <c r="C1032" s="12" t="s">
        <v>12365</v>
      </c>
      <c r="D1032" s="5" t="s">
        <v>1093</v>
      </c>
      <c r="E1032" s="9" t="s">
        <v>1093</v>
      </c>
      <c r="F1032" s="5" t="s">
        <v>49</v>
      </c>
      <c r="G1032" s="5" t="s">
        <v>4</v>
      </c>
      <c r="H1032" s="5" t="s">
        <v>1117</v>
      </c>
      <c r="I1032" s="4" t="s">
        <v>1118</v>
      </c>
      <c r="J1032" s="5" t="s">
        <v>4</v>
      </c>
      <c r="K1032" s="5" t="s">
        <v>4</v>
      </c>
      <c r="L1032" s="5" t="s">
        <v>4</v>
      </c>
      <c r="M1032" s="5" t="s">
        <v>5</v>
      </c>
      <c r="N1032" s="5" t="s">
        <v>1120</v>
      </c>
      <c r="O1032" s="18">
        <v>44519</v>
      </c>
      <c r="P1032" s="5" t="s">
        <v>7</v>
      </c>
      <c r="Q1032" s="19">
        <v>30915.79</v>
      </c>
      <c r="R1032" s="19">
        <v>30915.79</v>
      </c>
      <c r="S1032" s="19">
        <v>0</v>
      </c>
      <c r="T1032" s="19">
        <v>0</v>
      </c>
    </row>
    <row r="1033" spans="1:20" ht="29" outlineLevel="4" x14ac:dyDescent="0.35">
      <c r="A1033" s="9" t="s">
        <v>104</v>
      </c>
      <c r="B1033" s="9" t="s">
        <v>105</v>
      </c>
      <c r="C1033" s="12" t="s">
        <v>12365</v>
      </c>
      <c r="D1033" s="5" t="s">
        <v>1093</v>
      </c>
      <c r="E1033" s="9" t="s">
        <v>1093</v>
      </c>
      <c r="F1033" s="5" t="s">
        <v>49</v>
      </c>
      <c r="G1033" s="5" t="s">
        <v>4</v>
      </c>
      <c r="H1033" s="5" t="s">
        <v>1117</v>
      </c>
      <c r="I1033" s="4" t="s">
        <v>1118</v>
      </c>
      <c r="J1033" s="5" t="s">
        <v>4</v>
      </c>
      <c r="K1033" s="5" t="s">
        <v>4</v>
      </c>
      <c r="L1033" s="5" t="s">
        <v>4</v>
      </c>
      <c r="M1033" s="5" t="s">
        <v>5</v>
      </c>
      <c r="N1033" s="5" t="s">
        <v>1121</v>
      </c>
      <c r="O1033" s="18">
        <v>44539</v>
      </c>
      <c r="P1033" s="5" t="s">
        <v>7</v>
      </c>
      <c r="Q1033" s="19">
        <v>35419.379999999997</v>
      </c>
      <c r="R1033" s="19">
        <v>35419.379999999997</v>
      </c>
      <c r="S1033" s="19">
        <v>0</v>
      </c>
      <c r="T1033" s="19">
        <v>0</v>
      </c>
    </row>
    <row r="1034" spans="1:20" ht="29" outlineLevel="4" x14ac:dyDescent="0.35">
      <c r="A1034" s="9" t="s">
        <v>104</v>
      </c>
      <c r="B1034" s="9" t="s">
        <v>105</v>
      </c>
      <c r="C1034" s="12" t="s">
        <v>12365</v>
      </c>
      <c r="D1034" s="5" t="s">
        <v>1093</v>
      </c>
      <c r="E1034" s="9" t="s">
        <v>1093</v>
      </c>
      <c r="F1034" s="5" t="s">
        <v>49</v>
      </c>
      <c r="G1034" s="5" t="s">
        <v>4</v>
      </c>
      <c r="H1034" s="5" t="s">
        <v>1117</v>
      </c>
      <c r="I1034" s="4" t="s">
        <v>1118</v>
      </c>
      <c r="J1034" s="5" t="s">
        <v>4</v>
      </c>
      <c r="K1034" s="5" t="s">
        <v>4</v>
      </c>
      <c r="L1034" s="5" t="s">
        <v>4</v>
      </c>
      <c r="M1034" s="5" t="s">
        <v>5</v>
      </c>
      <c r="N1034" s="5" t="s">
        <v>1122</v>
      </c>
      <c r="O1034" s="18">
        <v>44582</v>
      </c>
      <c r="P1034" s="5" t="s">
        <v>7</v>
      </c>
      <c r="Q1034" s="19">
        <v>24544.98</v>
      </c>
      <c r="R1034" s="19">
        <v>24544.98</v>
      </c>
      <c r="S1034" s="19">
        <v>0</v>
      </c>
      <c r="T1034" s="19">
        <v>0</v>
      </c>
    </row>
    <row r="1035" spans="1:20" ht="29" outlineLevel="4" x14ac:dyDescent="0.35">
      <c r="A1035" s="9" t="s">
        <v>104</v>
      </c>
      <c r="B1035" s="9" t="s">
        <v>105</v>
      </c>
      <c r="C1035" s="12" t="s">
        <v>12365</v>
      </c>
      <c r="D1035" s="5" t="s">
        <v>1093</v>
      </c>
      <c r="E1035" s="9" t="s">
        <v>1093</v>
      </c>
      <c r="F1035" s="5" t="s">
        <v>49</v>
      </c>
      <c r="G1035" s="5" t="s">
        <v>4</v>
      </c>
      <c r="H1035" s="5" t="s">
        <v>1117</v>
      </c>
      <c r="I1035" s="4" t="s">
        <v>1118</v>
      </c>
      <c r="J1035" s="5" t="s">
        <v>4</v>
      </c>
      <c r="K1035" s="5" t="s">
        <v>4</v>
      </c>
      <c r="L1035" s="5" t="s">
        <v>4</v>
      </c>
      <c r="M1035" s="5" t="s">
        <v>5</v>
      </c>
      <c r="N1035" s="5" t="s">
        <v>1123</v>
      </c>
      <c r="O1035" s="18">
        <v>44644</v>
      </c>
      <c r="P1035" s="5" t="s">
        <v>7</v>
      </c>
      <c r="Q1035" s="19">
        <v>42442.41</v>
      </c>
      <c r="R1035" s="19">
        <v>42442.41</v>
      </c>
      <c r="S1035" s="19">
        <v>0</v>
      </c>
      <c r="T1035" s="19">
        <v>0</v>
      </c>
    </row>
    <row r="1036" spans="1:20" ht="29" outlineLevel="4" x14ac:dyDescent="0.35">
      <c r="A1036" s="9" t="s">
        <v>104</v>
      </c>
      <c r="B1036" s="9" t="s">
        <v>105</v>
      </c>
      <c r="C1036" s="12" t="s">
        <v>12365</v>
      </c>
      <c r="D1036" s="5" t="s">
        <v>1093</v>
      </c>
      <c r="E1036" s="9" t="s">
        <v>1093</v>
      </c>
      <c r="F1036" s="5" t="s">
        <v>49</v>
      </c>
      <c r="G1036" s="5" t="s">
        <v>4</v>
      </c>
      <c r="H1036" s="5" t="s">
        <v>1117</v>
      </c>
      <c r="I1036" s="4" t="s">
        <v>1118</v>
      </c>
      <c r="J1036" s="5" t="s">
        <v>4</v>
      </c>
      <c r="K1036" s="5" t="s">
        <v>4</v>
      </c>
      <c r="L1036" s="5" t="s">
        <v>4</v>
      </c>
      <c r="M1036" s="5" t="s">
        <v>5</v>
      </c>
      <c r="N1036" s="5" t="s">
        <v>1124</v>
      </c>
      <c r="O1036" s="18">
        <v>44670</v>
      </c>
      <c r="P1036" s="5" t="s">
        <v>7</v>
      </c>
      <c r="Q1036" s="19">
        <v>28658.86</v>
      </c>
      <c r="R1036" s="19">
        <v>28658.86</v>
      </c>
      <c r="S1036" s="19">
        <v>0</v>
      </c>
      <c r="T1036" s="19">
        <v>0</v>
      </c>
    </row>
    <row r="1037" spans="1:20" ht="29" outlineLevel="4" x14ac:dyDescent="0.35">
      <c r="A1037" s="9" t="s">
        <v>104</v>
      </c>
      <c r="B1037" s="9" t="s">
        <v>105</v>
      </c>
      <c r="C1037" s="12" t="s">
        <v>12365</v>
      </c>
      <c r="D1037" s="5" t="s">
        <v>1093</v>
      </c>
      <c r="E1037" s="9" t="s">
        <v>1093</v>
      </c>
      <c r="F1037" s="5" t="s">
        <v>49</v>
      </c>
      <c r="G1037" s="5" t="s">
        <v>4</v>
      </c>
      <c r="H1037" s="5" t="s">
        <v>1117</v>
      </c>
      <c r="I1037" s="4" t="s">
        <v>1118</v>
      </c>
      <c r="J1037" s="5" t="s">
        <v>4</v>
      </c>
      <c r="K1037" s="5" t="s">
        <v>4</v>
      </c>
      <c r="L1037" s="5" t="s">
        <v>4</v>
      </c>
      <c r="M1037" s="5" t="s">
        <v>5</v>
      </c>
      <c r="N1037" s="5" t="s">
        <v>1125</v>
      </c>
      <c r="O1037" s="18">
        <v>44699</v>
      </c>
      <c r="P1037" s="5" t="s">
        <v>7</v>
      </c>
      <c r="Q1037" s="19">
        <v>28119.58</v>
      </c>
      <c r="R1037" s="19">
        <v>28119.58</v>
      </c>
      <c r="S1037" s="19">
        <v>0</v>
      </c>
      <c r="T1037" s="19">
        <v>0</v>
      </c>
    </row>
    <row r="1038" spans="1:20" outlineLevel="3" x14ac:dyDescent="0.35">
      <c r="H1038" s="1" t="s">
        <v>11123</v>
      </c>
      <c r="O1038" s="18"/>
      <c r="Q1038" s="19">
        <f>SUBTOTAL(9,Q1022:Q1037)</f>
        <v>324513.01000000007</v>
      </c>
      <c r="R1038" s="19">
        <f>SUBTOTAL(9,R1022:R1037)</f>
        <v>305424.28000000003</v>
      </c>
      <c r="S1038" s="19">
        <f>SUBTOTAL(9,S1022:S1037)</f>
        <v>19088.729999999996</v>
      </c>
      <c r="T1038" s="19">
        <f>SUBTOTAL(9,T1022:T1037)</f>
        <v>0</v>
      </c>
    </row>
    <row r="1039" spans="1:20" ht="29" outlineLevel="4" x14ac:dyDescent="0.35">
      <c r="A1039" s="9" t="s">
        <v>104</v>
      </c>
      <c r="B1039" s="9" t="s">
        <v>105</v>
      </c>
      <c r="C1039" s="12" t="s">
        <v>12365</v>
      </c>
      <c r="D1039" s="5" t="s">
        <v>1093</v>
      </c>
      <c r="E1039" s="9" t="s">
        <v>1093</v>
      </c>
      <c r="F1039" s="5" t="s">
        <v>4</v>
      </c>
      <c r="G1039" s="5" t="s">
        <v>50</v>
      </c>
      <c r="H1039" s="5" t="s">
        <v>1127</v>
      </c>
      <c r="I1039" s="4" t="s">
        <v>1128</v>
      </c>
      <c r="J1039" s="5" t="s">
        <v>4</v>
      </c>
      <c r="K1039" s="5" t="s">
        <v>4</v>
      </c>
      <c r="L1039" s="5" t="s">
        <v>4</v>
      </c>
      <c r="M1039" s="5" t="s">
        <v>5</v>
      </c>
      <c r="N1039" s="5" t="s">
        <v>1126</v>
      </c>
      <c r="O1039" s="18">
        <v>44636</v>
      </c>
      <c r="P1039" s="5" t="s">
        <v>7</v>
      </c>
      <c r="Q1039" s="19">
        <v>836.33</v>
      </c>
      <c r="R1039" s="19">
        <v>0</v>
      </c>
      <c r="S1039" s="19">
        <v>836.33</v>
      </c>
      <c r="T1039" s="19">
        <v>0</v>
      </c>
    </row>
    <row r="1040" spans="1:20" ht="29" outlineLevel="4" x14ac:dyDescent="0.35">
      <c r="A1040" s="9" t="s">
        <v>104</v>
      </c>
      <c r="B1040" s="9" t="s">
        <v>105</v>
      </c>
      <c r="C1040" s="12" t="s">
        <v>12365</v>
      </c>
      <c r="D1040" s="5" t="s">
        <v>1093</v>
      </c>
      <c r="E1040" s="9" t="s">
        <v>1093</v>
      </c>
      <c r="F1040" s="5" t="s">
        <v>49</v>
      </c>
      <c r="G1040" s="5" t="s">
        <v>4</v>
      </c>
      <c r="H1040" s="5" t="s">
        <v>1127</v>
      </c>
      <c r="I1040" s="4" t="s">
        <v>1128</v>
      </c>
      <c r="J1040" s="5" t="s">
        <v>4</v>
      </c>
      <c r="K1040" s="5" t="s">
        <v>4</v>
      </c>
      <c r="L1040" s="5" t="s">
        <v>4</v>
      </c>
      <c r="M1040" s="5" t="s">
        <v>5</v>
      </c>
      <c r="N1040" s="5" t="s">
        <v>1126</v>
      </c>
      <c r="O1040" s="18">
        <v>44636</v>
      </c>
      <c r="P1040" s="5" t="s">
        <v>7</v>
      </c>
      <c r="Q1040" s="19">
        <v>6690.67</v>
      </c>
      <c r="R1040" s="19">
        <v>6690.67</v>
      </c>
      <c r="S1040" s="19">
        <v>0</v>
      </c>
      <c r="T1040" s="19">
        <v>0</v>
      </c>
    </row>
    <row r="1041" spans="1:20" outlineLevel="3" x14ac:dyDescent="0.35">
      <c r="H1041" s="1" t="s">
        <v>11124</v>
      </c>
      <c r="O1041" s="18"/>
      <c r="Q1041" s="19">
        <f>SUBTOTAL(9,Q1039:Q1040)</f>
        <v>7527</v>
      </c>
      <c r="R1041" s="19">
        <f>SUBTOTAL(9,R1039:R1040)</f>
        <v>6690.67</v>
      </c>
      <c r="S1041" s="19">
        <f>SUBTOTAL(9,S1039:S1040)</f>
        <v>836.33</v>
      </c>
      <c r="T1041" s="19">
        <f>SUBTOTAL(9,T1039:T1040)</f>
        <v>0</v>
      </c>
    </row>
    <row r="1042" spans="1:20" outlineLevel="2" x14ac:dyDescent="0.35">
      <c r="C1042" s="11" t="s">
        <v>12366</v>
      </c>
      <c r="O1042" s="18"/>
      <c r="Q1042" s="19">
        <f>SUBTOTAL(9,Q1000:Q1040)</f>
        <v>786849.01</v>
      </c>
      <c r="R1042" s="19">
        <f>SUBTOTAL(9,R1000:R1040)</f>
        <v>760716.14</v>
      </c>
      <c r="S1042" s="19">
        <f>SUBTOTAL(9,S1000:S1040)</f>
        <v>26132.870000000003</v>
      </c>
      <c r="T1042" s="19">
        <f>SUBTOTAL(9,T1000:T1040)</f>
        <v>0</v>
      </c>
    </row>
    <row r="1043" spans="1:20" outlineLevel="4" x14ac:dyDescent="0.35">
      <c r="A1043" s="9" t="s">
        <v>1129</v>
      </c>
      <c r="B1043" s="9" t="s">
        <v>1130</v>
      </c>
      <c r="C1043" s="12" t="s">
        <v>1131</v>
      </c>
      <c r="D1043" s="5" t="s">
        <v>1132</v>
      </c>
      <c r="E1043" s="9" t="s">
        <v>1132</v>
      </c>
      <c r="F1043" s="5" t="s">
        <v>4</v>
      </c>
      <c r="G1043" s="5" t="s">
        <v>1133</v>
      </c>
      <c r="H1043" s="5" t="s">
        <v>1135</v>
      </c>
      <c r="I1043" s="4" t="s">
        <v>1136</v>
      </c>
      <c r="J1043" s="5" t="s">
        <v>4</v>
      </c>
      <c r="K1043" s="5" t="s">
        <v>4</v>
      </c>
      <c r="L1043" s="5" t="s">
        <v>4</v>
      </c>
      <c r="M1043" s="5" t="s">
        <v>5</v>
      </c>
      <c r="N1043" s="5" t="s">
        <v>1134</v>
      </c>
      <c r="O1043" s="18">
        <v>44467</v>
      </c>
      <c r="P1043" s="5" t="s">
        <v>7</v>
      </c>
      <c r="Q1043" s="19">
        <v>241919.01</v>
      </c>
      <c r="R1043" s="19">
        <v>0</v>
      </c>
      <c r="S1043" s="19">
        <v>241919.01</v>
      </c>
      <c r="T1043" s="19">
        <v>0</v>
      </c>
    </row>
    <row r="1044" spans="1:20" outlineLevel="4" x14ac:dyDescent="0.35">
      <c r="A1044" s="9" t="s">
        <v>1129</v>
      </c>
      <c r="B1044" s="9" t="s">
        <v>1130</v>
      </c>
      <c r="C1044" s="12" t="s">
        <v>1131</v>
      </c>
      <c r="D1044" s="5" t="s">
        <v>1132</v>
      </c>
      <c r="E1044" s="9" t="s">
        <v>1132</v>
      </c>
      <c r="F1044" s="5" t="s">
        <v>4</v>
      </c>
      <c r="G1044" s="5" t="s">
        <v>1133</v>
      </c>
      <c r="H1044" s="5" t="s">
        <v>1135</v>
      </c>
      <c r="I1044" s="4" t="s">
        <v>1136</v>
      </c>
      <c r="J1044" s="5" t="s">
        <v>4</v>
      </c>
      <c r="K1044" s="5" t="s">
        <v>4</v>
      </c>
      <c r="L1044" s="5" t="s">
        <v>4</v>
      </c>
      <c r="M1044" s="5" t="s">
        <v>5</v>
      </c>
      <c r="N1044" s="5" t="s">
        <v>1137</v>
      </c>
      <c r="O1044" s="18">
        <v>44558</v>
      </c>
      <c r="P1044" s="5" t="s">
        <v>7</v>
      </c>
      <c r="Q1044" s="19">
        <v>325511.59999999998</v>
      </c>
      <c r="R1044" s="19">
        <v>0</v>
      </c>
      <c r="S1044" s="19">
        <v>325511.59999999998</v>
      </c>
      <c r="T1044" s="19">
        <v>0</v>
      </c>
    </row>
    <row r="1045" spans="1:20" outlineLevel="3" x14ac:dyDescent="0.35">
      <c r="H1045" s="1" t="s">
        <v>11125</v>
      </c>
      <c r="O1045" s="18"/>
      <c r="Q1045" s="19">
        <f>SUBTOTAL(9,Q1043:Q1044)</f>
        <v>567430.61</v>
      </c>
      <c r="R1045" s="19">
        <f>SUBTOTAL(9,R1043:R1044)</f>
        <v>0</v>
      </c>
      <c r="S1045" s="19">
        <f>SUBTOTAL(9,S1043:S1044)</f>
        <v>567430.61</v>
      </c>
      <c r="T1045" s="19">
        <f>SUBTOTAL(9,T1043:T1044)</f>
        <v>0</v>
      </c>
    </row>
    <row r="1046" spans="1:20" outlineLevel="2" x14ac:dyDescent="0.35">
      <c r="C1046" s="11" t="s">
        <v>10232</v>
      </c>
      <c r="O1046" s="18"/>
      <c r="Q1046" s="19">
        <f>SUBTOTAL(9,Q1043:Q1044)</f>
        <v>567430.61</v>
      </c>
      <c r="R1046" s="19">
        <f>SUBTOTAL(9,R1043:R1044)</f>
        <v>0</v>
      </c>
      <c r="S1046" s="19">
        <f>SUBTOTAL(9,S1043:S1044)</f>
        <v>567430.61</v>
      </c>
      <c r="T1046" s="19">
        <f>SUBTOTAL(9,T1043:T1044)</f>
        <v>0</v>
      </c>
    </row>
    <row r="1047" spans="1:20" outlineLevel="4" x14ac:dyDescent="0.35">
      <c r="A1047" s="9" t="s">
        <v>1129</v>
      </c>
      <c r="B1047" s="9" t="s">
        <v>1130</v>
      </c>
      <c r="C1047" s="12" t="s">
        <v>1138</v>
      </c>
      <c r="D1047" s="5" t="s">
        <v>1139</v>
      </c>
      <c r="E1047" s="9" t="s">
        <v>1139</v>
      </c>
      <c r="F1047" s="5" t="s">
        <v>4</v>
      </c>
      <c r="G1047" s="5" t="s">
        <v>1133</v>
      </c>
      <c r="H1047" s="5" t="s">
        <v>1135</v>
      </c>
      <c r="I1047" s="4" t="s">
        <v>1136</v>
      </c>
      <c r="J1047" s="5" t="s">
        <v>4</v>
      </c>
      <c r="K1047" s="5" t="s">
        <v>4</v>
      </c>
      <c r="L1047" s="5" t="s">
        <v>4</v>
      </c>
      <c r="M1047" s="5" t="s">
        <v>5</v>
      </c>
      <c r="N1047" s="5" t="s">
        <v>1140</v>
      </c>
      <c r="O1047" s="18">
        <v>44467</v>
      </c>
      <c r="P1047" s="5" t="s">
        <v>7</v>
      </c>
      <c r="Q1047" s="19">
        <v>147578.95000000001</v>
      </c>
      <c r="R1047" s="19">
        <v>0</v>
      </c>
      <c r="S1047" s="19">
        <v>147578.95000000001</v>
      </c>
      <c r="T1047" s="19">
        <v>0</v>
      </c>
    </row>
    <row r="1048" spans="1:20" outlineLevel="4" x14ac:dyDescent="0.35">
      <c r="A1048" s="9" t="s">
        <v>1129</v>
      </c>
      <c r="B1048" s="9" t="s">
        <v>1130</v>
      </c>
      <c r="C1048" s="12" t="s">
        <v>1138</v>
      </c>
      <c r="D1048" s="5" t="s">
        <v>1139</v>
      </c>
      <c r="E1048" s="9" t="s">
        <v>1139</v>
      </c>
      <c r="F1048" s="5" t="s">
        <v>4</v>
      </c>
      <c r="G1048" s="5" t="s">
        <v>1133</v>
      </c>
      <c r="H1048" s="5" t="s">
        <v>1135</v>
      </c>
      <c r="I1048" s="4" t="s">
        <v>1136</v>
      </c>
      <c r="J1048" s="5" t="s">
        <v>4</v>
      </c>
      <c r="K1048" s="5" t="s">
        <v>4</v>
      </c>
      <c r="L1048" s="5" t="s">
        <v>4</v>
      </c>
      <c r="M1048" s="5" t="s">
        <v>5</v>
      </c>
      <c r="N1048" s="5" t="s">
        <v>1141</v>
      </c>
      <c r="O1048" s="18">
        <v>44558</v>
      </c>
      <c r="P1048" s="5" t="s">
        <v>7</v>
      </c>
      <c r="Q1048" s="19">
        <v>202078.64</v>
      </c>
      <c r="R1048" s="19">
        <v>0</v>
      </c>
      <c r="S1048" s="19">
        <v>202078.64</v>
      </c>
      <c r="T1048" s="19">
        <v>0</v>
      </c>
    </row>
    <row r="1049" spans="1:20" outlineLevel="3" x14ac:dyDescent="0.35">
      <c r="H1049" s="1" t="s">
        <v>11125</v>
      </c>
      <c r="O1049" s="18"/>
      <c r="Q1049" s="19">
        <f>SUBTOTAL(9,Q1047:Q1048)</f>
        <v>349657.59</v>
      </c>
      <c r="R1049" s="19">
        <f>SUBTOTAL(9,R1047:R1048)</f>
        <v>0</v>
      </c>
      <c r="S1049" s="19">
        <f>SUBTOTAL(9,S1047:S1048)</f>
        <v>349657.59</v>
      </c>
      <c r="T1049" s="19">
        <f>SUBTOTAL(9,T1047:T1048)</f>
        <v>0</v>
      </c>
    </row>
    <row r="1050" spans="1:20" outlineLevel="2" x14ac:dyDescent="0.35">
      <c r="C1050" s="11" t="s">
        <v>10233</v>
      </c>
      <c r="O1050" s="18"/>
      <c r="Q1050" s="19">
        <f>SUBTOTAL(9,Q1047:Q1048)</f>
        <v>349657.59</v>
      </c>
      <c r="R1050" s="19">
        <f>SUBTOTAL(9,R1047:R1048)</f>
        <v>0</v>
      </c>
      <c r="S1050" s="19">
        <f>SUBTOTAL(9,S1047:S1048)</f>
        <v>349657.59</v>
      </c>
      <c r="T1050" s="19">
        <f>SUBTOTAL(9,T1047:T1048)</f>
        <v>0</v>
      </c>
    </row>
    <row r="1051" spans="1:20" outlineLevel="4" x14ac:dyDescent="0.35">
      <c r="A1051" s="9" t="s">
        <v>1129</v>
      </c>
      <c r="B1051" s="9" t="s">
        <v>1130</v>
      </c>
      <c r="C1051" s="12" t="s">
        <v>1142</v>
      </c>
      <c r="D1051" s="5" t="s">
        <v>1143</v>
      </c>
      <c r="E1051" s="9" t="s">
        <v>1143</v>
      </c>
      <c r="F1051" s="5" t="s">
        <v>4</v>
      </c>
      <c r="G1051" s="5" t="s">
        <v>1133</v>
      </c>
      <c r="H1051" s="5" t="s">
        <v>1135</v>
      </c>
      <c r="I1051" s="4" t="s">
        <v>1136</v>
      </c>
      <c r="J1051" s="5" t="s">
        <v>4</v>
      </c>
      <c r="K1051" s="5" t="s">
        <v>4</v>
      </c>
      <c r="L1051" s="5" t="s">
        <v>4</v>
      </c>
      <c r="M1051" s="5" t="s">
        <v>5</v>
      </c>
      <c r="N1051" s="5" t="s">
        <v>1144</v>
      </c>
      <c r="O1051" s="18">
        <v>44467</v>
      </c>
      <c r="P1051" s="5" t="s">
        <v>7</v>
      </c>
      <c r="Q1051" s="19">
        <v>321350.84999999998</v>
      </c>
      <c r="R1051" s="19">
        <v>0</v>
      </c>
      <c r="S1051" s="19">
        <v>321350.84999999998</v>
      </c>
      <c r="T1051" s="19">
        <v>0</v>
      </c>
    </row>
    <row r="1052" spans="1:20" outlineLevel="4" x14ac:dyDescent="0.35">
      <c r="A1052" s="9" t="s">
        <v>1129</v>
      </c>
      <c r="B1052" s="9" t="s">
        <v>1130</v>
      </c>
      <c r="C1052" s="12" t="s">
        <v>1142</v>
      </c>
      <c r="D1052" s="5" t="s">
        <v>1143</v>
      </c>
      <c r="E1052" s="9" t="s">
        <v>1143</v>
      </c>
      <c r="F1052" s="5" t="s">
        <v>4</v>
      </c>
      <c r="G1052" s="5" t="s">
        <v>1133</v>
      </c>
      <c r="H1052" s="5" t="s">
        <v>1135</v>
      </c>
      <c r="I1052" s="4" t="s">
        <v>1136</v>
      </c>
      <c r="J1052" s="5" t="s">
        <v>4</v>
      </c>
      <c r="K1052" s="5" t="s">
        <v>4</v>
      </c>
      <c r="L1052" s="5" t="s">
        <v>4</v>
      </c>
      <c r="M1052" s="5" t="s">
        <v>5</v>
      </c>
      <c r="N1052" s="5" t="s">
        <v>1145</v>
      </c>
      <c r="O1052" s="18">
        <v>44558</v>
      </c>
      <c r="P1052" s="5" t="s">
        <v>7</v>
      </c>
      <c r="Q1052" s="19">
        <v>442295.13</v>
      </c>
      <c r="R1052" s="19">
        <v>0</v>
      </c>
      <c r="S1052" s="19">
        <v>442295.13</v>
      </c>
      <c r="T1052" s="19">
        <v>0</v>
      </c>
    </row>
    <row r="1053" spans="1:20" outlineLevel="3" x14ac:dyDescent="0.35">
      <c r="H1053" s="1" t="s">
        <v>11125</v>
      </c>
      <c r="O1053" s="18"/>
      <c r="Q1053" s="19">
        <f>SUBTOTAL(9,Q1051:Q1052)</f>
        <v>763645.98</v>
      </c>
      <c r="R1053" s="19">
        <f>SUBTOTAL(9,R1051:R1052)</f>
        <v>0</v>
      </c>
      <c r="S1053" s="19">
        <f>SUBTOTAL(9,S1051:S1052)</f>
        <v>763645.98</v>
      </c>
      <c r="T1053" s="19">
        <f>SUBTOTAL(9,T1051:T1052)</f>
        <v>0</v>
      </c>
    </row>
    <row r="1054" spans="1:20" ht="43.5" outlineLevel="4" x14ac:dyDescent="0.35">
      <c r="A1054" s="9" t="s">
        <v>74</v>
      </c>
      <c r="B1054" s="9" t="s">
        <v>75</v>
      </c>
      <c r="C1054" s="12" t="s">
        <v>1142</v>
      </c>
      <c r="D1054" s="5" t="s">
        <v>1146</v>
      </c>
      <c r="E1054" s="9" t="s">
        <v>1146</v>
      </c>
      <c r="F1054" s="5" t="s">
        <v>77</v>
      </c>
      <c r="G1054" s="5" t="s">
        <v>4</v>
      </c>
      <c r="H1054" s="5" t="s">
        <v>1149</v>
      </c>
      <c r="I1054" s="4" t="s">
        <v>12482</v>
      </c>
      <c r="J1054" s="5" t="s">
        <v>4</v>
      </c>
      <c r="K1054" s="5" t="s">
        <v>4</v>
      </c>
      <c r="L1054" s="5" t="s">
        <v>4</v>
      </c>
      <c r="M1054" s="5" t="s">
        <v>5</v>
      </c>
      <c r="N1054" s="5" t="s">
        <v>1147</v>
      </c>
      <c r="O1054" s="18">
        <v>44585</v>
      </c>
      <c r="P1054" s="5" t="s">
        <v>1148</v>
      </c>
      <c r="Q1054" s="19">
        <f>2953-0.1</f>
        <v>2952.9</v>
      </c>
      <c r="R1054" s="19">
        <f>2953-0.1</f>
        <v>2952.9</v>
      </c>
      <c r="S1054" s="19">
        <v>0</v>
      </c>
      <c r="T1054" s="19">
        <v>0</v>
      </c>
    </row>
    <row r="1055" spans="1:20" outlineLevel="3" x14ac:dyDescent="0.35">
      <c r="H1055" s="1" t="s">
        <v>11126</v>
      </c>
      <c r="O1055" s="18"/>
      <c r="Q1055" s="19">
        <f>SUBTOTAL(9,Q1054:Q1054)</f>
        <v>2952.9</v>
      </c>
      <c r="R1055" s="19">
        <f>SUBTOTAL(9,R1054:R1054)</f>
        <v>2952.9</v>
      </c>
      <c r="S1055" s="19">
        <f>SUBTOTAL(9,S1054:S1054)</f>
        <v>0</v>
      </c>
      <c r="T1055" s="19">
        <f>SUBTOTAL(9,T1054:T1054)</f>
        <v>0</v>
      </c>
    </row>
    <row r="1056" spans="1:20" ht="29" outlineLevel="4" x14ac:dyDescent="0.35">
      <c r="A1056" s="9" t="s">
        <v>74</v>
      </c>
      <c r="B1056" s="9" t="s">
        <v>75</v>
      </c>
      <c r="C1056" s="12" t="s">
        <v>1142</v>
      </c>
      <c r="D1056" s="5" t="s">
        <v>1146</v>
      </c>
      <c r="E1056" s="9" t="s">
        <v>1146</v>
      </c>
      <c r="F1056" s="5" t="s">
        <v>77</v>
      </c>
      <c r="G1056" s="5" t="s">
        <v>4</v>
      </c>
      <c r="H1056" s="5" t="s">
        <v>1152</v>
      </c>
      <c r="I1056" s="4" t="s">
        <v>1153</v>
      </c>
      <c r="J1056" s="5" t="s">
        <v>4</v>
      </c>
      <c r="K1056" s="5" t="s">
        <v>4</v>
      </c>
      <c r="L1056" s="5" t="s">
        <v>4</v>
      </c>
      <c r="M1056" s="5" t="s">
        <v>5</v>
      </c>
      <c r="N1056" s="5" t="s">
        <v>1150</v>
      </c>
      <c r="O1056" s="18">
        <v>44518</v>
      </c>
      <c r="P1056" s="5" t="s">
        <v>1151</v>
      </c>
      <c r="Q1056" s="19">
        <f>21724+0.2</f>
        <v>21724.2</v>
      </c>
      <c r="R1056" s="19">
        <f>21724+0.2</f>
        <v>21724.2</v>
      </c>
      <c r="S1056" s="19">
        <v>0</v>
      </c>
      <c r="T1056" s="19">
        <v>0</v>
      </c>
    </row>
    <row r="1057" spans="1:20" outlineLevel="3" x14ac:dyDescent="0.35">
      <c r="H1057" s="1" t="s">
        <v>11127</v>
      </c>
      <c r="O1057" s="18"/>
      <c r="Q1057" s="19">
        <f>SUBTOTAL(9,Q1056:Q1056)</f>
        <v>21724.2</v>
      </c>
      <c r="R1057" s="19">
        <f>SUBTOTAL(9,R1056:R1056)</f>
        <v>21724.2</v>
      </c>
      <c r="S1057" s="19">
        <f>SUBTOTAL(9,S1056:S1056)</f>
        <v>0</v>
      </c>
      <c r="T1057" s="19">
        <f>SUBTOTAL(9,T1056:T1056)</f>
        <v>0</v>
      </c>
    </row>
    <row r="1058" spans="1:20" ht="29" outlineLevel="4" x14ac:dyDescent="0.35">
      <c r="A1058" s="9" t="s">
        <v>74</v>
      </c>
      <c r="B1058" s="9" t="s">
        <v>75</v>
      </c>
      <c r="C1058" s="12" t="s">
        <v>1142</v>
      </c>
      <c r="D1058" s="5" t="s">
        <v>1146</v>
      </c>
      <c r="E1058" s="9" t="s">
        <v>1146</v>
      </c>
      <c r="F1058" s="5" t="s">
        <v>77</v>
      </c>
      <c r="G1058" s="5" t="s">
        <v>4</v>
      </c>
      <c r="H1058" s="5" t="s">
        <v>1156</v>
      </c>
      <c r="I1058" s="4" t="s">
        <v>1153</v>
      </c>
      <c r="J1058" s="5" t="s">
        <v>4</v>
      </c>
      <c r="K1058" s="5" t="s">
        <v>4</v>
      </c>
      <c r="L1058" s="5" t="s">
        <v>4</v>
      </c>
      <c r="M1058" s="5" t="s">
        <v>5</v>
      </c>
      <c r="N1058" s="5" t="s">
        <v>1154</v>
      </c>
      <c r="O1058" s="18">
        <v>44406</v>
      </c>
      <c r="P1058" s="5" t="s">
        <v>1155</v>
      </c>
      <c r="Q1058" s="19">
        <v>8469</v>
      </c>
      <c r="R1058" s="19">
        <v>8469</v>
      </c>
      <c r="S1058" s="19">
        <v>0</v>
      </c>
      <c r="T1058" s="19">
        <v>0</v>
      </c>
    </row>
    <row r="1059" spans="1:20" outlineLevel="3" x14ac:dyDescent="0.35">
      <c r="H1059" s="1" t="s">
        <v>11128</v>
      </c>
      <c r="O1059" s="18"/>
      <c r="Q1059" s="19">
        <f>SUBTOTAL(9,Q1058:Q1058)</f>
        <v>8469</v>
      </c>
      <c r="R1059" s="19">
        <f>SUBTOTAL(9,R1058:R1058)</f>
        <v>8469</v>
      </c>
      <c r="S1059" s="19">
        <f>SUBTOTAL(9,S1058:S1058)</f>
        <v>0</v>
      </c>
      <c r="T1059" s="19">
        <f>SUBTOTAL(9,T1058:T1058)</f>
        <v>0</v>
      </c>
    </row>
    <row r="1060" spans="1:20" ht="29" outlineLevel="4" x14ac:dyDescent="0.35">
      <c r="A1060" s="9" t="s">
        <v>74</v>
      </c>
      <c r="B1060" s="9" t="s">
        <v>75</v>
      </c>
      <c r="C1060" s="12" t="s">
        <v>1142</v>
      </c>
      <c r="D1060" s="5" t="s">
        <v>1146</v>
      </c>
      <c r="E1060" s="9" t="s">
        <v>1146</v>
      </c>
      <c r="F1060" s="5" t="s">
        <v>77</v>
      </c>
      <c r="G1060" s="5" t="s">
        <v>4</v>
      </c>
      <c r="H1060" s="5" t="s">
        <v>1159</v>
      </c>
      <c r="I1060" s="4" t="s">
        <v>1153</v>
      </c>
      <c r="J1060" s="5" t="s">
        <v>4</v>
      </c>
      <c r="K1060" s="5" t="s">
        <v>4</v>
      </c>
      <c r="L1060" s="5" t="s">
        <v>4</v>
      </c>
      <c r="M1060" s="5" t="s">
        <v>5</v>
      </c>
      <c r="N1060" s="5" t="s">
        <v>1157</v>
      </c>
      <c r="O1060" s="18">
        <v>44655</v>
      </c>
      <c r="P1060" s="5" t="s">
        <v>1158</v>
      </c>
      <c r="Q1060" s="19">
        <v>46516</v>
      </c>
      <c r="R1060" s="19">
        <v>46516</v>
      </c>
      <c r="S1060" s="19">
        <v>0</v>
      </c>
      <c r="T1060" s="19">
        <v>0</v>
      </c>
    </row>
    <row r="1061" spans="1:20" outlineLevel="3" x14ac:dyDescent="0.35">
      <c r="H1061" s="1" t="s">
        <v>11129</v>
      </c>
      <c r="O1061" s="18"/>
      <c r="Q1061" s="19">
        <f>SUBTOTAL(9,Q1060:Q1060)</f>
        <v>46516</v>
      </c>
      <c r="R1061" s="19">
        <f>SUBTOTAL(9,R1060:R1060)</f>
        <v>46516</v>
      </c>
      <c r="S1061" s="19">
        <f>SUBTOTAL(9,S1060:S1060)</f>
        <v>0</v>
      </c>
      <c r="T1061" s="19">
        <f>SUBTOTAL(9,T1060:T1060)</f>
        <v>0</v>
      </c>
    </row>
    <row r="1062" spans="1:20" outlineLevel="2" x14ac:dyDescent="0.35">
      <c r="C1062" s="11" t="s">
        <v>10234</v>
      </c>
      <c r="O1062" s="18"/>
      <c r="Q1062" s="19">
        <f>SUBTOTAL(9,Q1051:Q1060)</f>
        <v>843308.08</v>
      </c>
      <c r="R1062" s="19">
        <f>SUBTOTAL(9,R1051:R1060)</f>
        <v>79662.100000000006</v>
      </c>
      <c r="S1062" s="19">
        <f>SUBTOTAL(9,S1051:S1060)</f>
        <v>763645.98</v>
      </c>
      <c r="T1062" s="19">
        <f>SUBTOTAL(9,T1051:T1060)</f>
        <v>0</v>
      </c>
    </row>
    <row r="1063" spans="1:20" outlineLevel="4" x14ac:dyDescent="0.35">
      <c r="A1063" s="9" t="s">
        <v>1129</v>
      </c>
      <c r="B1063" s="9" t="s">
        <v>1130</v>
      </c>
      <c r="C1063" s="12" t="s">
        <v>1160</v>
      </c>
      <c r="D1063" s="5" t="s">
        <v>1161</v>
      </c>
      <c r="E1063" s="9" t="s">
        <v>1161</v>
      </c>
      <c r="F1063" s="5" t="s">
        <v>4</v>
      </c>
      <c r="G1063" s="5" t="s">
        <v>1133</v>
      </c>
      <c r="H1063" s="5" t="s">
        <v>1135</v>
      </c>
      <c r="I1063" s="4" t="s">
        <v>1136</v>
      </c>
      <c r="J1063" s="5" t="s">
        <v>4</v>
      </c>
      <c r="K1063" s="5" t="s">
        <v>4</v>
      </c>
      <c r="L1063" s="5" t="s">
        <v>4</v>
      </c>
      <c r="M1063" s="5" t="s">
        <v>5</v>
      </c>
      <c r="N1063" s="5" t="s">
        <v>1162</v>
      </c>
      <c r="O1063" s="18">
        <v>44467</v>
      </c>
      <c r="P1063" s="5" t="s">
        <v>7</v>
      </c>
      <c r="Q1063" s="19">
        <v>1151302.25</v>
      </c>
      <c r="R1063" s="19">
        <v>0</v>
      </c>
      <c r="S1063" s="19">
        <v>1151302.25</v>
      </c>
      <c r="T1063" s="19">
        <v>0</v>
      </c>
    </row>
    <row r="1064" spans="1:20" outlineLevel="4" x14ac:dyDescent="0.35">
      <c r="A1064" s="9" t="s">
        <v>1129</v>
      </c>
      <c r="B1064" s="9" t="s">
        <v>1130</v>
      </c>
      <c r="C1064" s="12" t="s">
        <v>1160</v>
      </c>
      <c r="D1064" s="5" t="s">
        <v>1161</v>
      </c>
      <c r="E1064" s="9" t="s">
        <v>1161</v>
      </c>
      <c r="F1064" s="5" t="s">
        <v>4</v>
      </c>
      <c r="G1064" s="5" t="s">
        <v>1133</v>
      </c>
      <c r="H1064" s="5" t="s">
        <v>1135</v>
      </c>
      <c r="I1064" s="4" t="s">
        <v>1136</v>
      </c>
      <c r="J1064" s="5" t="s">
        <v>4</v>
      </c>
      <c r="K1064" s="5" t="s">
        <v>4</v>
      </c>
      <c r="L1064" s="5" t="s">
        <v>4</v>
      </c>
      <c r="M1064" s="5" t="s">
        <v>5</v>
      </c>
      <c r="N1064" s="5" t="s">
        <v>1163</v>
      </c>
      <c r="O1064" s="18">
        <v>44558</v>
      </c>
      <c r="P1064" s="5" t="s">
        <v>7</v>
      </c>
      <c r="Q1064" s="19">
        <v>1579871.72</v>
      </c>
      <c r="R1064" s="19">
        <v>0</v>
      </c>
      <c r="S1064" s="19">
        <v>1579871.72</v>
      </c>
      <c r="T1064" s="19">
        <v>0</v>
      </c>
    </row>
    <row r="1065" spans="1:20" outlineLevel="3" x14ac:dyDescent="0.35">
      <c r="H1065" s="1" t="s">
        <v>11125</v>
      </c>
      <c r="O1065" s="18"/>
      <c r="Q1065" s="19">
        <f>SUBTOTAL(9,Q1063:Q1064)</f>
        <v>2731173.9699999997</v>
      </c>
      <c r="R1065" s="19">
        <f>SUBTOTAL(9,R1063:R1064)</f>
        <v>0</v>
      </c>
      <c r="S1065" s="19">
        <f>SUBTOTAL(9,S1063:S1064)</f>
        <v>2731173.9699999997</v>
      </c>
      <c r="T1065" s="19">
        <f>SUBTOTAL(9,T1063:T1064)</f>
        <v>0</v>
      </c>
    </row>
    <row r="1066" spans="1:20" ht="29" outlineLevel="4" x14ac:dyDescent="0.35">
      <c r="A1066" s="9" t="s">
        <v>1164</v>
      </c>
      <c r="B1066" s="9" t="s">
        <v>1165</v>
      </c>
      <c r="C1066" s="12" t="s">
        <v>1160</v>
      </c>
      <c r="D1066" s="5" t="s">
        <v>1166</v>
      </c>
      <c r="E1066" s="9" t="s">
        <v>1166</v>
      </c>
      <c r="F1066" s="5" t="s">
        <v>4</v>
      </c>
      <c r="G1066" s="5" t="s">
        <v>1006</v>
      </c>
      <c r="H1066" s="5" t="s">
        <v>1169</v>
      </c>
      <c r="I1066" s="4" t="s">
        <v>12523</v>
      </c>
      <c r="J1066" s="5" t="s">
        <v>1167</v>
      </c>
      <c r="K1066" s="5" t="s">
        <v>4</v>
      </c>
      <c r="L1066" s="5" t="s">
        <v>4</v>
      </c>
      <c r="M1066" s="5" t="s">
        <v>5</v>
      </c>
      <c r="N1066" s="5" t="s">
        <v>1168</v>
      </c>
      <c r="O1066" s="18">
        <v>44393</v>
      </c>
      <c r="P1066" s="5" t="s">
        <v>7</v>
      </c>
      <c r="Q1066" s="19">
        <v>769</v>
      </c>
      <c r="R1066" s="19">
        <v>0</v>
      </c>
      <c r="S1066" s="19">
        <v>769</v>
      </c>
      <c r="T1066" s="19">
        <v>0</v>
      </c>
    </row>
    <row r="1067" spans="1:20" ht="29" outlineLevel="4" x14ac:dyDescent="0.35">
      <c r="A1067" s="9" t="s">
        <v>1164</v>
      </c>
      <c r="B1067" s="9" t="s">
        <v>1165</v>
      </c>
      <c r="C1067" s="12" t="s">
        <v>1160</v>
      </c>
      <c r="D1067" s="5" t="s">
        <v>1166</v>
      </c>
      <c r="E1067" s="9" t="s">
        <v>1166</v>
      </c>
      <c r="F1067" s="5" t="s">
        <v>4</v>
      </c>
      <c r="G1067" s="5" t="s">
        <v>1006</v>
      </c>
      <c r="H1067" s="5" t="s">
        <v>1169</v>
      </c>
      <c r="I1067" s="4" t="s">
        <v>12523</v>
      </c>
      <c r="J1067" s="5" t="s">
        <v>1167</v>
      </c>
      <c r="K1067" s="5" t="s">
        <v>4</v>
      </c>
      <c r="L1067" s="5" t="s">
        <v>4</v>
      </c>
      <c r="M1067" s="5" t="s">
        <v>5</v>
      </c>
      <c r="N1067" s="5" t="s">
        <v>1170</v>
      </c>
      <c r="O1067" s="18">
        <v>44403</v>
      </c>
      <c r="P1067" s="5" t="s">
        <v>7</v>
      </c>
      <c r="Q1067" s="19">
        <v>769</v>
      </c>
      <c r="R1067" s="19">
        <v>0</v>
      </c>
      <c r="S1067" s="19">
        <v>769</v>
      </c>
      <c r="T1067" s="19">
        <v>0</v>
      </c>
    </row>
    <row r="1068" spans="1:20" ht="29" outlineLevel="4" x14ac:dyDescent="0.35">
      <c r="A1068" s="9" t="s">
        <v>1164</v>
      </c>
      <c r="B1068" s="9" t="s">
        <v>1165</v>
      </c>
      <c r="C1068" s="12" t="s">
        <v>1160</v>
      </c>
      <c r="D1068" s="5" t="s">
        <v>1166</v>
      </c>
      <c r="E1068" s="9" t="s">
        <v>1166</v>
      </c>
      <c r="F1068" s="5" t="s">
        <v>4</v>
      </c>
      <c r="G1068" s="5" t="s">
        <v>1006</v>
      </c>
      <c r="H1068" s="5" t="s">
        <v>1169</v>
      </c>
      <c r="I1068" s="4" t="s">
        <v>12523</v>
      </c>
      <c r="J1068" s="5" t="s">
        <v>1167</v>
      </c>
      <c r="K1068" s="5" t="s">
        <v>4</v>
      </c>
      <c r="L1068" s="5" t="s">
        <v>4</v>
      </c>
      <c r="M1068" s="5" t="s">
        <v>5</v>
      </c>
      <c r="N1068" s="5" t="s">
        <v>1171</v>
      </c>
      <c r="O1068" s="18">
        <v>44426</v>
      </c>
      <c r="P1068" s="5" t="s">
        <v>7</v>
      </c>
      <c r="Q1068" s="19">
        <v>769</v>
      </c>
      <c r="R1068" s="19">
        <v>0</v>
      </c>
      <c r="S1068" s="19">
        <v>769</v>
      </c>
      <c r="T1068" s="19">
        <v>0</v>
      </c>
    </row>
    <row r="1069" spans="1:20" ht="29" outlineLevel="4" x14ac:dyDescent="0.35">
      <c r="A1069" s="9" t="s">
        <v>1164</v>
      </c>
      <c r="B1069" s="9" t="s">
        <v>1165</v>
      </c>
      <c r="C1069" s="12" t="s">
        <v>1160</v>
      </c>
      <c r="D1069" s="5" t="s">
        <v>1166</v>
      </c>
      <c r="E1069" s="9" t="s">
        <v>1166</v>
      </c>
      <c r="F1069" s="5" t="s">
        <v>4</v>
      </c>
      <c r="G1069" s="5" t="s">
        <v>1006</v>
      </c>
      <c r="H1069" s="5" t="s">
        <v>1169</v>
      </c>
      <c r="I1069" s="4" t="s">
        <v>12523</v>
      </c>
      <c r="J1069" s="5" t="s">
        <v>1167</v>
      </c>
      <c r="K1069" s="5" t="s">
        <v>4</v>
      </c>
      <c r="L1069" s="5" t="s">
        <v>4</v>
      </c>
      <c r="M1069" s="5" t="s">
        <v>5</v>
      </c>
      <c r="N1069" s="5" t="s">
        <v>1172</v>
      </c>
      <c r="O1069" s="18">
        <v>44476</v>
      </c>
      <c r="P1069" s="5" t="s">
        <v>7</v>
      </c>
      <c r="Q1069" s="19">
        <v>769</v>
      </c>
      <c r="R1069" s="19">
        <v>0</v>
      </c>
      <c r="S1069" s="19">
        <v>769</v>
      </c>
      <c r="T1069" s="19">
        <v>0</v>
      </c>
    </row>
    <row r="1070" spans="1:20" ht="29" outlineLevel="4" x14ac:dyDescent="0.35">
      <c r="A1070" s="9" t="s">
        <v>1164</v>
      </c>
      <c r="B1070" s="9" t="s">
        <v>1165</v>
      </c>
      <c r="C1070" s="12" t="s">
        <v>1160</v>
      </c>
      <c r="D1070" s="5" t="s">
        <v>1166</v>
      </c>
      <c r="E1070" s="9" t="s">
        <v>1166</v>
      </c>
      <c r="F1070" s="5" t="s">
        <v>4</v>
      </c>
      <c r="G1070" s="5" t="s">
        <v>1006</v>
      </c>
      <c r="H1070" s="5" t="s">
        <v>1169</v>
      </c>
      <c r="I1070" s="4" t="s">
        <v>12523</v>
      </c>
      <c r="J1070" s="5" t="s">
        <v>1167</v>
      </c>
      <c r="K1070" s="5" t="s">
        <v>4</v>
      </c>
      <c r="L1070" s="5" t="s">
        <v>4</v>
      </c>
      <c r="M1070" s="5" t="s">
        <v>5</v>
      </c>
      <c r="N1070" s="5" t="s">
        <v>1173</v>
      </c>
      <c r="O1070" s="18">
        <v>44523</v>
      </c>
      <c r="P1070" s="5" t="s">
        <v>7</v>
      </c>
      <c r="Q1070" s="19">
        <v>1307.3</v>
      </c>
      <c r="R1070" s="19">
        <v>0</v>
      </c>
      <c r="S1070" s="19">
        <v>1307.3</v>
      </c>
      <c r="T1070" s="19">
        <v>0</v>
      </c>
    </row>
    <row r="1071" spans="1:20" ht="29" outlineLevel="4" x14ac:dyDescent="0.35">
      <c r="A1071" s="9" t="s">
        <v>1164</v>
      </c>
      <c r="B1071" s="9" t="s">
        <v>1165</v>
      </c>
      <c r="C1071" s="12" t="s">
        <v>1160</v>
      </c>
      <c r="D1071" s="5" t="s">
        <v>1166</v>
      </c>
      <c r="E1071" s="9" t="s">
        <v>1166</v>
      </c>
      <c r="F1071" s="5" t="s">
        <v>4</v>
      </c>
      <c r="G1071" s="5" t="s">
        <v>1006</v>
      </c>
      <c r="H1071" s="5" t="s">
        <v>1169</v>
      </c>
      <c r="I1071" s="4" t="s">
        <v>12523</v>
      </c>
      <c r="J1071" s="5" t="s">
        <v>1167</v>
      </c>
      <c r="K1071" s="5" t="s">
        <v>4</v>
      </c>
      <c r="L1071" s="5" t="s">
        <v>4</v>
      </c>
      <c r="M1071" s="5" t="s">
        <v>5</v>
      </c>
      <c r="N1071" s="5" t="s">
        <v>1174</v>
      </c>
      <c r="O1071" s="18">
        <v>44735</v>
      </c>
      <c r="P1071" s="5" t="s">
        <v>7</v>
      </c>
      <c r="Q1071" s="19">
        <v>538.29999999999995</v>
      </c>
      <c r="R1071" s="19">
        <v>0</v>
      </c>
      <c r="S1071" s="19">
        <v>538.29999999999995</v>
      </c>
      <c r="T1071" s="19">
        <v>0</v>
      </c>
    </row>
    <row r="1072" spans="1:20" ht="29" outlineLevel="4" x14ac:dyDescent="0.35">
      <c r="A1072" s="9" t="s">
        <v>1164</v>
      </c>
      <c r="B1072" s="9" t="s">
        <v>1165</v>
      </c>
      <c r="C1072" s="12" t="s">
        <v>1160</v>
      </c>
      <c r="D1072" s="5" t="s">
        <v>1166</v>
      </c>
      <c r="E1072" s="9" t="s">
        <v>1166</v>
      </c>
      <c r="F1072" s="5" t="s">
        <v>4</v>
      </c>
      <c r="G1072" s="5" t="s">
        <v>1006</v>
      </c>
      <c r="H1072" s="5" t="s">
        <v>1169</v>
      </c>
      <c r="I1072" s="4" t="s">
        <v>12523</v>
      </c>
      <c r="J1072" s="5" t="s">
        <v>1167</v>
      </c>
      <c r="K1072" s="5" t="s">
        <v>4</v>
      </c>
      <c r="L1072" s="5" t="s">
        <v>4</v>
      </c>
      <c r="M1072" s="5" t="s">
        <v>5</v>
      </c>
      <c r="N1072" s="5" t="s">
        <v>1175</v>
      </c>
      <c r="O1072" s="18">
        <v>44734</v>
      </c>
      <c r="P1072" s="5" t="s">
        <v>7</v>
      </c>
      <c r="Q1072" s="19">
        <v>538.29999999999995</v>
      </c>
      <c r="R1072" s="19">
        <v>0</v>
      </c>
      <c r="S1072" s="19">
        <v>538.29999999999995</v>
      </c>
      <c r="T1072" s="19">
        <v>0</v>
      </c>
    </row>
    <row r="1073" spans="1:20" ht="29" outlineLevel="4" x14ac:dyDescent="0.35">
      <c r="A1073" s="9" t="s">
        <v>1164</v>
      </c>
      <c r="B1073" s="9" t="s">
        <v>1165</v>
      </c>
      <c r="C1073" s="12" t="s">
        <v>1160</v>
      </c>
      <c r="D1073" s="5" t="s">
        <v>1166</v>
      </c>
      <c r="E1073" s="9" t="s">
        <v>1166</v>
      </c>
      <c r="F1073" s="5" t="s">
        <v>4</v>
      </c>
      <c r="G1073" s="5" t="s">
        <v>1006</v>
      </c>
      <c r="H1073" s="5" t="s">
        <v>1169</v>
      </c>
      <c r="I1073" s="4" t="s">
        <v>12523</v>
      </c>
      <c r="J1073" s="5" t="s">
        <v>1167</v>
      </c>
      <c r="K1073" s="5" t="s">
        <v>4</v>
      </c>
      <c r="L1073" s="5" t="s">
        <v>4</v>
      </c>
      <c r="M1073" s="5" t="s">
        <v>5</v>
      </c>
      <c r="N1073" s="5" t="s">
        <v>1176</v>
      </c>
      <c r="O1073" s="18">
        <v>44735</v>
      </c>
      <c r="P1073" s="5" t="s">
        <v>7</v>
      </c>
      <c r="Q1073" s="19">
        <v>538.29999999999995</v>
      </c>
      <c r="R1073" s="19">
        <v>0</v>
      </c>
      <c r="S1073" s="19">
        <v>538.29999999999995</v>
      </c>
      <c r="T1073" s="19">
        <v>0</v>
      </c>
    </row>
    <row r="1074" spans="1:20" ht="29" outlineLevel="4" x14ac:dyDescent="0.35">
      <c r="A1074" s="9" t="s">
        <v>1164</v>
      </c>
      <c r="B1074" s="9" t="s">
        <v>1165</v>
      </c>
      <c r="C1074" s="12" t="s">
        <v>1160</v>
      </c>
      <c r="D1074" s="5" t="s">
        <v>1166</v>
      </c>
      <c r="E1074" s="9" t="s">
        <v>1166</v>
      </c>
      <c r="F1074" s="5" t="s">
        <v>4</v>
      </c>
      <c r="G1074" s="5" t="s">
        <v>1006</v>
      </c>
      <c r="H1074" s="5" t="s">
        <v>1169</v>
      </c>
      <c r="I1074" s="4" t="s">
        <v>12523</v>
      </c>
      <c r="J1074" s="5" t="s">
        <v>1167</v>
      </c>
      <c r="K1074" s="5" t="s">
        <v>4</v>
      </c>
      <c r="L1074" s="5" t="s">
        <v>4</v>
      </c>
      <c r="M1074" s="5" t="s">
        <v>5</v>
      </c>
      <c r="N1074" s="5" t="s">
        <v>1177</v>
      </c>
      <c r="O1074" s="18">
        <v>44734</v>
      </c>
      <c r="P1074" s="5" t="s">
        <v>7</v>
      </c>
      <c r="Q1074" s="19">
        <v>1307.3</v>
      </c>
      <c r="R1074" s="19">
        <v>0</v>
      </c>
      <c r="S1074" s="19">
        <v>1307.3</v>
      </c>
      <c r="T1074" s="19">
        <v>0</v>
      </c>
    </row>
    <row r="1075" spans="1:20" ht="29" outlineLevel="4" x14ac:dyDescent="0.35">
      <c r="A1075" s="9" t="s">
        <v>1164</v>
      </c>
      <c r="B1075" s="9" t="s">
        <v>1165</v>
      </c>
      <c r="C1075" s="12" t="s">
        <v>1160</v>
      </c>
      <c r="D1075" s="5" t="s">
        <v>1166</v>
      </c>
      <c r="E1075" s="9" t="s">
        <v>1166</v>
      </c>
      <c r="F1075" s="5" t="s">
        <v>4</v>
      </c>
      <c r="G1075" s="5" t="s">
        <v>1006</v>
      </c>
      <c r="H1075" s="5" t="s">
        <v>1169</v>
      </c>
      <c r="I1075" s="4" t="s">
        <v>12523</v>
      </c>
      <c r="J1075" s="5" t="s">
        <v>1167</v>
      </c>
      <c r="K1075" s="5" t="s">
        <v>4</v>
      </c>
      <c r="L1075" s="5" t="s">
        <v>4</v>
      </c>
      <c r="M1075" s="5" t="s">
        <v>5</v>
      </c>
      <c r="N1075" s="5" t="s">
        <v>1178</v>
      </c>
      <c r="O1075" s="18">
        <v>44734</v>
      </c>
      <c r="P1075" s="5" t="s">
        <v>7</v>
      </c>
      <c r="Q1075" s="19">
        <v>538.29999999999995</v>
      </c>
      <c r="R1075" s="19">
        <v>0</v>
      </c>
      <c r="S1075" s="19">
        <v>538.29999999999995</v>
      </c>
      <c r="T1075" s="19">
        <v>0</v>
      </c>
    </row>
    <row r="1076" spans="1:20" ht="29" outlineLevel="4" x14ac:dyDescent="0.35">
      <c r="A1076" s="9" t="s">
        <v>1164</v>
      </c>
      <c r="B1076" s="9" t="s">
        <v>1165</v>
      </c>
      <c r="C1076" s="12" t="s">
        <v>1160</v>
      </c>
      <c r="D1076" s="5" t="s">
        <v>1166</v>
      </c>
      <c r="E1076" s="9" t="s">
        <v>1166</v>
      </c>
      <c r="F1076" s="5" t="s">
        <v>4</v>
      </c>
      <c r="G1076" s="5" t="s">
        <v>1006</v>
      </c>
      <c r="H1076" s="5" t="s">
        <v>1169</v>
      </c>
      <c r="I1076" s="4" t="s">
        <v>12523</v>
      </c>
      <c r="J1076" s="5" t="s">
        <v>1167</v>
      </c>
      <c r="K1076" s="5" t="s">
        <v>4</v>
      </c>
      <c r="L1076" s="5" t="s">
        <v>4</v>
      </c>
      <c r="M1076" s="5" t="s">
        <v>5</v>
      </c>
      <c r="N1076" s="5" t="s">
        <v>1179</v>
      </c>
      <c r="O1076" s="18">
        <v>44734</v>
      </c>
      <c r="P1076" s="5" t="s">
        <v>7</v>
      </c>
      <c r="Q1076" s="19">
        <v>538.29999999999995</v>
      </c>
      <c r="R1076" s="19">
        <v>0</v>
      </c>
      <c r="S1076" s="19">
        <v>538.29999999999995</v>
      </c>
      <c r="T1076" s="19">
        <v>0</v>
      </c>
    </row>
    <row r="1077" spans="1:20" ht="29" outlineLevel="4" x14ac:dyDescent="0.35">
      <c r="A1077" s="9" t="s">
        <v>1164</v>
      </c>
      <c r="B1077" s="9" t="s">
        <v>1165</v>
      </c>
      <c r="C1077" s="12" t="s">
        <v>1160</v>
      </c>
      <c r="D1077" s="5" t="s">
        <v>1166</v>
      </c>
      <c r="E1077" s="9" t="s">
        <v>1166</v>
      </c>
      <c r="F1077" s="5" t="s">
        <v>4</v>
      </c>
      <c r="G1077" s="5" t="s">
        <v>1006</v>
      </c>
      <c r="H1077" s="5" t="s">
        <v>1169</v>
      </c>
      <c r="I1077" s="4" t="s">
        <v>12523</v>
      </c>
      <c r="J1077" s="5" t="s">
        <v>1167</v>
      </c>
      <c r="K1077" s="5" t="s">
        <v>4</v>
      </c>
      <c r="L1077" s="5" t="s">
        <v>4</v>
      </c>
      <c r="M1077" s="5" t="s">
        <v>5</v>
      </c>
      <c r="N1077" s="5" t="s">
        <v>1180</v>
      </c>
      <c r="O1077" s="18">
        <v>44734</v>
      </c>
      <c r="P1077" s="5" t="s">
        <v>7</v>
      </c>
      <c r="Q1077" s="19">
        <v>1307.3</v>
      </c>
      <c r="R1077" s="19">
        <v>0</v>
      </c>
      <c r="S1077" s="19">
        <v>1307.3</v>
      </c>
      <c r="T1077" s="19">
        <v>0</v>
      </c>
    </row>
    <row r="1078" spans="1:20" ht="29" outlineLevel="4" x14ac:dyDescent="0.35">
      <c r="A1078" s="9" t="s">
        <v>1164</v>
      </c>
      <c r="B1078" s="9" t="s">
        <v>1165</v>
      </c>
      <c r="C1078" s="12" t="s">
        <v>1160</v>
      </c>
      <c r="D1078" s="5" t="s">
        <v>1166</v>
      </c>
      <c r="E1078" s="9" t="s">
        <v>1166</v>
      </c>
      <c r="F1078" s="5" t="s">
        <v>4</v>
      </c>
      <c r="G1078" s="5" t="s">
        <v>1006</v>
      </c>
      <c r="H1078" s="5" t="s">
        <v>1169</v>
      </c>
      <c r="I1078" s="4" t="s">
        <v>12523</v>
      </c>
      <c r="J1078" s="5" t="s">
        <v>1167</v>
      </c>
      <c r="K1078" s="5" t="s">
        <v>4</v>
      </c>
      <c r="L1078" s="5" t="s">
        <v>4</v>
      </c>
      <c r="M1078" s="5" t="s">
        <v>5</v>
      </c>
      <c r="N1078" s="5" t="s">
        <v>1181</v>
      </c>
      <c r="O1078" s="18">
        <v>44734</v>
      </c>
      <c r="P1078" s="5" t="s">
        <v>7</v>
      </c>
      <c r="Q1078" s="19">
        <v>1307.3</v>
      </c>
      <c r="R1078" s="19">
        <v>0</v>
      </c>
      <c r="S1078" s="19">
        <v>1307.3</v>
      </c>
      <c r="T1078" s="19">
        <v>0</v>
      </c>
    </row>
    <row r="1079" spans="1:20" ht="29" outlineLevel="4" x14ac:dyDescent="0.35">
      <c r="A1079" s="9" t="s">
        <v>1164</v>
      </c>
      <c r="B1079" s="9" t="s">
        <v>1165</v>
      </c>
      <c r="C1079" s="12" t="s">
        <v>1160</v>
      </c>
      <c r="D1079" s="5" t="s">
        <v>1166</v>
      </c>
      <c r="E1079" s="9" t="s">
        <v>1166</v>
      </c>
      <c r="F1079" s="5" t="s">
        <v>4</v>
      </c>
      <c r="G1079" s="5" t="s">
        <v>1006</v>
      </c>
      <c r="H1079" s="5" t="s">
        <v>1169</v>
      </c>
      <c r="I1079" s="4" t="s">
        <v>12523</v>
      </c>
      <c r="J1079" s="5" t="s">
        <v>1167</v>
      </c>
      <c r="K1079" s="5" t="s">
        <v>4</v>
      </c>
      <c r="L1079" s="5" t="s">
        <v>4</v>
      </c>
      <c r="M1079" s="5" t="s">
        <v>5</v>
      </c>
      <c r="N1079" s="5" t="s">
        <v>1182</v>
      </c>
      <c r="O1079" s="18">
        <v>44734</v>
      </c>
      <c r="P1079" s="5" t="s">
        <v>7</v>
      </c>
      <c r="Q1079" s="19">
        <v>1307.3</v>
      </c>
      <c r="R1079" s="19">
        <v>0</v>
      </c>
      <c r="S1079" s="19">
        <v>1307.3</v>
      </c>
      <c r="T1079" s="19">
        <v>0</v>
      </c>
    </row>
    <row r="1080" spans="1:20" ht="29" outlineLevel="4" x14ac:dyDescent="0.35">
      <c r="A1080" s="9" t="s">
        <v>1164</v>
      </c>
      <c r="B1080" s="9" t="s">
        <v>1165</v>
      </c>
      <c r="C1080" s="12" t="s">
        <v>1160</v>
      </c>
      <c r="D1080" s="5" t="s">
        <v>1166</v>
      </c>
      <c r="E1080" s="9" t="s">
        <v>1166</v>
      </c>
      <c r="F1080" s="5" t="s">
        <v>4</v>
      </c>
      <c r="G1080" s="5" t="s">
        <v>1006</v>
      </c>
      <c r="H1080" s="5" t="s">
        <v>1169</v>
      </c>
      <c r="I1080" s="4" t="s">
        <v>12523</v>
      </c>
      <c r="J1080" s="5" t="s">
        <v>1167</v>
      </c>
      <c r="K1080" s="5" t="s">
        <v>4</v>
      </c>
      <c r="L1080" s="5" t="s">
        <v>4</v>
      </c>
      <c r="M1080" s="5" t="s">
        <v>5</v>
      </c>
      <c r="N1080" s="5" t="s">
        <v>1183</v>
      </c>
      <c r="O1080" s="18">
        <v>44734</v>
      </c>
      <c r="P1080" s="5" t="s">
        <v>7</v>
      </c>
      <c r="Q1080" s="19">
        <v>1307.3</v>
      </c>
      <c r="R1080" s="19">
        <v>0</v>
      </c>
      <c r="S1080" s="19">
        <v>1307.3</v>
      </c>
      <c r="T1080" s="19">
        <v>0</v>
      </c>
    </row>
    <row r="1081" spans="1:20" ht="29" outlineLevel="4" x14ac:dyDescent="0.35">
      <c r="A1081" s="9" t="s">
        <v>1164</v>
      </c>
      <c r="B1081" s="9" t="s">
        <v>1165</v>
      </c>
      <c r="C1081" s="12" t="s">
        <v>1160</v>
      </c>
      <c r="D1081" s="5" t="s">
        <v>1166</v>
      </c>
      <c r="E1081" s="9" t="s">
        <v>1166</v>
      </c>
      <c r="F1081" s="5" t="s">
        <v>4</v>
      </c>
      <c r="G1081" s="5" t="s">
        <v>1006</v>
      </c>
      <c r="H1081" s="5" t="s">
        <v>1169</v>
      </c>
      <c r="I1081" s="4" t="s">
        <v>12523</v>
      </c>
      <c r="J1081" s="5" t="s">
        <v>1167</v>
      </c>
      <c r="K1081" s="5" t="s">
        <v>4</v>
      </c>
      <c r="L1081" s="5" t="s">
        <v>4</v>
      </c>
      <c r="M1081" s="5" t="s">
        <v>5</v>
      </c>
      <c r="N1081" s="5" t="s">
        <v>1184</v>
      </c>
      <c r="O1081" s="18">
        <v>44734</v>
      </c>
      <c r="P1081" s="5" t="s">
        <v>7</v>
      </c>
      <c r="Q1081" s="19">
        <v>1307.3</v>
      </c>
      <c r="R1081" s="19">
        <v>0</v>
      </c>
      <c r="S1081" s="19">
        <v>1307.3</v>
      </c>
      <c r="T1081" s="19">
        <v>0</v>
      </c>
    </row>
    <row r="1082" spans="1:20" ht="29" outlineLevel="4" x14ac:dyDescent="0.35">
      <c r="A1082" s="9" t="s">
        <v>1164</v>
      </c>
      <c r="B1082" s="9" t="s">
        <v>1165</v>
      </c>
      <c r="C1082" s="12" t="s">
        <v>1160</v>
      </c>
      <c r="D1082" s="5" t="s">
        <v>1166</v>
      </c>
      <c r="E1082" s="9" t="s">
        <v>1166</v>
      </c>
      <c r="F1082" s="5" t="s">
        <v>4</v>
      </c>
      <c r="G1082" s="5" t="s">
        <v>1006</v>
      </c>
      <c r="H1082" s="5" t="s">
        <v>1169</v>
      </c>
      <c r="I1082" s="4" t="s">
        <v>12523</v>
      </c>
      <c r="J1082" s="5" t="s">
        <v>1167</v>
      </c>
      <c r="K1082" s="5" t="s">
        <v>4</v>
      </c>
      <c r="L1082" s="5" t="s">
        <v>4</v>
      </c>
      <c r="M1082" s="5" t="s">
        <v>5</v>
      </c>
      <c r="N1082" s="5" t="s">
        <v>1185</v>
      </c>
      <c r="O1082" s="18">
        <v>44728</v>
      </c>
      <c r="P1082" s="5" t="s">
        <v>7</v>
      </c>
      <c r="Q1082" s="19">
        <v>1307.3</v>
      </c>
      <c r="R1082" s="19">
        <v>0</v>
      </c>
      <c r="S1082" s="19">
        <v>1307.3</v>
      </c>
      <c r="T1082" s="19">
        <v>0</v>
      </c>
    </row>
    <row r="1083" spans="1:20" outlineLevel="3" x14ac:dyDescent="0.35">
      <c r="H1083" s="1" t="s">
        <v>11130</v>
      </c>
      <c r="O1083" s="18"/>
      <c r="Q1083" s="19">
        <f>SUBTOTAL(9,Q1066:Q1082)</f>
        <v>16225.899999999996</v>
      </c>
      <c r="R1083" s="19">
        <f>SUBTOTAL(9,R1066:R1082)</f>
        <v>0</v>
      </c>
      <c r="S1083" s="19">
        <f>SUBTOTAL(9,S1066:S1082)</f>
        <v>16225.899999999996</v>
      </c>
      <c r="T1083" s="19">
        <f>SUBTOTAL(9,T1066:T1082)</f>
        <v>0</v>
      </c>
    </row>
    <row r="1084" spans="1:20" ht="29" outlineLevel="4" x14ac:dyDescent="0.35">
      <c r="A1084" s="9" t="s">
        <v>97</v>
      </c>
      <c r="B1084" s="9" t="s">
        <v>98</v>
      </c>
      <c r="C1084" s="12" t="s">
        <v>1160</v>
      </c>
      <c r="D1084" s="5" t="s">
        <v>1166</v>
      </c>
      <c r="E1084" s="9" t="s">
        <v>1166</v>
      </c>
      <c r="F1084" s="5" t="s">
        <v>4</v>
      </c>
      <c r="G1084" s="5" t="s">
        <v>177</v>
      </c>
      <c r="H1084" s="5" t="s">
        <v>1187</v>
      </c>
      <c r="I1084" s="4" t="s">
        <v>12524</v>
      </c>
      <c r="J1084" s="5" t="s">
        <v>4</v>
      </c>
      <c r="K1084" s="5" t="s">
        <v>4</v>
      </c>
      <c r="L1084" s="5" t="s">
        <v>4</v>
      </c>
      <c r="M1084" s="5" t="s">
        <v>5</v>
      </c>
      <c r="N1084" s="5" t="s">
        <v>1186</v>
      </c>
      <c r="O1084" s="18">
        <v>44397</v>
      </c>
      <c r="P1084" s="5" t="s">
        <v>7</v>
      </c>
      <c r="Q1084" s="19">
        <v>31750</v>
      </c>
      <c r="R1084" s="19">
        <v>0</v>
      </c>
      <c r="S1084" s="19">
        <v>0</v>
      </c>
      <c r="T1084" s="19">
        <v>31750</v>
      </c>
    </row>
    <row r="1085" spans="1:20" outlineLevel="3" x14ac:dyDescent="0.35">
      <c r="H1085" s="1" t="s">
        <v>11131</v>
      </c>
      <c r="O1085" s="18"/>
      <c r="Q1085" s="19">
        <f>SUBTOTAL(9,Q1084:Q1084)</f>
        <v>31750</v>
      </c>
      <c r="R1085" s="19">
        <f>SUBTOTAL(9,R1084:R1084)</f>
        <v>0</v>
      </c>
      <c r="S1085" s="19">
        <f>SUBTOTAL(9,S1084:S1084)</f>
        <v>0</v>
      </c>
      <c r="T1085" s="19">
        <f>SUBTOTAL(9,T1084:T1084)</f>
        <v>31750</v>
      </c>
    </row>
    <row r="1086" spans="1:20" ht="29" outlineLevel="4" x14ac:dyDescent="0.35">
      <c r="A1086" s="9" t="s">
        <v>526</v>
      </c>
      <c r="B1086" s="9" t="s">
        <v>527</v>
      </c>
      <c r="C1086" s="12" t="s">
        <v>1160</v>
      </c>
      <c r="D1086" s="5" t="s">
        <v>1188</v>
      </c>
      <c r="E1086" s="9" t="s">
        <v>1189</v>
      </c>
      <c r="F1086" s="5" t="s">
        <v>566</v>
      </c>
      <c r="G1086" s="5" t="s">
        <v>4</v>
      </c>
      <c r="H1086" s="5" t="s">
        <v>1192</v>
      </c>
      <c r="I1086" s="4" t="s">
        <v>12525</v>
      </c>
      <c r="J1086" s="5" t="s">
        <v>4</v>
      </c>
      <c r="K1086" s="5" t="s">
        <v>4</v>
      </c>
      <c r="L1086" s="5" t="s">
        <v>4</v>
      </c>
      <c r="M1086" s="5" t="s">
        <v>5</v>
      </c>
      <c r="N1086" s="5" t="s">
        <v>1190</v>
      </c>
      <c r="O1086" s="18">
        <v>44510</v>
      </c>
      <c r="P1086" s="5" t="s">
        <v>1191</v>
      </c>
      <c r="Q1086" s="19">
        <v>542.78</v>
      </c>
      <c r="R1086" s="19">
        <v>542.78</v>
      </c>
      <c r="S1086" s="19">
        <v>0</v>
      </c>
      <c r="T1086" s="19">
        <v>0</v>
      </c>
    </row>
    <row r="1087" spans="1:20" outlineLevel="3" x14ac:dyDescent="0.35">
      <c r="H1087" s="1" t="s">
        <v>11132</v>
      </c>
      <c r="O1087" s="18"/>
      <c r="Q1087" s="19">
        <f>SUBTOTAL(9,Q1086:Q1086)</f>
        <v>542.78</v>
      </c>
      <c r="R1087" s="19">
        <f>SUBTOTAL(9,R1086:R1086)</f>
        <v>542.78</v>
      </c>
      <c r="S1087" s="19">
        <f>SUBTOTAL(9,S1086:S1086)</f>
        <v>0</v>
      </c>
      <c r="T1087" s="19">
        <f>SUBTOTAL(9,T1086:T1086)</f>
        <v>0</v>
      </c>
    </row>
    <row r="1088" spans="1:20" ht="29" outlineLevel="4" x14ac:dyDescent="0.35">
      <c r="A1088" s="9" t="s">
        <v>97</v>
      </c>
      <c r="B1088" s="9" t="s">
        <v>98</v>
      </c>
      <c r="C1088" s="12" t="s">
        <v>1160</v>
      </c>
      <c r="D1088" s="5" t="s">
        <v>1166</v>
      </c>
      <c r="E1088" s="9" t="s">
        <v>1166</v>
      </c>
      <c r="F1088" s="5" t="s">
        <v>4</v>
      </c>
      <c r="G1088" s="5" t="s">
        <v>1006</v>
      </c>
      <c r="H1088" s="5" t="s">
        <v>1195</v>
      </c>
      <c r="I1088" s="4" t="s">
        <v>1196</v>
      </c>
      <c r="J1088" s="5" t="s">
        <v>1193</v>
      </c>
      <c r="K1088" s="5" t="s">
        <v>4</v>
      </c>
      <c r="L1088" s="5" t="s">
        <v>4</v>
      </c>
      <c r="M1088" s="5" t="s">
        <v>5</v>
      </c>
      <c r="N1088" s="5" t="s">
        <v>1194</v>
      </c>
      <c r="O1088" s="18">
        <v>44594</v>
      </c>
      <c r="P1088" s="5" t="s">
        <v>7</v>
      </c>
      <c r="Q1088" s="19">
        <v>70060</v>
      </c>
      <c r="R1088" s="19">
        <v>0</v>
      </c>
      <c r="S1088" s="19">
        <v>70060</v>
      </c>
      <c r="T1088" s="19">
        <v>0</v>
      </c>
    </row>
    <row r="1089" spans="1:20" outlineLevel="3" x14ac:dyDescent="0.35">
      <c r="H1089" s="1" t="s">
        <v>11133</v>
      </c>
      <c r="O1089" s="18"/>
      <c r="Q1089" s="19">
        <f>SUBTOTAL(9,Q1088:Q1088)</f>
        <v>70060</v>
      </c>
      <c r="R1089" s="19">
        <f>SUBTOTAL(9,R1088:R1088)</f>
        <v>0</v>
      </c>
      <c r="S1089" s="19">
        <f>SUBTOTAL(9,S1088:S1088)</f>
        <v>70060</v>
      </c>
      <c r="T1089" s="19">
        <f>SUBTOTAL(9,T1088:T1088)</f>
        <v>0</v>
      </c>
    </row>
    <row r="1090" spans="1:20" ht="29" outlineLevel="4" x14ac:dyDescent="0.35">
      <c r="A1090" s="9" t="s">
        <v>104</v>
      </c>
      <c r="B1090" s="9" t="s">
        <v>105</v>
      </c>
      <c r="C1090" s="12" t="s">
        <v>1160</v>
      </c>
      <c r="D1090" s="5" t="s">
        <v>1188</v>
      </c>
      <c r="E1090" s="9" t="s">
        <v>1188</v>
      </c>
      <c r="F1090" s="5" t="s">
        <v>4</v>
      </c>
      <c r="G1090" s="5" t="s">
        <v>45</v>
      </c>
      <c r="H1090" s="5" t="s">
        <v>1198</v>
      </c>
      <c r="I1090" s="4" t="s">
        <v>1199</v>
      </c>
      <c r="J1090" s="5" t="s">
        <v>4</v>
      </c>
      <c r="K1090" s="5" t="s">
        <v>4</v>
      </c>
      <c r="L1090" s="5" t="s">
        <v>4</v>
      </c>
      <c r="M1090" s="5" t="s">
        <v>5</v>
      </c>
      <c r="N1090" s="5" t="s">
        <v>1197</v>
      </c>
      <c r="O1090" s="18">
        <v>44725</v>
      </c>
      <c r="P1090" s="5" t="s">
        <v>7</v>
      </c>
      <c r="Q1090" s="19">
        <v>2567.2199999999998</v>
      </c>
      <c r="R1090" s="19">
        <v>0</v>
      </c>
      <c r="S1090" s="19">
        <v>2567.2199999999998</v>
      </c>
      <c r="T1090" s="19">
        <v>0</v>
      </c>
    </row>
    <row r="1091" spans="1:20" ht="29" outlineLevel="4" x14ac:dyDescent="0.35">
      <c r="A1091" s="9" t="s">
        <v>104</v>
      </c>
      <c r="B1091" s="9" t="s">
        <v>105</v>
      </c>
      <c r="C1091" s="12" t="s">
        <v>1160</v>
      </c>
      <c r="D1091" s="5" t="s">
        <v>1188</v>
      </c>
      <c r="E1091" s="9" t="s">
        <v>1188</v>
      </c>
      <c r="F1091" s="5" t="s">
        <v>1200</v>
      </c>
      <c r="G1091" s="5" t="s">
        <v>4</v>
      </c>
      <c r="H1091" s="5" t="s">
        <v>1198</v>
      </c>
      <c r="I1091" s="4" t="s">
        <v>1199</v>
      </c>
      <c r="J1091" s="5" t="s">
        <v>4</v>
      </c>
      <c r="K1091" s="5" t="s">
        <v>4</v>
      </c>
      <c r="L1091" s="5" t="s">
        <v>4</v>
      </c>
      <c r="M1091" s="5" t="s">
        <v>5</v>
      </c>
      <c r="N1091" s="5" t="s">
        <v>1197</v>
      </c>
      <c r="O1091" s="18">
        <v>44725</v>
      </c>
      <c r="P1091" s="5" t="s">
        <v>7</v>
      </c>
      <c r="Q1091" s="19">
        <v>20537.78</v>
      </c>
      <c r="R1091" s="19">
        <v>20537.78</v>
      </c>
      <c r="S1091" s="19">
        <v>0</v>
      </c>
      <c r="T1091" s="19">
        <v>0</v>
      </c>
    </row>
    <row r="1092" spans="1:20" outlineLevel="3" x14ac:dyDescent="0.35">
      <c r="H1092" s="1" t="s">
        <v>11134</v>
      </c>
      <c r="O1092" s="18"/>
      <c r="Q1092" s="19">
        <f>SUBTOTAL(9,Q1090:Q1091)</f>
        <v>23105</v>
      </c>
      <c r="R1092" s="19">
        <f>SUBTOTAL(9,R1090:R1091)</f>
        <v>20537.78</v>
      </c>
      <c r="S1092" s="19">
        <f>SUBTOTAL(9,S1090:S1091)</f>
        <v>2567.2199999999998</v>
      </c>
      <c r="T1092" s="19">
        <f>SUBTOTAL(9,T1090:T1091)</f>
        <v>0</v>
      </c>
    </row>
    <row r="1093" spans="1:20" outlineLevel="4" x14ac:dyDescent="0.35">
      <c r="A1093" s="9" t="s">
        <v>104</v>
      </c>
      <c r="B1093" s="9" t="s">
        <v>105</v>
      </c>
      <c r="C1093" s="12" t="s">
        <v>1160</v>
      </c>
      <c r="D1093" s="5" t="s">
        <v>1188</v>
      </c>
      <c r="E1093" s="9" t="s">
        <v>1188</v>
      </c>
      <c r="F1093" s="5" t="s">
        <v>4</v>
      </c>
      <c r="G1093" s="5" t="s">
        <v>334</v>
      </c>
      <c r="H1093" s="5" t="s">
        <v>336</v>
      </c>
      <c r="I1093" s="4" t="s">
        <v>12505</v>
      </c>
      <c r="J1093" s="5" t="s">
        <v>4</v>
      </c>
      <c r="K1093" s="5" t="s">
        <v>4</v>
      </c>
      <c r="L1093" s="5" t="s">
        <v>4</v>
      </c>
      <c r="M1093" s="5" t="s">
        <v>5</v>
      </c>
      <c r="N1093" s="5" t="s">
        <v>1201</v>
      </c>
      <c r="O1093" s="18">
        <v>44523</v>
      </c>
      <c r="P1093" s="5" t="s">
        <v>7</v>
      </c>
      <c r="Q1093" s="19">
        <v>1098253</v>
      </c>
      <c r="R1093" s="19">
        <v>0</v>
      </c>
      <c r="S1093" s="19">
        <v>1098253</v>
      </c>
      <c r="T1093" s="19">
        <v>0</v>
      </c>
    </row>
    <row r="1094" spans="1:20" outlineLevel="3" x14ac:dyDescent="0.35">
      <c r="H1094" s="1" t="s">
        <v>10981</v>
      </c>
      <c r="O1094" s="18"/>
      <c r="Q1094" s="19">
        <f>SUBTOTAL(9,Q1093:Q1093)</f>
        <v>1098253</v>
      </c>
      <c r="R1094" s="19">
        <f>SUBTOTAL(9,R1093:R1093)</f>
        <v>0</v>
      </c>
      <c r="S1094" s="19">
        <f>SUBTOTAL(9,S1093:S1093)</f>
        <v>1098253</v>
      </c>
      <c r="T1094" s="19">
        <f>SUBTOTAL(9,T1093:T1093)</f>
        <v>0</v>
      </c>
    </row>
    <row r="1095" spans="1:20" outlineLevel="2" x14ac:dyDescent="0.35">
      <c r="C1095" s="11" t="s">
        <v>10235</v>
      </c>
      <c r="O1095" s="18"/>
      <c r="Q1095" s="19">
        <f>SUBTOTAL(9,Q1063:Q1093)</f>
        <v>3971110.6499999971</v>
      </c>
      <c r="R1095" s="19">
        <f>SUBTOTAL(9,R1063:R1093)</f>
        <v>21080.559999999998</v>
      </c>
      <c r="S1095" s="19">
        <f>SUBTOTAL(9,S1063:S1093)</f>
        <v>3918280.0899999975</v>
      </c>
      <c r="T1095" s="19">
        <f>SUBTOTAL(9,T1063:T1093)</f>
        <v>31750</v>
      </c>
    </row>
    <row r="1096" spans="1:20" outlineLevel="4" x14ac:dyDescent="0.35">
      <c r="A1096" s="9" t="s">
        <v>1129</v>
      </c>
      <c r="B1096" s="9" t="s">
        <v>1130</v>
      </c>
      <c r="C1096" s="12" t="s">
        <v>1202</v>
      </c>
      <c r="D1096" s="5" t="s">
        <v>1203</v>
      </c>
      <c r="E1096" s="9" t="s">
        <v>1203</v>
      </c>
      <c r="F1096" s="5" t="s">
        <v>4</v>
      </c>
      <c r="G1096" s="5" t="s">
        <v>1133</v>
      </c>
      <c r="H1096" s="5" t="s">
        <v>1135</v>
      </c>
      <c r="I1096" s="4" t="s">
        <v>1136</v>
      </c>
      <c r="J1096" s="5" t="s">
        <v>4</v>
      </c>
      <c r="K1096" s="5" t="s">
        <v>4</v>
      </c>
      <c r="L1096" s="5" t="s">
        <v>4</v>
      </c>
      <c r="M1096" s="5" t="s">
        <v>5</v>
      </c>
      <c r="N1096" s="5" t="s">
        <v>1204</v>
      </c>
      <c r="O1096" s="18">
        <v>44467</v>
      </c>
      <c r="P1096" s="5" t="s">
        <v>7</v>
      </c>
      <c r="Q1096" s="19">
        <v>179536.94</v>
      </c>
      <c r="R1096" s="19">
        <v>0</v>
      </c>
      <c r="S1096" s="19">
        <v>179536.94</v>
      </c>
      <c r="T1096" s="19">
        <v>0</v>
      </c>
    </row>
    <row r="1097" spans="1:20" outlineLevel="4" x14ac:dyDescent="0.35">
      <c r="A1097" s="9" t="s">
        <v>1129</v>
      </c>
      <c r="B1097" s="9" t="s">
        <v>1130</v>
      </c>
      <c r="C1097" s="12" t="s">
        <v>1202</v>
      </c>
      <c r="D1097" s="5" t="s">
        <v>1203</v>
      </c>
      <c r="E1097" s="9" t="s">
        <v>1203</v>
      </c>
      <c r="F1097" s="5" t="s">
        <v>4</v>
      </c>
      <c r="G1097" s="5" t="s">
        <v>1133</v>
      </c>
      <c r="H1097" s="5" t="s">
        <v>1135</v>
      </c>
      <c r="I1097" s="4" t="s">
        <v>1136</v>
      </c>
      <c r="J1097" s="5" t="s">
        <v>4</v>
      </c>
      <c r="K1097" s="5" t="s">
        <v>4</v>
      </c>
      <c r="L1097" s="5" t="s">
        <v>4</v>
      </c>
      <c r="M1097" s="5" t="s">
        <v>5</v>
      </c>
      <c r="N1097" s="5" t="s">
        <v>1205</v>
      </c>
      <c r="O1097" s="18">
        <v>44558</v>
      </c>
      <c r="P1097" s="5" t="s">
        <v>7</v>
      </c>
      <c r="Q1097" s="19">
        <v>246850</v>
      </c>
      <c r="R1097" s="19">
        <v>0</v>
      </c>
      <c r="S1097" s="19">
        <v>246850</v>
      </c>
      <c r="T1097" s="19">
        <v>0</v>
      </c>
    </row>
    <row r="1098" spans="1:20" outlineLevel="3" x14ac:dyDescent="0.35">
      <c r="H1098" s="1" t="s">
        <v>11125</v>
      </c>
      <c r="O1098" s="18"/>
      <c r="Q1098" s="19">
        <f>SUBTOTAL(9,Q1096:Q1097)</f>
        <v>426386.94</v>
      </c>
      <c r="R1098" s="19">
        <f>SUBTOTAL(9,R1096:R1097)</f>
        <v>0</v>
      </c>
      <c r="S1098" s="19">
        <f>SUBTOTAL(9,S1096:S1097)</f>
        <v>426386.94</v>
      </c>
      <c r="T1098" s="19">
        <f>SUBTOTAL(9,T1096:T1097)</f>
        <v>0</v>
      </c>
    </row>
    <row r="1099" spans="1:20" outlineLevel="2" x14ac:dyDescent="0.35">
      <c r="C1099" s="11" t="s">
        <v>10236</v>
      </c>
      <c r="O1099" s="18"/>
      <c r="Q1099" s="19">
        <f>SUBTOTAL(9,Q1096:Q1097)</f>
        <v>426386.94</v>
      </c>
      <c r="R1099" s="19">
        <f>SUBTOTAL(9,R1096:R1097)</f>
        <v>0</v>
      </c>
      <c r="S1099" s="19">
        <f>SUBTOTAL(9,S1096:S1097)</f>
        <v>426386.94</v>
      </c>
      <c r="T1099" s="19">
        <f>SUBTOTAL(9,T1096:T1097)</f>
        <v>0</v>
      </c>
    </row>
    <row r="1100" spans="1:20" outlineLevel="4" x14ac:dyDescent="0.35">
      <c r="A1100" s="9" t="s">
        <v>1129</v>
      </c>
      <c r="B1100" s="9" t="s">
        <v>1130</v>
      </c>
      <c r="C1100" s="12" t="s">
        <v>1206</v>
      </c>
      <c r="D1100" s="5" t="s">
        <v>1207</v>
      </c>
      <c r="E1100" s="9" t="s">
        <v>1207</v>
      </c>
      <c r="F1100" s="5" t="s">
        <v>4</v>
      </c>
      <c r="G1100" s="5" t="s">
        <v>1133</v>
      </c>
      <c r="H1100" s="5" t="s">
        <v>1135</v>
      </c>
      <c r="I1100" s="4" t="s">
        <v>1136</v>
      </c>
      <c r="J1100" s="5" t="s">
        <v>4</v>
      </c>
      <c r="K1100" s="5" t="s">
        <v>4</v>
      </c>
      <c r="L1100" s="5" t="s">
        <v>4</v>
      </c>
      <c r="M1100" s="5" t="s">
        <v>5</v>
      </c>
      <c r="N1100" s="5" t="s">
        <v>1208</v>
      </c>
      <c r="O1100" s="18">
        <v>44467</v>
      </c>
      <c r="P1100" s="5" t="s">
        <v>7</v>
      </c>
      <c r="Q1100" s="19">
        <v>76879.320000000007</v>
      </c>
      <c r="R1100" s="19">
        <v>0</v>
      </c>
      <c r="S1100" s="19">
        <v>76879.320000000007</v>
      </c>
      <c r="T1100" s="19">
        <v>0</v>
      </c>
    </row>
    <row r="1101" spans="1:20" outlineLevel="4" x14ac:dyDescent="0.35">
      <c r="A1101" s="9" t="s">
        <v>1129</v>
      </c>
      <c r="B1101" s="9" t="s">
        <v>1130</v>
      </c>
      <c r="C1101" s="12" t="s">
        <v>1206</v>
      </c>
      <c r="D1101" s="5" t="s">
        <v>1207</v>
      </c>
      <c r="E1101" s="9" t="s">
        <v>1207</v>
      </c>
      <c r="F1101" s="5" t="s">
        <v>4</v>
      </c>
      <c r="G1101" s="5" t="s">
        <v>1133</v>
      </c>
      <c r="H1101" s="5" t="s">
        <v>1135</v>
      </c>
      <c r="I1101" s="4" t="s">
        <v>1136</v>
      </c>
      <c r="J1101" s="5" t="s">
        <v>4</v>
      </c>
      <c r="K1101" s="5" t="s">
        <v>4</v>
      </c>
      <c r="L1101" s="5" t="s">
        <v>4</v>
      </c>
      <c r="M1101" s="5" t="s">
        <v>5</v>
      </c>
      <c r="N1101" s="5" t="s">
        <v>1209</v>
      </c>
      <c r="O1101" s="18">
        <v>44558</v>
      </c>
      <c r="P1101" s="5" t="s">
        <v>7</v>
      </c>
      <c r="Q1101" s="19">
        <v>103851.84</v>
      </c>
      <c r="R1101" s="19">
        <v>0</v>
      </c>
      <c r="S1101" s="19">
        <v>103851.84</v>
      </c>
      <c r="T1101" s="19">
        <v>0</v>
      </c>
    </row>
    <row r="1102" spans="1:20" outlineLevel="3" x14ac:dyDescent="0.35">
      <c r="H1102" s="1" t="s">
        <v>11125</v>
      </c>
      <c r="O1102" s="18"/>
      <c r="Q1102" s="19">
        <f>SUBTOTAL(9,Q1100:Q1101)</f>
        <v>180731.16</v>
      </c>
      <c r="R1102" s="19">
        <f>SUBTOTAL(9,R1100:R1101)</f>
        <v>0</v>
      </c>
      <c r="S1102" s="19">
        <f>SUBTOTAL(9,S1100:S1101)</f>
        <v>180731.16</v>
      </c>
      <c r="T1102" s="19">
        <f>SUBTOTAL(9,T1100:T1101)</f>
        <v>0</v>
      </c>
    </row>
    <row r="1103" spans="1:20" outlineLevel="2" x14ac:dyDescent="0.35">
      <c r="C1103" s="11" t="s">
        <v>10237</v>
      </c>
      <c r="O1103" s="18"/>
      <c r="Q1103" s="19">
        <f>SUBTOTAL(9,Q1100:Q1101)</f>
        <v>180731.16</v>
      </c>
      <c r="R1103" s="19">
        <f>SUBTOTAL(9,R1100:R1101)</f>
        <v>0</v>
      </c>
      <c r="S1103" s="19">
        <f>SUBTOTAL(9,S1100:S1101)</f>
        <v>180731.16</v>
      </c>
      <c r="T1103" s="19">
        <f>SUBTOTAL(9,T1100:T1101)</f>
        <v>0</v>
      </c>
    </row>
    <row r="1104" spans="1:20" outlineLevel="4" x14ac:dyDescent="0.35">
      <c r="A1104" s="9" t="s">
        <v>1129</v>
      </c>
      <c r="B1104" s="9" t="s">
        <v>1130</v>
      </c>
      <c r="C1104" s="12" t="s">
        <v>1210</v>
      </c>
      <c r="D1104" s="5" t="s">
        <v>1211</v>
      </c>
      <c r="E1104" s="9" t="s">
        <v>1211</v>
      </c>
      <c r="F1104" s="5" t="s">
        <v>4</v>
      </c>
      <c r="G1104" s="5" t="s">
        <v>1133</v>
      </c>
      <c r="H1104" s="5" t="s">
        <v>1135</v>
      </c>
      <c r="I1104" s="4" t="s">
        <v>1136</v>
      </c>
      <c r="J1104" s="5" t="s">
        <v>4</v>
      </c>
      <c r="K1104" s="5" t="s">
        <v>4</v>
      </c>
      <c r="L1104" s="5" t="s">
        <v>4</v>
      </c>
      <c r="M1104" s="5" t="s">
        <v>5</v>
      </c>
      <c r="N1104" s="5" t="s">
        <v>1212</v>
      </c>
      <c r="O1104" s="18">
        <v>44467</v>
      </c>
      <c r="P1104" s="5" t="s">
        <v>7</v>
      </c>
      <c r="Q1104" s="19">
        <v>141722.42000000001</v>
      </c>
      <c r="R1104" s="19">
        <v>0</v>
      </c>
      <c r="S1104" s="19">
        <v>141722.42000000001</v>
      </c>
      <c r="T1104" s="19">
        <v>0</v>
      </c>
    </row>
    <row r="1105" spans="1:20" outlineLevel="4" x14ac:dyDescent="0.35">
      <c r="A1105" s="9" t="s">
        <v>1129</v>
      </c>
      <c r="B1105" s="9" t="s">
        <v>1130</v>
      </c>
      <c r="C1105" s="12" t="s">
        <v>1210</v>
      </c>
      <c r="D1105" s="5" t="s">
        <v>1211</v>
      </c>
      <c r="E1105" s="9" t="s">
        <v>1211</v>
      </c>
      <c r="F1105" s="5" t="s">
        <v>4</v>
      </c>
      <c r="G1105" s="5" t="s">
        <v>1133</v>
      </c>
      <c r="H1105" s="5" t="s">
        <v>1135</v>
      </c>
      <c r="I1105" s="4" t="s">
        <v>1136</v>
      </c>
      <c r="J1105" s="5" t="s">
        <v>4</v>
      </c>
      <c r="K1105" s="5" t="s">
        <v>4</v>
      </c>
      <c r="L1105" s="5" t="s">
        <v>4</v>
      </c>
      <c r="M1105" s="5" t="s">
        <v>5</v>
      </c>
      <c r="N1105" s="5" t="s">
        <v>1213</v>
      </c>
      <c r="O1105" s="18">
        <v>44558</v>
      </c>
      <c r="P1105" s="5" t="s">
        <v>7</v>
      </c>
      <c r="Q1105" s="19">
        <v>183945.94</v>
      </c>
      <c r="R1105" s="19">
        <v>0</v>
      </c>
      <c r="S1105" s="19">
        <v>183945.94</v>
      </c>
      <c r="T1105" s="19">
        <v>0</v>
      </c>
    </row>
    <row r="1106" spans="1:20" outlineLevel="3" x14ac:dyDescent="0.35">
      <c r="H1106" s="1" t="s">
        <v>11125</v>
      </c>
      <c r="O1106" s="18"/>
      <c r="Q1106" s="19">
        <f>SUBTOTAL(9,Q1104:Q1105)</f>
        <v>325668.36</v>
      </c>
      <c r="R1106" s="19">
        <f>SUBTOTAL(9,R1104:R1105)</f>
        <v>0</v>
      </c>
      <c r="S1106" s="19">
        <f>SUBTOTAL(9,S1104:S1105)</f>
        <v>325668.36</v>
      </c>
      <c r="T1106" s="19">
        <f>SUBTOTAL(9,T1104:T1105)</f>
        <v>0</v>
      </c>
    </row>
    <row r="1107" spans="1:20" outlineLevel="2" x14ac:dyDescent="0.35">
      <c r="C1107" s="11" t="s">
        <v>10238</v>
      </c>
      <c r="O1107" s="18"/>
      <c r="Q1107" s="19">
        <f>SUBTOTAL(9,Q1104:Q1105)</f>
        <v>325668.36</v>
      </c>
      <c r="R1107" s="19">
        <f>SUBTOTAL(9,R1104:R1105)</f>
        <v>0</v>
      </c>
      <c r="S1107" s="19">
        <f>SUBTOTAL(9,S1104:S1105)</f>
        <v>325668.36</v>
      </c>
      <c r="T1107" s="19">
        <f>SUBTOTAL(9,T1104:T1105)</f>
        <v>0</v>
      </c>
    </row>
    <row r="1108" spans="1:20" outlineLevel="4" x14ac:dyDescent="0.35">
      <c r="A1108" s="9" t="s">
        <v>1129</v>
      </c>
      <c r="B1108" s="9" t="s">
        <v>1130</v>
      </c>
      <c r="C1108" s="12" t="s">
        <v>1214</v>
      </c>
      <c r="D1108" s="5" t="s">
        <v>1215</v>
      </c>
      <c r="E1108" s="9" t="s">
        <v>1215</v>
      </c>
      <c r="F1108" s="5" t="s">
        <v>4</v>
      </c>
      <c r="G1108" s="5" t="s">
        <v>1133</v>
      </c>
      <c r="H1108" s="5" t="s">
        <v>1135</v>
      </c>
      <c r="I1108" s="4" t="s">
        <v>1136</v>
      </c>
      <c r="J1108" s="5" t="s">
        <v>4</v>
      </c>
      <c r="K1108" s="5" t="s">
        <v>4</v>
      </c>
      <c r="L1108" s="5" t="s">
        <v>4</v>
      </c>
      <c r="M1108" s="5" t="s">
        <v>5</v>
      </c>
      <c r="N1108" s="5" t="s">
        <v>1216</v>
      </c>
      <c r="O1108" s="18">
        <v>44467</v>
      </c>
      <c r="P1108" s="5" t="s">
        <v>7</v>
      </c>
      <c r="Q1108" s="19">
        <v>99969.87</v>
      </c>
      <c r="R1108" s="19">
        <v>0</v>
      </c>
      <c r="S1108" s="19">
        <v>99969.87</v>
      </c>
      <c r="T1108" s="19">
        <v>0</v>
      </c>
    </row>
    <row r="1109" spans="1:20" outlineLevel="4" x14ac:dyDescent="0.35">
      <c r="A1109" s="9" t="s">
        <v>1129</v>
      </c>
      <c r="B1109" s="9" t="s">
        <v>1130</v>
      </c>
      <c r="C1109" s="12" t="s">
        <v>1214</v>
      </c>
      <c r="D1109" s="5" t="s">
        <v>1215</v>
      </c>
      <c r="E1109" s="9" t="s">
        <v>1215</v>
      </c>
      <c r="F1109" s="5" t="s">
        <v>4</v>
      </c>
      <c r="G1109" s="5" t="s">
        <v>1133</v>
      </c>
      <c r="H1109" s="5" t="s">
        <v>1135</v>
      </c>
      <c r="I1109" s="4" t="s">
        <v>1136</v>
      </c>
      <c r="J1109" s="5" t="s">
        <v>4</v>
      </c>
      <c r="K1109" s="5" t="s">
        <v>4</v>
      </c>
      <c r="L1109" s="5" t="s">
        <v>4</v>
      </c>
      <c r="M1109" s="5" t="s">
        <v>5</v>
      </c>
      <c r="N1109" s="5" t="s">
        <v>1217</v>
      </c>
      <c r="O1109" s="18">
        <v>44558</v>
      </c>
      <c r="P1109" s="5" t="s">
        <v>7</v>
      </c>
      <c r="Q1109" s="19">
        <v>136241.48000000001</v>
      </c>
      <c r="R1109" s="19">
        <v>0</v>
      </c>
      <c r="S1109" s="19">
        <v>136241.48000000001</v>
      </c>
      <c r="T1109" s="19">
        <v>0</v>
      </c>
    </row>
    <row r="1110" spans="1:20" outlineLevel="3" x14ac:dyDescent="0.35">
      <c r="H1110" s="1" t="s">
        <v>11125</v>
      </c>
      <c r="O1110" s="18"/>
      <c r="Q1110" s="19">
        <f>SUBTOTAL(9,Q1108:Q1109)</f>
        <v>236211.35</v>
      </c>
      <c r="R1110" s="19">
        <f>SUBTOTAL(9,R1108:R1109)</f>
        <v>0</v>
      </c>
      <c r="S1110" s="19">
        <f>SUBTOTAL(9,S1108:S1109)</f>
        <v>236211.35</v>
      </c>
      <c r="T1110" s="19">
        <f>SUBTOTAL(9,T1108:T1109)</f>
        <v>0</v>
      </c>
    </row>
    <row r="1111" spans="1:20" outlineLevel="2" x14ac:dyDescent="0.35">
      <c r="C1111" s="11" t="s">
        <v>10239</v>
      </c>
      <c r="O1111" s="18"/>
      <c r="Q1111" s="19">
        <f>SUBTOTAL(9,Q1108:Q1109)</f>
        <v>236211.35</v>
      </c>
      <c r="R1111" s="19">
        <f>SUBTOTAL(9,R1108:R1109)</f>
        <v>0</v>
      </c>
      <c r="S1111" s="19">
        <f>SUBTOTAL(9,S1108:S1109)</f>
        <v>236211.35</v>
      </c>
      <c r="T1111" s="19">
        <f>SUBTOTAL(9,T1108:T1109)</f>
        <v>0</v>
      </c>
    </row>
    <row r="1112" spans="1:20" outlineLevel="4" x14ac:dyDescent="0.35">
      <c r="A1112" s="9" t="s">
        <v>1129</v>
      </c>
      <c r="B1112" s="9" t="s">
        <v>1130</v>
      </c>
      <c r="C1112" s="12" t="s">
        <v>1218</v>
      </c>
      <c r="D1112" s="5" t="s">
        <v>1219</v>
      </c>
      <c r="E1112" s="9" t="s">
        <v>1219</v>
      </c>
      <c r="F1112" s="5" t="s">
        <v>4</v>
      </c>
      <c r="G1112" s="5" t="s">
        <v>1133</v>
      </c>
      <c r="H1112" s="5" t="s">
        <v>1135</v>
      </c>
      <c r="I1112" s="4" t="s">
        <v>1136</v>
      </c>
      <c r="J1112" s="5" t="s">
        <v>4</v>
      </c>
      <c r="K1112" s="5" t="s">
        <v>4</v>
      </c>
      <c r="L1112" s="5" t="s">
        <v>4</v>
      </c>
      <c r="M1112" s="5" t="s">
        <v>5</v>
      </c>
      <c r="N1112" s="5" t="s">
        <v>1220</v>
      </c>
      <c r="O1112" s="18">
        <v>44467</v>
      </c>
      <c r="P1112" s="5" t="s">
        <v>7</v>
      </c>
      <c r="Q1112" s="19">
        <v>708631.94</v>
      </c>
      <c r="R1112" s="19">
        <v>0</v>
      </c>
      <c r="S1112" s="19">
        <v>708631.94</v>
      </c>
      <c r="T1112" s="19">
        <v>0</v>
      </c>
    </row>
    <row r="1113" spans="1:20" outlineLevel="4" x14ac:dyDescent="0.35">
      <c r="A1113" s="9" t="s">
        <v>1129</v>
      </c>
      <c r="B1113" s="9" t="s">
        <v>1130</v>
      </c>
      <c r="C1113" s="12" t="s">
        <v>1218</v>
      </c>
      <c r="D1113" s="5" t="s">
        <v>1219</v>
      </c>
      <c r="E1113" s="9" t="s">
        <v>1219</v>
      </c>
      <c r="F1113" s="5" t="s">
        <v>4</v>
      </c>
      <c r="G1113" s="5" t="s">
        <v>1133</v>
      </c>
      <c r="H1113" s="5" t="s">
        <v>1135</v>
      </c>
      <c r="I1113" s="4" t="s">
        <v>1136</v>
      </c>
      <c r="J1113" s="5" t="s">
        <v>4</v>
      </c>
      <c r="K1113" s="5" t="s">
        <v>4</v>
      </c>
      <c r="L1113" s="5" t="s">
        <v>4</v>
      </c>
      <c r="M1113" s="5" t="s">
        <v>5</v>
      </c>
      <c r="N1113" s="5" t="s">
        <v>1221</v>
      </c>
      <c r="O1113" s="18">
        <v>44558</v>
      </c>
      <c r="P1113" s="5" t="s">
        <v>7</v>
      </c>
      <c r="Q1113" s="19">
        <v>970771.61</v>
      </c>
      <c r="R1113" s="19">
        <v>0</v>
      </c>
      <c r="S1113" s="19">
        <v>970771.61</v>
      </c>
      <c r="T1113" s="19">
        <v>0</v>
      </c>
    </row>
    <row r="1114" spans="1:20" outlineLevel="3" x14ac:dyDescent="0.35">
      <c r="H1114" s="1" t="s">
        <v>11125</v>
      </c>
      <c r="O1114" s="18"/>
      <c r="Q1114" s="19">
        <f>SUBTOTAL(9,Q1112:Q1113)</f>
        <v>1679403.5499999998</v>
      </c>
      <c r="R1114" s="19">
        <f>SUBTOTAL(9,R1112:R1113)</f>
        <v>0</v>
      </c>
      <c r="S1114" s="19">
        <f>SUBTOTAL(9,S1112:S1113)</f>
        <v>1679403.5499999998</v>
      </c>
      <c r="T1114" s="19">
        <f>SUBTOTAL(9,T1112:T1113)</f>
        <v>0</v>
      </c>
    </row>
    <row r="1115" spans="1:20" ht="29" outlineLevel="4" x14ac:dyDescent="0.35">
      <c r="A1115" s="9" t="s">
        <v>1222</v>
      </c>
      <c r="B1115" s="9" t="s">
        <v>1223</v>
      </c>
      <c r="C1115" s="12" t="s">
        <v>1218</v>
      </c>
      <c r="D1115" s="5" t="s">
        <v>1219</v>
      </c>
      <c r="E1115" s="9" t="s">
        <v>1224</v>
      </c>
      <c r="F1115" s="5" t="s">
        <v>12483</v>
      </c>
      <c r="G1115" s="5" t="s">
        <v>4</v>
      </c>
      <c r="H1115" s="5" t="s">
        <v>1227</v>
      </c>
      <c r="I1115" s="4" t="s">
        <v>12526</v>
      </c>
      <c r="J1115" s="5" t="s">
        <v>1225</v>
      </c>
      <c r="K1115" s="5" t="s">
        <v>4</v>
      </c>
      <c r="L1115" s="5" t="s">
        <v>4</v>
      </c>
      <c r="M1115" s="5" t="s">
        <v>5</v>
      </c>
      <c r="N1115" s="5" t="s">
        <v>1226</v>
      </c>
      <c r="O1115" s="18">
        <v>44512</v>
      </c>
      <c r="P1115" s="5" t="s">
        <v>7</v>
      </c>
      <c r="Q1115" s="19">
        <v>68927.89</v>
      </c>
      <c r="R1115" s="19">
        <v>68927.89</v>
      </c>
      <c r="S1115" s="19">
        <v>0</v>
      </c>
      <c r="T1115" s="19">
        <v>0</v>
      </c>
    </row>
    <row r="1116" spans="1:20" outlineLevel="3" x14ac:dyDescent="0.35">
      <c r="H1116" s="1" t="s">
        <v>11135</v>
      </c>
      <c r="O1116" s="18"/>
      <c r="Q1116" s="19">
        <f>SUBTOTAL(9,Q1115:Q1115)</f>
        <v>68927.89</v>
      </c>
      <c r="R1116" s="19">
        <f>SUBTOTAL(9,R1115:R1115)</f>
        <v>68927.89</v>
      </c>
      <c r="S1116" s="19">
        <f>SUBTOTAL(9,S1115:S1115)</f>
        <v>0</v>
      </c>
      <c r="T1116" s="19">
        <f>SUBTOTAL(9,T1115:T1115)</f>
        <v>0</v>
      </c>
    </row>
    <row r="1117" spans="1:20" ht="29" outlineLevel="4" x14ac:dyDescent="0.35">
      <c r="A1117" s="9" t="s">
        <v>1222</v>
      </c>
      <c r="B1117" s="9" t="s">
        <v>1223</v>
      </c>
      <c r="C1117" s="12" t="s">
        <v>1218</v>
      </c>
      <c r="D1117" s="5" t="s">
        <v>1219</v>
      </c>
      <c r="E1117" s="9" t="s">
        <v>1224</v>
      </c>
      <c r="F1117" s="5" t="s">
        <v>4</v>
      </c>
      <c r="G1117" s="5" t="s">
        <v>1006</v>
      </c>
      <c r="H1117" s="5" t="s">
        <v>1230</v>
      </c>
      <c r="I1117" s="4" t="s">
        <v>12527</v>
      </c>
      <c r="J1117" s="5" t="s">
        <v>1228</v>
      </c>
      <c r="K1117" s="5" t="s">
        <v>4</v>
      </c>
      <c r="L1117" s="5" t="s">
        <v>4</v>
      </c>
      <c r="M1117" s="5" t="s">
        <v>5</v>
      </c>
      <c r="N1117" s="5" t="s">
        <v>1229</v>
      </c>
      <c r="O1117" s="18">
        <v>44734</v>
      </c>
      <c r="P1117" s="5" t="s">
        <v>7</v>
      </c>
      <c r="Q1117" s="19">
        <v>1006.38</v>
      </c>
      <c r="R1117" s="19">
        <v>0</v>
      </c>
      <c r="S1117" s="19">
        <v>1006.38</v>
      </c>
      <c r="T1117" s="19">
        <v>0</v>
      </c>
    </row>
    <row r="1118" spans="1:20" ht="29" outlineLevel="4" x14ac:dyDescent="0.35">
      <c r="A1118" s="9" t="s">
        <v>1222</v>
      </c>
      <c r="B1118" s="9" t="s">
        <v>1223</v>
      </c>
      <c r="C1118" s="12" t="s">
        <v>1218</v>
      </c>
      <c r="D1118" s="5" t="s">
        <v>1219</v>
      </c>
      <c r="E1118" s="9" t="s">
        <v>1224</v>
      </c>
      <c r="F1118" s="5" t="s">
        <v>12483</v>
      </c>
      <c r="G1118" s="5" t="s">
        <v>4</v>
      </c>
      <c r="H1118" s="5" t="s">
        <v>1230</v>
      </c>
      <c r="I1118" s="4" t="s">
        <v>12527</v>
      </c>
      <c r="J1118" s="5" t="s">
        <v>1228</v>
      </c>
      <c r="K1118" s="5" t="s">
        <v>4</v>
      </c>
      <c r="L1118" s="5" t="s">
        <v>4</v>
      </c>
      <c r="M1118" s="5" t="s">
        <v>5</v>
      </c>
      <c r="N1118" s="5" t="s">
        <v>1231</v>
      </c>
      <c r="O1118" s="18">
        <v>44467</v>
      </c>
      <c r="P1118" s="5" t="s">
        <v>7</v>
      </c>
      <c r="Q1118" s="19">
        <v>39692</v>
      </c>
      <c r="R1118" s="19">
        <v>39692</v>
      </c>
      <c r="S1118" s="19">
        <v>0</v>
      </c>
      <c r="T1118" s="19">
        <v>0</v>
      </c>
    </row>
    <row r="1119" spans="1:20" ht="29" outlineLevel="4" x14ac:dyDescent="0.35">
      <c r="A1119" s="9" t="s">
        <v>1222</v>
      </c>
      <c r="B1119" s="9" t="s">
        <v>1223</v>
      </c>
      <c r="C1119" s="12" t="s">
        <v>1218</v>
      </c>
      <c r="D1119" s="5" t="s">
        <v>1219</v>
      </c>
      <c r="E1119" s="9" t="s">
        <v>1224</v>
      </c>
      <c r="F1119" s="5" t="s">
        <v>12483</v>
      </c>
      <c r="G1119" s="5" t="s">
        <v>4</v>
      </c>
      <c r="H1119" s="5" t="s">
        <v>1230</v>
      </c>
      <c r="I1119" s="4" t="s">
        <v>12527</v>
      </c>
      <c r="J1119" s="5" t="s">
        <v>1228</v>
      </c>
      <c r="K1119" s="5" t="s">
        <v>4</v>
      </c>
      <c r="L1119" s="5" t="s">
        <v>4</v>
      </c>
      <c r="M1119" s="5" t="s">
        <v>5</v>
      </c>
      <c r="N1119" s="5" t="s">
        <v>1232</v>
      </c>
      <c r="O1119" s="18">
        <v>44475</v>
      </c>
      <c r="P1119" s="5" t="s">
        <v>7</v>
      </c>
      <c r="Q1119" s="19">
        <v>45437</v>
      </c>
      <c r="R1119" s="19">
        <v>45437</v>
      </c>
      <c r="S1119" s="19">
        <v>0</v>
      </c>
      <c r="T1119" s="19">
        <v>0</v>
      </c>
    </row>
    <row r="1120" spans="1:20" ht="29" outlineLevel="4" x14ac:dyDescent="0.35">
      <c r="A1120" s="9" t="s">
        <v>1222</v>
      </c>
      <c r="B1120" s="9" t="s">
        <v>1223</v>
      </c>
      <c r="C1120" s="12" t="s">
        <v>1218</v>
      </c>
      <c r="D1120" s="5" t="s">
        <v>1219</v>
      </c>
      <c r="E1120" s="9" t="s">
        <v>1224</v>
      </c>
      <c r="F1120" s="5" t="s">
        <v>12483</v>
      </c>
      <c r="G1120" s="5" t="s">
        <v>4</v>
      </c>
      <c r="H1120" s="5" t="s">
        <v>1230</v>
      </c>
      <c r="I1120" s="4" t="s">
        <v>12527</v>
      </c>
      <c r="J1120" s="5" t="s">
        <v>1228</v>
      </c>
      <c r="K1120" s="5" t="s">
        <v>4</v>
      </c>
      <c r="L1120" s="5" t="s">
        <v>4</v>
      </c>
      <c r="M1120" s="5" t="s">
        <v>5</v>
      </c>
      <c r="N1120" s="5" t="s">
        <v>1229</v>
      </c>
      <c r="O1120" s="18">
        <v>44734</v>
      </c>
      <c r="P1120" s="5" t="s">
        <v>7</v>
      </c>
      <c r="Q1120" s="19">
        <v>31910.62</v>
      </c>
      <c r="R1120" s="19">
        <v>31910.62</v>
      </c>
      <c r="S1120" s="19">
        <v>0</v>
      </c>
      <c r="T1120" s="19">
        <v>0</v>
      </c>
    </row>
    <row r="1121" spans="1:20" outlineLevel="3" x14ac:dyDescent="0.35">
      <c r="H1121" s="1" t="s">
        <v>11136</v>
      </c>
      <c r="O1121" s="18"/>
      <c r="Q1121" s="19">
        <f>SUBTOTAL(9,Q1117:Q1120)</f>
        <v>118046</v>
      </c>
      <c r="R1121" s="19">
        <f>SUBTOTAL(9,R1117:R1120)</f>
        <v>117039.62</v>
      </c>
      <c r="S1121" s="19">
        <f>SUBTOTAL(9,S1117:S1120)</f>
        <v>1006.38</v>
      </c>
      <c r="T1121" s="19">
        <f>SUBTOTAL(9,T1117:T1120)</f>
        <v>0</v>
      </c>
    </row>
    <row r="1122" spans="1:20" ht="29" outlineLevel="4" x14ac:dyDescent="0.35">
      <c r="A1122" s="9" t="s">
        <v>1222</v>
      </c>
      <c r="B1122" s="9" t="s">
        <v>1223</v>
      </c>
      <c r="C1122" s="12" t="s">
        <v>1218</v>
      </c>
      <c r="D1122" s="5" t="s">
        <v>1219</v>
      </c>
      <c r="E1122" s="9" t="s">
        <v>1224</v>
      </c>
      <c r="F1122" s="5" t="s">
        <v>12483</v>
      </c>
      <c r="G1122" s="5" t="s">
        <v>4</v>
      </c>
      <c r="H1122" s="5" t="s">
        <v>1235</v>
      </c>
      <c r="I1122" s="4" t="s">
        <v>12528</v>
      </c>
      <c r="J1122" s="5" t="s">
        <v>1233</v>
      </c>
      <c r="K1122" s="5" t="s">
        <v>4</v>
      </c>
      <c r="L1122" s="5" t="s">
        <v>4</v>
      </c>
      <c r="M1122" s="5" t="s">
        <v>5</v>
      </c>
      <c r="N1122" s="5" t="s">
        <v>1234</v>
      </c>
      <c r="O1122" s="18">
        <v>44538</v>
      </c>
      <c r="P1122" s="5" t="s">
        <v>7</v>
      </c>
      <c r="Q1122" s="19">
        <v>42985</v>
      </c>
      <c r="R1122" s="19">
        <v>42985</v>
      </c>
      <c r="S1122" s="19">
        <v>0</v>
      </c>
      <c r="T1122" s="19">
        <v>0</v>
      </c>
    </row>
    <row r="1123" spans="1:20" ht="29" outlineLevel="4" x14ac:dyDescent="0.35">
      <c r="A1123" s="9" t="s">
        <v>1222</v>
      </c>
      <c r="B1123" s="9" t="s">
        <v>1223</v>
      </c>
      <c r="C1123" s="12" t="s">
        <v>1218</v>
      </c>
      <c r="D1123" s="5" t="s">
        <v>1219</v>
      </c>
      <c r="E1123" s="9" t="s">
        <v>1224</v>
      </c>
      <c r="F1123" s="5" t="s">
        <v>12483</v>
      </c>
      <c r="G1123" s="5" t="s">
        <v>4</v>
      </c>
      <c r="H1123" s="5" t="s">
        <v>1235</v>
      </c>
      <c r="I1123" s="4" t="s">
        <v>12528</v>
      </c>
      <c r="J1123" s="5" t="s">
        <v>1233</v>
      </c>
      <c r="K1123" s="5" t="s">
        <v>4</v>
      </c>
      <c r="L1123" s="5" t="s">
        <v>4</v>
      </c>
      <c r="M1123" s="5" t="s">
        <v>5</v>
      </c>
      <c r="N1123" s="5" t="s">
        <v>1236</v>
      </c>
      <c r="O1123" s="18">
        <v>44634</v>
      </c>
      <c r="P1123" s="5" t="s">
        <v>7</v>
      </c>
      <c r="Q1123" s="19">
        <v>42907</v>
      </c>
      <c r="R1123" s="19">
        <v>42907</v>
      </c>
      <c r="S1123" s="19">
        <v>0</v>
      </c>
      <c r="T1123" s="19">
        <v>0</v>
      </c>
    </row>
    <row r="1124" spans="1:20" ht="29" outlineLevel="4" x14ac:dyDescent="0.35">
      <c r="A1124" s="9" t="s">
        <v>1222</v>
      </c>
      <c r="B1124" s="9" t="s">
        <v>1223</v>
      </c>
      <c r="C1124" s="12" t="s">
        <v>1218</v>
      </c>
      <c r="D1124" s="5" t="s">
        <v>1219</v>
      </c>
      <c r="E1124" s="9" t="s">
        <v>1224</v>
      </c>
      <c r="F1124" s="5" t="s">
        <v>12483</v>
      </c>
      <c r="G1124" s="5" t="s">
        <v>4</v>
      </c>
      <c r="H1124" s="5" t="s">
        <v>1235</v>
      </c>
      <c r="I1124" s="4" t="s">
        <v>12528</v>
      </c>
      <c r="J1124" s="5" t="s">
        <v>1233</v>
      </c>
      <c r="K1124" s="5" t="s">
        <v>4</v>
      </c>
      <c r="L1124" s="5" t="s">
        <v>4</v>
      </c>
      <c r="M1124" s="5" t="s">
        <v>5</v>
      </c>
      <c r="N1124" s="5" t="s">
        <v>1237</v>
      </c>
      <c r="O1124" s="18">
        <v>44722</v>
      </c>
      <c r="P1124" s="5" t="s">
        <v>7</v>
      </c>
      <c r="Q1124" s="19">
        <v>52501</v>
      </c>
      <c r="R1124" s="19">
        <v>52501</v>
      </c>
      <c r="S1124" s="19">
        <v>0</v>
      </c>
      <c r="T1124" s="19">
        <v>0</v>
      </c>
    </row>
    <row r="1125" spans="1:20" outlineLevel="3" x14ac:dyDescent="0.35">
      <c r="H1125" s="1" t="s">
        <v>11137</v>
      </c>
      <c r="O1125" s="18"/>
      <c r="Q1125" s="19">
        <f>SUBTOTAL(9,Q1122:Q1124)</f>
        <v>138393</v>
      </c>
      <c r="R1125" s="19">
        <f>SUBTOTAL(9,R1122:R1124)</f>
        <v>138393</v>
      </c>
      <c r="S1125" s="19">
        <f>SUBTOTAL(9,S1122:S1124)</f>
        <v>0</v>
      </c>
      <c r="T1125" s="19">
        <f>SUBTOTAL(9,T1122:T1124)</f>
        <v>0</v>
      </c>
    </row>
    <row r="1126" spans="1:20" outlineLevel="4" x14ac:dyDescent="0.35">
      <c r="A1126" s="9" t="s">
        <v>104</v>
      </c>
      <c r="B1126" s="9" t="s">
        <v>105</v>
      </c>
      <c r="C1126" s="12" t="s">
        <v>1218</v>
      </c>
      <c r="D1126" s="5" t="s">
        <v>1219</v>
      </c>
      <c r="E1126" s="9" t="s">
        <v>1224</v>
      </c>
      <c r="F1126" s="5" t="s">
        <v>4</v>
      </c>
      <c r="G1126" s="5" t="s">
        <v>334</v>
      </c>
      <c r="H1126" s="5" t="s">
        <v>336</v>
      </c>
      <c r="I1126" s="4" t="s">
        <v>12505</v>
      </c>
      <c r="J1126" s="5" t="s">
        <v>4</v>
      </c>
      <c r="K1126" s="5" t="s">
        <v>4</v>
      </c>
      <c r="L1126" s="5" t="s">
        <v>4</v>
      </c>
      <c r="M1126" s="5" t="s">
        <v>5</v>
      </c>
      <c r="N1126" s="5" t="s">
        <v>1238</v>
      </c>
      <c r="O1126" s="18">
        <v>44523</v>
      </c>
      <c r="P1126" s="5" t="s">
        <v>7</v>
      </c>
      <c r="Q1126" s="19">
        <v>161832</v>
      </c>
      <c r="R1126" s="19">
        <v>0</v>
      </c>
      <c r="S1126" s="19">
        <v>161832</v>
      </c>
      <c r="T1126" s="19">
        <v>0</v>
      </c>
    </row>
    <row r="1127" spans="1:20" outlineLevel="3" x14ac:dyDescent="0.35">
      <c r="H1127" s="1" t="s">
        <v>10981</v>
      </c>
      <c r="O1127" s="18"/>
      <c r="Q1127" s="19">
        <f>SUBTOTAL(9,Q1126:Q1126)</f>
        <v>161832</v>
      </c>
      <c r="R1127" s="19">
        <f>SUBTOTAL(9,R1126:R1126)</f>
        <v>0</v>
      </c>
      <c r="S1127" s="19">
        <f>SUBTOTAL(9,S1126:S1126)</f>
        <v>161832</v>
      </c>
      <c r="T1127" s="19">
        <f>SUBTOTAL(9,T1126:T1126)</f>
        <v>0</v>
      </c>
    </row>
    <row r="1128" spans="1:20" outlineLevel="2" x14ac:dyDescent="0.35">
      <c r="C1128" s="11" t="s">
        <v>10240</v>
      </c>
      <c r="O1128" s="18"/>
      <c r="Q1128" s="19">
        <f>SUBTOTAL(9,Q1112:Q1126)</f>
        <v>2166602.4399999995</v>
      </c>
      <c r="R1128" s="19">
        <f>SUBTOTAL(9,R1112:R1126)</f>
        <v>324360.51</v>
      </c>
      <c r="S1128" s="19">
        <f>SUBTOTAL(9,S1112:S1126)</f>
        <v>1842241.9299999997</v>
      </c>
      <c r="T1128" s="19">
        <f>SUBTOTAL(9,T1112:T1126)</f>
        <v>0</v>
      </c>
    </row>
    <row r="1129" spans="1:20" outlineLevel="4" x14ac:dyDescent="0.35">
      <c r="A1129" s="9" t="s">
        <v>1129</v>
      </c>
      <c r="B1129" s="9" t="s">
        <v>1130</v>
      </c>
      <c r="C1129" s="12" t="s">
        <v>1239</v>
      </c>
      <c r="D1129" s="5" t="s">
        <v>1240</v>
      </c>
      <c r="E1129" s="9" t="s">
        <v>1240</v>
      </c>
      <c r="F1129" s="5" t="s">
        <v>4</v>
      </c>
      <c r="G1129" s="5" t="s">
        <v>1133</v>
      </c>
      <c r="H1129" s="5" t="s">
        <v>1135</v>
      </c>
      <c r="I1129" s="4" t="s">
        <v>1136</v>
      </c>
      <c r="J1129" s="5" t="s">
        <v>4</v>
      </c>
      <c r="K1129" s="5" t="s">
        <v>4</v>
      </c>
      <c r="L1129" s="5" t="s">
        <v>4</v>
      </c>
      <c r="M1129" s="5" t="s">
        <v>5</v>
      </c>
      <c r="N1129" s="5" t="s">
        <v>1241</v>
      </c>
      <c r="O1129" s="18">
        <v>44467</v>
      </c>
      <c r="P1129" s="5" t="s">
        <v>7</v>
      </c>
      <c r="Q1129" s="19">
        <v>9885758.8900000006</v>
      </c>
      <c r="R1129" s="19">
        <v>0</v>
      </c>
      <c r="S1129" s="19">
        <v>9885758.8900000006</v>
      </c>
      <c r="T1129" s="19">
        <v>0</v>
      </c>
    </row>
    <row r="1130" spans="1:20" outlineLevel="4" x14ac:dyDescent="0.35">
      <c r="A1130" s="9" t="s">
        <v>1129</v>
      </c>
      <c r="B1130" s="9" t="s">
        <v>1130</v>
      </c>
      <c r="C1130" s="12" t="s">
        <v>1239</v>
      </c>
      <c r="D1130" s="5" t="s">
        <v>1240</v>
      </c>
      <c r="E1130" s="9" t="s">
        <v>1240</v>
      </c>
      <c r="F1130" s="5" t="s">
        <v>4</v>
      </c>
      <c r="G1130" s="5" t="s">
        <v>1133</v>
      </c>
      <c r="H1130" s="5" t="s">
        <v>1135</v>
      </c>
      <c r="I1130" s="4" t="s">
        <v>1136</v>
      </c>
      <c r="J1130" s="5" t="s">
        <v>4</v>
      </c>
      <c r="K1130" s="5" t="s">
        <v>4</v>
      </c>
      <c r="L1130" s="5" t="s">
        <v>4</v>
      </c>
      <c r="M1130" s="5" t="s">
        <v>5</v>
      </c>
      <c r="N1130" s="5" t="s">
        <v>1242</v>
      </c>
      <c r="O1130" s="18">
        <v>44558</v>
      </c>
      <c r="P1130" s="5" t="s">
        <v>7</v>
      </c>
      <c r="Q1130" s="19">
        <v>3793986.38</v>
      </c>
      <c r="R1130" s="19">
        <v>0</v>
      </c>
      <c r="S1130" s="19">
        <v>3793986.38</v>
      </c>
      <c r="T1130" s="19">
        <v>0</v>
      </c>
    </row>
    <row r="1131" spans="1:20" outlineLevel="3" x14ac:dyDescent="0.35">
      <c r="H1131" s="1" t="s">
        <v>11125</v>
      </c>
      <c r="O1131" s="18"/>
      <c r="Q1131" s="19">
        <f>SUBTOTAL(9,Q1129:Q1130)</f>
        <v>13679745.27</v>
      </c>
      <c r="R1131" s="19">
        <f>SUBTOTAL(9,R1129:R1130)</f>
        <v>0</v>
      </c>
      <c r="S1131" s="19">
        <f>SUBTOTAL(9,S1129:S1130)</f>
        <v>13679745.27</v>
      </c>
      <c r="T1131" s="19">
        <f>SUBTOTAL(9,T1129:T1130)</f>
        <v>0</v>
      </c>
    </row>
    <row r="1132" spans="1:20" ht="29" outlineLevel="4" x14ac:dyDescent="0.35">
      <c r="A1132" s="9" t="s">
        <v>1164</v>
      </c>
      <c r="B1132" s="9" t="s">
        <v>1165</v>
      </c>
      <c r="C1132" s="12" t="s">
        <v>1239</v>
      </c>
      <c r="D1132" s="5" t="s">
        <v>1243</v>
      </c>
      <c r="E1132" s="9" t="s">
        <v>1243</v>
      </c>
      <c r="F1132" s="5" t="s">
        <v>4</v>
      </c>
      <c r="G1132" s="5" t="s">
        <v>1006</v>
      </c>
      <c r="H1132" s="5" t="s">
        <v>1246</v>
      </c>
      <c r="I1132" s="4" t="s">
        <v>12529</v>
      </c>
      <c r="J1132" s="5" t="s">
        <v>1244</v>
      </c>
      <c r="K1132" s="5" t="s">
        <v>4</v>
      </c>
      <c r="L1132" s="5" t="s">
        <v>4</v>
      </c>
      <c r="M1132" s="5" t="s">
        <v>5</v>
      </c>
      <c r="N1132" s="5" t="s">
        <v>1245</v>
      </c>
      <c r="O1132" s="18">
        <v>44573</v>
      </c>
      <c r="P1132" s="5" t="s">
        <v>7</v>
      </c>
      <c r="Q1132" s="19">
        <v>200601.52</v>
      </c>
      <c r="R1132" s="19">
        <v>0</v>
      </c>
      <c r="S1132" s="19">
        <v>200601.52</v>
      </c>
      <c r="T1132" s="19">
        <v>0</v>
      </c>
    </row>
    <row r="1133" spans="1:20" ht="29" outlineLevel="4" x14ac:dyDescent="0.35">
      <c r="A1133" s="9" t="s">
        <v>1164</v>
      </c>
      <c r="B1133" s="9" t="s">
        <v>1165</v>
      </c>
      <c r="C1133" s="12" t="s">
        <v>1239</v>
      </c>
      <c r="D1133" s="5" t="s">
        <v>1243</v>
      </c>
      <c r="E1133" s="9" t="s">
        <v>1243</v>
      </c>
      <c r="F1133" s="5" t="s">
        <v>12484</v>
      </c>
      <c r="G1133" s="5" t="s">
        <v>4</v>
      </c>
      <c r="H1133" s="5" t="s">
        <v>1246</v>
      </c>
      <c r="I1133" s="4" t="s">
        <v>12529</v>
      </c>
      <c r="J1133" s="5" t="s">
        <v>1244</v>
      </c>
      <c r="K1133" s="5" t="s">
        <v>4</v>
      </c>
      <c r="L1133" s="5" t="s">
        <v>4</v>
      </c>
      <c r="M1133" s="5" t="s">
        <v>5</v>
      </c>
      <c r="N1133" s="5" t="s">
        <v>1245</v>
      </c>
      <c r="O1133" s="18">
        <v>44573</v>
      </c>
      <c r="P1133" s="5" t="s">
        <v>7</v>
      </c>
      <c r="Q1133" s="19">
        <v>802405.48</v>
      </c>
      <c r="R1133" s="19">
        <v>802405.48</v>
      </c>
      <c r="S1133" s="19">
        <v>0</v>
      </c>
      <c r="T1133" s="19">
        <v>0</v>
      </c>
    </row>
    <row r="1134" spans="1:20" outlineLevel="3" x14ac:dyDescent="0.35">
      <c r="H1134" s="1" t="s">
        <v>11138</v>
      </c>
      <c r="O1134" s="18"/>
      <c r="Q1134" s="19">
        <f>SUBTOTAL(9,Q1132:Q1133)</f>
        <v>1003007</v>
      </c>
      <c r="R1134" s="19">
        <f>SUBTOTAL(9,R1132:R1133)</f>
        <v>802405.48</v>
      </c>
      <c r="S1134" s="19">
        <f>SUBTOTAL(9,S1132:S1133)</f>
        <v>200601.52</v>
      </c>
      <c r="T1134" s="19">
        <f>SUBTOTAL(9,T1132:T1133)</f>
        <v>0</v>
      </c>
    </row>
    <row r="1135" spans="1:20" outlineLevel="4" x14ac:dyDescent="0.35">
      <c r="A1135" s="9" t="s">
        <v>97</v>
      </c>
      <c r="B1135" s="9" t="s">
        <v>98</v>
      </c>
      <c r="C1135" s="12" t="s">
        <v>1239</v>
      </c>
      <c r="D1135" s="5" t="s">
        <v>1243</v>
      </c>
      <c r="E1135" s="9" t="s">
        <v>1243</v>
      </c>
      <c r="F1135" s="5" t="s">
        <v>12484</v>
      </c>
      <c r="G1135" s="5" t="s">
        <v>4</v>
      </c>
      <c r="H1135" s="5" t="s">
        <v>1249</v>
      </c>
      <c r="I1135" s="4" t="s">
        <v>1250</v>
      </c>
      <c r="J1135" s="5" t="s">
        <v>1247</v>
      </c>
      <c r="K1135" s="5" t="s">
        <v>4</v>
      </c>
      <c r="L1135" s="5" t="s">
        <v>4</v>
      </c>
      <c r="M1135" s="5" t="s">
        <v>5</v>
      </c>
      <c r="N1135" s="5" t="s">
        <v>1248</v>
      </c>
      <c r="O1135" s="18">
        <v>44433</v>
      </c>
      <c r="P1135" s="5" t="s">
        <v>7</v>
      </c>
      <c r="Q1135" s="19">
        <v>640100</v>
      </c>
      <c r="R1135" s="19">
        <v>640100</v>
      </c>
      <c r="S1135" s="19">
        <v>0</v>
      </c>
      <c r="T1135" s="19">
        <v>0</v>
      </c>
    </row>
    <row r="1136" spans="1:20" outlineLevel="3" x14ac:dyDescent="0.35">
      <c r="H1136" s="1" t="s">
        <v>11139</v>
      </c>
      <c r="O1136" s="18"/>
      <c r="Q1136" s="19">
        <f>SUBTOTAL(9,Q1135:Q1135)</f>
        <v>640100</v>
      </c>
      <c r="R1136" s="19">
        <f>SUBTOTAL(9,R1135:R1135)</f>
        <v>640100</v>
      </c>
      <c r="S1136" s="19">
        <f>SUBTOTAL(9,S1135:S1135)</f>
        <v>0</v>
      </c>
      <c r="T1136" s="19">
        <f>SUBTOTAL(9,T1135:T1135)</f>
        <v>0</v>
      </c>
    </row>
    <row r="1137" spans="1:20" ht="29" outlineLevel="4" x14ac:dyDescent="0.35">
      <c r="A1137" s="9" t="s">
        <v>104</v>
      </c>
      <c r="B1137" s="9" t="s">
        <v>105</v>
      </c>
      <c r="C1137" s="12" t="s">
        <v>1239</v>
      </c>
      <c r="D1137" s="5" t="s">
        <v>1243</v>
      </c>
      <c r="E1137" s="9" t="s">
        <v>1243</v>
      </c>
      <c r="F1137" s="5" t="s">
        <v>4</v>
      </c>
      <c r="G1137" s="5" t="s">
        <v>9527</v>
      </c>
      <c r="H1137" s="5" t="s">
        <v>1252</v>
      </c>
      <c r="I1137" s="4" t="s">
        <v>1253</v>
      </c>
      <c r="J1137" s="5" t="s">
        <v>4</v>
      </c>
      <c r="K1137" s="5" t="s">
        <v>4</v>
      </c>
      <c r="L1137" s="5" t="s">
        <v>4</v>
      </c>
      <c r="M1137" s="5" t="s">
        <v>5</v>
      </c>
      <c r="N1137" s="5" t="s">
        <v>1251</v>
      </c>
      <c r="O1137" s="18">
        <v>44498</v>
      </c>
      <c r="P1137" s="5" t="s">
        <v>7</v>
      </c>
      <c r="Q1137" s="19">
        <v>24070647</v>
      </c>
      <c r="R1137" s="19">
        <v>0</v>
      </c>
      <c r="S1137" s="19">
        <v>24070647</v>
      </c>
      <c r="T1137" s="19">
        <v>0</v>
      </c>
    </row>
    <row r="1138" spans="1:20" ht="29" outlineLevel="4" x14ac:dyDescent="0.35">
      <c r="A1138" s="9" t="s">
        <v>104</v>
      </c>
      <c r="B1138" s="9" t="s">
        <v>105</v>
      </c>
      <c r="C1138" s="12" t="s">
        <v>1239</v>
      </c>
      <c r="D1138" s="5" t="s">
        <v>1243</v>
      </c>
      <c r="E1138" s="9" t="s">
        <v>1243</v>
      </c>
      <c r="F1138" s="5" t="s">
        <v>4</v>
      </c>
      <c r="G1138" s="5" t="s">
        <v>9527</v>
      </c>
      <c r="H1138" s="5" t="s">
        <v>1252</v>
      </c>
      <c r="I1138" s="4" t="s">
        <v>1253</v>
      </c>
      <c r="J1138" s="5" t="s">
        <v>4</v>
      </c>
      <c r="K1138" s="5" t="s">
        <v>4</v>
      </c>
      <c r="L1138" s="5" t="s">
        <v>4</v>
      </c>
      <c r="M1138" s="5" t="s">
        <v>5</v>
      </c>
      <c r="N1138" s="5" t="s">
        <v>1254</v>
      </c>
      <c r="O1138" s="18">
        <v>44671</v>
      </c>
      <c r="P1138" s="5" t="s">
        <v>7</v>
      </c>
      <c r="Q1138" s="19">
        <v>1956449</v>
      </c>
      <c r="R1138" s="19">
        <v>0</v>
      </c>
      <c r="S1138" s="19">
        <v>1956449</v>
      </c>
      <c r="T1138" s="19">
        <v>0</v>
      </c>
    </row>
    <row r="1139" spans="1:20" outlineLevel="3" x14ac:dyDescent="0.35">
      <c r="H1139" s="1" t="s">
        <v>11140</v>
      </c>
      <c r="O1139" s="18"/>
      <c r="Q1139" s="19">
        <f>SUBTOTAL(9,Q1137:Q1138)</f>
        <v>26027096</v>
      </c>
      <c r="R1139" s="19">
        <f>SUBTOTAL(9,R1137:R1138)</f>
        <v>0</v>
      </c>
      <c r="S1139" s="19">
        <f>SUBTOTAL(9,S1137:S1138)</f>
        <v>26027096</v>
      </c>
      <c r="T1139" s="19">
        <f>SUBTOTAL(9,T1137:T1138)</f>
        <v>0</v>
      </c>
    </row>
    <row r="1140" spans="1:20" ht="29" outlineLevel="4" x14ac:dyDescent="0.35">
      <c r="A1140" s="9" t="s">
        <v>97</v>
      </c>
      <c r="B1140" s="9" t="s">
        <v>98</v>
      </c>
      <c r="C1140" s="12" t="s">
        <v>1239</v>
      </c>
      <c r="D1140" s="5" t="s">
        <v>1243</v>
      </c>
      <c r="E1140" s="9" t="s">
        <v>1243</v>
      </c>
      <c r="F1140" s="5" t="s">
        <v>4</v>
      </c>
      <c r="G1140" s="5" t="s">
        <v>12485</v>
      </c>
      <c r="H1140" s="5" t="s">
        <v>1257</v>
      </c>
      <c r="I1140" s="4" t="s">
        <v>1258</v>
      </c>
      <c r="J1140" s="5" t="s">
        <v>1255</v>
      </c>
      <c r="K1140" s="5" t="s">
        <v>4</v>
      </c>
      <c r="L1140" s="5" t="s">
        <v>4</v>
      </c>
      <c r="M1140" s="5" t="s">
        <v>5</v>
      </c>
      <c r="N1140" s="5" t="s">
        <v>1256</v>
      </c>
      <c r="O1140" s="18">
        <v>44378</v>
      </c>
      <c r="P1140" s="5" t="s">
        <v>7</v>
      </c>
      <c r="Q1140" s="19">
        <v>223574.99</v>
      </c>
      <c r="R1140" s="19">
        <v>0</v>
      </c>
      <c r="S1140" s="19">
        <v>223574.99</v>
      </c>
      <c r="T1140" s="19">
        <v>0</v>
      </c>
    </row>
    <row r="1141" spans="1:20" ht="29" outlineLevel="4" x14ac:dyDescent="0.35">
      <c r="A1141" s="9" t="s">
        <v>97</v>
      </c>
      <c r="B1141" s="9" t="s">
        <v>98</v>
      </c>
      <c r="C1141" s="12" t="s">
        <v>1239</v>
      </c>
      <c r="D1141" s="5" t="s">
        <v>1243</v>
      </c>
      <c r="E1141" s="9" t="s">
        <v>1243</v>
      </c>
      <c r="F1141" s="5" t="s">
        <v>4</v>
      </c>
      <c r="G1141" s="5" t="s">
        <v>12485</v>
      </c>
      <c r="H1141" s="5" t="s">
        <v>1257</v>
      </c>
      <c r="I1141" s="4" t="s">
        <v>1258</v>
      </c>
      <c r="J1141" s="5" t="s">
        <v>1255</v>
      </c>
      <c r="K1141" s="5" t="s">
        <v>4</v>
      </c>
      <c r="L1141" s="5" t="s">
        <v>4</v>
      </c>
      <c r="M1141" s="5" t="s">
        <v>5</v>
      </c>
      <c r="N1141" s="5" t="s">
        <v>1259</v>
      </c>
      <c r="O1141" s="18">
        <v>44378</v>
      </c>
      <c r="P1141" s="5" t="s">
        <v>7</v>
      </c>
      <c r="Q1141" s="19">
        <v>79971</v>
      </c>
      <c r="R1141" s="19">
        <v>0</v>
      </c>
      <c r="S1141" s="19">
        <v>79971</v>
      </c>
      <c r="T1141" s="19">
        <v>0</v>
      </c>
    </row>
    <row r="1142" spans="1:20" ht="29" outlineLevel="4" x14ac:dyDescent="0.35">
      <c r="A1142" s="9" t="s">
        <v>97</v>
      </c>
      <c r="B1142" s="9" t="s">
        <v>98</v>
      </c>
      <c r="C1142" s="12" t="s">
        <v>1239</v>
      </c>
      <c r="D1142" s="5" t="s">
        <v>1243</v>
      </c>
      <c r="E1142" s="9" t="s">
        <v>1243</v>
      </c>
      <c r="F1142" s="5" t="s">
        <v>4</v>
      </c>
      <c r="G1142" s="5" t="s">
        <v>12485</v>
      </c>
      <c r="H1142" s="5" t="s">
        <v>1257</v>
      </c>
      <c r="I1142" s="4" t="s">
        <v>1258</v>
      </c>
      <c r="J1142" s="5" t="s">
        <v>1260</v>
      </c>
      <c r="K1142" s="5" t="s">
        <v>4</v>
      </c>
      <c r="L1142" s="5" t="s">
        <v>4</v>
      </c>
      <c r="M1142" s="5" t="s">
        <v>5</v>
      </c>
      <c r="N1142" s="5" t="s">
        <v>1261</v>
      </c>
      <c r="O1142" s="18">
        <v>44378</v>
      </c>
      <c r="P1142" s="5" t="s">
        <v>7</v>
      </c>
      <c r="Q1142" s="19">
        <v>50000</v>
      </c>
      <c r="R1142" s="19">
        <v>0</v>
      </c>
      <c r="S1142" s="19">
        <v>50000</v>
      </c>
      <c r="T1142" s="19">
        <v>0</v>
      </c>
    </row>
    <row r="1143" spans="1:20" ht="29" outlineLevel="4" x14ac:dyDescent="0.35">
      <c r="A1143" s="9" t="s">
        <v>97</v>
      </c>
      <c r="B1143" s="9" t="s">
        <v>98</v>
      </c>
      <c r="C1143" s="12" t="s">
        <v>1239</v>
      </c>
      <c r="D1143" s="5" t="s">
        <v>1243</v>
      </c>
      <c r="E1143" s="9" t="s">
        <v>1243</v>
      </c>
      <c r="F1143" s="5" t="s">
        <v>4</v>
      </c>
      <c r="G1143" s="5" t="s">
        <v>12485</v>
      </c>
      <c r="H1143" s="5" t="s">
        <v>1257</v>
      </c>
      <c r="I1143" s="4" t="s">
        <v>1258</v>
      </c>
      <c r="J1143" s="5" t="s">
        <v>1255</v>
      </c>
      <c r="K1143" s="5" t="s">
        <v>4</v>
      </c>
      <c r="L1143" s="5" t="s">
        <v>4</v>
      </c>
      <c r="M1143" s="5" t="s">
        <v>5</v>
      </c>
      <c r="N1143" s="5" t="s">
        <v>1262</v>
      </c>
      <c r="O1143" s="18">
        <v>44425</v>
      </c>
      <c r="P1143" s="5" t="s">
        <v>7</v>
      </c>
      <c r="Q1143" s="19">
        <v>16043.45</v>
      </c>
      <c r="R1143" s="19">
        <v>0</v>
      </c>
      <c r="S1143" s="19">
        <v>16043.45</v>
      </c>
      <c r="T1143" s="19">
        <v>0</v>
      </c>
    </row>
    <row r="1144" spans="1:20" ht="29" outlineLevel="4" x14ac:dyDescent="0.35">
      <c r="A1144" s="9" t="s">
        <v>97</v>
      </c>
      <c r="B1144" s="9" t="s">
        <v>98</v>
      </c>
      <c r="C1144" s="12" t="s">
        <v>1239</v>
      </c>
      <c r="D1144" s="5" t="s">
        <v>1243</v>
      </c>
      <c r="E1144" s="9" t="s">
        <v>1243</v>
      </c>
      <c r="F1144" s="5" t="s">
        <v>4</v>
      </c>
      <c r="G1144" s="5" t="s">
        <v>12485</v>
      </c>
      <c r="H1144" s="5" t="s">
        <v>1257</v>
      </c>
      <c r="I1144" s="4" t="s">
        <v>1258</v>
      </c>
      <c r="J1144" s="5" t="s">
        <v>1255</v>
      </c>
      <c r="K1144" s="5" t="s">
        <v>4</v>
      </c>
      <c r="L1144" s="5" t="s">
        <v>4</v>
      </c>
      <c r="M1144" s="5" t="s">
        <v>5</v>
      </c>
      <c r="N1144" s="5" t="s">
        <v>1263</v>
      </c>
      <c r="O1144" s="18">
        <v>44575</v>
      </c>
      <c r="P1144" s="5" t="s">
        <v>7</v>
      </c>
      <c r="Q1144" s="19">
        <v>122724.93</v>
      </c>
      <c r="R1144" s="19">
        <v>0</v>
      </c>
      <c r="S1144" s="19">
        <v>122724.93</v>
      </c>
      <c r="T1144" s="19">
        <v>0</v>
      </c>
    </row>
    <row r="1145" spans="1:20" ht="29" outlineLevel="4" x14ac:dyDescent="0.35">
      <c r="A1145" s="9" t="s">
        <v>97</v>
      </c>
      <c r="B1145" s="9" t="s">
        <v>98</v>
      </c>
      <c r="C1145" s="12" t="s">
        <v>1239</v>
      </c>
      <c r="D1145" s="5" t="s">
        <v>1243</v>
      </c>
      <c r="E1145" s="9" t="s">
        <v>1243</v>
      </c>
      <c r="F1145" s="5" t="s">
        <v>4</v>
      </c>
      <c r="G1145" s="5" t="s">
        <v>12485</v>
      </c>
      <c r="H1145" s="5" t="s">
        <v>1257</v>
      </c>
      <c r="I1145" s="4" t="s">
        <v>1258</v>
      </c>
      <c r="J1145" s="5" t="s">
        <v>1260</v>
      </c>
      <c r="K1145" s="5" t="s">
        <v>4</v>
      </c>
      <c r="L1145" s="5" t="s">
        <v>4</v>
      </c>
      <c r="M1145" s="5" t="s">
        <v>5</v>
      </c>
      <c r="N1145" s="5" t="s">
        <v>1264</v>
      </c>
      <c r="O1145" s="18">
        <v>44575</v>
      </c>
      <c r="P1145" s="5" t="s">
        <v>7</v>
      </c>
      <c r="Q1145" s="19">
        <v>50000</v>
      </c>
      <c r="R1145" s="19">
        <v>0</v>
      </c>
      <c r="S1145" s="19">
        <v>50000</v>
      </c>
      <c r="T1145" s="19">
        <v>0</v>
      </c>
    </row>
    <row r="1146" spans="1:20" ht="29" outlineLevel="4" x14ac:dyDescent="0.35">
      <c r="A1146" s="9" t="s">
        <v>97</v>
      </c>
      <c r="B1146" s="9" t="s">
        <v>98</v>
      </c>
      <c r="C1146" s="12" t="s">
        <v>1239</v>
      </c>
      <c r="D1146" s="5" t="s">
        <v>1243</v>
      </c>
      <c r="E1146" s="9" t="s">
        <v>1243</v>
      </c>
      <c r="F1146" s="5" t="s">
        <v>4</v>
      </c>
      <c r="G1146" s="5" t="s">
        <v>12485</v>
      </c>
      <c r="H1146" s="5" t="s">
        <v>1257</v>
      </c>
      <c r="I1146" s="4" t="s">
        <v>1258</v>
      </c>
      <c r="J1146" s="5" t="s">
        <v>1255</v>
      </c>
      <c r="K1146" s="5" t="s">
        <v>4</v>
      </c>
      <c r="L1146" s="5" t="s">
        <v>4</v>
      </c>
      <c r="M1146" s="5" t="s">
        <v>5</v>
      </c>
      <c r="N1146" s="5" t="s">
        <v>1265</v>
      </c>
      <c r="O1146" s="18">
        <v>44623</v>
      </c>
      <c r="P1146" s="5" t="s">
        <v>7</v>
      </c>
      <c r="Q1146" s="19">
        <v>128846.68</v>
      </c>
      <c r="R1146" s="19">
        <v>0</v>
      </c>
      <c r="S1146" s="19">
        <v>128846.68</v>
      </c>
      <c r="T1146" s="19">
        <v>0</v>
      </c>
    </row>
    <row r="1147" spans="1:20" ht="29" outlineLevel="4" x14ac:dyDescent="0.35">
      <c r="A1147" s="9" t="s">
        <v>97</v>
      </c>
      <c r="B1147" s="9" t="s">
        <v>98</v>
      </c>
      <c r="C1147" s="12" t="s">
        <v>1239</v>
      </c>
      <c r="D1147" s="5" t="s">
        <v>1243</v>
      </c>
      <c r="E1147" s="9" t="s">
        <v>1243</v>
      </c>
      <c r="F1147" s="5" t="s">
        <v>4</v>
      </c>
      <c r="G1147" s="5" t="s">
        <v>12485</v>
      </c>
      <c r="H1147" s="5" t="s">
        <v>1257</v>
      </c>
      <c r="I1147" s="4" t="s">
        <v>1258</v>
      </c>
      <c r="J1147" s="5" t="s">
        <v>1260</v>
      </c>
      <c r="K1147" s="5" t="s">
        <v>4</v>
      </c>
      <c r="L1147" s="5" t="s">
        <v>4</v>
      </c>
      <c r="M1147" s="5" t="s">
        <v>5</v>
      </c>
      <c r="N1147" s="5" t="s">
        <v>1266</v>
      </c>
      <c r="O1147" s="18">
        <v>44621</v>
      </c>
      <c r="P1147" s="5" t="s">
        <v>7</v>
      </c>
      <c r="Q1147" s="19">
        <v>62500</v>
      </c>
      <c r="R1147" s="19">
        <v>0</v>
      </c>
      <c r="S1147" s="19">
        <v>62500</v>
      </c>
      <c r="T1147" s="19">
        <v>0</v>
      </c>
    </row>
    <row r="1148" spans="1:20" ht="29" outlineLevel="4" x14ac:dyDescent="0.35">
      <c r="A1148" s="9" t="s">
        <v>97</v>
      </c>
      <c r="B1148" s="9" t="s">
        <v>98</v>
      </c>
      <c r="C1148" s="12" t="s">
        <v>1239</v>
      </c>
      <c r="D1148" s="5" t="s">
        <v>1243</v>
      </c>
      <c r="E1148" s="9" t="s">
        <v>1243</v>
      </c>
      <c r="F1148" s="5" t="s">
        <v>4</v>
      </c>
      <c r="G1148" s="5" t="s">
        <v>12485</v>
      </c>
      <c r="H1148" s="5" t="s">
        <v>1257</v>
      </c>
      <c r="I1148" s="4" t="s">
        <v>1258</v>
      </c>
      <c r="J1148" s="5" t="s">
        <v>1255</v>
      </c>
      <c r="K1148" s="5" t="s">
        <v>4</v>
      </c>
      <c r="L1148" s="5" t="s">
        <v>4</v>
      </c>
      <c r="M1148" s="5" t="s">
        <v>5</v>
      </c>
      <c r="N1148" s="5" t="s">
        <v>1267</v>
      </c>
      <c r="O1148" s="18">
        <v>44691</v>
      </c>
      <c r="P1148" s="5" t="s">
        <v>7</v>
      </c>
      <c r="Q1148" s="19">
        <v>147651.41</v>
      </c>
      <c r="R1148" s="19">
        <v>0</v>
      </c>
      <c r="S1148" s="19">
        <v>147651.41</v>
      </c>
      <c r="T1148" s="19">
        <v>0</v>
      </c>
    </row>
    <row r="1149" spans="1:20" ht="29" outlineLevel="4" x14ac:dyDescent="0.35">
      <c r="A1149" s="9" t="s">
        <v>97</v>
      </c>
      <c r="B1149" s="9" t="s">
        <v>98</v>
      </c>
      <c r="C1149" s="12" t="s">
        <v>1239</v>
      </c>
      <c r="D1149" s="5" t="s">
        <v>1243</v>
      </c>
      <c r="E1149" s="9" t="s">
        <v>1243</v>
      </c>
      <c r="F1149" s="5" t="s">
        <v>4</v>
      </c>
      <c r="G1149" s="5" t="s">
        <v>12485</v>
      </c>
      <c r="H1149" s="5" t="s">
        <v>1257</v>
      </c>
      <c r="I1149" s="4" t="s">
        <v>1258</v>
      </c>
      <c r="J1149" s="5" t="s">
        <v>1260</v>
      </c>
      <c r="K1149" s="5" t="s">
        <v>4</v>
      </c>
      <c r="L1149" s="5" t="s">
        <v>4</v>
      </c>
      <c r="M1149" s="5" t="s">
        <v>5</v>
      </c>
      <c r="N1149" s="5" t="s">
        <v>1268</v>
      </c>
      <c r="O1149" s="18">
        <v>44691</v>
      </c>
      <c r="P1149" s="5" t="s">
        <v>7</v>
      </c>
      <c r="Q1149" s="19">
        <v>56250</v>
      </c>
      <c r="R1149" s="19">
        <v>0</v>
      </c>
      <c r="S1149" s="19">
        <v>56250</v>
      </c>
      <c r="T1149" s="19">
        <v>0</v>
      </c>
    </row>
    <row r="1150" spans="1:20" outlineLevel="3" x14ac:dyDescent="0.35">
      <c r="H1150" s="1" t="s">
        <v>11141</v>
      </c>
      <c r="O1150" s="18"/>
      <c r="Q1150" s="19">
        <f>SUBTOTAL(9,Q1140:Q1149)</f>
        <v>937562.46000000008</v>
      </c>
      <c r="R1150" s="19">
        <f>SUBTOTAL(9,R1140:R1149)</f>
        <v>0</v>
      </c>
      <c r="S1150" s="19">
        <f>SUBTOTAL(9,S1140:S1149)</f>
        <v>937562.46000000008</v>
      </c>
      <c r="T1150" s="19">
        <f>SUBTOTAL(9,T1140:T1149)</f>
        <v>0</v>
      </c>
    </row>
    <row r="1151" spans="1:20" ht="29" outlineLevel="4" x14ac:dyDescent="0.35">
      <c r="A1151" s="9" t="s">
        <v>97</v>
      </c>
      <c r="B1151" s="9" t="s">
        <v>98</v>
      </c>
      <c r="C1151" s="12" t="s">
        <v>1239</v>
      </c>
      <c r="D1151" s="5" t="s">
        <v>1243</v>
      </c>
      <c r="E1151" s="9" t="s">
        <v>1243</v>
      </c>
      <c r="F1151" s="5" t="s">
        <v>12484</v>
      </c>
      <c r="G1151" s="5" t="s">
        <v>4</v>
      </c>
      <c r="H1151" s="5" t="s">
        <v>1270</v>
      </c>
      <c r="I1151" s="4" t="s">
        <v>12530</v>
      </c>
      <c r="J1151" s="5" t="s">
        <v>4</v>
      </c>
      <c r="K1151" s="5" t="s">
        <v>4</v>
      </c>
      <c r="L1151" s="5" t="s">
        <v>4</v>
      </c>
      <c r="M1151" s="5" t="s">
        <v>5</v>
      </c>
      <c r="N1151" s="5" t="s">
        <v>1269</v>
      </c>
      <c r="O1151" s="18">
        <v>44679</v>
      </c>
      <c r="P1151" s="5" t="s">
        <v>7</v>
      </c>
      <c r="Q1151" s="19">
        <v>503703.5</v>
      </c>
      <c r="R1151" s="19">
        <v>503703.5</v>
      </c>
      <c r="S1151" s="19">
        <v>0</v>
      </c>
      <c r="T1151" s="19">
        <v>0</v>
      </c>
    </row>
    <row r="1152" spans="1:20" outlineLevel="3" x14ac:dyDescent="0.35">
      <c r="H1152" s="1" t="s">
        <v>11142</v>
      </c>
      <c r="O1152" s="18"/>
      <c r="Q1152" s="19">
        <f>SUBTOTAL(9,Q1151:Q1151)</f>
        <v>503703.5</v>
      </c>
      <c r="R1152" s="19">
        <f>SUBTOTAL(9,R1151:R1151)</f>
        <v>503703.5</v>
      </c>
      <c r="S1152" s="19">
        <f>SUBTOTAL(9,S1151:S1151)</f>
        <v>0</v>
      </c>
      <c r="T1152" s="19">
        <f>SUBTOTAL(9,T1151:T1151)</f>
        <v>0</v>
      </c>
    </row>
    <row r="1153" spans="1:20" ht="29" outlineLevel="4" x14ac:dyDescent="0.35">
      <c r="A1153" s="9" t="s">
        <v>97</v>
      </c>
      <c r="B1153" s="9" t="s">
        <v>98</v>
      </c>
      <c r="C1153" s="12" t="s">
        <v>1239</v>
      </c>
      <c r="D1153" s="5" t="s">
        <v>1243</v>
      </c>
      <c r="E1153" s="9" t="s">
        <v>1243</v>
      </c>
      <c r="F1153" s="5" t="s">
        <v>4</v>
      </c>
      <c r="G1153" s="5" t="s">
        <v>1006</v>
      </c>
      <c r="H1153" s="5" t="s">
        <v>1273</v>
      </c>
      <c r="I1153" s="4" t="s">
        <v>12531</v>
      </c>
      <c r="J1153" s="5" t="s">
        <v>1271</v>
      </c>
      <c r="K1153" s="5" t="s">
        <v>4</v>
      </c>
      <c r="L1153" s="5" t="s">
        <v>4</v>
      </c>
      <c r="M1153" s="5" t="s">
        <v>5</v>
      </c>
      <c r="N1153" s="5" t="s">
        <v>1272</v>
      </c>
      <c r="O1153" s="18">
        <v>44426</v>
      </c>
      <c r="P1153" s="5" t="s">
        <v>7</v>
      </c>
      <c r="Q1153" s="19">
        <v>314413.63</v>
      </c>
      <c r="R1153" s="19">
        <v>0</v>
      </c>
      <c r="S1153" s="19">
        <v>314413.63</v>
      </c>
      <c r="T1153" s="19">
        <v>0</v>
      </c>
    </row>
    <row r="1154" spans="1:20" ht="29" outlineLevel="4" x14ac:dyDescent="0.35">
      <c r="A1154" s="9" t="s">
        <v>97</v>
      </c>
      <c r="B1154" s="9" t="s">
        <v>98</v>
      </c>
      <c r="C1154" s="12" t="s">
        <v>1239</v>
      </c>
      <c r="D1154" s="5" t="s">
        <v>1243</v>
      </c>
      <c r="E1154" s="9" t="s">
        <v>1243</v>
      </c>
      <c r="F1154" s="5" t="s">
        <v>4</v>
      </c>
      <c r="G1154" s="5" t="s">
        <v>1006</v>
      </c>
      <c r="H1154" s="5" t="s">
        <v>1273</v>
      </c>
      <c r="I1154" s="4" t="s">
        <v>12531</v>
      </c>
      <c r="J1154" s="5" t="s">
        <v>1271</v>
      </c>
      <c r="K1154" s="5" t="s">
        <v>4</v>
      </c>
      <c r="L1154" s="5" t="s">
        <v>4</v>
      </c>
      <c r="M1154" s="5" t="s">
        <v>5</v>
      </c>
      <c r="N1154" s="5" t="s">
        <v>1274</v>
      </c>
      <c r="O1154" s="18">
        <v>44438</v>
      </c>
      <c r="P1154" s="5" t="s">
        <v>7</v>
      </c>
      <c r="Q1154" s="19">
        <v>74443.14</v>
      </c>
      <c r="R1154" s="19">
        <v>0</v>
      </c>
      <c r="S1154" s="19">
        <v>74443.14</v>
      </c>
      <c r="T1154" s="19">
        <v>0</v>
      </c>
    </row>
    <row r="1155" spans="1:20" ht="29" outlineLevel="4" x14ac:dyDescent="0.35">
      <c r="A1155" s="9" t="s">
        <v>97</v>
      </c>
      <c r="B1155" s="9" t="s">
        <v>98</v>
      </c>
      <c r="C1155" s="12" t="s">
        <v>1239</v>
      </c>
      <c r="D1155" s="5" t="s">
        <v>1243</v>
      </c>
      <c r="E1155" s="9" t="s">
        <v>1243</v>
      </c>
      <c r="F1155" s="5" t="s">
        <v>4</v>
      </c>
      <c r="G1155" s="5" t="s">
        <v>1006</v>
      </c>
      <c r="H1155" s="5" t="s">
        <v>1273</v>
      </c>
      <c r="I1155" s="4" t="s">
        <v>12531</v>
      </c>
      <c r="J1155" s="5" t="s">
        <v>1271</v>
      </c>
      <c r="K1155" s="5" t="s">
        <v>4</v>
      </c>
      <c r="L1155" s="5" t="s">
        <v>4</v>
      </c>
      <c r="M1155" s="5" t="s">
        <v>5</v>
      </c>
      <c r="N1155" s="5" t="s">
        <v>1275</v>
      </c>
      <c r="O1155" s="18">
        <v>44509</v>
      </c>
      <c r="P1155" s="5" t="s">
        <v>7</v>
      </c>
      <c r="Q1155" s="19">
        <v>986.67</v>
      </c>
      <c r="R1155" s="19">
        <v>0</v>
      </c>
      <c r="S1155" s="19">
        <v>986.67</v>
      </c>
      <c r="T1155" s="19">
        <v>0</v>
      </c>
    </row>
    <row r="1156" spans="1:20" outlineLevel="3" x14ac:dyDescent="0.35">
      <c r="H1156" s="1" t="s">
        <v>11143</v>
      </c>
      <c r="O1156" s="18"/>
      <c r="Q1156" s="19">
        <f>SUBTOTAL(9,Q1153:Q1155)</f>
        <v>389843.44</v>
      </c>
      <c r="R1156" s="19">
        <f>SUBTOTAL(9,R1153:R1155)</f>
        <v>0</v>
      </c>
      <c r="S1156" s="19">
        <f>SUBTOTAL(9,S1153:S1155)</f>
        <v>389843.44</v>
      </c>
      <c r="T1156" s="19">
        <f>SUBTOTAL(9,T1153:T1155)</f>
        <v>0</v>
      </c>
    </row>
    <row r="1157" spans="1:20" s="10" customFormat="1" ht="29" outlineLevel="4" x14ac:dyDescent="0.35">
      <c r="A1157" s="10" t="s">
        <v>97</v>
      </c>
      <c r="B1157" s="10" t="s">
        <v>98</v>
      </c>
      <c r="C1157" s="15" t="s">
        <v>1239</v>
      </c>
      <c r="D1157" s="7" t="s">
        <v>1243</v>
      </c>
      <c r="E1157" s="10" t="s">
        <v>1243</v>
      </c>
      <c r="F1157" s="7" t="s">
        <v>12477</v>
      </c>
      <c r="G1157" s="7" t="s">
        <v>4</v>
      </c>
      <c r="H1157" s="7" t="s">
        <v>1277</v>
      </c>
      <c r="I1157" s="6" t="s">
        <v>1278</v>
      </c>
      <c r="J1157" s="7" t="s">
        <v>4</v>
      </c>
      <c r="K1157" s="7" t="s">
        <v>4</v>
      </c>
      <c r="L1157" s="7" t="s">
        <v>4</v>
      </c>
      <c r="M1157" s="7" t="s">
        <v>5</v>
      </c>
      <c r="N1157" s="7" t="s">
        <v>1276</v>
      </c>
      <c r="O1157" s="21">
        <v>44474</v>
      </c>
      <c r="P1157" s="7" t="s">
        <v>7</v>
      </c>
      <c r="Q1157" s="22">
        <v>28341.599999999999</v>
      </c>
      <c r="R1157" s="22">
        <v>28341.599999999999</v>
      </c>
      <c r="S1157" s="22">
        <v>0</v>
      </c>
      <c r="T1157" s="22">
        <v>0</v>
      </c>
    </row>
    <row r="1158" spans="1:20" outlineLevel="3" x14ac:dyDescent="0.35">
      <c r="H1158" s="1" t="s">
        <v>11144</v>
      </c>
      <c r="O1158" s="18"/>
      <c r="Q1158" s="19">
        <f>SUBTOTAL(9,Q1157:Q1157)</f>
        <v>28341.599999999999</v>
      </c>
      <c r="R1158" s="19">
        <f>SUBTOTAL(9,R1157:R1157)</f>
        <v>28341.599999999999</v>
      </c>
      <c r="S1158" s="19">
        <f>SUBTOTAL(9,S1157:S1157)</f>
        <v>0</v>
      </c>
      <c r="T1158" s="19">
        <f>SUBTOTAL(9,T1157:T1157)</f>
        <v>0</v>
      </c>
    </row>
    <row r="1159" spans="1:20" ht="29" outlineLevel="4" x14ac:dyDescent="0.35">
      <c r="A1159" s="9" t="s">
        <v>97</v>
      </c>
      <c r="B1159" s="9" t="s">
        <v>98</v>
      </c>
      <c r="C1159" s="12" t="s">
        <v>1239</v>
      </c>
      <c r="D1159" s="5" t="s">
        <v>1243</v>
      </c>
      <c r="E1159" s="9" t="s">
        <v>1243</v>
      </c>
      <c r="F1159" s="5" t="s">
        <v>4</v>
      </c>
      <c r="G1159" s="5" t="s">
        <v>1006</v>
      </c>
      <c r="H1159" s="5" t="s">
        <v>1281</v>
      </c>
      <c r="I1159" s="4" t="s">
        <v>12532</v>
      </c>
      <c r="J1159" s="5" t="s">
        <v>1279</v>
      </c>
      <c r="K1159" s="5" t="s">
        <v>4</v>
      </c>
      <c r="L1159" s="5" t="s">
        <v>4</v>
      </c>
      <c r="M1159" s="5" t="s">
        <v>5</v>
      </c>
      <c r="N1159" s="5" t="s">
        <v>1280</v>
      </c>
      <c r="O1159" s="18">
        <v>44575</v>
      </c>
      <c r="P1159" s="5" t="s">
        <v>7</v>
      </c>
      <c r="Q1159" s="19">
        <v>19869.400000000001</v>
      </c>
      <c r="R1159" s="19">
        <v>0</v>
      </c>
      <c r="S1159" s="19">
        <v>19869.400000000001</v>
      </c>
      <c r="T1159" s="19">
        <v>0</v>
      </c>
    </row>
    <row r="1160" spans="1:20" ht="29" outlineLevel="4" x14ac:dyDescent="0.35">
      <c r="A1160" s="9" t="s">
        <v>97</v>
      </c>
      <c r="B1160" s="9" t="s">
        <v>98</v>
      </c>
      <c r="C1160" s="12" t="s">
        <v>1239</v>
      </c>
      <c r="D1160" s="5" t="s">
        <v>1243</v>
      </c>
      <c r="E1160" s="9" t="s">
        <v>1243</v>
      </c>
      <c r="F1160" s="5" t="s">
        <v>12484</v>
      </c>
      <c r="G1160" s="5" t="s">
        <v>4</v>
      </c>
      <c r="H1160" s="5" t="s">
        <v>1281</v>
      </c>
      <c r="I1160" s="4" t="s">
        <v>12532</v>
      </c>
      <c r="J1160" s="5" t="s">
        <v>1279</v>
      </c>
      <c r="K1160" s="5" t="s">
        <v>4</v>
      </c>
      <c r="L1160" s="5" t="s">
        <v>4</v>
      </c>
      <c r="M1160" s="5" t="s">
        <v>5</v>
      </c>
      <c r="N1160" s="5" t="s">
        <v>1280</v>
      </c>
      <c r="O1160" s="18">
        <v>44575</v>
      </c>
      <c r="P1160" s="5" t="s">
        <v>7</v>
      </c>
      <c r="Q1160" s="19">
        <v>79479.199999999997</v>
      </c>
      <c r="R1160" s="19">
        <v>79479.199999999997</v>
      </c>
      <c r="S1160" s="19">
        <v>0</v>
      </c>
      <c r="T1160" s="19">
        <v>0</v>
      </c>
    </row>
    <row r="1161" spans="1:20" outlineLevel="3" x14ac:dyDescent="0.35">
      <c r="H1161" s="1" t="s">
        <v>11145</v>
      </c>
      <c r="O1161" s="18"/>
      <c r="Q1161" s="19">
        <f>SUBTOTAL(9,Q1159:Q1160)</f>
        <v>99348.6</v>
      </c>
      <c r="R1161" s="19">
        <f>SUBTOTAL(9,R1159:R1160)</f>
        <v>79479.199999999997</v>
      </c>
      <c r="S1161" s="19">
        <f>SUBTOTAL(9,S1159:S1160)</f>
        <v>19869.400000000001</v>
      </c>
      <c r="T1161" s="19">
        <f>SUBTOTAL(9,T1159:T1160)</f>
        <v>0</v>
      </c>
    </row>
    <row r="1162" spans="1:20" ht="29" outlineLevel="4" x14ac:dyDescent="0.35">
      <c r="A1162" s="9" t="s">
        <v>97</v>
      </c>
      <c r="B1162" s="9" t="s">
        <v>98</v>
      </c>
      <c r="C1162" s="12" t="s">
        <v>1239</v>
      </c>
      <c r="D1162" s="5" t="s">
        <v>1243</v>
      </c>
      <c r="E1162" s="9" t="s">
        <v>1243</v>
      </c>
      <c r="F1162" s="5" t="s">
        <v>12484</v>
      </c>
      <c r="G1162" s="5" t="s">
        <v>4</v>
      </c>
      <c r="H1162" s="5" t="s">
        <v>1283</v>
      </c>
      <c r="I1162" s="4" t="s">
        <v>1284</v>
      </c>
      <c r="J1162" s="5" t="s">
        <v>4</v>
      </c>
      <c r="K1162" s="5" t="s">
        <v>4</v>
      </c>
      <c r="L1162" s="5" t="s">
        <v>4</v>
      </c>
      <c r="M1162" s="5" t="s">
        <v>5</v>
      </c>
      <c r="N1162" s="5" t="s">
        <v>1282</v>
      </c>
      <c r="O1162" s="18">
        <v>44634</v>
      </c>
      <c r="P1162" s="5" t="s">
        <v>7</v>
      </c>
      <c r="Q1162" s="19">
        <v>363595.42</v>
      </c>
      <c r="R1162" s="19">
        <v>363595.42</v>
      </c>
      <c r="S1162" s="19">
        <v>0</v>
      </c>
      <c r="T1162" s="19">
        <v>0</v>
      </c>
    </row>
    <row r="1163" spans="1:20" outlineLevel="3" x14ac:dyDescent="0.35">
      <c r="H1163" s="1" t="s">
        <v>11146</v>
      </c>
      <c r="O1163" s="18"/>
      <c r="Q1163" s="19">
        <f>SUBTOTAL(9,Q1162:Q1162)</f>
        <v>363595.42</v>
      </c>
      <c r="R1163" s="19">
        <f>SUBTOTAL(9,R1162:R1162)</f>
        <v>363595.42</v>
      </c>
      <c r="S1163" s="19">
        <f>SUBTOTAL(9,S1162:S1162)</f>
        <v>0</v>
      </c>
      <c r="T1163" s="19">
        <f>SUBTOTAL(9,T1162:T1162)</f>
        <v>0</v>
      </c>
    </row>
    <row r="1164" spans="1:20" ht="29" outlineLevel="4" x14ac:dyDescent="0.35">
      <c r="A1164" s="9" t="s">
        <v>97</v>
      </c>
      <c r="B1164" s="9" t="s">
        <v>98</v>
      </c>
      <c r="C1164" s="12" t="s">
        <v>1239</v>
      </c>
      <c r="D1164" s="5" t="s">
        <v>1243</v>
      </c>
      <c r="E1164" s="9" t="s">
        <v>1243</v>
      </c>
      <c r="F1164" s="5" t="s">
        <v>4</v>
      </c>
      <c r="G1164" s="5" t="s">
        <v>177</v>
      </c>
      <c r="H1164" s="5" t="s">
        <v>1286</v>
      </c>
      <c r="I1164" s="4" t="s">
        <v>1287</v>
      </c>
      <c r="J1164" s="5" t="s">
        <v>4</v>
      </c>
      <c r="K1164" s="5" t="s">
        <v>4</v>
      </c>
      <c r="L1164" s="5" t="s">
        <v>4</v>
      </c>
      <c r="M1164" s="5" t="s">
        <v>5</v>
      </c>
      <c r="N1164" s="5" t="s">
        <v>1285</v>
      </c>
      <c r="O1164" s="18">
        <v>44502</v>
      </c>
      <c r="P1164" s="5" t="s">
        <v>7</v>
      </c>
      <c r="Q1164" s="19">
        <v>12544.91</v>
      </c>
      <c r="R1164" s="19">
        <v>0</v>
      </c>
      <c r="S1164" s="19">
        <v>0</v>
      </c>
      <c r="T1164" s="19">
        <v>12544.91</v>
      </c>
    </row>
    <row r="1165" spans="1:20" ht="29" outlineLevel="4" x14ac:dyDescent="0.35">
      <c r="A1165" s="9" t="s">
        <v>97</v>
      </c>
      <c r="B1165" s="9" t="s">
        <v>98</v>
      </c>
      <c r="C1165" s="12" t="s">
        <v>1239</v>
      </c>
      <c r="D1165" s="5" t="s">
        <v>1243</v>
      </c>
      <c r="E1165" s="9" t="s">
        <v>1243</v>
      </c>
      <c r="F1165" s="5" t="s">
        <v>12484</v>
      </c>
      <c r="G1165" s="5" t="s">
        <v>4</v>
      </c>
      <c r="H1165" s="5" t="s">
        <v>1286</v>
      </c>
      <c r="I1165" s="4" t="s">
        <v>1287</v>
      </c>
      <c r="J1165" s="5" t="s">
        <v>4</v>
      </c>
      <c r="K1165" s="5" t="s">
        <v>4</v>
      </c>
      <c r="L1165" s="5" t="s">
        <v>4</v>
      </c>
      <c r="M1165" s="5" t="s">
        <v>5</v>
      </c>
      <c r="N1165" s="5" t="s">
        <v>1285</v>
      </c>
      <c r="O1165" s="18">
        <v>44502</v>
      </c>
      <c r="P1165" s="5" t="s">
        <v>7</v>
      </c>
      <c r="Q1165" s="19">
        <v>314248.05</v>
      </c>
      <c r="R1165" s="19">
        <v>314248.05</v>
      </c>
      <c r="S1165" s="19">
        <v>0</v>
      </c>
      <c r="T1165" s="19">
        <v>0</v>
      </c>
    </row>
    <row r="1166" spans="1:20" outlineLevel="3" x14ac:dyDescent="0.35">
      <c r="H1166" s="1" t="s">
        <v>11147</v>
      </c>
      <c r="O1166" s="18"/>
      <c r="Q1166" s="19">
        <f>SUBTOTAL(9,Q1164:Q1165)</f>
        <v>326792.95999999996</v>
      </c>
      <c r="R1166" s="19">
        <f>SUBTOTAL(9,R1164:R1165)</f>
        <v>314248.05</v>
      </c>
      <c r="S1166" s="19">
        <f>SUBTOTAL(9,S1164:S1165)</f>
        <v>0</v>
      </c>
      <c r="T1166" s="19">
        <f>SUBTOTAL(9,T1164:T1165)</f>
        <v>12544.91</v>
      </c>
    </row>
    <row r="1167" spans="1:20" ht="29" outlineLevel="4" x14ac:dyDescent="0.35">
      <c r="A1167" s="9" t="s">
        <v>97</v>
      </c>
      <c r="B1167" s="9" t="s">
        <v>98</v>
      </c>
      <c r="C1167" s="12" t="s">
        <v>1239</v>
      </c>
      <c r="D1167" s="5" t="s">
        <v>1243</v>
      </c>
      <c r="E1167" s="9" t="s">
        <v>1243</v>
      </c>
      <c r="F1167" s="5" t="s">
        <v>4</v>
      </c>
      <c r="G1167" s="5" t="s">
        <v>177</v>
      </c>
      <c r="H1167" s="5" t="s">
        <v>1289</v>
      </c>
      <c r="I1167" s="4" t="s">
        <v>12533</v>
      </c>
      <c r="J1167" s="5" t="s">
        <v>4</v>
      </c>
      <c r="K1167" s="5" t="s">
        <v>4</v>
      </c>
      <c r="L1167" s="5" t="s">
        <v>4</v>
      </c>
      <c r="M1167" s="5" t="s">
        <v>5</v>
      </c>
      <c r="N1167" s="5" t="s">
        <v>1288</v>
      </c>
      <c r="O1167" s="18">
        <v>44512</v>
      </c>
      <c r="P1167" s="5" t="s">
        <v>7</v>
      </c>
      <c r="Q1167" s="19">
        <v>7071.91</v>
      </c>
      <c r="R1167" s="19">
        <v>0</v>
      </c>
      <c r="S1167" s="19">
        <v>0</v>
      </c>
      <c r="T1167" s="19">
        <v>7071.91</v>
      </c>
    </row>
    <row r="1168" spans="1:20" ht="29" outlineLevel="4" x14ac:dyDescent="0.35">
      <c r="A1168" s="9" t="s">
        <v>97</v>
      </c>
      <c r="B1168" s="9" t="s">
        <v>98</v>
      </c>
      <c r="C1168" s="12" t="s">
        <v>1239</v>
      </c>
      <c r="D1168" s="5" t="s">
        <v>1243</v>
      </c>
      <c r="E1168" s="9" t="s">
        <v>1243</v>
      </c>
      <c r="F1168" s="5" t="s">
        <v>12484</v>
      </c>
      <c r="G1168" s="5" t="s">
        <v>4</v>
      </c>
      <c r="H1168" s="5" t="s">
        <v>1289</v>
      </c>
      <c r="I1168" s="4" t="s">
        <v>12533</v>
      </c>
      <c r="J1168" s="5" t="s">
        <v>4</v>
      </c>
      <c r="K1168" s="5" t="s">
        <v>4</v>
      </c>
      <c r="L1168" s="5" t="s">
        <v>4</v>
      </c>
      <c r="M1168" s="5" t="s">
        <v>5</v>
      </c>
      <c r="N1168" s="5" t="s">
        <v>1288</v>
      </c>
      <c r="O1168" s="18">
        <v>44512</v>
      </c>
      <c r="P1168" s="5" t="s">
        <v>7</v>
      </c>
      <c r="Q1168" s="19">
        <v>449491.1</v>
      </c>
      <c r="R1168" s="19">
        <v>449491.1</v>
      </c>
      <c r="S1168" s="19">
        <v>0</v>
      </c>
      <c r="T1168" s="19">
        <v>0</v>
      </c>
    </row>
    <row r="1169" spans="1:20" outlineLevel="3" x14ac:dyDescent="0.35">
      <c r="H1169" s="1" t="s">
        <v>11148</v>
      </c>
      <c r="O1169" s="18"/>
      <c r="Q1169" s="19">
        <f>SUBTOTAL(9,Q1167:Q1168)</f>
        <v>456563.00999999995</v>
      </c>
      <c r="R1169" s="19">
        <f>SUBTOTAL(9,R1167:R1168)</f>
        <v>449491.1</v>
      </c>
      <c r="S1169" s="19">
        <f>SUBTOTAL(9,S1167:S1168)</f>
        <v>0</v>
      </c>
      <c r="T1169" s="19">
        <f>SUBTOTAL(9,T1167:T1168)</f>
        <v>7071.91</v>
      </c>
    </row>
    <row r="1170" spans="1:20" ht="29" outlineLevel="4" x14ac:dyDescent="0.35">
      <c r="A1170" s="9" t="s">
        <v>97</v>
      </c>
      <c r="B1170" s="9" t="s">
        <v>98</v>
      </c>
      <c r="C1170" s="12" t="s">
        <v>1239</v>
      </c>
      <c r="D1170" s="5" t="s">
        <v>1243</v>
      </c>
      <c r="E1170" s="9" t="s">
        <v>1243</v>
      </c>
      <c r="F1170" s="5" t="s">
        <v>12484</v>
      </c>
      <c r="G1170" s="5" t="s">
        <v>4</v>
      </c>
      <c r="H1170" s="5" t="s">
        <v>1291</v>
      </c>
      <c r="I1170" s="4" t="s">
        <v>12534</v>
      </c>
      <c r="J1170" s="5" t="s">
        <v>4</v>
      </c>
      <c r="K1170" s="5" t="s">
        <v>4</v>
      </c>
      <c r="L1170" s="5" t="s">
        <v>4</v>
      </c>
      <c r="M1170" s="5" t="s">
        <v>5</v>
      </c>
      <c r="N1170" s="5" t="s">
        <v>1290</v>
      </c>
      <c r="O1170" s="18">
        <v>44420</v>
      </c>
      <c r="P1170" s="5" t="s">
        <v>7</v>
      </c>
      <c r="Q1170" s="19">
        <v>824650</v>
      </c>
      <c r="R1170" s="19">
        <v>824650</v>
      </c>
      <c r="S1170" s="19">
        <v>0</v>
      </c>
      <c r="T1170" s="19">
        <v>0</v>
      </c>
    </row>
    <row r="1171" spans="1:20" outlineLevel="3" x14ac:dyDescent="0.35">
      <c r="H1171" s="1" t="s">
        <v>11149</v>
      </c>
      <c r="O1171" s="18"/>
      <c r="Q1171" s="19">
        <f>SUBTOTAL(9,Q1170:Q1170)</f>
        <v>824650</v>
      </c>
      <c r="R1171" s="19">
        <f>SUBTOTAL(9,R1170:R1170)</f>
        <v>824650</v>
      </c>
      <c r="S1171" s="19">
        <f>SUBTOTAL(9,S1170:S1170)</f>
        <v>0</v>
      </c>
      <c r="T1171" s="19">
        <f>SUBTOTAL(9,T1170:T1170)</f>
        <v>0</v>
      </c>
    </row>
    <row r="1172" spans="1:20" ht="29" outlineLevel="4" x14ac:dyDescent="0.35">
      <c r="A1172" s="9" t="s">
        <v>97</v>
      </c>
      <c r="B1172" s="9" t="s">
        <v>98</v>
      </c>
      <c r="C1172" s="12" t="s">
        <v>1239</v>
      </c>
      <c r="D1172" s="5" t="s">
        <v>1243</v>
      </c>
      <c r="E1172" s="9" t="s">
        <v>1243</v>
      </c>
      <c r="F1172" s="5" t="s">
        <v>4</v>
      </c>
      <c r="G1172" s="5" t="s">
        <v>1006</v>
      </c>
      <c r="H1172" s="5" t="s">
        <v>1294</v>
      </c>
      <c r="I1172" s="4" t="s">
        <v>12535</v>
      </c>
      <c r="J1172" s="5" t="s">
        <v>1292</v>
      </c>
      <c r="K1172" s="5" t="s">
        <v>4</v>
      </c>
      <c r="L1172" s="5" t="s">
        <v>4</v>
      </c>
      <c r="M1172" s="5" t="s">
        <v>5</v>
      </c>
      <c r="N1172" s="5" t="s">
        <v>1293</v>
      </c>
      <c r="O1172" s="18">
        <v>44410</v>
      </c>
      <c r="P1172" s="5" t="s">
        <v>7</v>
      </c>
      <c r="Q1172" s="19">
        <v>111984.63</v>
      </c>
      <c r="R1172" s="19">
        <v>0</v>
      </c>
      <c r="S1172" s="19">
        <v>111984.63</v>
      </c>
      <c r="T1172" s="19">
        <v>0</v>
      </c>
    </row>
    <row r="1173" spans="1:20" ht="29" outlineLevel="4" x14ac:dyDescent="0.35">
      <c r="A1173" s="9" t="s">
        <v>97</v>
      </c>
      <c r="B1173" s="9" t="s">
        <v>98</v>
      </c>
      <c r="C1173" s="12" t="s">
        <v>1239</v>
      </c>
      <c r="D1173" s="5" t="s">
        <v>1243</v>
      </c>
      <c r="E1173" s="9" t="s">
        <v>1243</v>
      </c>
      <c r="F1173" s="5" t="s">
        <v>4</v>
      </c>
      <c r="G1173" s="5" t="s">
        <v>1006</v>
      </c>
      <c r="H1173" s="5" t="s">
        <v>1294</v>
      </c>
      <c r="I1173" s="4" t="s">
        <v>12535</v>
      </c>
      <c r="J1173" s="5" t="s">
        <v>1292</v>
      </c>
      <c r="K1173" s="5" t="s">
        <v>4</v>
      </c>
      <c r="L1173" s="5" t="s">
        <v>4</v>
      </c>
      <c r="M1173" s="5" t="s">
        <v>5</v>
      </c>
      <c r="N1173" s="5" t="s">
        <v>1295</v>
      </c>
      <c r="O1173" s="18">
        <v>44627</v>
      </c>
      <c r="P1173" s="5" t="s">
        <v>7</v>
      </c>
      <c r="Q1173" s="19">
        <v>102015.37</v>
      </c>
      <c r="R1173" s="19">
        <v>0</v>
      </c>
      <c r="S1173" s="19">
        <v>102015.37</v>
      </c>
      <c r="T1173" s="19">
        <v>0</v>
      </c>
    </row>
    <row r="1174" spans="1:20" outlineLevel="3" x14ac:dyDescent="0.35">
      <c r="H1174" s="1" t="s">
        <v>11150</v>
      </c>
      <c r="O1174" s="18"/>
      <c r="Q1174" s="19">
        <f>SUBTOTAL(9,Q1172:Q1173)</f>
        <v>214000</v>
      </c>
      <c r="R1174" s="19">
        <f>SUBTOTAL(9,R1172:R1173)</f>
        <v>0</v>
      </c>
      <c r="S1174" s="19">
        <f>SUBTOTAL(9,S1172:S1173)</f>
        <v>214000</v>
      </c>
      <c r="T1174" s="19">
        <f>SUBTOTAL(9,T1172:T1173)</f>
        <v>0</v>
      </c>
    </row>
    <row r="1175" spans="1:20" ht="29" outlineLevel="4" x14ac:dyDescent="0.35">
      <c r="A1175" s="9" t="s">
        <v>97</v>
      </c>
      <c r="B1175" s="9" t="s">
        <v>98</v>
      </c>
      <c r="C1175" s="12" t="s">
        <v>1239</v>
      </c>
      <c r="D1175" s="5" t="s">
        <v>1243</v>
      </c>
      <c r="E1175" s="9" t="s">
        <v>1243</v>
      </c>
      <c r="F1175" s="5" t="s">
        <v>4</v>
      </c>
      <c r="G1175" s="5" t="s">
        <v>1006</v>
      </c>
      <c r="H1175" s="5" t="s">
        <v>1296</v>
      </c>
      <c r="I1175" s="4" t="s">
        <v>1297</v>
      </c>
      <c r="J1175" s="5" t="s">
        <v>1271</v>
      </c>
      <c r="K1175" s="5" t="s">
        <v>4</v>
      </c>
      <c r="L1175" s="5" t="s">
        <v>4</v>
      </c>
      <c r="M1175" s="5" t="s">
        <v>5</v>
      </c>
      <c r="N1175" s="5" t="s">
        <v>1272</v>
      </c>
      <c r="O1175" s="18">
        <v>44426</v>
      </c>
      <c r="P1175" s="5" t="s">
        <v>7</v>
      </c>
      <c r="Q1175" s="19">
        <v>534374</v>
      </c>
      <c r="R1175" s="19">
        <v>0</v>
      </c>
      <c r="S1175" s="19">
        <v>534374</v>
      </c>
      <c r="T1175" s="19">
        <v>0</v>
      </c>
    </row>
    <row r="1176" spans="1:20" ht="29" outlineLevel="4" x14ac:dyDescent="0.35">
      <c r="A1176" s="9" t="s">
        <v>97</v>
      </c>
      <c r="B1176" s="9" t="s">
        <v>98</v>
      </c>
      <c r="C1176" s="12" t="s">
        <v>1239</v>
      </c>
      <c r="D1176" s="5" t="s">
        <v>1243</v>
      </c>
      <c r="E1176" s="9" t="s">
        <v>1243</v>
      </c>
      <c r="F1176" s="5" t="s">
        <v>4</v>
      </c>
      <c r="G1176" s="5" t="s">
        <v>1006</v>
      </c>
      <c r="H1176" s="5" t="s">
        <v>1296</v>
      </c>
      <c r="I1176" s="4" t="s">
        <v>1297</v>
      </c>
      <c r="J1176" s="5" t="s">
        <v>1271</v>
      </c>
      <c r="K1176" s="5" t="s">
        <v>4</v>
      </c>
      <c r="L1176" s="5" t="s">
        <v>4</v>
      </c>
      <c r="M1176" s="5" t="s">
        <v>5</v>
      </c>
      <c r="N1176" s="5" t="s">
        <v>1275</v>
      </c>
      <c r="O1176" s="18">
        <v>44509</v>
      </c>
      <c r="P1176" s="5" t="s">
        <v>7</v>
      </c>
      <c r="Q1176" s="19">
        <v>21050.69</v>
      </c>
      <c r="R1176" s="19">
        <v>0</v>
      </c>
      <c r="S1176" s="19">
        <v>21050.69</v>
      </c>
      <c r="T1176" s="19">
        <v>0</v>
      </c>
    </row>
    <row r="1177" spans="1:20" outlineLevel="3" x14ac:dyDescent="0.35">
      <c r="H1177" s="1" t="s">
        <v>11151</v>
      </c>
      <c r="O1177" s="18"/>
      <c r="Q1177" s="19">
        <f>SUBTOTAL(9,Q1175:Q1176)</f>
        <v>555424.68999999994</v>
      </c>
      <c r="R1177" s="19">
        <f>SUBTOTAL(9,R1175:R1176)</f>
        <v>0</v>
      </c>
      <c r="S1177" s="19">
        <f>SUBTOTAL(9,S1175:S1176)</f>
        <v>555424.68999999994</v>
      </c>
      <c r="T1177" s="19">
        <f>SUBTOTAL(9,T1175:T1176)</f>
        <v>0</v>
      </c>
    </row>
    <row r="1178" spans="1:20" outlineLevel="4" x14ac:dyDescent="0.35">
      <c r="A1178" s="9" t="s">
        <v>150</v>
      </c>
      <c r="B1178" s="9" t="s">
        <v>151</v>
      </c>
      <c r="C1178" s="12" t="s">
        <v>1239</v>
      </c>
      <c r="D1178" s="5" t="s">
        <v>1243</v>
      </c>
      <c r="E1178" s="9" t="s">
        <v>1243</v>
      </c>
      <c r="F1178" s="5" t="s">
        <v>4</v>
      </c>
      <c r="G1178" s="5" t="s">
        <v>1006</v>
      </c>
      <c r="H1178" s="5" t="s">
        <v>1300</v>
      </c>
      <c r="I1178" s="4" t="s">
        <v>1301</v>
      </c>
      <c r="J1178" s="5" t="s">
        <v>1298</v>
      </c>
      <c r="K1178" s="5" t="s">
        <v>4</v>
      </c>
      <c r="L1178" s="5" t="s">
        <v>4</v>
      </c>
      <c r="M1178" s="5" t="s">
        <v>5</v>
      </c>
      <c r="N1178" s="5" t="s">
        <v>1299</v>
      </c>
      <c r="O1178" s="18">
        <v>44659</v>
      </c>
      <c r="P1178" s="5" t="s">
        <v>7</v>
      </c>
      <c r="Q1178" s="19">
        <v>91980.9</v>
      </c>
      <c r="R1178" s="19">
        <v>0</v>
      </c>
      <c r="S1178" s="19">
        <v>91980.9</v>
      </c>
      <c r="T1178" s="19">
        <v>0</v>
      </c>
    </row>
    <row r="1179" spans="1:20" outlineLevel="4" x14ac:dyDescent="0.35">
      <c r="A1179" s="9" t="s">
        <v>150</v>
      </c>
      <c r="B1179" s="9" t="s">
        <v>151</v>
      </c>
      <c r="C1179" s="12" t="s">
        <v>1239</v>
      </c>
      <c r="D1179" s="5" t="s">
        <v>1243</v>
      </c>
      <c r="E1179" s="9" t="s">
        <v>1243</v>
      </c>
      <c r="F1179" s="5" t="s">
        <v>4</v>
      </c>
      <c r="G1179" s="5" t="s">
        <v>1006</v>
      </c>
      <c r="H1179" s="5" t="s">
        <v>1300</v>
      </c>
      <c r="I1179" s="4" t="s">
        <v>1301</v>
      </c>
      <c r="J1179" s="5" t="s">
        <v>1298</v>
      </c>
      <c r="K1179" s="5" t="s">
        <v>4</v>
      </c>
      <c r="L1179" s="5" t="s">
        <v>4</v>
      </c>
      <c r="M1179" s="5" t="s">
        <v>5</v>
      </c>
      <c r="N1179" s="5" t="s">
        <v>1302</v>
      </c>
      <c r="O1179" s="18">
        <v>44671</v>
      </c>
      <c r="P1179" s="5" t="s">
        <v>7</v>
      </c>
      <c r="Q1179" s="19">
        <v>73489.05</v>
      </c>
      <c r="R1179" s="19">
        <v>0</v>
      </c>
      <c r="S1179" s="19">
        <v>73489.05</v>
      </c>
      <c r="T1179" s="19">
        <v>0</v>
      </c>
    </row>
    <row r="1180" spans="1:20" outlineLevel="4" x14ac:dyDescent="0.35">
      <c r="A1180" s="9" t="s">
        <v>150</v>
      </c>
      <c r="B1180" s="9" t="s">
        <v>151</v>
      </c>
      <c r="C1180" s="12" t="s">
        <v>1239</v>
      </c>
      <c r="D1180" s="5" t="s">
        <v>1243</v>
      </c>
      <c r="E1180" s="9" t="s">
        <v>1243</v>
      </c>
      <c r="F1180" s="5" t="s">
        <v>12474</v>
      </c>
      <c r="G1180" s="5" t="s">
        <v>4</v>
      </c>
      <c r="H1180" s="5" t="s">
        <v>1300</v>
      </c>
      <c r="I1180" s="4" t="s">
        <v>1301</v>
      </c>
      <c r="J1180" s="5" t="s">
        <v>1298</v>
      </c>
      <c r="K1180" s="5" t="s">
        <v>4</v>
      </c>
      <c r="L1180" s="5" t="s">
        <v>4</v>
      </c>
      <c r="M1180" s="5" t="s">
        <v>5</v>
      </c>
      <c r="N1180" s="5" t="s">
        <v>1299</v>
      </c>
      <c r="O1180" s="18">
        <v>44659</v>
      </c>
      <c r="P1180" s="5" t="s">
        <v>7</v>
      </c>
      <c r="Q1180" s="19">
        <v>214622.1</v>
      </c>
      <c r="R1180" s="19">
        <v>214622.1</v>
      </c>
      <c r="S1180" s="19">
        <v>0</v>
      </c>
      <c r="T1180" s="19">
        <v>0</v>
      </c>
    </row>
    <row r="1181" spans="1:20" outlineLevel="4" x14ac:dyDescent="0.35">
      <c r="A1181" s="9" t="s">
        <v>150</v>
      </c>
      <c r="B1181" s="9" t="s">
        <v>151</v>
      </c>
      <c r="C1181" s="12" t="s">
        <v>1239</v>
      </c>
      <c r="D1181" s="5" t="s">
        <v>1243</v>
      </c>
      <c r="E1181" s="9" t="s">
        <v>1243</v>
      </c>
      <c r="F1181" s="5" t="s">
        <v>12474</v>
      </c>
      <c r="G1181" s="5" t="s">
        <v>4</v>
      </c>
      <c r="H1181" s="5" t="s">
        <v>1300</v>
      </c>
      <c r="I1181" s="4" t="s">
        <v>1301</v>
      </c>
      <c r="J1181" s="5" t="s">
        <v>1298</v>
      </c>
      <c r="K1181" s="5" t="s">
        <v>4</v>
      </c>
      <c r="L1181" s="5" t="s">
        <v>4</v>
      </c>
      <c r="M1181" s="5" t="s">
        <v>5</v>
      </c>
      <c r="N1181" s="5" t="s">
        <v>1302</v>
      </c>
      <c r="O1181" s="18">
        <v>44671</v>
      </c>
      <c r="P1181" s="5" t="s">
        <v>7</v>
      </c>
      <c r="Q1181" s="19">
        <v>171474.46</v>
      </c>
      <c r="R1181" s="19">
        <v>171474.46</v>
      </c>
      <c r="S1181" s="19">
        <v>0</v>
      </c>
      <c r="T1181" s="19">
        <v>0</v>
      </c>
    </row>
    <row r="1182" spans="1:20" outlineLevel="3" x14ac:dyDescent="0.35">
      <c r="H1182" s="1" t="s">
        <v>11152</v>
      </c>
      <c r="O1182" s="18"/>
      <c r="Q1182" s="19">
        <f>SUBTOTAL(9,Q1178:Q1181)</f>
        <v>551566.51</v>
      </c>
      <c r="R1182" s="19">
        <f>SUBTOTAL(9,R1178:R1181)</f>
        <v>386096.56</v>
      </c>
      <c r="S1182" s="19">
        <f>SUBTOTAL(9,S1178:S1181)</f>
        <v>165469.95000000001</v>
      </c>
      <c r="T1182" s="19">
        <f>SUBTOTAL(9,T1178:T1181)</f>
        <v>0</v>
      </c>
    </row>
    <row r="1183" spans="1:20" ht="43.5" outlineLevel="4" x14ac:dyDescent="0.35">
      <c r="A1183" s="9" t="s">
        <v>1222</v>
      </c>
      <c r="B1183" s="9" t="s">
        <v>1223</v>
      </c>
      <c r="C1183" s="12" t="s">
        <v>1239</v>
      </c>
      <c r="D1183" s="5" t="s">
        <v>1243</v>
      </c>
      <c r="E1183" s="9" t="s">
        <v>1243</v>
      </c>
      <c r="F1183" s="5" t="s">
        <v>12483</v>
      </c>
      <c r="G1183" s="5" t="s">
        <v>4</v>
      </c>
      <c r="H1183" s="5" t="s">
        <v>1304</v>
      </c>
      <c r="I1183" s="4" t="s">
        <v>12536</v>
      </c>
      <c r="J1183" s="5" t="s">
        <v>1298</v>
      </c>
      <c r="K1183" s="5" t="s">
        <v>4</v>
      </c>
      <c r="L1183" s="5" t="s">
        <v>4</v>
      </c>
      <c r="M1183" s="5" t="s">
        <v>5</v>
      </c>
      <c r="N1183" s="5" t="s">
        <v>1303</v>
      </c>
      <c r="O1183" s="18">
        <v>44503</v>
      </c>
      <c r="P1183" s="5" t="s">
        <v>7</v>
      </c>
      <c r="Q1183" s="19">
        <v>150000</v>
      </c>
      <c r="R1183" s="19">
        <v>150000</v>
      </c>
      <c r="S1183" s="19">
        <v>0</v>
      </c>
      <c r="T1183" s="19">
        <v>0</v>
      </c>
    </row>
    <row r="1184" spans="1:20" outlineLevel="3" x14ac:dyDescent="0.35">
      <c r="H1184" s="1" t="s">
        <v>11153</v>
      </c>
      <c r="O1184" s="18"/>
      <c r="Q1184" s="19">
        <f>SUBTOTAL(9,Q1183:Q1183)</f>
        <v>150000</v>
      </c>
      <c r="R1184" s="19">
        <f>SUBTOTAL(9,R1183:R1183)</f>
        <v>150000</v>
      </c>
      <c r="S1184" s="19">
        <f>SUBTOTAL(9,S1183:S1183)</f>
        <v>0</v>
      </c>
      <c r="T1184" s="19">
        <f>SUBTOTAL(9,T1183:T1183)</f>
        <v>0</v>
      </c>
    </row>
    <row r="1185" spans="1:20" ht="29" outlineLevel="4" x14ac:dyDescent="0.35">
      <c r="A1185" s="9" t="s">
        <v>1222</v>
      </c>
      <c r="B1185" s="9" t="s">
        <v>1223</v>
      </c>
      <c r="C1185" s="12" t="s">
        <v>1239</v>
      </c>
      <c r="D1185" s="5" t="s">
        <v>1243</v>
      </c>
      <c r="E1185" s="9" t="s">
        <v>1243</v>
      </c>
      <c r="F1185" s="5" t="s">
        <v>12483</v>
      </c>
      <c r="G1185" s="5" t="s">
        <v>4</v>
      </c>
      <c r="H1185" s="5" t="s">
        <v>1307</v>
      </c>
      <c r="I1185" s="4" t="s">
        <v>12537</v>
      </c>
      <c r="J1185" s="5" t="s">
        <v>1305</v>
      </c>
      <c r="K1185" s="5" t="s">
        <v>4</v>
      </c>
      <c r="L1185" s="5" t="s">
        <v>4</v>
      </c>
      <c r="M1185" s="5" t="s">
        <v>5</v>
      </c>
      <c r="N1185" s="5" t="s">
        <v>1306</v>
      </c>
      <c r="O1185" s="18">
        <v>44503</v>
      </c>
      <c r="P1185" s="5" t="s">
        <v>7</v>
      </c>
      <c r="Q1185" s="19">
        <v>469916</v>
      </c>
      <c r="R1185" s="19">
        <v>469916</v>
      </c>
      <c r="S1185" s="19">
        <v>0</v>
      </c>
      <c r="T1185" s="19">
        <v>0</v>
      </c>
    </row>
    <row r="1186" spans="1:20" ht="29" outlineLevel="4" x14ac:dyDescent="0.35">
      <c r="A1186" s="9" t="s">
        <v>1222</v>
      </c>
      <c r="B1186" s="9" t="s">
        <v>1223</v>
      </c>
      <c r="C1186" s="12" t="s">
        <v>1239</v>
      </c>
      <c r="D1186" s="5" t="s">
        <v>1243</v>
      </c>
      <c r="E1186" s="9" t="s">
        <v>1243</v>
      </c>
      <c r="F1186" s="5" t="s">
        <v>12483</v>
      </c>
      <c r="G1186" s="5" t="s">
        <v>4</v>
      </c>
      <c r="H1186" s="5" t="s">
        <v>1307</v>
      </c>
      <c r="I1186" s="4" t="s">
        <v>12537</v>
      </c>
      <c r="J1186" s="5" t="s">
        <v>1305</v>
      </c>
      <c r="K1186" s="5" t="s">
        <v>4</v>
      </c>
      <c r="L1186" s="5" t="s">
        <v>4</v>
      </c>
      <c r="M1186" s="5" t="s">
        <v>5</v>
      </c>
      <c r="N1186" s="5" t="s">
        <v>1308</v>
      </c>
      <c r="O1186" s="18">
        <v>44602</v>
      </c>
      <c r="P1186" s="5" t="s">
        <v>7</v>
      </c>
      <c r="Q1186" s="19">
        <v>150824</v>
      </c>
      <c r="R1186" s="19">
        <v>150824</v>
      </c>
      <c r="S1186" s="19">
        <v>0</v>
      </c>
      <c r="T1186" s="19">
        <v>0</v>
      </c>
    </row>
    <row r="1187" spans="1:20" outlineLevel="3" x14ac:dyDescent="0.35">
      <c r="H1187" s="1" t="s">
        <v>11154</v>
      </c>
      <c r="O1187" s="18"/>
      <c r="Q1187" s="19">
        <f>SUBTOTAL(9,Q1185:Q1186)</f>
        <v>620740</v>
      </c>
      <c r="R1187" s="19">
        <f>SUBTOTAL(9,R1185:R1186)</f>
        <v>620740</v>
      </c>
      <c r="S1187" s="19">
        <f>SUBTOTAL(9,S1185:S1186)</f>
        <v>0</v>
      </c>
      <c r="T1187" s="19">
        <f>SUBTOTAL(9,T1185:T1186)</f>
        <v>0</v>
      </c>
    </row>
    <row r="1188" spans="1:20" ht="29" outlineLevel="4" x14ac:dyDescent="0.35">
      <c r="A1188" s="9" t="s">
        <v>1222</v>
      </c>
      <c r="B1188" s="9" t="s">
        <v>1223</v>
      </c>
      <c r="C1188" s="12" t="s">
        <v>1239</v>
      </c>
      <c r="D1188" s="5" t="s">
        <v>1243</v>
      </c>
      <c r="E1188" s="9" t="s">
        <v>1243</v>
      </c>
      <c r="F1188" s="5" t="s">
        <v>4</v>
      </c>
      <c r="G1188" s="5" t="s">
        <v>1006</v>
      </c>
      <c r="H1188" s="5" t="s">
        <v>1312</v>
      </c>
      <c r="I1188" s="4" t="s">
        <v>12538</v>
      </c>
      <c r="J1188" s="5" t="s">
        <v>1309</v>
      </c>
      <c r="K1188" s="5" t="s">
        <v>4</v>
      </c>
      <c r="L1188" s="5" t="s">
        <v>4</v>
      </c>
      <c r="M1188" s="5" t="s">
        <v>5</v>
      </c>
      <c r="N1188" s="5" t="s">
        <v>1310</v>
      </c>
      <c r="O1188" s="18">
        <v>44406</v>
      </c>
      <c r="P1188" s="5" t="s">
        <v>1311</v>
      </c>
      <c r="Q1188" s="19">
        <v>3399.84</v>
      </c>
      <c r="R1188" s="19">
        <v>0</v>
      </c>
      <c r="S1188" s="19">
        <v>3399.84</v>
      </c>
      <c r="T1188" s="19">
        <v>0</v>
      </c>
    </row>
    <row r="1189" spans="1:20" ht="29" outlineLevel="4" x14ac:dyDescent="0.35">
      <c r="A1189" s="9" t="s">
        <v>1222</v>
      </c>
      <c r="B1189" s="9" t="s">
        <v>1223</v>
      </c>
      <c r="C1189" s="12" t="s">
        <v>1239</v>
      </c>
      <c r="D1189" s="5" t="s">
        <v>1243</v>
      </c>
      <c r="E1189" s="9" t="s">
        <v>1243</v>
      </c>
      <c r="F1189" s="5" t="s">
        <v>4</v>
      </c>
      <c r="G1189" s="5" t="s">
        <v>1006</v>
      </c>
      <c r="H1189" s="5" t="s">
        <v>1312</v>
      </c>
      <c r="I1189" s="4" t="s">
        <v>12538</v>
      </c>
      <c r="J1189" s="5" t="s">
        <v>1309</v>
      </c>
      <c r="K1189" s="5" t="s">
        <v>4</v>
      </c>
      <c r="L1189" s="5" t="s">
        <v>4</v>
      </c>
      <c r="M1189" s="5" t="s">
        <v>5</v>
      </c>
      <c r="N1189" s="5" t="s">
        <v>1313</v>
      </c>
      <c r="O1189" s="18">
        <v>44421</v>
      </c>
      <c r="P1189" s="5" t="s">
        <v>7</v>
      </c>
      <c r="Q1189" s="19">
        <v>3248.49</v>
      </c>
      <c r="R1189" s="19">
        <v>0</v>
      </c>
      <c r="S1189" s="19">
        <v>3248.49</v>
      </c>
      <c r="T1189" s="19">
        <v>0</v>
      </c>
    </row>
    <row r="1190" spans="1:20" ht="29" outlineLevel="4" x14ac:dyDescent="0.35">
      <c r="A1190" s="9" t="s">
        <v>1222</v>
      </c>
      <c r="B1190" s="9" t="s">
        <v>1223</v>
      </c>
      <c r="C1190" s="12" t="s">
        <v>1239</v>
      </c>
      <c r="D1190" s="5" t="s">
        <v>1243</v>
      </c>
      <c r="E1190" s="9" t="s">
        <v>1243</v>
      </c>
      <c r="F1190" s="5" t="s">
        <v>12483</v>
      </c>
      <c r="G1190" s="5" t="s">
        <v>4</v>
      </c>
      <c r="H1190" s="5" t="s">
        <v>1312</v>
      </c>
      <c r="I1190" s="4" t="s">
        <v>12538</v>
      </c>
      <c r="J1190" s="5" t="s">
        <v>1309</v>
      </c>
      <c r="K1190" s="5" t="s">
        <v>4</v>
      </c>
      <c r="L1190" s="5" t="s">
        <v>4</v>
      </c>
      <c r="M1190" s="5" t="s">
        <v>5</v>
      </c>
      <c r="N1190" s="5" t="s">
        <v>1310</v>
      </c>
      <c r="O1190" s="18">
        <v>44406</v>
      </c>
      <c r="P1190" s="5" t="s">
        <v>1311</v>
      </c>
      <c r="Q1190" s="19">
        <v>13599.03</v>
      </c>
      <c r="R1190" s="19">
        <v>13599.03</v>
      </c>
      <c r="S1190" s="19">
        <v>0</v>
      </c>
      <c r="T1190" s="19">
        <v>0</v>
      </c>
    </row>
    <row r="1191" spans="1:20" ht="29" outlineLevel="4" x14ac:dyDescent="0.35">
      <c r="A1191" s="9" t="s">
        <v>1222</v>
      </c>
      <c r="B1191" s="9" t="s">
        <v>1223</v>
      </c>
      <c r="C1191" s="12" t="s">
        <v>1239</v>
      </c>
      <c r="D1191" s="5" t="s">
        <v>1243</v>
      </c>
      <c r="E1191" s="9" t="s">
        <v>1243</v>
      </c>
      <c r="F1191" s="5" t="s">
        <v>12483</v>
      </c>
      <c r="G1191" s="5" t="s">
        <v>4</v>
      </c>
      <c r="H1191" s="5" t="s">
        <v>1312</v>
      </c>
      <c r="I1191" s="4" t="s">
        <v>12538</v>
      </c>
      <c r="J1191" s="5" t="s">
        <v>1309</v>
      </c>
      <c r="K1191" s="5" t="s">
        <v>4</v>
      </c>
      <c r="L1191" s="5" t="s">
        <v>4</v>
      </c>
      <c r="M1191" s="5" t="s">
        <v>5</v>
      </c>
      <c r="N1191" s="5" t="s">
        <v>1313</v>
      </c>
      <c r="O1191" s="18">
        <v>44421</v>
      </c>
      <c r="P1191" s="5" t="s">
        <v>7</v>
      </c>
      <c r="Q1191" s="19">
        <v>12993.68</v>
      </c>
      <c r="R1191" s="19">
        <v>12993.68</v>
      </c>
      <c r="S1191" s="19">
        <v>0</v>
      </c>
      <c r="T1191" s="19">
        <v>0</v>
      </c>
    </row>
    <row r="1192" spans="1:20" outlineLevel="3" x14ac:dyDescent="0.35">
      <c r="H1192" s="1" t="s">
        <v>11155</v>
      </c>
      <c r="O1192" s="18"/>
      <c r="Q1192" s="19">
        <f>SUBTOTAL(9,Q1188:Q1191)</f>
        <v>33241.040000000001</v>
      </c>
      <c r="R1192" s="19">
        <f>SUBTOTAL(9,R1188:R1191)</f>
        <v>26592.71</v>
      </c>
      <c r="S1192" s="19">
        <f>SUBTOTAL(9,S1188:S1191)</f>
        <v>6648.33</v>
      </c>
      <c r="T1192" s="19">
        <f>SUBTOTAL(9,T1188:T1191)</f>
        <v>0</v>
      </c>
    </row>
    <row r="1193" spans="1:20" ht="29" outlineLevel="4" x14ac:dyDescent="0.35">
      <c r="A1193" s="9" t="s">
        <v>104</v>
      </c>
      <c r="B1193" s="9" t="s">
        <v>105</v>
      </c>
      <c r="C1193" s="12" t="s">
        <v>1239</v>
      </c>
      <c r="D1193" s="5" t="s">
        <v>1243</v>
      </c>
      <c r="E1193" s="9" t="s">
        <v>1243</v>
      </c>
      <c r="F1193" s="5" t="s">
        <v>4</v>
      </c>
      <c r="G1193" s="5" t="s">
        <v>45</v>
      </c>
      <c r="H1193" s="5" t="s">
        <v>1316</v>
      </c>
      <c r="I1193" s="4" t="s">
        <v>1317</v>
      </c>
      <c r="J1193" s="5" t="s">
        <v>4</v>
      </c>
      <c r="K1193" s="5" t="s">
        <v>4</v>
      </c>
      <c r="L1193" s="5" t="s">
        <v>4</v>
      </c>
      <c r="M1193" s="5" t="s">
        <v>5</v>
      </c>
      <c r="N1193" s="5" t="s">
        <v>1314</v>
      </c>
      <c r="O1193" s="18">
        <v>44406</v>
      </c>
      <c r="P1193" s="5" t="s">
        <v>1315</v>
      </c>
      <c r="Q1193" s="19">
        <v>30568.55</v>
      </c>
      <c r="R1193" s="19">
        <v>0</v>
      </c>
      <c r="S1193" s="19">
        <v>30568.55</v>
      </c>
      <c r="T1193" s="19">
        <v>0</v>
      </c>
    </row>
    <row r="1194" spans="1:20" ht="29" outlineLevel="4" x14ac:dyDescent="0.35">
      <c r="A1194" s="9" t="s">
        <v>104</v>
      </c>
      <c r="B1194" s="9" t="s">
        <v>105</v>
      </c>
      <c r="C1194" s="12" t="s">
        <v>1239</v>
      </c>
      <c r="D1194" s="5" t="s">
        <v>1243</v>
      </c>
      <c r="E1194" s="9" t="s">
        <v>1243</v>
      </c>
      <c r="F1194" s="5" t="s">
        <v>4</v>
      </c>
      <c r="G1194" s="5" t="s">
        <v>45</v>
      </c>
      <c r="H1194" s="5" t="s">
        <v>1316</v>
      </c>
      <c r="I1194" s="4" t="s">
        <v>1317</v>
      </c>
      <c r="J1194" s="5" t="s">
        <v>4</v>
      </c>
      <c r="K1194" s="5" t="s">
        <v>4</v>
      </c>
      <c r="L1194" s="5" t="s">
        <v>4</v>
      </c>
      <c r="M1194" s="5" t="s">
        <v>5</v>
      </c>
      <c r="N1194" s="5" t="s">
        <v>1318</v>
      </c>
      <c r="O1194" s="18">
        <v>44412</v>
      </c>
      <c r="P1194" s="5" t="s">
        <v>7</v>
      </c>
      <c r="Q1194" s="19">
        <v>38842.449999999997</v>
      </c>
      <c r="R1194" s="19">
        <v>0</v>
      </c>
      <c r="S1194" s="19">
        <v>38842.449999999997</v>
      </c>
      <c r="T1194" s="19">
        <v>0</v>
      </c>
    </row>
    <row r="1195" spans="1:20" ht="29" outlineLevel="4" x14ac:dyDescent="0.35">
      <c r="A1195" s="9" t="s">
        <v>104</v>
      </c>
      <c r="B1195" s="9" t="s">
        <v>105</v>
      </c>
      <c r="C1195" s="12" t="s">
        <v>1239</v>
      </c>
      <c r="D1195" s="5" t="s">
        <v>1243</v>
      </c>
      <c r="E1195" s="9" t="s">
        <v>1243</v>
      </c>
      <c r="F1195" s="5" t="s">
        <v>1200</v>
      </c>
      <c r="G1195" s="5" t="s">
        <v>4</v>
      </c>
      <c r="H1195" s="5" t="s">
        <v>1316</v>
      </c>
      <c r="I1195" s="4" t="s">
        <v>1317</v>
      </c>
      <c r="J1195" s="5" t="s">
        <v>4</v>
      </c>
      <c r="K1195" s="5" t="s">
        <v>4</v>
      </c>
      <c r="L1195" s="5" t="s">
        <v>4</v>
      </c>
      <c r="M1195" s="5" t="s">
        <v>5</v>
      </c>
      <c r="N1195" s="5" t="s">
        <v>1314</v>
      </c>
      <c r="O1195" s="18">
        <v>44406</v>
      </c>
      <c r="P1195" s="5" t="s">
        <v>1315</v>
      </c>
      <c r="Q1195" s="19">
        <v>244548.44</v>
      </c>
      <c r="R1195" s="19">
        <v>244548.44</v>
      </c>
      <c r="S1195" s="19">
        <v>0</v>
      </c>
      <c r="T1195" s="19">
        <v>0</v>
      </c>
    </row>
    <row r="1196" spans="1:20" ht="29" outlineLevel="4" x14ac:dyDescent="0.35">
      <c r="A1196" s="9" t="s">
        <v>104</v>
      </c>
      <c r="B1196" s="9" t="s">
        <v>105</v>
      </c>
      <c r="C1196" s="12" t="s">
        <v>1239</v>
      </c>
      <c r="D1196" s="5" t="s">
        <v>1243</v>
      </c>
      <c r="E1196" s="9" t="s">
        <v>1243</v>
      </c>
      <c r="F1196" s="5" t="s">
        <v>1200</v>
      </c>
      <c r="G1196" s="5" t="s">
        <v>4</v>
      </c>
      <c r="H1196" s="5" t="s">
        <v>1316</v>
      </c>
      <c r="I1196" s="4" t="s">
        <v>1317</v>
      </c>
      <c r="J1196" s="5" t="s">
        <v>4</v>
      </c>
      <c r="K1196" s="5" t="s">
        <v>4</v>
      </c>
      <c r="L1196" s="5" t="s">
        <v>4</v>
      </c>
      <c r="M1196" s="5" t="s">
        <v>5</v>
      </c>
      <c r="N1196" s="5" t="s">
        <v>1318</v>
      </c>
      <c r="O1196" s="18">
        <v>44412</v>
      </c>
      <c r="P1196" s="5" t="s">
        <v>7</v>
      </c>
      <c r="Q1196" s="19">
        <v>310731.55</v>
      </c>
      <c r="R1196" s="19">
        <v>310731.55</v>
      </c>
      <c r="S1196" s="19">
        <v>0</v>
      </c>
      <c r="T1196" s="19">
        <v>0</v>
      </c>
    </row>
    <row r="1197" spans="1:20" outlineLevel="3" x14ac:dyDescent="0.35">
      <c r="H1197" s="1" t="s">
        <v>11156</v>
      </c>
      <c r="O1197" s="18"/>
      <c r="Q1197" s="19">
        <f>SUBTOTAL(9,Q1193:Q1196)</f>
        <v>624690.99</v>
      </c>
      <c r="R1197" s="19">
        <f>SUBTOTAL(9,R1193:R1196)</f>
        <v>555279.99</v>
      </c>
      <c r="S1197" s="19">
        <f>SUBTOTAL(9,S1193:S1196)</f>
        <v>69411</v>
      </c>
      <c r="T1197" s="19">
        <f>SUBTOTAL(9,T1193:T1196)</f>
        <v>0</v>
      </c>
    </row>
    <row r="1198" spans="1:20" ht="29" outlineLevel="4" x14ac:dyDescent="0.35">
      <c r="A1198" s="9" t="s">
        <v>526</v>
      </c>
      <c r="B1198" s="9" t="s">
        <v>527</v>
      </c>
      <c r="C1198" s="12" t="s">
        <v>1239</v>
      </c>
      <c r="D1198" s="5" t="s">
        <v>1243</v>
      </c>
      <c r="E1198" s="9" t="s">
        <v>1319</v>
      </c>
      <c r="F1198" s="5" t="s">
        <v>566</v>
      </c>
      <c r="G1198" s="5" t="s">
        <v>4</v>
      </c>
      <c r="H1198" s="5" t="s">
        <v>1322</v>
      </c>
      <c r="I1198" s="4" t="s">
        <v>1323</v>
      </c>
      <c r="J1198" s="5" t="s">
        <v>4</v>
      </c>
      <c r="K1198" s="5" t="s">
        <v>4</v>
      </c>
      <c r="L1198" s="5" t="s">
        <v>4</v>
      </c>
      <c r="M1198" s="5" t="s">
        <v>5</v>
      </c>
      <c r="N1198" s="5" t="s">
        <v>1324</v>
      </c>
      <c r="O1198" s="18">
        <v>44396</v>
      </c>
      <c r="P1198" s="5" t="s">
        <v>1325</v>
      </c>
      <c r="Q1198" s="19">
        <v>6916.96</v>
      </c>
      <c r="R1198" s="19">
        <v>6916.96</v>
      </c>
      <c r="S1198" s="19">
        <v>0</v>
      </c>
      <c r="T1198" s="19">
        <v>0</v>
      </c>
    </row>
    <row r="1199" spans="1:20" ht="29" outlineLevel="4" x14ac:dyDescent="0.35">
      <c r="A1199" s="9" t="s">
        <v>526</v>
      </c>
      <c r="B1199" s="9" t="s">
        <v>527</v>
      </c>
      <c r="C1199" s="12" t="s">
        <v>1239</v>
      </c>
      <c r="D1199" s="5" t="s">
        <v>1243</v>
      </c>
      <c r="E1199" s="9" t="s">
        <v>1319</v>
      </c>
      <c r="F1199" s="5" t="s">
        <v>566</v>
      </c>
      <c r="G1199" s="5" t="s">
        <v>4</v>
      </c>
      <c r="H1199" s="5" t="s">
        <v>1322</v>
      </c>
      <c r="I1199" s="4" t="s">
        <v>1323</v>
      </c>
      <c r="J1199" s="5" t="s">
        <v>4</v>
      </c>
      <c r="K1199" s="5" t="s">
        <v>4</v>
      </c>
      <c r="L1199" s="5" t="s">
        <v>4</v>
      </c>
      <c r="M1199" s="5" t="s">
        <v>5</v>
      </c>
      <c r="N1199" s="5" t="s">
        <v>1326</v>
      </c>
      <c r="O1199" s="18">
        <v>44441</v>
      </c>
      <c r="P1199" s="5" t="s">
        <v>1327</v>
      </c>
      <c r="Q1199" s="19">
        <v>7775.97</v>
      </c>
      <c r="R1199" s="19">
        <v>7775.97</v>
      </c>
      <c r="S1199" s="19">
        <v>0</v>
      </c>
      <c r="T1199" s="19">
        <v>0</v>
      </c>
    </row>
    <row r="1200" spans="1:20" ht="29" outlineLevel="4" x14ac:dyDescent="0.35">
      <c r="A1200" s="9" t="s">
        <v>526</v>
      </c>
      <c r="B1200" s="9" t="s">
        <v>527</v>
      </c>
      <c r="C1200" s="12" t="s">
        <v>1239</v>
      </c>
      <c r="D1200" s="5" t="s">
        <v>1243</v>
      </c>
      <c r="E1200" s="9" t="s">
        <v>1319</v>
      </c>
      <c r="F1200" s="5" t="s">
        <v>566</v>
      </c>
      <c r="G1200" s="5" t="s">
        <v>4</v>
      </c>
      <c r="H1200" s="5" t="s">
        <v>1322</v>
      </c>
      <c r="I1200" s="4" t="s">
        <v>1323</v>
      </c>
      <c r="J1200" s="5" t="s">
        <v>4</v>
      </c>
      <c r="K1200" s="5" t="s">
        <v>4</v>
      </c>
      <c r="L1200" s="5" t="s">
        <v>4</v>
      </c>
      <c r="M1200" s="5" t="s">
        <v>5</v>
      </c>
      <c r="N1200" s="5" t="s">
        <v>1320</v>
      </c>
      <c r="O1200" s="18">
        <v>44469</v>
      </c>
      <c r="P1200" s="5" t="s">
        <v>1321</v>
      </c>
      <c r="Q1200" s="19">
        <v>4063.43</v>
      </c>
      <c r="R1200" s="19">
        <v>4063.43</v>
      </c>
      <c r="S1200" s="19">
        <v>0</v>
      </c>
      <c r="T1200" s="19">
        <v>0</v>
      </c>
    </row>
    <row r="1201" spans="1:20" ht="29" outlineLevel="4" x14ac:dyDescent="0.35">
      <c r="A1201" s="9" t="s">
        <v>526</v>
      </c>
      <c r="B1201" s="9" t="s">
        <v>527</v>
      </c>
      <c r="C1201" s="12" t="s">
        <v>1239</v>
      </c>
      <c r="D1201" s="5" t="s">
        <v>1243</v>
      </c>
      <c r="E1201" s="9" t="s">
        <v>1319</v>
      </c>
      <c r="F1201" s="5" t="s">
        <v>566</v>
      </c>
      <c r="G1201" s="5" t="s">
        <v>4</v>
      </c>
      <c r="H1201" s="5" t="s">
        <v>1322</v>
      </c>
      <c r="I1201" s="4" t="s">
        <v>1323</v>
      </c>
      <c r="J1201" s="5" t="s">
        <v>4</v>
      </c>
      <c r="K1201" s="5" t="s">
        <v>4</v>
      </c>
      <c r="L1201" s="5" t="s">
        <v>4</v>
      </c>
      <c r="M1201" s="5" t="s">
        <v>5</v>
      </c>
      <c r="N1201" s="5" t="s">
        <v>1328</v>
      </c>
      <c r="O1201" s="18">
        <v>44497</v>
      </c>
      <c r="P1201" s="5" t="s">
        <v>1329</v>
      </c>
      <c r="Q1201" s="19">
        <v>7681.24</v>
      </c>
      <c r="R1201" s="19">
        <v>7681.24</v>
      </c>
      <c r="S1201" s="19">
        <v>0</v>
      </c>
      <c r="T1201" s="19">
        <v>0</v>
      </c>
    </row>
    <row r="1202" spans="1:20" outlineLevel="3" x14ac:dyDescent="0.35">
      <c r="H1202" s="1" t="s">
        <v>11157</v>
      </c>
      <c r="O1202" s="18"/>
      <c r="Q1202" s="19">
        <f>SUBTOTAL(9,Q1198:Q1201)</f>
        <v>26437.599999999999</v>
      </c>
      <c r="R1202" s="19">
        <f>SUBTOTAL(9,R1198:R1201)</f>
        <v>26437.599999999999</v>
      </c>
      <c r="S1202" s="19">
        <f>SUBTOTAL(9,S1198:S1201)</f>
        <v>0</v>
      </c>
      <c r="T1202" s="19">
        <f>SUBTOTAL(9,T1198:T1201)</f>
        <v>0</v>
      </c>
    </row>
    <row r="1203" spans="1:20" ht="29" outlineLevel="4" x14ac:dyDescent="0.35">
      <c r="A1203" s="9" t="s">
        <v>526</v>
      </c>
      <c r="B1203" s="9" t="s">
        <v>527</v>
      </c>
      <c r="C1203" s="12" t="s">
        <v>1239</v>
      </c>
      <c r="D1203" s="5" t="s">
        <v>1243</v>
      </c>
      <c r="E1203" s="9" t="s">
        <v>1319</v>
      </c>
      <c r="F1203" s="5" t="s">
        <v>529</v>
      </c>
      <c r="G1203" s="5" t="s">
        <v>4</v>
      </c>
      <c r="H1203" s="5" t="s">
        <v>1332</v>
      </c>
      <c r="I1203" s="4" t="s">
        <v>12539</v>
      </c>
      <c r="J1203" s="5" t="s">
        <v>4</v>
      </c>
      <c r="K1203" s="5" t="s">
        <v>4</v>
      </c>
      <c r="L1203" s="5" t="s">
        <v>4</v>
      </c>
      <c r="M1203" s="5" t="s">
        <v>5</v>
      </c>
      <c r="N1203" s="5" t="s">
        <v>1330</v>
      </c>
      <c r="O1203" s="18">
        <v>44532</v>
      </c>
      <c r="P1203" s="5" t="s">
        <v>1331</v>
      </c>
      <c r="Q1203" s="19">
        <v>6875</v>
      </c>
      <c r="R1203" s="19">
        <v>6875</v>
      </c>
      <c r="S1203" s="19">
        <v>0</v>
      </c>
      <c r="T1203" s="19">
        <v>0</v>
      </c>
    </row>
    <row r="1204" spans="1:20" outlineLevel="3" x14ac:dyDescent="0.35">
      <c r="H1204" s="1" t="s">
        <v>11158</v>
      </c>
      <c r="O1204" s="18"/>
      <c r="Q1204" s="19">
        <f>SUBTOTAL(9,Q1203:Q1203)</f>
        <v>6875</v>
      </c>
      <c r="R1204" s="19">
        <f>SUBTOTAL(9,R1203:R1203)</f>
        <v>6875</v>
      </c>
      <c r="S1204" s="19">
        <f>SUBTOTAL(9,S1203:S1203)</f>
        <v>0</v>
      </c>
      <c r="T1204" s="19">
        <f>SUBTOTAL(9,T1203:T1203)</f>
        <v>0</v>
      </c>
    </row>
    <row r="1205" spans="1:20" ht="29" outlineLevel="4" x14ac:dyDescent="0.35">
      <c r="A1205" s="9" t="s">
        <v>104</v>
      </c>
      <c r="B1205" s="9" t="s">
        <v>105</v>
      </c>
      <c r="C1205" s="12" t="s">
        <v>1239</v>
      </c>
      <c r="D1205" s="5" t="s">
        <v>1243</v>
      </c>
      <c r="E1205" s="9" t="s">
        <v>1243</v>
      </c>
      <c r="F1205" s="5" t="s">
        <v>1200</v>
      </c>
      <c r="G1205" s="5" t="s">
        <v>4</v>
      </c>
      <c r="H1205" s="5" t="s">
        <v>1334</v>
      </c>
      <c r="I1205" s="4" t="s">
        <v>1335</v>
      </c>
      <c r="J1205" s="5" t="s">
        <v>4</v>
      </c>
      <c r="K1205" s="5" t="s">
        <v>4</v>
      </c>
      <c r="L1205" s="5" t="s">
        <v>4</v>
      </c>
      <c r="M1205" s="5" t="s">
        <v>5</v>
      </c>
      <c r="N1205" s="5" t="s">
        <v>1333</v>
      </c>
      <c r="O1205" s="18">
        <v>44410</v>
      </c>
      <c r="P1205" s="5" t="s">
        <v>7</v>
      </c>
      <c r="Q1205" s="19">
        <v>500000</v>
      </c>
      <c r="R1205" s="19">
        <v>500000</v>
      </c>
      <c r="S1205" s="19">
        <v>0</v>
      </c>
      <c r="T1205" s="19">
        <v>0</v>
      </c>
    </row>
    <row r="1206" spans="1:20" outlineLevel="3" x14ac:dyDescent="0.35">
      <c r="H1206" s="1" t="s">
        <v>11159</v>
      </c>
      <c r="O1206" s="18"/>
      <c r="Q1206" s="19">
        <f>SUBTOTAL(9,Q1205:Q1205)</f>
        <v>500000</v>
      </c>
      <c r="R1206" s="19">
        <f>SUBTOTAL(9,R1205:R1205)</f>
        <v>500000</v>
      </c>
      <c r="S1206" s="19">
        <f>SUBTOTAL(9,S1205:S1205)</f>
        <v>0</v>
      </c>
      <c r="T1206" s="19">
        <f>SUBTOTAL(9,T1205:T1205)</f>
        <v>0</v>
      </c>
    </row>
    <row r="1207" spans="1:20" ht="29" outlineLevel="4" x14ac:dyDescent="0.35">
      <c r="A1207" s="9" t="s">
        <v>104</v>
      </c>
      <c r="B1207" s="9" t="s">
        <v>105</v>
      </c>
      <c r="C1207" s="12" t="s">
        <v>1239</v>
      </c>
      <c r="D1207" s="5" t="s">
        <v>1243</v>
      </c>
      <c r="E1207" s="9" t="s">
        <v>1243</v>
      </c>
      <c r="F1207" s="5" t="s">
        <v>4</v>
      </c>
      <c r="G1207" s="5" t="s">
        <v>45</v>
      </c>
      <c r="H1207" s="5" t="s">
        <v>1337</v>
      </c>
      <c r="I1207" s="4" t="s">
        <v>1338</v>
      </c>
      <c r="J1207" s="5" t="s">
        <v>4</v>
      </c>
      <c r="K1207" s="5" t="s">
        <v>4</v>
      </c>
      <c r="L1207" s="5" t="s">
        <v>4</v>
      </c>
      <c r="M1207" s="5" t="s">
        <v>5</v>
      </c>
      <c r="N1207" s="5" t="s">
        <v>1336</v>
      </c>
      <c r="O1207" s="18">
        <v>44468</v>
      </c>
      <c r="P1207" s="5" t="s">
        <v>7</v>
      </c>
      <c r="Q1207" s="19">
        <v>24989</v>
      </c>
      <c r="R1207" s="19">
        <v>0</v>
      </c>
      <c r="S1207" s="19">
        <v>24989</v>
      </c>
      <c r="T1207" s="19">
        <v>0</v>
      </c>
    </row>
    <row r="1208" spans="1:20" outlineLevel="3" x14ac:dyDescent="0.35">
      <c r="H1208" s="1" t="s">
        <v>11160</v>
      </c>
      <c r="O1208" s="18"/>
      <c r="Q1208" s="19">
        <f>SUBTOTAL(9,Q1207:Q1207)</f>
        <v>24989</v>
      </c>
      <c r="R1208" s="19">
        <f>SUBTOTAL(9,R1207:R1207)</f>
        <v>0</v>
      </c>
      <c r="S1208" s="19">
        <f>SUBTOTAL(9,S1207:S1207)</f>
        <v>24989</v>
      </c>
      <c r="T1208" s="19">
        <f>SUBTOTAL(9,T1207:T1207)</f>
        <v>0</v>
      </c>
    </row>
    <row r="1209" spans="1:20" ht="29" outlineLevel="4" x14ac:dyDescent="0.35">
      <c r="A1209" s="9" t="s">
        <v>1222</v>
      </c>
      <c r="B1209" s="9" t="s">
        <v>1223</v>
      </c>
      <c r="C1209" s="12" t="s">
        <v>1239</v>
      </c>
      <c r="D1209" s="5" t="s">
        <v>1243</v>
      </c>
      <c r="E1209" s="9" t="s">
        <v>1243</v>
      </c>
      <c r="F1209" s="5" t="s">
        <v>12483</v>
      </c>
      <c r="G1209" s="5" t="s">
        <v>4</v>
      </c>
      <c r="H1209" s="5" t="s">
        <v>1341</v>
      </c>
      <c r="I1209" s="4" t="s">
        <v>12540</v>
      </c>
      <c r="J1209" s="5" t="s">
        <v>1339</v>
      </c>
      <c r="K1209" s="5" t="s">
        <v>4</v>
      </c>
      <c r="L1209" s="5" t="s">
        <v>4</v>
      </c>
      <c r="M1209" s="5" t="s">
        <v>5</v>
      </c>
      <c r="N1209" s="5" t="s">
        <v>1340</v>
      </c>
      <c r="O1209" s="18">
        <v>44685</v>
      </c>
      <c r="P1209" s="5" t="s">
        <v>7</v>
      </c>
      <c r="Q1209" s="19">
        <v>241141.18</v>
      </c>
      <c r="R1209" s="19">
        <v>241141.18</v>
      </c>
      <c r="S1209" s="19">
        <v>0</v>
      </c>
      <c r="T1209" s="19">
        <v>0</v>
      </c>
    </row>
    <row r="1210" spans="1:20" ht="29" outlineLevel="4" x14ac:dyDescent="0.35">
      <c r="A1210" s="9" t="s">
        <v>1222</v>
      </c>
      <c r="B1210" s="9" t="s">
        <v>1223</v>
      </c>
      <c r="C1210" s="12" t="s">
        <v>1239</v>
      </c>
      <c r="D1210" s="5" t="s">
        <v>1243</v>
      </c>
      <c r="E1210" s="9" t="s">
        <v>1243</v>
      </c>
      <c r="F1210" s="5" t="s">
        <v>12483</v>
      </c>
      <c r="G1210" s="5" t="s">
        <v>4</v>
      </c>
      <c r="H1210" s="5" t="s">
        <v>1341</v>
      </c>
      <c r="I1210" s="4" t="s">
        <v>12540</v>
      </c>
      <c r="J1210" s="5" t="s">
        <v>1339</v>
      </c>
      <c r="K1210" s="5" t="s">
        <v>4</v>
      </c>
      <c r="L1210" s="5" t="s">
        <v>4</v>
      </c>
      <c r="M1210" s="5" t="s">
        <v>5</v>
      </c>
      <c r="N1210" s="5" t="s">
        <v>1342</v>
      </c>
      <c r="O1210" s="18">
        <v>44729</v>
      </c>
      <c r="P1210" s="5" t="s">
        <v>7</v>
      </c>
      <c r="Q1210" s="19">
        <v>132586.64000000001</v>
      </c>
      <c r="R1210" s="19">
        <v>132586.64000000001</v>
      </c>
      <c r="S1210" s="19">
        <v>0</v>
      </c>
      <c r="T1210" s="19">
        <v>0</v>
      </c>
    </row>
    <row r="1211" spans="1:20" outlineLevel="3" x14ac:dyDescent="0.35">
      <c r="H1211" s="1" t="s">
        <v>11161</v>
      </c>
      <c r="O1211" s="18"/>
      <c r="Q1211" s="19">
        <f>SUBTOTAL(9,Q1209:Q1210)</f>
        <v>373727.82</v>
      </c>
      <c r="R1211" s="19">
        <f>SUBTOTAL(9,R1209:R1210)</f>
        <v>373727.82</v>
      </c>
      <c r="S1211" s="19">
        <f>SUBTOTAL(9,S1209:S1210)</f>
        <v>0</v>
      </c>
      <c r="T1211" s="19">
        <f>SUBTOTAL(9,T1209:T1210)</f>
        <v>0</v>
      </c>
    </row>
    <row r="1212" spans="1:20" ht="29" outlineLevel="4" x14ac:dyDescent="0.35">
      <c r="A1212" s="9" t="s">
        <v>1222</v>
      </c>
      <c r="B1212" s="9" t="s">
        <v>1223</v>
      </c>
      <c r="C1212" s="12" t="s">
        <v>1239</v>
      </c>
      <c r="D1212" s="5" t="s">
        <v>1243</v>
      </c>
      <c r="E1212" s="9" t="s">
        <v>1243</v>
      </c>
      <c r="F1212" s="5" t="s">
        <v>12483</v>
      </c>
      <c r="G1212" s="5" t="s">
        <v>4</v>
      </c>
      <c r="H1212" s="5" t="s">
        <v>1344</v>
      </c>
      <c r="I1212" s="4" t="s">
        <v>12541</v>
      </c>
      <c r="J1212" s="5" t="s">
        <v>1339</v>
      </c>
      <c r="K1212" s="5" t="s">
        <v>4</v>
      </c>
      <c r="L1212" s="5" t="s">
        <v>4</v>
      </c>
      <c r="M1212" s="5" t="s">
        <v>5</v>
      </c>
      <c r="N1212" s="5" t="s">
        <v>1343</v>
      </c>
      <c r="O1212" s="18">
        <v>44684</v>
      </c>
      <c r="P1212" s="5" t="s">
        <v>7</v>
      </c>
      <c r="Q1212" s="19">
        <v>75892.179999999993</v>
      </c>
      <c r="R1212" s="19">
        <v>75892.179999999993</v>
      </c>
      <c r="S1212" s="19">
        <v>0</v>
      </c>
      <c r="T1212" s="19">
        <v>0</v>
      </c>
    </row>
    <row r="1213" spans="1:20" ht="29" outlineLevel="4" x14ac:dyDescent="0.35">
      <c r="A1213" s="9" t="s">
        <v>1222</v>
      </c>
      <c r="B1213" s="9" t="s">
        <v>1223</v>
      </c>
      <c r="C1213" s="12" t="s">
        <v>1239</v>
      </c>
      <c r="D1213" s="5" t="s">
        <v>1243</v>
      </c>
      <c r="E1213" s="9" t="s">
        <v>1243</v>
      </c>
      <c r="F1213" s="5" t="s">
        <v>12483</v>
      </c>
      <c r="G1213" s="5" t="s">
        <v>4</v>
      </c>
      <c r="H1213" s="5" t="s">
        <v>1344</v>
      </c>
      <c r="I1213" s="4" t="s">
        <v>12541</v>
      </c>
      <c r="J1213" s="5" t="s">
        <v>1339</v>
      </c>
      <c r="K1213" s="5" t="s">
        <v>4</v>
      </c>
      <c r="L1213" s="5" t="s">
        <v>4</v>
      </c>
      <c r="M1213" s="5" t="s">
        <v>5</v>
      </c>
      <c r="N1213" s="5" t="s">
        <v>1345</v>
      </c>
      <c r="O1213" s="18">
        <v>44729</v>
      </c>
      <c r="P1213" s="5" t="s">
        <v>7</v>
      </c>
      <c r="Q1213" s="19">
        <v>301749</v>
      </c>
      <c r="R1213" s="19">
        <v>301749</v>
      </c>
      <c r="S1213" s="19">
        <v>0</v>
      </c>
      <c r="T1213" s="19">
        <v>0</v>
      </c>
    </row>
    <row r="1214" spans="1:20" outlineLevel="3" x14ac:dyDescent="0.35">
      <c r="H1214" s="1" t="s">
        <v>11162</v>
      </c>
      <c r="O1214" s="18"/>
      <c r="Q1214" s="19">
        <f>SUBTOTAL(9,Q1212:Q1213)</f>
        <v>377641.18</v>
      </c>
      <c r="R1214" s="19">
        <f>SUBTOTAL(9,R1212:R1213)</f>
        <v>377641.18</v>
      </c>
      <c r="S1214" s="19">
        <f>SUBTOTAL(9,S1212:S1213)</f>
        <v>0</v>
      </c>
      <c r="T1214" s="19">
        <f>SUBTOTAL(9,T1212:T1213)</f>
        <v>0</v>
      </c>
    </row>
    <row r="1215" spans="1:20" ht="29" outlineLevel="4" x14ac:dyDescent="0.35">
      <c r="A1215" s="9" t="s">
        <v>1222</v>
      </c>
      <c r="B1215" s="9" t="s">
        <v>1223</v>
      </c>
      <c r="C1215" s="12" t="s">
        <v>1239</v>
      </c>
      <c r="D1215" s="5" t="s">
        <v>1243</v>
      </c>
      <c r="E1215" s="9" t="s">
        <v>1243</v>
      </c>
      <c r="F1215" s="5" t="s">
        <v>4</v>
      </c>
      <c r="G1215" s="5" t="s">
        <v>1006</v>
      </c>
      <c r="H1215" s="5" t="s">
        <v>1348</v>
      </c>
      <c r="I1215" s="4" t="s">
        <v>12538</v>
      </c>
      <c r="J1215" s="5" t="s">
        <v>1346</v>
      </c>
      <c r="K1215" s="5" t="s">
        <v>4</v>
      </c>
      <c r="L1215" s="5" t="s">
        <v>4</v>
      </c>
      <c r="M1215" s="5" t="s">
        <v>5</v>
      </c>
      <c r="N1215" s="5" t="s">
        <v>1347</v>
      </c>
      <c r="O1215" s="18">
        <v>44586</v>
      </c>
      <c r="P1215" s="5" t="s">
        <v>7</v>
      </c>
      <c r="Q1215" s="19">
        <v>4887.8599999999997</v>
      </c>
      <c r="R1215" s="19">
        <v>0</v>
      </c>
      <c r="S1215" s="19">
        <v>4887.8599999999997</v>
      </c>
      <c r="T1215" s="19">
        <v>0</v>
      </c>
    </row>
    <row r="1216" spans="1:20" ht="29" outlineLevel="4" x14ac:dyDescent="0.35">
      <c r="A1216" s="9" t="s">
        <v>1222</v>
      </c>
      <c r="B1216" s="9" t="s">
        <v>1223</v>
      </c>
      <c r="C1216" s="12" t="s">
        <v>1239</v>
      </c>
      <c r="D1216" s="5" t="s">
        <v>1243</v>
      </c>
      <c r="E1216" s="9" t="s">
        <v>1243</v>
      </c>
      <c r="F1216" s="5" t="s">
        <v>4</v>
      </c>
      <c r="G1216" s="5" t="s">
        <v>1006</v>
      </c>
      <c r="H1216" s="5" t="s">
        <v>1348</v>
      </c>
      <c r="I1216" s="4" t="s">
        <v>12538</v>
      </c>
      <c r="J1216" s="5" t="s">
        <v>1346</v>
      </c>
      <c r="K1216" s="5" t="s">
        <v>4</v>
      </c>
      <c r="L1216" s="5" t="s">
        <v>4</v>
      </c>
      <c r="M1216" s="5" t="s">
        <v>5</v>
      </c>
      <c r="N1216" s="5" t="s">
        <v>1349</v>
      </c>
      <c r="O1216" s="18">
        <v>44616</v>
      </c>
      <c r="P1216" s="5" t="s">
        <v>7</v>
      </c>
      <c r="Q1216" s="19">
        <v>4843.05</v>
      </c>
      <c r="R1216" s="19">
        <v>0</v>
      </c>
      <c r="S1216" s="19">
        <v>4843.05</v>
      </c>
      <c r="T1216" s="19">
        <v>0</v>
      </c>
    </row>
    <row r="1217" spans="1:20" ht="29" outlineLevel="4" x14ac:dyDescent="0.35">
      <c r="A1217" s="9" t="s">
        <v>1222</v>
      </c>
      <c r="B1217" s="9" t="s">
        <v>1223</v>
      </c>
      <c r="C1217" s="12" t="s">
        <v>1239</v>
      </c>
      <c r="D1217" s="5" t="s">
        <v>1243</v>
      </c>
      <c r="E1217" s="9" t="s">
        <v>1243</v>
      </c>
      <c r="F1217" s="5" t="s">
        <v>4</v>
      </c>
      <c r="G1217" s="5" t="s">
        <v>1006</v>
      </c>
      <c r="H1217" s="5" t="s">
        <v>1348</v>
      </c>
      <c r="I1217" s="4" t="s">
        <v>12538</v>
      </c>
      <c r="J1217" s="5" t="s">
        <v>1346</v>
      </c>
      <c r="K1217" s="5" t="s">
        <v>4</v>
      </c>
      <c r="L1217" s="5" t="s">
        <v>4</v>
      </c>
      <c r="M1217" s="5" t="s">
        <v>5</v>
      </c>
      <c r="N1217" s="5" t="s">
        <v>1350</v>
      </c>
      <c r="O1217" s="18">
        <v>44729</v>
      </c>
      <c r="P1217" s="5" t="s">
        <v>7</v>
      </c>
      <c r="Q1217" s="19">
        <v>3499.65</v>
      </c>
      <c r="R1217" s="19">
        <v>0</v>
      </c>
      <c r="S1217" s="19">
        <v>3499.65</v>
      </c>
      <c r="T1217" s="19">
        <v>0</v>
      </c>
    </row>
    <row r="1218" spans="1:20" ht="29" outlineLevel="4" x14ac:dyDescent="0.35">
      <c r="A1218" s="9" t="s">
        <v>1222</v>
      </c>
      <c r="B1218" s="9" t="s">
        <v>1223</v>
      </c>
      <c r="C1218" s="12" t="s">
        <v>1239</v>
      </c>
      <c r="D1218" s="5" t="s">
        <v>1243</v>
      </c>
      <c r="E1218" s="9" t="s">
        <v>1243</v>
      </c>
      <c r="F1218" s="5" t="s">
        <v>12483</v>
      </c>
      <c r="G1218" s="5" t="s">
        <v>4</v>
      </c>
      <c r="H1218" s="5" t="s">
        <v>1348</v>
      </c>
      <c r="I1218" s="4" t="s">
        <v>12538</v>
      </c>
      <c r="J1218" s="5" t="s">
        <v>1346</v>
      </c>
      <c r="K1218" s="5" t="s">
        <v>4</v>
      </c>
      <c r="L1218" s="5" t="s">
        <v>4</v>
      </c>
      <c r="M1218" s="5" t="s">
        <v>5</v>
      </c>
      <c r="N1218" s="5" t="s">
        <v>1347</v>
      </c>
      <c r="O1218" s="18">
        <v>44586</v>
      </c>
      <c r="P1218" s="5" t="s">
        <v>7</v>
      </c>
      <c r="Q1218" s="19">
        <v>19550.990000000002</v>
      </c>
      <c r="R1218" s="19">
        <v>19550.990000000002</v>
      </c>
      <c r="S1218" s="19">
        <v>0</v>
      </c>
      <c r="T1218" s="19">
        <v>0</v>
      </c>
    </row>
    <row r="1219" spans="1:20" ht="29" outlineLevel="4" x14ac:dyDescent="0.35">
      <c r="A1219" s="9" t="s">
        <v>1222</v>
      </c>
      <c r="B1219" s="9" t="s">
        <v>1223</v>
      </c>
      <c r="C1219" s="12" t="s">
        <v>1239</v>
      </c>
      <c r="D1219" s="5" t="s">
        <v>1243</v>
      </c>
      <c r="E1219" s="9" t="s">
        <v>1243</v>
      </c>
      <c r="F1219" s="5" t="s">
        <v>12483</v>
      </c>
      <c r="G1219" s="5" t="s">
        <v>4</v>
      </c>
      <c r="H1219" s="5" t="s">
        <v>1348</v>
      </c>
      <c r="I1219" s="4" t="s">
        <v>12538</v>
      </c>
      <c r="J1219" s="5" t="s">
        <v>1346</v>
      </c>
      <c r="K1219" s="5" t="s">
        <v>4</v>
      </c>
      <c r="L1219" s="5" t="s">
        <v>4</v>
      </c>
      <c r="M1219" s="5" t="s">
        <v>5</v>
      </c>
      <c r="N1219" s="5" t="s">
        <v>1349</v>
      </c>
      <c r="O1219" s="18">
        <v>44616</v>
      </c>
      <c r="P1219" s="5" t="s">
        <v>7</v>
      </c>
      <c r="Q1219" s="19">
        <v>19371.77</v>
      </c>
      <c r="R1219" s="19">
        <v>19371.77</v>
      </c>
      <c r="S1219" s="19">
        <v>0</v>
      </c>
      <c r="T1219" s="19">
        <v>0</v>
      </c>
    </row>
    <row r="1220" spans="1:20" ht="29" outlineLevel="4" x14ac:dyDescent="0.35">
      <c r="A1220" s="9" t="s">
        <v>1222</v>
      </c>
      <c r="B1220" s="9" t="s">
        <v>1223</v>
      </c>
      <c r="C1220" s="12" t="s">
        <v>1239</v>
      </c>
      <c r="D1220" s="5" t="s">
        <v>1243</v>
      </c>
      <c r="E1220" s="9" t="s">
        <v>1243</v>
      </c>
      <c r="F1220" s="5" t="s">
        <v>12483</v>
      </c>
      <c r="G1220" s="5" t="s">
        <v>4</v>
      </c>
      <c r="H1220" s="5" t="s">
        <v>1348</v>
      </c>
      <c r="I1220" s="4" t="s">
        <v>12538</v>
      </c>
      <c r="J1220" s="5" t="s">
        <v>1346</v>
      </c>
      <c r="K1220" s="5" t="s">
        <v>4</v>
      </c>
      <c r="L1220" s="5" t="s">
        <v>4</v>
      </c>
      <c r="M1220" s="5" t="s">
        <v>5</v>
      </c>
      <c r="N1220" s="5" t="s">
        <v>1350</v>
      </c>
      <c r="O1220" s="18">
        <v>44729</v>
      </c>
      <c r="P1220" s="5" t="s">
        <v>7</v>
      </c>
      <c r="Q1220" s="19">
        <v>13998.27</v>
      </c>
      <c r="R1220" s="19">
        <v>13998.27</v>
      </c>
      <c r="S1220" s="19">
        <v>0</v>
      </c>
      <c r="T1220" s="19">
        <v>0</v>
      </c>
    </row>
    <row r="1221" spans="1:20" outlineLevel="3" x14ac:dyDescent="0.35">
      <c r="H1221" s="1" t="s">
        <v>11163</v>
      </c>
      <c r="O1221" s="18"/>
      <c r="Q1221" s="19">
        <f>SUBTOTAL(9,Q1215:Q1220)</f>
        <v>66151.590000000011</v>
      </c>
      <c r="R1221" s="19">
        <f>SUBTOTAL(9,R1215:R1220)</f>
        <v>52921.03</v>
      </c>
      <c r="S1221" s="19">
        <f>SUBTOTAL(9,S1215:S1220)</f>
        <v>13230.56</v>
      </c>
      <c r="T1221" s="19">
        <f>SUBTOTAL(9,T1215:T1220)</f>
        <v>0</v>
      </c>
    </row>
    <row r="1222" spans="1:20" ht="29" outlineLevel="4" x14ac:dyDescent="0.35">
      <c r="A1222" s="9" t="s">
        <v>104</v>
      </c>
      <c r="B1222" s="9" t="s">
        <v>105</v>
      </c>
      <c r="C1222" s="12" t="s">
        <v>1239</v>
      </c>
      <c r="D1222" s="5" t="s">
        <v>1243</v>
      </c>
      <c r="E1222" s="9" t="s">
        <v>1243</v>
      </c>
      <c r="F1222" s="5" t="s">
        <v>4</v>
      </c>
      <c r="G1222" s="5" t="s">
        <v>45</v>
      </c>
      <c r="H1222" s="5" t="s">
        <v>1352</v>
      </c>
      <c r="I1222" s="4" t="s">
        <v>1353</v>
      </c>
      <c r="J1222" s="5" t="s">
        <v>4</v>
      </c>
      <c r="K1222" s="5" t="s">
        <v>4</v>
      </c>
      <c r="L1222" s="5" t="s">
        <v>4</v>
      </c>
      <c r="M1222" s="5" t="s">
        <v>5</v>
      </c>
      <c r="N1222" s="5" t="s">
        <v>1351</v>
      </c>
      <c r="O1222" s="18">
        <v>44596</v>
      </c>
      <c r="P1222" s="5" t="s">
        <v>7</v>
      </c>
      <c r="Q1222" s="19">
        <v>3608.66</v>
      </c>
      <c r="R1222" s="19">
        <v>0</v>
      </c>
      <c r="S1222" s="19">
        <v>3608.66</v>
      </c>
      <c r="T1222" s="19">
        <v>0</v>
      </c>
    </row>
    <row r="1223" spans="1:20" ht="29" outlineLevel="4" x14ac:dyDescent="0.35">
      <c r="A1223" s="9" t="s">
        <v>104</v>
      </c>
      <c r="B1223" s="9" t="s">
        <v>105</v>
      </c>
      <c r="C1223" s="12" t="s">
        <v>1239</v>
      </c>
      <c r="D1223" s="5" t="s">
        <v>1243</v>
      </c>
      <c r="E1223" s="9" t="s">
        <v>1243</v>
      </c>
      <c r="F1223" s="5" t="s">
        <v>4</v>
      </c>
      <c r="G1223" s="5" t="s">
        <v>45</v>
      </c>
      <c r="H1223" s="5" t="s">
        <v>1352</v>
      </c>
      <c r="I1223" s="4" t="s">
        <v>1353</v>
      </c>
      <c r="J1223" s="5" t="s">
        <v>4</v>
      </c>
      <c r="K1223" s="5" t="s">
        <v>4</v>
      </c>
      <c r="L1223" s="5" t="s">
        <v>4</v>
      </c>
      <c r="M1223" s="5" t="s">
        <v>5</v>
      </c>
      <c r="N1223" s="5" t="s">
        <v>1354</v>
      </c>
      <c r="O1223" s="18">
        <v>44692</v>
      </c>
      <c r="P1223" s="5" t="s">
        <v>7</v>
      </c>
      <c r="Q1223" s="19">
        <v>5886.92</v>
      </c>
      <c r="R1223" s="19">
        <v>0</v>
      </c>
      <c r="S1223" s="19">
        <v>5886.92</v>
      </c>
      <c r="T1223" s="19">
        <v>0</v>
      </c>
    </row>
    <row r="1224" spans="1:20" ht="29" outlineLevel="4" x14ac:dyDescent="0.35">
      <c r="A1224" s="9" t="s">
        <v>104</v>
      </c>
      <c r="B1224" s="9" t="s">
        <v>105</v>
      </c>
      <c r="C1224" s="12" t="s">
        <v>1239</v>
      </c>
      <c r="D1224" s="5" t="s">
        <v>1243</v>
      </c>
      <c r="E1224" s="9" t="s">
        <v>1243</v>
      </c>
      <c r="F1224" s="5" t="s">
        <v>4</v>
      </c>
      <c r="G1224" s="5" t="s">
        <v>45</v>
      </c>
      <c r="H1224" s="5" t="s">
        <v>1352</v>
      </c>
      <c r="I1224" s="4" t="s">
        <v>1353</v>
      </c>
      <c r="J1224" s="5" t="s">
        <v>4</v>
      </c>
      <c r="K1224" s="5" t="s">
        <v>4</v>
      </c>
      <c r="L1224" s="5" t="s">
        <v>4</v>
      </c>
      <c r="M1224" s="5" t="s">
        <v>5</v>
      </c>
      <c r="N1224" s="5" t="s">
        <v>1355</v>
      </c>
      <c r="O1224" s="18">
        <v>44720</v>
      </c>
      <c r="P1224" s="5" t="s">
        <v>7</v>
      </c>
      <c r="Q1224" s="19">
        <v>10308.49</v>
      </c>
      <c r="R1224" s="19">
        <v>0</v>
      </c>
      <c r="S1224" s="19">
        <v>10308.49</v>
      </c>
      <c r="T1224" s="19">
        <v>0</v>
      </c>
    </row>
    <row r="1225" spans="1:20" ht="29" outlineLevel="4" x14ac:dyDescent="0.35">
      <c r="A1225" s="9" t="s">
        <v>104</v>
      </c>
      <c r="B1225" s="9" t="s">
        <v>105</v>
      </c>
      <c r="C1225" s="12" t="s">
        <v>1239</v>
      </c>
      <c r="D1225" s="5" t="s">
        <v>1243</v>
      </c>
      <c r="E1225" s="9" t="s">
        <v>1243</v>
      </c>
      <c r="F1225" s="5" t="s">
        <v>1200</v>
      </c>
      <c r="G1225" s="5" t="s">
        <v>4</v>
      </c>
      <c r="H1225" s="5" t="s">
        <v>1352</v>
      </c>
      <c r="I1225" s="4" t="s">
        <v>1353</v>
      </c>
      <c r="J1225" s="5" t="s">
        <v>4</v>
      </c>
      <c r="K1225" s="5" t="s">
        <v>4</v>
      </c>
      <c r="L1225" s="5" t="s">
        <v>4</v>
      </c>
      <c r="M1225" s="5" t="s">
        <v>5</v>
      </c>
      <c r="N1225" s="5" t="s">
        <v>1351</v>
      </c>
      <c r="O1225" s="18">
        <v>44596</v>
      </c>
      <c r="P1225" s="5" t="s">
        <v>7</v>
      </c>
      <c r="Q1225" s="19">
        <v>28872.34</v>
      </c>
      <c r="R1225" s="19">
        <v>28872.34</v>
      </c>
      <c r="S1225" s="19">
        <v>0</v>
      </c>
      <c r="T1225" s="19">
        <v>0</v>
      </c>
    </row>
    <row r="1226" spans="1:20" ht="29" outlineLevel="4" x14ac:dyDescent="0.35">
      <c r="A1226" s="9" t="s">
        <v>104</v>
      </c>
      <c r="B1226" s="9" t="s">
        <v>105</v>
      </c>
      <c r="C1226" s="12" t="s">
        <v>1239</v>
      </c>
      <c r="D1226" s="5" t="s">
        <v>1243</v>
      </c>
      <c r="E1226" s="9" t="s">
        <v>1243</v>
      </c>
      <c r="F1226" s="5" t="s">
        <v>1200</v>
      </c>
      <c r="G1226" s="5" t="s">
        <v>4</v>
      </c>
      <c r="H1226" s="5" t="s">
        <v>1352</v>
      </c>
      <c r="I1226" s="4" t="s">
        <v>1353</v>
      </c>
      <c r="J1226" s="5" t="s">
        <v>4</v>
      </c>
      <c r="K1226" s="5" t="s">
        <v>4</v>
      </c>
      <c r="L1226" s="5" t="s">
        <v>4</v>
      </c>
      <c r="M1226" s="5" t="s">
        <v>5</v>
      </c>
      <c r="N1226" s="5" t="s">
        <v>1354</v>
      </c>
      <c r="O1226" s="18">
        <v>44692</v>
      </c>
      <c r="P1226" s="5" t="s">
        <v>7</v>
      </c>
      <c r="Q1226" s="19">
        <v>47097.08</v>
      </c>
      <c r="R1226" s="19">
        <v>47097.08</v>
      </c>
      <c r="S1226" s="19">
        <v>0</v>
      </c>
      <c r="T1226" s="19">
        <v>0</v>
      </c>
    </row>
    <row r="1227" spans="1:20" ht="29" outlineLevel="4" x14ac:dyDescent="0.35">
      <c r="A1227" s="9" t="s">
        <v>104</v>
      </c>
      <c r="B1227" s="9" t="s">
        <v>105</v>
      </c>
      <c r="C1227" s="12" t="s">
        <v>1239</v>
      </c>
      <c r="D1227" s="5" t="s">
        <v>1243</v>
      </c>
      <c r="E1227" s="9" t="s">
        <v>1243</v>
      </c>
      <c r="F1227" s="5" t="s">
        <v>1200</v>
      </c>
      <c r="G1227" s="5" t="s">
        <v>4</v>
      </c>
      <c r="H1227" s="5" t="s">
        <v>1352</v>
      </c>
      <c r="I1227" s="4" t="s">
        <v>1353</v>
      </c>
      <c r="J1227" s="5" t="s">
        <v>4</v>
      </c>
      <c r="K1227" s="5" t="s">
        <v>4</v>
      </c>
      <c r="L1227" s="5" t="s">
        <v>4</v>
      </c>
      <c r="M1227" s="5" t="s">
        <v>5</v>
      </c>
      <c r="N1227" s="5" t="s">
        <v>1355</v>
      </c>
      <c r="O1227" s="18">
        <v>44720</v>
      </c>
      <c r="P1227" s="5" t="s">
        <v>7</v>
      </c>
      <c r="Q1227" s="19">
        <v>82467.509999999995</v>
      </c>
      <c r="R1227" s="19">
        <v>82467.509999999995</v>
      </c>
      <c r="S1227" s="19">
        <v>0</v>
      </c>
      <c r="T1227" s="19">
        <v>0</v>
      </c>
    </row>
    <row r="1228" spans="1:20" outlineLevel="3" x14ac:dyDescent="0.35">
      <c r="H1228" s="1" t="s">
        <v>11164</v>
      </c>
      <c r="O1228" s="18"/>
      <c r="Q1228" s="19">
        <f>SUBTOTAL(9,Q1222:Q1227)</f>
        <v>178241</v>
      </c>
      <c r="R1228" s="19">
        <f>SUBTOTAL(9,R1222:R1227)</f>
        <v>158436.93</v>
      </c>
      <c r="S1228" s="19">
        <f>SUBTOTAL(9,S1222:S1227)</f>
        <v>19804.07</v>
      </c>
      <c r="T1228" s="19">
        <f>SUBTOTAL(9,T1222:T1227)</f>
        <v>0</v>
      </c>
    </row>
    <row r="1229" spans="1:20" ht="29" outlineLevel="4" x14ac:dyDescent="0.35">
      <c r="A1229" s="9" t="s">
        <v>104</v>
      </c>
      <c r="B1229" s="9" t="s">
        <v>105</v>
      </c>
      <c r="C1229" s="12" t="s">
        <v>1239</v>
      </c>
      <c r="D1229" s="5" t="s">
        <v>1243</v>
      </c>
      <c r="E1229" s="9" t="s">
        <v>1243</v>
      </c>
      <c r="F1229" s="5" t="s">
        <v>4</v>
      </c>
      <c r="G1229" s="5" t="s">
        <v>45</v>
      </c>
      <c r="H1229" s="5" t="s">
        <v>1357</v>
      </c>
      <c r="I1229" s="4" t="s">
        <v>1358</v>
      </c>
      <c r="J1229" s="5" t="s">
        <v>4</v>
      </c>
      <c r="K1229" s="5" t="s">
        <v>4</v>
      </c>
      <c r="L1229" s="5" t="s">
        <v>4</v>
      </c>
      <c r="M1229" s="5" t="s">
        <v>5</v>
      </c>
      <c r="N1229" s="5" t="s">
        <v>1356</v>
      </c>
      <c r="O1229" s="18">
        <v>44644</v>
      </c>
      <c r="P1229" s="5" t="s">
        <v>7</v>
      </c>
      <c r="Q1229" s="19">
        <v>72599</v>
      </c>
      <c r="R1229" s="19">
        <v>0</v>
      </c>
      <c r="S1229" s="19">
        <v>72599</v>
      </c>
      <c r="T1229" s="19">
        <v>0</v>
      </c>
    </row>
    <row r="1230" spans="1:20" outlineLevel="3" x14ac:dyDescent="0.35">
      <c r="H1230" s="1" t="s">
        <v>11165</v>
      </c>
      <c r="O1230" s="18"/>
      <c r="Q1230" s="19">
        <f>SUBTOTAL(9,Q1229:Q1229)</f>
        <v>72599</v>
      </c>
      <c r="R1230" s="19">
        <f>SUBTOTAL(9,R1229:R1229)</f>
        <v>0</v>
      </c>
      <c r="S1230" s="19">
        <f>SUBTOTAL(9,S1229:S1229)</f>
        <v>72599</v>
      </c>
      <c r="T1230" s="19">
        <f>SUBTOTAL(9,T1229:T1229)</f>
        <v>0</v>
      </c>
    </row>
    <row r="1231" spans="1:20" ht="29" outlineLevel="4" x14ac:dyDescent="0.35">
      <c r="A1231" s="9" t="s">
        <v>526</v>
      </c>
      <c r="B1231" s="9" t="s">
        <v>527</v>
      </c>
      <c r="C1231" s="12" t="s">
        <v>1239</v>
      </c>
      <c r="D1231" s="5" t="s">
        <v>1243</v>
      </c>
      <c r="E1231" s="9" t="s">
        <v>1319</v>
      </c>
      <c r="F1231" s="5" t="s">
        <v>529</v>
      </c>
      <c r="G1231" s="5" t="s">
        <v>4</v>
      </c>
      <c r="H1231" s="5" t="s">
        <v>1361</v>
      </c>
      <c r="I1231" s="4" t="s">
        <v>1362</v>
      </c>
      <c r="J1231" s="5" t="s">
        <v>4</v>
      </c>
      <c r="K1231" s="5" t="s">
        <v>4</v>
      </c>
      <c r="L1231" s="5" t="s">
        <v>4</v>
      </c>
      <c r="M1231" s="5" t="s">
        <v>5</v>
      </c>
      <c r="N1231" s="5" t="s">
        <v>1359</v>
      </c>
      <c r="O1231" s="18">
        <v>44571</v>
      </c>
      <c r="P1231" s="5" t="s">
        <v>1360</v>
      </c>
      <c r="Q1231" s="19">
        <v>7697.18</v>
      </c>
      <c r="R1231" s="19">
        <v>7697.18</v>
      </c>
      <c r="S1231" s="19">
        <v>0</v>
      </c>
      <c r="T1231" s="19">
        <v>0</v>
      </c>
    </row>
    <row r="1232" spans="1:20" ht="29" outlineLevel="4" x14ac:dyDescent="0.35">
      <c r="A1232" s="9" t="s">
        <v>526</v>
      </c>
      <c r="B1232" s="9" t="s">
        <v>527</v>
      </c>
      <c r="C1232" s="12" t="s">
        <v>1239</v>
      </c>
      <c r="D1232" s="5" t="s">
        <v>1243</v>
      </c>
      <c r="E1232" s="9" t="s">
        <v>1319</v>
      </c>
      <c r="F1232" s="5" t="s">
        <v>529</v>
      </c>
      <c r="G1232" s="5" t="s">
        <v>4</v>
      </c>
      <c r="H1232" s="5" t="s">
        <v>1361</v>
      </c>
      <c r="I1232" s="4" t="s">
        <v>1362</v>
      </c>
      <c r="J1232" s="5" t="s">
        <v>4</v>
      </c>
      <c r="K1232" s="5" t="s">
        <v>4</v>
      </c>
      <c r="L1232" s="5" t="s">
        <v>4</v>
      </c>
      <c r="M1232" s="5" t="s">
        <v>5</v>
      </c>
      <c r="N1232" s="5" t="s">
        <v>1363</v>
      </c>
      <c r="O1232" s="18">
        <v>44579</v>
      </c>
      <c r="P1232" s="5" t="s">
        <v>1364</v>
      </c>
      <c r="Q1232" s="19">
        <v>6081.44</v>
      </c>
      <c r="R1232" s="19">
        <v>6081.44</v>
      </c>
      <c r="S1232" s="19">
        <v>0</v>
      </c>
      <c r="T1232" s="19">
        <v>0</v>
      </c>
    </row>
    <row r="1233" spans="1:20" ht="29" outlineLevel="4" x14ac:dyDescent="0.35">
      <c r="A1233" s="9" t="s">
        <v>526</v>
      </c>
      <c r="B1233" s="9" t="s">
        <v>527</v>
      </c>
      <c r="C1233" s="12" t="s">
        <v>1239</v>
      </c>
      <c r="D1233" s="5" t="s">
        <v>1243</v>
      </c>
      <c r="E1233" s="9" t="s">
        <v>1319</v>
      </c>
      <c r="F1233" s="5" t="s">
        <v>529</v>
      </c>
      <c r="G1233" s="5" t="s">
        <v>4</v>
      </c>
      <c r="H1233" s="5" t="s">
        <v>1361</v>
      </c>
      <c r="I1233" s="4" t="s">
        <v>1362</v>
      </c>
      <c r="J1233" s="5" t="s">
        <v>4</v>
      </c>
      <c r="K1233" s="5" t="s">
        <v>4</v>
      </c>
      <c r="L1233" s="5" t="s">
        <v>4</v>
      </c>
      <c r="M1233" s="5" t="s">
        <v>5</v>
      </c>
      <c r="N1233" s="5" t="s">
        <v>1365</v>
      </c>
      <c r="O1233" s="18">
        <v>44585</v>
      </c>
      <c r="P1233" s="5" t="s">
        <v>1366</v>
      </c>
      <c r="Q1233" s="19">
        <v>5552.43</v>
      </c>
      <c r="R1233" s="19">
        <v>5552.43</v>
      </c>
      <c r="S1233" s="19">
        <v>0</v>
      </c>
      <c r="T1233" s="19">
        <v>0</v>
      </c>
    </row>
    <row r="1234" spans="1:20" ht="29" outlineLevel="4" x14ac:dyDescent="0.35">
      <c r="A1234" s="9" t="s">
        <v>526</v>
      </c>
      <c r="B1234" s="9" t="s">
        <v>527</v>
      </c>
      <c r="C1234" s="12" t="s">
        <v>1239</v>
      </c>
      <c r="D1234" s="5" t="s">
        <v>1243</v>
      </c>
      <c r="E1234" s="9" t="s">
        <v>1319</v>
      </c>
      <c r="F1234" s="5" t="s">
        <v>529</v>
      </c>
      <c r="G1234" s="5" t="s">
        <v>4</v>
      </c>
      <c r="H1234" s="5" t="s">
        <v>1361</v>
      </c>
      <c r="I1234" s="4" t="s">
        <v>1362</v>
      </c>
      <c r="J1234" s="5" t="s">
        <v>4</v>
      </c>
      <c r="K1234" s="5" t="s">
        <v>4</v>
      </c>
      <c r="L1234" s="5" t="s">
        <v>4</v>
      </c>
      <c r="M1234" s="5" t="s">
        <v>5</v>
      </c>
      <c r="N1234" s="5" t="s">
        <v>1367</v>
      </c>
      <c r="O1234" s="18">
        <v>44609</v>
      </c>
      <c r="P1234" s="5" t="s">
        <v>1368</v>
      </c>
      <c r="Q1234" s="19">
        <v>7222.76</v>
      </c>
      <c r="R1234" s="19">
        <v>7222.76</v>
      </c>
      <c r="S1234" s="19">
        <v>0</v>
      </c>
      <c r="T1234" s="19">
        <v>0</v>
      </c>
    </row>
    <row r="1235" spans="1:20" ht="29" outlineLevel="4" x14ac:dyDescent="0.35">
      <c r="A1235" s="9" t="s">
        <v>526</v>
      </c>
      <c r="B1235" s="9" t="s">
        <v>527</v>
      </c>
      <c r="C1235" s="12" t="s">
        <v>1239</v>
      </c>
      <c r="D1235" s="5" t="s">
        <v>1243</v>
      </c>
      <c r="E1235" s="9" t="s">
        <v>1319</v>
      </c>
      <c r="F1235" s="5" t="s">
        <v>529</v>
      </c>
      <c r="G1235" s="5" t="s">
        <v>4</v>
      </c>
      <c r="H1235" s="5" t="s">
        <v>1361</v>
      </c>
      <c r="I1235" s="4" t="s">
        <v>1362</v>
      </c>
      <c r="J1235" s="5" t="s">
        <v>4</v>
      </c>
      <c r="K1235" s="5" t="s">
        <v>4</v>
      </c>
      <c r="L1235" s="5" t="s">
        <v>4</v>
      </c>
      <c r="M1235" s="5" t="s">
        <v>5</v>
      </c>
      <c r="N1235" s="5" t="s">
        <v>1369</v>
      </c>
      <c r="O1235" s="18">
        <v>44644</v>
      </c>
      <c r="P1235" s="5" t="s">
        <v>1370</v>
      </c>
      <c r="Q1235" s="19">
        <v>8386.0300000000007</v>
      </c>
      <c r="R1235" s="19">
        <v>8386.0300000000007</v>
      </c>
      <c r="S1235" s="19">
        <v>0</v>
      </c>
      <c r="T1235" s="19">
        <v>0</v>
      </c>
    </row>
    <row r="1236" spans="1:20" ht="29" outlineLevel="4" x14ac:dyDescent="0.35">
      <c r="A1236" s="9" t="s">
        <v>526</v>
      </c>
      <c r="B1236" s="9" t="s">
        <v>527</v>
      </c>
      <c r="C1236" s="12" t="s">
        <v>1239</v>
      </c>
      <c r="D1236" s="5" t="s">
        <v>1243</v>
      </c>
      <c r="E1236" s="9" t="s">
        <v>1319</v>
      </c>
      <c r="F1236" s="5" t="s">
        <v>529</v>
      </c>
      <c r="G1236" s="5" t="s">
        <v>4</v>
      </c>
      <c r="H1236" s="5" t="s">
        <v>1361</v>
      </c>
      <c r="I1236" s="4" t="s">
        <v>1362</v>
      </c>
      <c r="J1236" s="5" t="s">
        <v>4</v>
      </c>
      <c r="K1236" s="5" t="s">
        <v>4</v>
      </c>
      <c r="L1236" s="5" t="s">
        <v>4</v>
      </c>
      <c r="M1236" s="5" t="s">
        <v>5</v>
      </c>
      <c r="N1236" s="5" t="s">
        <v>1371</v>
      </c>
      <c r="O1236" s="18">
        <v>44693</v>
      </c>
      <c r="P1236" s="5" t="s">
        <v>1372</v>
      </c>
      <c r="Q1236" s="19">
        <v>8105.29</v>
      </c>
      <c r="R1236" s="19">
        <v>8105.29</v>
      </c>
      <c r="S1236" s="19">
        <v>0</v>
      </c>
      <c r="T1236" s="19">
        <v>0</v>
      </c>
    </row>
    <row r="1237" spans="1:20" ht="29" outlineLevel="4" x14ac:dyDescent="0.35">
      <c r="A1237" s="9" t="s">
        <v>526</v>
      </c>
      <c r="B1237" s="9" t="s">
        <v>527</v>
      </c>
      <c r="C1237" s="12" t="s">
        <v>1239</v>
      </c>
      <c r="D1237" s="5" t="s">
        <v>1243</v>
      </c>
      <c r="E1237" s="9" t="s">
        <v>1319</v>
      </c>
      <c r="F1237" s="5" t="s">
        <v>529</v>
      </c>
      <c r="G1237" s="5" t="s">
        <v>4</v>
      </c>
      <c r="H1237" s="5" t="s">
        <v>1361</v>
      </c>
      <c r="I1237" s="4" t="s">
        <v>1362</v>
      </c>
      <c r="J1237" s="5" t="s">
        <v>4</v>
      </c>
      <c r="K1237" s="5" t="s">
        <v>4</v>
      </c>
      <c r="L1237" s="5" t="s">
        <v>4</v>
      </c>
      <c r="M1237" s="5" t="s">
        <v>5</v>
      </c>
      <c r="N1237" s="5" t="s">
        <v>1373</v>
      </c>
      <c r="O1237" s="18">
        <v>44707</v>
      </c>
      <c r="P1237" s="5" t="s">
        <v>1374</v>
      </c>
      <c r="Q1237" s="19">
        <v>9294.67</v>
      </c>
      <c r="R1237" s="19">
        <v>9294.67</v>
      </c>
      <c r="S1237" s="19">
        <v>0</v>
      </c>
      <c r="T1237" s="19">
        <v>0</v>
      </c>
    </row>
    <row r="1238" spans="1:20" ht="29" outlineLevel="4" x14ac:dyDescent="0.35">
      <c r="A1238" s="9" t="s">
        <v>526</v>
      </c>
      <c r="B1238" s="9" t="s">
        <v>527</v>
      </c>
      <c r="C1238" s="12" t="s">
        <v>1239</v>
      </c>
      <c r="D1238" s="5" t="s">
        <v>1243</v>
      </c>
      <c r="E1238" s="9" t="s">
        <v>1319</v>
      </c>
      <c r="F1238" s="5" t="s">
        <v>529</v>
      </c>
      <c r="G1238" s="5" t="s">
        <v>4</v>
      </c>
      <c r="H1238" s="5" t="s">
        <v>1361</v>
      </c>
      <c r="I1238" s="4" t="s">
        <v>1362</v>
      </c>
      <c r="J1238" s="5" t="s">
        <v>4</v>
      </c>
      <c r="K1238" s="5" t="s">
        <v>4</v>
      </c>
      <c r="L1238" s="5" t="s">
        <v>4</v>
      </c>
      <c r="M1238" s="5" t="s">
        <v>5</v>
      </c>
      <c r="N1238" s="5" t="s">
        <v>1375</v>
      </c>
      <c r="O1238" s="18">
        <v>44739</v>
      </c>
      <c r="P1238" s="5" t="s">
        <v>1376</v>
      </c>
      <c r="Q1238" s="19">
        <v>8055.31</v>
      </c>
      <c r="R1238" s="19">
        <v>8055.31</v>
      </c>
      <c r="S1238" s="19">
        <v>0</v>
      </c>
      <c r="T1238" s="19">
        <v>0</v>
      </c>
    </row>
    <row r="1239" spans="1:20" outlineLevel="3" x14ac:dyDescent="0.35">
      <c r="H1239" s="1" t="s">
        <v>11166</v>
      </c>
      <c r="O1239" s="18"/>
      <c r="Q1239" s="19">
        <f>SUBTOTAL(9,Q1231:Q1238)</f>
        <v>60395.109999999993</v>
      </c>
      <c r="R1239" s="19">
        <f>SUBTOTAL(9,R1231:R1238)</f>
        <v>60395.109999999993</v>
      </c>
      <c r="S1239" s="19">
        <f>SUBTOTAL(9,S1231:S1238)</f>
        <v>0</v>
      </c>
      <c r="T1239" s="19">
        <f>SUBTOTAL(9,T1231:T1238)</f>
        <v>0</v>
      </c>
    </row>
    <row r="1240" spans="1:20" ht="29" outlineLevel="4" x14ac:dyDescent="0.35">
      <c r="A1240" s="9" t="s">
        <v>526</v>
      </c>
      <c r="B1240" s="9" t="s">
        <v>527</v>
      </c>
      <c r="C1240" s="12" t="s">
        <v>1239</v>
      </c>
      <c r="D1240" s="5" t="s">
        <v>1243</v>
      </c>
      <c r="E1240" s="9" t="s">
        <v>1319</v>
      </c>
      <c r="F1240" s="5" t="s">
        <v>529</v>
      </c>
      <c r="G1240" s="5" t="s">
        <v>4</v>
      </c>
      <c r="H1240" s="5" t="s">
        <v>1379</v>
      </c>
      <c r="I1240" s="4" t="s">
        <v>1380</v>
      </c>
      <c r="J1240" s="5" t="s">
        <v>4</v>
      </c>
      <c r="K1240" s="5" t="s">
        <v>4</v>
      </c>
      <c r="L1240" s="5" t="s">
        <v>4</v>
      </c>
      <c r="M1240" s="5" t="s">
        <v>5</v>
      </c>
      <c r="N1240" s="5" t="s">
        <v>1377</v>
      </c>
      <c r="O1240" s="18">
        <v>44627</v>
      </c>
      <c r="P1240" s="5" t="s">
        <v>1378</v>
      </c>
      <c r="Q1240" s="19">
        <v>15925</v>
      </c>
      <c r="R1240" s="19">
        <v>15925</v>
      </c>
      <c r="S1240" s="19">
        <v>0</v>
      </c>
      <c r="T1240" s="19">
        <v>0</v>
      </c>
    </row>
    <row r="1241" spans="1:20" outlineLevel="3" x14ac:dyDescent="0.35">
      <c r="H1241" s="1" t="s">
        <v>11167</v>
      </c>
      <c r="O1241" s="18"/>
      <c r="Q1241" s="19">
        <f>SUBTOTAL(9,Q1240:Q1240)</f>
        <v>15925</v>
      </c>
      <c r="R1241" s="19">
        <f>SUBTOTAL(9,R1240:R1240)</f>
        <v>15925</v>
      </c>
      <c r="S1241" s="19">
        <f>SUBTOTAL(9,S1240:S1240)</f>
        <v>0</v>
      </c>
      <c r="T1241" s="19">
        <f>SUBTOTAL(9,T1240:T1240)</f>
        <v>0</v>
      </c>
    </row>
    <row r="1242" spans="1:20" outlineLevel="4" x14ac:dyDescent="0.35">
      <c r="A1242" s="9" t="s">
        <v>104</v>
      </c>
      <c r="B1242" s="9" t="s">
        <v>105</v>
      </c>
      <c r="C1242" s="12" t="s">
        <v>1239</v>
      </c>
      <c r="D1242" s="5" t="s">
        <v>1243</v>
      </c>
      <c r="E1242" s="9" t="s">
        <v>1243</v>
      </c>
      <c r="F1242" s="5" t="s">
        <v>4</v>
      </c>
      <c r="G1242" s="5" t="s">
        <v>334</v>
      </c>
      <c r="H1242" s="5" t="s">
        <v>336</v>
      </c>
      <c r="I1242" s="4" t="s">
        <v>12542</v>
      </c>
      <c r="J1242" s="5" t="s">
        <v>4</v>
      </c>
      <c r="K1242" s="5" t="s">
        <v>4</v>
      </c>
      <c r="L1242" s="5" t="s">
        <v>4</v>
      </c>
      <c r="M1242" s="5" t="s">
        <v>5</v>
      </c>
      <c r="N1242" s="5" t="s">
        <v>1381</v>
      </c>
      <c r="O1242" s="18">
        <v>44523</v>
      </c>
      <c r="P1242" s="5" t="s">
        <v>7</v>
      </c>
      <c r="Q1242" s="19">
        <v>9208761</v>
      </c>
      <c r="R1242" s="19">
        <v>0</v>
      </c>
      <c r="S1242" s="19">
        <v>9208761</v>
      </c>
      <c r="T1242" s="19">
        <v>0</v>
      </c>
    </row>
    <row r="1243" spans="1:20" outlineLevel="3" x14ac:dyDescent="0.35">
      <c r="H1243" s="1" t="s">
        <v>10981</v>
      </c>
      <c r="O1243" s="18"/>
      <c r="Q1243" s="19">
        <f>SUBTOTAL(9,Q1242:Q1242)</f>
        <v>9208761</v>
      </c>
      <c r="R1243" s="19">
        <f>SUBTOTAL(9,R1242:R1242)</f>
        <v>0</v>
      </c>
      <c r="S1243" s="19">
        <f>SUBTOTAL(9,S1242:S1242)</f>
        <v>9208761</v>
      </c>
      <c r="T1243" s="19">
        <f>SUBTOTAL(9,T1242:T1242)</f>
        <v>0</v>
      </c>
    </row>
    <row r="1244" spans="1:20" ht="29" outlineLevel="4" x14ac:dyDescent="0.35">
      <c r="A1244" s="9" t="s">
        <v>74</v>
      </c>
      <c r="B1244" s="9" t="s">
        <v>75</v>
      </c>
      <c r="C1244" s="12" t="s">
        <v>1239</v>
      </c>
      <c r="D1244" s="5" t="s">
        <v>1382</v>
      </c>
      <c r="E1244" s="9" t="s">
        <v>1382</v>
      </c>
      <c r="F1244" s="5" t="s">
        <v>4</v>
      </c>
      <c r="G1244" s="5" t="s">
        <v>729</v>
      </c>
      <c r="H1244" s="5" t="s">
        <v>1384</v>
      </c>
      <c r="I1244" s="4" t="s">
        <v>1385</v>
      </c>
      <c r="J1244" s="5" t="s">
        <v>4</v>
      </c>
      <c r="K1244" s="5" t="s">
        <v>4</v>
      </c>
      <c r="L1244" s="5" t="s">
        <v>4</v>
      </c>
      <c r="M1244" s="5" t="s">
        <v>5</v>
      </c>
      <c r="N1244" s="5" t="s">
        <v>1383</v>
      </c>
      <c r="O1244" s="18">
        <v>44496</v>
      </c>
      <c r="P1244" s="5" t="s">
        <v>7</v>
      </c>
      <c r="Q1244" s="19">
        <v>6640961</v>
      </c>
      <c r="R1244" s="19">
        <v>0</v>
      </c>
      <c r="S1244" s="19">
        <v>6640961</v>
      </c>
      <c r="T1244" s="19">
        <v>0</v>
      </c>
    </row>
    <row r="1245" spans="1:20" ht="29" outlineLevel="4" x14ac:dyDescent="0.35">
      <c r="A1245" s="9" t="s">
        <v>74</v>
      </c>
      <c r="B1245" s="9" t="s">
        <v>75</v>
      </c>
      <c r="C1245" s="12" t="s">
        <v>1239</v>
      </c>
      <c r="D1245" s="5" t="s">
        <v>1382</v>
      </c>
      <c r="E1245" s="9" t="s">
        <v>1382</v>
      </c>
      <c r="F1245" s="5" t="s">
        <v>4</v>
      </c>
      <c r="G1245" s="5" t="s">
        <v>729</v>
      </c>
      <c r="H1245" s="5" t="s">
        <v>1384</v>
      </c>
      <c r="I1245" s="4" t="s">
        <v>1385</v>
      </c>
      <c r="J1245" s="5" t="s">
        <v>4</v>
      </c>
      <c r="K1245" s="5" t="s">
        <v>4</v>
      </c>
      <c r="L1245" s="5" t="s">
        <v>4</v>
      </c>
      <c r="M1245" s="5" t="s">
        <v>5</v>
      </c>
      <c r="N1245" s="5" t="s">
        <v>1386</v>
      </c>
      <c r="O1245" s="18">
        <v>44571</v>
      </c>
      <c r="P1245" s="5" t="s">
        <v>7</v>
      </c>
      <c r="Q1245" s="19">
        <v>6640961</v>
      </c>
      <c r="R1245" s="19">
        <v>0</v>
      </c>
      <c r="S1245" s="19">
        <v>6640961</v>
      </c>
      <c r="T1245" s="19">
        <v>0</v>
      </c>
    </row>
    <row r="1246" spans="1:20" ht="29" outlineLevel="4" x14ac:dyDescent="0.35">
      <c r="A1246" s="9" t="s">
        <v>74</v>
      </c>
      <c r="B1246" s="9" t="s">
        <v>75</v>
      </c>
      <c r="C1246" s="12" t="s">
        <v>1239</v>
      </c>
      <c r="D1246" s="5" t="s">
        <v>1382</v>
      </c>
      <c r="E1246" s="9" t="s">
        <v>1382</v>
      </c>
      <c r="F1246" s="5" t="s">
        <v>4</v>
      </c>
      <c r="G1246" s="5" t="s">
        <v>729</v>
      </c>
      <c r="H1246" s="5" t="s">
        <v>1384</v>
      </c>
      <c r="I1246" s="4" t="s">
        <v>1385</v>
      </c>
      <c r="J1246" s="5" t="s">
        <v>4</v>
      </c>
      <c r="K1246" s="5" t="s">
        <v>4</v>
      </c>
      <c r="L1246" s="5" t="s">
        <v>4</v>
      </c>
      <c r="M1246" s="5" t="s">
        <v>5</v>
      </c>
      <c r="N1246" s="5" t="s">
        <v>1387</v>
      </c>
      <c r="O1246" s="18">
        <v>44609</v>
      </c>
      <c r="P1246" s="5" t="s">
        <v>7</v>
      </c>
      <c r="Q1246" s="19">
        <v>6640961</v>
      </c>
      <c r="R1246" s="19">
        <v>0</v>
      </c>
      <c r="S1246" s="19">
        <v>6640961</v>
      </c>
      <c r="T1246" s="19">
        <v>0</v>
      </c>
    </row>
    <row r="1247" spans="1:20" ht="29" outlineLevel="4" x14ac:dyDescent="0.35">
      <c r="A1247" s="9" t="s">
        <v>74</v>
      </c>
      <c r="B1247" s="9" t="s">
        <v>75</v>
      </c>
      <c r="C1247" s="12" t="s">
        <v>1239</v>
      </c>
      <c r="D1247" s="5" t="s">
        <v>1382</v>
      </c>
      <c r="E1247" s="9" t="s">
        <v>1382</v>
      </c>
      <c r="F1247" s="5" t="s">
        <v>4</v>
      </c>
      <c r="G1247" s="5" t="s">
        <v>729</v>
      </c>
      <c r="H1247" s="5" t="s">
        <v>1384</v>
      </c>
      <c r="I1247" s="4" t="s">
        <v>1385</v>
      </c>
      <c r="J1247" s="5" t="s">
        <v>4</v>
      </c>
      <c r="K1247" s="5" t="s">
        <v>4</v>
      </c>
      <c r="L1247" s="5" t="s">
        <v>4</v>
      </c>
      <c r="M1247" s="5" t="s">
        <v>5</v>
      </c>
      <c r="N1247" s="5" t="s">
        <v>1388</v>
      </c>
      <c r="O1247" s="18">
        <v>44713</v>
      </c>
      <c r="P1247" s="5" t="s">
        <v>7</v>
      </c>
      <c r="Q1247" s="19">
        <v>6640961</v>
      </c>
      <c r="R1247" s="19">
        <v>0</v>
      </c>
      <c r="S1247" s="19">
        <v>6640961</v>
      </c>
      <c r="T1247" s="19">
        <v>0</v>
      </c>
    </row>
    <row r="1248" spans="1:20" outlineLevel="3" x14ac:dyDescent="0.35">
      <c r="H1248" s="1" t="s">
        <v>11168</v>
      </c>
      <c r="O1248" s="18"/>
      <c r="Q1248" s="19">
        <f>SUBTOTAL(9,Q1244:Q1247)</f>
        <v>26563844</v>
      </c>
      <c r="R1248" s="19">
        <f>SUBTOTAL(9,R1244:R1247)</f>
        <v>0</v>
      </c>
      <c r="S1248" s="19">
        <f>SUBTOTAL(9,S1244:S1247)</f>
        <v>26563844</v>
      </c>
      <c r="T1248" s="19">
        <f>SUBTOTAL(9,T1244:T1247)</f>
        <v>0</v>
      </c>
    </row>
    <row r="1249" spans="1:20" outlineLevel="2" x14ac:dyDescent="0.35">
      <c r="C1249" s="11" t="s">
        <v>10241</v>
      </c>
      <c r="O1249" s="18"/>
      <c r="Q1249" s="19">
        <f>SUBTOTAL(9,Q1129:Q1247)</f>
        <v>85505599.789999992</v>
      </c>
      <c r="R1249" s="19">
        <f>SUBTOTAL(9,R1129:R1247)</f>
        <v>7317083.2799999975</v>
      </c>
      <c r="S1249" s="19">
        <f>SUBTOTAL(9,S1129:S1247)</f>
        <v>78168899.689999998</v>
      </c>
      <c r="T1249" s="19">
        <f>SUBTOTAL(9,T1129:T1247)</f>
        <v>19616.82</v>
      </c>
    </row>
    <row r="1250" spans="1:20" outlineLevel="4" x14ac:dyDescent="0.35">
      <c r="A1250" s="9" t="s">
        <v>1129</v>
      </c>
      <c r="B1250" s="9" t="s">
        <v>1130</v>
      </c>
      <c r="C1250" s="12" t="s">
        <v>1389</v>
      </c>
      <c r="D1250" s="5" t="s">
        <v>1390</v>
      </c>
      <c r="E1250" s="9" t="s">
        <v>1390</v>
      </c>
      <c r="F1250" s="5" t="s">
        <v>4</v>
      </c>
      <c r="G1250" s="5" t="s">
        <v>1133</v>
      </c>
      <c r="H1250" s="5" t="s">
        <v>1135</v>
      </c>
      <c r="I1250" s="4" t="s">
        <v>1136</v>
      </c>
      <c r="J1250" s="5" t="s">
        <v>4</v>
      </c>
      <c r="K1250" s="5" t="s">
        <v>4</v>
      </c>
      <c r="L1250" s="5" t="s">
        <v>4</v>
      </c>
      <c r="M1250" s="5" t="s">
        <v>5</v>
      </c>
      <c r="N1250" s="5" t="s">
        <v>1391</v>
      </c>
      <c r="O1250" s="18">
        <v>44467</v>
      </c>
      <c r="P1250" s="5" t="s">
        <v>7</v>
      </c>
      <c r="Q1250" s="19">
        <v>22664.61</v>
      </c>
      <c r="R1250" s="19">
        <v>0</v>
      </c>
      <c r="S1250" s="19">
        <v>22664.61</v>
      </c>
      <c r="T1250" s="19">
        <v>0</v>
      </c>
    </row>
    <row r="1251" spans="1:20" outlineLevel="4" x14ac:dyDescent="0.35">
      <c r="A1251" s="9" t="s">
        <v>1129</v>
      </c>
      <c r="B1251" s="9" t="s">
        <v>1130</v>
      </c>
      <c r="C1251" s="12" t="s">
        <v>1389</v>
      </c>
      <c r="D1251" s="5" t="s">
        <v>1390</v>
      </c>
      <c r="E1251" s="9" t="s">
        <v>1390</v>
      </c>
      <c r="F1251" s="5" t="s">
        <v>4</v>
      </c>
      <c r="G1251" s="5" t="s">
        <v>1133</v>
      </c>
      <c r="H1251" s="5" t="s">
        <v>1135</v>
      </c>
      <c r="I1251" s="4" t="s">
        <v>1136</v>
      </c>
      <c r="J1251" s="5" t="s">
        <v>4</v>
      </c>
      <c r="K1251" s="5" t="s">
        <v>4</v>
      </c>
      <c r="L1251" s="5" t="s">
        <v>4</v>
      </c>
      <c r="M1251" s="5" t="s">
        <v>5</v>
      </c>
      <c r="N1251" s="5" t="s">
        <v>1392</v>
      </c>
      <c r="O1251" s="18">
        <v>44558</v>
      </c>
      <c r="P1251" s="5" t="s">
        <v>7</v>
      </c>
      <c r="Q1251" s="19">
        <v>30782.84</v>
      </c>
      <c r="R1251" s="19">
        <v>0</v>
      </c>
      <c r="S1251" s="19">
        <v>30782.84</v>
      </c>
      <c r="T1251" s="19">
        <v>0</v>
      </c>
    </row>
    <row r="1252" spans="1:20" outlineLevel="3" x14ac:dyDescent="0.35">
      <c r="H1252" s="1" t="s">
        <v>11125</v>
      </c>
      <c r="O1252" s="18"/>
      <c r="Q1252" s="19">
        <f>SUBTOTAL(9,Q1250:Q1251)</f>
        <v>53447.45</v>
      </c>
      <c r="R1252" s="19">
        <f>SUBTOTAL(9,R1250:R1251)</f>
        <v>0</v>
      </c>
      <c r="S1252" s="19">
        <f>SUBTOTAL(9,S1250:S1251)</f>
        <v>53447.45</v>
      </c>
      <c r="T1252" s="19">
        <f>SUBTOTAL(9,T1250:T1251)</f>
        <v>0</v>
      </c>
    </row>
    <row r="1253" spans="1:20" outlineLevel="4" x14ac:dyDescent="0.35">
      <c r="A1253" s="9" t="s">
        <v>97</v>
      </c>
      <c r="B1253" s="9" t="s">
        <v>98</v>
      </c>
      <c r="C1253" s="12" t="s">
        <v>1389</v>
      </c>
      <c r="D1253" s="5" t="s">
        <v>1393</v>
      </c>
      <c r="E1253" s="9" t="s">
        <v>1393</v>
      </c>
      <c r="F1253" s="5" t="s">
        <v>12484</v>
      </c>
      <c r="G1253" s="5" t="s">
        <v>4</v>
      </c>
      <c r="H1253" s="5" t="s">
        <v>1397</v>
      </c>
      <c r="I1253" s="4" t="s">
        <v>1398</v>
      </c>
      <c r="J1253" s="5" t="s">
        <v>1394</v>
      </c>
      <c r="K1253" s="5" t="s">
        <v>4</v>
      </c>
      <c r="L1253" s="5" t="s">
        <v>4</v>
      </c>
      <c r="M1253" s="5" t="s">
        <v>5</v>
      </c>
      <c r="N1253" s="5" t="s">
        <v>1395</v>
      </c>
      <c r="O1253" s="18">
        <v>44739</v>
      </c>
      <c r="P1253" s="5" t="s">
        <v>1396</v>
      </c>
      <c r="Q1253" s="19">
        <v>503846.46</v>
      </c>
      <c r="R1253" s="19">
        <v>503846.46</v>
      </c>
      <c r="S1253" s="19">
        <v>0</v>
      </c>
      <c r="T1253" s="19">
        <v>0</v>
      </c>
    </row>
    <row r="1254" spans="1:20" outlineLevel="3" x14ac:dyDescent="0.35">
      <c r="H1254" s="1" t="s">
        <v>11169</v>
      </c>
      <c r="O1254" s="18"/>
      <c r="Q1254" s="19">
        <f>SUBTOTAL(9,Q1253:Q1253)</f>
        <v>503846.46</v>
      </c>
      <c r="R1254" s="19">
        <f>SUBTOTAL(9,R1253:R1253)</f>
        <v>503846.46</v>
      </c>
      <c r="S1254" s="19">
        <f>SUBTOTAL(9,S1253:S1253)</f>
        <v>0</v>
      </c>
      <c r="T1254" s="19">
        <f>SUBTOTAL(9,T1253:T1253)</f>
        <v>0</v>
      </c>
    </row>
    <row r="1255" spans="1:20" outlineLevel="2" x14ac:dyDescent="0.35">
      <c r="C1255" s="11" t="s">
        <v>10242</v>
      </c>
      <c r="O1255" s="18"/>
      <c r="Q1255" s="19">
        <f>SUBTOTAL(9,Q1250:Q1253)</f>
        <v>557293.91</v>
      </c>
      <c r="R1255" s="19">
        <f>SUBTOTAL(9,R1250:R1253)</f>
        <v>503846.46</v>
      </c>
      <c r="S1255" s="19">
        <f>SUBTOTAL(9,S1250:S1253)</f>
        <v>53447.45</v>
      </c>
      <c r="T1255" s="19">
        <f>SUBTOTAL(9,T1250:T1253)</f>
        <v>0</v>
      </c>
    </row>
    <row r="1256" spans="1:20" outlineLevel="4" x14ac:dyDescent="0.35">
      <c r="A1256" s="9" t="s">
        <v>1129</v>
      </c>
      <c r="B1256" s="9" t="s">
        <v>1130</v>
      </c>
      <c r="C1256" s="12" t="s">
        <v>1399</v>
      </c>
      <c r="D1256" s="5" t="s">
        <v>1400</v>
      </c>
      <c r="E1256" s="9" t="s">
        <v>1400</v>
      </c>
      <c r="F1256" s="5" t="s">
        <v>4</v>
      </c>
      <c r="G1256" s="5" t="s">
        <v>1133</v>
      </c>
      <c r="H1256" s="5" t="s">
        <v>1135</v>
      </c>
      <c r="I1256" s="4" t="s">
        <v>1136</v>
      </c>
      <c r="J1256" s="5" t="s">
        <v>4</v>
      </c>
      <c r="K1256" s="5" t="s">
        <v>4</v>
      </c>
      <c r="L1256" s="5" t="s">
        <v>4</v>
      </c>
      <c r="M1256" s="5" t="s">
        <v>5</v>
      </c>
      <c r="N1256" s="5" t="s">
        <v>1401</v>
      </c>
      <c r="O1256" s="18">
        <v>44467</v>
      </c>
      <c r="P1256" s="5" t="s">
        <v>7</v>
      </c>
      <c r="Q1256" s="19">
        <v>113325.42</v>
      </c>
      <c r="R1256" s="19">
        <v>0</v>
      </c>
      <c r="S1256" s="19">
        <v>113325.42</v>
      </c>
      <c r="T1256" s="19">
        <v>0</v>
      </c>
    </row>
    <row r="1257" spans="1:20" outlineLevel="4" x14ac:dyDescent="0.35">
      <c r="A1257" s="9" t="s">
        <v>1129</v>
      </c>
      <c r="B1257" s="9" t="s">
        <v>1130</v>
      </c>
      <c r="C1257" s="12" t="s">
        <v>1399</v>
      </c>
      <c r="D1257" s="5" t="s">
        <v>1400</v>
      </c>
      <c r="E1257" s="9" t="s">
        <v>1400</v>
      </c>
      <c r="F1257" s="5" t="s">
        <v>4</v>
      </c>
      <c r="G1257" s="5" t="s">
        <v>1133</v>
      </c>
      <c r="H1257" s="5" t="s">
        <v>1135</v>
      </c>
      <c r="I1257" s="4" t="s">
        <v>1136</v>
      </c>
      <c r="J1257" s="5" t="s">
        <v>4</v>
      </c>
      <c r="K1257" s="5" t="s">
        <v>4</v>
      </c>
      <c r="L1257" s="5" t="s">
        <v>4</v>
      </c>
      <c r="M1257" s="5" t="s">
        <v>5</v>
      </c>
      <c r="N1257" s="5" t="s">
        <v>1402</v>
      </c>
      <c r="O1257" s="18">
        <v>44558</v>
      </c>
      <c r="P1257" s="5" t="s">
        <v>7</v>
      </c>
      <c r="Q1257" s="19">
        <v>153698.94</v>
      </c>
      <c r="R1257" s="19">
        <v>0</v>
      </c>
      <c r="S1257" s="19">
        <v>153698.94</v>
      </c>
      <c r="T1257" s="19">
        <v>0</v>
      </c>
    </row>
    <row r="1258" spans="1:20" outlineLevel="3" x14ac:dyDescent="0.35">
      <c r="H1258" s="1" t="s">
        <v>11125</v>
      </c>
      <c r="O1258" s="18"/>
      <c r="Q1258" s="19">
        <f>SUBTOTAL(9,Q1256:Q1257)</f>
        <v>267024.36</v>
      </c>
      <c r="R1258" s="19">
        <f>SUBTOTAL(9,R1256:R1257)</f>
        <v>0</v>
      </c>
      <c r="S1258" s="19">
        <f>SUBTOTAL(9,S1256:S1257)</f>
        <v>267024.36</v>
      </c>
      <c r="T1258" s="19">
        <f>SUBTOTAL(9,T1256:T1257)</f>
        <v>0</v>
      </c>
    </row>
    <row r="1259" spans="1:20" ht="29" outlineLevel="4" x14ac:dyDescent="0.35">
      <c r="A1259" s="9" t="s">
        <v>1164</v>
      </c>
      <c r="B1259" s="9" t="s">
        <v>1165</v>
      </c>
      <c r="C1259" s="12" t="s">
        <v>1399</v>
      </c>
      <c r="D1259" s="5" t="s">
        <v>1403</v>
      </c>
      <c r="E1259" s="9" t="s">
        <v>1403</v>
      </c>
      <c r="F1259" s="5" t="s">
        <v>4</v>
      </c>
      <c r="G1259" s="5" t="s">
        <v>12472</v>
      </c>
      <c r="H1259" s="5" t="s">
        <v>1407</v>
      </c>
      <c r="I1259" s="4" t="s">
        <v>1408</v>
      </c>
      <c r="J1259" s="5" t="s">
        <v>1404</v>
      </c>
      <c r="K1259" s="5" t="s">
        <v>4</v>
      </c>
      <c r="L1259" s="5" t="s">
        <v>4</v>
      </c>
      <c r="M1259" s="5" t="s">
        <v>5</v>
      </c>
      <c r="N1259" s="5" t="s">
        <v>1405</v>
      </c>
      <c r="O1259" s="18">
        <v>44469</v>
      </c>
      <c r="P1259" s="5" t="s">
        <v>1406</v>
      </c>
      <c r="Q1259" s="19">
        <v>24484</v>
      </c>
      <c r="R1259" s="19">
        <v>0</v>
      </c>
      <c r="S1259" s="19">
        <v>24484</v>
      </c>
      <c r="T1259" s="19">
        <v>0</v>
      </c>
    </row>
    <row r="1260" spans="1:20" outlineLevel="3" x14ac:dyDescent="0.35">
      <c r="H1260" s="1" t="s">
        <v>11170</v>
      </c>
      <c r="O1260" s="18"/>
      <c r="Q1260" s="19">
        <f>SUBTOTAL(9,Q1259:Q1259)</f>
        <v>24484</v>
      </c>
      <c r="R1260" s="19">
        <f>SUBTOTAL(9,R1259:R1259)</f>
        <v>0</v>
      </c>
      <c r="S1260" s="19">
        <f>SUBTOTAL(9,S1259:S1259)</f>
        <v>24484</v>
      </c>
      <c r="T1260" s="19">
        <f>SUBTOTAL(9,T1259:T1259)</f>
        <v>0</v>
      </c>
    </row>
    <row r="1261" spans="1:20" outlineLevel="2" x14ac:dyDescent="0.35">
      <c r="C1261" s="11" t="s">
        <v>10243</v>
      </c>
      <c r="O1261" s="18"/>
      <c r="Q1261" s="19">
        <f>SUBTOTAL(9,Q1256:Q1259)</f>
        <v>291508.36</v>
      </c>
      <c r="R1261" s="19">
        <f>SUBTOTAL(9,R1256:R1259)</f>
        <v>0</v>
      </c>
      <c r="S1261" s="19">
        <f>SUBTOTAL(9,S1256:S1259)</f>
        <v>291508.36</v>
      </c>
      <c r="T1261" s="19">
        <f>SUBTOTAL(9,T1256:T1259)</f>
        <v>0</v>
      </c>
    </row>
    <row r="1262" spans="1:20" outlineLevel="4" x14ac:dyDescent="0.35">
      <c r="A1262" s="9" t="s">
        <v>1129</v>
      </c>
      <c r="B1262" s="9" t="s">
        <v>1130</v>
      </c>
      <c r="C1262" s="12" t="s">
        <v>1409</v>
      </c>
      <c r="D1262" s="5" t="s">
        <v>1410</v>
      </c>
      <c r="E1262" s="9" t="s">
        <v>1410</v>
      </c>
      <c r="F1262" s="5" t="s">
        <v>4</v>
      </c>
      <c r="G1262" s="5" t="s">
        <v>1133</v>
      </c>
      <c r="H1262" s="5" t="s">
        <v>1135</v>
      </c>
      <c r="I1262" s="4" t="s">
        <v>1136</v>
      </c>
      <c r="J1262" s="5" t="s">
        <v>4</v>
      </c>
      <c r="K1262" s="5" t="s">
        <v>4</v>
      </c>
      <c r="L1262" s="5" t="s">
        <v>4</v>
      </c>
      <c r="M1262" s="5" t="s">
        <v>5</v>
      </c>
      <c r="N1262" s="5" t="s">
        <v>1411</v>
      </c>
      <c r="O1262" s="18">
        <v>44467</v>
      </c>
      <c r="P1262" s="5" t="s">
        <v>7</v>
      </c>
      <c r="Q1262" s="19">
        <v>1241351.42</v>
      </c>
      <c r="R1262" s="19">
        <v>0</v>
      </c>
      <c r="S1262" s="19">
        <v>1241351.42</v>
      </c>
      <c r="T1262" s="19">
        <v>0</v>
      </c>
    </row>
    <row r="1263" spans="1:20" outlineLevel="4" x14ac:dyDescent="0.35">
      <c r="A1263" s="9" t="s">
        <v>1129</v>
      </c>
      <c r="B1263" s="9" t="s">
        <v>1130</v>
      </c>
      <c r="C1263" s="12" t="s">
        <v>1409</v>
      </c>
      <c r="D1263" s="5" t="s">
        <v>1410</v>
      </c>
      <c r="E1263" s="9" t="s">
        <v>1410</v>
      </c>
      <c r="F1263" s="5" t="s">
        <v>4</v>
      </c>
      <c r="G1263" s="5" t="s">
        <v>1133</v>
      </c>
      <c r="H1263" s="5" t="s">
        <v>1135</v>
      </c>
      <c r="I1263" s="4" t="s">
        <v>1136</v>
      </c>
      <c r="J1263" s="5" t="s">
        <v>4</v>
      </c>
      <c r="K1263" s="5" t="s">
        <v>4</v>
      </c>
      <c r="L1263" s="5" t="s">
        <v>4</v>
      </c>
      <c r="M1263" s="5" t="s">
        <v>5</v>
      </c>
      <c r="N1263" s="5" t="s">
        <v>1412</v>
      </c>
      <c r="O1263" s="18">
        <v>44558</v>
      </c>
      <c r="P1263" s="5" t="s">
        <v>7</v>
      </c>
      <c r="Q1263" s="19">
        <v>1710212.12</v>
      </c>
      <c r="R1263" s="19">
        <v>0</v>
      </c>
      <c r="S1263" s="19">
        <v>1710212.12</v>
      </c>
      <c r="T1263" s="19">
        <v>0</v>
      </c>
    </row>
    <row r="1264" spans="1:20" outlineLevel="3" x14ac:dyDescent="0.35">
      <c r="H1264" s="1" t="s">
        <v>11125</v>
      </c>
      <c r="O1264" s="18"/>
      <c r="Q1264" s="19">
        <f>SUBTOTAL(9,Q1262:Q1263)</f>
        <v>2951563.54</v>
      </c>
      <c r="R1264" s="19">
        <f>SUBTOTAL(9,R1262:R1263)</f>
        <v>0</v>
      </c>
      <c r="S1264" s="19">
        <f>SUBTOTAL(9,S1262:S1263)</f>
        <v>2951563.54</v>
      </c>
      <c r="T1264" s="19">
        <f>SUBTOTAL(9,T1262:T1263)</f>
        <v>0</v>
      </c>
    </row>
    <row r="1265" spans="1:20" ht="29" outlineLevel="4" x14ac:dyDescent="0.35">
      <c r="A1265" s="9" t="s">
        <v>97</v>
      </c>
      <c r="B1265" s="9" t="s">
        <v>98</v>
      </c>
      <c r="C1265" s="12" t="s">
        <v>1409</v>
      </c>
      <c r="D1265" s="5" t="s">
        <v>1413</v>
      </c>
      <c r="E1265" s="9" t="s">
        <v>1413</v>
      </c>
      <c r="F1265" s="5" t="s">
        <v>12484</v>
      </c>
      <c r="G1265" s="5" t="s">
        <v>4</v>
      </c>
      <c r="H1265" s="5" t="s">
        <v>1416</v>
      </c>
      <c r="I1265" s="4" t="s">
        <v>1417</v>
      </c>
      <c r="J1265" s="5" t="s">
        <v>1414</v>
      </c>
      <c r="K1265" s="5" t="s">
        <v>4</v>
      </c>
      <c r="L1265" s="5" t="s">
        <v>4</v>
      </c>
      <c r="M1265" s="5" t="s">
        <v>5</v>
      </c>
      <c r="N1265" s="5" t="s">
        <v>1415</v>
      </c>
      <c r="O1265" s="18">
        <v>44510</v>
      </c>
      <c r="P1265" s="5" t="s">
        <v>7</v>
      </c>
      <c r="Q1265" s="19">
        <v>233776.58</v>
      </c>
      <c r="R1265" s="19">
        <v>233776.58</v>
      </c>
      <c r="S1265" s="19">
        <v>0</v>
      </c>
      <c r="T1265" s="19">
        <v>0</v>
      </c>
    </row>
    <row r="1266" spans="1:20" ht="29" outlineLevel="4" x14ac:dyDescent="0.35">
      <c r="A1266" s="9" t="s">
        <v>97</v>
      </c>
      <c r="B1266" s="9" t="s">
        <v>98</v>
      </c>
      <c r="C1266" s="12" t="s">
        <v>1409</v>
      </c>
      <c r="D1266" s="5" t="s">
        <v>1413</v>
      </c>
      <c r="E1266" s="9" t="s">
        <v>1413</v>
      </c>
      <c r="F1266" s="5" t="s">
        <v>12484</v>
      </c>
      <c r="G1266" s="5" t="s">
        <v>4</v>
      </c>
      <c r="H1266" s="5" t="s">
        <v>1416</v>
      </c>
      <c r="I1266" s="4" t="s">
        <v>1417</v>
      </c>
      <c r="J1266" s="5" t="s">
        <v>1414</v>
      </c>
      <c r="K1266" s="5" t="s">
        <v>4</v>
      </c>
      <c r="L1266" s="5" t="s">
        <v>4</v>
      </c>
      <c r="M1266" s="5" t="s">
        <v>5</v>
      </c>
      <c r="N1266" s="5" t="s">
        <v>1418</v>
      </c>
      <c r="O1266" s="18">
        <v>44552</v>
      </c>
      <c r="P1266" s="5" t="s">
        <v>7</v>
      </c>
      <c r="Q1266" s="19">
        <v>32864.879999999997</v>
      </c>
      <c r="R1266" s="19">
        <v>32864.879999999997</v>
      </c>
      <c r="S1266" s="19">
        <v>0</v>
      </c>
      <c r="T1266" s="19">
        <v>0</v>
      </c>
    </row>
    <row r="1267" spans="1:20" outlineLevel="3" x14ac:dyDescent="0.35">
      <c r="H1267" s="1" t="s">
        <v>11171</v>
      </c>
      <c r="O1267" s="18"/>
      <c r="Q1267" s="19">
        <f>SUBTOTAL(9,Q1265:Q1266)</f>
        <v>266641.45999999996</v>
      </c>
      <c r="R1267" s="19">
        <f>SUBTOTAL(9,R1265:R1266)</f>
        <v>266641.45999999996</v>
      </c>
      <c r="S1267" s="19">
        <f>SUBTOTAL(9,S1265:S1266)</f>
        <v>0</v>
      </c>
      <c r="T1267" s="19">
        <f>SUBTOTAL(9,T1265:T1266)</f>
        <v>0</v>
      </c>
    </row>
    <row r="1268" spans="1:20" s="10" customFormat="1" outlineLevel="4" x14ac:dyDescent="0.35">
      <c r="A1268" s="10" t="s">
        <v>97</v>
      </c>
      <c r="B1268" s="10" t="s">
        <v>98</v>
      </c>
      <c r="C1268" s="15" t="s">
        <v>1409</v>
      </c>
      <c r="D1268" s="7" t="s">
        <v>1413</v>
      </c>
      <c r="E1268" s="10" t="s">
        <v>1413</v>
      </c>
      <c r="F1268" s="7" t="s">
        <v>12477</v>
      </c>
      <c r="G1268" s="7" t="s">
        <v>4</v>
      </c>
      <c r="H1268" s="7" t="s">
        <v>1420</v>
      </c>
      <c r="I1268" s="6" t="s">
        <v>1421</v>
      </c>
      <c r="J1268" s="7" t="s">
        <v>4</v>
      </c>
      <c r="K1268" s="7" t="s">
        <v>4</v>
      </c>
      <c r="L1268" s="7" t="s">
        <v>4</v>
      </c>
      <c r="M1268" s="7" t="s">
        <v>5</v>
      </c>
      <c r="N1268" s="7" t="s">
        <v>1419</v>
      </c>
      <c r="O1268" s="21">
        <v>44670</v>
      </c>
      <c r="P1268" s="7" t="s">
        <v>7</v>
      </c>
      <c r="Q1268" s="22">
        <v>621488.85</v>
      </c>
      <c r="R1268" s="22">
        <v>621488.85</v>
      </c>
      <c r="S1268" s="22">
        <v>0</v>
      </c>
      <c r="T1268" s="22">
        <v>0</v>
      </c>
    </row>
    <row r="1269" spans="1:20" outlineLevel="3" x14ac:dyDescent="0.35">
      <c r="H1269" s="1" t="s">
        <v>11172</v>
      </c>
      <c r="O1269" s="18"/>
      <c r="Q1269" s="19">
        <f>SUBTOTAL(9,Q1268:Q1268)</f>
        <v>621488.85</v>
      </c>
      <c r="R1269" s="19">
        <f>SUBTOTAL(9,R1268:R1268)</f>
        <v>621488.85</v>
      </c>
      <c r="S1269" s="19">
        <f>SUBTOTAL(9,S1268:S1268)</f>
        <v>0</v>
      </c>
      <c r="T1269" s="19">
        <f>SUBTOTAL(9,T1268:T1268)</f>
        <v>0</v>
      </c>
    </row>
    <row r="1270" spans="1:20" ht="29" outlineLevel="4" x14ac:dyDescent="0.35">
      <c r="A1270" s="9" t="s">
        <v>74</v>
      </c>
      <c r="B1270" s="9" t="s">
        <v>75</v>
      </c>
      <c r="C1270" s="12" t="s">
        <v>1409</v>
      </c>
      <c r="D1270" s="5" t="s">
        <v>1422</v>
      </c>
      <c r="E1270" s="9" t="s">
        <v>1422</v>
      </c>
      <c r="F1270" s="5" t="s">
        <v>4</v>
      </c>
      <c r="G1270" s="5" t="s">
        <v>729</v>
      </c>
      <c r="H1270" s="5" t="s">
        <v>1424</v>
      </c>
      <c r="I1270" s="4" t="s">
        <v>12543</v>
      </c>
      <c r="J1270" s="5" t="s">
        <v>4</v>
      </c>
      <c r="K1270" s="5" t="s">
        <v>4</v>
      </c>
      <c r="L1270" s="5" t="s">
        <v>4</v>
      </c>
      <c r="M1270" s="5" t="s">
        <v>5</v>
      </c>
      <c r="N1270" s="5" t="s">
        <v>1423</v>
      </c>
      <c r="O1270" s="18">
        <v>44550</v>
      </c>
      <c r="P1270" s="5" t="s">
        <v>7</v>
      </c>
      <c r="Q1270" s="19">
        <v>512994</v>
      </c>
      <c r="R1270" s="19">
        <v>0</v>
      </c>
      <c r="S1270" s="19">
        <v>512994</v>
      </c>
      <c r="T1270" s="19">
        <v>0</v>
      </c>
    </row>
    <row r="1271" spans="1:20" outlineLevel="3" x14ac:dyDescent="0.35">
      <c r="H1271" s="1" t="s">
        <v>11173</v>
      </c>
      <c r="O1271" s="18"/>
      <c r="Q1271" s="19">
        <f>SUBTOTAL(9,Q1270:Q1270)</f>
        <v>512994</v>
      </c>
      <c r="R1271" s="19">
        <f>SUBTOTAL(9,R1270:R1270)</f>
        <v>0</v>
      </c>
      <c r="S1271" s="19">
        <f>SUBTOTAL(9,S1270:S1270)</f>
        <v>512994</v>
      </c>
      <c r="T1271" s="19">
        <f>SUBTOTAL(9,T1270:T1270)</f>
        <v>0</v>
      </c>
    </row>
    <row r="1272" spans="1:20" ht="29" outlineLevel="4" x14ac:dyDescent="0.35">
      <c r="A1272" s="9" t="s">
        <v>1222</v>
      </c>
      <c r="B1272" s="9" t="s">
        <v>1223</v>
      </c>
      <c r="C1272" s="12" t="s">
        <v>1409</v>
      </c>
      <c r="D1272" s="5" t="s">
        <v>1413</v>
      </c>
      <c r="E1272" s="9" t="s">
        <v>1413</v>
      </c>
      <c r="F1272" s="5" t="s">
        <v>12483</v>
      </c>
      <c r="G1272" s="5" t="s">
        <v>4</v>
      </c>
      <c r="H1272" s="5" t="s">
        <v>1427</v>
      </c>
      <c r="I1272" s="4" t="s">
        <v>12544</v>
      </c>
      <c r="J1272" s="5" t="s">
        <v>1425</v>
      </c>
      <c r="K1272" s="5" t="s">
        <v>4</v>
      </c>
      <c r="L1272" s="5" t="s">
        <v>4</v>
      </c>
      <c r="M1272" s="5" t="s">
        <v>5</v>
      </c>
      <c r="N1272" s="5" t="s">
        <v>1426</v>
      </c>
      <c r="O1272" s="18">
        <v>44439</v>
      </c>
      <c r="P1272" s="5" t="s">
        <v>7</v>
      </c>
      <c r="Q1272" s="19">
        <v>58886</v>
      </c>
      <c r="R1272" s="19">
        <v>58886</v>
      </c>
      <c r="S1272" s="19">
        <v>0</v>
      </c>
      <c r="T1272" s="19">
        <v>0</v>
      </c>
    </row>
    <row r="1273" spans="1:20" outlineLevel="3" x14ac:dyDescent="0.35">
      <c r="H1273" s="1" t="s">
        <v>11174</v>
      </c>
      <c r="O1273" s="18"/>
      <c r="Q1273" s="19">
        <f>SUBTOTAL(9,Q1272:Q1272)</f>
        <v>58886</v>
      </c>
      <c r="R1273" s="19">
        <f>SUBTOTAL(9,R1272:R1272)</f>
        <v>58886</v>
      </c>
      <c r="S1273" s="19">
        <f>SUBTOTAL(9,S1272:S1272)</f>
        <v>0</v>
      </c>
      <c r="T1273" s="19">
        <f>SUBTOTAL(9,T1272:T1272)</f>
        <v>0</v>
      </c>
    </row>
    <row r="1274" spans="1:20" ht="29" outlineLevel="4" x14ac:dyDescent="0.35">
      <c r="A1274" s="9" t="s">
        <v>104</v>
      </c>
      <c r="B1274" s="9" t="s">
        <v>105</v>
      </c>
      <c r="C1274" s="12" t="s">
        <v>1409</v>
      </c>
      <c r="D1274" s="5" t="s">
        <v>1413</v>
      </c>
      <c r="E1274" s="9" t="s">
        <v>1413</v>
      </c>
      <c r="F1274" s="5" t="s">
        <v>4</v>
      </c>
      <c r="G1274" s="5" t="s">
        <v>45</v>
      </c>
      <c r="H1274" s="5" t="s">
        <v>1429</v>
      </c>
      <c r="I1274" s="4" t="s">
        <v>1430</v>
      </c>
      <c r="J1274" s="5" t="s">
        <v>4</v>
      </c>
      <c r="K1274" s="5" t="s">
        <v>4</v>
      </c>
      <c r="L1274" s="5" t="s">
        <v>4</v>
      </c>
      <c r="M1274" s="5" t="s">
        <v>5</v>
      </c>
      <c r="N1274" s="5" t="s">
        <v>1428</v>
      </c>
      <c r="O1274" s="18">
        <v>44414</v>
      </c>
      <c r="P1274" s="5" t="s">
        <v>7</v>
      </c>
      <c r="Q1274" s="19">
        <v>2394.04</v>
      </c>
      <c r="R1274" s="19">
        <v>0</v>
      </c>
      <c r="S1274" s="19">
        <v>2394.04</v>
      </c>
      <c r="T1274" s="19">
        <v>0</v>
      </c>
    </row>
    <row r="1275" spans="1:20" ht="29" outlineLevel="4" x14ac:dyDescent="0.35">
      <c r="A1275" s="9" t="s">
        <v>104</v>
      </c>
      <c r="B1275" s="9" t="s">
        <v>105</v>
      </c>
      <c r="C1275" s="12" t="s">
        <v>1409</v>
      </c>
      <c r="D1275" s="5" t="s">
        <v>1413</v>
      </c>
      <c r="E1275" s="9" t="s">
        <v>1413</v>
      </c>
      <c r="F1275" s="5" t="s">
        <v>1200</v>
      </c>
      <c r="G1275" s="5" t="s">
        <v>4</v>
      </c>
      <c r="H1275" s="5" t="s">
        <v>1429</v>
      </c>
      <c r="I1275" s="4" t="s">
        <v>1430</v>
      </c>
      <c r="J1275" s="5" t="s">
        <v>4</v>
      </c>
      <c r="K1275" s="5" t="s">
        <v>4</v>
      </c>
      <c r="L1275" s="5" t="s">
        <v>4</v>
      </c>
      <c r="M1275" s="5" t="s">
        <v>5</v>
      </c>
      <c r="N1275" s="5" t="s">
        <v>1428</v>
      </c>
      <c r="O1275" s="18">
        <v>44414</v>
      </c>
      <c r="P1275" s="5" t="s">
        <v>7</v>
      </c>
      <c r="Q1275" s="19">
        <v>19151.96</v>
      </c>
      <c r="R1275" s="19">
        <v>19151.96</v>
      </c>
      <c r="S1275" s="19">
        <v>0</v>
      </c>
      <c r="T1275" s="19">
        <v>0</v>
      </c>
    </row>
    <row r="1276" spans="1:20" outlineLevel="3" x14ac:dyDescent="0.35">
      <c r="H1276" s="1" t="s">
        <v>11175</v>
      </c>
      <c r="O1276" s="18"/>
      <c r="Q1276" s="19">
        <f>SUBTOTAL(9,Q1274:Q1275)</f>
        <v>21546</v>
      </c>
      <c r="R1276" s="19">
        <f>SUBTOTAL(9,R1274:R1275)</f>
        <v>19151.96</v>
      </c>
      <c r="S1276" s="19">
        <f>SUBTOTAL(9,S1274:S1275)</f>
        <v>2394.04</v>
      </c>
      <c r="T1276" s="19">
        <f>SUBTOTAL(9,T1274:T1275)</f>
        <v>0</v>
      </c>
    </row>
    <row r="1277" spans="1:20" ht="29" outlineLevel="4" x14ac:dyDescent="0.35">
      <c r="A1277" s="9" t="s">
        <v>526</v>
      </c>
      <c r="B1277" s="9" t="s">
        <v>527</v>
      </c>
      <c r="C1277" s="12" t="s">
        <v>1409</v>
      </c>
      <c r="D1277" s="5" t="s">
        <v>1413</v>
      </c>
      <c r="E1277" s="9" t="s">
        <v>1431</v>
      </c>
      <c r="F1277" s="5" t="s">
        <v>529</v>
      </c>
      <c r="G1277" s="5" t="s">
        <v>4</v>
      </c>
      <c r="H1277" s="5" t="s">
        <v>1434</v>
      </c>
      <c r="I1277" s="4" t="s">
        <v>1435</v>
      </c>
      <c r="J1277" s="5" t="s">
        <v>4</v>
      </c>
      <c r="K1277" s="5" t="s">
        <v>4</v>
      </c>
      <c r="L1277" s="5" t="s">
        <v>4</v>
      </c>
      <c r="M1277" s="5" t="s">
        <v>5</v>
      </c>
      <c r="N1277" s="5" t="s">
        <v>1432</v>
      </c>
      <c r="O1277" s="18">
        <v>44427</v>
      </c>
      <c r="P1277" s="5" t="s">
        <v>1433</v>
      </c>
      <c r="Q1277" s="19">
        <v>2607.15</v>
      </c>
      <c r="R1277" s="19">
        <v>2607.15</v>
      </c>
      <c r="S1277" s="19">
        <v>0</v>
      </c>
      <c r="T1277" s="19">
        <v>0</v>
      </c>
    </row>
    <row r="1278" spans="1:20" ht="29" outlineLevel="4" x14ac:dyDescent="0.35">
      <c r="A1278" s="9" t="s">
        <v>526</v>
      </c>
      <c r="B1278" s="9" t="s">
        <v>527</v>
      </c>
      <c r="C1278" s="12" t="s">
        <v>1409</v>
      </c>
      <c r="D1278" s="5" t="s">
        <v>1413</v>
      </c>
      <c r="E1278" s="9" t="s">
        <v>1431</v>
      </c>
      <c r="F1278" s="5" t="s">
        <v>529</v>
      </c>
      <c r="G1278" s="5" t="s">
        <v>4</v>
      </c>
      <c r="H1278" s="5" t="s">
        <v>1434</v>
      </c>
      <c r="I1278" s="4" t="s">
        <v>1435</v>
      </c>
      <c r="J1278" s="5" t="s">
        <v>4</v>
      </c>
      <c r="K1278" s="5" t="s">
        <v>4</v>
      </c>
      <c r="L1278" s="5" t="s">
        <v>4</v>
      </c>
      <c r="M1278" s="5" t="s">
        <v>5</v>
      </c>
      <c r="N1278" s="5" t="s">
        <v>1436</v>
      </c>
      <c r="O1278" s="18">
        <v>44455</v>
      </c>
      <c r="P1278" s="5" t="s">
        <v>1437</v>
      </c>
      <c r="Q1278" s="19">
        <v>3146.38</v>
      </c>
      <c r="R1278" s="19">
        <v>3146.38</v>
      </c>
      <c r="S1278" s="19">
        <v>0</v>
      </c>
      <c r="T1278" s="19">
        <v>0</v>
      </c>
    </row>
    <row r="1279" spans="1:20" ht="29" outlineLevel="4" x14ac:dyDescent="0.35">
      <c r="A1279" s="9" t="s">
        <v>526</v>
      </c>
      <c r="B1279" s="9" t="s">
        <v>527</v>
      </c>
      <c r="C1279" s="12" t="s">
        <v>1409</v>
      </c>
      <c r="D1279" s="5" t="s">
        <v>1413</v>
      </c>
      <c r="E1279" s="9" t="s">
        <v>1431</v>
      </c>
      <c r="F1279" s="5" t="s">
        <v>529</v>
      </c>
      <c r="G1279" s="5" t="s">
        <v>4</v>
      </c>
      <c r="H1279" s="5" t="s">
        <v>1434</v>
      </c>
      <c r="I1279" s="4" t="s">
        <v>1435</v>
      </c>
      <c r="J1279" s="5" t="s">
        <v>4</v>
      </c>
      <c r="K1279" s="5" t="s">
        <v>4</v>
      </c>
      <c r="L1279" s="5" t="s">
        <v>4</v>
      </c>
      <c r="M1279" s="5" t="s">
        <v>5</v>
      </c>
      <c r="N1279" s="5" t="s">
        <v>1438</v>
      </c>
      <c r="O1279" s="18">
        <v>44494</v>
      </c>
      <c r="P1279" s="5" t="s">
        <v>1439</v>
      </c>
      <c r="Q1279" s="19">
        <v>1442</v>
      </c>
      <c r="R1279" s="19">
        <v>1442</v>
      </c>
      <c r="S1279" s="19">
        <v>0</v>
      </c>
      <c r="T1279" s="19">
        <v>0</v>
      </c>
    </row>
    <row r="1280" spans="1:20" outlineLevel="3" x14ac:dyDescent="0.35">
      <c r="H1280" s="1" t="s">
        <v>11176</v>
      </c>
      <c r="O1280" s="18"/>
      <c r="Q1280" s="19">
        <f>SUBTOTAL(9,Q1277:Q1279)</f>
        <v>7195.5300000000007</v>
      </c>
      <c r="R1280" s="19">
        <f>SUBTOTAL(9,R1277:R1279)</f>
        <v>7195.5300000000007</v>
      </c>
      <c r="S1280" s="19">
        <f>SUBTOTAL(9,S1277:S1279)</f>
        <v>0</v>
      </c>
      <c r="T1280" s="19">
        <f>SUBTOTAL(9,T1277:T1279)</f>
        <v>0</v>
      </c>
    </row>
    <row r="1281" spans="1:20" ht="29" outlineLevel="4" x14ac:dyDescent="0.35">
      <c r="A1281" s="9" t="s">
        <v>1222</v>
      </c>
      <c r="B1281" s="9" t="s">
        <v>1223</v>
      </c>
      <c r="C1281" s="12" t="s">
        <v>1409</v>
      </c>
      <c r="D1281" s="5" t="s">
        <v>1413</v>
      </c>
      <c r="E1281" s="9" t="s">
        <v>1413</v>
      </c>
      <c r="F1281" s="5" t="s">
        <v>12483</v>
      </c>
      <c r="G1281" s="5" t="s">
        <v>4</v>
      </c>
      <c r="H1281" s="5" t="s">
        <v>1442</v>
      </c>
      <c r="I1281" s="4" t="s">
        <v>12545</v>
      </c>
      <c r="J1281" s="5" t="s">
        <v>1440</v>
      </c>
      <c r="K1281" s="5" t="s">
        <v>4</v>
      </c>
      <c r="L1281" s="5" t="s">
        <v>4</v>
      </c>
      <c r="M1281" s="5" t="s">
        <v>5</v>
      </c>
      <c r="N1281" s="5" t="s">
        <v>1441</v>
      </c>
      <c r="O1281" s="18">
        <v>44538</v>
      </c>
      <c r="P1281" s="5" t="s">
        <v>7</v>
      </c>
      <c r="Q1281" s="19">
        <v>54727</v>
      </c>
      <c r="R1281" s="19">
        <v>54727</v>
      </c>
      <c r="S1281" s="19">
        <v>0</v>
      </c>
      <c r="T1281" s="19">
        <v>0</v>
      </c>
    </row>
    <row r="1282" spans="1:20" ht="29" outlineLevel="4" x14ac:dyDescent="0.35">
      <c r="A1282" s="9" t="s">
        <v>1222</v>
      </c>
      <c r="B1282" s="9" t="s">
        <v>1223</v>
      </c>
      <c r="C1282" s="12" t="s">
        <v>1409</v>
      </c>
      <c r="D1282" s="5" t="s">
        <v>1413</v>
      </c>
      <c r="E1282" s="9" t="s">
        <v>1413</v>
      </c>
      <c r="F1282" s="5" t="s">
        <v>12483</v>
      </c>
      <c r="G1282" s="5" t="s">
        <v>4</v>
      </c>
      <c r="H1282" s="5" t="s">
        <v>1442</v>
      </c>
      <c r="I1282" s="4" t="s">
        <v>12545</v>
      </c>
      <c r="J1282" s="5" t="s">
        <v>1440</v>
      </c>
      <c r="K1282" s="5" t="s">
        <v>4</v>
      </c>
      <c r="L1282" s="5" t="s">
        <v>4</v>
      </c>
      <c r="M1282" s="5" t="s">
        <v>5</v>
      </c>
      <c r="N1282" s="5" t="s">
        <v>1443</v>
      </c>
      <c r="O1282" s="18">
        <v>44630</v>
      </c>
      <c r="P1282" s="5" t="s">
        <v>7</v>
      </c>
      <c r="Q1282" s="19">
        <v>62725</v>
      </c>
      <c r="R1282" s="19">
        <v>62725</v>
      </c>
      <c r="S1282" s="19">
        <v>0</v>
      </c>
      <c r="T1282" s="19">
        <v>0</v>
      </c>
    </row>
    <row r="1283" spans="1:20" ht="29" outlineLevel="4" x14ac:dyDescent="0.35">
      <c r="A1283" s="9" t="s">
        <v>1222</v>
      </c>
      <c r="B1283" s="9" t="s">
        <v>1223</v>
      </c>
      <c r="C1283" s="12" t="s">
        <v>1409</v>
      </c>
      <c r="D1283" s="5" t="s">
        <v>1413</v>
      </c>
      <c r="E1283" s="9" t="s">
        <v>1413</v>
      </c>
      <c r="F1283" s="5" t="s">
        <v>12483</v>
      </c>
      <c r="G1283" s="5" t="s">
        <v>4</v>
      </c>
      <c r="H1283" s="5" t="s">
        <v>1442</v>
      </c>
      <c r="I1283" s="4" t="s">
        <v>12545</v>
      </c>
      <c r="J1283" s="5" t="s">
        <v>1440</v>
      </c>
      <c r="K1283" s="5" t="s">
        <v>4</v>
      </c>
      <c r="L1283" s="5" t="s">
        <v>4</v>
      </c>
      <c r="M1283" s="5" t="s">
        <v>5</v>
      </c>
      <c r="N1283" s="5" t="s">
        <v>1444</v>
      </c>
      <c r="O1283" s="18">
        <v>44698</v>
      </c>
      <c r="P1283" s="5" t="s">
        <v>7</v>
      </c>
      <c r="Q1283" s="19">
        <v>53259</v>
      </c>
      <c r="R1283" s="19">
        <v>53259</v>
      </c>
      <c r="S1283" s="19">
        <v>0</v>
      </c>
      <c r="T1283" s="19">
        <v>0</v>
      </c>
    </row>
    <row r="1284" spans="1:20" outlineLevel="3" x14ac:dyDescent="0.35">
      <c r="H1284" s="1" t="s">
        <v>11177</v>
      </c>
      <c r="O1284" s="18"/>
      <c r="Q1284" s="19">
        <f>SUBTOTAL(9,Q1281:Q1283)</f>
        <v>170711</v>
      </c>
      <c r="R1284" s="19">
        <f>SUBTOTAL(9,R1281:R1283)</f>
        <v>170711</v>
      </c>
      <c r="S1284" s="19">
        <f>SUBTOTAL(9,S1281:S1283)</f>
        <v>0</v>
      </c>
      <c r="T1284" s="19">
        <f>SUBTOTAL(9,T1281:T1283)</f>
        <v>0</v>
      </c>
    </row>
    <row r="1285" spans="1:20" ht="29" outlineLevel="4" x14ac:dyDescent="0.35">
      <c r="A1285" s="9" t="s">
        <v>104</v>
      </c>
      <c r="B1285" s="9" t="s">
        <v>105</v>
      </c>
      <c r="C1285" s="12" t="s">
        <v>1409</v>
      </c>
      <c r="D1285" s="5" t="s">
        <v>1413</v>
      </c>
      <c r="E1285" s="9" t="s">
        <v>1413</v>
      </c>
      <c r="F1285" s="5" t="s">
        <v>4</v>
      </c>
      <c r="G1285" s="5" t="s">
        <v>45</v>
      </c>
      <c r="H1285" s="5" t="s">
        <v>1446</v>
      </c>
      <c r="I1285" s="4" t="s">
        <v>1447</v>
      </c>
      <c r="J1285" s="5" t="s">
        <v>4</v>
      </c>
      <c r="K1285" s="5" t="s">
        <v>4</v>
      </c>
      <c r="L1285" s="5" t="s">
        <v>4</v>
      </c>
      <c r="M1285" s="5" t="s">
        <v>5</v>
      </c>
      <c r="N1285" s="5" t="s">
        <v>1445</v>
      </c>
      <c r="O1285" s="18">
        <v>44636</v>
      </c>
      <c r="P1285" s="5" t="s">
        <v>7</v>
      </c>
      <c r="Q1285" s="19">
        <v>2393.67</v>
      </c>
      <c r="R1285" s="19">
        <v>0</v>
      </c>
      <c r="S1285" s="19">
        <v>2393.67</v>
      </c>
      <c r="T1285" s="19">
        <v>0</v>
      </c>
    </row>
    <row r="1286" spans="1:20" ht="29" outlineLevel="4" x14ac:dyDescent="0.35">
      <c r="A1286" s="9" t="s">
        <v>104</v>
      </c>
      <c r="B1286" s="9" t="s">
        <v>105</v>
      </c>
      <c r="C1286" s="12" t="s">
        <v>1409</v>
      </c>
      <c r="D1286" s="5" t="s">
        <v>1413</v>
      </c>
      <c r="E1286" s="9" t="s">
        <v>1413</v>
      </c>
      <c r="F1286" s="5" t="s">
        <v>4</v>
      </c>
      <c r="G1286" s="5" t="s">
        <v>45</v>
      </c>
      <c r="H1286" s="5" t="s">
        <v>1446</v>
      </c>
      <c r="I1286" s="4" t="s">
        <v>1447</v>
      </c>
      <c r="J1286" s="5" t="s">
        <v>4</v>
      </c>
      <c r="K1286" s="5" t="s">
        <v>4</v>
      </c>
      <c r="L1286" s="5" t="s">
        <v>4</v>
      </c>
      <c r="M1286" s="5" t="s">
        <v>5</v>
      </c>
      <c r="N1286" s="5" t="s">
        <v>1448</v>
      </c>
      <c r="O1286" s="18">
        <v>44700</v>
      </c>
      <c r="P1286" s="5" t="s">
        <v>7</v>
      </c>
      <c r="Q1286" s="19">
        <v>2393.67</v>
      </c>
      <c r="R1286" s="19">
        <v>0</v>
      </c>
      <c r="S1286" s="19">
        <v>2393.67</v>
      </c>
      <c r="T1286" s="19">
        <v>0</v>
      </c>
    </row>
    <row r="1287" spans="1:20" ht="29" outlineLevel="4" x14ac:dyDescent="0.35">
      <c r="A1287" s="9" t="s">
        <v>104</v>
      </c>
      <c r="B1287" s="9" t="s">
        <v>105</v>
      </c>
      <c r="C1287" s="12" t="s">
        <v>1409</v>
      </c>
      <c r="D1287" s="5" t="s">
        <v>1413</v>
      </c>
      <c r="E1287" s="9" t="s">
        <v>1413</v>
      </c>
      <c r="F1287" s="5" t="s">
        <v>4</v>
      </c>
      <c r="G1287" s="5" t="s">
        <v>45</v>
      </c>
      <c r="H1287" s="5" t="s">
        <v>1446</v>
      </c>
      <c r="I1287" s="4" t="s">
        <v>1447</v>
      </c>
      <c r="J1287" s="5" t="s">
        <v>4</v>
      </c>
      <c r="K1287" s="5" t="s">
        <v>4</v>
      </c>
      <c r="L1287" s="5" t="s">
        <v>4</v>
      </c>
      <c r="M1287" s="5" t="s">
        <v>5</v>
      </c>
      <c r="N1287" s="5" t="s">
        <v>1449</v>
      </c>
      <c r="O1287" s="18">
        <v>44733</v>
      </c>
      <c r="P1287" s="5" t="s">
        <v>7</v>
      </c>
      <c r="Q1287" s="19">
        <v>2393.67</v>
      </c>
      <c r="R1287" s="19">
        <v>0</v>
      </c>
      <c r="S1287" s="19">
        <v>2393.67</v>
      </c>
      <c r="T1287" s="19">
        <v>0</v>
      </c>
    </row>
    <row r="1288" spans="1:20" ht="29" outlineLevel="4" x14ac:dyDescent="0.35">
      <c r="A1288" s="9" t="s">
        <v>104</v>
      </c>
      <c r="B1288" s="9" t="s">
        <v>105</v>
      </c>
      <c r="C1288" s="12" t="s">
        <v>1409</v>
      </c>
      <c r="D1288" s="5" t="s">
        <v>1413</v>
      </c>
      <c r="E1288" s="9" t="s">
        <v>1413</v>
      </c>
      <c r="F1288" s="5" t="s">
        <v>1200</v>
      </c>
      <c r="G1288" s="5" t="s">
        <v>4</v>
      </c>
      <c r="H1288" s="5" t="s">
        <v>1446</v>
      </c>
      <c r="I1288" s="4" t="s">
        <v>1447</v>
      </c>
      <c r="J1288" s="5" t="s">
        <v>4</v>
      </c>
      <c r="K1288" s="5" t="s">
        <v>4</v>
      </c>
      <c r="L1288" s="5" t="s">
        <v>4</v>
      </c>
      <c r="M1288" s="5" t="s">
        <v>5</v>
      </c>
      <c r="N1288" s="5" t="s">
        <v>1445</v>
      </c>
      <c r="O1288" s="18">
        <v>44636</v>
      </c>
      <c r="P1288" s="5" t="s">
        <v>7</v>
      </c>
      <c r="Q1288" s="19">
        <v>19149.330000000002</v>
      </c>
      <c r="R1288" s="19">
        <v>19149.330000000002</v>
      </c>
      <c r="S1288" s="19">
        <v>0</v>
      </c>
      <c r="T1288" s="19">
        <v>0</v>
      </c>
    </row>
    <row r="1289" spans="1:20" ht="29" outlineLevel="4" x14ac:dyDescent="0.35">
      <c r="A1289" s="9" t="s">
        <v>104</v>
      </c>
      <c r="B1289" s="9" t="s">
        <v>105</v>
      </c>
      <c r="C1289" s="12" t="s">
        <v>1409</v>
      </c>
      <c r="D1289" s="5" t="s">
        <v>1413</v>
      </c>
      <c r="E1289" s="9" t="s">
        <v>1413</v>
      </c>
      <c r="F1289" s="5" t="s">
        <v>1200</v>
      </c>
      <c r="G1289" s="5" t="s">
        <v>4</v>
      </c>
      <c r="H1289" s="5" t="s">
        <v>1446</v>
      </c>
      <c r="I1289" s="4" t="s">
        <v>1447</v>
      </c>
      <c r="J1289" s="5" t="s">
        <v>4</v>
      </c>
      <c r="K1289" s="5" t="s">
        <v>4</v>
      </c>
      <c r="L1289" s="5" t="s">
        <v>4</v>
      </c>
      <c r="M1289" s="5" t="s">
        <v>5</v>
      </c>
      <c r="N1289" s="5" t="s">
        <v>1448</v>
      </c>
      <c r="O1289" s="18">
        <v>44700</v>
      </c>
      <c r="P1289" s="5" t="s">
        <v>7</v>
      </c>
      <c r="Q1289" s="19">
        <v>19149.330000000002</v>
      </c>
      <c r="R1289" s="19">
        <v>19149.330000000002</v>
      </c>
      <c r="S1289" s="19">
        <v>0</v>
      </c>
      <c r="T1289" s="19">
        <v>0</v>
      </c>
    </row>
    <row r="1290" spans="1:20" ht="29" outlineLevel="4" x14ac:dyDescent="0.35">
      <c r="A1290" s="9" t="s">
        <v>104</v>
      </c>
      <c r="B1290" s="9" t="s">
        <v>105</v>
      </c>
      <c r="C1290" s="12" t="s">
        <v>1409</v>
      </c>
      <c r="D1290" s="5" t="s">
        <v>1413</v>
      </c>
      <c r="E1290" s="9" t="s">
        <v>1413</v>
      </c>
      <c r="F1290" s="5" t="s">
        <v>1200</v>
      </c>
      <c r="G1290" s="5" t="s">
        <v>4</v>
      </c>
      <c r="H1290" s="5" t="s">
        <v>1446</v>
      </c>
      <c r="I1290" s="4" t="s">
        <v>1447</v>
      </c>
      <c r="J1290" s="5" t="s">
        <v>4</v>
      </c>
      <c r="K1290" s="5" t="s">
        <v>4</v>
      </c>
      <c r="L1290" s="5" t="s">
        <v>4</v>
      </c>
      <c r="M1290" s="5" t="s">
        <v>5</v>
      </c>
      <c r="N1290" s="5" t="s">
        <v>1449</v>
      </c>
      <c r="O1290" s="18">
        <v>44733</v>
      </c>
      <c r="P1290" s="5" t="s">
        <v>7</v>
      </c>
      <c r="Q1290" s="19">
        <v>19149.330000000002</v>
      </c>
      <c r="R1290" s="19">
        <v>19149.330000000002</v>
      </c>
      <c r="S1290" s="19">
        <v>0</v>
      </c>
      <c r="T1290" s="19">
        <v>0</v>
      </c>
    </row>
    <row r="1291" spans="1:20" outlineLevel="3" x14ac:dyDescent="0.35">
      <c r="H1291" s="1" t="s">
        <v>11178</v>
      </c>
      <c r="O1291" s="18"/>
      <c r="Q1291" s="19">
        <f>SUBTOTAL(9,Q1285:Q1290)</f>
        <v>64629.000000000007</v>
      </c>
      <c r="R1291" s="19">
        <f>SUBTOTAL(9,R1285:R1290)</f>
        <v>57447.990000000005</v>
      </c>
      <c r="S1291" s="19">
        <f>SUBTOTAL(9,S1285:S1290)</f>
        <v>7181.01</v>
      </c>
      <c r="T1291" s="19">
        <f>SUBTOTAL(9,T1285:T1290)</f>
        <v>0</v>
      </c>
    </row>
    <row r="1292" spans="1:20" ht="29" outlineLevel="4" x14ac:dyDescent="0.35">
      <c r="A1292" s="9" t="s">
        <v>526</v>
      </c>
      <c r="B1292" s="9" t="s">
        <v>527</v>
      </c>
      <c r="C1292" s="12" t="s">
        <v>1409</v>
      </c>
      <c r="D1292" s="5" t="s">
        <v>1413</v>
      </c>
      <c r="E1292" s="9" t="s">
        <v>1431</v>
      </c>
      <c r="F1292" s="5" t="s">
        <v>529</v>
      </c>
      <c r="G1292" s="5" t="s">
        <v>4</v>
      </c>
      <c r="H1292" s="5" t="s">
        <v>1452</v>
      </c>
      <c r="I1292" s="4" t="s">
        <v>1453</v>
      </c>
      <c r="J1292" s="5" t="s">
        <v>4</v>
      </c>
      <c r="K1292" s="5" t="s">
        <v>4</v>
      </c>
      <c r="L1292" s="5" t="s">
        <v>4</v>
      </c>
      <c r="M1292" s="5" t="s">
        <v>5</v>
      </c>
      <c r="N1292" s="5" t="s">
        <v>1450</v>
      </c>
      <c r="O1292" s="18">
        <v>44539</v>
      </c>
      <c r="P1292" s="5" t="s">
        <v>1451</v>
      </c>
      <c r="Q1292" s="19">
        <v>2669.2</v>
      </c>
      <c r="R1292" s="19">
        <v>2669.2</v>
      </c>
      <c r="S1292" s="19">
        <v>0</v>
      </c>
      <c r="T1292" s="19">
        <v>0</v>
      </c>
    </row>
    <row r="1293" spans="1:20" ht="29" outlineLevel="4" x14ac:dyDescent="0.35">
      <c r="A1293" s="9" t="s">
        <v>526</v>
      </c>
      <c r="B1293" s="9" t="s">
        <v>527</v>
      </c>
      <c r="C1293" s="12" t="s">
        <v>1409</v>
      </c>
      <c r="D1293" s="5" t="s">
        <v>1413</v>
      </c>
      <c r="E1293" s="9" t="s">
        <v>1431</v>
      </c>
      <c r="F1293" s="5" t="s">
        <v>529</v>
      </c>
      <c r="G1293" s="5" t="s">
        <v>4</v>
      </c>
      <c r="H1293" s="5" t="s">
        <v>1452</v>
      </c>
      <c r="I1293" s="4" t="s">
        <v>1453</v>
      </c>
      <c r="J1293" s="5" t="s">
        <v>4</v>
      </c>
      <c r="K1293" s="5" t="s">
        <v>4</v>
      </c>
      <c r="L1293" s="5" t="s">
        <v>4</v>
      </c>
      <c r="M1293" s="5" t="s">
        <v>5</v>
      </c>
      <c r="N1293" s="5" t="s">
        <v>1454</v>
      </c>
      <c r="O1293" s="18">
        <v>44581</v>
      </c>
      <c r="P1293" s="5" t="s">
        <v>1455</v>
      </c>
      <c r="Q1293" s="19">
        <v>3116.98</v>
      </c>
      <c r="R1293" s="19">
        <v>3116.98</v>
      </c>
      <c r="S1293" s="19">
        <v>0</v>
      </c>
      <c r="T1293" s="19">
        <v>0</v>
      </c>
    </row>
    <row r="1294" spans="1:20" ht="29" outlineLevel="4" x14ac:dyDescent="0.35">
      <c r="A1294" s="9" t="s">
        <v>526</v>
      </c>
      <c r="B1294" s="9" t="s">
        <v>527</v>
      </c>
      <c r="C1294" s="12" t="s">
        <v>1409</v>
      </c>
      <c r="D1294" s="5" t="s">
        <v>1413</v>
      </c>
      <c r="E1294" s="9" t="s">
        <v>1431</v>
      </c>
      <c r="F1294" s="5" t="s">
        <v>529</v>
      </c>
      <c r="G1294" s="5" t="s">
        <v>4</v>
      </c>
      <c r="H1294" s="5" t="s">
        <v>1452</v>
      </c>
      <c r="I1294" s="4" t="s">
        <v>1453</v>
      </c>
      <c r="J1294" s="5" t="s">
        <v>4</v>
      </c>
      <c r="K1294" s="5" t="s">
        <v>4</v>
      </c>
      <c r="L1294" s="5" t="s">
        <v>4</v>
      </c>
      <c r="M1294" s="5" t="s">
        <v>5</v>
      </c>
      <c r="N1294" s="5" t="s">
        <v>1456</v>
      </c>
      <c r="O1294" s="18">
        <v>44620</v>
      </c>
      <c r="P1294" s="5" t="s">
        <v>1457</v>
      </c>
      <c r="Q1294" s="19">
        <v>3826.87</v>
      </c>
      <c r="R1294" s="19">
        <v>3826.87</v>
      </c>
      <c r="S1294" s="19">
        <v>0</v>
      </c>
      <c r="T1294" s="19">
        <v>0</v>
      </c>
    </row>
    <row r="1295" spans="1:20" ht="29" outlineLevel="4" x14ac:dyDescent="0.35">
      <c r="A1295" s="9" t="s">
        <v>526</v>
      </c>
      <c r="B1295" s="9" t="s">
        <v>527</v>
      </c>
      <c r="C1295" s="12" t="s">
        <v>1409</v>
      </c>
      <c r="D1295" s="5" t="s">
        <v>1413</v>
      </c>
      <c r="E1295" s="9" t="s">
        <v>1431</v>
      </c>
      <c r="F1295" s="5" t="s">
        <v>529</v>
      </c>
      <c r="G1295" s="5" t="s">
        <v>4</v>
      </c>
      <c r="H1295" s="5" t="s">
        <v>1452</v>
      </c>
      <c r="I1295" s="4" t="s">
        <v>1453</v>
      </c>
      <c r="J1295" s="5" t="s">
        <v>4</v>
      </c>
      <c r="K1295" s="5" t="s">
        <v>4</v>
      </c>
      <c r="L1295" s="5" t="s">
        <v>4</v>
      </c>
      <c r="M1295" s="5" t="s">
        <v>5</v>
      </c>
      <c r="N1295" s="5" t="s">
        <v>1458</v>
      </c>
      <c r="O1295" s="18">
        <v>44648</v>
      </c>
      <c r="P1295" s="5" t="s">
        <v>1459</v>
      </c>
      <c r="Q1295" s="19">
        <v>2896.69</v>
      </c>
      <c r="R1295" s="19">
        <v>2896.69</v>
      </c>
      <c r="S1295" s="19">
        <v>0</v>
      </c>
      <c r="T1295" s="19">
        <v>0</v>
      </c>
    </row>
    <row r="1296" spans="1:20" ht="29" outlineLevel="4" x14ac:dyDescent="0.35">
      <c r="A1296" s="9" t="s">
        <v>526</v>
      </c>
      <c r="B1296" s="9" t="s">
        <v>527</v>
      </c>
      <c r="C1296" s="12" t="s">
        <v>1409</v>
      </c>
      <c r="D1296" s="5" t="s">
        <v>1413</v>
      </c>
      <c r="E1296" s="9" t="s">
        <v>1431</v>
      </c>
      <c r="F1296" s="5" t="s">
        <v>529</v>
      </c>
      <c r="G1296" s="5" t="s">
        <v>4</v>
      </c>
      <c r="H1296" s="5" t="s">
        <v>1452</v>
      </c>
      <c r="I1296" s="4" t="s">
        <v>1453</v>
      </c>
      <c r="J1296" s="5" t="s">
        <v>4</v>
      </c>
      <c r="K1296" s="5" t="s">
        <v>4</v>
      </c>
      <c r="L1296" s="5" t="s">
        <v>4</v>
      </c>
      <c r="M1296" s="5" t="s">
        <v>5</v>
      </c>
      <c r="N1296" s="5" t="s">
        <v>1460</v>
      </c>
      <c r="O1296" s="18">
        <v>44662</v>
      </c>
      <c r="P1296" s="5" t="s">
        <v>1461</v>
      </c>
      <c r="Q1296" s="19">
        <v>2540.16</v>
      </c>
      <c r="R1296" s="19">
        <v>2540.16</v>
      </c>
      <c r="S1296" s="19">
        <v>0</v>
      </c>
      <c r="T1296" s="19">
        <v>0</v>
      </c>
    </row>
    <row r="1297" spans="1:20" ht="29" outlineLevel="4" x14ac:dyDescent="0.35">
      <c r="A1297" s="9" t="s">
        <v>526</v>
      </c>
      <c r="B1297" s="9" t="s">
        <v>527</v>
      </c>
      <c r="C1297" s="12" t="s">
        <v>1409</v>
      </c>
      <c r="D1297" s="5" t="s">
        <v>1413</v>
      </c>
      <c r="E1297" s="9" t="s">
        <v>1431</v>
      </c>
      <c r="F1297" s="5" t="s">
        <v>529</v>
      </c>
      <c r="G1297" s="5" t="s">
        <v>4</v>
      </c>
      <c r="H1297" s="5" t="s">
        <v>1452</v>
      </c>
      <c r="I1297" s="4" t="s">
        <v>1453</v>
      </c>
      <c r="J1297" s="5" t="s">
        <v>4</v>
      </c>
      <c r="K1297" s="5" t="s">
        <v>4</v>
      </c>
      <c r="L1297" s="5" t="s">
        <v>4</v>
      </c>
      <c r="M1297" s="5" t="s">
        <v>5</v>
      </c>
      <c r="N1297" s="5" t="s">
        <v>1462</v>
      </c>
      <c r="O1297" s="18">
        <v>44714</v>
      </c>
      <c r="P1297" s="5" t="s">
        <v>1463</v>
      </c>
      <c r="Q1297" s="19">
        <v>3031.18</v>
      </c>
      <c r="R1297" s="19">
        <v>3031.18</v>
      </c>
      <c r="S1297" s="19">
        <v>0</v>
      </c>
      <c r="T1297" s="19">
        <v>0</v>
      </c>
    </row>
    <row r="1298" spans="1:20" outlineLevel="3" x14ac:dyDescent="0.35">
      <c r="H1298" s="1" t="s">
        <v>11179</v>
      </c>
      <c r="O1298" s="18"/>
      <c r="Q1298" s="19">
        <f>SUBTOTAL(9,Q1292:Q1297)</f>
        <v>18081.079999999998</v>
      </c>
      <c r="R1298" s="19">
        <f>SUBTOTAL(9,R1292:R1297)</f>
        <v>18081.079999999998</v>
      </c>
      <c r="S1298" s="19">
        <f>SUBTOTAL(9,S1292:S1297)</f>
        <v>0</v>
      </c>
      <c r="T1298" s="19">
        <f>SUBTOTAL(9,T1292:T1297)</f>
        <v>0</v>
      </c>
    </row>
    <row r="1299" spans="1:20" outlineLevel="4" x14ac:dyDescent="0.35">
      <c r="A1299" s="9" t="s">
        <v>104</v>
      </c>
      <c r="B1299" s="9" t="s">
        <v>105</v>
      </c>
      <c r="C1299" s="12" t="s">
        <v>1409</v>
      </c>
      <c r="D1299" s="5" t="s">
        <v>1413</v>
      </c>
      <c r="E1299" s="9" t="s">
        <v>1413</v>
      </c>
      <c r="F1299" s="5" t="s">
        <v>4</v>
      </c>
      <c r="G1299" s="5" t="s">
        <v>334</v>
      </c>
      <c r="H1299" s="5" t="s">
        <v>336</v>
      </c>
      <c r="I1299" s="4" t="s">
        <v>12505</v>
      </c>
      <c r="J1299" s="5" t="s">
        <v>4</v>
      </c>
      <c r="K1299" s="5" t="s">
        <v>4</v>
      </c>
      <c r="L1299" s="5" t="s">
        <v>4</v>
      </c>
      <c r="M1299" s="5" t="s">
        <v>5</v>
      </c>
      <c r="N1299" s="5" t="s">
        <v>1464</v>
      </c>
      <c r="O1299" s="18">
        <v>44523</v>
      </c>
      <c r="P1299" s="5" t="s">
        <v>7</v>
      </c>
      <c r="Q1299" s="19">
        <v>299281</v>
      </c>
      <c r="R1299" s="19">
        <v>0</v>
      </c>
      <c r="S1299" s="19">
        <v>299281</v>
      </c>
      <c r="T1299" s="19">
        <v>0</v>
      </c>
    </row>
    <row r="1300" spans="1:20" outlineLevel="3" x14ac:dyDescent="0.35">
      <c r="H1300" s="1" t="s">
        <v>10981</v>
      </c>
      <c r="O1300" s="18"/>
      <c r="Q1300" s="19">
        <f>SUBTOTAL(9,Q1299:Q1299)</f>
        <v>299281</v>
      </c>
      <c r="R1300" s="19">
        <f>SUBTOTAL(9,R1299:R1299)</f>
        <v>0</v>
      </c>
      <c r="S1300" s="19">
        <f>SUBTOTAL(9,S1299:S1299)</f>
        <v>299281</v>
      </c>
      <c r="T1300" s="19">
        <f>SUBTOTAL(9,T1299:T1299)</f>
        <v>0</v>
      </c>
    </row>
    <row r="1301" spans="1:20" outlineLevel="4" x14ac:dyDescent="0.35">
      <c r="A1301" s="9" t="s">
        <v>74</v>
      </c>
      <c r="B1301" s="9" t="s">
        <v>75</v>
      </c>
      <c r="C1301" s="12" t="s">
        <v>1409</v>
      </c>
      <c r="D1301" s="5" t="s">
        <v>1422</v>
      </c>
      <c r="E1301" s="9" t="s">
        <v>1422</v>
      </c>
      <c r="F1301" s="5" t="s">
        <v>4</v>
      </c>
      <c r="G1301" s="5" t="s">
        <v>729</v>
      </c>
      <c r="H1301" s="5" t="s">
        <v>1466</v>
      </c>
      <c r="I1301" s="4" t="s">
        <v>1467</v>
      </c>
      <c r="J1301" s="5" t="s">
        <v>4</v>
      </c>
      <c r="K1301" s="5" t="s">
        <v>4</v>
      </c>
      <c r="L1301" s="5" t="s">
        <v>4</v>
      </c>
      <c r="M1301" s="5" t="s">
        <v>5</v>
      </c>
      <c r="N1301" s="5" t="s">
        <v>1465</v>
      </c>
      <c r="O1301" s="18">
        <v>44498</v>
      </c>
      <c r="P1301" s="5" t="s">
        <v>7</v>
      </c>
      <c r="Q1301" s="19">
        <v>514013</v>
      </c>
      <c r="R1301" s="19">
        <v>0</v>
      </c>
      <c r="S1301" s="19">
        <v>514013</v>
      </c>
      <c r="T1301" s="19">
        <v>0</v>
      </c>
    </row>
    <row r="1302" spans="1:20" outlineLevel="4" x14ac:dyDescent="0.35">
      <c r="A1302" s="9" t="s">
        <v>74</v>
      </c>
      <c r="B1302" s="9" t="s">
        <v>75</v>
      </c>
      <c r="C1302" s="12" t="s">
        <v>1409</v>
      </c>
      <c r="D1302" s="5" t="s">
        <v>1422</v>
      </c>
      <c r="E1302" s="9" t="s">
        <v>1422</v>
      </c>
      <c r="F1302" s="5" t="s">
        <v>4</v>
      </c>
      <c r="G1302" s="5" t="s">
        <v>729</v>
      </c>
      <c r="H1302" s="5" t="s">
        <v>1466</v>
      </c>
      <c r="I1302" s="4" t="s">
        <v>1467</v>
      </c>
      <c r="J1302" s="5" t="s">
        <v>4</v>
      </c>
      <c r="K1302" s="5" t="s">
        <v>4</v>
      </c>
      <c r="L1302" s="5" t="s">
        <v>4</v>
      </c>
      <c r="M1302" s="5" t="s">
        <v>5</v>
      </c>
      <c r="N1302" s="5" t="s">
        <v>1468</v>
      </c>
      <c r="O1302" s="18">
        <v>44571</v>
      </c>
      <c r="P1302" s="5" t="s">
        <v>7</v>
      </c>
      <c r="Q1302" s="19">
        <v>514013</v>
      </c>
      <c r="R1302" s="19">
        <v>0</v>
      </c>
      <c r="S1302" s="19">
        <v>514013</v>
      </c>
      <c r="T1302" s="19">
        <v>0</v>
      </c>
    </row>
    <row r="1303" spans="1:20" outlineLevel="4" x14ac:dyDescent="0.35">
      <c r="A1303" s="9" t="s">
        <v>74</v>
      </c>
      <c r="B1303" s="9" t="s">
        <v>75</v>
      </c>
      <c r="C1303" s="12" t="s">
        <v>1409</v>
      </c>
      <c r="D1303" s="5" t="s">
        <v>1422</v>
      </c>
      <c r="E1303" s="9" t="s">
        <v>1422</v>
      </c>
      <c r="F1303" s="5" t="s">
        <v>4</v>
      </c>
      <c r="G1303" s="5" t="s">
        <v>729</v>
      </c>
      <c r="H1303" s="5" t="s">
        <v>1466</v>
      </c>
      <c r="I1303" s="4" t="s">
        <v>1467</v>
      </c>
      <c r="J1303" s="5" t="s">
        <v>4</v>
      </c>
      <c r="K1303" s="5" t="s">
        <v>4</v>
      </c>
      <c r="L1303" s="5" t="s">
        <v>4</v>
      </c>
      <c r="M1303" s="5" t="s">
        <v>5</v>
      </c>
      <c r="N1303" s="5" t="s">
        <v>1469</v>
      </c>
      <c r="O1303" s="18">
        <v>44643</v>
      </c>
      <c r="P1303" s="5" t="s">
        <v>7</v>
      </c>
      <c r="Q1303" s="19">
        <v>514013</v>
      </c>
      <c r="R1303" s="19">
        <v>0</v>
      </c>
      <c r="S1303" s="19">
        <v>514013</v>
      </c>
      <c r="T1303" s="19">
        <v>0</v>
      </c>
    </row>
    <row r="1304" spans="1:20" outlineLevel="4" x14ac:dyDescent="0.35">
      <c r="A1304" s="9" t="s">
        <v>74</v>
      </c>
      <c r="B1304" s="9" t="s">
        <v>75</v>
      </c>
      <c r="C1304" s="12" t="s">
        <v>1409</v>
      </c>
      <c r="D1304" s="5" t="s">
        <v>1422</v>
      </c>
      <c r="E1304" s="9" t="s">
        <v>1422</v>
      </c>
      <c r="F1304" s="5" t="s">
        <v>4</v>
      </c>
      <c r="G1304" s="5" t="s">
        <v>729</v>
      </c>
      <c r="H1304" s="5" t="s">
        <v>1466</v>
      </c>
      <c r="I1304" s="4" t="s">
        <v>1467</v>
      </c>
      <c r="J1304" s="5" t="s">
        <v>4</v>
      </c>
      <c r="K1304" s="5" t="s">
        <v>4</v>
      </c>
      <c r="L1304" s="5" t="s">
        <v>4</v>
      </c>
      <c r="M1304" s="5" t="s">
        <v>5</v>
      </c>
      <c r="N1304" s="5" t="s">
        <v>1470</v>
      </c>
      <c r="O1304" s="18">
        <v>44726</v>
      </c>
      <c r="P1304" s="5" t="s">
        <v>7</v>
      </c>
      <c r="Q1304" s="19">
        <v>514012</v>
      </c>
      <c r="R1304" s="19">
        <v>0</v>
      </c>
      <c r="S1304" s="19">
        <v>514012</v>
      </c>
      <c r="T1304" s="19">
        <v>0</v>
      </c>
    </row>
    <row r="1305" spans="1:20" outlineLevel="3" x14ac:dyDescent="0.35">
      <c r="H1305" s="1" t="s">
        <v>11180</v>
      </c>
      <c r="O1305" s="18"/>
      <c r="Q1305" s="19">
        <f>SUBTOTAL(9,Q1301:Q1304)</f>
        <v>2056051</v>
      </c>
      <c r="R1305" s="19">
        <f>SUBTOTAL(9,R1301:R1304)</f>
        <v>0</v>
      </c>
      <c r="S1305" s="19">
        <f>SUBTOTAL(9,S1301:S1304)</f>
        <v>2056051</v>
      </c>
      <c r="T1305" s="19">
        <f>SUBTOTAL(9,T1301:T1304)</f>
        <v>0</v>
      </c>
    </row>
    <row r="1306" spans="1:20" outlineLevel="2" x14ac:dyDescent="0.35">
      <c r="C1306" s="11" t="s">
        <v>10244</v>
      </c>
      <c r="O1306" s="18"/>
      <c r="Q1306" s="19">
        <f>SUBTOTAL(9,Q1262:Q1304)</f>
        <v>7049068.4600000009</v>
      </c>
      <c r="R1306" s="19">
        <f>SUBTOTAL(9,R1262:R1304)</f>
        <v>1219603.8699999999</v>
      </c>
      <c r="S1306" s="19">
        <f>SUBTOTAL(9,S1262:S1304)</f>
        <v>5829464.5899999999</v>
      </c>
      <c r="T1306" s="19">
        <f>SUBTOTAL(9,T1262:T1304)</f>
        <v>0</v>
      </c>
    </row>
    <row r="1307" spans="1:20" outlineLevel="4" x14ac:dyDescent="0.35">
      <c r="A1307" s="9" t="s">
        <v>1129</v>
      </c>
      <c r="B1307" s="9" t="s">
        <v>1130</v>
      </c>
      <c r="C1307" s="12" t="s">
        <v>1471</v>
      </c>
      <c r="D1307" s="5" t="s">
        <v>1472</v>
      </c>
      <c r="E1307" s="9" t="s">
        <v>1472</v>
      </c>
      <c r="F1307" s="5" t="s">
        <v>4</v>
      </c>
      <c r="G1307" s="5" t="s">
        <v>1133</v>
      </c>
      <c r="H1307" s="5" t="s">
        <v>1135</v>
      </c>
      <c r="I1307" s="4" t="s">
        <v>1136</v>
      </c>
      <c r="J1307" s="5" t="s">
        <v>4</v>
      </c>
      <c r="K1307" s="5" t="s">
        <v>4</v>
      </c>
      <c r="L1307" s="5" t="s">
        <v>4</v>
      </c>
      <c r="M1307" s="5" t="s">
        <v>5</v>
      </c>
      <c r="N1307" s="5" t="s">
        <v>1473</v>
      </c>
      <c r="O1307" s="18">
        <v>44467</v>
      </c>
      <c r="P1307" s="5" t="s">
        <v>7</v>
      </c>
      <c r="Q1307" s="19">
        <v>117052.72</v>
      </c>
      <c r="R1307" s="19">
        <v>0</v>
      </c>
      <c r="S1307" s="19">
        <v>117052.72</v>
      </c>
      <c r="T1307" s="19">
        <v>0</v>
      </c>
    </row>
    <row r="1308" spans="1:20" outlineLevel="4" x14ac:dyDescent="0.35">
      <c r="A1308" s="9" t="s">
        <v>1129</v>
      </c>
      <c r="B1308" s="9" t="s">
        <v>1130</v>
      </c>
      <c r="C1308" s="12" t="s">
        <v>1471</v>
      </c>
      <c r="D1308" s="5" t="s">
        <v>1472</v>
      </c>
      <c r="E1308" s="9" t="s">
        <v>1472</v>
      </c>
      <c r="F1308" s="5" t="s">
        <v>4</v>
      </c>
      <c r="G1308" s="5" t="s">
        <v>1133</v>
      </c>
      <c r="H1308" s="5" t="s">
        <v>1135</v>
      </c>
      <c r="I1308" s="4" t="s">
        <v>1136</v>
      </c>
      <c r="J1308" s="5" t="s">
        <v>4</v>
      </c>
      <c r="K1308" s="5" t="s">
        <v>4</v>
      </c>
      <c r="L1308" s="5" t="s">
        <v>4</v>
      </c>
      <c r="M1308" s="5" t="s">
        <v>5</v>
      </c>
      <c r="N1308" s="5" t="s">
        <v>1474</v>
      </c>
      <c r="O1308" s="18">
        <v>44558</v>
      </c>
      <c r="P1308" s="5" t="s">
        <v>7</v>
      </c>
      <c r="Q1308" s="19">
        <v>158393.82999999999</v>
      </c>
      <c r="R1308" s="19">
        <v>0</v>
      </c>
      <c r="S1308" s="19">
        <v>158393.82999999999</v>
      </c>
      <c r="T1308" s="19">
        <v>0</v>
      </c>
    </row>
    <row r="1309" spans="1:20" outlineLevel="3" x14ac:dyDescent="0.35">
      <c r="H1309" s="1" t="s">
        <v>11125</v>
      </c>
      <c r="O1309" s="18"/>
      <c r="Q1309" s="19">
        <f>SUBTOTAL(9,Q1307:Q1308)</f>
        <v>275446.55</v>
      </c>
      <c r="R1309" s="19">
        <f>SUBTOTAL(9,R1307:R1308)</f>
        <v>0</v>
      </c>
      <c r="S1309" s="19">
        <f>SUBTOTAL(9,S1307:S1308)</f>
        <v>275446.55</v>
      </c>
      <c r="T1309" s="19">
        <f>SUBTOTAL(9,T1307:T1308)</f>
        <v>0</v>
      </c>
    </row>
    <row r="1310" spans="1:20" outlineLevel="2" x14ac:dyDescent="0.35">
      <c r="C1310" s="11" t="s">
        <v>10245</v>
      </c>
      <c r="O1310" s="18"/>
      <c r="Q1310" s="19">
        <f>SUBTOTAL(9,Q1307:Q1308)</f>
        <v>275446.55</v>
      </c>
      <c r="R1310" s="19">
        <f>SUBTOTAL(9,R1307:R1308)</f>
        <v>0</v>
      </c>
      <c r="S1310" s="19">
        <f>SUBTOTAL(9,S1307:S1308)</f>
        <v>275446.55</v>
      </c>
      <c r="T1310" s="19">
        <f>SUBTOTAL(9,T1307:T1308)</f>
        <v>0</v>
      </c>
    </row>
    <row r="1311" spans="1:20" outlineLevel="4" x14ac:dyDescent="0.35">
      <c r="A1311" s="9" t="s">
        <v>1129</v>
      </c>
      <c r="B1311" s="9" t="s">
        <v>1130</v>
      </c>
      <c r="C1311" s="12" t="s">
        <v>1475</v>
      </c>
      <c r="D1311" s="5" t="s">
        <v>1476</v>
      </c>
      <c r="E1311" s="9" t="s">
        <v>1476</v>
      </c>
      <c r="F1311" s="5" t="s">
        <v>4</v>
      </c>
      <c r="G1311" s="5" t="s">
        <v>1133</v>
      </c>
      <c r="H1311" s="5" t="s">
        <v>1135</v>
      </c>
      <c r="I1311" s="4" t="s">
        <v>1136</v>
      </c>
      <c r="J1311" s="5" t="s">
        <v>4</v>
      </c>
      <c r="K1311" s="5" t="s">
        <v>4</v>
      </c>
      <c r="L1311" s="5" t="s">
        <v>4</v>
      </c>
      <c r="M1311" s="5" t="s">
        <v>5</v>
      </c>
      <c r="N1311" s="5" t="s">
        <v>1477</v>
      </c>
      <c r="O1311" s="18">
        <v>44467</v>
      </c>
      <c r="P1311" s="5" t="s">
        <v>7</v>
      </c>
      <c r="Q1311" s="19">
        <v>57713.5</v>
      </c>
      <c r="R1311" s="19">
        <v>0</v>
      </c>
      <c r="S1311" s="19">
        <v>57713.5</v>
      </c>
      <c r="T1311" s="19">
        <v>0</v>
      </c>
    </row>
    <row r="1312" spans="1:20" outlineLevel="4" x14ac:dyDescent="0.35">
      <c r="A1312" s="9" t="s">
        <v>1129</v>
      </c>
      <c r="B1312" s="9" t="s">
        <v>1130</v>
      </c>
      <c r="C1312" s="12" t="s">
        <v>1475</v>
      </c>
      <c r="D1312" s="5" t="s">
        <v>1476</v>
      </c>
      <c r="E1312" s="9" t="s">
        <v>1476</v>
      </c>
      <c r="F1312" s="5" t="s">
        <v>4</v>
      </c>
      <c r="G1312" s="5" t="s">
        <v>1133</v>
      </c>
      <c r="H1312" s="5" t="s">
        <v>1135</v>
      </c>
      <c r="I1312" s="4" t="s">
        <v>1136</v>
      </c>
      <c r="J1312" s="5" t="s">
        <v>4</v>
      </c>
      <c r="K1312" s="5" t="s">
        <v>4</v>
      </c>
      <c r="L1312" s="5" t="s">
        <v>4</v>
      </c>
      <c r="M1312" s="5" t="s">
        <v>5</v>
      </c>
      <c r="N1312" s="5" t="s">
        <v>1478</v>
      </c>
      <c r="O1312" s="18">
        <v>44558</v>
      </c>
      <c r="P1312" s="5" t="s">
        <v>7</v>
      </c>
      <c r="Q1312" s="19">
        <v>79408.009999999995</v>
      </c>
      <c r="R1312" s="19">
        <v>0</v>
      </c>
      <c r="S1312" s="19">
        <v>79408.009999999995</v>
      </c>
      <c r="T1312" s="19">
        <v>0</v>
      </c>
    </row>
    <row r="1313" spans="1:20" outlineLevel="3" x14ac:dyDescent="0.35">
      <c r="H1313" s="1" t="s">
        <v>11125</v>
      </c>
      <c r="O1313" s="18"/>
      <c r="Q1313" s="19">
        <f>SUBTOTAL(9,Q1311:Q1312)</f>
        <v>137121.51</v>
      </c>
      <c r="R1313" s="19">
        <f>SUBTOTAL(9,R1311:R1312)</f>
        <v>0</v>
      </c>
      <c r="S1313" s="19">
        <f>SUBTOTAL(9,S1311:S1312)</f>
        <v>137121.51</v>
      </c>
      <c r="T1313" s="19">
        <f>SUBTOTAL(9,T1311:T1312)</f>
        <v>0</v>
      </c>
    </row>
    <row r="1314" spans="1:20" ht="43.5" outlineLevel="4" x14ac:dyDescent="0.35">
      <c r="A1314" s="9" t="s">
        <v>97</v>
      </c>
      <c r="B1314" s="9" t="s">
        <v>98</v>
      </c>
      <c r="C1314" s="12" t="s">
        <v>1475</v>
      </c>
      <c r="D1314" s="5" t="s">
        <v>1479</v>
      </c>
      <c r="E1314" s="9" t="s">
        <v>1479</v>
      </c>
      <c r="F1314" s="5" t="s">
        <v>4</v>
      </c>
      <c r="G1314" s="5" t="s">
        <v>177</v>
      </c>
      <c r="H1314" s="5" t="s">
        <v>1482</v>
      </c>
      <c r="I1314" s="4" t="s">
        <v>12546</v>
      </c>
      <c r="J1314" s="5" t="s">
        <v>4</v>
      </c>
      <c r="K1314" s="5" t="s">
        <v>4</v>
      </c>
      <c r="L1314" s="5" t="s">
        <v>4</v>
      </c>
      <c r="M1314" s="5" t="s">
        <v>5</v>
      </c>
      <c r="N1314" s="5" t="s">
        <v>1480</v>
      </c>
      <c r="O1314" s="18">
        <v>44672</v>
      </c>
      <c r="P1314" s="5" t="s">
        <v>1481</v>
      </c>
      <c r="Q1314" s="19">
        <v>24090.61</v>
      </c>
      <c r="R1314" s="19">
        <v>0</v>
      </c>
      <c r="S1314" s="19">
        <v>0</v>
      </c>
      <c r="T1314" s="19">
        <v>24090.61</v>
      </c>
    </row>
    <row r="1315" spans="1:20" ht="43.5" outlineLevel="4" x14ac:dyDescent="0.35">
      <c r="A1315" s="9" t="s">
        <v>97</v>
      </c>
      <c r="B1315" s="9" t="s">
        <v>98</v>
      </c>
      <c r="C1315" s="12" t="s">
        <v>1475</v>
      </c>
      <c r="D1315" s="5" t="s">
        <v>1479</v>
      </c>
      <c r="E1315" s="9" t="s">
        <v>1479</v>
      </c>
      <c r="F1315" s="5" t="s">
        <v>12484</v>
      </c>
      <c r="G1315" s="5" t="s">
        <v>4</v>
      </c>
      <c r="H1315" s="5" t="s">
        <v>1482</v>
      </c>
      <c r="I1315" s="4" t="s">
        <v>12546</v>
      </c>
      <c r="J1315" s="5" t="s">
        <v>4</v>
      </c>
      <c r="K1315" s="5" t="s">
        <v>4</v>
      </c>
      <c r="L1315" s="5" t="s">
        <v>4</v>
      </c>
      <c r="M1315" s="5" t="s">
        <v>5</v>
      </c>
      <c r="N1315" s="5" t="s">
        <v>1480</v>
      </c>
      <c r="O1315" s="18">
        <v>44672</v>
      </c>
      <c r="P1315" s="5" t="s">
        <v>1481</v>
      </c>
      <c r="Q1315" s="19">
        <v>49379.34</v>
      </c>
      <c r="R1315" s="19">
        <v>49379.34</v>
      </c>
      <c r="S1315" s="19">
        <v>0</v>
      </c>
      <c r="T1315" s="19">
        <v>0</v>
      </c>
    </row>
    <row r="1316" spans="1:20" outlineLevel="3" x14ac:dyDescent="0.35">
      <c r="H1316" s="1" t="s">
        <v>11181</v>
      </c>
      <c r="O1316" s="18"/>
      <c r="Q1316" s="19">
        <f>SUBTOTAL(9,Q1314:Q1315)</f>
        <v>73469.95</v>
      </c>
      <c r="R1316" s="19">
        <f>SUBTOTAL(9,R1314:R1315)</f>
        <v>49379.34</v>
      </c>
      <c r="S1316" s="19">
        <f>SUBTOTAL(9,S1314:S1315)</f>
        <v>0</v>
      </c>
      <c r="T1316" s="19">
        <f>SUBTOTAL(9,T1314:T1315)</f>
        <v>24090.61</v>
      </c>
    </row>
    <row r="1317" spans="1:20" ht="43.5" outlineLevel="4" x14ac:dyDescent="0.35">
      <c r="A1317" s="9" t="s">
        <v>97</v>
      </c>
      <c r="B1317" s="9" t="s">
        <v>98</v>
      </c>
      <c r="C1317" s="12" t="s">
        <v>1475</v>
      </c>
      <c r="D1317" s="5" t="s">
        <v>1479</v>
      </c>
      <c r="E1317" s="9" t="s">
        <v>1479</v>
      </c>
      <c r="F1317" s="5" t="s">
        <v>12484</v>
      </c>
      <c r="G1317" s="5" t="s">
        <v>4</v>
      </c>
      <c r="H1317" s="5" t="s">
        <v>1485</v>
      </c>
      <c r="I1317" s="4" t="s">
        <v>12547</v>
      </c>
      <c r="J1317" s="5" t="s">
        <v>4</v>
      </c>
      <c r="K1317" s="5" t="s">
        <v>4</v>
      </c>
      <c r="L1317" s="5" t="s">
        <v>4</v>
      </c>
      <c r="M1317" s="5" t="s">
        <v>5</v>
      </c>
      <c r="N1317" s="5" t="s">
        <v>1483</v>
      </c>
      <c r="O1317" s="18">
        <v>44603</v>
      </c>
      <c r="P1317" s="5" t="s">
        <v>1484</v>
      </c>
      <c r="Q1317" s="19">
        <v>87390.67</v>
      </c>
      <c r="R1317" s="19">
        <v>87390.67</v>
      </c>
      <c r="S1317" s="19">
        <v>0</v>
      </c>
      <c r="T1317" s="19">
        <v>0</v>
      </c>
    </row>
    <row r="1318" spans="1:20" outlineLevel="3" x14ac:dyDescent="0.35">
      <c r="H1318" s="1" t="s">
        <v>11182</v>
      </c>
      <c r="O1318" s="18"/>
      <c r="Q1318" s="19">
        <f>SUBTOTAL(9,Q1317:Q1317)</f>
        <v>87390.67</v>
      </c>
      <c r="R1318" s="19">
        <f>SUBTOTAL(9,R1317:R1317)</f>
        <v>87390.67</v>
      </c>
      <c r="S1318" s="19">
        <f>SUBTOTAL(9,S1317:S1317)</f>
        <v>0</v>
      </c>
      <c r="T1318" s="19">
        <f>SUBTOTAL(9,T1317:T1317)</f>
        <v>0</v>
      </c>
    </row>
    <row r="1319" spans="1:20" outlineLevel="2" x14ac:dyDescent="0.35">
      <c r="C1319" s="11" t="s">
        <v>10246</v>
      </c>
      <c r="O1319" s="18"/>
      <c r="Q1319" s="19">
        <f>SUBTOTAL(9,Q1311:Q1317)</f>
        <v>297982.13</v>
      </c>
      <c r="R1319" s="19">
        <f>SUBTOTAL(9,R1311:R1317)</f>
        <v>136770.01</v>
      </c>
      <c r="S1319" s="19">
        <f>SUBTOTAL(9,S1311:S1317)</f>
        <v>137121.51</v>
      </c>
      <c r="T1319" s="19">
        <f>SUBTOTAL(9,T1311:T1317)</f>
        <v>24090.61</v>
      </c>
    </row>
    <row r="1320" spans="1:20" outlineLevel="4" x14ac:dyDescent="0.35">
      <c r="A1320" s="9" t="s">
        <v>1129</v>
      </c>
      <c r="B1320" s="9" t="s">
        <v>1130</v>
      </c>
      <c r="C1320" s="12" t="s">
        <v>1486</v>
      </c>
      <c r="D1320" s="5" t="s">
        <v>1487</v>
      </c>
      <c r="E1320" s="9" t="s">
        <v>1487</v>
      </c>
      <c r="F1320" s="5" t="s">
        <v>4</v>
      </c>
      <c r="G1320" s="5" t="s">
        <v>1133</v>
      </c>
      <c r="H1320" s="5" t="s">
        <v>1135</v>
      </c>
      <c r="I1320" s="4" t="s">
        <v>1136</v>
      </c>
      <c r="J1320" s="5" t="s">
        <v>4</v>
      </c>
      <c r="K1320" s="5" t="s">
        <v>4</v>
      </c>
      <c r="L1320" s="5" t="s">
        <v>4</v>
      </c>
      <c r="M1320" s="5" t="s">
        <v>5</v>
      </c>
      <c r="N1320" s="5" t="s">
        <v>1488</v>
      </c>
      <c r="O1320" s="18">
        <v>44467</v>
      </c>
      <c r="P1320" s="5" t="s">
        <v>7</v>
      </c>
      <c r="Q1320" s="19">
        <v>25049.200000000001</v>
      </c>
      <c r="R1320" s="19">
        <v>0</v>
      </c>
      <c r="S1320" s="19">
        <v>25049.200000000001</v>
      </c>
      <c r="T1320" s="19">
        <v>0</v>
      </c>
    </row>
    <row r="1321" spans="1:20" outlineLevel="4" x14ac:dyDescent="0.35">
      <c r="A1321" s="9" t="s">
        <v>1129</v>
      </c>
      <c r="B1321" s="9" t="s">
        <v>1130</v>
      </c>
      <c r="C1321" s="12" t="s">
        <v>1486</v>
      </c>
      <c r="D1321" s="5" t="s">
        <v>1487</v>
      </c>
      <c r="E1321" s="9" t="s">
        <v>1487</v>
      </c>
      <c r="F1321" s="5" t="s">
        <v>4</v>
      </c>
      <c r="G1321" s="5" t="s">
        <v>1133</v>
      </c>
      <c r="H1321" s="5" t="s">
        <v>1135</v>
      </c>
      <c r="I1321" s="4" t="s">
        <v>1136</v>
      </c>
      <c r="J1321" s="5" t="s">
        <v>4</v>
      </c>
      <c r="K1321" s="5" t="s">
        <v>4</v>
      </c>
      <c r="L1321" s="5" t="s">
        <v>4</v>
      </c>
      <c r="M1321" s="5" t="s">
        <v>5</v>
      </c>
      <c r="N1321" s="5" t="s">
        <v>1489</v>
      </c>
      <c r="O1321" s="18">
        <v>44558</v>
      </c>
      <c r="P1321" s="5" t="s">
        <v>7</v>
      </c>
      <c r="Q1321" s="19">
        <v>33804.61</v>
      </c>
      <c r="R1321" s="19">
        <v>0</v>
      </c>
      <c r="S1321" s="19">
        <v>33804.61</v>
      </c>
      <c r="T1321" s="19">
        <v>0</v>
      </c>
    </row>
    <row r="1322" spans="1:20" outlineLevel="3" x14ac:dyDescent="0.35">
      <c r="H1322" s="1" t="s">
        <v>11125</v>
      </c>
      <c r="O1322" s="18"/>
      <c r="Q1322" s="19">
        <f>SUBTOTAL(9,Q1320:Q1321)</f>
        <v>58853.81</v>
      </c>
      <c r="R1322" s="19">
        <f>SUBTOTAL(9,R1320:R1321)</f>
        <v>0</v>
      </c>
      <c r="S1322" s="19">
        <f>SUBTOTAL(9,S1320:S1321)</f>
        <v>58853.81</v>
      </c>
      <c r="T1322" s="19">
        <f>SUBTOTAL(9,T1320:T1321)</f>
        <v>0</v>
      </c>
    </row>
    <row r="1323" spans="1:20" outlineLevel="2" x14ac:dyDescent="0.35">
      <c r="C1323" s="11" t="s">
        <v>10247</v>
      </c>
      <c r="O1323" s="18"/>
      <c r="Q1323" s="19">
        <f>SUBTOTAL(9,Q1320:Q1321)</f>
        <v>58853.81</v>
      </c>
      <c r="R1323" s="19">
        <f>SUBTOTAL(9,R1320:R1321)</f>
        <v>0</v>
      </c>
      <c r="S1323" s="19">
        <f>SUBTOTAL(9,S1320:S1321)</f>
        <v>58853.81</v>
      </c>
      <c r="T1323" s="19">
        <f>SUBTOTAL(9,T1320:T1321)</f>
        <v>0</v>
      </c>
    </row>
    <row r="1324" spans="1:20" outlineLevel="4" x14ac:dyDescent="0.35">
      <c r="A1324" s="9" t="s">
        <v>1129</v>
      </c>
      <c r="B1324" s="9" t="s">
        <v>1130</v>
      </c>
      <c r="C1324" s="12" t="s">
        <v>1490</v>
      </c>
      <c r="D1324" s="5" t="s">
        <v>1491</v>
      </c>
      <c r="E1324" s="9" t="s">
        <v>1491</v>
      </c>
      <c r="F1324" s="5" t="s">
        <v>4</v>
      </c>
      <c r="G1324" s="5" t="s">
        <v>1133</v>
      </c>
      <c r="H1324" s="5" t="s">
        <v>1135</v>
      </c>
      <c r="I1324" s="4" t="s">
        <v>1136</v>
      </c>
      <c r="J1324" s="5" t="s">
        <v>4</v>
      </c>
      <c r="K1324" s="5" t="s">
        <v>4</v>
      </c>
      <c r="L1324" s="5" t="s">
        <v>4</v>
      </c>
      <c r="M1324" s="5" t="s">
        <v>5</v>
      </c>
      <c r="N1324" s="5" t="s">
        <v>1492</v>
      </c>
      <c r="O1324" s="18">
        <v>44467</v>
      </c>
      <c r="P1324" s="5" t="s">
        <v>7</v>
      </c>
      <c r="Q1324" s="19">
        <v>126226.92</v>
      </c>
      <c r="R1324" s="19">
        <v>0</v>
      </c>
      <c r="S1324" s="19">
        <v>126226.92</v>
      </c>
      <c r="T1324" s="19">
        <v>0</v>
      </c>
    </row>
    <row r="1325" spans="1:20" outlineLevel="4" x14ac:dyDescent="0.35">
      <c r="A1325" s="9" t="s">
        <v>1129</v>
      </c>
      <c r="B1325" s="9" t="s">
        <v>1130</v>
      </c>
      <c r="C1325" s="12" t="s">
        <v>1490</v>
      </c>
      <c r="D1325" s="5" t="s">
        <v>1491</v>
      </c>
      <c r="E1325" s="9" t="s">
        <v>1491</v>
      </c>
      <c r="F1325" s="5" t="s">
        <v>4</v>
      </c>
      <c r="G1325" s="5" t="s">
        <v>1133</v>
      </c>
      <c r="H1325" s="5" t="s">
        <v>1135</v>
      </c>
      <c r="I1325" s="4" t="s">
        <v>1136</v>
      </c>
      <c r="J1325" s="5" t="s">
        <v>4</v>
      </c>
      <c r="K1325" s="5" t="s">
        <v>4</v>
      </c>
      <c r="L1325" s="5" t="s">
        <v>4</v>
      </c>
      <c r="M1325" s="5" t="s">
        <v>5</v>
      </c>
      <c r="N1325" s="5" t="s">
        <v>1493</v>
      </c>
      <c r="O1325" s="18">
        <v>44558</v>
      </c>
      <c r="P1325" s="5" t="s">
        <v>7</v>
      </c>
      <c r="Q1325" s="19">
        <v>169633.66</v>
      </c>
      <c r="R1325" s="19">
        <v>0</v>
      </c>
      <c r="S1325" s="19">
        <v>169633.66</v>
      </c>
      <c r="T1325" s="19">
        <v>0</v>
      </c>
    </row>
    <row r="1326" spans="1:20" outlineLevel="3" x14ac:dyDescent="0.35">
      <c r="H1326" s="1" t="s">
        <v>11125</v>
      </c>
      <c r="O1326" s="18"/>
      <c r="Q1326" s="19">
        <f>SUBTOTAL(9,Q1324:Q1325)</f>
        <v>295860.58</v>
      </c>
      <c r="R1326" s="19">
        <f>SUBTOTAL(9,R1324:R1325)</f>
        <v>0</v>
      </c>
      <c r="S1326" s="19">
        <f>SUBTOTAL(9,S1324:S1325)</f>
        <v>295860.58</v>
      </c>
      <c r="T1326" s="19">
        <f>SUBTOTAL(9,T1324:T1325)</f>
        <v>0</v>
      </c>
    </row>
    <row r="1327" spans="1:20" ht="29" outlineLevel="4" x14ac:dyDescent="0.35">
      <c r="A1327" s="9" t="s">
        <v>526</v>
      </c>
      <c r="B1327" s="9" t="s">
        <v>527</v>
      </c>
      <c r="C1327" s="12" t="s">
        <v>1490</v>
      </c>
      <c r="D1327" s="5" t="s">
        <v>1491</v>
      </c>
      <c r="E1327" s="9" t="s">
        <v>1494</v>
      </c>
      <c r="F1327" s="5" t="s">
        <v>529</v>
      </c>
      <c r="G1327" s="5" t="s">
        <v>4</v>
      </c>
      <c r="H1327" s="5" t="s">
        <v>1497</v>
      </c>
      <c r="I1327" s="4" t="s">
        <v>1498</v>
      </c>
      <c r="J1327" s="5" t="s">
        <v>4</v>
      </c>
      <c r="K1327" s="5" t="s">
        <v>4</v>
      </c>
      <c r="L1327" s="5" t="s">
        <v>4</v>
      </c>
      <c r="M1327" s="5" t="s">
        <v>5</v>
      </c>
      <c r="N1327" s="5" t="s">
        <v>1495</v>
      </c>
      <c r="O1327" s="18">
        <v>44378</v>
      </c>
      <c r="P1327" s="5" t="s">
        <v>1496</v>
      </c>
      <c r="Q1327" s="19">
        <v>3562.04</v>
      </c>
      <c r="R1327" s="19">
        <v>3562.04</v>
      </c>
      <c r="S1327" s="19">
        <v>0</v>
      </c>
      <c r="T1327" s="19">
        <v>0</v>
      </c>
    </row>
    <row r="1328" spans="1:20" ht="29" outlineLevel="4" x14ac:dyDescent="0.35">
      <c r="A1328" s="9" t="s">
        <v>526</v>
      </c>
      <c r="B1328" s="9" t="s">
        <v>527</v>
      </c>
      <c r="C1328" s="12" t="s">
        <v>1490</v>
      </c>
      <c r="D1328" s="5" t="s">
        <v>1491</v>
      </c>
      <c r="E1328" s="9" t="s">
        <v>1494</v>
      </c>
      <c r="F1328" s="5" t="s">
        <v>529</v>
      </c>
      <c r="G1328" s="5" t="s">
        <v>4</v>
      </c>
      <c r="H1328" s="5" t="s">
        <v>1497</v>
      </c>
      <c r="I1328" s="4" t="s">
        <v>1498</v>
      </c>
      <c r="J1328" s="5" t="s">
        <v>4</v>
      </c>
      <c r="K1328" s="5" t="s">
        <v>4</v>
      </c>
      <c r="L1328" s="5" t="s">
        <v>4</v>
      </c>
      <c r="M1328" s="5" t="s">
        <v>5</v>
      </c>
      <c r="N1328" s="5" t="s">
        <v>1499</v>
      </c>
      <c r="O1328" s="18">
        <v>44539</v>
      </c>
      <c r="P1328" s="5" t="s">
        <v>1500</v>
      </c>
      <c r="Q1328" s="19">
        <v>134088.62</v>
      </c>
      <c r="R1328" s="19">
        <v>134088.62</v>
      </c>
      <c r="S1328" s="19">
        <v>0</v>
      </c>
      <c r="T1328" s="19">
        <v>0</v>
      </c>
    </row>
    <row r="1329" spans="1:20" outlineLevel="3" x14ac:dyDescent="0.35">
      <c r="H1329" s="1" t="s">
        <v>11183</v>
      </c>
      <c r="O1329" s="18"/>
      <c r="Q1329" s="19">
        <f>SUBTOTAL(9,Q1327:Q1328)</f>
        <v>137650.66</v>
      </c>
      <c r="R1329" s="19">
        <f>SUBTOTAL(9,R1327:R1328)</f>
        <v>137650.66</v>
      </c>
      <c r="S1329" s="19">
        <f>SUBTOTAL(9,S1327:S1328)</f>
        <v>0</v>
      </c>
      <c r="T1329" s="19">
        <f>SUBTOTAL(9,T1327:T1328)</f>
        <v>0</v>
      </c>
    </row>
    <row r="1330" spans="1:20" ht="29" outlineLevel="4" x14ac:dyDescent="0.35">
      <c r="A1330" s="9" t="s">
        <v>526</v>
      </c>
      <c r="B1330" s="9" t="s">
        <v>527</v>
      </c>
      <c r="C1330" s="12" t="s">
        <v>1490</v>
      </c>
      <c r="D1330" s="5" t="s">
        <v>1491</v>
      </c>
      <c r="E1330" s="9" t="s">
        <v>1494</v>
      </c>
      <c r="F1330" s="5" t="s">
        <v>529</v>
      </c>
      <c r="G1330" s="5" t="s">
        <v>4</v>
      </c>
      <c r="H1330" s="5" t="s">
        <v>1503</v>
      </c>
      <c r="I1330" s="4" t="s">
        <v>1504</v>
      </c>
      <c r="J1330" s="5" t="s">
        <v>4</v>
      </c>
      <c r="K1330" s="5" t="s">
        <v>4</v>
      </c>
      <c r="L1330" s="5" t="s">
        <v>4</v>
      </c>
      <c r="M1330" s="5" t="s">
        <v>5</v>
      </c>
      <c r="N1330" s="5" t="s">
        <v>1501</v>
      </c>
      <c r="O1330" s="18">
        <v>44552</v>
      </c>
      <c r="P1330" s="5" t="s">
        <v>1502</v>
      </c>
      <c r="Q1330" s="19">
        <v>8230.7999999999993</v>
      </c>
      <c r="R1330" s="19">
        <v>8230.7999999999993</v>
      </c>
      <c r="S1330" s="19">
        <v>0</v>
      </c>
      <c r="T1330" s="19">
        <v>0</v>
      </c>
    </row>
    <row r="1331" spans="1:20" ht="29" outlineLevel="4" x14ac:dyDescent="0.35">
      <c r="A1331" s="9" t="s">
        <v>526</v>
      </c>
      <c r="B1331" s="9" t="s">
        <v>527</v>
      </c>
      <c r="C1331" s="12" t="s">
        <v>1490</v>
      </c>
      <c r="D1331" s="5" t="s">
        <v>1491</v>
      </c>
      <c r="E1331" s="9" t="s">
        <v>1494</v>
      </c>
      <c r="F1331" s="5" t="s">
        <v>529</v>
      </c>
      <c r="G1331" s="5" t="s">
        <v>4</v>
      </c>
      <c r="H1331" s="5" t="s">
        <v>1503</v>
      </c>
      <c r="I1331" s="4" t="s">
        <v>1504</v>
      </c>
      <c r="J1331" s="5" t="s">
        <v>4</v>
      </c>
      <c r="K1331" s="5" t="s">
        <v>4</v>
      </c>
      <c r="L1331" s="5" t="s">
        <v>4</v>
      </c>
      <c r="M1331" s="5" t="s">
        <v>5</v>
      </c>
      <c r="N1331" s="5" t="s">
        <v>1505</v>
      </c>
      <c r="O1331" s="18">
        <v>44620</v>
      </c>
      <c r="P1331" s="5" t="s">
        <v>1506</v>
      </c>
      <c r="Q1331" s="19">
        <v>2449.15</v>
      </c>
      <c r="R1331" s="19">
        <v>2449.15</v>
      </c>
      <c r="S1331" s="19">
        <v>0</v>
      </c>
      <c r="T1331" s="19">
        <v>0</v>
      </c>
    </row>
    <row r="1332" spans="1:20" ht="29" outlineLevel="4" x14ac:dyDescent="0.35">
      <c r="A1332" s="9" t="s">
        <v>526</v>
      </c>
      <c r="B1332" s="9" t="s">
        <v>527</v>
      </c>
      <c r="C1332" s="12" t="s">
        <v>1490</v>
      </c>
      <c r="D1332" s="5" t="s">
        <v>1491</v>
      </c>
      <c r="E1332" s="9" t="s">
        <v>1494</v>
      </c>
      <c r="F1332" s="5" t="s">
        <v>529</v>
      </c>
      <c r="G1332" s="5" t="s">
        <v>4</v>
      </c>
      <c r="H1332" s="5" t="s">
        <v>1503</v>
      </c>
      <c r="I1332" s="4" t="s">
        <v>1504</v>
      </c>
      <c r="J1332" s="5" t="s">
        <v>4</v>
      </c>
      <c r="K1332" s="5" t="s">
        <v>4</v>
      </c>
      <c r="L1332" s="5" t="s">
        <v>4</v>
      </c>
      <c r="M1332" s="5" t="s">
        <v>5</v>
      </c>
      <c r="N1332" s="5" t="s">
        <v>1507</v>
      </c>
      <c r="O1332" s="18">
        <v>44634</v>
      </c>
      <c r="P1332" s="5" t="s">
        <v>1508</v>
      </c>
      <c r="Q1332" s="19">
        <v>4252</v>
      </c>
      <c r="R1332" s="19">
        <v>4252</v>
      </c>
      <c r="S1332" s="19">
        <v>0</v>
      </c>
      <c r="T1332" s="19">
        <v>0</v>
      </c>
    </row>
    <row r="1333" spans="1:20" ht="29" outlineLevel="4" x14ac:dyDescent="0.35">
      <c r="A1333" s="9" t="s">
        <v>526</v>
      </c>
      <c r="B1333" s="9" t="s">
        <v>527</v>
      </c>
      <c r="C1333" s="12" t="s">
        <v>1490</v>
      </c>
      <c r="D1333" s="5" t="s">
        <v>1491</v>
      </c>
      <c r="E1333" s="9" t="s">
        <v>1494</v>
      </c>
      <c r="F1333" s="5" t="s">
        <v>529</v>
      </c>
      <c r="G1333" s="5" t="s">
        <v>4</v>
      </c>
      <c r="H1333" s="5" t="s">
        <v>1503</v>
      </c>
      <c r="I1333" s="4" t="s">
        <v>1504</v>
      </c>
      <c r="J1333" s="5" t="s">
        <v>4</v>
      </c>
      <c r="K1333" s="5" t="s">
        <v>4</v>
      </c>
      <c r="L1333" s="5" t="s">
        <v>4</v>
      </c>
      <c r="M1333" s="5" t="s">
        <v>5</v>
      </c>
      <c r="N1333" s="5" t="s">
        <v>1509</v>
      </c>
      <c r="O1333" s="18">
        <v>44679</v>
      </c>
      <c r="P1333" s="5" t="s">
        <v>1510</v>
      </c>
      <c r="Q1333" s="19">
        <v>5332.06</v>
      </c>
      <c r="R1333" s="19">
        <v>5332.06</v>
      </c>
      <c r="S1333" s="19">
        <v>0</v>
      </c>
      <c r="T1333" s="19">
        <v>0</v>
      </c>
    </row>
    <row r="1334" spans="1:20" ht="29" outlineLevel="4" x14ac:dyDescent="0.35">
      <c r="A1334" s="9" t="s">
        <v>526</v>
      </c>
      <c r="B1334" s="9" t="s">
        <v>527</v>
      </c>
      <c r="C1334" s="12" t="s">
        <v>1490</v>
      </c>
      <c r="D1334" s="5" t="s">
        <v>1491</v>
      </c>
      <c r="E1334" s="9" t="s">
        <v>1494</v>
      </c>
      <c r="F1334" s="5" t="s">
        <v>529</v>
      </c>
      <c r="G1334" s="5" t="s">
        <v>4</v>
      </c>
      <c r="H1334" s="5" t="s">
        <v>1503</v>
      </c>
      <c r="I1334" s="4" t="s">
        <v>1504</v>
      </c>
      <c r="J1334" s="5" t="s">
        <v>4</v>
      </c>
      <c r="K1334" s="5" t="s">
        <v>4</v>
      </c>
      <c r="L1334" s="5" t="s">
        <v>4</v>
      </c>
      <c r="M1334" s="5" t="s">
        <v>5</v>
      </c>
      <c r="N1334" s="5" t="s">
        <v>1511</v>
      </c>
      <c r="O1334" s="18">
        <v>44686</v>
      </c>
      <c r="P1334" s="5" t="s">
        <v>1512</v>
      </c>
      <c r="Q1334" s="19">
        <v>4244.0200000000004</v>
      </c>
      <c r="R1334" s="19">
        <v>4244.0200000000004</v>
      </c>
      <c r="S1334" s="19">
        <v>0</v>
      </c>
      <c r="T1334" s="19">
        <v>0</v>
      </c>
    </row>
    <row r="1335" spans="1:20" ht="29" outlineLevel="4" x14ac:dyDescent="0.35">
      <c r="A1335" s="9" t="s">
        <v>526</v>
      </c>
      <c r="B1335" s="9" t="s">
        <v>527</v>
      </c>
      <c r="C1335" s="12" t="s">
        <v>1490</v>
      </c>
      <c r="D1335" s="5" t="s">
        <v>1491</v>
      </c>
      <c r="E1335" s="9" t="s">
        <v>1494</v>
      </c>
      <c r="F1335" s="5" t="s">
        <v>529</v>
      </c>
      <c r="G1335" s="5" t="s">
        <v>4</v>
      </c>
      <c r="H1335" s="5" t="s">
        <v>1503</v>
      </c>
      <c r="I1335" s="4" t="s">
        <v>1504</v>
      </c>
      <c r="J1335" s="5" t="s">
        <v>4</v>
      </c>
      <c r="K1335" s="5" t="s">
        <v>4</v>
      </c>
      <c r="L1335" s="5" t="s">
        <v>4</v>
      </c>
      <c r="M1335" s="5" t="s">
        <v>5</v>
      </c>
      <c r="N1335" s="5" t="s">
        <v>1513</v>
      </c>
      <c r="O1335" s="18">
        <v>44714</v>
      </c>
      <c r="P1335" s="5" t="s">
        <v>1514</v>
      </c>
      <c r="Q1335" s="19">
        <v>4163.18</v>
      </c>
      <c r="R1335" s="19">
        <v>4163.18</v>
      </c>
      <c r="S1335" s="19">
        <v>0</v>
      </c>
      <c r="T1335" s="19">
        <v>0</v>
      </c>
    </row>
    <row r="1336" spans="1:20" outlineLevel="3" x14ac:dyDescent="0.35">
      <c r="H1336" s="1" t="s">
        <v>11184</v>
      </c>
      <c r="O1336" s="18"/>
      <c r="Q1336" s="19">
        <f>SUBTOTAL(9,Q1330:Q1335)</f>
        <v>28671.21</v>
      </c>
      <c r="R1336" s="19">
        <f>SUBTOTAL(9,R1330:R1335)</f>
        <v>28671.21</v>
      </c>
      <c r="S1336" s="19">
        <f>SUBTOTAL(9,S1330:S1335)</f>
        <v>0</v>
      </c>
      <c r="T1336" s="19">
        <f>SUBTOTAL(9,T1330:T1335)</f>
        <v>0</v>
      </c>
    </row>
    <row r="1337" spans="1:20" outlineLevel="2" x14ac:dyDescent="0.35">
      <c r="C1337" s="11" t="s">
        <v>10248</v>
      </c>
      <c r="O1337" s="18"/>
      <c r="Q1337" s="19">
        <f>SUBTOTAL(9,Q1324:Q1335)</f>
        <v>462182.45</v>
      </c>
      <c r="R1337" s="19">
        <f>SUBTOTAL(9,R1324:R1335)</f>
        <v>166321.86999999997</v>
      </c>
      <c r="S1337" s="19">
        <f>SUBTOTAL(9,S1324:S1335)</f>
        <v>295860.58</v>
      </c>
      <c r="T1337" s="19">
        <f>SUBTOTAL(9,T1324:T1335)</f>
        <v>0</v>
      </c>
    </row>
    <row r="1338" spans="1:20" outlineLevel="4" x14ac:dyDescent="0.35">
      <c r="A1338" s="9" t="s">
        <v>1129</v>
      </c>
      <c r="B1338" s="9" t="s">
        <v>1130</v>
      </c>
      <c r="C1338" s="12" t="s">
        <v>1515</v>
      </c>
      <c r="D1338" s="5" t="s">
        <v>1516</v>
      </c>
      <c r="E1338" s="9" t="s">
        <v>1516</v>
      </c>
      <c r="F1338" s="5" t="s">
        <v>4</v>
      </c>
      <c r="G1338" s="5" t="s">
        <v>1133</v>
      </c>
      <c r="H1338" s="5" t="s">
        <v>1135</v>
      </c>
      <c r="I1338" s="4" t="s">
        <v>1136</v>
      </c>
      <c r="J1338" s="5" t="s">
        <v>4</v>
      </c>
      <c r="K1338" s="5" t="s">
        <v>4</v>
      </c>
      <c r="L1338" s="5" t="s">
        <v>4</v>
      </c>
      <c r="M1338" s="5" t="s">
        <v>5</v>
      </c>
      <c r="N1338" s="5" t="s">
        <v>1517</v>
      </c>
      <c r="O1338" s="18">
        <v>44467</v>
      </c>
      <c r="P1338" s="5" t="s">
        <v>7</v>
      </c>
      <c r="Q1338" s="19">
        <v>3173042.93</v>
      </c>
      <c r="R1338" s="19">
        <v>0</v>
      </c>
      <c r="S1338" s="19">
        <v>3173042.93</v>
      </c>
      <c r="T1338" s="19">
        <v>0</v>
      </c>
    </row>
    <row r="1339" spans="1:20" outlineLevel="4" x14ac:dyDescent="0.35">
      <c r="A1339" s="9" t="s">
        <v>1129</v>
      </c>
      <c r="B1339" s="9" t="s">
        <v>1130</v>
      </c>
      <c r="C1339" s="12" t="s">
        <v>1515</v>
      </c>
      <c r="D1339" s="5" t="s">
        <v>1516</v>
      </c>
      <c r="E1339" s="9" t="s">
        <v>1516</v>
      </c>
      <c r="F1339" s="5" t="s">
        <v>4</v>
      </c>
      <c r="G1339" s="5" t="s">
        <v>1133</v>
      </c>
      <c r="H1339" s="5" t="s">
        <v>1135</v>
      </c>
      <c r="I1339" s="4" t="s">
        <v>1136</v>
      </c>
      <c r="J1339" s="5" t="s">
        <v>4</v>
      </c>
      <c r="K1339" s="5" t="s">
        <v>4</v>
      </c>
      <c r="L1339" s="5" t="s">
        <v>4</v>
      </c>
      <c r="M1339" s="5" t="s">
        <v>5</v>
      </c>
      <c r="N1339" s="5" t="s">
        <v>1518</v>
      </c>
      <c r="O1339" s="18">
        <v>44558</v>
      </c>
      <c r="P1339" s="5" t="s">
        <v>7</v>
      </c>
      <c r="Q1339" s="19">
        <v>4396526.6500000004</v>
      </c>
      <c r="R1339" s="19">
        <v>0</v>
      </c>
      <c r="S1339" s="19">
        <v>4396526.6500000004</v>
      </c>
      <c r="T1339" s="19">
        <v>0</v>
      </c>
    </row>
    <row r="1340" spans="1:20" outlineLevel="3" x14ac:dyDescent="0.35">
      <c r="H1340" s="1" t="s">
        <v>11125</v>
      </c>
      <c r="O1340" s="18"/>
      <c r="Q1340" s="19">
        <f>SUBTOTAL(9,Q1338:Q1339)</f>
        <v>7569569.5800000001</v>
      </c>
      <c r="R1340" s="19">
        <f>SUBTOTAL(9,R1338:R1339)</f>
        <v>0</v>
      </c>
      <c r="S1340" s="19">
        <f>SUBTOTAL(9,S1338:S1339)</f>
        <v>7569569.5800000001</v>
      </c>
      <c r="T1340" s="19">
        <f>SUBTOTAL(9,T1338:T1339)</f>
        <v>0</v>
      </c>
    </row>
    <row r="1341" spans="1:20" ht="29" outlineLevel="4" x14ac:dyDescent="0.35">
      <c r="A1341" s="9" t="s">
        <v>97</v>
      </c>
      <c r="B1341" s="9" t="s">
        <v>98</v>
      </c>
      <c r="C1341" s="12" t="s">
        <v>1515</v>
      </c>
      <c r="D1341" s="5" t="s">
        <v>1519</v>
      </c>
      <c r="E1341" s="9" t="s">
        <v>1520</v>
      </c>
      <c r="F1341" s="5" t="s">
        <v>12484</v>
      </c>
      <c r="G1341" s="5" t="s">
        <v>4</v>
      </c>
      <c r="H1341" s="5" t="s">
        <v>1522</v>
      </c>
      <c r="I1341" s="4" t="s">
        <v>12548</v>
      </c>
      <c r="J1341" s="5" t="s">
        <v>4</v>
      </c>
      <c r="K1341" s="5" t="s">
        <v>4</v>
      </c>
      <c r="L1341" s="5" t="s">
        <v>4</v>
      </c>
      <c r="M1341" s="5" t="s">
        <v>5</v>
      </c>
      <c r="N1341" s="5" t="s">
        <v>1521</v>
      </c>
      <c r="O1341" s="18">
        <v>44446</v>
      </c>
      <c r="P1341" s="5" t="s">
        <v>7</v>
      </c>
      <c r="Q1341" s="19">
        <v>7005.05</v>
      </c>
      <c r="R1341" s="19">
        <v>7005.05</v>
      </c>
      <c r="S1341" s="19">
        <v>0</v>
      </c>
      <c r="T1341" s="19">
        <v>0</v>
      </c>
    </row>
    <row r="1342" spans="1:20" ht="29" outlineLevel="4" x14ac:dyDescent="0.35">
      <c r="A1342" s="9" t="s">
        <v>97</v>
      </c>
      <c r="B1342" s="9" t="s">
        <v>98</v>
      </c>
      <c r="C1342" s="12" t="s">
        <v>1515</v>
      </c>
      <c r="D1342" s="5" t="s">
        <v>1519</v>
      </c>
      <c r="E1342" s="9" t="s">
        <v>1520</v>
      </c>
      <c r="F1342" s="5" t="s">
        <v>12484</v>
      </c>
      <c r="G1342" s="5" t="s">
        <v>4</v>
      </c>
      <c r="H1342" s="5" t="s">
        <v>1522</v>
      </c>
      <c r="I1342" s="4" t="s">
        <v>12548</v>
      </c>
      <c r="J1342" s="5" t="s">
        <v>4</v>
      </c>
      <c r="K1342" s="5" t="s">
        <v>4</v>
      </c>
      <c r="L1342" s="5" t="s">
        <v>4</v>
      </c>
      <c r="M1342" s="5" t="s">
        <v>5</v>
      </c>
      <c r="N1342" s="5" t="s">
        <v>1523</v>
      </c>
      <c r="O1342" s="18">
        <v>44677</v>
      </c>
      <c r="P1342" s="5" t="s">
        <v>7</v>
      </c>
      <c r="Q1342" s="19">
        <v>87240.16</v>
      </c>
      <c r="R1342" s="19">
        <v>87240.16</v>
      </c>
      <c r="S1342" s="19">
        <v>0</v>
      </c>
      <c r="T1342" s="19">
        <v>0</v>
      </c>
    </row>
    <row r="1343" spans="1:20" outlineLevel="3" x14ac:dyDescent="0.35">
      <c r="H1343" s="1" t="s">
        <v>11185</v>
      </c>
      <c r="O1343" s="18"/>
      <c r="Q1343" s="19">
        <f>SUBTOTAL(9,Q1341:Q1342)</f>
        <v>94245.21</v>
      </c>
      <c r="R1343" s="19">
        <f>SUBTOTAL(9,R1341:R1342)</f>
        <v>94245.21</v>
      </c>
      <c r="S1343" s="19">
        <f>SUBTOTAL(9,S1341:S1342)</f>
        <v>0</v>
      </c>
      <c r="T1343" s="19">
        <f>SUBTOTAL(9,T1341:T1342)</f>
        <v>0</v>
      </c>
    </row>
    <row r="1344" spans="1:20" s="10" customFormat="1" ht="29" outlineLevel="4" x14ac:dyDescent="0.35">
      <c r="A1344" s="10" t="s">
        <v>97</v>
      </c>
      <c r="B1344" s="10" t="s">
        <v>98</v>
      </c>
      <c r="C1344" s="15" t="s">
        <v>1515</v>
      </c>
      <c r="D1344" s="7" t="s">
        <v>1519</v>
      </c>
      <c r="E1344" s="10" t="s">
        <v>1520</v>
      </c>
      <c r="F1344" s="7" t="s">
        <v>4</v>
      </c>
      <c r="G1344" s="7" t="s">
        <v>1006</v>
      </c>
      <c r="H1344" s="7" t="s">
        <v>1525</v>
      </c>
      <c r="I1344" s="6" t="s">
        <v>1526</v>
      </c>
      <c r="J1344" s="7" t="s">
        <v>4</v>
      </c>
      <c r="K1344" s="7" t="s">
        <v>4</v>
      </c>
      <c r="L1344" s="7" t="s">
        <v>4</v>
      </c>
      <c r="M1344" s="7" t="s">
        <v>5</v>
      </c>
      <c r="N1344" s="7" t="s">
        <v>1524</v>
      </c>
      <c r="O1344" s="21">
        <v>44456</v>
      </c>
      <c r="P1344" s="7" t="s">
        <v>7</v>
      </c>
      <c r="Q1344" s="22">
        <v>81814.759999999995</v>
      </c>
      <c r="R1344" s="22">
        <v>0</v>
      </c>
      <c r="S1344" s="22">
        <v>81814.759999999995</v>
      </c>
      <c r="T1344" s="22">
        <v>0</v>
      </c>
    </row>
    <row r="1345" spans="1:20" s="10" customFormat="1" ht="29" outlineLevel="4" x14ac:dyDescent="0.35">
      <c r="A1345" s="10" t="s">
        <v>97</v>
      </c>
      <c r="B1345" s="10" t="s">
        <v>98</v>
      </c>
      <c r="C1345" s="15" t="s">
        <v>1515</v>
      </c>
      <c r="D1345" s="7" t="s">
        <v>1519</v>
      </c>
      <c r="E1345" s="10" t="s">
        <v>1520</v>
      </c>
      <c r="F1345" s="7" t="s">
        <v>12477</v>
      </c>
      <c r="G1345" s="7" t="s">
        <v>4</v>
      </c>
      <c r="H1345" s="7" t="s">
        <v>1525</v>
      </c>
      <c r="I1345" s="6" t="s">
        <v>1526</v>
      </c>
      <c r="J1345" s="7" t="s">
        <v>4</v>
      </c>
      <c r="K1345" s="7" t="s">
        <v>4</v>
      </c>
      <c r="L1345" s="7" t="s">
        <v>4</v>
      </c>
      <c r="M1345" s="7" t="s">
        <v>5</v>
      </c>
      <c r="N1345" s="7" t="s">
        <v>1524</v>
      </c>
      <c r="O1345" s="21">
        <v>44456</v>
      </c>
      <c r="P1345" s="7" t="s">
        <v>7</v>
      </c>
      <c r="Q1345" s="22">
        <v>327258.28000000003</v>
      </c>
      <c r="R1345" s="22">
        <v>327258.28000000003</v>
      </c>
      <c r="S1345" s="22">
        <v>0</v>
      </c>
      <c r="T1345" s="22">
        <v>0</v>
      </c>
    </row>
    <row r="1346" spans="1:20" outlineLevel="3" x14ac:dyDescent="0.35">
      <c r="H1346" s="1" t="s">
        <v>11186</v>
      </c>
      <c r="O1346" s="18"/>
      <c r="Q1346" s="19">
        <f>SUBTOTAL(9,Q1344:Q1345)</f>
        <v>409073.04000000004</v>
      </c>
      <c r="R1346" s="19">
        <f>SUBTOTAL(9,R1344:R1345)</f>
        <v>327258.28000000003</v>
      </c>
      <c r="S1346" s="19">
        <f>SUBTOTAL(9,S1344:S1345)</f>
        <v>81814.759999999995</v>
      </c>
      <c r="T1346" s="19">
        <f>SUBTOTAL(9,T1344:T1345)</f>
        <v>0</v>
      </c>
    </row>
    <row r="1347" spans="1:20" s="10" customFormat="1" ht="29" outlineLevel="4" x14ac:dyDescent="0.35">
      <c r="A1347" s="10" t="s">
        <v>97</v>
      </c>
      <c r="B1347" s="10" t="s">
        <v>98</v>
      </c>
      <c r="C1347" s="15" t="s">
        <v>1515</v>
      </c>
      <c r="D1347" s="7" t="s">
        <v>1519</v>
      </c>
      <c r="E1347" s="10" t="s">
        <v>1520</v>
      </c>
      <c r="F1347" s="7" t="s">
        <v>12473</v>
      </c>
      <c r="G1347" s="7"/>
      <c r="H1347" s="7" t="s">
        <v>1528</v>
      </c>
      <c r="I1347" s="6" t="s">
        <v>12499</v>
      </c>
      <c r="J1347" s="7" t="s">
        <v>4</v>
      </c>
      <c r="K1347" s="7" t="s">
        <v>4</v>
      </c>
      <c r="L1347" s="7" t="s">
        <v>4</v>
      </c>
      <c r="M1347" s="7" t="s">
        <v>5</v>
      </c>
      <c r="N1347" s="7" t="s">
        <v>1527</v>
      </c>
      <c r="O1347" s="21">
        <v>44446</v>
      </c>
      <c r="P1347" s="7" t="s">
        <v>7</v>
      </c>
      <c r="Q1347" s="22">
        <v>6921.6</v>
      </c>
      <c r="R1347" s="22">
        <v>6921.6</v>
      </c>
      <c r="S1347" s="22">
        <v>0</v>
      </c>
      <c r="T1347" s="22">
        <v>0</v>
      </c>
    </row>
    <row r="1348" spans="1:20" outlineLevel="3" x14ac:dyDescent="0.35">
      <c r="H1348" s="1" t="s">
        <v>11187</v>
      </c>
      <c r="O1348" s="18"/>
      <c r="Q1348" s="19">
        <f>SUBTOTAL(9,Q1347:Q1347)</f>
        <v>6921.6</v>
      </c>
      <c r="R1348" s="19">
        <f>SUBTOTAL(9,R1347:R1347)</f>
        <v>6921.6</v>
      </c>
      <c r="S1348" s="19">
        <f>SUBTOTAL(9,S1347:S1347)</f>
        <v>0</v>
      </c>
      <c r="T1348" s="19">
        <f>SUBTOTAL(9,T1347:T1347)</f>
        <v>0</v>
      </c>
    </row>
    <row r="1349" spans="1:20" ht="29" outlineLevel="4" x14ac:dyDescent="0.35">
      <c r="A1349" s="9" t="s">
        <v>97</v>
      </c>
      <c r="B1349" s="9" t="s">
        <v>98</v>
      </c>
      <c r="C1349" s="12" t="s">
        <v>1515</v>
      </c>
      <c r="D1349" s="5" t="s">
        <v>1519</v>
      </c>
      <c r="E1349" s="9" t="s">
        <v>1520</v>
      </c>
      <c r="F1349" s="5" t="s">
        <v>12477</v>
      </c>
      <c r="G1349" s="5" t="s">
        <v>4</v>
      </c>
      <c r="H1349" s="5" t="s">
        <v>1530</v>
      </c>
      <c r="I1349" s="4" t="s">
        <v>1531</v>
      </c>
      <c r="J1349" s="5" t="s">
        <v>4</v>
      </c>
      <c r="K1349" s="5" t="s">
        <v>4</v>
      </c>
      <c r="L1349" s="5" t="s">
        <v>4</v>
      </c>
      <c r="M1349" s="5" t="s">
        <v>5</v>
      </c>
      <c r="N1349" s="5" t="s">
        <v>1529</v>
      </c>
      <c r="O1349" s="18">
        <v>44599</v>
      </c>
      <c r="P1349" s="5" t="s">
        <v>7</v>
      </c>
      <c r="Q1349" s="19">
        <v>3979.62</v>
      </c>
      <c r="R1349" s="19">
        <v>3979.62</v>
      </c>
      <c r="S1349" s="19">
        <v>0</v>
      </c>
      <c r="T1349" s="19">
        <v>0</v>
      </c>
    </row>
    <row r="1350" spans="1:20" outlineLevel="3" x14ac:dyDescent="0.35">
      <c r="H1350" s="1" t="s">
        <v>11188</v>
      </c>
      <c r="O1350" s="18"/>
      <c r="Q1350" s="19">
        <f>SUBTOTAL(9,Q1349:Q1349)</f>
        <v>3979.62</v>
      </c>
      <c r="R1350" s="19">
        <f>SUBTOTAL(9,R1349:R1349)</f>
        <v>3979.62</v>
      </c>
      <c r="S1350" s="19">
        <f>SUBTOTAL(9,S1349:S1349)</f>
        <v>0</v>
      </c>
      <c r="T1350" s="19">
        <f>SUBTOTAL(9,T1349:T1349)</f>
        <v>0</v>
      </c>
    </row>
    <row r="1351" spans="1:20" ht="29" outlineLevel="4" x14ac:dyDescent="0.35">
      <c r="A1351" s="9" t="s">
        <v>97</v>
      </c>
      <c r="B1351" s="9" t="s">
        <v>98</v>
      </c>
      <c r="C1351" s="12" t="s">
        <v>1515</v>
      </c>
      <c r="D1351" s="5" t="s">
        <v>1519</v>
      </c>
      <c r="E1351" s="9" t="s">
        <v>1520</v>
      </c>
      <c r="F1351" s="5" t="s">
        <v>12477</v>
      </c>
      <c r="G1351" s="5" t="s">
        <v>4</v>
      </c>
      <c r="H1351" s="5" t="s">
        <v>1533</v>
      </c>
      <c r="I1351" s="4" t="s">
        <v>12549</v>
      </c>
      <c r="J1351" s="5" t="s">
        <v>4</v>
      </c>
      <c r="K1351" s="5" t="s">
        <v>4</v>
      </c>
      <c r="L1351" s="5" t="s">
        <v>4</v>
      </c>
      <c r="M1351" s="5" t="s">
        <v>5</v>
      </c>
      <c r="N1351" s="5" t="s">
        <v>1532</v>
      </c>
      <c r="O1351" s="18">
        <v>44446</v>
      </c>
      <c r="P1351" s="5" t="s">
        <v>7</v>
      </c>
      <c r="Q1351" s="19">
        <v>6032.51</v>
      </c>
      <c r="R1351" s="19">
        <v>6032.51</v>
      </c>
      <c r="S1351" s="19">
        <v>0</v>
      </c>
      <c r="T1351" s="19">
        <v>0</v>
      </c>
    </row>
    <row r="1352" spans="1:20" outlineLevel="3" x14ac:dyDescent="0.35">
      <c r="H1352" s="1" t="s">
        <v>11189</v>
      </c>
      <c r="O1352" s="18"/>
      <c r="Q1352" s="19">
        <f>SUBTOTAL(9,Q1351:Q1351)</f>
        <v>6032.51</v>
      </c>
      <c r="R1352" s="19">
        <f>SUBTOTAL(9,R1351:R1351)</f>
        <v>6032.51</v>
      </c>
      <c r="S1352" s="19">
        <f>SUBTOTAL(9,S1351:S1351)</f>
        <v>0</v>
      </c>
      <c r="T1352" s="19">
        <f>SUBTOTAL(9,T1351:T1351)</f>
        <v>0</v>
      </c>
    </row>
    <row r="1353" spans="1:20" s="10" customFormat="1" ht="29" outlineLevel="4" x14ac:dyDescent="0.35">
      <c r="A1353" s="10" t="s">
        <v>97</v>
      </c>
      <c r="B1353" s="10" t="s">
        <v>98</v>
      </c>
      <c r="C1353" s="15" t="s">
        <v>1515</v>
      </c>
      <c r="D1353" s="7" t="s">
        <v>1519</v>
      </c>
      <c r="E1353" s="10" t="s">
        <v>1520</v>
      </c>
      <c r="F1353" s="7" t="s">
        <v>12484</v>
      </c>
      <c r="G1353" s="7" t="s">
        <v>4</v>
      </c>
      <c r="H1353" s="7" t="s">
        <v>1535</v>
      </c>
      <c r="I1353" s="6" t="s">
        <v>12550</v>
      </c>
      <c r="J1353" s="7" t="s">
        <v>4</v>
      </c>
      <c r="K1353" s="7" t="s">
        <v>4</v>
      </c>
      <c r="L1353" s="7" t="s">
        <v>4</v>
      </c>
      <c r="M1353" s="7" t="s">
        <v>5</v>
      </c>
      <c r="N1353" s="7" t="s">
        <v>1534</v>
      </c>
      <c r="O1353" s="21">
        <v>44392</v>
      </c>
      <c r="P1353" s="7" t="s">
        <v>7</v>
      </c>
      <c r="Q1353" s="22">
        <v>213815.62</v>
      </c>
      <c r="R1353" s="22">
        <v>213815.62</v>
      </c>
      <c r="S1353" s="22">
        <v>0</v>
      </c>
      <c r="T1353" s="22">
        <v>0</v>
      </c>
    </row>
    <row r="1354" spans="1:20" outlineLevel="3" x14ac:dyDescent="0.35">
      <c r="H1354" s="1" t="s">
        <v>11190</v>
      </c>
      <c r="O1354" s="18"/>
      <c r="Q1354" s="19">
        <f>SUBTOTAL(9,Q1353:Q1353)</f>
        <v>213815.62</v>
      </c>
      <c r="R1354" s="19">
        <f>SUBTOTAL(9,R1353:R1353)</f>
        <v>213815.62</v>
      </c>
      <c r="S1354" s="19">
        <f>SUBTOTAL(9,S1353:S1353)</f>
        <v>0</v>
      </c>
      <c r="T1354" s="19">
        <f>SUBTOTAL(9,T1353:T1353)</f>
        <v>0</v>
      </c>
    </row>
    <row r="1355" spans="1:20" ht="29" outlineLevel="4" x14ac:dyDescent="0.35">
      <c r="A1355" s="9" t="s">
        <v>97</v>
      </c>
      <c r="B1355" s="9" t="s">
        <v>98</v>
      </c>
      <c r="C1355" s="12" t="s">
        <v>1515</v>
      </c>
      <c r="D1355" s="5" t="s">
        <v>1519</v>
      </c>
      <c r="E1355" s="9" t="s">
        <v>1520</v>
      </c>
      <c r="F1355" s="7" t="s">
        <v>12484</v>
      </c>
      <c r="G1355" s="5" t="s">
        <v>4</v>
      </c>
      <c r="H1355" s="5" t="s">
        <v>1537</v>
      </c>
      <c r="I1355" s="4" t="s">
        <v>12551</v>
      </c>
      <c r="J1355" s="5" t="s">
        <v>4</v>
      </c>
      <c r="K1355" s="5" t="s">
        <v>4</v>
      </c>
      <c r="L1355" s="5" t="s">
        <v>4</v>
      </c>
      <c r="M1355" s="5" t="s">
        <v>5</v>
      </c>
      <c r="N1355" s="5" t="s">
        <v>1536</v>
      </c>
      <c r="O1355" s="18">
        <v>44435</v>
      </c>
      <c r="P1355" s="5" t="s">
        <v>7</v>
      </c>
      <c r="Q1355" s="19">
        <v>39858.18</v>
      </c>
      <c r="R1355" s="19">
        <v>39858.18</v>
      </c>
      <c r="S1355" s="19">
        <v>0</v>
      </c>
      <c r="T1355" s="19">
        <v>0</v>
      </c>
    </row>
    <row r="1356" spans="1:20" outlineLevel="3" x14ac:dyDescent="0.35">
      <c r="H1356" s="1" t="s">
        <v>11191</v>
      </c>
      <c r="O1356" s="18"/>
      <c r="Q1356" s="19">
        <f>SUBTOTAL(9,Q1355:Q1355)</f>
        <v>39858.18</v>
      </c>
      <c r="R1356" s="19">
        <f>SUBTOTAL(9,R1355:R1355)</f>
        <v>39858.18</v>
      </c>
      <c r="S1356" s="19">
        <f>SUBTOTAL(9,S1355:S1355)</f>
        <v>0</v>
      </c>
      <c r="T1356" s="19">
        <f>SUBTOTAL(9,T1355:T1355)</f>
        <v>0</v>
      </c>
    </row>
    <row r="1357" spans="1:20" outlineLevel="4" x14ac:dyDescent="0.35">
      <c r="A1357" s="9" t="s">
        <v>97</v>
      </c>
      <c r="B1357" s="9" t="s">
        <v>98</v>
      </c>
      <c r="C1357" s="12" t="s">
        <v>1515</v>
      </c>
      <c r="D1357" s="5" t="s">
        <v>1519</v>
      </c>
      <c r="E1357" s="9" t="s">
        <v>1520</v>
      </c>
      <c r="F1357" s="5" t="s">
        <v>12477</v>
      </c>
      <c r="G1357" s="5" t="s">
        <v>4</v>
      </c>
      <c r="H1357" s="5" t="s">
        <v>1539</v>
      </c>
      <c r="I1357" s="4" t="s">
        <v>1540</v>
      </c>
      <c r="J1357" s="5" t="s">
        <v>4</v>
      </c>
      <c r="K1357" s="5" t="s">
        <v>4</v>
      </c>
      <c r="L1357" s="5" t="s">
        <v>4</v>
      </c>
      <c r="M1357" s="5" t="s">
        <v>5</v>
      </c>
      <c r="N1357" s="5" t="s">
        <v>1538</v>
      </c>
      <c r="O1357" s="18">
        <v>44496</v>
      </c>
      <c r="P1357" s="5" t="s">
        <v>7</v>
      </c>
      <c r="Q1357" s="19">
        <v>123980.34</v>
      </c>
      <c r="R1357" s="19">
        <v>123980.34</v>
      </c>
      <c r="S1357" s="19">
        <v>0</v>
      </c>
      <c r="T1357" s="19">
        <v>0</v>
      </c>
    </row>
    <row r="1358" spans="1:20" outlineLevel="3" x14ac:dyDescent="0.35">
      <c r="H1358" s="1" t="s">
        <v>11192</v>
      </c>
      <c r="O1358" s="18"/>
      <c r="Q1358" s="19">
        <f>SUBTOTAL(9,Q1357:Q1357)</f>
        <v>123980.34</v>
      </c>
      <c r="R1358" s="19">
        <f>SUBTOTAL(9,R1357:R1357)</f>
        <v>123980.34</v>
      </c>
      <c r="S1358" s="19">
        <f>SUBTOTAL(9,S1357:S1357)</f>
        <v>0</v>
      </c>
      <c r="T1358" s="19">
        <f>SUBTOTAL(9,T1357:T1357)</f>
        <v>0</v>
      </c>
    </row>
    <row r="1359" spans="1:20" outlineLevel="4" x14ac:dyDescent="0.35">
      <c r="A1359" s="9" t="s">
        <v>1222</v>
      </c>
      <c r="B1359" s="9" t="s">
        <v>1223</v>
      </c>
      <c r="C1359" s="12" t="s">
        <v>1515</v>
      </c>
      <c r="D1359" s="5" t="s">
        <v>1519</v>
      </c>
      <c r="E1359" s="9" t="s">
        <v>1519</v>
      </c>
      <c r="F1359" s="5" t="s">
        <v>12483</v>
      </c>
      <c r="G1359" s="5" t="s">
        <v>4</v>
      </c>
      <c r="H1359" s="5" t="s">
        <v>1543</v>
      </c>
      <c r="I1359" s="4" t="s">
        <v>12552</v>
      </c>
      <c r="J1359" s="5" t="s">
        <v>1541</v>
      </c>
      <c r="K1359" s="5" t="s">
        <v>4</v>
      </c>
      <c r="L1359" s="5" t="s">
        <v>4</v>
      </c>
      <c r="M1359" s="5" t="s">
        <v>5</v>
      </c>
      <c r="N1359" s="5" t="s">
        <v>1542</v>
      </c>
      <c r="O1359" s="18">
        <v>44439</v>
      </c>
      <c r="P1359" s="5" t="s">
        <v>7</v>
      </c>
      <c r="Q1359" s="19">
        <v>256766</v>
      </c>
      <c r="R1359" s="19">
        <v>256766</v>
      </c>
      <c r="S1359" s="19">
        <v>0</v>
      </c>
      <c r="T1359" s="19">
        <v>0</v>
      </c>
    </row>
    <row r="1360" spans="1:20" outlineLevel="3" x14ac:dyDescent="0.35">
      <c r="H1360" s="1" t="s">
        <v>11193</v>
      </c>
      <c r="O1360" s="18"/>
      <c r="Q1360" s="19">
        <f>SUBTOTAL(9,Q1359:Q1359)</f>
        <v>256766</v>
      </c>
      <c r="R1360" s="19">
        <f>SUBTOTAL(9,R1359:R1359)</f>
        <v>256766</v>
      </c>
      <c r="S1360" s="19">
        <f>SUBTOTAL(9,S1359:S1359)</f>
        <v>0</v>
      </c>
      <c r="T1360" s="19">
        <f>SUBTOTAL(9,T1359:T1359)</f>
        <v>0</v>
      </c>
    </row>
    <row r="1361" spans="1:20" outlineLevel="4" x14ac:dyDescent="0.35">
      <c r="A1361" s="9" t="s">
        <v>97</v>
      </c>
      <c r="B1361" s="9" t="s">
        <v>98</v>
      </c>
      <c r="C1361" s="12" t="s">
        <v>1515</v>
      </c>
      <c r="D1361" s="5" t="s">
        <v>1519</v>
      </c>
      <c r="E1361" s="9" t="s">
        <v>1519</v>
      </c>
      <c r="F1361" s="5" t="s">
        <v>12477</v>
      </c>
      <c r="G1361" s="5" t="s">
        <v>4</v>
      </c>
      <c r="H1361" s="5" t="s">
        <v>1546</v>
      </c>
      <c r="I1361" s="4" t="s">
        <v>1547</v>
      </c>
      <c r="J1361" s="5" t="s">
        <v>1544</v>
      </c>
      <c r="K1361" s="5" t="s">
        <v>4</v>
      </c>
      <c r="L1361" s="5" t="s">
        <v>4</v>
      </c>
      <c r="M1361" s="5" t="s">
        <v>5</v>
      </c>
      <c r="N1361" s="5" t="s">
        <v>1545</v>
      </c>
      <c r="O1361" s="18">
        <v>44739</v>
      </c>
      <c r="P1361" s="5" t="s">
        <v>7</v>
      </c>
      <c r="Q1361" s="19">
        <v>7911.29</v>
      </c>
      <c r="R1361" s="19">
        <v>7911.29</v>
      </c>
      <c r="S1361" s="19">
        <v>0</v>
      </c>
      <c r="T1361" s="19">
        <v>0</v>
      </c>
    </row>
    <row r="1362" spans="1:20" outlineLevel="4" x14ac:dyDescent="0.35">
      <c r="A1362" s="9" t="s">
        <v>97</v>
      </c>
      <c r="B1362" s="9" t="s">
        <v>98</v>
      </c>
      <c r="C1362" s="12" t="s">
        <v>1515</v>
      </c>
      <c r="D1362" s="5" t="s">
        <v>1519</v>
      </c>
      <c r="E1362" s="9" t="s">
        <v>1519</v>
      </c>
      <c r="F1362" s="5" t="s">
        <v>12477</v>
      </c>
      <c r="G1362" s="5" t="s">
        <v>4</v>
      </c>
      <c r="H1362" s="5" t="s">
        <v>1546</v>
      </c>
      <c r="I1362" s="4" t="s">
        <v>1547</v>
      </c>
      <c r="J1362" s="5" t="s">
        <v>1544</v>
      </c>
      <c r="K1362" s="5" t="s">
        <v>4</v>
      </c>
      <c r="L1362" s="5" t="s">
        <v>4</v>
      </c>
      <c r="M1362" s="5" t="s">
        <v>5</v>
      </c>
      <c r="N1362" s="5" t="s">
        <v>1548</v>
      </c>
      <c r="O1362" s="18">
        <v>44736</v>
      </c>
      <c r="P1362" s="5" t="s">
        <v>7</v>
      </c>
      <c r="Q1362" s="19">
        <v>35501.24</v>
      </c>
      <c r="R1362" s="19">
        <v>35501.24</v>
      </c>
      <c r="S1362" s="19">
        <v>0</v>
      </c>
      <c r="T1362" s="19">
        <v>0</v>
      </c>
    </row>
    <row r="1363" spans="1:20" outlineLevel="3" x14ac:dyDescent="0.35">
      <c r="H1363" s="1" t="s">
        <v>11194</v>
      </c>
      <c r="O1363" s="18"/>
      <c r="Q1363" s="19">
        <f>SUBTOTAL(9,Q1361:Q1362)</f>
        <v>43412.53</v>
      </c>
      <c r="R1363" s="19">
        <f>SUBTOTAL(9,R1361:R1362)</f>
        <v>43412.53</v>
      </c>
      <c r="S1363" s="19">
        <f>SUBTOTAL(9,S1361:S1362)</f>
        <v>0</v>
      </c>
      <c r="T1363" s="19">
        <f>SUBTOTAL(9,T1361:T1362)</f>
        <v>0</v>
      </c>
    </row>
    <row r="1364" spans="1:20" outlineLevel="4" x14ac:dyDescent="0.35">
      <c r="A1364" s="9" t="s">
        <v>1222</v>
      </c>
      <c r="B1364" s="9" t="s">
        <v>1223</v>
      </c>
      <c r="C1364" s="12" t="s">
        <v>1515</v>
      </c>
      <c r="D1364" s="5" t="s">
        <v>1519</v>
      </c>
      <c r="E1364" s="9" t="s">
        <v>1519</v>
      </c>
      <c r="F1364" s="5" t="s">
        <v>12483</v>
      </c>
      <c r="G1364" s="5" t="s">
        <v>4</v>
      </c>
      <c r="H1364" s="5" t="s">
        <v>1549</v>
      </c>
      <c r="I1364" s="4" t="s">
        <v>12553</v>
      </c>
      <c r="J1364" s="5" t="s">
        <v>1541</v>
      </c>
      <c r="K1364" s="5" t="s">
        <v>4</v>
      </c>
      <c r="L1364" s="5" t="s">
        <v>4</v>
      </c>
      <c r="M1364" s="5" t="s">
        <v>5</v>
      </c>
      <c r="N1364" s="5" t="s">
        <v>1542</v>
      </c>
      <c r="O1364" s="18">
        <v>44439</v>
      </c>
      <c r="P1364" s="5" t="s">
        <v>7</v>
      </c>
      <c r="Q1364" s="19">
        <v>68077</v>
      </c>
      <c r="R1364" s="19">
        <v>68077</v>
      </c>
      <c r="S1364" s="19">
        <v>0</v>
      </c>
      <c r="T1364" s="19">
        <v>0</v>
      </c>
    </row>
    <row r="1365" spans="1:20" outlineLevel="3" x14ac:dyDescent="0.35">
      <c r="H1365" s="1" t="s">
        <v>11195</v>
      </c>
      <c r="O1365" s="18"/>
      <c r="Q1365" s="19">
        <f>SUBTOTAL(9,Q1364:Q1364)</f>
        <v>68077</v>
      </c>
      <c r="R1365" s="19">
        <f>SUBTOTAL(9,R1364:R1364)</f>
        <v>68077</v>
      </c>
      <c r="S1365" s="19">
        <f>SUBTOTAL(9,S1364:S1364)</f>
        <v>0</v>
      </c>
      <c r="T1365" s="19">
        <f>SUBTOTAL(9,T1364:T1364)</f>
        <v>0</v>
      </c>
    </row>
    <row r="1366" spans="1:20" ht="29" outlineLevel="4" x14ac:dyDescent="0.35">
      <c r="A1366" s="9" t="s">
        <v>104</v>
      </c>
      <c r="B1366" s="9" t="s">
        <v>105</v>
      </c>
      <c r="C1366" s="12" t="s">
        <v>1515</v>
      </c>
      <c r="D1366" s="5" t="s">
        <v>1519</v>
      </c>
      <c r="E1366" s="9" t="s">
        <v>1520</v>
      </c>
      <c r="F1366" s="5" t="s">
        <v>4</v>
      </c>
      <c r="G1366" s="5" t="s">
        <v>45</v>
      </c>
      <c r="H1366" s="5" t="s">
        <v>1551</v>
      </c>
      <c r="I1366" s="4" t="s">
        <v>1552</v>
      </c>
      <c r="J1366" s="5" t="s">
        <v>4</v>
      </c>
      <c r="K1366" s="5" t="s">
        <v>4</v>
      </c>
      <c r="L1366" s="5" t="s">
        <v>4</v>
      </c>
      <c r="M1366" s="5" t="s">
        <v>5</v>
      </c>
      <c r="N1366" s="5" t="s">
        <v>1550</v>
      </c>
      <c r="O1366" s="18">
        <v>44680</v>
      </c>
      <c r="P1366" s="5" t="s">
        <v>7</v>
      </c>
      <c r="Q1366" s="19">
        <v>25992.46</v>
      </c>
      <c r="R1366" s="19">
        <v>0</v>
      </c>
      <c r="S1366" s="19">
        <v>25992.46</v>
      </c>
      <c r="T1366" s="19">
        <v>0</v>
      </c>
    </row>
    <row r="1367" spans="1:20" ht="29" outlineLevel="4" x14ac:dyDescent="0.35">
      <c r="A1367" s="9" t="s">
        <v>104</v>
      </c>
      <c r="B1367" s="9" t="s">
        <v>105</v>
      </c>
      <c r="C1367" s="12" t="s">
        <v>1515</v>
      </c>
      <c r="D1367" s="5" t="s">
        <v>1519</v>
      </c>
      <c r="E1367" s="9" t="s">
        <v>1520</v>
      </c>
      <c r="F1367" s="5" t="s">
        <v>1200</v>
      </c>
      <c r="G1367" s="5" t="s">
        <v>4</v>
      </c>
      <c r="H1367" s="5" t="s">
        <v>1551</v>
      </c>
      <c r="I1367" s="4" t="s">
        <v>1552</v>
      </c>
      <c r="J1367" s="5" t="s">
        <v>4</v>
      </c>
      <c r="K1367" s="5" t="s">
        <v>4</v>
      </c>
      <c r="L1367" s="5" t="s">
        <v>4</v>
      </c>
      <c r="M1367" s="5" t="s">
        <v>5</v>
      </c>
      <c r="N1367" s="5" t="s">
        <v>1550</v>
      </c>
      <c r="O1367" s="18">
        <v>44680</v>
      </c>
      <c r="P1367" s="5" t="s">
        <v>7</v>
      </c>
      <c r="Q1367" s="19">
        <v>207939.54</v>
      </c>
      <c r="R1367" s="19">
        <v>207939.54</v>
      </c>
      <c r="S1367" s="19">
        <v>0</v>
      </c>
      <c r="T1367" s="19">
        <v>0</v>
      </c>
    </row>
    <row r="1368" spans="1:20" outlineLevel="3" x14ac:dyDescent="0.35">
      <c r="H1368" s="1" t="s">
        <v>11196</v>
      </c>
      <c r="O1368" s="18"/>
      <c r="Q1368" s="19">
        <f>SUBTOTAL(9,Q1366:Q1367)</f>
        <v>233932</v>
      </c>
      <c r="R1368" s="19">
        <f>SUBTOTAL(9,R1366:R1367)</f>
        <v>207939.54</v>
      </c>
      <c r="S1368" s="19">
        <f>SUBTOTAL(9,S1366:S1367)</f>
        <v>25992.46</v>
      </c>
      <c r="T1368" s="19">
        <f>SUBTOTAL(9,T1366:T1367)</f>
        <v>0</v>
      </c>
    </row>
    <row r="1369" spans="1:20" ht="29" outlineLevel="4" x14ac:dyDescent="0.35">
      <c r="A1369" s="9" t="s">
        <v>1222</v>
      </c>
      <c r="B1369" s="9" t="s">
        <v>1223</v>
      </c>
      <c r="C1369" s="12" t="s">
        <v>1515</v>
      </c>
      <c r="D1369" s="5" t="s">
        <v>1519</v>
      </c>
      <c r="E1369" s="9" t="s">
        <v>1519</v>
      </c>
      <c r="F1369" s="5" t="s">
        <v>12483</v>
      </c>
      <c r="G1369" s="5" t="s">
        <v>4</v>
      </c>
      <c r="H1369" s="5" t="s">
        <v>1555</v>
      </c>
      <c r="I1369" s="4" t="s">
        <v>12554</v>
      </c>
      <c r="J1369" s="5" t="s">
        <v>1553</v>
      </c>
      <c r="K1369" s="5" t="s">
        <v>4</v>
      </c>
      <c r="L1369" s="5" t="s">
        <v>4</v>
      </c>
      <c r="M1369" s="5" t="s">
        <v>5</v>
      </c>
      <c r="N1369" s="5" t="s">
        <v>1554</v>
      </c>
      <c r="O1369" s="18">
        <v>44729</v>
      </c>
      <c r="P1369" s="5" t="s">
        <v>7</v>
      </c>
      <c r="Q1369" s="19">
        <v>313056</v>
      </c>
      <c r="R1369" s="19">
        <v>313056</v>
      </c>
      <c r="S1369" s="19">
        <v>0</v>
      </c>
      <c r="T1369" s="19">
        <v>0</v>
      </c>
    </row>
    <row r="1370" spans="1:20" outlineLevel="3" x14ac:dyDescent="0.35">
      <c r="H1370" s="1" t="s">
        <v>11197</v>
      </c>
      <c r="O1370" s="18"/>
      <c r="Q1370" s="19">
        <f>SUBTOTAL(9,Q1369:Q1369)</f>
        <v>313056</v>
      </c>
      <c r="R1370" s="19">
        <f>SUBTOTAL(9,R1369:R1369)</f>
        <v>313056</v>
      </c>
      <c r="S1370" s="19">
        <f>SUBTOTAL(9,S1369:S1369)</f>
        <v>0</v>
      </c>
      <c r="T1370" s="19">
        <f>SUBTOTAL(9,T1369:T1369)</f>
        <v>0</v>
      </c>
    </row>
    <row r="1371" spans="1:20" outlineLevel="4" x14ac:dyDescent="0.35">
      <c r="A1371" s="9" t="s">
        <v>1222</v>
      </c>
      <c r="B1371" s="9" t="s">
        <v>1223</v>
      </c>
      <c r="C1371" s="12" t="s">
        <v>1515</v>
      </c>
      <c r="D1371" s="5" t="s">
        <v>1519</v>
      </c>
      <c r="E1371" s="9" t="s">
        <v>1519</v>
      </c>
      <c r="F1371" s="5" t="s">
        <v>12483</v>
      </c>
      <c r="G1371" s="5" t="s">
        <v>4</v>
      </c>
      <c r="H1371" s="5" t="s">
        <v>1557</v>
      </c>
      <c r="I1371" s="4" t="s">
        <v>12555</v>
      </c>
      <c r="J1371" s="5" t="s">
        <v>1553</v>
      </c>
      <c r="K1371" s="5" t="s">
        <v>4</v>
      </c>
      <c r="L1371" s="5" t="s">
        <v>4</v>
      </c>
      <c r="M1371" s="5" t="s">
        <v>5</v>
      </c>
      <c r="N1371" s="5" t="s">
        <v>1556</v>
      </c>
      <c r="O1371" s="18">
        <v>44727</v>
      </c>
      <c r="P1371" s="5" t="s">
        <v>7</v>
      </c>
      <c r="Q1371" s="19">
        <v>186780</v>
      </c>
      <c r="R1371" s="19">
        <v>186780</v>
      </c>
      <c r="S1371" s="19">
        <v>0</v>
      </c>
      <c r="T1371" s="19">
        <v>0</v>
      </c>
    </row>
    <row r="1372" spans="1:20" outlineLevel="3" x14ac:dyDescent="0.35">
      <c r="H1372" s="1" t="s">
        <v>11198</v>
      </c>
      <c r="O1372" s="18"/>
      <c r="Q1372" s="19">
        <f>SUBTOTAL(9,Q1371:Q1371)</f>
        <v>186780</v>
      </c>
      <c r="R1372" s="19">
        <f>SUBTOTAL(9,R1371:R1371)</f>
        <v>186780</v>
      </c>
      <c r="S1372" s="19">
        <f>SUBTOTAL(9,S1371:S1371)</f>
        <v>0</v>
      </c>
      <c r="T1372" s="19">
        <f>SUBTOTAL(9,T1371:T1371)</f>
        <v>0</v>
      </c>
    </row>
    <row r="1373" spans="1:20" ht="29" outlineLevel="4" x14ac:dyDescent="0.35">
      <c r="A1373" s="9" t="s">
        <v>104</v>
      </c>
      <c r="B1373" s="9" t="s">
        <v>105</v>
      </c>
      <c r="C1373" s="12" t="s">
        <v>1515</v>
      </c>
      <c r="D1373" s="5" t="s">
        <v>1519</v>
      </c>
      <c r="E1373" s="9" t="s">
        <v>1520</v>
      </c>
      <c r="F1373" s="5" t="s">
        <v>4</v>
      </c>
      <c r="G1373" s="5" t="s">
        <v>45</v>
      </c>
      <c r="H1373" s="5" t="s">
        <v>1559</v>
      </c>
      <c r="I1373" s="4" t="s">
        <v>1560</v>
      </c>
      <c r="J1373" s="5" t="s">
        <v>4</v>
      </c>
      <c r="K1373" s="5" t="s">
        <v>4</v>
      </c>
      <c r="L1373" s="5" t="s">
        <v>4</v>
      </c>
      <c r="M1373" s="5" t="s">
        <v>5</v>
      </c>
      <c r="N1373" s="5" t="s">
        <v>1558</v>
      </c>
      <c r="O1373" s="18">
        <v>44575</v>
      </c>
      <c r="P1373" s="5" t="s">
        <v>7</v>
      </c>
      <c r="Q1373" s="19">
        <v>4634.01</v>
      </c>
      <c r="R1373" s="19">
        <v>0</v>
      </c>
      <c r="S1373" s="19">
        <v>4634.01</v>
      </c>
      <c r="T1373" s="19">
        <v>0</v>
      </c>
    </row>
    <row r="1374" spans="1:20" ht="29" outlineLevel="4" x14ac:dyDescent="0.35">
      <c r="A1374" s="9" t="s">
        <v>104</v>
      </c>
      <c r="B1374" s="9" t="s">
        <v>105</v>
      </c>
      <c r="C1374" s="12" t="s">
        <v>1515</v>
      </c>
      <c r="D1374" s="5" t="s">
        <v>1519</v>
      </c>
      <c r="E1374" s="9" t="s">
        <v>1520</v>
      </c>
      <c r="F1374" s="5" t="s">
        <v>4</v>
      </c>
      <c r="G1374" s="5" t="s">
        <v>45</v>
      </c>
      <c r="H1374" s="5" t="s">
        <v>1559</v>
      </c>
      <c r="I1374" s="4" t="s">
        <v>1560</v>
      </c>
      <c r="J1374" s="5" t="s">
        <v>4</v>
      </c>
      <c r="K1374" s="5" t="s">
        <v>4</v>
      </c>
      <c r="L1374" s="5" t="s">
        <v>4</v>
      </c>
      <c r="M1374" s="5" t="s">
        <v>5</v>
      </c>
      <c r="N1374" s="5" t="s">
        <v>1561</v>
      </c>
      <c r="O1374" s="18">
        <v>44631</v>
      </c>
      <c r="P1374" s="5" t="s">
        <v>7</v>
      </c>
      <c r="Q1374" s="19">
        <v>4526.66</v>
      </c>
      <c r="R1374" s="19">
        <v>0</v>
      </c>
      <c r="S1374" s="19">
        <v>4526.66</v>
      </c>
      <c r="T1374" s="19">
        <v>0</v>
      </c>
    </row>
    <row r="1375" spans="1:20" ht="29" outlineLevel="4" x14ac:dyDescent="0.35">
      <c r="A1375" s="9" t="s">
        <v>104</v>
      </c>
      <c r="B1375" s="9" t="s">
        <v>105</v>
      </c>
      <c r="C1375" s="12" t="s">
        <v>1515</v>
      </c>
      <c r="D1375" s="5" t="s">
        <v>1519</v>
      </c>
      <c r="E1375" s="9" t="s">
        <v>1520</v>
      </c>
      <c r="F1375" s="5" t="s">
        <v>1200</v>
      </c>
      <c r="G1375" s="5" t="s">
        <v>4</v>
      </c>
      <c r="H1375" s="5" t="s">
        <v>1559</v>
      </c>
      <c r="I1375" s="4" t="s">
        <v>1560</v>
      </c>
      <c r="J1375" s="5" t="s">
        <v>4</v>
      </c>
      <c r="K1375" s="5" t="s">
        <v>4</v>
      </c>
      <c r="L1375" s="5" t="s">
        <v>4</v>
      </c>
      <c r="M1375" s="5" t="s">
        <v>5</v>
      </c>
      <c r="N1375" s="5" t="s">
        <v>1558</v>
      </c>
      <c r="O1375" s="18">
        <v>44575</v>
      </c>
      <c r="P1375" s="5" t="s">
        <v>7</v>
      </c>
      <c r="Q1375" s="19">
        <v>37071.99</v>
      </c>
      <c r="R1375" s="19">
        <v>37071.99</v>
      </c>
      <c r="S1375" s="19">
        <v>0</v>
      </c>
      <c r="T1375" s="19">
        <v>0</v>
      </c>
    </row>
    <row r="1376" spans="1:20" ht="29" outlineLevel="4" x14ac:dyDescent="0.35">
      <c r="A1376" s="9" t="s">
        <v>104</v>
      </c>
      <c r="B1376" s="9" t="s">
        <v>105</v>
      </c>
      <c r="C1376" s="12" t="s">
        <v>1515</v>
      </c>
      <c r="D1376" s="5" t="s">
        <v>1519</v>
      </c>
      <c r="E1376" s="9" t="s">
        <v>1520</v>
      </c>
      <c r="F1376" s="5" t="s">
        <v>1200</v>
      </c>
      <c r="G1376" s="5" t="s">
        <v>4</v>
      </c>
      <c r="H1376" s="5" t="s">
        <v>1559</v>
      </c>
      <c r="I1376" s="4" t="s">
        <v>1560</v>
      </c>
      <c r="J1376" s="5" t="s">
        <v>4</v>
      </c>
      <c r="K1376" s="5" t="s">
        <v>4</v>
      </c>
      <c r="L1376" s="5" t="s">
        <v>4</v>
      </c>
      <c r="M1376" s="5" t="s">
        <v>5</v>
      </c>
      <c r="N1376" s="5" t="s">
        <v>1561</v>
      </c>
      <c r="O1376" s="18">
        <v>44631</v>
      </c>
      <c r="P1376" s="5" t="s">
        <v>7</v>
      </c>
      <c r="Q1376" s="19">
        <v>36213.339999999997</v>
      </c>
      <c r="R1376" s="19">
        <v>36213.339999999997</v>
      </c>
      <c r="S1376" s="19">
        <v>0</v>
      </c>
      <c r="T1376" s="19">
        <v>0</v>
      </c>
    </row>
    <row r="1377" spans="1:20" outlineLevel="3" x14ac:dyDescent="0.35">
      <c r="H1377" s="1" t="s">
        <v>11199</v>
      </c>
      <c r="O1377" s="18"/>
      <c r="Q1377" s="19">
        <f>SUBTOTAL(9,Q1373:Q1376)</f>
        <v>82446</v>
      </c>
      <c r="R1377" s="19">
        <f>SUBTOTAL(9,R1373:R1376)</f>
        <v>73285.329999999987</v>
      </c>
      <c r="S1377" s="19">
        <f>SUBTOTAL(9,S1373:S1376)</f>
        <v>9160.67</v>
      </c>
      <c r="T1377" s="19">
        <f>SUBTOTAL(9,T1373:T1376)</f>
        <v>0</v>
      </c>
    </row>
    <row r="1378" spans="1:20" outlineLevel="4" x14ac:dyDescent="0.35">
      <c r="A1378" s="9" t="s">
        <v>104</v>
      </c>
      <c r="B1378" s="9" t="s">
        <v>105</v>
      </c>
      <c r="C1378" s="12" t="s">
        <v>1515</v>
      </c>
      <c r="D1378" s="5" t="s">
        <v>1519</v>
      </c>
      <c r="E1378" s="9" t="s">
        <v>1519</v>
      </c>
      <c r="F1378" s="5" t="s">
        <v>4</v>
      </c>
      <c r="G1378" s="5" t="s">
        <v>334</v>
      </c>
      <c r="H1378" s="5" t="s">
        <v>336</v>
      </c>
      <c r="I1378" s="4" t="s">
        <v>12505</v>
      </c>
      <c r="J1378" s="5" t="s">
        <v>4</v>
      </c>
      <c r="K1378" s="5" t="s">
        <v>4</v>
      </c>
      <c r="L1378" s="5" t="s">
        <v>4</v>
      </c>
      <c r="M1378" s="5" t="s">
        <v>5</v>
      </c>
      <c r="N1378" s="5" t="s">
        <v>1562</v>
      </c>
      <c r="O1378" s="18">
        <v>44523</v>
      </c>
      <c r="P1378" s="5" t="s">
        <v>7</v>
      </c>
      <c r="Q1378" s="19">
        <v>3358290</v>
      </c>
      <c r="R1378" s="19">
        <v>0</v>
      </c>
      <c r="S1378" s="19">
        <v>3358290</v>
      </c>
      <c r="T1378" s="19">
        <v>0</v>
      </c>
    </row>
    <row r="1379" spans="1:20" outlineLevel="3" x14ac:dyDescent="0.35">
      <c r="H1379" s="1" t="s">
        <v>10981</v>
      </c>
      <c r="O1379" s="18"/>
      <c r="Q1379" s="19">
        <f>SUBTOTAL(9,Q1378:Q1378)</f>
        <v>3358290</v>
      </c>
      <c r="R1379" s="19">
        <f>SUBTOTAL(9,R1378:R1378)</f>
        <v>0</v>
      </c>
      <c r="S1379" s="19">
        <f>SUBTOTAL(9,S1378:S1378)</f>
        <v>3358290</v>
      </c>
      <c r="T1379" s="19">
        <f>SUBTOTAL(9,T1378:T1378)</f>
        <v>0</v>
      </c>
    </row>
    <row r="1380" spans="1:20" outlineLevel="2" x14ac:dyDescent="0.35">
      <c r="C1380" s="11" t="s">
        <v>10249</v>
      </c>
      <c r="O1380" s="18"/>
      <c r="Q1380" s="19">
        <f>SUBTOTAL(9,Q1338:Q1378)</f>
        <v>13010235.229999999</v>
      </c>
      <c r="R1380" s="19">
        <f>SUBTOTAL(9,R1338:R1378)</f>
        <v>1965407.7600000002</v>
      </c>
      <c r="S1380" s="19">
        <f>SUBTOTAL(9,S1338:S1378)</f>
        <v>11044827.469999999</v>
      </c>
      <c r="T1380" s="19">
        <f>SUBTOTAL(9,T1338:T1378)</f>
        <v>0</v>
      </c>
    </row>
    <row r="1381" spans="1:20" outlineLevel="4" x14ac:dyDescent="0.35">
      <c r="A1381" s="9" t="s">
        <v>1129</v>
      </c>
      <c r="B1381" s="9" t="s">
        <v>1130</v>
      </c>
      <c r="C1381" s="12" t="s">
        <v>1563</v>
      </c>
      <c r="D1381" s="5" t="s">
        <v>1564</v>
      </c>
      <c r="E1381" s="9" t="s">
        <v>1564</v>
      </c>
      <c r="F1381" s="5" t="s">
        <v>4</v>
      </c>
      <c r="G1381" s="5" t="s">
        <v>1133</v>
      </c>
      <c r="H1381" s="5" t="s">
        <v>1135</v>
      </c>
      <c r="I1381" s="4" t="s">
        <v>1136</v>
      </c>
      <c r="J1381" s="5" t="s">
        <v>4</v>
      </c>
      <c r="K1381" s="5" t="s">
        <v>4</v>
      </c>
      <c r="L1381" s="5" t="s">
        <v>4</v>
      </c>
      <c r="M1381" s="5" t="s">
        <v>5</v>
      </c>
      <c r="N1381" s="5" t="s">
        <v>1565</v>
      </c>
      <c r="O1381" s="18">
        <v>44467</v>
      </c>
      <c r="P1381" s="5" t="s">
        <v>7</v>
      </c>
      <c r="Q1381" s="19">
        <v>219884.07</v>
      </c>
      <c r="R1381" s="19">
        <v>0</v>
      </c>
      <c r="S1381" s="19">
        <v>219884.07</v>
      </c>
      <c r="T1381" s="19">
        <v>0</v>
      </c>
    </row>
    <row r="1382" spans="1:20" outlineLevel="4" x14ac:dyDescent="0.35">
      <c r="A1382" s="9" t="s">
        <v>1129</v>
      </c>
      <c r="B1382" s="9" t="s">
        <v>1130</v>
      </c>
      <c r="C1382" s="12" t="s">
        <v>1563</v>
      </c>
      <c r="D1382" s="5" t="s">
        <v>1564</v>
      </c>
      <c r="E1382" s="9" t="s">
        <v>1564</v>
      </c>
      <c r="F1382" s="5" t="s">
        <v>4</v>
      </c>
      <c r="G1382" s="5" t="s">
        <v>1133</v>
      </c>
      <c r="H1382" s="5" t="s">
        <v>1135</v>
      </c>
      <c r="I1382" s="4" t="s">
        <v>1136</v>
      </c>
      <c r="J1382" s="5" t="s">
        <v>4</v>
      </c>
      <c r="K1382" s="5" t="s">
        <v>4</v>
      </c>
      <c r="L1382" s="5" t="s">
        <v>4</v>
      </c>
      <c r="M1382" s="5" t="s">
        <v>5</v>
      </c>
      <c r="N1382" s="5" t="s">
        <v>1566</v>
      </c>
      <c r="O1382" s="18">
        <v>44558</v>
      </c>
      <c r="P1382" s="5" t="s">
        <v>7</v>
      </c>
      <c r="Q1382" s="19">
        <v>296774.51</v>
      </c>
      <c r="R1382" s="19">
        <v>0</v>
      </c>
      <c r="S1382" s="19">
        <v>296774.51</v>
      </c>
      <c r="T1382" s="19">
        <v>0</v>
      </c>
    </row>
    <row r="1383" spans="1:20" outlineLevel="3" x14ac:dyDescent="0.35">
      <c r="H1383" s="1" t="s">
        <v>11125</v>
      </c>
      <c r="O1383" s="18"/>
      <c r="Q1383" s="19">
        <f>SUBTOTAL(9,Q1381:Q1382)</f>
        <v>516658.58</v>
      </c>
      <c r="R1383" s="19">
        <f>SUBTOTAL(9,R1381:R1382)</f>
        <v>0</v>
      </c>
      <c r="S1383" s="19">
        <f>SUBTOTAL(9,S1381:S1382)</f>
        <v>516658.58</v>
      </c>
      <c r="T1383" s="19">
        <f>SUBTOTAL(9,T1381:T1382)</f>
        <v>0</v>
      </c>
    </row>
    <row r="1384" spans="1:20" ht="29" outlineLevel="4" x14ac:dyDescent="0.35">
      <c r="A1384" s="9" t="s">
        <v>97</v>
      </c>
      <c r="B1384" s="9" t="s">
        <v>98</v>
      </c>
      <c r="C1384" s="12" t="s">
        <v>1563</v>
      </c>
      <c r="D1384" s="5" t="s">
        <v>1567</v>
      </c>
      <c r="E1384" s="9" t="s">
        <v>1567</v>
      </c>
      <c r="F1384" s="5" t="s">
        <v>4</v>
      </c>
      <c r="G1384" s="5" t="s">
        <v>177</v>
      </c>
      <c r="H1384" s="5" t="s">
        <v>1570</v>
      </c>
      <c r="I1384" s="4" t="s">
        <v>12556</v>
      </c>
      <c r="J1384" s="5" t="s">
        <v>4</v>
      </c>
      <c r="K1384" s="5" t="s">
        <v>4</v>
      </c>
      <c r="L1384" s="5" t="s">
        <v>4</v>
      </c>
      <c r="M1384" s="5" t="s">
        <v>5</v>
      </c>
      <c r="N1384" s="5" t="s">
        <v>1568</v>
      </c>
      <c r="O1384" s="18">
        <v>44487</v>
      </c>
      <c r="P1384" s="5" t="s">
        <v>1569</v>
      </c>
      <c r="Q1384" s="19">
        <v>1794.98</v>
      </c>
      <c r="R1384" s="19">
        <v>0</v>
      </c>
      <c r="S1384" s="19">
        <v>0</v>
      </c>
      <c r="T1384" s="19">
        <v>1794.98</v>
      </c>
    </row>
    <row r="1385" spans="1:20" ht="29" outlineLevel="4" x14ac:dyDescent="0.35">
      <c r="A1385" s="9" t="s">
        <v>97</v>
      </c>
      <c r="B1385" s="9" t="s">
        <v>98</v>
      </c>
      <c r="C1385" s="12" t="s">
        <v>1563</v>
      </c>
      <c r="D1385" s="5" t="s">
        <v>1567</v>
      </c>
      <c r="E1385" s="9" t="s">
        <v>1567</v>
      </c>
      <c r="F1385" s="5" t="s">
        <v>12477</v>
      </c>
      <c r="G1385" s="5" t="s">
        <v>4</v>
      </c>
      <c r="H1385" s="5" t="s">
        <v>1570</v>
      </c>
      <c r="I1385" s="4" t="s">
        <v>12556</v>
      </c>
      <c r="J1385" s="5" t="s">
        <v>4</v>
      </c>
      <c r="K1385" s="5" t="s">
        <v>4</v>
      </c>
      <c r="L1385" s="5" t="s">
        <v>4</v>
      </c>
      <c r="M1385" s="5" t="s">
        <v>5</v>
      </c>
      <c r="N1385" s="5" t="s">
        <v>1568</v>
      </c>
      <c r="O1385" s="18">
        <v>44487</v>
      </c>
      <c r="P1385" s="5" t="s">
        <v>1569</v>
      </c>
      <c r="Q1385" s="19">
        <v>7179.91</v>
      </c>
      <c r="R1385" s="19">
        <v>7179.91</v>
      </c>
      <c r="S1385" s="19">
        <v>0</v>
      </c>
      <c r="T1385" s="19">
        <v>0</v>
      </c>
    </row>
    <row r="1386" spans="1:20" outlineLevel="3" x14ac:dyDescent="0.35">
      <c r="H1386" s="1" t="s">
        <v>11200</v>
      </c>
      <c r="O1386" s="18"/>
      <c r="Q1386" s="19">
        <f>SUBTOTAL(9,Q1384:Q1385)</f>
        <v>8974.89</v>
      </c>
      <c r="R1386" s="19">
        <f>SUBTOTAL(9,R1384:R1385)</f>
        <v>7179.91</v>
      </c>
      <c r="S1386" s="19">
        <f>SUBTOTAL(9,S1384:S1385)</f>
        <v>0</v>
      </c>
      <c r="T1386" s="19">
        <f>SUBTOTAL(9,T1384:T1385)</f>
        <v>1794.98</v>
      </c>
    </row>
    <row r="1387" spans="1:20" outlineLevel="2" x14ac:dyDescent="0.35">
      <c r="C1387" s="11" t="s">
        <v>10250</v>
      </c>
      <c r="O1387" s="18"/>
      <c r="Q1387" s="19">
        <f>SUBTOTAL(9,Q1381:Q1385)</f>
        <v>525633.47</v>
      </c>
      <c r="R1387" s="19">
        <f>SUBTOTAL(9,R1381:R1385)</f>
        <v>7179.91</v>
      </c>
      <c r="S1387" s="19">
        <f>SUBTOTAL(9,S1381:S1385)</f>
        <v>516658.58</v>
      </c>
      <c r="T1387" s="19">
        <f>SUBTOTAL(9,T1381:T1385)</f>
        <v>1794.98</v>
      </c>
    </row>
    <row r="1388" spans="1:20" outlineLevel="4" x14ac:dyDescent="0.35">
      <c r="A1388" s="9" t="s">
        <v>1129</v>
      </c>
      <c r="B1388" s="9" t="s">
        <v>1130</v>
      </c>
      <c r="C1388" s="12" t="s">
        <v>1571</v>
      </c>
      <c r="D1388" s="5" t="s">
        <v>1572</v>
      </c>
      <c r="E1388" s="9" t="s">
        <v>1572</v>
      </c>
      <c r="F1388" s="5" t="s">
        <v>4</v>
      </c>
      <c r="G1388" s="5" t="s">
        <v>1133</v>
      </c>
      <c r="H1388" s="5" t="s">
        <v>1135</v>
      </c>
      <c r="I1388" s="4" t="s">
        <v>1136</v>
      </c>
      <c r="J1388" s="5" t="s">
        <v>4</v>
      </c>
      <c r="K1388" s="5" t="s">
        <v>4</v>
      </c>
      <c r="L1388" s="5" t="s">
        <v>4</v>
      </c>
      <c r="M1388" s="5" t="s">
        <v>5</v>
      </c>
      <c r="N1388" s="5" t="s">
        <v>1573</v>
      </c>
      <c r="O1388" s="18">
        <v>44467</v>
      </c>
      <c r="P1388" s="5" t="s">
        <v>7</v>
      </c>
      <c r="Q1388" s="19">
        <v>224419.07</v>
      </c>
      <c r="R1388" s="19">
        <v>0</v>
      </c>
      <c r="S1388" s="19">
        <v>224419.07</v>
      </c>
      <c r="T1388" s="19">
        <v>0</v>
      </c>
    </row>
    <row r="1389" spans="1:20" outlineLevel="4" x14ac:dyDescent="0.35">
      <c r="A1389" s="9" t="s">
        <v>1129</v>
      </c>
      <c r="B1389" s="9" t="s">
        <v>1130</v>
      </c>
      <c r="C1389" s="12" t="s">
        <v>1571</v>
      </c>
      <c r="D1389" s="5" t="s">
        <v>1572</v>
      </c>
      <c r="E1389" s="9" t="s">
        <v>1572</v>
      </c>
      <c r="F1389" s="5" t="s">
        <v>4</v>
      </c>
      <c r="G1389" s="5" t="s">
        <v>1133</v>
      </c>
      <c r="H1389" s="5" t="s">
        <v>1135</v>
      </c>
      <c r="I1389" s="4" t="s">
        <v>1136</v>
      </c>
      <c r="J1389" s="5" t="s">
        <v>4</v>
      </c>
      <c r="K1389" s="5" t="s">
        <v>4</v>
      </c>
      <c r="L1389" s="5" t="s">
        <v>4</v>
      </c>
      <c r="M1389" s="5" t="s">
        <v>5</v>
      </c>
      <c r="N1389" s="5" t="s">
        <v>1574</v>
      </c>
      <c r="O1389" s="18">
        <v>44558</v>
      </c>
      <c r="P1389" s="5" t="s">
        <v>7</v>
      </c>
      <c r="Q1389" s="19">
        <v>308256.69</v>
      </c>
      <c r="R1389" s="19">
        <v>0</v>
      </c>
      <c r="S1389" s="19">
        <v>308256.69</v>
      </c>
      <c r="T1389" s="19">
        <v>0</v>
      </c>
    </row>
    <row r="1390" spans="1:20" outlineLevel="3" x14ac:dyDescent="0.35">
      <c r="H1390" s="1" t="s">
        <v>11125</v>
      </c>
      <c r="O1390" s="18"/>
      <c r="Q1390" s="19">
        <f>SUBTOTAL(9,Q1388:Q1389)</f>
        <v>532675.76</v>
      </c>
      <c r="R1390" s="19">
        <f>SUBTOTAL(9,R1388:R1389)</f>
        <v>0</v>
      </c>
      <c r="S1390" s="19">
        <f>SUBTOTAL(9,S1388:S1389)</f>
        <v>532675.76</v>
      </c>
      <c r="T1390" s="19">
        <f>SUBTOTAL(9,T1388:T1389)</f>
        <v>0</v>
      </c>
    </row>
    <row r="1391" spans="1:20" outlineLevel="2" x14ac:dyDescent="0.35">
      <c r="C1391" s="11" t="s">
        <v>10251</v>
      </c>
      <c r="O1391" s="18"/>
      <c r="Q1391" s="19">
        <f>SUBTOTAL(9,Q1388:Q1389)</f>
        <v>532675.76</v>
      </c>
      <c r="R1391" s="19">
        <f>SUBTOTAL(9,R1388:R1389)</f>
        <v>0</v>
      </c>
      <c r="S1391" s="19">
        <f>SUBTOTAL(9,S1388:S1389)</f>
        <v>532675.76</v>
      </c>
      <c r="T1391" s="19">
        <f>SUBTOTAL(9,T1388:T1389)</f>
        <v>0</v>
      </c>
    </row>
    <row r="1392" spans="1:20" s="10" customFormat="1" ht="29" outlineLevel="4" x14ac:dyDescent="0.35">
      <c r="A1392" s="10" t="s">
        <v>97</v>
      </c>
      <c r="B1392" s="10" t="s">
        <v>98</v>
      </c>
      <c r="C1392" s="15" t="s">
        <v>1575</v>
      </c>
      <c r="D1392" s="7" t="s">
        <v>1576</v>
      </c>
      <c r="E1392" s="10" t="s">
        <v>1576</v>
      </c>
      <c r="F1392" s="7" t="s">
        <v>12484</v>
      </c>
      <c r="G1392" s="7" t="s">
        <v>4</v>
      </c>
      <c r="H1392" s="7" t="s">
        <v>1580</v>
      </c>
      <c r="I1392" s="6" t="s">
        <v>1581</v>
      </c>
      <c r="J1392" s="7" t="s">
        <v>1577</v>
      </c>
      <c r="K1392" s="7" t="s">
        <v>4</v>
      </c>
      <c r="L1392" s="7" t="s">
        <v>4</v>
      </c>
      <c r="M1392" s="7" t="s">
        <v>5</v>
      </c>
      <c r="N1392" s="7" t="s">
        <v>1578</v>
      </c>
      <c r="O1392" s="21">
        <v>44599</v>
      </c>
      <c r="P1392" s="7" t="s">
        <v>1579</v>
      </c>
      <c r="Q1392" s="22">
        <v>45490.97</v>
      </c>
      <c r="R1392" s="22">
        <v>45490.97</v>
      </c>
      <c r="S1392" s="22">
        <v>0</v>
      </c>
      <c r="T1392" s="22">
        <v>0</v>
      </c>
    </row>
    <row r="1393" spans="1:20" outlineLevel="3" x14ac:dyDescent="0.35">
      <c r="H1393" s="1" t="s">
        <v>11201</v>
      </c>
      <c r="O1393" s="18"/>
      <c r="Q1393" s="19">
        <f>SUBTOTAL(9,Q1392:Q1392)</f>
        <v>45490.97</v>
      </c>
      <c r="R1393" s="19">
        <f>SUBTOTAL(9,R1392:R1392)</f>
        <v>45490.97</v>
      </c>
      <c r="S1393" s="19">
        <f>SUBTOTAL(9,S1392:S1392)</f>
        <v>0</v>
      </c>
      <c r="T1393" s="19">
        <f>SUBTOTAL(9,T1392:T1392)</f>
        <v>0</v>
      </c>
    </row>
    <row r="1394" spans="1:20" outlineLevel="2" x14ac:dyDescent="0.35">
      <c r="C1394" s="11" t="s">
        <v>10252</v>
      </c>
      <c r="O1394" s="18"/>
      <c r="Q1394" s="19">
        <f>SUBTOTAL(9,Q1392:Q1392)</f>
        <v>45490.97</v>
      </c>
      <c r="R1394" s="19">
        <f>SUBTOTAL(9,R1392:R1392)</f>
        <v>45490.97</v>
      </c>
      <c r="S1394" s="19">
        <f>SUBTOTAL(9,S1392:S1392)</f>
        <v>0</v>
      </c>
      <c r="T1394" s="19">
        <f>SUBTOTAL(9,T1392:T1392)</f>
        <v>0</v>
      </c>
    </row>
    <row r="1395" spans="1:20" outlineLevel="4" x14ac:dyDescent="0.35">
      <c r="A1395" s="9" t="s">
        <v>1129</v>
      </c>
      <c r="B1395" s="9" t="s">
        <v>1130</v>
      </c>
      <c r="C1395" s="12" t="s">
        <v>1582</v>
      </c>
      <c r="D1395" s="5" t="s">
        <v>1583</v>
      </c>
      <c r="E1395" s="9" t="s">
        <v>1583</v>
      </c>
      <c r="F1395" s="5" t="s">
        <v>4</v>
      </c>
      <c r="G1395" s="5" t="s">
        <v>1133</v>
      </c>
      <c r="H1395" s="5" t="s">
        <v>1135</v>
      </c>
      <c r="I1395" s="4" t="s">
        <v>1136</v>
      </c>
      <c r="J1395" s="5" t="s">
        <v>4</v>
      </c>
      <c r="K1395" s="5" t="s">
        <v>4</v>
      </c>
      <c r="L1395" s="5" t="s">
        <v>4</v>
      </c>
      <c r="M1395" s="5" t="s">
        <v>5</v>
      </c>
      <c r="N1395" s="5" t="s">
        <v>1584</v>
      </c>
      <c r="O1395" s="18">
        <v>44467</v>
      </c>
      <c r="P1395" s="5" t="s">
        <v>7</v>
      </c>
      <c r="Q1395" s="19">
        <v>2458042.0499999998</v>
      </c>
      <c r="R1395" s="19">
        <v>0</v>
      </c>
      <c r="S1395" s="19">
        <v>2458042.0499999998</v>
      </c>
      <c r="T1395" s="19">
        <v>0</v>
      </c>
    </row>
    <row r="1396" spans="1:20" outlineLevel="4" x14ac:dyDescent="0.35">
      <c r="A1396" s="9" t="s">
        <v>1129</v>
      </c>
      <c r="B1396" s="9" t="s">
        <v>1130</v>
      </c>
      <c r="C1396" s="12" t="s">
        <v>1582</v>
      </c>
      <c r="D1396" s="5" t="s">
        <v>1583</v>
      </c>
      <c r="E1396" s="9" t="s">
        <v>1583</v>
      </c>
      <c r="F1396" s="5" t="s">
        <v>4</v>
      </c>
      <c r="G1396" s="5" t="s">
        <v>1133</v>
      </c>
      <c r="H1396" s="5" t="s">
        <v>1135</v>
      </c>
      <c r="I1396" s="4" t="s">
        <v>1136</v>
      </c>
      <c r="J1396" s="5" t="s">
        <v>4</v>
      </c>
      <c r="K1396" s="5" t="s">
        <v>4</v>
      </c>
      <c r="L1396" s="5" t="s">
        <v>4</v>
      </c>
      <c r="M1396" s="5" t="s">
        <v>5</v>
      </c>
      <c r="N1396" s="5" t="s">
        <v>1585</v>
      </c>
      <c r="O1396" s="18">
        <v>44558</v>
      </c>
      <c r="P1396" s="5" t="s">
        <v>7</v>
      </c>
      <c r="Q1396" s="19">
        <v>7703511.0199999996</v>
      </c>
      <c r="R1396" s="19">
        <v>0</v>
      </c>
      <c r="S1396" s="19">
        <v>7703511.0199999996</v>
      </c>
      <c r="T1396" s="19">
        <v>0</v>
      </c>
    </row>
    <row r="1397" spans="1:20" outlineLevel="3" x14ac:dyDescent="0.35">
      <c r="H1397" s="1" t="s">
        <v>11125</v>
      </c>
      <c r="O1397" s="18"/>
      <c r="Q1397" s="19">
        <f>SUBTOTAL(9,Q1395:Q1396)</f>
        <v>10161553.07</v>
      </c>
      <c r="R1397" s="19">
        <f>SUBTOTAL(9,R1395:R1396)</f>
        <v>0</v>
      </c>
      <c r="S1397" s="19">
        <f>SUBTOTAL(9,S1395:S1396)</f>
        <v>10161553.07</v>
      </c>
      <c r="T1397" s="19">
        <f>SUBTOTAL(9,T1395:T1396)</f>
        <v>0</v>
      </c>
    </row>
    <row r="1398" spans="1:20" outlineLevel="4" x14ac:dyDescent="0.35">
      <c r="A1398" s="9" t="s">
        <v>104</v>
      </c>
      <c r="B1398" s="9" t="s">
        <v>105</v>
      </c>
      <c r="C1398" s="12" t="s">
        <v>1582</v>
      </c>
      <c r="D1398" s="5" t="s">
        <v>1586</v>
      </c>
      <c r="E1398" s="9" t="s">
        <v>1586</v>
      </c>
      <c r="F1398" s="5" t="s">
        <v>4</v>
      </c>
      <c r="G1398" s="5" t="s">
        <v>334</v>
      </c>
      <c r="H1398" s="5" t="s">
        <v>336</v>
      </c>
      <c r="I1398" s="4" t="s">
        <v>12505</v>
      </c>
      <c r="J1398" s="5" t="s">
        <v>4</v>
      </c>
      <c r="K1398" s="5" t="s">
        <v>4</v>
      </c>
      <c r="L1398" s="5" t="s">
        <v>4</v>
      </c>
      <c r="M1398" s="5" t="s">
        <v>5</v>
      </c>
      <c r="N1398" s="5" t="s">
        <v>1587</v>
      </c>
      <c r="O1398" s="18">
        <v>44523</v>
      </c>
      <c r="P1398" s="5" t="s">
        <v>7</v>
      </c>
      <c r="Q1398" s="19">
        <v>746023</v>
      </c>
      <c r="R1398" s="19">
        <v>0</v>
      </c>
      <c r="S1398" s="19">
        <v>746023</v>
      </c>
      <c r="T1398" s="19">
        <v>0</v>
      </c>
    </row>
    <row r="1399" spans="1:20" outlineLevel="3" x14ac:dyDescent="0.35">
      <c r="H1399" s="1" t="s">
        <v>10981</v>
      </c>
      <c r="O1399" s="18"/>
      <c r="Q1399" s="19">
        <f>SUBTOTAL(9,Q1398:Q1398)</f>
        <v>746023</v>
      </c>
      <c r="R1399" s="19">
        <f>SUBTOTAL(9,R1398:R1398)</f>
        <v>0</v>
      </c>
      <c r="S1399" s="19">
        <f>SUBTOTAL(9,S1398:S1398)</f>
        <v>746023</v>
      </c>
      <c r="T1399" s="19">
        <f>SUBTOTAL(9,T1398:T1398)</f>
        <v>0</v>
      </c>
    </row>
    <row r="1400" spans="1:20" ht="29" outlineLevel="4" x14ac:dyDescent="0.35">
      <c r="A1400" s="9" t="s">
        <v>74</v>
      </c>
      <c r="B1400" s="9" t="s">
        <v>75</v>
      </c>
      <c r="C1400" s="12" t="s">
        <v>1582</v>
      </c>
      <c r="D1400" s="5" t="s">
        <v>1588</v>
      </c>
      <c r="E1400" s="9" t="s">
        <v>1588</v>
      </c>
      <c r="F1400" s="5" t="s">
        <v>4</v>
      </c>
      <c r="G1400" s="5" t="s">
        <v>729</v>
      </c>
      <c r="H1400" s="5" t="s">
        <v>1590</v>
      </c>
      <c r="I1400" s="4" t="s">
        <v>1591</v>
      </c>
      <c r="J1400" s="5" t="s">
        <v>4</v>
      </c>
      <c r="K1400" s="5" t="s">
        <v>4</v>
      </c>
      <c r="L1400" s="5" t="s">
        <v>4</v>
      </c>
      <c r="M1400" s="5" t="s">
        <v>5</v>
      </c>
      <c r="N1400" s="5" t="s">
        <v>1589</v>
      </c>
      <c r="O1400" s="18">
        <v>44496</v>
      </c>
      <c r="P1400" s="5" t="s">
        <v>7</v>
      </c>
      <c r="Q1400" s="19">
        <v>530882</v>
      </c>
      <c r="R1400" s="19">
        <v>0</v>
      </c>
      <c r="S1400" s="19">
        <v>530882</v>
      </c>
      <c r="T1400" s="19">
        <v>0</v>
      </c>
    </row>
    <row r="1401" spans="1:20" ht="29" outlineLevel="4" x14ac:dyDescent="0.35">
      <c r="A1401" s="9" t="s">
        <v>74</v>
      </c>
      <c r="B1401" s="9" t="s">
        <v>75</v>
      </c>
      <c r="C1401" s="12" t="s">
        <v>1582</v>
      </c>
      <c r="D1401" s="5" t="s">
        <v>1588</v>
      </c>
      <c r="E1401" s="9" t="s">
        <v>1588</v>
      </c>
      <c r="F1401" s="5" t="s">
        <v>4</v>
      </c>
      <c r="G1401" s="5" t="s">
        <v>729</v>
      </c>
      <c r="H1401" s="5" t="s">
        <v>1590</v>
      </c>
      <c r="I1401" s="4" t="s">
        <v>1591</v>
      </c>
      <c r="J1401" s="5" t="s">
        <v>4</v>
      </c>
      <c r="K1401" s="5" t="s">
        <v>4</v>
      </c>
      <c r="L1401" s="5" t="s">
        <v>4</v>
      </c>
      <c r="M1401" s="5" t="s">
        <v>5</v>
      </c>
      <c r="N1401" s="5" t="s">
        <v>1592</v>
      </c>
      <c r="O1401" s="18">
        <v>44550</v>
      </c>
      <c r="P1401" s="5" t="s">
        <v>7</v>
      </c>
      <c r="Q1401" s="19">
        <v>530882</v>
      </c>
      <c r="R1401" s="19">
        <v>0</v>
      </c>
      <c r="S1401" s="19">
        <v>530882</v>
      </c>
      <c r="T1401" s="19">
        <v>0</v>
      </c>
    </row>
    <row r="1402" spans="1:20" ht="29" outlineLevel="4" x14ac:dyDescent="0.35">
      <c r="A1402" s="9" t="s">
        <v>74</v>
      </c>
      <c r="B1402" s="9" t="s">
        <v>75</v>
      </c>
      <c r="C1402" s="12" t="s">
        <v>1582</v>
      </c>
      <c r="D1402" s="5" t="s">
        <v>1588</v>
      </c>
      <c r="E1402" s="9" t="s">
        <v>1588</v>
      </c>
      <c r="F1402" s="5" t="s">
        <v>4</v>
      </c>
      <c r="G1402" s="5" t="s">
        <v>729</v>
      </c>
      <c r="H1402" s="5" t="s">
        <v>1590</v>
      </c>
      <c r="I1402" s="4" t="s">
        <v>1591</v>
      </c>
      <c r="J1402" s="5" t="s">
        <v>4</v>
      </c>
      <c r="K1402" s="5" t="s">
        <v>4</v>
      </c>
      <c r="L1402" s="5" t="s">
        <v>4</v>
      </c>
      <c r="M1402" s="5" t="s">
        <v>5</v>
      </c>
      <c r="N1402" s="5" t="s">
        <v>1593</v>
      </c>
      <c r="O1402" s="18">
        <v>44620</v>
      </c>
      <c r="P1402" s="5" t="s">
        <v>7</v>
      </c>
      <c r="Q1402" s="19">
        <v>530882</v>
      </c>
      <c r="R1402" s="19">
        <v>0</v>
      </c>
      <c r="S1402" s="19">
        <v>530882</v>
      </c>
      <c r="T1402" s="19">
        <v>0</v>
      </c>
    </row>
    <row r="1403" spans="1:20" ht="29" outlineLevel="4" x14ac:dyDescent="0.35">
      <c r="A1403" s="9" t="s">
        <v>74</v>
      </c>
      <c r="B1403" s="9" t="s">
        <v>75</v>
      </c>
      <c r="C1403" s="12" t="s">
        <v>1582</v>
      </c>
      <c r="D1403" s="5" t="s">
        <v>1588</v>
      </c>
      <c r="E1403" s="9" t="s">
        <v>1588</v>
      </c>
      <c r="F1403" s="5" t="s">
        <v>4</v>
      </c>
      <c r="G1403" s="5" t="s">
        <v>729</v>
      </c>
      <c r="H1403" s="5" t="s">
        <v>1590</v>
      </c>
      <c r="I1403" s="4" t="s">
        <v>1591</v>
      </c>
      <c r="J1403" s="5" t="s">
        <v>4</v>
      </c>
      <c r="K1403" s="5" t="s">
        <v>4</v>
      </c>
      <c r="L1403" s="5" t="s">
        <v>4</v>
      </c>
      <c r="M1403" s="5" t="s">
        <v>5</v>
      </c>
      <c r="N1403" s="5" t="s">
        <v>1594</v>
      </c>
      <c r="O1403" s="18">
        <v>44740</v>
      </c>
      <c r="P1403" s="5" t="s">
        <v>7</v>
      </c>
      <c r="Q1403" s="19">
        <v>530881</v>
      </c>
      <c r="R1403" s="19">
        <v>0</v>
      </c>
      <c r="S1403" s="19">
        <v>530881</v>
      </c>
      <c r="T1403" s="19">
        <v>0</v>
      </c>
    </row>
    <row r="1404" spans="1:20" outlineLevel="3" x14ac:dyDescent="0.35">
      <c r="H1404" s="1" t="s">
        <v>11202</v>
      </c>
      <c r="O1404" s="18"/>
      <c r="Q1404" s="19">
        <f>SUBTOTAL(9,Q1400:Q1403)</f>
        <v>2123527</v>
      </c>
      <c r="R1404" s="19">
        <f>SUBTOTAL(9,R1400:R1403)</f>
        <v>0</v>
      </c>
      <c r="S1404" s="19">
        <f>SUBTOTAL(9,S1400:S1403)</f>
        <v>2123527</v>
      </c>
      <c r="T1404" s="19">
        <f>SUBTOTAL(9,T1400:T1403)</f>
        <v>0</v>
      </c>
    </row>
    <row r="1405" spans="1:20" outlineLevel="2" x14ac:dyDescent="0.35">
      <c r="C1405" s="11" t="s">
        <v>10253</v>
      </c>
      <c r="O1405" s="18"/>
      <c r="Q1405" s="19">
        <f>SUBTOTAL(9,Q1395:Q1403)</f>
        <v>13031103.07</v>
      </c>
      <c r="R1405" s="19">
        <f>SUBTOTAL(9,R1395:R1403)</f>
        <v>0</v>
      </c>
      <c r="S1405" s="19">
        <f>SUBTOTAL(9,S1395:S1403)</f>
        <v>13031103.07</v>
      </c>
      <c r="T1405" s="19">
        <f>SUBTOTAL(9,T1395:T1403)</f>
        <v>0</v>
      </c>
    </row>
    <row r="1406" spans="1:20" outlineLevel="4" x14ac:dyDescent="0.35">
      <c r="A1406" s="9" t="s">
        <v>1129</v>
      </c>
      <c r="B1406" s="9" t="s">
        <v>1130</v>
      </c>
      <c r="C1406" s="12" t="s">
        <v>1595</v>
      </c>
      <c r="D1406" s="5" t="s">
        <v>1596</v>
      </c>
      <c r="E1406" s="9" t="s">
        <v>1596</v>
      </c>
      <c r="F1406" s="5" t="s">
        <v>4</v>
      </c>
      <c r="G1406" s="5" t="s">
        <v>1133</v>
      </c>
      <c r="H1406" s="5" t="s">
        <v>1135</v>
      </c>
      <c r="I1406" s="4" t="s">
        <v>1136</v>
      </c>
      <c r="J1406" s="5" t="s">
        <v>4</v>
      </c>
      <c r="K1406" s="5" t="s">
        <v>4</v>
      </c>
      <c r="L1406" s="5" t="s">
        <v>4</v>
      </c>
      <c r="M1406" s="5" t="s">
        <v>5</v>
      </c>
      <c r="N1406" s="5" t="s">
        <v>1597</v>
      </c>
      <c r="O1406" s="18">
        <v>44467</v>
      </c>
      <c r="P1406" s="5" t="s">
        <v>7</v>
      </c>
      <c r="Q1406" s="19">
        <v>997260.46</v>
      </c>
      <c r="R1406" s="19">
        <v>0</v>
      </c>
      <c r="S1406" s="19">
        <v>997260.46</v>
      </c>
      <c r="T1406" s="19">
        <v>0</v>
      </c>
    </row>
    <row r="1407" spans="1:20" outlineLevel="4" x14ac:dyDescent="0.35">
      <c r="A1407" s="9" t="s">
        <v>1129</v>
      </c>
      <c r="B1407" s="9" t="s">
        <v>1130</v>
      </c>
      <c r="C1407" s="12" t="s">
        <v>1595</v>
      </c>
      <c r="D1407" s="5" t="s">
        <v>1596</v>
      </c>
      <c r="E1407" s="9" t="s">
        <v>1596</v>
      </c>
      <c r="F1407" s="5" t="s">
        <v>4</v>
      </c>
      <c r="G1407" s="5" t="s">
        <v>1133</v>
      </c>
      <c r="H1407" s="5" t="s">
        <v>1135</v>
      </c>
      <c r="I1407" s="4" t="s">
        <v>1136</v>
      </c>
      <c r="J1407" s="5" t="s">
        <v>4</v>
      </c>
      <c r="K1407" s="5" t="s">
        <v>4</v>
      </c>
      <c r="L1407" s="5" t="s">
        <v>4</v>
      </c>
      <c r="M1407" s="5" t="s">
        <v>5</v>
      </c>
      <c r="N1407" s="5" t="s">
        <v>1598</v>
      </c>
      <c r="O1407" s="18">
        <v>44558</v>
      </c>
      <c r="P1407" s="5" t="s">
        <v>7</v>
      </c>
      <c r="Q1407" s="19">
        <v>1365684.15</v>
      </c>
      <c r="R1407" s="19">
        <v>0</v>
      </c>
      <c r="S1407" s="19">
        <v>1365684.15</v>
      </c>
      <c r="T1407" s="19">
        <v>0</v>
      </c>
    </row>
    <row r="1408" spans="1:20" outlineLevel="3" x14ac:dyDescent="0.35">
      <c r="H1408" s="1" t="s">
        <v>11125</v>
      </c>
      <c r="O1408" s="18"/>
      <c r="Q1408" s="19">
        <f>SUBTOTAL(9,Q1406:Q1407)</f>
        <v>2362944.61</v>
      </c>
      <c r="R1408" s="19">
        <f>SUBTOTAL(9,R1406:R1407)</f>
        <v>0</v>
      </c>
      <c r="S1408" s="19">
        <f>SUBTOTAL(9,S1406:S1407)</f>
        <v>2362944.61</v>
      </c>
      <c r="T1408" s="19">
        <f>SUBTOTAL(9,T1406:T1407)</f>
        <v>0</v>
      </c>
    </row>
    <row r="1409" spans="1:20" ht="43.5" outlineLevel="4" x14ac:dyDescent="0.35">
      <c r="A1409" s="9" t="s">
        <v>74</v>
      </c>
      <c r="B1409" s="9" t="s">
        <v>75</v>
      </c>
      <c r="C1409" s="12" t="s">
        <v>1595</v>
      </c>
      <c r="D1409" s="5" t="s">
        <v>1599</v>
      </c>
      <c r="E1409" s="9" t="s">
        <v>1599</v>
      </c>
      <c r="F1409" s="5" t="s">
        <v>4</v>
      </c>
      <c r="G1409" s="5" t="s">
        <v>729</v>
      </c>
      <c r="H1409" s="5" t="s">
        <v>1602</v>
      </c>
      <c r="I1409" s="4" t="s">
        <v>1603</v>
      </c>
      <c r="J1409" s="5" t="s">
        <v>4</v>
      </c>
      <c r="K1409" s="5" t="s">
        <v>4</v>
      </c>
      <c r="L1409" s="5" t="s">
        <v>4</v>
      </c>
      <c r="M1409" s="5" t="s">
        <v>5</v>
      </c>
      <c r="N1409" s="5" t="s">
        <v>1600</v>
      </c>
      <c r="O1409" s="18">
        <v>44459</v>
      </c>
      <c r="P1409" s="5" t="s">
        <v>1601</v>
      </c>
      <c r="Q1409" s="19">
        <v>100000</v>
      </c>
      <c r="R1409" s="19">
        <v>0</v>
      </c>
      <c r="S1409" s="19">
        <v>100000</v>
      </c>
      <c r="T1409" s="19">
        <v>0</v>
      </c>
    </row>
    <row r="1410" spans="1:20" outlineLevel="3" x14ac:dyDescent="0.35">
      <c r="H1410" s="1" t="s">
        <v>11203</v>
      </c>
      <c r="O1410" s="18"/>
      <c r="Q1410" s="19">
        <f>SUBTOTAL(9,Q1409:Q1409)</f>
        <v>100000</v>
      </c>
      <c r="R1410" s="19">
        <f>SUBTOTAL(9,R1409:R1409)</f>
        <v>0</v>
      </c>
      <c r="S1410" s="19">
        <f>SUBTOTAL(9,S1409:S1409)</f>
        <v>100000</v>
      </c>
      <c r="T1410" s="19">
        <f>SUBTOTAL(9,T1409:T1409)</f>
        <v>0</v>
      </c>
    </row>
    <row r="1411" spans="1:20" ht="72.5" outlineLevel="4" x14ac:dyDescent="0.35">
      <c r="A1411" s="9" t="s">
        <v>74</v>
      </c>
      <c r="B1411" s="9" t="s">
        <v>75</v>
      </c>
      <c r="C1411" s="12" t="s">
        <v>1595</v>
      </c>
      <c r="D1411" s="5" t="s">
        <v>1599</v>
      </c>
      <c r="E1411" s="9" t="s">
        <v>1599</v>
      </c>
      <c r="F1411" s="5" t="s">
        <v>4</v>
      </c>
      <c r="G1411" s="5" t="s">
        <v>729</v>
      </c>
      <c r="H1411" s="5" t="s">
        <v>1606</v>
      </c>
      <c r="I1411" s="4" t="s">
        <v>12557</v>
      </c>
      <c r="J1411" s="5" t="s">
        <v>4</v>
      </c>
      <c r="K1411" s="5" t="s">
        <v>4</v>
      </c>
      <c r="L1411" s="5" t="s">
        <v>4</v>
      </c>
      <c r="M1411" s="5" t="s">
        <v>5</v>
      </c>
      <c r="N1411" s="5" t="s">
        <v>1604</v>
      </c>
      <c r="O1411" s="18">
        <v>44434</v>
      </c>
      <c r="P1411" s="5" t="s">
        <v>1605</v>
      </c>
      <c r="Q1411" s="19">
        <v>52404</v>
      </c>
      <c r="R1411" s="19">
        <v>0</v>
      </c>
      <c r="S1411" s="19">
        <v>52404</v>
      </c>
      <c r="T1411" s="19">
        <v>0</v>
      </c>
    </row>
    <row r="1412" spans="1:20" ht="72.5" outlineLevel="4" x14ac:dyDescent="0.35">
      <c r="A1412" s="9" t="s">
        <v>74</v>
      </c>
      <c r="B1412" s="9" t="s">
        <v>75</v>
      </c>
      <c r="C1412" s="12" t="s">
        <v>1595</v>
      </c>
      <c r="D1412" s="5" t="s">
        <v>1599</v>
      </c>
      <c r="E1412" s="9" t="s">
        <v>1599</v>
      </c>
      <c r="F1412" s="5" t="s">
        <v>4</v>
      </c>
      <c r="G1412" s="5" t="s">
        <v>729</v>
      </c>
      <c r="H1412" s="5" t="s">
        <v>1606</v>
      </c>
      <c r="I1412" s="4" t="s">
        <v>12557</v>
      </c>
      <c r="J1412" s="5" t="s">
        <v>4</v>
      </c>
      <c r="K1412" s="5" t="s">
        <v>4</v>
      </c>
      <c r="L1412" s="5" t="s">
        <v>4</v>
      </c>
      <c r="M1412" s="5" t="s">
        <v>5</v>
      </c>
      <c r="N1412" s="5" t="s">
        <v>1607</v>
      </c>
      <c r="O1412" s="18">
        <v>44515</v>
      </c>
      <c r="P1412" s="5" t="s">
        <v>7</v>
      </c>
      <c r="Q1412" s="19">
        <v>9758</v>
      </c>
      <c r="R1412" s="19">
        <v>0</v>
      </c>
      <c r="S1412" s="19">
        <v>9758</v>
      </c>
      <c r="T1412" s="19">
        <v>0</v>
      </c>
    </row>
    <row r="1413" spans="1:20" ht="72.5" outlineLevel="4" x14ac:dyDescent="0.35">
      <c r="A1413" s="9" t="s">
        <v>74</v>
      </c>
      <c r="B1413" s="9" t="s">
        <v>75</v>
      </c>
      <c r="C1413" s="12" t="s">
        <v>1595</v>
      </c>
      <c r="D1413" s="5" t="s">
        <v>1599</v>
      </c>
      <c r="E1413" s="9" t="s">
        <v>1599</v>
      </c>
      <c r="F1413" s="5" t="s">
        <v>4</v>
      </c>
      <c r="G1413" s="5" t="s">
        <v>729</v>
      </c>
      <c r="H1413" s="5" t="s">
        <v>1606</v>
      </c>
      <c r="I1413" s="4" t="s">
        <v>12557</v>
      </c>
      <c r="J1413" s="5" t="s">
        <v>4</v>
      </c>
      <c r="K1413" s="5" t="s">
        <v>4</v>
      </c>
      <c r="L1413" s="5" t="s">
        <v>4</v>
      </c>
      <c r="M1413" s="5" t="s">
        <v>5</v>
      </c>
      <c r="N1413" s="5" t="s">
        <v>1608</v>
      </c>
      <c r="O1413" s="18">
        <v>44720</v>
      </c>
      <c r="P1413" s="5" t="s">
        <v>7</v>
      </c>
      <c r="Q1413" s="19">
        <v>7742</v>
      </c>
      <c r="R1413" s="19">
        <v>0</v>
      </c>
      <c r="S1413" s="19">
        <v>7742</v>
      </c>
      <c r="T1413" s="19">
        <v>0</v>
      </c>
    </row>
    <row r="1414" spans="1:20" outlineLevel="3" x14ac:dyDescent="0.35">
      <c r="H1414" s="1" t="s">
        <v>11204</v>
      </c>
      <c r="O1414" s="18"/>
      <c r="Q1414" s="19">
        <f>SUBTOTAL(9,Q1411:Q1413)</f>
        <v>69904</v>
      </c>
      <c r="R1414" s="19">
        <f>SUBTOTAL(9,R1411:R1413)</f>
        <v>0</v>
      </c>
      <c r="S1414" s="19">
        <f>SUBTOTAL(9,S1411:S1413)</f>
        <v>69904</v>
      </c>
      <c r="T1414" s="19">
        <f>SUBTOTAL(9,T1411:T1413)</f>
        <v>0</v>
      </c>
    </row>
    <row r="1415" spans="1:20" ht="72.5" outlineLevel="4" x14ac:dyDescent="0.35">
      <c r="A1415" s="9" t="s">
        <v>74</v>
      </c>
      <c r="B1415" s="9" t="s">
        <v>75</v>
      </c>
      <c r="C1415" s="12" t="s">
        <v>1595</v>
      </c>
      <c r="D1415" s="5" t="s">
        <v>1599</v>
      </c>
      <c r="E1415" s="9" t="s">
        <v>1599</v>
      </c>
      <c r="F1415" s="5" t="s">
        <v>4</v>
      </c>
      <c r="G1415" s="5" t="s">
        <v>729</v>
      </c>
      <c r="H1415" s="5" t="s">
        <v>1611</v>
      </c>
      <c r="I1415" s="4" t="s">
        <v>1612</v>
      </c>
      <c r="J1415" s="5" t="s">
        <v>4</v>
      </c>
      <c r="K1415" s="5" t="s">
        <v>4</v>
      </c>
      <c r="L1415" s="5" t="s">
        <v>4</v>
      </c>
      <c r="M1415" s="5" t="s">
        <v>5</v>
      </c>
      <c r="N1415" s="5" t="s">
        <v>1609</v>
      </c>
      <c r="O1415" s="18">
        <v>44378</v>
      </c>
      <c r="P1415" s="5" t="s">
        <v>1610</v>
      </c>
      <c r="Q1415" s="19">
        <v>3044</v>
      </c>
      <c r="R1415" s="19">
        <v>0</v>
      </c>
      <c r="S1415" s="19">
        <v>3044</v>
      </c>
      <c r="T1415" s="19">
        <v>0</v>
      </c>
    </row>
    <row r="1416" spans="1:20" ht="72.5" outlineLevel="4" x14ac:dyDescent="0.35">
      <c r="A1416" s="9" t="s">
        <v>74</v>
      </c>
      <c r="B1416" s="9" t="s">
        <v>75</v>
      </c>
      <c r="C1416" s="12" t="s">
        <v>1595</v>
      </c>
      <c r="D1416" s="5" t="s">
        <v>1599</v>
      </c>
      <c r="E1416" s="9" t="s">
        <v>1599</v>
      </c>
      <c r="F1416" s="5" t="s">
        <v>4</v>
      </c>
      <c r="G1416" s="5" t="s">
        <v>729</v>
      </c>
      <c r="H1416" s="5" t="s">
        <v>1611</v>
      </c>
      <c r="I1416" s="4" t="s">
        <v>1612</v>
      </c>
      <c r="J1416" s="5" t="s">
        <v>4</v>
      </c>
      <c r="K1416" s="5" t="s">
        <v>4</v>
      </c>
      <c r="L1416" s="5" t="s">
        <v>4</v>
      </c>
      <c r="M1416" s="5" t="s">
        <v>5</v>
      </c>
      <c r="N1416" s="5" t="s">
        <v>1613</v>
      </c>
      <c r="O1416" s="18">
        <v>44434</v>
      </c>
      <c r="P1416" s="5" t="s">
        <v>1605</v>
      </c>
      <c r="Q1416" s="19">
        <v>6768</v>
      </c>
      <c r="R1416" s="19">
        <v>0</v>
      </c>
      <c r="S1416" s="19">
        <v>6768</v>
      </c>
      <c r="T1416" s="19">
        <v>0</v>
      </c>
    </row>
    <row r="1417" spans="1:20" ht="72.5" outlineLevel="4" x14ac:dyDescent="0.35">
      <c r="A1417" s="9" t="s">
        <v>74</v>
      </c>
      <c r="B1417" s="9" t="s">
        <v>75</v>
      </c>
      <c r="C1417" s="12" t="s">
        <v>1595</v>
      </c>
      <c r="D1417" s="5" t="s">
        <v>1599</v>
      </c>
      <c r="E1417" s="9" t="s">
        <v>1599</v>
      </c>
      <c r="F1417" s="5" t="s">
        <v>4</v>
      </c>
      <c r="G1417" s="5" t="s">
        <v>729</v>
      </c>
      <c r="H1417" s="5" t="s">
        <v>1611</v>
      </c>
      <c r="I1417" s="4" t="s">
        <v>1612</v>
      </c>
      <c r="J1417" s="5" t="s">
        <v>4</v>
      </c>
      <c r="K1417" s="5" t="s">
        <v>4</v>
      </c>
      <c r="L1417" s="5" t="s">
        <v>4</v>
      </c>
      <c r="M1417" s="5" t="s">
        <v>5</v>
      </c>
      <c r="N1417" s="5" t="s">
        <v>1614</v>
      </c>
      <c r="O1417" s="18">
        <v>44630</v>
      </c>
      <c r="P1417" s="5" t="s">
        <v>7</v>
      </c>
      <c r="Q1417" s="19">
        <v>7686</v>
      </c>
      <c r="R1417" s="19">
        <v>0</v>
      </c>
      <c r="S1417" s="19">
        <v>7686</v>
      </c>
      <c r="T1417" s="19">
        <v>0</v>
      </c>
    </row>
    <row r="1418" spans="1:20" outlineLevel="3" x14ac:dyDescent="0.35">
      <c r="H1418" s="1" t="s">
        <v>11205</v>
      </c>
      <c r="O1418" s="18"/>
      <c r="Q1418" s="19">
        <f>SUBTOTAL(9,Q1415:Q1417)</f>
        <v>17498</v>
      </c>
      <c r="R1418" s="19">
        <f>SUBTOTAL(9,R1415:R1417)</f>
        <v>0</v>
      </c>
      <c r="S1418" s="19">
        <f>SUBTOTAL(9,S1415:S1417)</f>
        <v>17498</v>
      </c>
      <c r="T1418" s="19">
        <f>SUBTOTAL(9,T1415:T1417)</f>
        <v>0</v>
      </c>
    </row>
    <row r="1419" spans="1:20" ht="29" outlineLevel="4" x14ac:dyDescent="0.35">
      <c r="A1419" s="9" t="s">
        <v>97</v>
      </c>
      <c r="B1419" s="9" t="s">
        <v>98</v>
      </c>
      <c r="C1419" s="12" t="s">
        <v>1595</v>
      </c>
      <c r="D1419" s="5" t="s">
        <v>1615</v>
      </c>
      <c r="E1419" s="9" t="s">
        <v>1615</v>
      </c>
      <c r="F1419" s="5" t="s">
        <v>4</v>
      </c>
      <c r="G1419" s="5" t="s">
        <v>1006</v>
      </c>
      <c r="H1419" s="5" t="s">
        <v>1619</v>
      </c>
      <c r="I1419" s="4" t="s">
        <v>12558</v>
      </c>
      <c r="J1419" s="5" t="s">
        <v>1616</v>
      </c>
      <c r="K1419" s="5" t="s">
        <v>4</v>
      </c>
      <c r="L1419" s="5" t="s">
        <v>4</v>
      </c>
      <c r="M1419" s="5" t="s">
        <v>5</v>
      </c>
      <c r="N1419" s="5" t="s">
        <v>1617</v>
      </c>
      <c r="O1419" s="18">
        <v>44399</v>
      </c>
      <c r="P1419" s="5" t="s">
        <v>1618</v>
      </c>
      <c r="Q1419" s="19">
        <v>3600</v>
      </c>
      <c r="R1419" s="19">
        <v>0</v>
      </c>
      <c r="S1419" s="19">
        <v>3600</v>
      </c>
      <c r="T1419" s="19">
        <v>0</v>
      </c>
    </row>
    <row r="1420" spans="1:20" ht="29" outlineLevel="4" x14ac:dyDescent="0.35">
      <c r="A1420" s="9" t="s">
        <v>97</v>
      </c>
      <c r="B1420" s="9" t="s">
        <v>98</v>
      </c>
      <c r="C1420" s="12" t="s">
        <v>1595</v>
      </c>
      <c r="D1420" s="5" t="s">
        <v>1615</v>
      </c>
      <c r="E1420" s="9" t="s">
        <v>1615</v>
      </c>
      <c r="F1420" s="5" t="s">
        <v>4</v>
      </c>
      <c r="G1420" s="5" t="s">
        <v>1006</v>
      </c>
      <c r="H1420" s="5" t="s">
        <v>1619</v>
      </c>
      <c r="I1420" s="4" t="s">
        <v>12558</v>
      </c>
      <c r="J1420" s="5" t="s">
        <v>1616</v>
      </c>
      <c r="K1420" s="5" t="s">
        <v>4</v>
      </c>
      <c r="L1420" s="5" t="s">
        <v>4</v>
      </c>
      <c r="M1420" s="5" t="s">
        <v>5</v>
      </c>
      <c r="N1420" s="5" t="s">
        <v>1620</v>
      </c>
      <c r="O1420" s="18">
        <v>44399</v>
      </c>
      <c r="P1420" s="5" t="s">
        <v>1618</v>
      </c>
      <c r="Q1420" s="19">
        <v>162199.6</v>
      </c>
      <c r="R1420" s="19">
        <v>0</v>
      </c>
      <c r="S1420" s="19">
        <v>162199.6</v>
      </c>
      <c r="T1420" s="19">
        <v>0</v>
      </c>
    </row>
    <row r="1421" spans="1:20" outlineLevel="3" x14ac:dyDescent="0.35">
      <c r="H1421" s="1" t="s">
        <v>11206</v>
      </c>
      <c r="O1421" s="18"/>
      <c r="Q1421" s="19">
        <f>SUBTOTAL(9,Q1419:Q1420)</f>
        <v>165799.6</v>
      </c>
      <c r="R1421" s="19">
        <f>SUBTOTAL(9,R1419:R1420)</f>
        <v>0</v>
      </c>
      <c r="S1421" s="19">
        <f>SUBTOTAL(9,S1419:S1420)</f>
        <v>165799.6</v>
      </c>
      <c r="T1421" s="19">
        <f>SUBTOTAL(9,T1419:T1420)</f>
        <v>0</v>
      </c>
    </row>
    <row r="1422" spans="1:20" ht="29" outlineLevel="4" x14ac:dyDescent="0.35">
      <c r="A1422" s="9" t="s">
        <v>1222</v>
      </c>
      <c r="B1422" s="9" t="s">
        <v>1223</v>
      </c>
      <c r="C1422" s="12" t="s">
        <v>1595</v>
      </c>
      <c r="D1422" s="5" t="s">
        <v>1621</v>
      </c>
      <c r="E1422" s="9" t="s">
        <v>1621</v>
      </c>
      <c r="F1422" s="5" t="s">
        <v>4</v>
      </c>
      <c r="G1422" s="5" t="s">
        <v>1006</v>
      </c>
      <c r="H1422" s="5" t="s">
        <v>1624</v>
      </c>
      <c r="I1422" s="4" t="s">
        <v>1625</v>
      </c>
      <c r="J1422" s="5" t="s">
        <v>1622</v>
      </c>
      <c r="K1422" s="5" t="s">
        <v>4</v>
      </c>
      <c r="L1422" s="5" t="s">
        <v>4</v>
      </c>
      <c r="M1422" s="5" t="s">
        <v>5</v>
      </c>
      <c r="N1422" s="5" t="s">
        <v>1623</v>
      </c>
      <c r="O1422" s="18">
        <v>44495</v>
      </c>
      <c r="P1422" s="5" t="s">
        <v>7</v>
      </c>
      <c r="Q1422" s="19">
        <v>10600.94</v>
      </c>
      <c r="R1422" s="19">
        <v>0</v>
      </c>
      <c r="S1422" s="19">
        <v>10600.94</v>
      </c>
      <c r="T1422" s="19">
        <v>0</v>
      </c>
    </row>
    <row r="1423" spans="1:20" ht="29" outlineLevel="4" x14ac:dyDescent="0.35">
      <c r="A1423" s="9" t="s">
        <v>1222</v>
      </c>
      <c r="B1423" s="9" t="s">
        <v>1223</v>
      </c>
      <c r="C1423" s="12" t="s">
        <v>1595</v>
      </c>
      <c r="D1423" s="5" t="s">
        <v>1621</v>
      </c>
      <c r="E1423" s="9" t="s">
        <v>1621</v>
      </c>
      <c r="F1423" s="5" t="s">
        <v>4</v>
      </c>
      <c r="G1423" s="5" t="s">
        <v>1006</v>
      </c>
      <c r="H1423" s="5" t="s">
        <v>1624</v>
      </c>
      <c r="I1423" s="4" t="s">
        <v>1625</v>
      </c>
      <c r="J1423" s="5" t="s">
        <v>1622</v>
      </c>
      <c r="K1423" s="5" t="s">
        <v>4</v>
      </c>
      <c r="L1423" s="5" t="s">
        <v>4</v>
      </c>
      <c r="M1423" s="5" t="s">
        <v>5</v>
      </c>
      <c r="N1423" s="5" t="s">
        <v>1626</v>
      </c>
      <c r="O1423" s="18">
        <v>44586</v>
      </c>
      <c r="P1423" s="5" t="s">
        <v>7</v>
      </c>
      <c r="Q1423" s="19">
        <v>3484.54</v>
      </c>
      <c r="R1423" s="19">
        <v>0</v>
      </c>
      <c r="S1423" s="19">
        <v>3484.54</v>
      </c>
      <c r="T1423" s="19">
        <v>0</v>
      </c>
    </row>
    <row r="1424" spans="1:20" ht="29" outlineLevel="4" x14ac:dyDescent="0.35">
      <c r="A1424" s="9" t="s">
        <v>1222</v>
      </c>
      <c r="B1424" s="9" t="s">
        <v>1223</v>
      </c>
      <c r="C1424" s="12" t="s">
        <v>1595</v>
      </c>
      <c r="D1424" s="5" t="s">
        <v>1621</v>
      </c>
      <c r="E1424" s="9" t="s">
        <v>1621</v>
      </c>
      <c r="F1424" s="5" t="s">
        <v>4</v>
      </c>
      <c r="G1424" s="5" t="s">
        <v>1006</v>
      </c>
      <c r="H1424" s="5" t="s">
        <v>1624</v>
      </c>
      <c r="I1424" s="4" t="s">
        <v>1625</v>
      </c>
      <c r="J1424" s="5" t="s">
        <v>1622</v>
      </c>
      <c r="K1424" s="5" t="s">
        <v>4</v>
      </c>
      <c r="L1424" s="5" t="s">
        <v>4</v>
      </c>
      <c r="M1424" s="5" t="s">
        <v>5</v>
      </c>
      <c r="N1424" s="5" t="s">
        <v>1627</v>
      </c>
      <c r="O1424" s="18">
        <v>44635</v>
      </c>
      <c r="P1424" s="5" t="s">
        <v>7</v>
      </c>
      <c r="Q1424" s="19">
        <v>3453.09</v>
      </c>
      <c r="R1424" s="19">
        <v>0</v>
      </c>
      <c r="S1424" s="19">
        <v>3453.09</v>
      </c>
      <c r="T1424" s="19">
        <v>0</v>
      </c>
    </row>
    <row r="1425" spans="1:20" ht="29" outlineLevel="4" x14ac:dyDescent="0.35">
      <c r="A1425" s="9" t="s">
        <v>1222</v>
      </c>
      <c r="B1425" s="9" t="s">
        <v>1223</v>
      </c>
      <c r="C1425" s="12" t="s">
        <v>1595</v>
      </c>
      <c r="D1425" s="5" t="s">
        <v>1621</v>
      </c>
      <c r="E1425" s="9" t="s">
        <v>1621</v>
      </c>
      <c r="F1425" s="5" t="s">
        <v>4</v>
      </c>
      <c r="G1425" s="5" t="s">
        <v>1006</v>
      </c>
      <c r="H1425" s="5" t="s">
        <v>1624</v>
      </c>
      <c r="I1425" s="4" t="s">
        <v>1625</v>
      </c>
      <c r="J1425" s="5" t="s">
        <v>1622</v>
      </c>
      <c r="K1425" s="5" t="s">
        <v>4</v>
      </c>
      <c r="L1425" s="5" t="s">
        <v>4</v>
      </c>
      <c r="M1425" s="5" t="s">
        <v>5</v>
      </c>
      <c r="N1425" s="5" t="s">
        <v>1628</v>
      </c>
      <c r="O1425" s="18">
        <v>44729</v>
      </c>
      <c r="P1425" s="5" t="s">
        <v>7</v>
      </c>
      <c r="Q1425" s="19">
        <v>3136.58</v>
      </c>
      <c r="R1425" s="19">
        <v>0</v>
      </c>
      <c r="S1425" s="19">
        <v>3136.58</v>
      </c>
      <c r="T1425" s="19">
        <v>0</v>
      </c>
    </row>
    <row r="1426" spans="1:20" ht="29" outlineLevel="4" x14ac:dyDescent="0.35">
      <c r="A1426" s="9" t="s">
        <v>1222</v>
      </c>
      <c r="B1426" s="9" t="s">
        <v>1223</v>
      </c>
      <c r="C1426" s="12" t="s">
        <v>1595</v>
      </c>
      <c r="D1426" s="5" t="s">
        <v>1621</v>
      </c>
      <c r="E1426" s="9" t="s">
        <v>1621</v>
      </c>
      <c r="F1426" s="5" t="s">
        <v>12483</v>
      </c>
      <c r="G1426" s="5" t="s">
        <v>4</v>
      </c>
      <c r="H1426" s="5" t="s">
        <v>1624</v>
      </c>
      <c r="I1426" s="4" t="s">
        <v>1625</v>
      </c>
      <c r="J1426" s="5" t="s">
        <v>1622</v>
      </c>
      <c r="K1426" s="5" t="s">
        <v>4</v>
      </c>
      <c r="L1426" s="5" t="s">
        <v>4</v>
      </c>
      <c r="M1426" s="5" t="s">
        <v>5</v>
      </c>
      <c r="N1426" s="5" t="s">
        <v>1623</v>
      </c>
      <c r="O1426" s="18">
        <v>44495</v>
      </c>
      <c r="P1426" s="5" t="s">
        <v>7</v>
      </c>
      <c r="Q1426" s="19">
        <v>42403.76</v>
      </c>
      <c r="R1426" s="19">
        <v>42403.76</v>
      </c>
      <c r="S1426" s="19">
        <v>0</v>
      </c>
      <c r="T1426" s="19">
        <v>0</v>
      </c>
    </row>
    <row r="1427" spans="1:20" ht="29" outlineLevel="4" x14ac:dyDescent="0.35">
      <c r="A1427" s="9" t="s">
        <v>1222</v>
      </c>
      <c r="B1427" s="9" t="s">
        <v>1223</v>
      </c>
      <c r="C1427" s="12" t="s">
        <v>1595</v>
      </c>
      <c r="D1427" s="5" t="s">
        <v>1621</v>
      </c>
      <c r="E1427" s="9" t="s">
        <v>1621</v>
      </c>
      <c r="F1427" s="5" t="s">
        <v>12483</v>
      </c>
      <c r="G1427" s="5" t="s">
        <v>4</v>
      </c>
      <c r="H1427" s="5" t="s">
        <v>1624</v>
      </c>
      <c r="I1427" s="4" t="s">
        <v>1625</v>
      </c>
      <c r="J1427" s="5" t="s">
        <v>1622</v>
      </c>
      <c r="K1427" s="5" t="s">
        <v>4</v>
      </c>
      <c r="L1427" s="5" t="s">
        <v>4</v>
      </c>
      <c r="M1427" s="5" t="s">
        <v>5</v>
      </c>
      <c r="N1427" s="5" t="s">
        <v>1626</v>
      </c>
      <c r="O1427" s="18">
        <v>44586</v>
      </c>
      <c r="P1427" s="5" t="s">
        <v>7</v>
      </c>
      <c r="Q1427" s="19">
        <v>13938.15</v>
      </c>
      <c r="R1427" s="19">
        <v>13938.15</v>
      </c>
      <c r="S1427" s="19">
        <v>0</v>
      </c>
      <c r="T1427" s="19">
        <v>0</v>
      </c>
    </row>
    <row r="1428" spans="1:20" ht="29" outlineLevel="4" x14ac:dyDescent="0.35">
      <c r="A1428" s="9" t="s">
        <v>1222</v>
      </c>
      <c r="B1428" s="9" t="s">
        <v>1223</v>
      </c>
      <c r="C1428" s="12" t="s">
        <v>1595</v>
      </c>
      <c r="D1428" s="5" t="s">
        <v>1621</v>
      </c>
      <c r="E1428" s="9" t="s">
        <v>1621</v>
      </c>
      <c r="F1428" s="5" t="s">
        <v>12483</v>
      </c>
      <c r="G1428" s="5" t="s">
        <v>4</v>
      </c>
      <c r="H1428" s="5" t="s">
        <v>1624</v>
      </c>
      <c r="I1428" s="4" t="s">
        <v>1625</v>
      </c>
      <c r="J1428" s="5" t="s">
        <v>1622</v>
      </c>
      <c r="K1428" s="5" t="s">
        <v>4</v>
      </c>
      <c r="L1428" s="5" t="s">
        <v>4</v>
      </c>
      <c r="M1428" s="5" t="s">
        <v>5</v>
      </c>
      <c r="N1428" s="5" t="s">
        <v>1627</v>
      </c>
      <c r="O1428" s="18">
        <v>44635</v>
      </c>
      <c r="P1428" s="5" t="s">
        <v>7</v>
      </c>
      <c r="Q1428" s="19">
        <v>13812.35</v>
      </c>
      <c r="R1428" s="19">
        <v>13812.35</v>
      </c>
      <c r="S1428" s="19">
        <v>0</v>
      </c>
      <c r="T1428" s="19">
        <v>0</v>
      </c>
    </row>
    <row r="1429" spans="1:20" ht="29" outlineLevel="4" x14ac:dyDescent="0.35">
      <c r="A1429" s="9" t="s">
        <v>1222</v>
      </c>
      <c r="B1429" s="9" t="s">
        <v>1223</v>
      </c>
      <c r="C1429" s="12" t="s">
        <v>1595</v>
      </c>
      <c r="D1429" s="5" t="s">
        <v>1621</v>
      </c>
      <c r="E1429" s="9" t="s">
        <v>1621</v>
      </c>
      <c r="F1429" s="5" t="s">
        <v>12483</v>
      </c>
      <c r="G1429" s="5" t="s">
        <v>4</v>
      </c>
      <c r="H1429" s="5" t="s">
        <v>1624</v>
      </c>
      <c r="I1429" s="4" t="s">
        <v>1625</v>
      </c>
      <c r="J1429" s="5" t="s">
        <v>1622</v>
      </c>
      <c r="K1429" s="5" t="s">
        <v>4</v>
      </c>
      <c r="L1429" s="5" t="s">
        <v>4</v>
      </c>
      <c r="M1429" s="5" t="s">
        <v>5</v>
      </c>
      <c r="N1429" s="5" t="s">
        <v>1628</v>
      </c>
      <c r="O1429" s="18">
        <v>44729</v>
      </c>
      <c r="P1429" s="5" t="s">
        <v>7</v>
      </c>
      <c r="Q1429" s="19">
        <v>12546.33</v>
      </c>
      <c r="R1429" s="19">
        <v>12546.33</v>
      </c>
      <c r="S1429" s="19">
        <v>0</v>
      </c>
      <c r="T1429" s="19">
        <v>0</v>
      </c>
    </row>
    <row r="1430" spans="1:20" outlineLevel="3" x14ac:dyDescent="0.35">
      <c r="H1430" s="1" t="s">
        <v>11207</v>
      </c>
      <c r="O1430" s="18"/>
      <c r="Q1430" s="19">
        <f>SUBTOTAL(9,Q1422:Q1429)</f>
        <v>103375.74</v>
      </c>
      <c r="R1430" s="19">
        <f>SUBTOTAL(9,R1422:R1429)</f>
        <v>82700.590000000011</v>
      </c>
      <c r="S1430" s="19">
        <f>SUBTOTAL(9,S1422:S1429)</f>
        <v>20675.150000000001</v>
      </c>
      <c r="T1430" s="19">
        <f>SUBTOTAL(9,T1422:T1429)</f>
        <v>0</v>
      </c>
    </row>
    <row r="1431" spans="1:20" ht="29" outlineLevel="4" x14ac:dyDescent="0.35">
      <c r="A1431" s="9" t="s">
        <v>74</v>
      </c>
      <c r="B1431" s="9" t="s">
        <v>75</v>
      </c>
      <c r="C1431" s="12" t="s">
        <v>1595</v>
      </c>
      <c r="D1431" s="5" t="s">
        <v>1599</v>
      </c>
      <c r="E1431" s="9" t="s">
        <v>1599</v>
      </c>
      <c r="F1431" s="5" t="s">
        <v>77</v>
      </c>
      <c r="G1431" s="5" t="s">
        <v>4</v>
      </c>
      <c r="H1431" s="5" t="s">
        <v>1630</v>
      </c>
      <c r="I1431" s="4" t="s">
        <v>1631</v>
      </c>
      <c r="J1431" s="5" t="s">
        <v>4</v>
      </c>
      <c r="K1431" s="5" t="s">
        <v>4</v>
      </c>
      <c r="L1431" s="5" t="s">
        <v>4</v>
      </c>
      <c r="M1431" s="5" t="s">
        <v>5</v>
      </c>
      <c r="N1431" s="5" t="s">
        <v>1629</v>
      </c>
      <c r="O1431" s="18">
        <v>44726</v>
      </c>
      <c r="P1431" s="5" t="s">
        <v>7</v>
      </c>
      <c r="Q1431" s="19">
        <v>24200</v>
      </c>
      <c r="R1431" s="19">
        <v>24200</v>
      </c>
      <c r="S1431" s="19">
        <v>0</v>
      </c>
      <c r="T1431" s="19">
        <v>0</v>
      </c>
    </row>
    <row r="1432" spans="1:20" outlineLevel="3" x14ac:dyDescent="0.35">
      <c r="H1432" s="1" t="s">
        <v>11208</v>
      </c>
      <c r="O1432" s="18"/>
      <c r="Q1432" s="19">
        <f>SUBTOTAL(9,Q1431:Q1431)</f>
        <v>24200</v>
      </c>
      <c r="R1432" s="19">
        <f>SUBTOTAL(9,R1431:R1431)</f>
        <v>24200</v>
      </c>
      <c r="S1432" s="19">
        <f>SUBTOTAL(9,S1431:S1431)</f>
        <v>0</v>
      </c>
      <c r="T1432" s="19">
        <f>SUBTOTAL(9,T1431:T1431)</f>
        <v>0</v>
      </c>
    </row>
    <row r="1433" spans="1:20" outlineLevel="4" x14ac:dyDescent="0.35">
      <c r="A1433" s="9" t="s">
        <v>1222</v>
      </c>
      <c r="B1433" s="9" t="s">
        <v>1223</v>
      </c>
      <c r="C1433" s="12" t="s">
        <v>1595</v>
      </c>
      <c r="D1433" s="5" t="s">
        <v>1621</v>
      </c>
      <c r="E1433" s="9" t="s">
        <v>1621</v>
      </c>
      <c r="F1433" s="5" t="s">
        <v>12483</v>
      </c>
      <c r="G1433" s="5" t="s">
        <v>4</v>
      </c>
      <c r="H1433" s="5" t="s">
        <v>1634</v>
      </c>
      <c r="I1433" s="4" t="s">
        <v>12559</v>
      </c>
      <c r="J1433" s="5" t="s">
        <v>1632</v>
      </c>
      <c r="K1433" s="5" t="s">
        <v>4</v>
      </c>
      <c r="L1433" s="5" t="s">
        <v>4</v>
      </c>
      <c r="M1433" s="5" t="s">
        <v>5</v>
      </c>
      <c r="N1433" s="5" t="s">
        <v>1633</v>
      </c>
      <c r="O1433" s="18">
        <v>44488</v>
      </c>
      <c r="P1433" s="5" t="s">
        <v>7</v>
      </c>
      <c r="Q1433" s="19">
        <v>51866.57</v>
      </c>
      <c r="R1433" s="19">
        <v>51866.57</v>
      </c>
      <c r="S1433" s="19">
        <v>0</v>
      </c>
      <c r="T1433" s="19">
        <v>0</v>
      </c>
    </row>
    <row r="1434" spans="1:20" outlineLevel="3" x14ac:dyDescent="0.35">
      <c r="H1434" s="1" t="s">
        <v>11209</v>
      </c>
      <c r="O1434" s="18"/>
      <c r="Q1434" s="19">
        <f>SUBTOTAL(9,Q1433:Q1433)</f>
        <v>51866.57</v>
      </c>
      <c r="R1434" s="19">
        <f>SUBTOTAL(9,R1433:R1433)</f>
        <v>51866.57</v>
      </c>
      <c r="S1434" s="19">
        <f>SUBTOTAL(9,S1433:S1433)</f>
        <v>0</v>
      </c>
      <c r="T1434" s="19">
        <f>SUBTOTAL(9,T1433:T1433)</f>
        <v>0</v>
      </c>
    </row>
    <row r="1435" spans="1:20" ht="29" outlineLevel="4" x14ac:dyDescent="0.35">
      <c r="A1435" s="9" t="s">
        <v>1222</v>
      </c>
      <c r="B1435" s="9" t="s">
        <v>1223</v>
      </c>
      <c r="C1435" s="12" t="s">
        <v>1595</v>
      </c>
      <c r="D1435" s="5" t="s">
        <v>1621</v>
      </c>
      <c r="E1435" s="9" t="s">
        <v>1621</v>
      </c>
      <c r="F1435" s="5" t="s">
        <v>4</v>
      </c>
      <c r="G1435" s="5" t="s">
        <v>1006</v>
      </c>
      <c r="H1435" s="5" t="s">
        <v>1636</v>
      </c>
      <c r="I1435" s="4" t="s">
        <v>12560</v>
      </c>
      <c r="J1435" s="5" t="s">
        <v>1632</v>
      </c>
      <c r="K1435" s="5" t="s">
        <v>4</v>
      </c>
      <c r="L1435" s="5" t="s">
        <v>4</v>
      </c>
      <c r="M1435" s="5" t="s">
        <v>5</v>
      </c>
      <c r="N1435" s="5" t="s">
        <v>1635</v>
      </c>
      <c r="O1435" s="18">
        <v>44488</v>
      </c>
      <c r="P1435" s="5" t="s">
        <v>7</v>
      </c>
      <c r="Q1435" s="19">
        <v>115.74</v>
      </c>
      <c r="R1435" s="19">
        <v>0</v>
      </c>
      <c r="S1435" s="19">
        <v>115.74</v>
      </c>
      <c r="T1435" s="19">
        <v>0</v>
      </c>
    </row>
    <row r="1436" spans="1:20" ht="29" outlineLevel="4" x14ac:dyDescent="0.35">
      <c r="A1436" s="9" t="s">
        <v>1222</v>
      </c>
      <c r="B1436" s="9" t="s">
        <v>1223</v>
      </c>
      <c r="C1436" s="12" t="s">
        <v>1595</v>
      </c>
      <c r="D1436" s="5" t="s">
        <v>1621</v>
      </c>
      <c r="E1436" s="9" t="s">
        <v>1621</v>
      </c>
      <c r="F1436" s="5" t="s">
        <v>12483</v>
      </c>
      <c r="G1436" s="5" t="s">
        <v>4</v>
      </c>
      <c r="H1436" s="5" t="s">
        <v>1636</v>
      </c>
      <c r="I1436" s="4" t="s">
        <v>12560</v>
      </c>
      <c r="J1436" s="5" t="s">
        <v>1632</v>
      </c>
      <c r="K1436" s="5" t="s">
        <v>4</v>
      </c>
      <c r="L1436" s="5" t="s">
        <v>4</v>
      </c>
      <c r="M1436" s="5" t="s">
        <v>5</v>
      </c>
      <c r="N1436" s="5" t="s">
        <v>1635</v>
      </c>
      <c r="O1436" s="18">
        <v>44488</v>
      </c>
      <c r="P1436" s="5" t="s">
        <v>7</v>
      </c>
      <c r="Q1436" s="19">
        <v>5634.35</v>
      </c>
      <c r="R1436" s="19">
        <v>5634.35</v>
      </c>
      <c r="S1436" s="19">
        <v>0</v>
      </c>
      <c r="T1436" s="19">
        <v>0</v>
      </c>
    </row>
    <row r="1437" spans="1:20" outlineLevel="3" x14ac:dyDescent="0.35">
      <c r="H1437" s="1" t="s">
        <v>11210</v>
      </c>
      <c r="O1437" s="18"/>
      <c r="Q1437" s="19">
        <f>SUBTOTAL(9,Q1435:Q1436)</f>
        <v>5750.09</v>
      </c>
      <c r="R1437" s="19">
        <f>SUBTOTAL(9,R1435:R1436)</f>
        <v>5634.35</v>
      </c>
      <c r="S1437" s="19">
        <f>SUBTOTAL(9,S1435:S1436)</f>
        <v>115.74</v>
      </c>
      <c r="T1437" s="19">
        <f>SUBTOTAL(9,T1435:T1436)</f>
        <v>0</v>
      </c>
    </row>
    <row r="1438" spans="1:20" ht="29" outlineLevel="4" x14ac:dyDescent="0.35">
      <c r="A1438" s="9" t="s">
        <v>104</v>
      </c>
      <c r="B1438" s="9" t="s">
        <v>105</v>
      </c>
      <c r="C1438" s="12" t="s">
        <v>1595</v>
      </c>
      <c r="D1438" s="5" t="s">
        <v>1621</v>
      </c>
      <c r="E1438" s="9" t="s">
        <v>1621</v>
      </c>
      <c r="F1438" s="5" t="s">
        <v>4</v>
      </c>
      <c r="G1438" s="5" t="s">
        <v>45</v>
      </c>
      <c r="H1438" s="5" t="s">
        <v>1638</v>
      </c>
      <c r="I1438" s="4" t="s">
        <v>1639</v>
      </c>
      <c r="J1438" s="5" t="s">
        <v>4</v>
      </c>
      <c r="K1438" s="5" t="s">
        <v>4</v>
      </c>
      <c r="L1438" s="5" t="s">
        <v>4</v>
      </c>
      <c r="M1438" s="5" t="s">
        <v>5</v>
      </c>
      <c r="N1438" s="5" t="s">
        <v>1637</v>
      </c>
      <c r="O1438" s="18">
        <v>44417</v>
      </c>
      <c r="P1438" s="5" t="s">
        <v>7</v>
      </c>
      <c r="Q1438" s="19">
        <v>1968.07</v>
      </c>
      <c r="R1438" s="19">
        <v>0</v>
      </c>
      <c r="S1438" s="19">
        <v>1968.07</v>
      </c>
      <c r="T1438" s="19">
        <v>0</v>
      </c>
    </row>
    <row r="1439" spans="1:20" ht="29" outlineLevel="4" x14ac:dyDescent="0.35">
      <c r="A1439" s="9" t="s">
        <v>104</v>
      </c>
      <c r="B1439" s="9" t="s">
        <v>105</v>
      </c>
      <c r="C1439" s="12" t="s">
        <v>1595</v>
      </c>
      <c r="D1439" s="5" t="s">
        <v>1621</v>
      </c>
      <c r="E1439" s="9" t="s">
        <v>1621</v>
      </c>
      <c r="F1439" s="5" t="s">
        <v>1200</v>
      </c>
      <c r="G1439" s="5" t="s">
        <v>4</v>
      </c>
      <c r="H1439" s="5" t="s">
        <v>1638</v>
      </c>
      <c r="I1439" s="4" t="s">
        <v>1639</v>
      </c>
      <c r="J1439" s="5" t="s">
        <v>4</v>
      </c>
      <c r="K1439" s="5" t="s">
        <v>4</v>
      </c>
      <c r="L1439" s="5" t="s">
        <v>4</v>
      </c>
      <c r="M1439" s="5" t="s">
        <v>5</v>
      </c>
      <c r="N1439" s="5" t="s">
        <v>1637</v>
      </c>
      <c r="O1439" s="18">
        <v>44417</v>
      </c>
      <c r="P1439" s="5" t="s">
        <v>7</v>
      </c>
      <c r="Q1439" s="19">
        <v>15745.93</v>
      </c>
      <c r="R1439" s="19">
        <v>15745.93</v>
      </c>
      <c r="S1439" s="19">
        <v>0</v>
      </c>
      <c r="T1439" s="19">
        <v>0</v>
      </c>
    </row>
    <row r="1440" spans="1:20" outlineLevel="3" x14ac:dyDescent="0.35">
      <c r="H1440" s="1" t="s">
        <v>11211</v>
      </c>
      <c r="O1440" s="18"/>
      <c r="Q1440" s="19">
        <f>SUBTOTAL(9,Q1438:Q1439)</f>
        <v>17714</v>
      </c>
      <c r="R1440" s="19">
        <f>SUBTOTAL(9,R1438:R1439)</f>
        <v>15745.93</v>
      </c>
      <c r="S1440" s="19">
        <f>SUBTOTAL(9,S1438:S1439)</f>
        <v>1968.07</v>
      </c>
      <c r="T1440" s="19">
        <f>SUBTOTAL(9,T1438:T1439)</f>
        <v>0</v>
      </c>
    </row>
    <row r="1441" spans="1:20" outlineLevel="4" x14ac:dyDescent="0.35">
      <c r="A1441" s="9" t="s">
        <v>526</v>
      </c>
      <c r="B1441" s="9" t="s">
        <v>527</v>
      </c>
      <c r="C1441" s="12" t="s">
        <v>1595</v>
      </c>
      <c r="D1441" s="5" t="s">
        <v>1615</v>
      </c>
      <c r="E1441" s="9" t="s">
        <v>1615</v>
      </c>
      <c r="F1441" s="5" t="s">
        <v>529</v>
      </c>
      <c r="G1441" s="5" t="s">
        <v>4</v>
      </c>
      <c r="H1441" s="5" t="s">
        <v>1642</v>
      </c>
      <c r="I1441" s="4" t="s">
        <v>1643</v>
      </c>
      <c r="J1441" s="5" t="s">
        <v>4</v>
      </c>
      <c r="K1441" s="5" t="s">
        <v>4</v>
      </c>
      <c r="L1441" s="5" t="s">
        <v>4</v>
      </c>
      <c r="M1441" s="5" t="s">
        <v>5</v>
      </c>
      <c r="N1441" s="5" t="s">
        <v>1644</v>
      </c>
      <c r="O1441" s="18">
        <v>44385</v>
      </c>
      <c r="P1441" s="5" t="s">
        <v>1645</v>
      </c>
      <c r="Q1441" s="19">
        <v>8287.8799999999992</v>
      </c>
      <c r="R1441" s="19">
        <v>8287.8799999999992</v>
      </c>
      <c r="S1441" s="19">
        <v>0</v>
      </c>
      <c r="T1441" s="19">
        <v>0</v>
      </c>
    </row>
    <row r="1442" spans="1:20" outlineLevel="4" x14ac:dyDescent="0.35">
      <c r="A1442" s="9" t="s">
        <v>526</v>
      </c>
      <c r="B1442" s="9" t="s">
        <v>527</v>
      </c>
      <c r="C1442" s="12" t="s">
        <v>1595</v>
      </c>
      <c r="D1442" s="5" t="s">
        <v>1615</v>
      </c>
      <c r="E1442" s="9" t="s">
        <v>1615</v>
      </c>
      <c r="F1442" s="5" t="s">
        <v>529</v>
      </c>
      <c r="G1442" s="5" t="s">
        <v>4</v>
      </c>
      <c r="H1442" s="5" t="s">
        <v>1642</v>
      </c>
      <c r="I1442" s="4" t="s">
        <v>1643</v>
      </c>
      <c r="J1442" s="5" t="s">
        <v>4</v>
      </c>
      <c r="K1442" s="5" t="s">
        <v>4</v>
      </c>
      <c r="L1442" s="5" t="s">
        <v>4</v>
      </c>
      <c r="M1442" s="5" t="s">
        <v>5</v>
      </c>
      <c r="N1442" s="5" t="s">
        <v>1646</v>
      </c>
      <c r="O1442" s="18">
        <v>44452</v>
      </c>
      <c r="P1442" s="5" t="s">
        <v>1647</v>
      </c>
      <c r="Q1442" s="19">
        <v>8221.65</v>
      </c>
      <c r="R1442" s="19">
        <v>8221.65</v>
      </c>
      <c r="S1442" s="19">
        <v>0</v>
      </c>
      <c r="T1442" s="19">
        <v>0</v>
      </c>
    </row>
    <row r="1443" spans="1:20" outlineLevel="4" x14ac:dyDescent="0.35">
      <c r="A1443" s="9" t="s">
        <v>526</v>
      </c>
      <c r="B1443" s="9" t="s">
        <v>527</v>
      </c>
      <c r="C1443" s="12" t="s">
        <v>1595</v>
      </c>
      <c r="D1443" s="5" t="s">
        <v>1615</v>
      </c>
      <c r="E1443" s="9" t="s">
        <v>1615</v>
      </c>
      <c r="F1443" s="5" t="s">
        <v>529</v>
      </c>
      <c r="G1443" s="5" t="s">
        <v>4</v>
      </c>
      <c r="H1443" s="5" t="s">
        <v>1642</v>
      </c>
      <c r="I1443" s="4" t="s">
        <v>1643</v>
      </c>
      <c r="J1443" s="5" t="s">
        <v>4</v>
      </c>
      <c r="K1443" s="5" t="s">
        <v>4</v>
      </c>
      <c r="L1443" s="5" t="s">
        <v>4</v>
      </c>
      <c r="M1443" s="5" t="s">
        <v>5</v>
      </c>
      <c r="N1443" s="5" t="s">
        <v>1640</v>
      </c>
      <c r="O1443" s="18">
        <v>44459</v>
      </c>
      <c r="P1443" s="5" t="s">
        <v>1641</v>
      </c>
      <c r="Q1443" s="19">
        <f>3596.47+0.37</f>
        <v>3596.8399999999997</v>
      </c>
      <c r="R1443" s="19">
        <f>3596.47+0.37</f>
        <v>3596.8399999999997</v>
      </c>
      <c r="S1443" s="19">
        <v>0</v>
      </c>
      <c r="T1443" s="19">
        <v>0</v>
      </c>
    </row>
    <row r="1444" spans="1:20" outlineLevel="4" x14ac:dyDescent="0.35">
      <c r="A1444" s="9" t="s">
        <v>526</v>
      </c>
      <c r="B1444" s="9" t="s">
        <v>527</v>
      </c>
      <c r="C1444" s="12" t="s">
        <v>1595</v>
      </c>
      <c r="D1444" s="5" t="s">
        <v>1615</v>
      </c>
      <c r="E1444" s="9" t="s">
        <v>1615</v>
      </c>
      <c r="F1444" s="5" t="s">
        <v>529</v>
      </c>
      <c r="G1444" s="5" t="s">
        <v>4</v>
      </c>
      <c r="H1444" s="5" t="s">
        <v>1642</v>
      </c>
      <c r="I1444" s="4" t="s">
        <v>1643</v>
      </c>
      <c r="J1444" s="5" t="s">
        <v>4</v>
      </c>
      <c r="K1444" s="5" t="s">
        <v>4</v>
      </c>
      <c r="L1444" s="5" t="s">
        <v>4</v>
      </c>
      <c r="M1444" s="5" t="s">
        <v>5</v>
      </c>
      <c r="N1444" s="5" t="s">
        <v>1648</v>
      </c>
      <c r="O1444" s="18">
        <v>44518</v>
      </c>
      <c r="P1444" s="5" t="s">
        <v>1649</v>
      </c>
      <c r="Q1444" s="19">
        <v>4133.59</v>
      </c>
      <c r="R1444" s="19">
        <v>4133.59</v>
      </c>
      <c r="S1444" s="19">
        <v>0</v>
      </c>
      <c r="T1444" s="19">
        <v>0</v>
      </c>
    </row>
    <row r="1445" spans="1:20" outlineLevel="3" x14ac:dyDescent="0.35">
      <c r="H1445" s="1" t="s">
        <v>11212</v>
      </c>
      <c r="O1445" s="18"/>
      <c r="Q1445" s="19">
        <f>SUBTOTAL(9,Q1441:Q1444)</f>
        <v>24239.96</v>
      </c>
      <c r="R1445" s="19">
        <f>SUBTOTAL(9,R1441:R1444)</f>
        <v>24239.96</v>
      </c>
      <c r="S1445" s="19">
        <f>SUBTOTAL(9,S1441:S1444)</f>
        <v>0</v>
      </c>
      <c r="T1445" s="19">
        <f>SUBTOTAL(9,T1441:T1444)</f>
        <v>0</v>
      </c>
    </row>
    <row r="1446" spans="1:20" ht="29" outlineLevel="4" x14ac:dyDescent="0.35">
      <c r="A1446" s="9" t="s">
        <v>526</v>
      </c>
      <c r="B1446" s="9" t="s">
        <v>527</v>
      </c>
      <c r="C1446" s="12" t="s">
        <v>1595</v>
      </c>
      <c r="D1446" s="5" t="s">
        <v>1615</v>
      </c>
      <c r="E1446" s="9" t="s">
        <v>1615</v>
      </c>
      <c r="F1446" s="5" t="s">
        <v>529</v>
      </c>
      <c r="G1446" s="5" t="s">
        <v>4</v>
      </c>
      <c r="H1446" s="5" t="s">
        <v>1651</v>
      </c>
      <c r="I1446" s="4" t="s">
        <v>1652</v>
      </c>
      <c r="J1446" s="5" t="s">
        <v>4</v>
      </c>
      <c r="K1446" s="5" t="s">
        <v>4</v>
      </c>
      <c r="L1446" s="5" t="s">
        <v>4</v>
      </c>
      <c r="M1446" s="5" t="s">
        <v>5</v>
      </c>
      <c r="N1446" s="5" t="s">
        <v>1650</v>
      </c>
      <c r="O1446" s="18">
        <v>44518</v>
      </c>
      <c r="P1446" s="5" t="s">
        <v>1649</v>
      </c>
      <c r="Q1446" s="19">
        <v>59500</v>
      </c>
      <c r="R1446" s="19">
        <v>59500</v>
      </c>
      <c r="S1446" s="19">
        <v>0</v>
      </c>
      <c r="T1446" s="19">
        <v>0</v>
      </c>
    </row>
    <row r="1447" spans="1:20" outlineLevel="3" x14ac:dyDescent="0.35">
      <c r="H1447" s="1" t="s">
        <v>11213</v>
      </c>
      <c r="O1447" s="18"/>
      <c r="Q1447" s="19">
        <f>SUBTOTAL(9,Q1446:Q1446)</f>
        <v>59500</v>
      </c>
      <c r="R1447" s="19">
        <f>SUBTOTAL(9,R1446:R1446)</f>
        <v>59500</v>
      </c>
      <c r="S1447" s="19">
        <f>SUBTOTAL(9,S1446:S1446)</f>
        <v>0</v>
      </c>
      <c r="T1447" s="19">
        <f>SUBTOTAL(9,T1446:T1446)</f>
        <v>0</v>
      </c>
    </row>
    <row r="1448" spans="1:20" ht="29" outlineLevel="4" x14ac:dyDescent="0.35">
      <c r="A1448" s="9" t="s">
        <v>74</v>
      </c>
      <c r="B1448" s="9" t="s">
        <v>75</v>
      </c>
      <c r="C1448" s="12" t="s">
        <v>1595</v>
      </c>
      <c r="D1448" s="5" t="s">
        <v>1599</v>
      </c>
      <c r="E1448" s="9" t="s">
        <v>1599</v>
      </c>
      <c r="F1448" s="5" t="s">
        <v>77</v>
      </c>
      <c r="G1448" s="5" t="s">
        <v>4</v>
      </c>
      <c r="H1448" s="5" t="s">
        <v>1655</v>
      </c>
      <c r="I1448" s="4" t="s">
        <v>1631</v>
      </c>
      <c r="J1448" s="5" t="s">
        <v>4</v>
      </c>
      <c r="K1448" s="5" t="s">
        <v>4</v>
      </c>
      <c r="L1448" s="5" t="s">
        <v>4</v>
      </c>
      <c r="M1448" s="5" t="s">
        <v>5</v>
      </c>
      <c r="N1448" s="5" t="s">
        <v>1653</v>
      </c>
      <c r="O1448" s="18">
        <v>44406</v>
      </c>
      <c r="P1448" s="5" t="s">
        <v>1654</v>
      </c>
      <c r="Q1448" s="19">
        <v>3699</v>
      </c>
      <c r="R1448" s="19">
        <v>3699</v>
      </c>
      <c r="S1448" s="19">
        <v>0</v>
      </c>
      <c r="T1448" s="19">
        <v>0</v>
      </c>
    </row>
    <row r="1449" spans="1:20" ht="29" outlineLevel="4" x14ac:dyDescent="0.35">
      <c r="A1449" s="9" t="s">
        <v>74</v>
      </c>
      <c r="B1449" s="9" t="s">
        <v>75</v>
      </c>
      <c r="C1449" s="12" t="s">
        <v>1595</v>
      </c>
      <c r="D1449" s="5" t="s">
        <v>1599</v>
      </c>
      <c r="E1449" s="9" t="s">
        <v>1599</v>
      </c>
      <c r="F1449" s="5" t="s">
        <v>77</v>
      </c>
      <c r="G1449" s="5" t="s">
        <v>4</v>
      </c>
      <c r="H1449" s="5" t="s">
        <v>1655</v>
      </c>
      <c r="I1449" s="4" t="s">
        <v>1631</v>
      </c>
      <c r="J1449" s="5" t="s">
        <v>4</v>
      </c>
      <c r="K1449" s="5" t="s">
        <v>4</v>
      </c>
      <c r="L1449" s="5" t="s">
        <v>4</v>
      </c>
      <c r="M1449" s="5" t="s">
        <v>5</v>
      </c>
      <c r="N1449" s="5" t="s">
        <v>1656</v>
      </c>
      <c r="O1449" s="18">
        <v>44434</v>
      </c>
      <c r="P1449" s="5" t="s">
        <v>1605</v>
      </c>
      <c r="Q1449" s="19">
        <v>2974</v>
      </c>
      <c r="R1449" s="19">
        <v>2974</v>
      </c>
      <c r="S1449" s="19">
        <v>0</v>
      </c>
      <c r="T1449" s="19">
        <v>0</v>
      </c>
    </row>
    <row r="1450" spans="1:20" outlineLevel="3" x14ac:dyDescent="0.35">
      <c r="H1450" s="1" t="s">
        <v>11214</v>
      </c>
      <c r="O1450" s="18"/>
      <c r="Q1450" s="19">
        <f>SUBTOTAL(9,Q1448:Q1449)</f>
        <v>6673</v>
      </c>
      <c r="R1450" s="19">
        <f>SUBTOTAL(9,R1448:R1449)</f>
        <v>6673</v>
      </c>
      <c r="S1450" s="19">
        <f>SUBTOTAL(9,S1448:S1449)</f>
        <v>0</v>
      </c>
      <c r="T1450" s="19">
        <f>SUBTOTAL(9,T1448:T1449)</f>
        <v>0</v>
      </c>
    </row>
    <row r="1451" spans="1:20" outlineLevel="4" x14ac:dyDescent="0.35">
      <c r="A1451" s="9" t="s">
        <v>1222</v>
      </c>
      <c r="B1451" s="9" t="s">
        <v>1223</v>
      </c>
      <c r="C1451" s="12" t="s">
        <v>1595</v>
      </c>
      <c r="D1451" s="5" t="s">
        <v>1621</v>
      </c>
      <c r="E1451" s="9" t="s">
        <v>1621</v>
      </c>
      <c r="F1451" s="5" t="s">
        <v>12483</v>
      </c>
      <c r="G1451" s="5" t="s">
        <v>4</v>
      </c>
      <c r="H1451" s="5" t="s">
        <v>1659</v>
      </c>
      <c r="I1451" s="4" t="s">
        <v>12561</v>
      </c>
      <c r="J1451" s="5" t="s">
        <v>1657</v>
      </c>
      <c r="K1451" s="5" t="s">
        <v>4</v>
      </c>
      <c r="L1451" s="5" t="s">
        <v>4</v>
      </c>
      <c r="M1451" s="5" t="s">
        <v>5</v>
      </c>
      <c r="N1451" s="5" t="s">
        <v>1658</v>
      </c>
      <c r="O1451" s="18">
        <v>44586</v>
      </c>
      <c r="P1451" s="5" t="s">
        <v>7</v>
      </c>
      <c r="Q1451" s="19">
        <v>26442.84</v>
      </c>
      <c r="R1451" s="19">
        <v>26442.84</v>
      </c>
      <c r="S1451" s="19">
        <v>0</v>
      </c>
      <c r="T1451" s="19">
        <v>0</v>
      </c>
    </row>
    <row r="1452" spans="1:20" outlineLevel="4" x14ac:dyDescent="0.35">
      <c r="A1452" s="9" t="s">
        <v>1222</v>
      </c>
      <c r="B1452" s="9" t="s">
        <v>1223</v>
      </c>
      <c r="C1452" s="12" t="s">
        <v>1595</v>
      </c>
      <c r="D1452" s="5" t="s">
        <v>1621</v>
      </c>
      <c r="E1452" s="9" t="s">
        <v>1621</v>
      </c>
      <c r="F1452" s="5" t="s">
        <v>12483</v>
      </c>
      <c r="G1452" s="5" t="s">
        <v>4</v>
      </c>
      <c r="H1452" s="5" t="s">
        <v>1659</v>
      </c>
      <c r="I1452" s="4" t="s">
        <v>12561</v>
      </c>
      <c r="J1452" s="5" t="s">
        <v>1657</v>
      </c>
      <c r="K1452" s="5" t="s">
        <v>4</v>
      </c>
      <c r="L1452" s="5" t="s">
        <v>4</v>
      </c>
      <c r="M1452" s="5" t="s">
        <v>5</v>
      </c>
      <c r="N1452" s="5" t="s">
        <v>1660</v>
      </c>
      <c r="O1452" s="18">
        <v>44690</v>
      </c>
      <c r="P1452" s="5" t="s">
        <v>7</v>
      </c>
      <c r="Q1452" s="19">
        <v>40161.870000000003</v>
      </c>
      <c r="R1452" s="19">
        <v>40161.870000000003</v>
      </c>
      <c r="S1452" s="19">
        <v>0</v>
      </c>
      <c r="T1452" s="19">
        <v>0</v>
      </c>
    </row>
    <row r="1453" spans="1:20" outlineLevel="4" x14ac:dyDescent="0.35">
      <c r="A1453" s="9" t="s">
        <v>1222</v>
      </c>
      <c r="B1453" s="9" t="s">
        <v>1223</v>
      </c>
      <c r="C1453" s="12" t="s">
        <v>1595</v>
      </c>
      <c r="D1453" s="5" t="s">
        <v>1621</v>
      </c>
      <c r="E1453" s="9" t="s">
        <v>1621</v>
      </c>
      <c r="F1453" s="5" t="s">
        <v>12483</v>
      </c>
      <c r="G1453" s="5" t="s">
        <v>4</v>
      </c>
      <c r="H1453" s="5" t="s">
        <v>1659</v>
      </c>
      <c r="I1453" s="4" t="s">
        <v>12561</v>
      </c>
      <c r="J1453" s="5" t="s">
        <v>1657</v>
      </c>
      <c r="K1453" s="5" t="s">
        <v>4</v>
      </c>
      <c r="L1453" s="5" t="s">
        <v>4</v>
      </c>
      <c r="M1453" s="5" t="s">
        <v>5</v>
      </c>
      <c r="N1453" s="5" t="s">
        <v>1661</v>
      </c>
      <c r="O1453" s="18">
        <v>44729</v>
      </c>
      <c r="P1453" s="5" t="s">
        <v>7</v>
      </c>
      <c r="Q1453" s="19">
        <v>60004.41</v>
      </c>
      <c r="R1453" s="19">
        <v>60004.41</v>
      </c>
      <c r="S1453" s="19">
        <v>0</v>
      </c>
      <c r="T1453" s="19">
        <v>0</v>
      </c>
    </row>
    <row r="1454" spans="1:20" outlineLevel="3" x14ac:dyDescent="0.35">
      <c r="H1454" s="1" t="s">
        <v>11215</v>
      </c>
      <c r="O1454" s="18"/>
      <c r="Q1454" s="19">
        <f>SUBTOTAL(9,Q1451:Q1453)</f>
        <v>126609.12000000001</v>
      </c>
      <c r="R1454" s="19">
        <f>SUBTOTAL(9,R1451:R1453)</f>
        <v>126609.12000000001</v>
      </c>
      <c r="S1454" s="19">
        <f>SUBTOTAL(9,S1451:S1453)</f>
        <v>0</v>
      </c>
      <c r="T1454" s="19">
        <f>SUBTOTAL(9,T1451:T1453)</f>
        <v>0</v>
      </c>
    </row>
    <row r="1455" spans="1:20" ht="29" outlineLevel="4" x14ac:dyDescent="0.35">
      <c r="A1455" s="9" t="s">
        <v>1222</v>
      </c>
      <c r="B1455" s="9" t="s">
        <v>1223</v>
      </c>
      <c r="C1455" s="12" t="s">
        <v>1595</v>
      </c>
      <c r="D1455" s="5" t="s">
        <v>1621</v>
      </c>
      <c r="E1455" s="9" t="s">
        <v>1621</v>
      </c>
      <c r="F1455" s="5" t="s">
        <v>4</v>
      </c>
      <c r="G1455" s="5" t="s">
        <v>1006</v>
      </c>
      <c r="H1455" s="5" t="s">
        <v>1663</v>
      </c>
      <c r="I1455" s="4" t="s">
        <v>12560</v>
      </c>
      <c r="J1455" s="5" t="s">
        <v>1657</v>
      </c>
      <c r="K1455" s="5" t="s">
        <v>4</v>
      </c>
      <c r="L1455" s="5" t="s">
        <v>4</v>
      </c>
      <c r="M1455" s="5" t="s">
        <v>5</v>
      </c>
      <c r="N1455" s="5" t="s">
        <v>1662</v>
      </c>
      <c r="O1455" s="18">
        <v>44550</v>
      </c>
      <c r="P1455" s="5" t="s">
        <v>7</v>
      </c>
      <c r="Q1455" s="19">
        <v>150.35</v>
      </c>
      <c r="R1455" s="19">
        <v>0</v>
      </c>
      <c r="S1455" s="19">
        <v>150.35</v>
      </c>
      <c r="T1455" s="19">
        <v>0</v>
      </c>
    </row>
    <row r="1456" spans="1:20" ht="29" outlineLevel="4" x14ac:dyDescent="0.35">
      <c r="A1456" s="9" t="s">
        <v>1222</v>
      </c>
      <c r="B1456" s="9" t="s">
        <v>1223</v>
      </c>
      <c r="C1456" s="12" t="s">
        <v>1595</v>
      </c>
      <c r="D1456" s="5" t="s">
        <v>1621</v>
      </c>
      <c r="E1456" s="9" t="s">
        <v>1621</v>
      </c>
      <c r="F1456" s="5" t="s">
        <v>4</v>
      </c>
      <c r="G1456" s="5" t="s">
        <v>1006</v>
      </c>
      <c r="H1456" s="5" t="s">
        <v>1663</v>
      </c>
      <c r="I1456" s="4" t="s">
        <v>12560</v>
      </c>
      <c r="J1456" s="5" t="s">
        <v>1657</v>
      </c>
      <c r="K1456" s="5" t="s">
        <v>4</v>
      </c>
      <c r="L1456" s="5" t="s">
        <v>4</v>
      </c>
      <c r="M1456" s="5" t="s">
        <v>5</v>
      </c>
      <c r="N1456" s="5" t="s">
        <v>1664</v>
      </c>
      <c r="O1456" s="18">
        <v>44631</v>
      </c>
      <c r="P1456" s="5" t="s">
        <v>7</v>
      </c>
      <c r="Q1456" s="19">
        <v>119.18</v>
      </c>
      <c r="R1456" s="19">
        <v>0</v>
      </c>
      <c r="S1456" s="19">
        <v>119.18</v>
      </c>
      <c r="T1456" s="19">
        <v>0</v>
      </c>
    </row>
    <row r="1457" spans="1:20" ht="29" outlineLevel="4" x14ac:dyDescent="0.35">
      <c r="A1457" s="9" t="s">
        <v>1222</v>
      </c>
      <c r="B1457" s="9" t="s">
        <v>1223</v>
      </c>
      <c r="C1457" s="12" t="s">
        <v>1595</v>
      </c>
      <c r="D1457" s="5" t="s">
        <v>1621</v>
      </c>
      <c r="E1457" s="9" t="s">
        <v>1621</v>
      </c>
      <c r="F1457" s="5" t="s">
        <v>4</v>
      </c>
      <c r="G1457" s="5" t="s">
        <v>1006</v>
      </c>
      <c r="H1457" s="5" t="s">
        <v>1663</v>
      </c>
      <c r="I1457" s="4" t="s">
        <v>12560</v>
      </c>
      <c r="J1457" s="5" t="s">
        <v>1657</v>
      </c>
      <c r="K1457" s="5" t="s">
        <v>4</v>
      </c>
      <c r="L1457" s="5" t="s">
        <v>4</v>
      </c>
      <c r="M1457" s="5" t="s">
        <v>5</v>
      </c>
      <c r="N1457" s="5" t="s">
        <v>1665</v>
      </c>
      <c r="O1457" s="18">
        <v>44733</v>
      </c>
      <c r="P1457" s="5" t="s">
        <v>7</v>
      </c>
      <c r="Q1457" s="19">
        <v>126.84</v>
      </c>
      <c r="R1457" s="19">
        <v>0</v>
      </c>
      <c r="S1457" s="19">
        <v>126.84</v>
      </c>
      <c r="T1457" s="19">
        <v>0</v>
      </c>
    </row>
    <row r="1458" spans="1:20" ht="29" outlineLevel="4" x14ac:dyDescent="0.35">
      <c r="A1458" s="9" t="s">
        <v>1222</v>
      </c>
      <c r="B1458" s="9" t="s">
        <v>1223</v>
      </c>
      <c r="C1458" s="12" t="s">
        <v>1595</v>
      </c>
      <c r="D1458" s="5" t="s">
        <v>1621</v>
      </c>
      <c r="E1458" s="9" t="s">
        <v>1621</v>
      </c>
      <c r="F1458" s="5" t="s">
        <v>12483</v>
      </c>
      <c r="G1458" s="5" t="s">
        <v>4</v>
      </c>
      <c r="H1458" s="5" t="s">
        <v>1663</v>
      </c>
      <c r="I1458" s="4" t="s">
        <v>12560</v>
      </c>
      <c r="J1458" s="5" t="s">
        <v>1657</v>
      </c>
      <c r="K1458" s="5" t="s">
        <v>4</v>
      </c>
      <c r="L1458" s="5" t="s">
        <v>4</v>
      </c>
      <c r="M1458" s="5" t="s">
        <v>5</v>
      </c>
      <c r="N1458" s="5" t="s">
        <v>1662</v>
      </c>
      <c r="O1458" s="18">
        <v>44550</v>
      </c>
      <c r="P1458" s="5" t="s">
        <v>7</v>
      </c>
      <c r="Q1458" s="19">
        <v>20629.400000000001</v>
      </c>
      <c r="R1458" s="19">
        <v>20629.400000000001</v>
      </c>
      <c r="S1458" s="19">
        <v>0</v>
      </c>
      <c r="T1458" s="19">
        <v>0</v>
      </c>
    </row>
    <row r="1459" spans="1:20" ht="29" outlineLevel="4" x14ac:dyDescent="0.35">
      <c r="A1459" s="9" t="s">
        <v>1222</v>
      </c>
      <c r="B1459" s="9" t="s">
        <v>1223</v>
      </c>
      <c r="C1459" s="12" t="s">
        <v>1595</v>
      </c>
      <c r="D1459" s="5" t="s">
        <v>1621</v>
      </c>
      <c r="E1459" s="9" t="s">
        <v>1621</v>
      </c>
      <c r="F1459" s="5" t="s">
        <v>12483</v>
      </c>
      <c r="G1459" s="5" t="s">
        <v>4</v>
      </c>
      <c r="H1459" s="5" t="s">
        <v>1663</v>
      </c>
      <c r="I1459" s="4" t="s">
        <v>12560</v>
      </c>
      <c r="J1459" s="5" t="s">
        <v>1657</v>
      </c>
      <c r="K1459" s="5" t="s">
        <v>4</v>
      </c>
      <c r="L1459" s="5" t="s">
        <v>4</v>
      </c>
      <c r="M1459" s="5" t="s">
        <v>5</v>
      </c>
      <c r="N1459" s="5" t="s">
        <v>1664</v>
      </c>
      <c r="O1459" s="18">
        <v>44631</v>
      </c>
      <c r="P1459" s="5" t="s">
        <v>7</v>
      </c>
      <c r="Q1459" s="19">
        <v>16352.98</v>
      </c>
      <c r="R1459" s="19">
        <v>16352.98</v>
      </c>
      <c r="S1459" s="19">
        <v>0</v>
      </c>
      <c r="T1459" s="19">
        <v>0</v>
      </c>
    </row>
    <row r="1460" spans="1:20" ht="29" outlineLevel="4" x14ac:dyDescent="0.35">
      <c r="A1460" s="9" t="s">
        <v>1222</v>
      </c>
      <c r="B1460" s="9" t="s">
        <v>1223</v>
      </c>
      <c r="C1460" s="12" t="s">
        <v>1595</v>
      </c>
      <c r="D1460" s="5" t="s">
        <v>1621</v>
      </c>
      <c r="E1460" s="9" t="s">
        <v>1621</v>
      </c>
      <c r="F1460" s="5" t="s">
        <v>12483</v>
      </c>
      <c r="G1460" s="5" t="s">
        <v>4</v>
      </c>
      <c r="H1460" s="5" t="s">
        <v>1663</v>
      </c>
      <c r="I1460" s="4" t="s">
        <v>12560</v>
      </c>
      <c r="J1460" s="5" t="s">
        <v>1657</v>
      </c>
      <c r="K1460" s="5" t="s">
        <v>4</v>
      </c>
      <c r="L1460" s="5" t="s">
        <v>4</v>
      </c>
      <c r="M1460" s="5" t="s">
        <v>5</v>
      </c>
      <c r="N1460" s="5" t="s">
        <v>1665</v>
      </c>
      <c r="O1460" s="18">
        <v>44733</v>
      </c>
      <c r="P1460" s="5" t="s">
        <v>7</v>
      </c>
      <c r="Q1460" s="19">
        <v>17403.37</v>
      </c>
      <c r="R1460" s="19">
        <v>17403.37</v>
      </c>
      <c r="S1460" s="19">
        <v>0</v>
      </c>
      <c r="T1460" s="19">
        <v>0</v>
      </c>
    </row>
    <row r="1461" spans="1:20" outlineLevel="3" x14ac:dyDescent="0.35">
      <c r="H1461" s="1" t="s">
        <v>11216</v>
      </c>
      <c r="O1461" s="18"/>
      <c r="Q1461" s="19">
        <f>SUBTOTAL(9,Q1455:Q1460)</f>
        <v>54782.119999999995</v>
      </c>
      <c r="R1461" s="19">
        <f>SUBTOTAL(9,R1455:R1460)</f>
        <v>54385.75</v>
      </c>
      <c r="S1461" s="19">
        <f>SUBTOTAL(9,S1455:S1460)</f>
        <v>396.37</v>
      </c>
      <c r="T1461" s="19">
        <f>SUBTOTAL(9,T1455:T1460)</f>
        <v>0</v>
      </c>
    </row>
    <row r="1462" spans="1:20" ht="29" outlineLevel="4" x14ac:dyDescent="0.35">
      <c r="A1462" s="9" t="s">
        <v>104</v>
      </c>
      <c r="B1462" s="9" t="s">
        <v>105</v>
      </c>
      <c r="C1462" s="12" t="s">
        <v>1595</v>
      </c>
      <c r="D1462" s="5" t="s">
        <v>1621</v>
      </c>
      <c r="E1462" s="9" t="s">
        <v>1621</v>
      </c>
      <c r="F1462" s="5" t="s">
        <v>4</v>
      </c>
      <c r="G1462" s="5" t="s">
        <v>45</v>
      </c>
      <c r="H1462" s="5" t="s">
        <v>1667</v>
      </c>
      <c r="I1462" s="4" t="s">
        <v>1668</v>
      </c>
      <c r="J1462" s="5" t="s">
        <v>4</v>
      </c>
      <c r="K1462" s="5" t="s">
        <v>4</v>
      </c>
      <c r="L1462" s="5" t="s">
        <v>4</v>
      </c>
      <c r="M1462" s="5" t="s">
        <v>5</v>
      </c>
      <c r="N1462" s="5" t="s">
        <v>1666</v>
      </c>
      <c r="O1462" s="18">
        <v>44518</v>
      </c>
      <c r="P1462" s="5" t="s">
        <v>7</v>
      </c>
      <c r="Q1462" s="19">
        <v>1708.65</v>
      </c>
      <c r="R1462" s="19">
        <v>0</v>
      </c>
      <c r="S1462" s="19">
        <v>1708.65</v>
      </c>
      <c r="T1462" s="19">
        <v>0</v>
      </c>
    </row>
    <row r="1463" spans="1:20" ht="29" outlineLevel="4" x14ac:dyDescent="0.35">
      <c r="A1463" s="9" t="s">
        <v>104</v>
      </c>
      <c r="B1463" s="9" t="s">
        <v>105</v>
      </c>
      <c r="C1463" s="12" t="s">
        <v>1595</v>
      </c>
      <c r="D1463" s="5" t="s">
        <v>1621</v>
      </c>
      <c r="E1463" s="9" t="s">
        <v>1621</v>
      </c>
      <c r="F1463" s="5" t="s">
        <v>4</v>
      </c>
      <c r="G1463" s="5" t="s">
        <v>45</v>
      </c>
      <c r="H1463" s="5" t="s">
        <v>1667</v>
      </c>
      <c r="I1463" s="4" t="s">
        <v>1668</v>
      </c>
      <c r="J1463" s="5" t="s">
        <v>4</v>
      </c>
      <c r="K1463" s="5" t="s">
        <v>4</v>
      </c>
      <c r="L1463" s="5" t="s">
        <v>4</v>
      </c>
      <c r="M1463" s="5" t="s">
        <v>5</v>
      </c>
      <c r="N1463" s="5" t="s">
        <v>1669</v>
      </c>
      <c r="O1463" s="18">
        <v>44650</v>
      </c>
      <c r="P1463" s="5" t="s">
        <v>7</v>
      </c>
      <c r="Q1463" s="19">
        <v>934.94</v>
      </c>
      <c r="R1463" s="19">
        <v>0</v>
      </c>
      <c r="S1463" s="19">
        <v>934.94</v>
      </c>
      <c r="T1463" s="19">
        <v>0</v>
      </c>
    </row>
    <row r="1464" spans="1:20" ht="29" outlineLevel="4" x14ac:dyDescent="0.35">
      <c r="A1464" s="9" t="s">
        <v>104</v>
      </c>
      <c r="B1464" s="9" t="s">
        <v>105</v>
      </c>
      <c r="C1464" s="12" t="s">
        <v>1595</v>
      </c>
      <c r="D1464" s="5" t="s">
        <v>1621</v>
      </c>
      <c r="E1464" s="9" t="s">
        <v>1621</v>
      </c>
      <c r="F1464" s="5" t="s">
        <v>4</v>
      </c>
      <c r="G1464" s="5" t="s">
        <v>45</v>
      </c>
      <c r="H1464" s="5" t="s">
        <v>1667</v>
      </c>
      <c r="I1464" s="4" t="s">
        <v>1668</v>
      </c>
      <c r="J1464" s="5" t="s">
        <v>4</v>
      </c>
      <c r="K1464" s="5" t="s">
        <v>4</v>
      </c>
      <c r="L1464" s="5" t="s">
        <v>4</v>
      </c>
      <c r="M1464" s="5" t="s">
        <v>5</v>
      </c>
      <c r="N1464" s="5" t="s">
        <v>1670</v>
      </c>
      <c r="O1464" s="18">
        <v>44704</v>
      </c>
      <c r="P1464" s="5" t="s">
        <v>7</v>
      </c>
      <c r="Q1464" s="19">
        <v>1119.3599999999999</v>
      </c>
      <c r="R1464" s="19">
        <v>0</v>
      </c>
      <c r="S1464" s="19">
        <v>1119.3599999999999</v>
      </c>
      <c r="T1464" s="19">
        <v>0</v>
      </c>
    </row>
    <row r="1465" spans="1:20" ht="29" outlineLevel="4" x14ac:dyDescent="0.35">
      <c r="A1465" s="9" t="s">
        <v>104</v>
      </c>
      <c r="B1465" s="9" t="s">
        <v>105</v>
      </c>
      <c r="C1465" s="12" t="s">
        <v>1595</v>
      </c>
      <c r="D1465" s="5" t="s">
        <v>1621</v>
      </c>
      <c r="E1465" s="9" t="s">
        <v>1621</v>
      </c>
      <c r="F1465" s="5" t="s">
        <v>1200</v>
      </c>
      <c r="G1465" s="5" t="s">
        <v>4</v>
      </c>
      <c r="H1465" s="5" t="s">
        <v>1667</v>
      </c>
      <c r="I1465" s="4" t="s">
        <v>1668</v>
      </c>
      <c r="J1465" s="5" t="s">
        <v>4</v>
      </c>
      <c r="K1465" s="5" t="s">
        <v>4</v>
      </c>
      <c r="L1465" s="5" t="s">
        <v>4</v>
      </c>
      <c r="M1465" s="5" t="s">
        <v>5</v>
      </c>
      <c r="N1465" s="5" t="s">
        <v>1666</v>
      </c>
      <c r="O1465" s="18">
        <v>44518</v>
      </c>
      <c r="P1465" s="5" t="s">
        <v>7</v>
      </c>
      <c r="Q1465" s="19">
        <v>13670.35</v>
      </c>
      <c r="R1465" s="19">
        <v>13670.35</v>
      </c>
      <c r="S1465" s="19">
        <v>0</v>
      </c>
      <c r="T1465" s="19">
        <v>0</v>
      </c>
    </row>
    <row r="1466" spans="1:20" ht="29" outlineLevel="4" x14ac:dyDescent="0.35">
      <c r="A1466" s="9" t="s">
        <v>104</v>
      </c>
      <c r="B1466" s="9" t="s">
        <v>105</v>
      </c>
      <c r="C1466" s="12" t="s">
        <v>1595</v>
      </c>
      <c r="D1466" s="5" t="s">
        <v>1621</v>
      </c>
      <c r="E1466" s="9" t="s">
        <v>1621</v>
      </c>
      <c r="F1466" s="5" t="s">
        <v>1200</v>
      </c>
      <c r="G1466" s="5" t="s">
        <v>4</v>
      </c>
      <c r="H1466" s="5" t="s">
        <v>1667</v>
      </c>
      <c r="I1466" s="4" t="s">
        <v>1668</v>
      </c>
      <c r="J1466" s="5" t="s">
        <v>4</v>
      </c>
      <c r="K1466" s="5" t="s">
        <v>4</v>
      </c>
      <c r="L1466" s="5" t="s">
        <v>4</v>
      </c>
      <c r="M1466" s="5" t="s">
        <v>5</v>
      </c>
      <c r="N1466" s="5" t="s">
        <v>1669</v>
      </c>
      <c r="O1466" s="18">
        <v>44650</v>
      </c>
      <c r="P1466" s="5" t="s">
        <v>7</v>
      </c>
      <c r="Q1466" s="19">
        <v>7480.06</v>
      </c>
      <c r="R1466" s="19">
        <v>7480.06</v>
      </c>
      <c r="S1466" s="19">
        <v>0</v>
      </c>
      <c r="T1466" s="19">
        <v>0</v>
      </c>
    </row>
    <row r="1467" spans="1:20" ht="29" outlineLevel="4" x14ac:dyDescent="0.35">
      <c r="A1467" s="9" t="s">
        <v>104</v>
      </c>
      <c r="B1467" s="9" t="s">
        <v>105</v>
      </c>
      <c r="C1467" s="12" t="s">
        <v>1595</v>
      </c>
      <c r="D1467" s="5" t="s">
        <v>1621</v>
      </c>
      <c r="E1467" s="9" t="s">
        <v>1621</v>
      </c>
      <c r="F1467" s="5" t="s">
        <v>1200</v>
      </c>
      <c r="G1467" s="5" t="s">
        <v>4</v>
      </c>
      <c r="H1467" s="5" t="s">
        <v>1667</v>
      </c>
      <c r="I1467" s="4" t="s">
        <v>1668</v>
      </c>
      <c r="J1467" s="5" t="s">
        <v>4</v>
      </c>
      <c r="K1467" s="5" t="s">
        <v>4</v>
      </c>
      <c r="L1467" s="5" t="s">
        <v>4</v>
      </c>
      <c r="M1467" s="5" t="s">
        <v>5</v>
      </c>
      <c r="N1467" s="5" t="s">
        <v>1670</v>
      </c>
      <c r="O1467" s="18">
        <v>44704</v>
      </c>
      <c r="P1467" s="5" t="s">
        <v>7</v>
      </c>
      <c r="Q1467" s="19">
        <v>8955.64</v>
      </c>
      <c r="R1467" s="19">
        <v>8955.64</v>
      </c>
      <c r="S1467" s="19">
        <v>0</v>
      </c>
      <c r="T1467" s="19">
        <v>0</v>
      </c>
    </row>
    <row r="1468" spans="1:20" outlineLevel="3" x14ac:dyDescent="0.35">
      <c r="H1468" s="1" t="s">
        <v>11217</v>
      </c>
      <c r="O1468" s="18"/>
      <c r="Q1468" s="19">
        <f>SUBTOTAL(9,Q1462:Q1467)</f>
        <v>33869</v>
      </c>
      <c r="R1468" s="19">
        <f>SUBTOTAL(9,R1462:R1467)</f>
        <v>30106.05</v>
      </c>
      <c r="S1468" s="19">
        <f>SUBTOTAL(9,S1462:S1467)</f>
        <v>3762.95</v>
      </c>
      <c r="T1468" s="19">
        <f>SUBTOTAL(9,T1462:T1467)</f>
        <v>0</v>
      </c>
    </row>
    <row r="1469" spans="1:20" ht="29" outlineLevel="4" x14ac:dyDescent="0.35">
      <c r="A1469" s="9" t="s">
        <v>526</v>
      </c>
      <c r="B1469" s="9" t="s">
        <v>527</v>
      </c>
      <c r="C1469" s="12" t="s">
        <v>1595</v>
      </c>
      <c r="D1469" s="5" t="s">
        <v>1615</v>
      </c>
      <c r="E1469" s="9" t="s">
        <v>1615</v>
      </c>
      <c r="F1469" s="5" t="s">
        <v>529</v>
      </c>
      <c r="G1469" s="5" t="s">
        <v>4</v>
      </c>
      <c r="H1469" s="5" t="s">
        <v>1673</v>
      </c>
      <c r="I1469" s="4" t="s">
        <v>12562</v>
      </c>
      <c r="J1469" s="5" t="s">
        <v>4</v>
      </c>
      <c r="K1469" s="5" t="s">
        <v>4</v>
      </c>
      <c r="L1469" s="5" t="s">
        <v>4</v>
      </c>
      <c r="M1469" s="5" t="s">
        <v>5</v>
      </c>
      <c r="N1469" s="5" t="s">
        <v>1671</v>
      </c>
      <c r="O1469" s="18">
        <v>44641</v>
      </c>
      <c r="P1469" s="5" t="s">
        <v>1672</v>
      </c>
      <c r="Q1469" s="19">
        <v>11113.86</v>
      </c>
      <c r="R1469" s="19">
        <v>11113.86</v>
      </c>
      <c r="S1469" s="19">
        <v>0</v>
      </c>
      <c r="T1469" s="19">
        <v>0</v>
      </c>
    </row>
    <row r="1470" spans="1:20" ht="29" outlineLevel="4" x14ac:dyDescent="0.35">
      <c r="A1470" s="9" t="s">
        <v>526</v>
      </c>
      <c r="B1470" s="9" t="s">
        <v>527</v>
      </c>
      <c r="C1470" s="12" t="s">
        <v>1595</v>
      </c>
      <c r="D1470" s="5" t="s">
        <v>1615</v>
      </c>
      <c r="E1470" s="9" t="s">
        <v>1615</v>
      </c>
      <c r="F1470" s="5" t="s">
        <v>529</v>
      </c>
      <c r="G1470" s="5" t="s">
        <v>4</v>
      </c>
      <c r="H1470" s="5" t="s">
        <v>1673</v>
      </c>
      <c r="I1470" s="4" t="s">
        <v>12562</v>
      </c>
      <c r="J1470" s="5" t="s">
        <v>4</v>
      </c>
      <c r="K1470" s="5" t="s">
        <v>4</v>
      </c>
      <c r="L1470" s="5" t="s">
        <v>4</v>
      </c>
      <c r="M1470" s="5" t="s">
        <v>5</v>
      </c>
      <c r="N1470" s="5" t="s">
        <v>1674</v>
      </c>
      <c r="O1470" s="18">
        <v>44669</v>
      </c>
      <c r="P1470" s="5" t="s">
        <v>1675</v>
      </c>
      <c r="Q1470" s="19">
        <v>4873.97</v>
      </c>
      <c r="R1470" s="19">
        <v>4873.97</v>
      </c>
      <c r="S1470" s="19">
        <v>0</v>
      </c>
      <c r="T1470" s="19">
        <v>0</v>
      </c>
    </row>
    <row r="1471" spans="1:20" ht="29" outlineLevel="4" x14ac:dyDescent="0.35">
      <c r="A1471" s="9" t="s">
        <v>526</v>
      </c>
      <c r="B1471" s="9" t="s">
        <v>527</v>
      </c>
      <c r="C1471" s="12" t="s">
        <v>1595</v>
      </c>
      <c r="D1471" s="5" t="s">
        <v>1615</v>
      </c>
      <c r="E1471" s="9" t="s">
        <v>1615</v>
      </c>
      <c r="F1471" s="5" t="s">
        <v>529</v>
      </c>
      <c r="G1471" s="5" t="s">
        <v>4</v>
      </c>
      <c r="H1471" s="5" t="s">
        <v>1673</v>
      </c>
      <c r="I1471" s="4" t="s">
        <v>12562</v>
      </c>
      <c r="J1471" s="5" t="s">
        <v>4</v>
      </c>
      <c r="K1471" s="5" t="s">
        <v>4</v>
      </c>
      <c r="L1471" s="5" t="s">
        <v>4</v>
      </c>
      <c r="M1471" s="5" t="s">
        <v>5</v>
      </c>
      <c r="N1471" s="5" t="s">
        <v>1676</v>
      </c>
      <c r="O1471" s="18">
        <v>44700</v>
      </c>
      <c r="P1471" s="5" t="s">
        <v>1677</v>
      </c>
      <c r="Q1471" s="19">
        <v>2621.53</v>
      </c>
      <c r="R1471" s="19">
        <v>2621.53</v>
      </c>
      <c r="S1471" s="19">
        <v>0</v>
      </c>
      <c r="T1471" s="19">
        <v>0</v>
      </c>
    </row>
    <row r="1472" spans="1:20" ht="29" outlineLevel="4" x14ac:dyDescent="0.35">
      <c r="A1472" s="9" t="s">
        <v>526</v>
      </c>
      <c r="B1472" s="9" t="s">
        <v>527</v>
      </c>
      <c r="C1472" s="12" t="s">
        <v>1595</v>
      </c>
      <c r="D1472" s="5" t="s">
        <v>1615</v>
      </c>
      <c r="E1472" s="9" t="s">
        <v>1615</v>
      </c>
      <c r="F1472" s="5" t="s">
        <v>529</v>
      </c>
      <c r="G1472" s="5" t="s">
        <v>4</v>
      </c>
      <c r="H1472" s="5" t="s">
        <v>1673</v>
      </c>
      <c r="I1472" s="4" t="s">
        <v>12562</v>
      </c>
      <c r="J1472" s="5" t="s">
        <v>4</v>
      </c>
      <c r="K1472" s="5" t="s">
        <v>4</v>
      </c>
      <c r="L1472" s="5" t="s">
        <v>4</v>
      </c>
      <c r="M1472" s="5" t="s">
        <v>5</v>
      </c>
      <c r="N1472" s="5" t="s">
        <v>1678</v>
      </c>
      <c r="O1472" s="18">
        <v>44739</v>
      </c>
      <c r="P1472" s="5" t="s">
        <v>1679</v>
      </c>
      <c r="Q1472" s="19">
        <v>2890.91</v>
      </c>
      <c r="R1472" s="19">
        <v>2890.91</v>
      </c>
      <c r="S1472" s="19">
        <v>0</v>
      </c>
      <c r="T1472" s="19">
        <v>0</v>
      </c>
    </row>
    <row r="1473" spans="1:20" outlineLevel="3" x14ac:dyDescent="0.35">
      <c r="H1473" s="1" t="s">
        <v>11218</v>
      </c>
      <c r="O1473" s="18"/>
      <c r="Q1473" s="19">
        <f>SUBTOTAL(9,Q1469:Q1472)</f>
        <v>21500.27</v>
      </c>
      <c r="R1473" s="19">
        <f>SUBTOTAL(9,R1469:R1472)</f>
        <v>21500.27</v>
      </c>
      <c r="S1473" s="19">
        <f>SUBTOTAL(9,S1469:S1472)</f>
        <v>0</v>
      </c>
      <c r="T1473" s="19">
        <f>SUBTOTAL(9,T1469:T1472)</f>
        <v>0</v>
      </c>
    </row>
    <row r="1474" spans="1:20" outlineLevel="4" x14ac:dyDescent="0.35">
      <c r="A1474" s="9" t="s">
        <v>104</v>
      </c>
      <c r="B1474" s="9" t="s">
        <v>105</v>
      </c>
      <c r="C1474" s="12" t="s">
        <v>1595</v>
      </c>
      <c r="D1474" s="5" t="s">
        <v>1621</v>
      </c>
      <c r="E1474" s="9" t="s">
        <v>1621</v>
      </c>
      <c r="F1474" s="5" t="s">
        <v>4</v>
      </c>
      <c r="G1474" s="5" t="s">
        <v>334</v>
      </c>
      <c r="H1474" s="5" t="s">
        <v>336</v>
      </c>
      <c r="I1474" s="4" t="s">
        <v>12505</v>
      </c>
      <c r="J1474" s="5" t="s">
        <v>4</v>
      </c>
      <c r="K1474" s="5" t="s">
        <v>4</v>
      </c>
      <c r="L1474" s="5" t="s">
        <v>4</v>
      </c>
      <c r="M1474" s="5" t="s">
        <v>5</v>
      </c>
      <c r="N1474" s="5" t="s">
        <v>1680</v>
      </c>
      <c r="O1474" s="18">
        <v>44523</v>
      </c>
      <c r="P1474" s="5" t="s">
        <v>7</v>
      </c>
      <c r="Q1474" s="19">
        <v>191889</v>
      </c>
      <c r="R1474" s="19">
        <v>0</v>
      </c>
      <c r="S1474" s="19">
        <v>191889</v>
      </c>
      <c r="T1474" s="19">
        <v>0</v>
      </c>
    </row>
    <row r="1475" spans="1:20" outlineLevel="3" x14ac:dyDescent="0.35">
      <c r="H1475" s="1" t="s">
        <v>10981</v>
      </c>
      <c r="O1475" s="18"/>
      <c r="Q1475" s="19">
        <f>SUBTOTAL(9,Q1474:Q1474)</f>
        <v>191889</v>
      </c>
      <c r="R1475" s="19">
        <f>SUBTOTAL(9,R1474:R1474)</f>
        <v>0</v>
      </c>
      <c r="S1475" s="19">
        <f>SUBTOTAL(9,S1474:S1474)</f>
        <v>191889</v>
      </c>
      <c r="T1475" s="19">
        <f>SUBTOTAL(9,T1474:T1474)</f>
        <v>0</v>
      </c>
    </row>
    <row r="1476" spans="1:20" ht="29" outlineLevel="4" x14ac:dyDescent="0.35">
      <c r="A1476" s="9" t="s">
        <v>74</v>
      </c>
      <c r="B1476" s="9" t="s">
        <v>75</v>
      </c>
      <c r="C1476" s="12" t="s">
        <v>1595</v>
      </c>
      <c r="D1476" s="5" t="s">
        <v>1599</v>
      </c>
      <c r="E1476" s="9" t="s">
        <v>1599</v>
      </c>
      <c r="F1476" s="5" t="s">
        <v>4</v>
      </c>
      <c r="G1476" s="5" t="s">
        <v>729</v>
      </c>
      <c r="H1476" s="5" t="s">
        <v>1682</v>
      </c>
      <c r="I1476" s="4" t="s">
        <v>1631</v>
      </c>
      <c r="J1476" s="5" t="s">
        <v>4</v>
      </c>
      <c r="K1476" s="5" t="s">
        <v>4</v>
      </c>
      <c r="L1476" s="5" t="s">
        <v>4</v>
      </c>
      <c r="M1476" s="5" t="s">
        <v>5</v>
      </c>
      <c r="N1476" s="5" t="s">
        <v>1681</v>
      </c>
      <c r="O1476" s="18">
        <v>44712</v>
      </c>
      <c r="P1476" s="5" t="s">
        <v>7</v>
      </c>
      <c r="Q1476" s="19">
        <v>125000</v>
      </c>
      <c r="R1476" s="19">
        <v>0</v>
      </c>
      <c r="S1476" s="19">
        <v>125000</v>
      </c>
      <c r="T1476" s="19">
        <v>0</v>
      </c>
    </row>
    <row r="1477" spans="1:20" ht="29" outlineLevel="4" x14ac:dyDescent="0.35">
      <c r="A1477" s="9" t="s">
        <v>74</v>
      </c>
      <c r="B1477" s="9" t="s">
        <v>75</v>
      </c>
      <c r="C1477" s="12" t="s">
        <v>1595</v>
      </c>
      <c r="D1477" s="5" t="s">
        <v>1599</v>
      </c>
      <c r="E1477" s="9" t="s">
        <v>1599</v>
      </c>
      <c r="F1477" s="5" t="s">
        <v>4</v>
      </c>
      <c r="G1477" s="5" t="s">
        <v>729</v>
      </c>
      <c r="H1477" s="5" t="s">
        <v>1682</v>
      </c>
      <c r="I1477" s="4" t="s">
        <v>1631</v>
      </c>
      <c r="J1477" s="5" t="s">
        <v>4</v>
      </c>
      <c r="K1477" s="5" t="s">
        <v>4</v>
      </c>
      <c r="L1477" s="5" t="s">
        <v>4</v>
      </c>
      <c r="M1477" s="5" t="s">
        <v>5</v>
      </c>
      <c r="N1477" s="5" t="s">
        <v>1683</v>
      </c>
      <c r="O1477" s="18">
        <v>44721</v>
      </c>
      <c r="P1477" s="5" t="s">
        <v>7</v>
      </c>
      <c r="Q1477" s="19">
        <v>125000</v>
      </c>
      <c r="R1477" s="19">
        <v>0</v>
      </c>
      <c r="S1477" s="19">
        <v>125000</v>
      </c>
      <c r="T1477" s="19">
        <v>0</v>
      </c>
    </row>
    <row r="1478" spans="1:20" outlineLevel="3" x14ac:dyDescent="0.35">
      <c r="H1478" s="1" t="s">
        <v>11219</v>
      </c>
      <c r="O1478" s="18"/>
      <c r="Q1478" s="19">
        <f>SUBTOTAL(9,Q1476:Q1477)</f>
        <v>250000</v>
      </c>
      <c r="R1478" s="19">
        <f>SUBTOTAL(9,R1476:R1477)</f>
        <v>0</v>
      </c>
      <c r="S1478" s="19">
        <f>SUBTOTAL(9,S1476:S1477)</f>
        <v>250000</v>
      </c>
      <c r="T1478" s="19">
        <f>SUBTOTAL(9,T1476:T1477)</f>
        <v>0</v>
      </c>
    </row>
    <row r="1479" spans="1:20" outlineLevel="2" x14ac:dyDescent="0.35">
      <c r="C1479" s="11" t="s">
        <v>10254</v>
      </c>
      <c r="O1479" s="18"/>
      <c r="Q1479" s="19">
        <f>SUBTOTAL(9,Q1406:Q1477)</f>
        <v>3688115.0799999996</v>
      </c>
      <c r="R1479" s="19">
        <f>SUBTOTAL(9,R1406:R1477)</f>
        <v>503161.58999999997</v>
      </c>
      <c r="S1479" s="19">
        <f>SUBTOTAL(9,S1406:S1477)</f>
        <v>3184953.4899999998</v>
      </c>
      <c r="T1479" s="19">
        <f>SUBTOTAL(9,T1406:T1477)</f>
        <v>0</v>
      </c>
    </row>
    <row r="1480" spans="1:20" outlineLevel="4" x14ac:dyDescent="0.35">
      <c r="A1480" s="9" t="s">
        <v>1129</v>
      </c>
      <c r="B1480" s="9" t="s">
        <v>1130</v>
      </c>
      <c r="C1480" s="12" t="s">
        <v>1684</v>
      </c>
      <c r="D1480" s="5" t="s">
        <v>1685</v>
      </c>
      <c r="E1480" s="9" t="s">
        <v>1685</v>
      </c>
      <c r="F1480" s="5" t="s">
        <v>4</v>
      </c>
      <c r="G1480" s="5" t="s">
        <v>1133</v>
      </c>
      <c r="H1480" s="5" t="s">
        <v>1135</v>
      </c>
      <c r="I1480" s="4" t="s">
        <v>1136</v>
      </c>
      <c r="J1480" s="5" t="s">
        <v>4</v>
      </c>
      <c r="K1480" s="5" t="s">
        <v>4</v>
      </c>
      <c r="L1480" s="5" t="s">
        <v>4</v>
      </c>
      <c r="M1480" s="5" t="s">
        <v>5</v>
      </c>
      <c r="N1480" s="5" t="s">
        <v>1686</v>
      </c>
      <c r="O1480" s="18">
        <v>44467</v>
      </c>
      <c r="P1480" s="5" t="s">
        <v>7</v>
      </c>
      <c r="Q1480" s="19">
        <v>433121.09</v>
      </c>
      <c r="R1480" s="19">
        <v>0</v>
      </c>
      <c r="S1480" s="19">
        <v>433121.09</v>
      </c>
      <c r="T1480" s="19">
        <v>0</v>
      </c>
    </row>
    <row r="1481" spans="1:20" outlineLevel="4" x14ac:dyDescent="0.35">
      <c r="A1481" s="9" t="s">
        <v>1129</v>
      </c>
      <c r="B1481" s="9" t="s">
        <v>1130</v>
      </c>
      <c r="C1481" s="12" t="s">
        <v>1684</v>
      </c>
      <c r="D1481" s="5" t="s">
        <v>1685</v>
      </c>
      <c r="E1481" s="9" t="s">
        <v>1685</v>
      </c>
      <c r="F1481" s="5" t="s">
        <v>4</v>
      </c>
      <c r="G1481" s="5" t="s">
        <v>1133</v>
      </c>
      <c r="H1481" s="5" t="s">
        <v>1135</v>
      </c>
      <c r="I1481" s="4" t="s">
        <v>1136</v>
      </c>
      <c r="J1481" s="5" t="s">
        <v>4</v>
      </c>
      <c r="K1481" s="5" t="s">
        <v>4</v>
      </c>
      <c r="L1481" s="5" t="s">
        <v>4</v>
      </c>
      <c r="M1481" s="5" t="s">
        <v>5</v>
      </c>
      <c r="N1481" s="5" t="s">
        <v>1687</v>
      </c>
      <c r="O1481" s="18">
        <v>44558</v>
      </c>
      <c r="P1481" s="5" t="s">
        <v>7</v>
      </c>
      <c r="Q1481" s="19">
        <v>591523.18000000005</v>
      </c>
      <c r="R1481" s="19">
        <v>0</v>
      </c>
      <c r="S1481" s="19">
        <v>591523.18000000005</v>
      </c>
      <c r="T1481" s="19">
        <v>0</v>
      </c>
    </row>
    <row r="1482" spans="1:20" outlineLevel="3" x14ac:dyDescent="0.35">
      <c r="H1482" s="1" t="s">
        <v>11125</v>
      </c>
      <c r="O1482" s="18"/>
      <c r="Q1482" s="19">
        <f>SUBTOTAL(9,Q1480:Q1481)</f>
        <v>1024644.27</v>
      </c>
      <c r="R1482" s="19">
        <f>SUBTOTAL(9,R1480:R1481)</f>
        <v>0</v>
      </c>
      <c r="S1482" s="19">
        <f>SUBTOTAL(9,S1480:S1481)</f>
        <v>1024644.27</v>
      </c>
      <c r="T1482" s="19">
        <f>SUBTOTAL(9,T1480:T1481)</f>
        <v>0</v>
      </c>
    </row>
    <row r="1483" spans="1:20" outlineLevel="4" x14ac:dyDescent="0.35">
      <c r="A1483" s="9" t="s">
        <v>1222</v>
      </c>
      <c r="B1483" s="9" t="s">
        <v>1223</v>
      </c>
      <c r="C1483" s="12" t="s">
        <v>1684</v>
      </c>
      <c r="D1483" s="5" t="s">
        <v>1688</v>
      </c>
      <c r="E1483" s="9" t="s">
        <v>1688</v>
      </c>
      <c r="F1483" s="5" t="s">
        <v>12483</v>
      </c>
      <c r="G1483" s="5" t="s">
        <v>4</v>
      </c>
      <c r="H1483" s="5" t="s">
        <v>1691</v>
      </c>
      <c r="I1483" s="4" t="s">
        <v>12563</v>
      </c>
      <c r="J1483" s="5" t="s">
        <v>1689</v>
      </c>
      <c r="K1483" s="5" t="s">
        <v>4</v>
      </c>
      <c r="L1483" s="5" t="s">
        <v>4</v>
      </c>
      <c r="M1483" s="5" t="s">
        <v>5</v>
      </c>
      <c r="N1483" s="5" t="s">
        <v>1690</v>
      </c>
      <c r="O1483" s="18">
        <v>44453</v>
      </c>
      <c r="P1483" s="5" t="s">
        <v>7</v>
      </c>
      <c r="Q1483" s="19">
        <v>18175</v>
      </c>
      <c r="R1483" s="19">
        <v>18175</v>
      </c>
      <c r="S1483" s="19">
        <v>0</v>
      </c>
      <c r="T1483" s="19">
        <v>0</v>
      </c>
    </row>
    <row r="1484" spans="1:20" outlineLevel="3" x14ac:dyDescent="0.35">
      <c r="H1484" s="1" t="s">
        <v>11220</v>
      </c>
      <c r="O1484" s="18"/>
      <c r="Q1484" s="19">
        <f>SUBTOTAL(9,Q1483:Q1483)</f>
        <v>18175</v>
      </c>
      <c r="R1484" s="19">
        <f>SUBTOTAL(9,R1483:R1483)</f>
        <v>18175</v>
      </c>
      <c r="S1484" s="19">
        <f>SUBTOTAL(9,S1483:S1483)</f>
        <v>0</v>
      </c>
      <c r="T1484" s="19">
        <f>SUBTOTAL(9,T1483:T1483)</f>
        <v>0</v>
      </c>
    </row>
    <row r="1485" spans="1:20" ht="29" outlineLevel="4" x14ac:dyDescent="0.35">
      <c r="A1485" s="9" t="s">
        <v>104</v>
      </c>
      <c r="B1485" s="9" t="s">
        <v>105</v>
      </c>
      <c r="C1485" s="12" t="s">
        <v>1684</v>
      </c>
      <c r="D1485" s="5" t="s">
        <v>1688</v>
      </c>
      <c r="E1485" s="9" t="s">
        <v>1688</v>
      </c>
      <c r="F1485" s="5" t="s">
        <v>4</v>
      </c>
      <c r="G1485" s="5" t="s">
        <v>45</v>
      </c>
      <c r="H1485" s="5" t="s">
        <v>1693</v>
      </c>
      <c r="I1485" s="4" t="s">
        <v>1694</v>
      </c>
      <c r="J1485" s="5" t="s">
        <v>4</v>
      </c>
      <c r="K1485" s="5" t="s">
        <v>4</v>
      </c>
      <c r="L1485" s="5" t="s">
        <v>4</v>
      </c>
      <c r="M1485" s="5" t="s">
        <v>5</v>
      </c>
      <c r="N1485" s="5" t="s">
        <v>1692</v>
      </c>
      <c r="O1485" s="18">
        <v>44442</v>
      </c>
      <c r="P1485" s="5" t="s">
        <v>7</v>
      </c>
      <c r="Q1485" s="19">
        <v>288.42</v>
      </c>
      <c r="R1485" s="19">
        <v>0</v>
      </c>
      <c r="S1485" s="19">
        <v>288.42</v>
      </c>
      <c r="T1485" s="19">
        <v>0</v>
      </c>
    </row>
    <row r="1486" spans="1:20" ht="29" outlineLevel="4" x14ac:dyDescent="0.35">
      <c r="A1486" s="9" t="s">
        <v>104</v>
      </c>
      <c r="B1486" s="9" t="s">
        <v>105</v>
      </c>
      <c r="C1486" s="12" t="s">
        <v>1684</v>
      </c>
      <c r="D1486" s="5" t="s">
        <v>1688</v>
      </c>
      <c r="E1486" s="9" t="s">
        <v>1688</v>
      </c>
      <c r="F1486" s="5" t="s">
        <v>1200</v>
      </c>
      <c r="G1486" s="5" t="s">
        <v>4</v>
      </c>
      <c r="H1486" s="5" t="s">
        <v>1693</v>
      </c>
      <c r="I1486" s="4" t="s">
        <v>1694</v>
      </c>
      <c r="J1486" s="5" t="s">
        <v>4</v>
      </c>
      <c r="K1486" s="5" t="s">
        <v>4</v>
      </c>
      <c r="L1486" s="5" t="s">
        <v>4</v>
      </c>
      <c r="M1486" s="5" t="s">
        <v>5</v>
      </c>
      <c r="N1486" s="5" t="s">
        <v>1692</v>
      </c>
      <c r="O1486" s="18">
        <v>44442</v>
      </c>
      <c r="P1486" s="5" t="s">
        <v>7</v>
      </c>
      <c r="Q1486" s="19">
        <v>2303.58</v>
      </c>
      <c r="R1486" s="19">
        <v>2303.58</v>
      </c>
      <c r="S1486" s="19">
        <v>0</v>
      </c>
      <c r="T1486" s="19">
        <v>0</v>
      </c>
    </row>
    <row r="1487" spans="1:20" outlineLevel="3" x14ac:dyDescent="0.35">
      <c r="H1487" s="1" t="s">
        <v>11221</v>
      </c>
      <c r="O1487" s="18"/>
      <c r="Q1487" s="19">
        <f>SUBTOTAL(9,Q1485:Q1486)</f>
        <v>2592</v>
      </c>
      <c r="R1487" s="19">
        <f>SUBTOTAL(9,R1485:R1486)</f>
        <v>2303.58</v>
      </c>
      <c r="S1487" s="19">
        <f>SUBTOTAL(9,S1485:S1486)</f>
        <v>288.42</v>
      </c>
      <c r="T1487" s="19">
        <f>SUBTOTAL(9,T1485:T1486)</f>
        <v>0</v>
      </c>
    </row>
    <row r="1488" spans="1:20" outlineLevel="4" x14ac:dyDescent="0.35">
      <c r="A1488" s="9" t="s">
        <v>1222</v>
      </c>
      <c r="B1488" s="9" t="s">
        <v>1223</v>
      </c>
      <c r="C1488" s="12" t="s">
        <v>1684</v>
      </c>
      <c r="D1488" s="5" t="s">
        <v>1688</v>
      </c>
      <c r="E1488" s="9" t="s">
        <v>1688</v>
      </c>
      <c r="F1488" s="5" t="s">
        <v>12483</v>
      </c>
      <c r="G1488" s="5" t="s">
        <v>4</v>
      </c>
      <c r="H1488" s="5" t="s">
        <v>1697</v>
      </c>
      <c r="I1488" s="4" t="s">
        <v>12564</v>
      </c>
      <c r="J1488" s="5" t="s">
        <v>1695</v>
      </c>
      <c r="K1488" s="5" t="s">
        <v>4</v>
      </c>
      <c r="L1488" s="5" t="s">
        <v>4</v>
      </c>
      <c r="M1488" s="5" t="s">
        <v>5</v>
      </c>
      <c r="N1488" s="5" t="s">
        <v>1696</v>
      </c>
      <c r="O1488" s="18">
        <v>44550</v>
      </c>
      <c r="P1488" s="5" t="s">
        <v>7</v>
      </c>
      <c r="Q1488" s="19">
        <v>9348</v>
      </c>
      <c r="R1488" s="19">
        <v>9348</v>
      </c>
      <c r="S1488" s="19">
        <v>0</v>
      </c>
      <c r="T1488" s="19">
        <v>0</v>
      </c>
    </row>
    <row r="1489" spans="1:20" outlineLevel="4" x14ac:dyDescent="0.35">
      <c r="A1489" s="9" t="s">
        <v>1222</v>
      </c>
      <c r="B1489" s="9" t="s">
        <v>1223</v>
      </c>
      <c r="C1489" s="12" t="s">
        <v>1684</v>
      </c>
      <c r="D1489" s="5" t="s">
        <v>1688</v>
      </c>
      <c r="E1489" s="9" t="s">
        <v>1688</v>
      </c>
      <c r="F1489" s="5" t="s">
        <v>12483</v>
      </c>
      <c r="G1489" s="5" t="s">
        <v>4</v>
      </c>
      <c r="H1489" s="5" t="s">
        <v>1697</v>
      </c>
      <c r="I1489" s="4" t="s">
        <v>12564</v>
      </c>
      <c r="J1489" s="5" t="s">
        <v>1695</v>
      </c>
      <c r="K1489" s="5" t="s">
        <v>4</v>
      </c>
      <c r="L1489" s="5" t="s">
        <v>4</v>
      </c>
      <c r="M1489" s="5" t="s">
        <v>5</v>
      </c>
      <c r="N1489" s="5" t="s">
        <v>1698</v>
      </c>
      <c r="O1489" s="18">
        <v>44671</v>
      </c>
      <c r="P1489" s="5" t="s">
        <v>7</v>
      </c>
      <c r="Q1489" s="19">
        <v>15929</v>
      </c>
      <c r="R1489" s="19">
        <v>15929</v>
      </c>
      <c r="S1489" s="19">
        <v>0</v>
      </c>
      <c r="T1489" s="19">
        <v>0</v>
      </c>
    </row>
    <row r="1490" spans="1:20" outlineLevel="4" x14ac:dyDescent="0.35">
      <c r="A1490" s="9" t="s">
        <v>1222</v>
      </c>
      <c r="B1490" s="9" t="s">
        <v>1223</v>
      </c>
      <c r="C1490" s="12" t="s">
        <v>1684</v>
      </c>
      <c r="D1490" s="5" t="s">
        <v>1688</v>
      </c>
      <c r="E1490" s="9" t="s">
        <v>1688</v>
      </c>
      <c r="F1490" s="5" t="s">
        <v>12483</v>
      </c>
      <c r="G1490" s="5" t="s">
        <v>4</v>
      </c>
      <c r="H1490" s="5" t="s">
        <v>1697</v>
      </c>
      <c r="I1490" s="4" t="s">
        <v>12564</v>
      </c>
      <c r="J1490" s="5" t="s">
        <v>1695</v>
      </c>
      <c r="K1490" s="5" t="s">
        <v>4</v>
      </c>
      <c r="L1490" s="5" t="s">
        <v>4</v>
      </c>
      <c r="M1490" s="5" t="s">
        <v>5</v>
      </c>
      <c r="N1490" s="5" t="s">
        <v>1699</v>
      </c>
      <c r="O1490" s="18">
        <v>44733</v>
      </c>
      <c r="P1490" s="5" t="s">
        <v>7</v>
      </c>
      <c r="Q1490" s="19">
        <v>51416</v>
      </c>
      <c r="R1490" s="19">
        <v>51416</v>
      </c>
      <c r="S1490" s="19">
        <v>0</v>
      </c>
      <c r="T1490" s="19">
        <v>0</v>
      </c>
    </row>
    <row r="1491" spans="1:20" outlineLevel="3" x14ac:dyDescent="0.35">
      <c r="H1491" s="1" t="s">
        <v>11222</v>
      </c>
      <c r="O1491" s="18"/>
      <c r="Q1491" s="19">
        <f>SUBTOTAL(9,Q1488:Q1490)</f>
        <v>76693</v>
      </c>
      <c r="R1491" s="19">
        <f>SUBTOTAL(9,R1488:R1490)</f>
        <v>76693</v>
      </c>
      <c r="S1491" s="19">
        <f>SUBTOTAL(9,S1488:S1490)</f>
        <v>0</v>
      </c>
      <c r="T1491" s="19">
        <f>SUBTOTAL(9,T1488:T1490)</f>
        <v>0</v>
      </c>
    </row>
    <row r="1492" spans="1:20" ht="29" outlineLevel="4" x14ac:dyDescent="0.35">
      <c r="A1492" s="9" t="s">
        <v>104</v>
      </c>
      <c r="B1492" s="9" t="s">
        <v>105</v>
      </c>
      <c r="C1492" s="12" t="s">
        <v>1684</v>
      </c>
      <c r="D1492" s="5" t="s">
        <v>1688</v>
      </c>
      <c r="E1492" s="9" t="s">
        <v>1688</v>
      </c>
      <c r="F1492" s="5" t="s">
        <v>4</v>
      </c>
      <c r="G1492" s="5" t="s">
        <v>45</v>
      </c>
      <c r="H1492" s="5" t="s">
        <v>1701</v>
      </c>
      <c r="I1492" s="4" t="s">
        <v>1702</v>
      </c>
      <c r="J1492" s="5" t="s">
        <v>4</v>
      </c>
      <c r="K1492" s="5" t="s">
        <v>4</v>
      </c>
      <c r="L1492" s="5" t="s">
        <v>4</v>
      </c>
      <c r="M1492" s="5" t="s">
        <v>5</v>
      </c>
      <c r="N1492" s="5" t="s">
        <v>1700</v>
      </c>
      <c r="O1492" s="18">
        <v>44582</v>
      </c>
      <c r="P1492" s="5" t="s">
        <v>7</v>
      </c>
      <c r="Q1492" s="19">
        <v>785.5</v>
      </c>
      <c r="R1492" s="19">
        <v>0</v>
      </c>
      <c r="S1492" s="19">
        <v>785.5</v>
      </c>
      <c r="T1492" s="19">
        <v>0</v>
      </c>
    </row>
    <row r="1493" spans="1:20" ht="29" outlineLevel="4" x14ac:dyDescent="0.35">
      <c r="A1493" s="9" t="s">
        <v>104</v>
      </c>
      <c r="B1493" s="9" t="s">
        <v>105</v>
      </c>
      <c r="C1493" s="12" t="s">
        <v>1684</v>
      </c>
      <c r="D1493" s="5" t="s">
        <v>1688</v>
      </c>
      <c r="E1493" s="9" t="s">
        <v>1688</v>
      </c>
      <c r="F1493" s="5" t="s">
        <v>4</v>
      </c>
      <c r="G1493" s="5" t="s">
        <v>45</v>
      </c>
      <c r="H1493" s="5" t="s">
        <v>1701</v>
      </c>
      <c r="I1493" s="4" t="s">
        <v>1702</v>
      </c>
      <c r="J1493" s="5" t="s">
        <v>4</v>
      </c>
      <c r="K1493" s="5" t="s">
        <v>4</v>
      </c>
      <c r="L1493" s="5" t="s">
        <v>4</v>
      </c>
      <c r="M1493" s="5" t="s">
        <v>5</v>
      </c>
      <c r="N1493" s="5" t="s">
        <v>1703</v>
      </c>
      <c r="O1493" s="18">
        <v>44679</v>
      </c>
      <c r="P1493" s="5" t="s">
        <v>7</v>
      </c>
      <c r="Q1493" s="19">
        <v>553.61</v>
      </c>
      <c r="R1493" s="19">
        <v>0</v>
      </c>
      <c r="S1493" s="19">
        <v>553.61</v>
      </c>
      <c r="T1493" s="19">
        <v>0</v>
      </c>
    </row>
    <row r="1494" spans="1:20" ht="29" outlineLevel="4" x14ac:dyDescent="0.35">
      <c r="A1494" s="9" t="s">
        <v>104</v>
      </c>
      <c r="B1494" s="9" t="s">
        <v>105</v>
      </c>
      <c r="C1494" s="12" t="s">
        <v>1684</v>
      </c>
      <c r="D1494" s="5" t="s">
        <v>1688</v>
      </c>
      <c r="E1494" s="9" t="s">
        <v>1688</v>
      </c>
      <c r="F1494" s="5" t="s">
        <v>4</v>
      </c>
      <c r="G1494" s="5" t="s">
        <v>45</v>
      </c>
      <c r="H1494" s="5" t="s">
        <v>1701</v>
      </c>
      <c r="I1494" s="4" t="s">
        <v>1702</v>
      </c>
      <c r="J1494" s="5" t="s">
        <v>4</v>
      </c>
      <c r="K1494" s="5" t="s">
        <v>4</v>
      </c>
      <c r="L1494" s="5" t="s">
        <v>4</v>
      </c>
      <c r="M1494" s="5" t="s">
        <v>5</v>
      </c>
      <c r="N1494" s="5" t="s">
        <v>1704</v>
      </c>
      <c r="O1494" s="18">
        <v>44721</v>
      </c>
      <c r="P1494" s="5" t="s">
        <v>7</v>
      </c>
      <c r="Q1494" s="19">
        <v>65.209999999999994</v>
      </c>
      <c r="R1494" s="19">
        <v>0</v>
      </c>
      <c r="S1494" s="19">
        <v>65.209999999999994</v>
      </c>
      <c r="T1494" s="19">
        <v>0</v>
      </c>
    </row>
    <row r="1495" spans="1:20" ht="29" outlineLevel="4" x14ac:dyDescent="0.35">
      <c r="A1495" s="9" t="s">
        <v>104</v>
      </c>
      <c r="B1495" s="9" t="s">
        <v>105</v>
      </c>
      <c r="C1495" s="12" t="s">
        <v>1684</v>
      </c>
      <c r="D1495" s="5" t="s">
        <v>1688</v>
      </c>
      <c r="E1495" s="9" t="s">
        <v>1688</v>
      </c>
      <c r="F1495" s="5" t="s">
        <v>1200</v>
      </c>
      <c r="G1495" s="5" t="s">
        <v>4</v>
      </c>
      <c r="H1495" s="5" t="s">
        <v>1701</v>
      </c>
      <c r="I1495" s="4" t="s">
        <v>1702</v>
      </c>
      <c r="J1495" s="5" t="s">
        <v>4</v>
      </c>
      <c r="K1495" s="5" t="s">
        <v>4</v>
      </c>
      <c r="L1495" s="5" t="s">
        <v>4</v>
      </c>
      <c r="M1495" s="5" t="s">
        <v>5</v>
      </c>
      <c r="N1495" s="5" t="s">
        <v>1700</v>
      </c>
      <c r="O1495" s="18">
        <v>44582</v>
      </c>
      <c r="P1495" s="5" t="s">
        <v>7</v>
      </c>
      <c r="Q1495" s="19">
        <v>6281.5</v>
      </c>
      <c r="R1495" s="19">
        <v>6281.5</v>
      </c>
      <c r="S1495" s="19">
        <v>0</v>
      </c>
      <c r="T1495" s="19">
        <v>0</v>
      </c>
    </row>
    <row r="1496" spans="1:20" ht="29" outlineLevel="4" x14ac:dyDescent="0.35">
      <c r="A1496" s="9" t="s">
        <v>104</v>
      </c>
      <c r="B1496" s="9" t="s">
        <v>105</v>
      </c>
      <c r="C1496" s="12" t="s">
        <v>1684</v>
      </c>
      <c r="D1496" s="5" t="s">
        <v>1688</v>
      </c>
      <c r="E1496" s="9" t="s">
        <v>1688</v>
      </c>
      <c r="F1496" s="5" t="s">
        <v>1200</v>
      </c>
      <c r="G1496" s="5" t="s">
        <v>4</v>
      </c>
      <c r="H1496" s="5" t="s">
        <v>1701</v>
      </c>
      <c r="I1496" s="4" t="s">
        <v>1702</v>
      </c>
      <c r="J1496" s="5" t="s">
        <v>4</v>
      </c>
      <c r="K1496" s="5" t="s">
        <v>4</v>
      </c>
      <c r="L1496" s="5" t="s">
        <v>4</v>
      </c>
      <c r="M1496" s="5" t="s">
        <v>5</v>
      </c>
      <c r="N1496" s="5" t="s">
        <v>1703</v>
      </c>
      <c r="O1496" s="18">
        <v>44679</v>
      </c>
      <c r="P1496" s="5" t="s">
        <v>7</v>
      </c>
      <c r="Q1496" s="19">
        <v>4427.3900000000003</v>
      </c>
      <c r="R1496" s="19">
        <v>4427.3900000000003</v>
      </c>
      <c r="S1496" s="19">
        <v>0</v>
      </c>
      <c r="T1496" s="19">
        <v>0</v>
      </c>
    </row>
    <row r="1497" spans="1:20" ht="29" outlineLevel="4" x14ac:dyDescent="0.35">
      <c r="A1497" s="9" t="s">
        <v>104</v>
      </c>
      <c r="B1497" s="9" t="s">
        <v>105</v>
      </c>
      <c r="C1497" s="12" t="s">
        <v>1684</v>
      </c>
      <c r="D1497" s="5" t="s">
        <v>1688</v>
      </c>
      <c r="E1497" s="9" t="s">
        <v>1688</v>
      </c>
      <c r="F1497" s="5" t="s">
        <v>1200</v>
      </c>
      <c r="G1497" s="5" t="s">
        <v>4</v>
      </c>
      <c r="H1497" s="5" t="s">
        <v>1701</v>
      </c>
      <c r="I1497" s="4" t="s">
        <v>1702</v>
      </c>
      <c r="J1497" s="5" t="s">
        <v>4</v>
      </c>
      <c r="K1497" s="5" t="s">
        <v>4</v>
      </c>
      <c r="L1497" s="5" t="s">
        <v>4</v>
      </c>
      <c r="M1497" s="5" t="s">
        <v>5</v>
      </c>
      <c r="N1497" s="5" t="s">
        <v>1704</v>
      </c>
      <c r="O1497" s="18">
        <v>44721</v>
      </c>
      <c r="P1497" s="5" t="s">
        <v>7</v>
      </c>
      <c r="Q1497" s="19">
        <v>521.79</v>
      </c>
      <c r="R1497" s="19">
        <v>521.79</v>
      </c>
      <c r="S1497" s="19">
        <v>0</v>
      </c>
      <c r="T1497" s="19">
        <v>0</v>
      </c>
    </row>
    <row r="1498" spans="1:20" outlineLevel="3" x14ac:dyDescent="0.35">
      <c r="H1498" s="1" t="s">
        <v>11223</v>
      </c>
      <c r="O1498" s="18"/>
      <c r="Q1498" s="19">
        <f>SUBTOTAL(9,Q1492:Q1497)</f>
        <v>12635</v>
      </c>
      <c r="R1498" s="19">
        <f>SUBTOTAL(9,R1492:R1497)</f>
        <v>11230.68</v>
      </c>
      <c r="S1498" s="19">
        <f>SUBTOTAL(9,S1492:S1497)</f>
        <v>1404.3200000000002</v>
      </c>
      <c r="T1498" s="19">
        <f>SUBTOTAL(9,T1492:T1497)</f>
        <v>0</v>
      </c>
    </row>
    <row r="1499" spans="1:20" outlineLevel="2" x14ac:dyDescent="0.35">
      <c r="C1499" s="11" t="s">
        <v>10255</v>
      </c>
      <c r="O1499" s="18"/>
      <c r="Q1499" s="19">
        <f>SUBTOTAL(9,Q1480:Q1497)</f>
        <v>1134739.27</v>
      </c>
      <c r="R1499" s="19">
        <f>SUBTOTAL(9,R1480:R1497)</f>
        <v>108402.26</v>
      </c>
      <c r="S1499" s="19">
        <f>SUBTOTAL(9,S1480:S1497)</f>
        <v>1026337.01</v>
      </c>
      <c r="T1499" s="19">
        <f>SUBTOTAL(9,T1480:T1497)</f>
        <v>0</v>
      </c>
    </row>
    <row r="1500" spans="1:20" outlineLevel="4" x14ac:dyDescent="0.35">
      <c r="A1500" s="9" t="s">
        <v>1129</v>
      </c>
      <c r="B1500" s="9" t="s">
        <v>1130</v>
      </c>
      <c r="C1500" s="12" t="s">
        <v>1705</v>
      </c>
      <c r="D1500" s="5" t="s">
        <v>1706</v>
      </c>
      <c r="E1500" s="9" t="s">
        <v>1706</v>
      </c>
      <c r="F1500" s="5" t="s">
        <v>4</v>
      </c>
      <c r="G1500" s="5" t="s">
        <v>1133</v>
      </c>
      <c r="H1500" s="5" t="s">
        <v>1135</v>
      </c>
      <c r="I1500" s="4" t="s">
        <v>1136</v>
      </c>
      <c r="J1500" s="5" t="s">
        <v>4</v>
      </c>
      <c r="K1500" s="5" t="s">
        <v>4</v>
      </c>
      <c r="L1500" s="5" t="s">
        <v>4</v>
      </c>
      <c r="M1500" s="5" t="s">
        <v>5</v>
      </c>
      <c r="N1500" s="5" t="s">
        <v>1707</v>
      </c>
      <c r="O1500" s="18">
        <v>44467</v>
      </c>
      <c r="P1500" s="5" t="s">
        <v>7</v>
      </c>
      <c r="Q1500" s="19">
        <v>203984.31</v>
      </c>
      <c r="R1500" s="19">
        <v>0</v>
      </c>
      <c r="S1500" s="19">
        <v>203984.31</v>
      </c>
      <c r="T1500" s="19">
        <v>0</v>
      </c>
    </row>
    <row r="1501" spans="1:20" outlineLevel="4" x14ac:dyDescent="0.35">
      <c r="A1501" s="9" t="s">
        <v>1129</v>
      </c>
      <c r="B1501" s="9" t="s">
        <v>1130</v>
      </c>
      <c r="C1501" s="12" t="s">
        <v>1705</v>
      </c>
      <c r="D1501" s="5" t="s">
        <v>1706</v>
      </c>
      <c r="E1501" s="9" t="s">
        <v>1706</v>
      </c>
      <c r="F1501" s="5" t="s">
        <v>4</v>
      </c>
      <c r="G1501" s="5" t="s">
        <v>1133</v>
      </c>
      <c r="H1501" s="5" t="s">
        <v>1135</v>
      </c>
      <c r="I1501" s="4" t="s">
        <v>1136</v>
      </c>
      <c r="J1501" s="5" t="s">
        <v>4</v>
      </c>
      <c r="K1501" s="5" t="s">
        <v>4</v>
      </c>
      <c r="L1501" s="5" t="s">
        <v>4</v>
      </c>
      <c r="M1501" s="5" t="s">
        <v>5</v>
      </c>
      <c r="N1501" s="5" t="s">
        <v>1708</v>
      </c>
      <c r="O1501" s="18">
        <v>44558</v>
      </c>
      <c r="P1501" s="5" t="s">
        <v>7</v>
      </c>
      <c r="Q1501" s="19">
        <v>280678.49</v>
      </c>
      <c r="R1501" s="19">
        <v>0</v>
      </c>
      <c r="S1501" s="19">
        <v>280678.49</v>
      </c>
      <c r="T1501" s="19">
        <v>0</v>
      </c>
    </row>
    <row r="1502" spans="1:20" outlineLevel="3" x14ac:dyDescent="0.35">
      <c r="H1502" s="1" t="s">
        <v>11125</v>
      </c>
      <c r="O1502" s="18"/>
      <c r="Q1502" s="19">
        <f>SUBTOTAL(9,Q1500:Q1501)</f>
        <v>484662.8</v>
      </c>
      <c r="R1502" s="19">
        <f>SUBTOTAL(9,R1500:R1501)</f>
        <v>0</v>
      </c>
      <c r="S1502" s="19">
        <f>SUBTOTAL(9,S1500:S1501)</f>
        <v>484662.8</v>
      </c>
      <c r="T1502" s="19">
        <f>SUBTOTAL(9,T1500:T1501)</f>
        <v>0</v>
      </c>
    </row>
    <row r="1503" spans="1:20" outlineLevel="2" x14ac:dyDescent="0.35">
      <c r="C1503" s="11" t="s">
        <v>10256</v>
      </c>
      <c r="O1503" s="18"/>
      <c r="Q1503" s="19">
        <f>SUBTOTAL(9,Q1500:Q1501)</f>
        <v>484662.8</v>
      </c>
      <c r="R1503" s="19">
        <f>SUBTOTAL(9,R1500:R1501)</f>
        <v>0</v>
      </c>
      <c r="S1503" s="19">
        <f>SUBTOTAL(9,S1500:S1501)</f>
        <v>484662.8</v>
      </c>
      <c r="T1503" s="19">
        <f>SUBTOTAL(9,T1500:T1501)</f>
        <v>0</v>
      </c>
    </row>
    <row r="1504" spans="1:20" outlineLevel="4" x14ac:dyDescent="0.35">
      <c r="A1504" s="9" t="s">
        <v>1129</v>
      </c>
      <c r="B1504" s="9" t="s">
        <v>1130</v>
      </c>
      <c r="C1504" s="12" t="s">
        <v>1709</v>
      </c>
      <c r="D1504" s="5" t="s">
        <v>1713</v>
      </c>
      <c r="E1504" s="9" t="s">
        <v>1713</v>
      </c>
      <c r="F1504" s="5" t="s">
        <v>4</v>
      </c>
      <c r="G1504" s="5" t="s">
        <v>1133</v>
      </c>
      <c r="H1504" s="5" t="s">
        <v>1135</v>
      </c>
      <c r="I1504" s="4" t="s">
        <v>1136</v>
      </c>
      <c r="J1504" s="5" t="s">
        <v>4</v>
      </c>
      <c r="K1504" s="5" t="s">
        <v>4</v>
      </c>
      <c r="L1504" s="5" t="s">
        <v>4</v>
      </c>
      <c r="M1504" s="5" t="s">
        <v>5</v>
      </c>
      <c r="N1504" s="5" t="s">
        <v>1714</v>
      </c>
      <c r="O1504" s="18">
        <v>44467</v>
      </c>
      <c r="P1504" s="5" t="s">
        <v>7</v>
      </c>
      <c r="Q1504" s="19">
        <v>3516354.81</v>
      </c>
      <c r="R1504" s="19">
        <v>0</v>
      </c>
      <c r="S1504" s="19">
        <v>3516354.81</v>
      </c>
      <c r="T1504" s="19">
        <v>0</v>
      </c>
    </row>
    <row r="1505" spans="1:20" outlineLevel="4" x14ac:dyDescent="0.35">
      <c r="A1505" s="9" t="s">
        <v>1129</v>
      </c>
      <c r="B1505" s="9" t="s">
        <v>1130</v>
      </c>
      <c r="C1505" s="12" t="s">
        <v>1709</v>
      </c>
      <c r="D1505" s="5" t="s">
        <v>1713</v>
      </c>
      <c r="E1505" s="9" t="s">
        <v>1713</v>
      </c>
      <c r="F1505" s="5" t="s">
        <v>4</v>
      </c>
      <c r="G1505" s="5" t="s">
        <v>1133</v>
      </c>
      <c r="H1505" s="5" t="s">
        <v>1135</v>
      </c>
      <c r="I1505" s="4" t="s">
        <v>1136</v>
      </c>
      <c r="J1505" s="5" t="s">
        <v>4</v>
      </c>
      <c r="K1505" s="5" t="s">
        <v>4</v>
      </c>
      <c r="L1505" s="5" t="s">
        <v>4</v>
      </c>
      <c r="M1505" s="5" t="s">
        <v>5</v>
      </c>
      <c r="N1505" s="5" t="s">
        <v>1715</v>
      </c>
      <c r="O1505" s="18">
        <v>44558</v>
      </c>
      <c r="P1505" s="5" t="s">
        <v>7</v>
      </c>
      <c r="Q1505" s="19">
        <v>4843513.8899999997</v>
      </c>
      <c r="R1505" s="19">
        <v>0</v>
      </c>
      <c r="S1505" s="19">
        <v>4843513.8899999997</v>
      </c>
      <c r="T1505" s="19">
        <v>0</v>
      </c>
    </row>
    <row r="1506" spans="1:20" outlineLevel="3" x14ac:dyDescent="0.35">
      <c r="H1506" s="1" t="s">
        <v>11125</v>
      </c>
      <c r="O1506" s="18"/>
      <c r="Q1506" s="19">
        <f>SUBTOTAL(9,Q1504:Q1505)</f>
        <v>8359868.6999999993</v>
      </c>
      <c r="R1506" s="19">
        <f>SUBTOTAL(9,R1504:R1505)</f>
        <v>0</v>
      </c>
      <c r="S1506" s="19">
        <f>SUBTOTAL(9,S1504:S1505)</f>
        <v>8359868.6999999993</v>
      </c>
      <c r="T1506" s="19">
        <f>SUBTOTAL(9,T1504:T1505)</f>
        <v>0</v>
      </c>
    </row>
    <row r="1507" spans="1:20" s="10" customFormat="1" outlineLevel="4" x14ac:dyDescent="0.35">
      <c r="A1507" s="10" t="s">
        <v>1164</v>
      </c>
      <c r="B1507" s="10" t="s">
        <v>1165</v>
      </c>
      <c r="C1507" s="15" t="s">
        <v>1709</v>
      </c>
      <c r="D1507" s="7" t="s">
        <v>1710</v>
      </c>
      <c r="E1507" s="10" t="s">
        <v>1710</v>
      </c>
      <c r="F1507" s="7" t="s">
        <v>4</v>
      </c>
      <c r="G1507" s="7" t="s">
        <v>12485</v>
      </c>
      <c r="H1507" s="7" t="s">
        <v>1719</v>
      </c>
      <c r="I1507" s="6" t="s">
        <v>1720</v>
      </c>
      <c r="J1507" s="7" t="s">
        <v>1716</v>
      </c>
      <c r="K1507" s="7" t="s">
        <v>4</v>
      </c>
      <c r="L1507" s="7" t="s">
        <v>4</v>
      </c>
      <c r="M1507" s="7" t="s">
        <v>5</v>
      </c>
      <c r="N1507" s="7" t="s">
        <v>1717</v>
      </c>
      <c r="O1507" s="21">
        <v>44476</v>
      </c>
      <c r="P1507" s="7" t="s">
        <v>1718</v>
      </c>
      <c r="Q1507" s="22">
        <v>44606.720000000001</v>
      </c>
      <c r="R1507" s="22">
        <v>0</v>
      </c>
      <c r="S1507" s="22">
        <v>44606.720000000001</v>
      </c>
      <c r="T1507" s="22">
        <v>0</v>
      </c>
    </row>
    <row r="1508" spans="1:20" s="10" customFormat="1" outlineLevel="4" x14ac:dyDescent="0.35">
      <c r="A1508" s="10" t="s">
        <v>1164</v>
      </c>
      <c r="B1508" s="10" t="s">
        <v>1165</v>
      </c>
      <c r="C1508" s="15" t="s">
        <v>1709</v>
      </c>
      <c r="D1508" s="7" t="s">
        <v>1710</v>
      </c>
      <c r="E1508" s="10" t="s">
        <v>1710</v>
      </c>
      <c r="F1508" s="7" t="s">
        <v>4</v>
      </c>
      <c r="G1508" s="7" t="s">
        <v>12485</v>
      </c>
      <c r="H1508" s="7" t="s">
        <v>1719</v>
      </c>
      <c r="I1508" s="6" t="s">
        <v>1720</v>
      </c>
      <c r="J1508" s="7" t="s">
        <v>1716</v>
      </c>
      <c r="K1508" s="7" t="s">
        <v>4</v>
      </c>
      <c r="L1508" s="7" t="s">
        <v>4</v>
      </c>
      <c r="M1508" s="7" t="s">
        <v>5</v>
      </c>
      <c r="N1508" s="7" t="s">
        <v>1721</v>
      </c>
      <c r="O1508" s="21">
        <v>44476</v>
      </c>
      <c r="P1508" s="7" t="s">
        <v>1718</v>
      </c>
      <c r="Q1508" s="22">
        <v>44606.720000000001</v>
      </c>
      <c r="R1508" s="22">
        <v>0</v>
      </c>
      <c r="S1508" s="22">
        <v>44606.720000000001</v>
      </c>
      <c r="T1508" s="22">
        <v>0</v>
      </c>
    </row>
    <row r="1509" spans="1:20" s="10" customFormat="1" outlineLevel="4" x14ac:dyDescent="0.35">
      <c r="A1509" s="10" t="s">
        <v>1164</v>
      </c>
      <c r="B1509" s="10" t="s">
        <v>1165</v>
      </c>
      <c r="C1509" s="15" t="s">
        <v>1709</v>
      </c>
      <c r="D1509" s="7" t="s">
        <v>1710</v>
      </c>
      <c r="E1509" s="10" t="s">
        <v>1710</v>
      </c>
      <c r="F1509" s="7" t="s">
        <v>4</v>
      </c>
      <c r="G1509" s="7" t="s">
        <v>12485</v>
      </c>
      <c r="H1509" s="7" t="s">
        <v>1719</v>
      </c>
      <c r="I1509" s="6" t="s">
        <v>1720</v>
      </c>
      <c r="J1509" s="7" t="s">
        <v>1716</v>
      </c>
      <c r="K1509" s="7" t="s">
        <v>4</v>
      </c>
      <c r="L1509" s="7" t="s">
        <v>4</v>
      </c>
      <c r="M1509" s="7" t="s">
        <v>5</v>
      </c>
      <c r="N1509" s="7" t="s">
        <v>1722</v>
      </c>
      <c r="O1509" s="21">
        <v>44476</v>
      </c>
      <c r="P1509" s="7" t="s">
        <v>1718</v>
      </c>
      <c r="Q1509" s="22">
        <v>44606.720000000001</v>
      </c>
      <c r="R1509" s="22">
        <v>0</v>
      </c>
      <c r="S1509" s="22">
        <v>44606.720000000001</v>
      </c>
      <c r="T1509" s="22">
        <v>0</v>
      </c>
    </row>
    <row r="1510" spans="1:20" s="10" customFormat="1" outlineLevel="4" x14ac:dyDescent="0.35">
      <c r="A1510" s="10" t="s">
        <v>1164</v>
      </c>
      <c r="B1510" s="10" t="s">
        <v>1165</v>
      </c>
      <c r="C1510" s="15" t="s">
        <v>1709</v>
      </c>
      <c r="D1510" s="7" t="s">
        <v>1710</v>
      </c>
      <c r="E1510" s="10" t="s">
        <v>1710</v>
      </c>
      <c r="F1510" s="7" t="s">
        <v>4</v>
      </c>
      <c r="G1510" s="7" t="s">
        <v>12485</v>
      </c>
      <c r="H1510" s="7" t="s">
        <v>1719</v>
      </c>
      <c r="I1510" s="6" t="s">
        <v>1720</v>
      </c>
      <c r="J1510" s="7" t="s">
        <v>1716</v>
      </c>
      <c r="K1510" s="7" t="s">
        <v>4</v>
      </c>
      <c r="L1510" s="7" t="s">
        <v>4</v>
      </c>
      <c r="M1510" s="7" t="s">
        <v>5</v>
      </c>
      <c r="N1510" s="7" t="s">
        <v>1723</v>
      </c>
      <c r="O1510" s="21">
        <v>44585</v>
      </c>
      <c r="P1510" s="7" t="s">
        <v>1724</v>
      </c>
      <c r="Q1510" s="22">
        <v>44606.720000000001</v>
      </c>
      <c r="R1510" s="22">
        <v>0</v>
      </c>
      <c r="S1510" s="22">
        <v>44606.720000000001</v>
      </c>
      <c r="T1510" s="22">
        <v>0</v>
      </c>
    </row>
    <row r="1511" spans="1:20" outlineLevel="3" x14ac:dyDescent="0.35">
      <c r="H1511" s="1" t="s">
        <v>11224</v>
      </c>
      <c r="O1511" s="18"/>
      <c r="Q1511" s="19">
        <f>SUBTOTAL(9,Q1507:Q1510)</f>
        <v>178426.88</v>
      </c>
      <c r="R1511" s="19">
        <f>SUBTOTAL(9,R1507:R1510)</f>
        <v>0</v>
      </c>
      <c r="S1511" s="19">
        <f>SUBTOTAL(9,S1507:S1510)</f>
        <v>178426.88</v>
      </c>
      <c r="T1511" s="19">
        <f>SUBTOTAL(9,T1507:T1510)</f>
        <v>0</v>
      </c>
    </row>
    <row r="1512" spans="1:20" s="10" customFormat="1" ht="29" outlineLevel="4" x14ac:dyDescent="0.35">
      <c r="A1512" s="10" t="s">
        <v>1725</v>
      </c>
      <c r="B1512" s="10" t="s">
        <v>1726</v>
      </c>
      <c r="C1512" s="15" t="s">
        <v>1709</v>
      </c>
      <c r="D1512" s="7" t="s">
        <v>1710</v>
      </c>
      <c r="E1512" s="10" t="s">
        <v>1710</v>
      </c>
      <c r="F1512" s="7" t="s">
        <v>12486</v>
      </c>
      <c r="G1512" s="7" t="s">
        <v>4</v>
      </c>
      <c r="H1512" s="7" t="s">
        <v>1730</v>
      </c>
      <c r="I1512" s="6" t="s">
        <v>1731</v>
      </c>
      <c r="J1512" s="7" t="s">
        <v>1727</v>
      </c>
      <c r="K1512" s="7" t="s">
        <v>4</v>
      </c>
      <c r="L1512" s="7" t="s">
        <v>4</v>
      </c>
      <c r="M1512" s="7" t="s">
        <v>5</v>
      </c>
      <c r="N1512" s="7" t="s">
        <v>1728</v>
      </c>
      <c r="O1512" s="21">
        <v>44378</v>
      </c>
      <c r="P1512" s="7" t="s">
        <v>1729</v>
      </c>
      <c r="Q1512" s="22">
        <v>738850.61</v>
      </c>
      <c r="R1512" s="22">
        <v>738850.61</v>
      </c>
      <c r="S1512" s="22">
        <v>0</v>
      </c>
      <c r="T1512" s="22">
        <v>0</v>
      </c>
    </row>
    <row r="1513" spans="1:20" ht="29" outlineLevel="4" x14ac:dyDescent="0.35">
      <c r="A1513" s="9" t="s">
        <v>1725</v>
      </c>
      <c r="B1513" s="9" t="s">
        <v>1726</v>
      </c>
      <c r="C1513" s="12" t="s">
        <v>1709</v>
      </c>
      <c r="D1513" s="5" t="s">
        <v>1710</v>
      </c>
      <c r="E1513" s="9" t="s">
        <v>1710</v>
      </c>
      <c r="F1513" s="7" t="s">
        <v>12486</v>
      </c>
      <c r="G1513" s="5" t="s">
        <v>4</v>
      </c>
      <c r="H1513" s="5" t="s">
        <v>1730</v>
      </c>
      <c r="I1513" s="4" t="s">
        <v>1731</v>
      </c>
      <c r="J1513" s="5" t="s">
        <v>1727</v>
      </c>
      <c r="K1513" s="5" t="s">
        <v>4</v>
      </c>
      <c r="L1513" s="5" t="s">
        <v>4</v>
      </c>
      <c r="M1513" s="5" t="s">
        <v>5</v>
      </c>
      <c r="N1513" s="5" t="s">
        <v>1732</v>
      </c>
      <c r="O1513" s="18">
        <v>44378</v>
      </c>
      <c r="P1513" s="5" t="s">
        <v>1729</v>
      </c>
      <c r="Q1513" s="19">
        <v>465603.02</v>
      </c>
      <c r="R1513" s="19">
        <v>465603.02</v>
      </c>
      <c r="S1513" s="19">
        <v>0</v>
      </c>
      <c r="T1513" s="19">
        <v>0</v>
      </c>
    </row>
    <row r="1514" spans="1:20" ht="29" outlineLevel="4" x14ac:dyDescent="0.35">
      <c r="A1514" s="9" t="s">
        <v>1725</v>
      </c>
      <c r="B1514" s="9" t="s">
        <v>1726</v>
      </c>
      <c r="C1514" s="12" t="s">
        <v>1709</v>
      </c>
      <c r="D1514" s="5" t="s">
        <v>1710</v>
      </c>
      <c r="E1514" s="9" t="s">
        <v>1710</v>
      </c>
      <c r="F1514" s="7" t="s">
        <v>12486</v>
      </c>
      <c r="G1514" s="5" t="s">
        <v>4</v>
      </c>
      <c r="H1514" s="5" t="s">
        <v>1730</v>
      </c>
      <c r="I1514" s="4" t="s">
        <v>1731</v>
      </c>
      <c r="J1514" s="5" t="s">
        <v>1727</v>
      </c>
      <c r="K1514" s="5" t="s">
        <v>4</v>
      </c>
      <c r="L1514" s="5" t="s">
        <v>4</v>
      </c>
      <c r="M1514" s="5" t="s">
        <v>5</v>
      </c>
      <c r="N1514" s="5" t="s">
        <v>1733</v>
      </c>
      <c r="O1514" s="18">
        <v>44378</v>
      </c>
      <c r="P1514" s="5" t="s">
        <v>1729</v>
      </c>
      <c r="Q1514" s="19">
        <v>689131.12</v>
      </c>
      <c r="R1514" s="19">
        <v>689131.12</v>
      </c>
      <c r="S1514" s="19">
        <v>0</v>
      </c>
      <c r="T1514" s="19">
        <v>0</v>
      </c>
    </row>
    <row r="1515" spans="1:20" ht="29" outlineLevel="4" x14ac:dyDescent="0.35">
      <c r="A1515" s="9" t="s">
        <v>1725</v>
      </c>
      <c r="B1515" s="9" t="s">
        <v>1726</v>
      </c>
      <c r="C1515" s="12" t="s">
        <v>1709</v>
      </c>
      <c r="D1515" s="5" t="s">
        <v>1710</v>
      </c>
      <c r="E1515" s="9" t="s">
        <v>1710</v>
      </c>
      <c r="F1515" s="7" t="s">
        <v>12486</v>
      </c>
      <c r="G1515" s="5" t="s">
        <v>4</v>
      </c>
      <c r="H1515" s="5" t="s">
        <v>1730</v>
      </c>
      <c r="I1515" s="4" t="s">
        <v>1731</v>
      </c>
      <c r="J1515" s="5" t="s">
        <v>1727</v>
      </c>
      <c r="K1515" s="5" t="s">
        <v>4</v>
      </c>
      <c r="L1515" s="5" t="s">
        <v>4</v>
      </c>
      <c r="M1515" s="5" t="s">
        <v>5</v>
      </c>
      <c r="N1515" s="5" t="s">
        <v>1734</v>
      </c>
      <c r="O1515" s="18">
        <v>44378</v>
      </c>
      <c r="P1515" s="5" t="s">
        <v>1729</v>
      </c>
      <c r="Q1515" s="19">
        <v>818901.5</v>
      </c>
      <c r="R1515" s="19">
        <v>818901.5</v>
      </c>
      <c r="S1515" s="19">
        <v>0</v>
      </c>
      <c r="T1515" s="19">
        <v>0</v>
      </c>
    </row>
    <row r="1516" spans="1:20" ht="29" outlineLevel="4" x14ac:dyDescent="0.35">
      <c r="A1516" s="9" t="s">
        <v>1725</v>
      </c>
      <c r="B1516" s="9" t="s">
        <v>1726</v>
      </c>
      <c r="C1516" s="12" t="s">
        <v>1709</v>
      </c>
      <c r="D1516" s="5" t="s">
        <v>1710</v>
      </c>
      <c r="E1516" s="9" t="s">
        <v>1710</v>
      </c>
      <c r="F1516" s="7" t="s">
        <v>12486</v>
      </c>
      <c r="G1516" s="5" t="s">
        <v>4</v>
      </c>
      <c r="H1516" s="5" t="s">
        <v>1730</v>
      </c>
      <c r="I1516" s="4" t="s">
        <v>1731</v>
      </c>
      <c r="J1516" s="5" t="s">
        <v>1727</v>
      </c>
      <c r="K1516" s="5" t="s">
        <v>4</v>
      </c>
      <c r="L1516" s="5" t="s">
        <v>4</v>
      </c>
      <c r="M1516" s="5" t="s">
        <v>5</v>
      </c>
      <c r="N1516" s="5" t="s">
        <v>1735</v>
      </c>
      <c r="O1516" s="18">
        <v>44378</v>
      </c>
      <c r="P1516" s="5" t="s">
        <v>1729</v>
      </c>
      <c r="Q1516" s="19">
        <v>226626.44</v>
      </c>
      <c r="R1516" s="19">
        <v>226626.44</v>
      </c>
      <c r="S1516" s="19">
        <v>0</v>
      </c>
      <c r="T1516" s="19">
        <v>0</v>
      </c>
    </row>
    <row r="1517" spans="1:20" ht="29" outlineLevel="4" x14ac:dyDescent="0.35">
      <c r="A1517" s="9" t="s">
        <v>1725</v>
      </c>
      <c r="B1517" s="9" t="s">
        <v>1726</v>
      </c>
      <c r="C1517" s="12" t="s">
        <v>1709</v>
      </c>
      <c r="D1517" s="5" t="s">
        <v>1710</v>
      </c>
      <c r="E1517" s="9" t="s">
        <v>1710</v>
      </c>
      <c r="F1517" s="7" t="s">
        <v>12486</v>
      </c>
      <c r="G1517" s="5" t="s">
        <v>4</v>
      </c>
      <c r="H1517" s="5" t="s">
        <v>1730</v>
      </c>
      <c r="I1517" s="4" t="s">
        <v>1731</v>
      </c>
      <c r="J1517" s="5" t="s">
        <v>1727</v>
      </c>
      <c r="K1517" s="5" t="s">
        <v>4</v>
      </c>
      <c r="L1517" s="5" t="s">
        <v>4</v>
      </c>
      <c r="M1517" s="5" t="s">
        <v>5</v>
      </c>
      <c r="N1517" s="5" t="s">
        <v>1736</v>
      </c>
      <c r="O1517" s="18">
        <v>44441</v>
      </c>
      <c r="P1517" s="5" t="s">
        <v>1737</v>
      </c>
      <c r="Q1517" s="19">
        <v>15505.56</v>
      </c>
      <c r="R1517" s="19">
        <v>15505.56</v>
      </c>
      <c r="S1517" s="19">
        <v>0</v>
      </c>
      <c r="T1517" s="19">
        <v>0</v>
      </c>
    </row>
    <row r="1518" spans="1:20" ht="29" outlineLevel="4" x14ac:dyDescent="0.35">
      <c r="A1518" s="9" t="s">
        <v>1725</v>
      </c>
      <c r="B1518" s="9" t="s">
        <v>1726</v>
      </c>
      <c r="C1518" s="12" t="s">
        <v>1709</v>
      </c>
      <c r="D1518" s="5" t="s">
        <v>1710</v>
      </c>
      <c r="E1518" s="9" t="s">
        <v>1710</v>
      </c>
      <c r="F1518" s="7" t="s">
        <v>12486</v>
      </c>
      <c r="G1518" s="5" t="s">
        <v>4</v>
      </c>
      <c r="H1518" s="5" t="s">
        <v>1730</v>
      </c>
      <c r="I1518" s="4" t="s">
        <v>1731</v>
      </c>
      <c r="J1518" s="5" t="s">
        <v>1727</v>
      </c>
      <c r="K1518" s="5" t="s">
        <v>4</v>
      </c>
      <c r="L1518" s="5" t="s">
        <v>4</v>
      </c>
      <c r="M1518" s="5" t="s">
        <v>5</v>
      </c>
      <c r="N1518" s="5" t="s">
        <v>1738</v>
      </c>
      <c r="O1518" s="18">
        <v>44567</v>
      </c>
      <c r="P1518" s="5" t="s">
        <v>1739</v>
      </c>
      <c r="Q1518" s="19">
        <v>318243.78999999998</v>
      </c>
      <c r="R1518" s="19">
        <v>318243.78999999998</v>
      </c>
      <c r="S1518" s="19">
        <v>0</v>
      </c>
      <c r="T1518" s="19">
        <v>0</v>
      </c>
    </row>
    <row r="1519" spans="1:20" ht="29" outlineLevel="4" x14ac:dyDescent="0.35">
      <c r="A1519" s="9" t="s">
        <v>1725</v>
      </c>
      <c r="B1519" s="9" t="s">
        <v>1726</v>
      </c>
      <c r="C1519" s="12" t="s">
        <v>1709</v>
      </c>
      <c r="D1519" s="5" t="s">
        <v>1710</v>
      </c>
      <c r="E1519" s="9" t="s">
        <v>1710</v>
      </c>
      <c r="F1519" s="7" t="s">
        <v>12486</v>
      </c>
      <c r="G1519" s="5" t="s">
        <v>4</v>
      </c>
      <c r="H1519" s="5" t="s">
        <v>1730</v>
      </c>
      <c r="I1519" s="4" t="s">
        <v>1731</v>
      </c>
      <c r="J1519" s="5" t="s">
        <v>1727</v>
      </c>
      <c r="K1519" s="5" t="s">
        <v>4</v>
      </c>
      <c r="L1519" s="5" t="s">
        <v>4</v>
      </c>
      <c r="M1519" s="5" t="s">
        <v>5</v>
      </c>
      <c r="N1519" s="5" t="s">
        <v>1740</v>
      </c>
      <c r="O1519" s="18">
        <v>44571</v>
      </c>
      <c r="P1519" s="5" t="s">
        <v>1741</v>
      </c>
      <c r="Q1519" s="19">
        <v>845725.3</v>
      </c>
      <c r="R1519" s="19">
        <v>845725.3</v>
      </c>
      <c r="S1519" s="19">
        <v>0</v>
      </c>
      <c r="T1519" s="19">
        <v>0</v>
      </c>
    </row>
    <row r="1520" spans="1:20" ht="29" outlineLevel="4" x14ac:dyDescent="0.35">
      <c r="A1520" s="9" t="s">
        <v>1725</v>
      </c>
      <c r="B1520" s="9" t="s">
        <v>1726</v>
      </c>
      <c r="C1520" s="12" t="s">
        <v>1709</v>
      </c>
      <c r="D1520" s="5" t="s">
        <v>1710</v>
      </c>
      <c r="E1520" s="9" t="s">
        <v>1710</v>
      </c>
      <c r="F1520" s="7" t="s">
        <v>12486</v>
      </c>
      <c r="G1520" s="5" t="s">
        <v>4</v>
      </c>
      <c r="H1520" s="5" t="s">
        <v>1730</v>
      </c>
      <c r="I1520" s="4" t="s">
        <v>1731</v>
      </c>
      <c r="J1520" s="5" t="s">
        <v>1727</v>
      </c>
      <c r="K1520" s="5" t="s">
        <v>4</v>
      </c>
      <c r="L1520" s="5" t="s">
        <v>4</v>
      </c>
      <c r="M1520" s="5" t="s">
        <v>5</v>
      </c>
      <c r="N1520" s="5" t="s">
        <v>1742</v>
      </c>
      <c r="O1520" s="18">
        <v>44567</v>
      </c>
      <c r="P1520" s="5" t="s">
        <v>1739</v>
      </c>
      <c r="Q1520" s="19">
        <v>416754.67</v>
      </c>
      <c r="R1520" s="19">
        <v>416754.67</v>
      </c>
      <c r="S1520" s="19">
        <v>0</v>
      </c>
      <c r="T1520" s="19">
        <v>0</v>
      </c>
    </row>
    <row r="1521" spans="1:20" ht="29" outlineLevel="4" x14ac:dyDescent="0.35">
      <c r="A1521" s="9" t="s">
        <v>1725</v>
      </c>
      <c r="B1521" s="9" t="s">
        <v>1726</v>
      </c>
      <c r="C1521" s="12" t="s">
        <v>1709</v>
      </c>
      <c r="D1521" s="5" t="s">
        <v>1710</v>
      </c>
      <c r="E1521" s="9" t="s">
        <v>1710</v>
      </c>
      <c r="F1521" s="7" t="s">
        <v>12486</v>
      </c>
      <c r="G1521" s="5" t="s">
        <v>4</v>
      </c>
      <c r="H1521" s="5" t="s">
        <v>1730</v>
      </c>
      <c r="I1521" s="4" t="s">
        <v>1731</v>
      </c>
      <c r="J1521" s="5" t="s">
        <v>1727</v>
      </c>
      <c r="K1521" s="5" t="s">
        <v>4</v>
      </c>
      <c r="L1521" s="5" t="s">
        <v>4</v>
      </c>
      <c r="M1521" s="5" t="s">
        <v>5</v>
      </c>
      <c r="N1521" s="5" t="s">
        <v>1743</v>
      </c>
      <c r="O1521" s="18">
        <v>44641</v>
      </c>
      <c r="P1521" s="5" t="s">
        <v>1744</v>
      </c>
      <c r="Q1521" s="19">
        <v>216643.54</v>
      </c>
      <c r="R1521" s="19">
        <v>216643.54</v>
      </c>
      <c r="S1521" s="19">
        <v>0</v>
      </c>
      <c r="T1521" s="19">
        <v>0</v>
      </c>
    </row>
    <row r="1522" spans="1:20" ht="29" outlineLevel="4" x14ac:dyDescent="0.35">
      <c r="A1522" s="9" t="s">
        <v>1725</v>
      </c>
      <c r="B1522" s="9" t="s">
        <v>1726</v>
      </c>
      <c r="C1522" s="12" t="s">
        <v>1709</v>
      </c>
      <c r="D1522" s="5" t="s">
        <v>1710</v>
      </c>
      <c r="E1522" s="9" t="s">
        <v>1710</v>
      </c>
      <c r="F1522" s="7" t="s">
        <v>12486</v>
      </c>
      <c r="G1522" s="5" t="s">
        <v>4</v>
      </c>
      <c r="H1522" s="5" t="s">
        <v>1730</v>
      </c>
      <c r="I1522" s="4" t="s">
        <v>1731</v>
      </c>
      <c r="J1522" s="5" t="s">
        <v>1727</v>
      </c>
      <c r="K1522" s="5" t="s">
        <v>4</v>
      </c>
      <c r="L1522" s="5" t="s">
        <v>4</v>
      </c>
      <c r="M1522" s="5" t="s">
        <v>5</v>
      </c>
      <c r="N1522" s="5" t="s">
        <v>1745</v>
      </c>
      <c r="O1522" s="18">
        <v>44641</v>
      </c>
      <c r="P1522" s="5" t="s">
        <v>1744</v>
      </c>
      <c r="Q1522" s="19">
        <v>2864.31</v>
      </c>
      <c r="R1522" s="19">
        <v>2864.31</v>
      </c>
      <c r="S1522" s="19">
        <v>0</v>
      </c>
      <c r="T1522" s="19">
        <v>0</v>
      </c>
    </row>
    <row r="1523" spans="1:20" ht="29" outlineLevel="4" x14ac:dyDescent="0.35">
      <c r="A1523" s="9" t="s">
        <v>1725</v>
      </c>
      <c r="B1523" s="9" t="s">
        <v>1726</v>
      </c>
      <c r="C1523" s="12" t="s">
        <v>1709</v>
      </c>
      <c r="D1523" s="5" t="s">
        <v>1710</v>
      </c>
      <c r="E1523" s="9" t="s">
        <v>1710</v>
      </c>
      <c r="F1523" s="7" t="s">
        <v>12486</v>
      </c>
      <c r="G1523" s="5" t="s">
        <v>4</v>
      </c>
      <c r="H1523" s="5" t="s">
        <v>1730</v>
      </c>
      <c r="I1523" s="4" t="s">
        <v>1731</v>
      </c>
      <c r="J1523" s="5" t="s">
        <v>1727</v>
      </c>
      <c r="K1523" s="5" t="s">
        <v>4</v>
      </c>
      <c r="L1523" s="5" t="s">
        <v>4</v>
      </c>
      <c r="M1523" s="5" t="s">
        <v>5</v>
      </c>
      <c r="N1523" s="5" t="s">
        <v>1746</v>
      </c>
      <c r="O1523" s="18">
        <v>44697</v>
      </c>
      <c r="P1523" s="5" t="s">
        <v>1747</v>
      </c>
      <c r="Q1523" s="19">
        <v>172598.77</v>
      </c>
      <c r="R1523" s="19">
        <v>172598.77</v>
      </c>
      <c r="S1523" s="19">
        <v>0</v>
      </c>
      <c r="T1523" s="19">
        <v>0</v>
      </c>
    </row>
    <row r="1524" spans="1:20" outlineLevel="3" x14ac:dyDescent="0.35">
      <c r="H1524" s="1" t="s">
        <v>11225</v>
      </c>
      <c r="O1524" s="18"/>
      <c r="Q1524" s="19">
        <f>SUBTOTAL(9,Q1512:Q1523)</f>
        <v>4927448.629999999</v>
      </c>
      <c r="R1524" s="19">
        <f>SUBTOTAL(9,R1512:R1523)</f>
        <v>4927448.629999999</v>
      </c>
      <c r="S1524" s="19">
        <f>SUBTOTAL(9,S1512:S1523)</f>
        <v>0</v>
      </c>
      <c r="T1524" s="19">
        <f>SUBTOTAL(9,T1512:T1523)</f>
        <v>0</v>
      </c>
    </row>
    <row r="1525" spans="1:20" ht="29" outlineLevel="4" x14ac:dyDescent="0.35">
      <c r="A1525" s="9" t="s">
        <v>97</v>
      </c>
      <c r="B1525" s="9" t="s">
        <v>98</v>
      </c>
      <c r="C1525" s="12" t="s">
        <v>1709</v>
      </c>
      <c r="D1525" s="5" t="s">
        <v>1710</v>
      </c>
      <c r="E1525" s="9" t="s">
        <v>1710</v>
      </c>
      <c r="F1525" s="5" t="s">
        <v>12484</v>
      </c>
      <c r="G1525" s="5" t="s">
        <v>4</v>
      </c>
      <c r="H1525" s="5" t="s">
        <v>1751</v>
      </c>
      <c r="I1525" s="4" t="s">
        <v>1752</v>
      </c>
      <c r="J1525" s="5" t="s">
        <v>1748</v>
      </c>
      <c r="K1525" s="5" t="s">
        <v>4</v>
      </c>
      <c r="L1525" s="5" t="s">
        <v>4</v>
      </c>
      <c r="M1525" s="5" t="s">
        <v>5</v>
      </c>
      <c r="N1525" s="5" t="s">
        <v>1749</v>
      </c>
      <c r="O1525" s="18">
        <v>44524</v>
      </c>
      <c r="P1525" s="5" t="s">
        <v>1750</v>
      </c>
      <c r="Q1525" s="19">
        <v>462.18</v>
      </c>
      <c r="R1525" s="19">
        <v>462.18</v>
      </c>
      <c r="S1525" s="19">
        <v>0</v>
      </c>
      <c r="T1525" s="19">
        <v>0</v>
      </c>
    </row>
    <row r="1526" spans="1:20" ht="29" outlineLevel="4" x14ac:dyDescent="0.35">
      <c r="A1526" s="9" t="s">
        <v>97</v>
      </c>
      <c r="B1526" s="9" t="s">
        <v>98</v>
      </c>
      <c r="C1526" s="12" t="s">
        <v>1709</v>
      </c>
      <c r="D1526" s="5" t="s">
        <v>1710</v>
      </c>
      <c r="E1526" s="9" t="s">
        <v>1710</v>
      </c>
      <c r="F1526" s="5" t="s">
        <v>12484</v>
      </c>
      <c r="G1526" s="5" t="s">
        <v>4</v>
      </c>
      <c r="H1526" s="5" t="s">
        <v>1751</v>
      </c>
      <c r="I1526" s="4" t="s">
        <v>1752</v>
      </c>
      <c r="J1526" s="5" t="s">
        <v>1748</v>
      </c>
      <c r="K1526" s="5" t="s">
        <v>4</v>
      </c>
      <c r="L1526" s="5" t="s">
        <v>4</v>
      </c>
      <c r="M1526" s="5" t="s">
        <v>5</v>
      </c>
      <c r="N1526" s="5" t="s">
        <v>1753</v>
      </c>
      <c r="O1526" s="18">
        <v>44550</v>
      </c>
      <c r="P1526" s="5" t="s">
        <v>1754</v>
      </c>
      <c r="Q1526" s="19">
        <v>1289.97</v>
      </c>
      <c r="R1526" s="19">
        <v>1289.97</v>
      </c>
      <c r="S1526" s="19">
        <v>0</v>
      </c>
      <c r="T1526" s="19">
        <v>0</v>
      </c>
    </row>
    <row r="1527" spans="1:20" outlineLevel="3" x14ac:dyDescent="0.35">
      <c r="H1527" s="1" t="s">
        <v>11226</v>
      </c>
      <c r="O1527" s="18"/>
      <c r="Q1527" s="19">
        <f>SUBTOTAL(9,Q1525:Q1526)</f>
        <v>1752.15</v>
      </c>
      <c r="R1527" s="19">
        <f>SUBTOTAL(9,R1525:R1526)</f>
        <v>1752.15</v>
      </c>
      <c r="S1527" s="19">
        <f>SUBTOTAL(9,S1525:S1526)</f>
        <v>0</v>
      </c>
      <c r="T1527" s="19">
        <f>SUBTOTAL(9,T1525:T1526)</f>
        <v>0</v>
      </c>
    </row>
    <row r="1528" spans="1:20" ht="29" outlineLevel="4" x14ac:dyDescent="0.35">
      <c r="A1528" s="9" t="s">
        <v>97</v>
      </c>
      <c r="B1528" s="9" t="s">
        <v>98</v>
      </c>
      <c r="C1528" s="12" t="s">
        <v>1709</v>
      </c>
      <c r="D1528" s="5" t="s">
        <v>1755</v>
      </c>
      <c r="E1528" s="9" t="s">
        <v>1755</v>
      </c>
      <c r="F1528" s="5" t="s">
        <v>4</v>
      </c>
      <c r="G1528" s="5" t="s">
        <v>1006</v>
      </c>
      <c r="H1528" s="5" t="s">
        <v>1757</v>
      </c>
      <c r="I1528" s="4" t="s">
        <v>1758</v>
      </c>
      <c r="J1528" s="5" t="s">
        <v>4</v>
      </c>
      <c r="K1528" s="5" t="s">
        <v>4</v>
      </c>
      <c r="L1528" s="5" t="s">
        <v>4</v>
      </c>
      <c r="M1528" s="5" t="s">
        <v>5</v>
      </c>
      <c r="N1528" s="5" t="s">
        <v>1756</v>
      </c>
      <c r="O1528" s="18">
        <v>44489</v>
      </c>
      <c r="P1528" s="5" t="s">
        <v>7</v>
      </c>
      <c r="Q1528" s="19">
        <v>65545.7</v>
      </c>
      <c r="R1528" s="19">
        <v>0</v>
      </c>
      <c r="S1528" s="19">
        <v>65545.7</v>
      </c>
      <c r="T1528" s="19">
        <v>0</v>
      </c>
    </row>
    <row r="1529" spans="1:20" ht="29" outlineLevel="4" x14ac:dyDescent="0.35">
      <c r="A1529" s="9" t="s">
        <v>97</v>
      </c>
      <c r="B1529" s="9" t="s">
        <v>98</v>
      </c>
      <c r="C1529" s="12" t="s">
        <v>1709</v>
      </c>
      <c r="D1529" s="5" t="s">
        <v>1755</v>
      </c>
      <c r="E1529" s="9" t="s">
        <v>1755</v>
      </c>
      <c r="F1529" s="5" t="s">
        <v>12477</v>
      </c>
      <c r="G1529" s="5" t="s">
        <v>4</v>
      </c>
      <c r="H1529" s="5" t="s">
        <v>1757</v>
      </c>
      <c r="I1529" s="4" t="s">
        <v>1758</v>
      </c>
      <c r="J1529" s="5" t="s">
        <v>4</v>
      </c>
      <c r="K1529" s="5" t="s">
        <v>4</v>
      </c>
      <c r="L1529" s="5" t="s">
        <v>4</v>
      </c>
      <c r="M1529" s="5" t="s">
        <v>5</v>
      </c>
      <c r="N1529" s="5" t="s">
        <v>1756</v>
      </c>
      <c r="O1529" s="18">
        <v>44489</v>
      </c>
      <c r="P1529" s="5" t="s">
        <v>7</v>
      </c>
      <c r="Q1529" s="19">
        <v>321225.83</v>
      </c>
      <c r="R1529" s="19">
        <v>321225.83</v>
      </c>
      <c r="S1529" s="19">
        <v>0</v>
      </c>
      <c r="T1529" s="19">
        <v>0</v>
      </c>
    </row>
    <row r="1530" spans="1:20" ht="29" outlineLevel="4" x14ac:dyDescent="0.35">
      <c r="A1530" s="9" t="s">
        <v>97</v>
      </c>
      <c r="B1530" s="9" t="s">
        <v>98</v>
      </c>
      <c r="C1530" s="12" t="s">
        <v>1709</v>
      </c>
      <c r="D1530" s="5" t="s">
        <v>1710</v>
      </c>
      <c r="E1530" s="9" t="s">
        <v>1710</v>
      </c>
      <c r="F1530" s="5" t="s">
        <v>12477</v>
      </c>
      <c r="G1530" s="5" t="s">
        <v>4</v>
      </c>
      <c r="H1530" s="5" t="s">
        <v>1757</v>
      </c>
      <c r="I1530" s="4" t="s">
        <v>1758</v>
      </c>
      <c r="J1530" s="5" t="s">
        <v>4</v>
      </c>
      <c r="K1530" s="5" t="s">
        <v>4</v>
      </c>
      <c r="L1530" s="5" t="s">
        <v>4</v>
      </c>
      <c r="M1530" s="5" t="s">
        <v>5</v>
      </c>
      <c r="N1530" s="5" t="s">
        <v>1759</v>
      </c>
      <c r="O1530" s="18">
        <v>44613</v>
      </c>
      <c r="P1530" s="5" t="s">
        <v>1760</v>
      </c>
      <c r="Q1530" s="19">
        <v>67177.14</v>
      </c>
      <c r="R1530" s="19">
        <v>67177.14</v>
      </c>
      <c r="S1530" s="19">
        <v>0</v>
      </c>
      <c r="T1530" s="19">
        <v>0</v>
      </c>
    </row>
    <row r="1531" spans="1:20" outlineLevel="3" x14ac:dyDescent="0.35">
      <c r="H1531" s="1" t="s">
        <v>11227</v>
      </c>
      <c r="O1531" s="18"/>
      <c r="Q1531" s="19">
        <f>SUBTOTAL(9,Q1528:Q1530)</f>
        <v>453948.67000000004</v>
      </c>
      <c r="R1531" s="19">
        <f>SUBTOTAL(9,R1528:R1530)</f>
        <v>388402.97000000003</v>
      </c>
      <c r="S1531" s="19">
        <f>SUBTOTAL(9,S1528:S1530)</f>
        <v>65545.7</v>
      </c>
      <c r="T1531" s="19">
        <f>SUBTOTAL(9,T1528:T1530)</f>
        <v>0</v>
      </c>
    </row>
    <row r="1532" spans="1:20" ht="29" outlineLevel="4" x14ac:dyDescent="0.35">
      <c r="A1532" s="9" t="s">
        <v>97</v>
      </c>
      <c r="B1532" s="9" t="s">
        <v>98</v>
      </c>
      <c r="C1532" s="12" t="s">
        <v>1709</v>
      </c>
      <c r="D1532" s="5" t="s">
        <v>1710</v>
      </c>
      <c r="E1532" s="9" t="s">
        <v>1710</v>
      </c>
      <c r="F1532" s="5" t="s">
        <v>4</v>
      </c>
      <c r="G1532" s="5" t="s">
        <v>1006</v>
      </c>
      <c r="H1532" s="5" t="s">
        <v>1763</v>
      </c>
      <c r="I1532" s="4" t="s">
        <v>1764</v>
      </c>
      <c r="J1532" s="5" t="s">
        <v>1761</v>
      </c>
      <c r="K1532" s="5" t="s">
        <v>4</v>
      </c>
      <c r="L1532" s="5" t="s">
        <v>4</v>
      </c>
      <c r="M1532" s="5" t="s">
        <v>5</v>
      </c>
      <c r="N1532" s="5" t="s">
        <v>1762</v>
      </c>
      <c r="O1532" s="18">
        <v>44476</v>
      </c>
      <c r="P1532" s="5" t="s">
        <v>1718</v>
      </c>
      <c r="Q1532" s="19">
        <v>16533.47</v>
      </c>
      <c r="R1532" s="19">
        <v>0</v>
      </c>
      <c r="S1532" s="19">
        <v>16533.47</v>
      </c>
      <c r="T1532" s="19">
        <v>0</v>
      </c>
    </row>
    <row r="1533" spans="1:20" ht="29" outlineLevel="4" x14ac:dyDescent="0.35">
      <c r="A1533" s="9" t="s">
        <v>97</v>
      </c>
      <c r="B1533" s="9" t="s">
        <v>98</v>
      </c>
      <c r="C1533" s="12" t="s">
        <v>1709</v>
      </c>
      <c r="D1533" s="5" t="s">
        <v>1710</v>
      </c>
      <c r="E1533" s="9" t="s">
        <v>1710</v>
      </c>
      <c r="F1533" s="5" t="s">
        <v>4</v>
      </c>
      <c r="G1533" s="5" t="s">
        <v>1006</v>
      </c>
      <c r="H1533" s="5" t="s">
        <v>1763</v>
      </c>
      <c r="I1533" s="4" t="s">
        <v>1764</v>
      </c>
      <c r="J1533" s="5" t="s">
        <v>1761</v>
      </c>
      <c r="K1533" s="5" t="s">
        <v>4</v>
      </c>
      <c r="L1533" s="5" t="s">
        <v>4</v>
      </c>
      <c r="M1533" s="5" t="s">
        <v>5</v>
      </c>
      <c r="N1533" s="5" t="s">
        <v>1765</v>
      </c>
      <c r="O1533" s="18">
        <v>44476</v>
      </c>
      <c r="P1533" s="5" t="s">
        <v>1718</v>
      </c>
      <c r="Q1533" s="19">
        <v>6120.94</v>
      </c>
      <c r="R1533" s="19">
        <v>0</v>
      </c>
      <c r="S1533" s="19">
        <v>6120.94</v>
      </c>
      <c r="T1533" s="19">
        <v>0</v>
      </c>
    </row>
    <row r="1534" spans="1:20" ht="29" outlineLevel="4" x14ac:dyDescent="0.35">
      <c r="A1534" s="9" t="s">
        <v>97</v>
      </c>
      <c r="B1534" s="9" t="s">
        <v>98</v>
      </c>
      <c r="C1534" s="12" t="s">
        <v>1709</v>
      </c>
      <c r="D1534" s="5" t="s">
        <v>1710</v>
      </c>
      <c r="E1534" s="9" t="s">
        <v>1710</v>
      </c>
      <c r="F1534" s="5" t="s">
        <v>4</v>
      </c>
      <c r="G1534" s="5" t="s">
        <v>1006</v>
      </c>
      <c r="H1534" s="5" t="s">
        <v>1763</v>
      </c>
      <c r="I1534" s="4" t="s">
        <v>1764</v>
      </c>
      <c r="J1534" s="5" t="s">
        <v>1761</v>
      </c>
      <c r="K1534" s="5" t="s">
        <v>4</v>
      </c>
      <c r="L1534" s="5" t="s">
        <v>4</v>
      </c>
      <c r="M1534" s="5" t="s">
        <v>5</v>
      </c>
      <c r="N1534" s="5" t="s">
        <v>1766</v>
      </c>
      <c r="O1534" s="18">
        <v>44476</v>
      </c>
      <c r="P1534" s="5" t="s">
        <v>1718</v>
      </c>
      <c r="Q1534" s="19">
        <v>18162.68</v>
      </c>
      <c r="R1534" s="19">
        <v>0</v>
      </c>
      <c r="S1534" s="19">
        <v>18162.68</v>
      </c>
      <c r="T1534" s="19">
        <v>0</v>
      </c>
    </row>
    <row r="1535" spans="1:20" ht="29" outlineLevel="4" x14ac:dyDescent="0.35">
      <c r="A1535" s="9" t="s">
        <v>97</v>
      </c>
      <c r="B1535" s="9" t="s">
        <v>98</v>
      </c>
      <c r="C1535" s="12" t="s">
        <v>1709</v>
      </c>
      <c r="D1535" s="5" t="s">
        <v>1710</v>
      </c>
      <c r="E1535" s="9" t="s">
        <v>1710</v>
      </c>
      <c r="F1535" s="5" t="s">
        <v>4</v>
      </c>
      <c r="G1535" s="5" t="s">
        <v>1006</v>
      </c>
      <c r="H1535" s="5" t="s">
        <v>1763</v>
      </c>
      <c r="I1535" s="4" t="s">
        <v>1764</v>
      </c>
      <c r="J1535" s="5" t="s">
        <v>1761</v>
      </c>
      <c r="K1535" s="5" t="s">
        <v>4</v>
      </c>
      <c r="L1535" s="5" t="s">
        <v>4</v>
      </c>
      <c r="M1535" s="5" t="s">
        <v>5</v>
      </c>
      <c r="N1535" s="5" t="s">
        <v>1767</v>
      </c>
      <c r="O1535" s="18">
        <v>44524</v>
      </c>
      <c r="P1535" s="5" t="s">
        <v>1750</v>
      </c>
      <c r="Q1535" s="19">
        <v>253523.11</v>
      </c>
      <c r="R1535" s="19">
        <v>0</v>
      </c>
      <c r="S1535" s="19">
        <v>253523.11</v>
      </c>
      <c r="T1535" s="19">
        <v>0</v>
      </c>
    </row>
    <row r="1536" spans="1:20" ht="29" outlineLevel="4" x14ac:dyDescent="0.35">
      <c r="A1536" s="9" t="s">
        <v>97</v>
      </c>
      <c r="B1536" s="9" t="s">
        <v>98</v>
      </c>
      <c r="C1536" s="12" t="s">
        <v>1709</v>
      </c>
      <c r="D1536" s="5" t="s">
        <v>1710</v>
      </c>
      <c r="E1536" s="9" t="s">
        <v>1710</v>
      </c>
      <c r="F1536" s="5" t="s">
        <v>4</v>
      </c>
      <c r="G1536" s="5" t="s">
        <v>1006</v>
      </c>
      <c r="H1536" s="5" t="s">
        <v>1763</v>
      </c>
      <c r="I1536" s="4" t="s">
        <v>1764</v>
      </c>
      <c r="J1536" s="5" t="s">
        <v>1761</v>
      </c>
      <c r="K1536" s="5" t="s">
        <v>4</v>
      </c>
      <c r="L1536" s="5" t="s">
        <v>4</v>
      </c>
      <c r="M1536" s="5" t="s">
        <v>5</v>
      </c>
      <c r="N1536" s="5" t="s">
        <v>1768</v>
      </c>
      <c r="O1536" s="18">
        <v>44616</v>
      </c>
      <c r="P1536" s="5" t="s">
        <v>1769</v>
      </c>
      <c r="Q1536" s="19">
        <v>7644.47</v>
      </c>
      <c r="R1536" s="19">
        <v>0</v>
      </c>
      <c r="S1536" s="19">
        <v>7644.47</v>
      </c>
      <c r="T1536" s="19">
        <v>0</v>
      </c>
    </row>
    <row r="1537" spans="1:20" ht="29" outlineLevel="4" x14ac:dyDescent="0.35">
      <c r="A1537" s="9" t="s">
        <v>97</v>
      </c>
      <c r="B1537" s="9" t="s">
        <v>98</v>
      </c>
      <c r="C1537" s="12" t="s">
        <v>1709</v>
      </c>
      <c r="D1537" s="5" t="s">
        <v>1710</v>
      </c>
      <c r="E1537" s="9" t="s">
        <v>1710</v>
      </c>
      <c r="F1537" s="5" t="s">
        <v>4</v>
      </c>
      <c r="G1537" s="5" t="s">
        <v>1006</v>
      </c>
      <c r="H1537" s="5" t="s">
        <v>1763</v>
      </c>
      <c r="I1537" s="4" t="s">
        <v>1764</v>
      </c>
      <c r="J1537" s="5" t="s">
        <v>1761</v>
      </c>
      <c r="K1537" s="5" t="s">
        <v>4</v>
      </c>
      <c r="L1537" s="5" t="s">
        <v>4</v>
      </c>
      <c r="M1537" s="5" t="s">
        <v>5</v>
      </c>
      <c r="N1537" s="5" t="s">
        <v>1770</v>
      </c>
      <c r="O1537" s="18">
        <v>44623</v>
      </c>
      <c r="P1537" s="5" t="s">
        <v>1771</v>
      </c>
      <c r="Q1537" s="19">
        <v>8402.02</v>
      </c>
      <c r="R1537" s="19">
        <v>0</v>
      </c>
      <c r="S1537" s="19">
        <v>8402.02</v>
      </c>
      <c r="T1537" s="19">
        <v>0</v>
      </c>
    </row>
    <row r="1538" spans="1:20" ht="29" outlineLevel="4" x14ac:dyDescent="0.35">
      <c r="A1538" s="9" t="s">
        <v>97</v>
      </c>
      <c r="B1538" s="9" t="s">
        <v>98</v>
      </c>
      <c r="C1538" s="12" t="s">
        <v>1709</v>
      </c>
      <c r="D1538" s="5" t="s">
        <v>1710</v>
      </c>
      <c r="E1538" s="9" t="s">
        <v>1710</v>
      </c>
      <c r="F1538" s="5" t="s">
        <v>4</v>
      </c>
      <c r="G1538" s="5" t="s">
        <v>1006</v>
      </c>
      <c r="H1538" s="5" t="s">
        <v>1763</v>
      </c>
      <c r="I1538" s="4" t="s">
        <v>1764</v>
      </c>
      <c r="J1538" s="5" t="s">
        <v>1761</v>
      </c>
      <c r="K1538" s="5" t="s">
        <v>4</v>
      </c>
      <c r="L1538" s="5" t="s">
        <v>4</v>
      </c>
      <c r="M1538" s="5" t="s">
        <v>5</v>
      </c>
      <c r="N1538" s="5" t="s">
        <v>1772</v>
      </c>
      <c r="O1538" s="18">
        <v>44714</v>
      </c>
      <c r="P1538" s="5" t="s">
        <v>1773</v>
      </c>
      <c r="Q1538" s="19">
        <v>95381.09</v>
      </c>
      <c r="R1538" s="19">
        <v>0</v>
      </c>
      <c r="S1538" s="19">
        <v>95381.09</v>
      </c>
      <c r="T1538" s="19">
        <v>0</v>
      </c>
    </row>
    <row r="1539" spans="1:20" ht="29" outlineLevel="4" x14ac:dyDescent="0.35">
      <c r="A1539" s="9" t="s">
        <v>97</v>
      </c>
      <c r="B1539" s="9" t="s">
        <v>98</v>
      </c>
      <c r="C1539" s="12" t="s">
        <v>1709</v>
      </c>
      <c r="D1539" s="5" t="s">
        <v>1710</v>
      </c>
      <c r="E1539" s="9" t="s">
        <v>1710</v>
      </c>
      <c r="F1539" s="5" t="s">
        <v>4</v>
      </c>
      <c r="G1539" s="5" t="s">
        <v>1006</v>
      </c>
      <c r="H1539" s="5" t="s">
        <v>1763</v>
      </c>
      <c r="I1539" s="4" t="s">
        <v>1764</v>
      </c>
      <c r="J1539" s="5" t="s">
        <v>1761</v>
      </c>
      <c r="K1539" s="5" t="s">
        <v>4</v>
      </c>
      <c r="L1539" s="5" t="s">
        <v>4</v>
      </c>
      <c r="M1539" s="5" t="s">
        <v>5</v>
      </c>
      <c r="N1539" s="5" t="s">
        <v>1774</v>
      </c>
      <c r="O1539" s="18">
        <v>44739</v>
      </c>
      <c r="P1539" s="5" t="s">
        <v>1775</v>
      </c>
      <c r="Q1539" s="19">
        <v>188832.61</v>
      </c>
      <c r="R1539" s="19">
        <v>0</v>
      </c>
      <c r="S1539" s="19">
        <v>188832.61</v>
      </c>
      <c r="T1539" s="19">
        <v>0</v>
      </c>
    </row>
    <row r="1540" spans="1:20" ht="29" outlineLevel="4" x14ac:dyDescent="0.35">
      <c r="A1540" s="9" t="s">
        <v>97</v>
      </c>
      <c r="B1540" s="9" t="s">
        <v>98</v>
      </c>
      <c r="C1540" s="12" t="s">
        <v>1709</v>
      </c>
      <c r="D1540" s="5" t="s">
        <v>1710</v>
      </c>
      <c r="E1540" s="9" t="s">
        <v>1710</v>
      </c>
      <c r="F1540" s="5" t="s">
        <v>4</v>
      </c>
      <c r="G1540" s="5" t="s">
        <v>1006</v>
      </c>
      <c r="H1540" s="5" t="s">
        <v>1763</v>
      </c>
      <c r="I1540" s="4" t="s">
        <v>1764</v>
      </c>
      <c r="J1540" s="5" t="s">
        <v>1761</v>
      </c>
      <c r="K1540" s="5" t="s">
        <v>4</v>
      </c>
      <c r="L1540" s="5" t="s">
        <v>4</v>
      </c>
      <c r="M1540" s="5" t="s">
        <v>5</v>
      </c>
      <c r="N1540" s="5" t="s">
        <v>1776</v>
      </c>
      <c r="O1540" s="18">
        <v>44739</v>
      </c>
      <c r="P1540" s="5" t="s">
        <v>1775</v>
      </c>
      <c r="Q1540" s="19">
        <v>8945.65</v>
      </c>
      <c r="R1540" s="19">
        <v>0</v>
      </c>
      <c r="S1540" s="19">
        <v>8945.65</v>
      </c>
      <c r="T1540" s="19">
        <v>0</v>
      </c>
    </row>
    <row r="1541" spans="1:20" ht="29" outlineLevel="4" x14ac:dyDescent="0.35">
      <c r="A1541" s="9" t="s">
        <v>97</v>
      </c>
      <c r="B1541" s="9" t="s">
        <v>98</v>
      </c>
      <c r="C1541" s="12" t="s">
        <v>1709</v>
      </c>
      <c r="D1541" s="5" t="s">
        <v>1710</v>
      </c>
      <c r="E1541" s="9" t="s">
        <v>1710</v>
      </c>
      <c r="F1541" s="5" t="s">
        <v>12484</v>
      </c>
      <c r="G1541" s="5" t="s">
        <v>4</v>
      </c>
      <c r="H1541" s="5" t="s">
        <v>1763</v>
      </c>
      <c r="I1541" s="4" t="s">
        <v>1764</v>
      </c>
      <c r="J1541" s="5" t="s">
        <v>1761</v>
      </c>
      <c r="K1541" s="5" t="s">
        <v>4</v>
      </c>
      <c r="L1541" s="5" t="s">
        <v>4</v>
      </c>
      <c r="M1541" s="5" t="s">
        <v>5</v>
      </c>
      <c r="N1541" s="5" t="s">
        <v>1762</v>
      </c>
      <c r="O1541" s="18">
        <v>44476</v>
      </c>
      <c r="P1541" s="5" t="s">
        <v>1718</v>
      </c>
      <c r="Q1541" s="19">
        <v>66133.86</v>
      </c>
      <c r="R1541" s="19">
        <v>66133.86</v>
      </c>
      <c r="S1541" s="19">
        <v>0</v>
      </c>
      <c r="T1541" s="19">
        <v>0</v>
      </c>
    </row>
    <row r="1542" spans="1:20" ht="29" outlineLevel="4" x14ac:dyDescent="0.35">
      <c r="A1542" s="9" t="s">
        <v>97</v>
      </c>
      <c r="B1542" s="9" t="s">
        <v>98</v>
      </c>
      <c r="C1542" s="12" t="s">
        <v>1709</v>
      </c>
      <c r="D1542" s="5" t="s">
        <v>1710</v>
      </c>
      <c r="E1542" s="9" t="s">
        <v>1710</v>
      </c>
      <c r="F1542" s="5" t="s">
        <v>12484</v>
      </c>
      <c r="G1542" s="5" t="s">
        <v>4</v>
      </c>
      <c r="H1542" s="5" t="s">
        <v>1763</v>
      </c>
      <c r="I1542" s="4" t="s">
        <v>1764</v>
      </c>
      <c r="J1542" s="5" t="s">
        <v>1761</v>
      </c>
      <c r="K1542" s="5" t="s">
        <v>4</v>
      </c>
      <c r="L1542" s="5" t="s">
        <v>4</v>
      </c>
      <c r="M1542" s="5" t="s">
        <v>5</v>
      </c>
      <c r="N1542" s="5" t="s">
        <v>1765</v>
      </c>
      <c r="O1542" s="18">
        <v>44476</v>
      </c>
      <c r="P1542" s="5" t="s">
        <v>1718</v>
      </c>
      <c r="Q1542" s="19">
        <v>24483.75</v>
      </c>
      <c r="R1542" s="19">
        <v>24483.75</v>
      </c>
      <c r="S1542" s="19">
        <v>0</v>
      </c>
      <c r="T1542" s="19">
        <v>0</v>
      </c>
    </row>
    <row r="1543" spans="1:20" ht="29" outlineLevel="4" x14ac:dyDescent="0.35">
      <c r="A1543" s="9" t="s">
        <v>97</v>
      </c>
      <c r="B1543" s="9" t="s">
        <v>98</v>
      </c>
      <c r="C1543" s="12" t="s">
        <v>1709</v>
      </c>
      <c r="D1543" s="5" t="s">
        <v>1710</v>
      </c>
      <c r="E1543" s="9" t="s">
        <v>1710</v>
      </c>
      <c r="F1543" s="5" t="s">
        <v>12484</v>
      </c>
      <c r="G1543" s="5" t="s">
        <v>4</v>
      </c>
      <c r="H1543" s="5" t="s">
        <v>1763</v>
      </c>
      <c r="I1543" s="4" t="s">
        <v>1764</v>
      </c>
      <c r="J1543" s="5" t="s">
        <v>1761</v>
      </c>
      <c r="K1543" s="5" t="s">
        <v>4</v>
      </c>
      <c r="L1543" s="5" t="s">
        <v>4</v>
      </c>
      <c r="M1543" s="5" t="s">
        <v>5</v>
      </c>
      <c r="N1543" s="5" t="s">
        <v>1766</v>
      </c>
      <c r="O1543" s="18">
        <v>44476</v>
      </c>
      <c r="P1543" s="5" t="s">
        <v>1718</v>
      </c>
      <c r="Q1543" s="19">
        <v>72650.69</v>
      </c>
      <c r="R1543" s="19">
        <v>72650.69</v>
      </c>
      <c r="S1543" s="19">
        <v>0</v>
      </c>
      <c r="T1543" s="19">
        <v>0</v>
      </c>
    </row>
    <row r="1544" spans="1:20" ht="29" outlineLevel="4" x14ac:dyDescent="0.35">
      <c r="A1544" s="9" t="s">
        <v>97</v>
      </c>
      <c r="B1544" s="9" t="s">
        <v>98</v>
      </c>
      <c r="C1544" s="12" t="s">
        <v>1709</v>
      </c>
      <c r="D1544" s="5" t="s">
        <v>1710</v>
      </c>
      <c r="E1544" s="9" t="s">
        <v>1710</v>
      </c>
      <c r="F1544" s="5" t="s">
        <v>12484</v>
      </c>
      <c r="G1544" s="5" t="s">
        <v>4</v>
      </c>
      <c r="H1544" s="5" t="s">
        <v>1763</v>
      </c>
      <c r="I1544" s="4" t="s">
        <v>1764</v>
      </c>
      <c r="J1544" s="5" t="s">
        <v>1761</v>
      </c>
      <c r="K1544" s="5" t="s">
        <v>4</v>
      </c>
      <c r="L1544" s="5" t="s">
        <v>4</v>
      </c>
      <c r="M1544" s="5" t="s">
        <v>5</v>
      </c>
      <c r="N1544" s="5" t="s">
        <v>1767</v>
      </c>
      <c r="O1544" s="18">
        <v>44524</v>
      </c>
      <c r="P1544" s="5" t="s">
        <v>1750</v>
      </c>
      <c r="Q1544" s="19">
        <v>1014091.87</v>
      </c>
      <c r="R1544" s="19">
        <v>1014091.87</v>
      </c>
      <c r="S1544" s="19">
        <v>0</v>
      </c>
      <c r="T1544" s="19">
        <v>0</v>
      </c>
    </row>
    <row r="1545" spans="1:20" ht="29" outlineLevel="4" x14ac:dyDescent="0.35">
      <c r="A1545" s="9" t="s">
        <v>97</v>
      </c>
      <c r="B1545" s="9" t="s">
        <v>98</v>
      </c>
      <c r="C1545" s="12" t="s">
        <v>1709</v>
      </c>
      <c r="D1545" s="5" t="s">
        <v>1710</v>
      </c>
      <c r="E1545" s="9" t="s">
        <v>1710</v>
      </c>
      <c r="F1545" s="5" t="s">
        <v>12484</v>
      </c>
      <c r="G1545" s="5" t="s">
        <v>4</v>
      </c>
      <c r="H1545" s="5" t="s">
        <v>1763</v>
      </c>
      <c r="I1545" s="4" t="s">
        <v>1764</v>
      </c>
      <c r="J1545" s="5" t="s">
        <v>1761</v>
      </c>
      <c r="K1545" s="5" t="s">
        <v>4</v>
      </c>
      <c r="L1545" s="5" t="s">
        <v>4</v>
      </c>
      <c r="M1545" s="5" t="s">
        <v>5</v>
      </c>
      <c r="N1545" s="5" t="s">
        <v>1768</v>
      </c>
      <c r="O1545" s="18">
        <v>44616</v>
      </c>
      <c r="P1545" s="5" t="s">
        <v>1769</v>
      </c>
      <c r="Q1545" s="19">
        <v>30577.88</v>
      </c>
      <c r="R1545" s="19">
        <v>30577.88</v>
      </c>
      <c r="S1545" s="19">
        <v>0</v>
      </c>
      <c r="T1545" s="19">
        <v>0</v>
      </c>
    </row>
    <row r="1546" spans="1:20" ht="29" outlineLevel="4" x14ac:dyDescent="0.35">
      <c r="A1546" s="9" t="s">
        <v>97</v>
      </c>
      <c r="B1546" s="9" t="s">
        <v>98</v>
      </c>
      <c r="C1546" s="12" t="s">
        <v>1709</v>
      </c>
      <c r="D1546" s="5" t="s">
        <v>1710</v>
      </c>
      <c r="E1546" s="9" t="s">
        <v>1710</v>
      </c>
      <c r="F1546" s="5" t="s">
        <v>12484</v>
      </c>
      <c r="G1546" s="5" t="s">
        <v>4</v>
      </c>
      <c r="H1546" s="5" t="s">
        <v>1763</v>
      </c>
      <c r="I1546" s="4" t="s">
        <v>1764</v>
      </c>
      <c r="J1546" s="5" t="s">
        <v>1761</v>
      </c>
      <c r="K1546" s="5" t="s">
        <v>4</v>
      </c>
      <c r="L1546" s="5" t="s">
        <v>4</v>
      </c>
      <c r="M1546" s="5" t="s">
        <v>5</v>
      </c>
      <c r="N1546" s="5" t="s">
        <v>1770</v>
      </c>
      <c r="O1546" s="18">
        <v>44623</v>
      </c>
      <c r="P1546" s="5" t="s">
        <v>1771</v>
      </c>
      <c r="Q1546" s="19">
        <v>33608.080000000002</v>
      </c>
      <c r="R1546" s="19">
        <v>33608.080000000002</v>
      </c>
      <c r="S1546" s="19">
        <v>0</v>
      </c>
      <c r="T1546" s="19">
        <v>0</v>
      </c>
    </row>
    <row r="1547" spans="1:20" ht="29" outlineLevel="4" x14ac:dyDescent="0.35">
      <c r="A1547" s="9" t="s">
        <v>97</v>
      </c>
      <c r="B1547" s="9" t="s">
        <v>98</v>
      </c>
      <c r="C1547" s="12" t="s">
        <v>1709</v>
      </c>
      <c r="D1547" s="5" t="s">
        <v>1710</v>
      </c>
      <c r="E1547" s="9" t="s">
        <v>1710</v>
      </c>
      <c r="F1547" s="5" t="s">
        <v>12484</v>
      </c>
      <c r="G1547" s="5" t="s">
        <v>4</v>
      </c>
      <c r="H1547" s="5" t="s">
        <v>1763</v>
      </c>
      <c r="I1547" s="4" t="s">
        <v>1764</v>
      </c>
      <c r="J1547" s="5" t="s">
        <v>1761</v>
      </c>
      <c r="K1547" s="5" t="s">
        <v>4</v>
      </c>
      <c r="L1547" s="5" t="s">
        <v>4</v>
      </c>
      <c r="M1547" s="5" t="s">
        <v>5</v>
      </c>
      <c r="N1547" s="5" t="s">
        <v>1772</v>
      </c>
      <c r="O1547" s="18">
        <v>44714</v>
      </c>
      <c r="P1547" s="5" t="s">
        <v>1773</v>
      </c>
      <c r="Q1547" s="19">
        <v>381524.37</v>
      </c>
      <c r="R1547" s="19">
        <v>381524.37</v>
      </c>
      <c r="S1547" s="19">
        <v>0</v>
      </c>
      <c r="T1547" s="19">
        <v>0</v>
      </c>
    </row>
    <row r="1548" spans="1:20" ht="29" outlineLevel="4" x14ac:dyDescent="0.35">
      <c r="A1548" s="9" t="s">
        <v>97</v>
      </c>
      <c r="B1548" s="9" t="s">
        <v>98</v>
      </c>
      <c r="C1548" s="12" t="s">
        <v>1709</v>
      </c>
      <c r="D1548" s="5" t="s">
        <v>1710</v>
      </c>
      <c r="E1548" s="9" t="s">
        <v>1710</v>
      </c>
      <c r="F1548" s="5" t="s">
        <v>12484</v>
      </c>
      <c r="G1548" s="5" t="s">
        <v>4</v>
      </c>
      <c r="H1548" s="5" t="s">
        <v>1763</v>
      </c>
      <c r="I1548" s="4" t="s">
        <v>1764</v>
      </c>
      <c r="J1548" s="5" t="s">
        <v>1761</v>
      </c>
      <c r="K1548" s="5" t="s">
        <v>4</v>
      </c>
      <c r="L1548" s="5" t="s">
        <v>4</v>
      </c>
      <c r="M1548" s="5" t="s">
        <v>5</v>
      </c>
      <c r="N1548" s="5" t="s">
        <v>1774</v>
      </c>
      <c r="O1548" s="18">
        <v>44739</v>
      </c>
      <c r="P1548" s="5" t="s">
        <v>1775</v>
      </c>
      <c r="Q1548" s="19">
        <v>755330.46</v>
      </c>
      <c r="R1548" s="19">
        <v>755330.46</v>
      </c>
      <c r="S1548" s="19">
        <v>0</v>
      </c>
      <c r="T1548" s="19">
        <v>0</v>
      </c>
    </row>
    <row r="1549" spans="1:20" ht="29" outlineLevel="4" x14ac:dyDescent="0.35">
      <c r="A1549" s="9" t="s">
        <v>97</v>
      </c>
      <c r="B1549" s="9" t="s">
        <v>98</v>
      </c>
      <c r="C1549" s="12" t="s">
        <v>1709</v>
      </c>
      <c r="D1549" s="5" t="s">
        <v>1710</v>
      </c>
      <c r="E1549" s="9" t="s">
        <v>1710</v>
      </c>
      <c r="F1549" s="5" t="s">
        <v>12484</v>
      </c>
      <c r="G1549" s="5" t="s">
        <v>4</v>
      </c>
      <c r="H1549" s="5" t="s">
        <v>1763</v>
      </c>
      <c r="I1549" s="4" t="s">
        <v>1764</v>
      </c>
      <c r="J1549" s="5" t="s">
        <v>1761</v>
      </c>
      <c r="K1549" s="5" t="s">
        <v>4</v>
      </c>
      <c r="L1549" s="5" t="s">
        <v>4</v>
      </c>
      <c r="M1549" s="5" t="s">
        <v>5</v>
      </c>
      <c r="N1549" s="5" t="s">
        <v>1776</v>
      </c>
      <c r="O1549" s="18">
        <v>44739</v>
      </c>
      <c r="P1549" s="5" t="s">
        <v>1775</v>
      </c>
      <c r="Q1549" s="19">
        <v>35782.620000000003</v>
      </c>
      <c r="R1549" s="19">
        <v>35782.620000000003</v>
      </c>
      <c r="S1549" s="19">
        <v>0</v>
      </c>
      <c r="T1549" s="19">
        <v>0</v>
      </c>
    </row>
    <row r="1550" spans="1:20" outlineLevel="3" x14ac:dyDescent="0.35">
      <c r="H1550" s="1" t="s">
        <v>11228</v>
      </c>
      <c r="O1550" s="18"/>
      <c r="Q1550" s="19">
        <f>SUBTOTAL(9,Q1532:Q1549)</f>
        <v>3017729.62</v>
      </c>
      <c r="R1550" s="19">
        <f>SUBTOTAL(9,R1532:R1549)</f>
        <v>2414183.58</v>
      </c>
      <c r="S1550" s="19">
        <f>SUBTOTAL(9,S1532:S1549)</f>
        <v>603546.03999999992</v>
      </c>
      <c r="T1550" s="19">
        <f>SUBTOTAL(9,T1532:T1549)</f>
        <v>0</v>
      </c>
    </row>
    <row r="1551" spans="1:20" outlineLevel="4" x14ac:dyDescent="0.35">
      <c r="A1551" s="9" t="s">
        <v>97</v>
      </c>
      <c r="B1551" s="9" t="s">
        <v>98</v>
      </c>
      <c r="C1551" s="12" t="s">
        <v>1709</v>
      </c>
      <c r="D1551" s="5" t="s">
        <v>1710</v>
      </c>
      <c r="E1551" s="9" t="s">
        <v>1710</v>
      </c>
      <c r="F1551" s="5" t="s">
        <v>4</v>
      </c>
      <c r="G1551" s="5" t="s">
        <v>1006</v>
      </c>
      <c r="H1551" s="5" t="s">
        <v>1779</v>
      </c>
      <c r="I1551" s="4" t="s">
        <v>1780</v>
      </c>
      <c r="J1551" s="5" t="s">
        <v>1777</v>
      </c>
      <c r="K1551" s="5" t="s">
        <v>4</v>
      </c>
      <c r="L1551" s="5" t="s">
        <v>4</v>
      </c>
      <c r="M1551" s="5" t="s">
        <v>5</v>
      </c>
      <c r="N1551" s="5" t="s">
        <v>1778</v>
      </c>
      <c r="O1551" s="18">
        <v>44623</v>
      </c>
      <c r="P1551" s="5" t="s">
        <v>1771</v>
      </c>
      <c r="Q1551" s="19">
        <v>101393.7</v>
      </c>
      <c r="R1551" s="19">
        <v>0</v>
      </c>
      <c r="S1551" s="19">
        <v>101393.7</v>
      </c>
      <c r="T1551" s="19">
        <v>0</v>
      </c>
    </row>
    <row r="1552" spans="1:20" outlineLevel="3" x14ac:dyDescent="0.35">
      <c r="H1552" s="1" t="s">
        <v>11229</v>
      </c>
      <c r="O1552" s="18"/>
      <c r="Q1552" s="19">
        <f>SUBTOTAL(9,Q1551:Q1551)</f>
        <v>101393.7</v>
      </c>
      <c r="R1552" s="19">
        <f>SUBTOTAL(9,R1551:R1551)</f>
        <v>0</v>
      </c>
      <c r="S1552" s="19">
        <f>SUBTOTAL(9,S1551:S1551)</f>
        <v>101393.7</v>
      </c>
      <c r="T1552" s="19">
        <f>SUBTOTAL(9,T1551:T1551)</f>
        <v>0</v>
      </c>
    </row>
    <row r="1553" spans="1:20" ht="29" outlineLevel="4" x14ac:dyDescent="0.35">
      <c r="A1553" s="9" t="s">
        <v>97</v>
      </c>
      <c r="B1553" s="9" t="s">
        <v>98</v>
      </c>
      <c r="C1553" s="12" t="s">
        <v>1709</v>
      </c>
      <c r="D1553" s="5" t="s">
        <v>1710</v>
      </c>
      <c r="E1553" s="9" t="s">
        <v>1710</v>
      </c>
      <c r="F1553" s="5" t="s">
        <v>12484</v>
      </c>
      <c r="G1553" s="5" t="s">
        <v>4</v>
      </c>
      <c r="H1553" s="5" t="s">
        <v>1784</v>
      </c>
      <c r="I1553" s="4" t="s">
        <v>1785</v>
      </c>
      <c r="J1553" s="5" t="s">
        <v>1781</v>
      </c>
      <c r="K1553" s="5" t="s">
        <v>4</v>
      </c>
      <c r="L1553" s="5" t="s">
        <v>4</v>
      </c>
      <c r="M1553" s="5" t="s">
        <v>5</v>
      </c>
      <c r="N1553" s="5" t="s">
        <v>1782</v>
      </c>
      <c r="O1553" s="18">
        <v>44532</v>
      </c>
      <c r="P1553" s="5" t="s">
        <v>1783</v>
      </c>
      <c r="Q1553" s="19">
        <v>718646.47</v>
      </c>
      <c r="R1553" s="19">
        <v>718646.47</v>
      </c>
      <c r="S1553" s="19">
        <v>0</v>
      </c>
      <c r="T1553" s="19">
        <v>0</v>
      </c>
    </row>
    <row r="1554" spans="1:20" ht="29" outlineLevel="4" x14ac:dyDescent="0.35">
      <c r="A1554" s="9" t="s">
        <v>97</v>
      </c>
      <c r="B1554" s="9" t="s">
        <v>98</v>
      </c>
      <c r="C1554" s="12" t="s">
        <v>1709</v>
      </c>
      <c r="D1554" s="5" t="s">
        <v>1710</v>
      </c>
      <c r="E1554" s="9" t="s">
        <v>1710</v>
      </c>
      <c r="F1554" s="5" t="s">
        <v>12484</v>
      </c>
      <c r="G1554" s="5" t="s">
        <v>4</v>
      </c>
      <c r="H1554" s="5" t="s">
        <v>1784</v>
      </c>
      <c r="I1554" s="4" t="s">
        <v>1785</v>
      </c>
      <c r="J1554" s="5" t="s">
        <v>1781</v>
      </c>
      <c r="K1554" s="5" t="s">
        <v>4</v>
      </c>
      <c r="L1554" s="5" t="s">
        <v>4</v>
      </c>
      <c r="M1554" s="5" t="s">
        <v>5</v>
      </c>
      <c r="N1554" s="5" t="s">
        <v>1786</v>
      </c>
      <c r="O1554" s="18">
        <v>44623</v>
      </c>
      <c r="P1554" s="5" t="s">
        <v>1771</v>
      </c>
      <c r="Q1554" s="19">
        <v>197022.47</v>
      </c>
      <c r="R1554" s="19">
        <v>197022.47</v>
      </c>
      <c r="S1554" s="19">
        <v>0</v>
      </c>
      <c r="T1554" s="19">
        <v>0</v>
      </c>
    </row>
    <row r="1555" spans="1:20" outlineLevel="3" x14ac:dyDescent="0.35">
      <c r="H1555" s="1" t="s">
        <v>11230</v>
      </c>
      <c r="O1555" s="18"/>
      <c r="Q1555" s="19">
        <f>SUBTOTAL(9,Q1553:Q1554)</f>
        <v>915668.94</v>
      </c>
      <c r="R1555" s="19">
        <f>SUBTOTAL(9,R1553:R1554)</f>
        <v>915668.94</v>
      </c>
      <c r="S1555" s="19">
        <f>SUBTOTAL(9,S1553:S1554)</f>
        <v>0</v>
      </c>
      <c r="T1555" s="19">
        <f>SUBTOTAL(9,T1553:T1554)</f>
        <v>0</v>
      </c>
    </row>
    <row r="1556" spans="1:20" ht="29" outlineLevel="4" x14ac:dyDescent="0.35">
      <c r="A1556" s="9" t="s">
        <v>97</v>
      </c>
      <c r="B1556" s="9" t="s">
        <v>98</v>
      </c>
      <c r="C1556" s="12" t="s">
        <v>1709</v>
      </c>
      <c r="D1556" s="5" t="s">
        <v>1755</v>
      </c>
      <c r="E1556" s="9" t="s">
        <v>1755</v>
      </c>
      <c r="F1556" s="5" t="s">
        <v>12484</v>
      </c>
      <c r="G1556" s="5" t="s">
        <v>4</v>
      </c>
      <c r="H1556" s="5" t="s">
        <v>1789</v>
      </c>
      <c r="I1556" s="4" t="s">
        <v>1790</v>
      </c>
      <c r="J1556" s="5" t="s">
        <v>1787</v>
      </c>
      <c r="K1556" s="5" t="s">
        <v>4</v>
      </c>
      <c r="L1556" s="5" t="s">
        <v>4</v>
      </c>
      <c r="M1556" s="5" t="s">
        <v>5</v>
      </c>
      <c r="N1556" s="5" t="s">
        <v>1788</v>
      </c>
      <c r="O1556" s="18">
        <v>44397</v>
      </c>
      <c r="P1556" s="5" t="s">
        <v>7</v>
      </c>
      <c r="Q1556" s="19">
        <v>218649.32</v>
      </c>
      <c r="R1556" s="19">
        <v>218649.32</v>
      </c>
      <c r="S1556" s="19">
        <v>0</v>
      </c>
      <c r="T1556" s="19">
        <v>0</v>
      </c>
    </row>
    <row r="1557" spans="1:20" ht="29" outlineLevel="4" x14ac:dyDescent="0.35">
      <c r="A1557" s="9" t="s">
        <v>97</v>
      </c>
      <c r="B1557" s="9" t="s">
        <v>98</v>
      </c>
      <c r="C1557" s="12" t="s">
        <v>1709</v>
      </c>
      <c r="D1557" s="5" t="s">
        <v>1710</v>
      </c>
      <c r="E1557" s="9" t="s">
        <v>1710</v>
      </c>
      <c r="F1557" s="5" t="s">
        <v>12484</v>
      </c>
      <c r="G1557" s="5" t="s">
        <v>4</v>
      </c>
      <c r="H1557" s="5" t="s">
        <v>1789</v>
      </c>
      <c r="I1557" s="4" t="s">
        <v>1790</v>
      </c>
      <c r="J1557" s="5" t="s">
        <v>1787</v>
      </c>
      <c r="K1557" s="5" t="s">
        <v>4</v>
      </c>
      <c r="L1557" s="5" t="s">
        <v>4</v>
      </c>
      <c r="M1557" s="5" t="s">
        <v>5</v>
      </c>
      <c r="N1557" s="5" t="s">
        <v>1791</v>
      </c>
      <c r="O1557" s="18">
        <v>44524</v>
      </c>
      <c r="P1557" s="5" t="s">
        <v>1750</v>
      </c>
      <c r="Q1557" s="19">
        <v>804027.16</v>
      </c>
      <c r="R1557" s="19">
        <v>804027.16</v>
      </c>
      <c r="S1557" s="19">
        <v>0</v>
      </c>
      <c r="T1557" s="19">
        <v>0</v>
      </c>
    </row>
    <row r="1558" spans="1:20" ht="29" outlineLevel="4" x14ac:dyDescent="0.35">
      <c r="A1558" s="9" t="s">
        <v>97</v>
      </c>
      <c r="B1558" s="9" t="s">
        <v>98</v>
      </c>
      <c r="C1558" s="12" t="s">
        <v>1709</v>
      </c>
      <c r="D1558" s="5" t="s">
        <v>1710</v>
      </c>
      <c r="E1558" s="9" t="s">
        <v>1710</v>
      </c>
      <c r="F1558" s="5" t="s">
        <v>12484</v>
      </c>
      <c r="G1558" s="5" t="s">
        <v>4</v>
      </c>
      <c r="H1558" s="5" t="s">
        <v>1789</v>
      </c>
      <c r="I1558" s="4" t="s">
        <v>1790</v>
      </c>
      <c r="J1558" s="5" t="s">
        <v>1787</v>
      </c>
      <c r="K1558" s="5" t="s">
        <v>4</v>
      </c>
      <c r="L1558" s="5" t="s">
        <v>4</v>
      </c>
      <c r="M1558" s="5" t="s">
        <v>5</v>
      </c>
      <c r="N1558" s="5" t="s">
        <v>1792</v>
      </c>
      <c r="O1558" s="18">
        <v>44672</v>
      </c>
      <c r="P1558" s="5" t="s">
        <v>1793</v>
      </c>
      <c r="Q1558" s="19">
        <v>363725.69</v>
      </c>
      <c r="R1558" s="19">
        <v>363725.69</v>
      </c>
      <c r="S1558" s="19">
        <v>0</v>
      </c>
      <c r="T1558" s="19">
        <v>0</v>
      </c>
    </row>
    <row r="1559" spans="1:20" outlineLevel="3" x14ac:dyDescent="0.35">
      <c r="H1559" s="1" t="s">
        <v>11231</v>
      </c>
      <c r="O1559" s="18"/>
      <c r="Q1559" s="19">
        <f>SUBTOTAL(9,Q1556:Q1558)</f>
        <v>1386402.17</v>
      </c>
      <c r="R1559" s="19">
        <f>SUBTOTAL(9,R1556:R1558)</f>
        <v>1386402.17</v>
      </c>
      <c r="S1559" s="19">
        <f>SUBTOTAL(9,S1556:S1558)</f>
        <v>0</v>
      </c>
      <c r="T1559" s="19">
        <f>SUBTOTAL(9,T1556:T1558)</f>
        <v>0</v>
      </c>
    </row>
    <row r="1560" spans="1:20" ht="29" outlineLevel="4" x14ac:dyDescent="0.35">
      <c r="A1560" s="9" t="s">
        <v>97</v>
      </c>
      <c r="B1560" s="9" t="s">
        <v>98</v>
      </c>
      <c r="C1560" s="12" t="s">
        <v>1709</v>
      </c>
      <c r="D1560" s="5" t="s">
        <v>1710</v>
      </c>
      <c r="E1560" s="9" t="s">
        <v>1710</v>
      </c>
      <c r="F1560" s="5" t="s">
        <v>12484</v>
      </c>
      <c r="G1560" s="5" t="s">
        <v>4</v>
      </c>
      <c r="H1560" s="5" t="s">
        <v>1797</v>
      </c>
      <c r="I1560" s="4" t="s">
        <v>1798</v>
      </c>
      <c r="J1560" s="5" t="s">
        <v>1794</v>
      </c>
      <c r="K1560" s="5" t="s">
        <v>4</v>
      </c>
      <c r="L1560" s="5" t="s">
        <v>4</v>
      </c>
      <c r="M1560" s="5" t="s">
        <v>5</v>
      </c>
      <c r="N1560" s="5" t="s">
        <v>1795</v>
      </c>
      <c r="O1560" s="18">
        <v>44383</v>
      </c>
      <c r="P1560" s="5" t="s">
        <v>1796</v>
      </c>
      <c r="Q1560" s="19">
        <v>2919.49</v>
      </c>
      <c r="R1560" s="19">
        <v>2919.49</v>
      </c>
      <c r="S1560" s="19">
        <v>0</v>
      </c>
      <c r="T1560" s="19">
        <v>0</v>
      </c>
    </row>
    <row r="1561" spans="1:20" ht="29" outlineLevel="4" x14ac:dyDescent="0.35">
      <c r="A1561" s="9" t="s">
        <v>97</v>
      </c>
      <c r="B1561" s="9" t="s">
        <v>98</v>
      </c>
      <c r="C1561" s="12" t="s">
        <v>1709</v>
      </c>
      <c r="D1561" s="5" t="s">
        <v>1710</v>
      </c>
      <c r="E1561" s="9" t="s">
        <v>1710</v>
      </c>
      <c r="F1561" s="5" t="s">
        <v>12484</v>
      </c>
      <c r="G1561" s="5" t="s">
        <v>4</v>
      </c>
      <c r="H1561" s="5" t="s">
        <v>1797</v>
      </c>
      <c r="I1561" s="4" t="s">
        <v>1798</v>
      </c>
      <c r="J1561" s="5" t="s">
        <v>1794</v>
      </c>
      <c r="K1561" s="5" t="s">
        <v>4</v>
      </c>
      <c r="L1561" s="5" t="s">
        <v>4</v>
      </c>
      <c r="M1561" s="5" t="s">
        <v>5</v>
      </c>
      <c r="N1561" s="5" t="s">
        <v>1799</v>
      </c>
      <c r="O1561" s="18">
        <v>44399</v>
      </c>
      <c r="P1561" s="5" t="s">
        <v>1800</v>
      </c>
      <c r="Q1561" s="19">
        <v>3649.36</v>
      </c>
      <c r="R1561" s="19">
        <v>3649.36</v>
      </c>
      <c r="S1561" s="19">
        <v>0</v>
      </c>
      <c r="T1561" s="19">
        <v>0</v>
      </c>
    </row>
    <row r="1562" spans="1:20" ht="29" outlineLevel="4" x14ac:dyDescent="0.35">
      <c r="A1562" s="9" t="s">
        <v>97</v>
      </c>
      <c r="B1562" s="9" t="s">
        <v>98</v>
      </c>
      <c r="C1562" s="12" t="s">
        <v>1709</v>
      </c>
      <c r="D1562" s="5" t="s">
        <v>1710</v>
      </c>
      <c r="E1562" s="9" t="s">
        <v>1710</v>
      </c>
      <c r="F1562" s="5" t="s">
        <v>12484</v>
      </c>
      <c r="G1562" s="5" t="s">
        <v>4</v>
      </c>
      <c r="H1562" s="5" t="s">
        <v>1797</v>
      </c>
      <c r="I1562" s="4" t="s">
        <v>1798</v>
      </c>
      <c r="J1562" s="5" t="s">
        <v>1794</v>
      </c>
      <c r="K1562" s="5" t="s">
        <v>4</v>
      </c>
      <c r="L1562" s="5" t="s">
        <v>4</v>
      </c>
      <c r="M1562" s="5" t="s">
        <v>5</v>
      </c>
      <c r="N1562" s="5" t="s">
        <v>1801</v>
      </c>
      <c r="O1562" s="18">
        <v>44487</v>
      </c>
      <c r="P1562" s="5" t="s">
        <v>1802</v>
      </c>
      <c r="Q1562" s="19">
        <v>24600.560000000001</v>
      </c>
      <c r="R1562" s="19">
        <v>24600.560000000001</v>
      </c>
      <c r="S1562" s="19">
        <v>0</v>
      </c>
      <c r="T1562" s="19">
        <v>0</v>
      </c>
    </row>
    <row r="1563" spans="1:20" outlineLevel="3" x14ac:dyDescent="0.35">
      <c r="H1563" s="1" t="s">
        <v>11232</v>
      </c>
      <c r="O1563" s="18"/>
      <c r="Q1563" s="19">
        <f>SUBTOTAL(9,Q1560:Q1562)</f>
        <v>31169.410000000003</v>
      </c>
      <c r="R1563" s="19">
        <f>SUBTOTAL(9,R1560:R1562)</f>
        <v>31169.410000000003</v>
      </c>
      <c r="S1563" s="19">
        <f>SUBTOTAL(9,S1560:S1562)</f>
        <v>0</v>
      </c>
      <c r="T1563" s="19">
        <f>SUBTOTAL(9,T1560:T1562)</f>
        <v>0</v>
      </c>
    </row>
    <row r="1564" spans="1:20" outlineLevel="4" x14ac:dyDescent="0.35">
      <c r="A1564" s="9" t="s">
        <v>97</v>
      </c>
      <c r="B1564" s="9" t="s">
        <v>98</v>
      </c>
      <c r="C1564" s="12" t="s">
        <v>1709</v>
      </c>
      <c r="D1564" s="5" t="s">
        <v>1710</v>
      </c>
      <c r="E1564" s="9" t="s">
        <v>1710</v>
      </c>
      <c r="F1564" s="5" t="s">
        <v>12484</v>
      </c>
      <c r="G1564" s="5" t="s">
        <v>4</v>
      </c>
      <c r="H1564" s="5" t="s">
        <v>1804</v>
      </c>
      <c r="I1564" s="4" t="s">
        <v>1805</v>
      </c>
      <c r="J1564" s="5" t="s">
        <v>1794</v>
      </c>
      <c r="K1564" s="5" t="s">
        <v>4</v>
      </c>
      <c r="L1564" s="5" t="s">
        <v>4</v>
      </c>
      <c r="M1564" s="5" t="s">
        <v>5</v>
      </c>
      <c r="N1564" s="5" t="s">
        <v>1803</v>
      </c>
      <c r="O1564" s="18">
        <v>44476</v>
      </c>
      <c r="P1564" s="5" t="s">
        <v>1718</v>
      </c>
      <c r="Q1564" s="19">
        <v>107411.76</v>
      </c>
      <c r="R1564" s="19">
        <v>107411.76</v>
      </c>
      <c r="S1564" s="19">
        <v>0</v>
      </c>
      <c r="T1564" s="19">
        <v>0</v>
      </c>
    </row>
    <row r="1565" spans="1:20" outlineLevel="4" x14ac:dyDescent="0.35">
      <c r="A1565" s="9" t="s">
        <v>97</v>
      </c>
      <c r="B1565" s="9" t="s">
        <v>98</v>
      </c>
      <c r="C1565" s="12" t="s">
        <v>1709</v>
      </c>
      <c r="D1565" s="5" t="s">
        <v>1710</v>
      </c>
      <c r="E1565" s="9" t="s">
        <v>1710</v>
      </c>
      <c r="F1565" s="5" t="s">
        <v>12484</v>
      </c>
      <c r="G1565" s="5" t="s">
        <v>4</v>
      </c>
      <c r="H1565" s="5" t="s">
        <v>1804</v>
      </c>
      <c r="I1565" s="4" t="s">
        <v>1805</v>
      </c>
      <c r="J1565" s="5" t="s">
        <v>1794</v>
      </c>
      <c r="K1565" s="5" t="s">
        <v>4</v>
      </c>
      <c r="L1565" s="5" t="s">
        <v>4</v>
      </c>
      <c r="M1565" s="5" t="s">
        <v>5</v>
      </c>
      <c r="N1565" s="5" t="s">
        <v>1806</v>
      </c>
      <c r="O1565" s="18">
        <v>44550</v>
      </c>
      <c r="P1565" s="5" t="s">
        <v>1754</v>
      </c>
      <c r="Q1565" s="19">
        <v>7935.73</v>
      </c>
      <c r="R1565" s="19">
        <v>7935.73</v>
      </c>
      <c r="S1565" s="19">
        <v>0</v>
      </c>
      <c r="T1565" s="19">
        <v>0</v>
      </c>
    </row>
    <row r="1566" spans="1:20" outlineLevel="4" x14ac:dyDescent="0.35">
      <c r="A1566" s="9" t="s">
        <v>97</v>
      </c>
      <c r="B1566" s="9" t="s">
        <v>98</v>
      </c>
      <c r="C1566" s="12" t="s">
        <v>1709</v>
      </c>
      <c r="D1566" s="5" t="s">
        <v>1710</v>
      </c>
      <c r="E1566" s="9" t="s">
        <v>1710</v>
      </c>
      <c r="F1566" s="5" t="s">
        <v>12484</v>
      </c>
      <c r="G1566" s="5" t="s">
        <v>4</v>
      </c>
      <c r="H1566" s="5" t="s">
        <v>1804</v>
      </c>
      <c r="I1566" s="4" t="s">
        <v>1805</v>
      </c>
      <c r="J1566" s="5" t="s">
        <v>1794</v>
      </c>
      <c r="K1566" s="5" t="s">
        <v>4</v>
      </c>
      <c r="L1566" s="5" t="s">
        <v>4</v>
      </c>
      <c r="M1566" s="5" t="s">
        <v>5</v>
      </c>
      <c r="N1566" s="5" t="s">
        <v>1807</v>
      </c>
      <c r="O1566" s="18">
        <v>44641</v>
      </c>
      <c r="P1566" s="5" t="s">
        <v>1744</v>
      </c>
      <c r="Q1566" s="19">
        <v>416.06</v>
      </c>
      <c r="R1566" s="19">
        <v>416.06</v>
      </c>
      <c r="S1566" s="19">
        <v>0</v>
      </c>
      <c r="T1566" s="19">
        <v>0</v>
      </c>
    </row>
    <row r="1567" spans="1:20" outlineLevel="4" x14ac:dyDescent="0.35">
      <c r="A1567" s="9" t="s">
        <v>97</v>
      </c>
      <c r="B1567" s="9" t="s">
        <v>98</v>
      </c>
      <c r="C1567" s="12" t="s">
        <v>1709</v>
      </c>
      <c r="D1567" s="5" t="s">
        <v>1710</v>
      </c>
      <c r="E1567" s="9" t="s">
        <v>1710</v>
      </c>
      <c r="F1567" s="5" t="s">
        <v>12484</v>
      </c>
      <c r="G1567" s="5" t="s">
        <v>4</v>
      </c>
      <c r="H1567" s="5" t="s">
        <v>1804</v>
      </c>
      <c r="I1567" s="4" t="s">
        <v>1805</v>
      </c>
      <c r="J1567" s="5" t="s">
        <v>1794</v>
      </c>
      <c r="K1567" s="5" t="s">
        <v>4</v>
      </c>
      <c r="L1567" s="5" t="s">
        <v>4</v>
      </c>
      <c r="M1567" s="5" t="s">
        <v>5</v>
      </c>
      <c r="N1567" s="5" t="s">
        <v>1808</v>
      </c>
      <c r="O1567" s="18">
        <v>44697</v>
      </c>
      <c r="P1567" s="5" t="s">
        <v>1747</v>
      </c>
      <c r="Q1567" s="19">
        <v>33020.1</v>
      </c>
      <c r="R1567" s="19">
        <v>33020.1</v>
      </c>
      <c r="S1567" s="19">
        <v>0</v>
      </c>
      <c r="T1567" s="19">
        <v>0</v>
      </c>
    </row>
    <row r="1568" spans="1:20" outlineLevel="4" x14ac:dyDescent="0.35">
      <c r="A1568" s="9" t="s">
        <v>97</v>
      </c>
      <c r="B1568" s="9" t="s">
        <v>98</v>
      </c>
      <c r="C1568" s="12" t="s">
        <v>1709</v>
      </c>
      <c r="D1568" s="5" t="s">
        <v>1710</v>
      </c>
      <c r="E1568" s="9" t="s">
        <v>1710</v>
      </c>
      <c r="F1568" s="5" t="s">
        <v>12484</v>
      </c>
      <c r="G1568" s="5" t="s">
        <v>4</v>
      </c>
      <c r="H1568" s="5" t="s">
        <v>1804</v>
      </c>
      <c r="I1568" s="4" t="s">
        <v>1805</v>
      </c>
      <c r="J1568" s="5" t="s">
        <v>1794</v>
      </c>
      <c r="K1568" s="5" t="s">
        <v>4</v>
      </c>
      <c r="L1568" s="5" t="s">
        <v>4</v>
      </c>
      <c r="M1568" s="5" t="s">
        <v>5</v>
      </c>
      <c r="N1568" s="5" t="s">
        <v>1809</v>
      </c>
      <c r="O1568" s="18">
        <v>44697</v>
      </c>
      <c r="P1568" s="5" t="s">
        <v>1747</v>
      </c>
      <c r="Q1568" s="19">
        <v>11927.26</v>
      </c>
      <c r="R1568" s="19">
        <v>11927.26</v>
      </c>
      <c r="S1568" s="19">
        <v>0</v>
      </c>
      <c r="T1568" s="19">
        <v>0</v>
      </c>
    </row>
    <row r="1569" spans="1:20" outlineLevel="3" x14ac:dyDescent="0.35">
      <c r="H1569" s="1" t="s">
        <v>11233</v>
      </c>
      <c r="O1569" s="18"/>
      <c r="Q1569" s="19">
        <f>SUBTOTAL(9,Q1564:Q1568)</f>
        <v>160710.91</v>
      </c>
      <c r="R1569" s="19">
        <f>SUBTOTAL(9,R1564:R1568)</f>
        <v>160710.91</v>
      </c>
      <c r="S1569" s="19">
        <f>SUBTOTAL(9,S1564:S1568)</f>
        <v>0</v>
      </c>
      <c r="T1569" s="19">
        <f>SUBTOTAL(9,T1564:T1568)</f>
        <v>0</v>
      </c>
    </row>
    <row r="1570" spans="1:20" ht="43.5" outlineLevel="4" x14ac:dyDescent="0.35">
      <c r="A1570" s="9" t="s">
        <v>97</v>
      </c>
      <c r="B1570" s="9" t="s">
        <v>98</v>
      </c>
      <c r="C1570" s="12" t="s">
        <v>1709</v>
      </c>
      <c r="D1570" s="5" t="s">
        <v>1710</v>
      </c>
      <c r="E1570" s="9" t="s">
        <v>1710</v>
      </c>
      <c r="F1570" s="5" t="s">
        <v>12473</v>
      </c>
      <c r="G1570" s="5" t="s">
        <v>4</v>
      </c>
      <c r="H1570" s="5" t="s">
        <v>1813</v>
      </c>
      <c r="I1570" s="4" t="s">
        <v>12565</v>
      </c>
      <c r="J1570" s="5" t="s">
        <v>1810</v>
      </c>
      <c r="K1570" s="5" t="s">
        <v>4</v>
      </c>
      <c r="L1570" s="5" t="s">
        <v>4</v>
      </c>
      <c r="M1570" s="5" t="s">
        <v>5</v>
      </c>
      <c r="N1570" s="5" t="s">
        <v>1811</v>
      </c>
      <c r="O1570" s="18">
        <v>44448</v>
      </c>
      <c r="P1570" s="5" t="s">
        <v>1812</v>
      </c>
      <c r="Q1570" s="19">
        <v>1945.22</v>
      </c>
      <c r="R1570" s="19">
        <v>1945.22</v>
      </c>
      <c r="S1570" s="19">
        <v>0</v>
      </c>
      <c r="T1570" s="19">
        <v>0</v>
      </c>
    </row>
    <row r="1571" spans="1:20" ht="43.5" outlineLevel="4" x14ac:dyDescent="0.35">
      <c r="A1571" s="9" t="s">
        <v>97</v>
      </c>
      <c r="B1571" s="9" t="s">
        <v>98</v>
      </c>
      <c r="C1571" s="12" t="s">
        <v>1709</v>
      </c>
      <c r="D1571" s="5" t="s">
        <v>1710</v>
      </c>
      <c r="E1571" s="9" t="s">
        <v>1710</v>
      </c>
      <c r="F1571" s="5" t="s">
        <v>12473</v>
      </c>
      <c r="G1571" s="5" t="s">
        <v>4</v>
      </c>
      <c r="H1571" s="5" t="s">
        <v>1813</v>
      </c>
      <c r="I1571" s="4" t="s">
        <v>12565</v>
      </c>
      <c r="J1571" s="5" t="s">
        <v>1810</v>
      </c>
      <c r="K1571" s="5" t="s">
        <v>4</v>
      </c>
      <c r="L1571" s="5" t="s">
        <v>4</v>
      </c>
      <c r="M1571" s="5" t="s">
        <v>5</v>
      </c>
      <c r="N1571" s="5" t="s">
        <v>1814</v>
      </c>
      <c r="O1571" s="18">
        <v>44599</v>
      </c>
      <c r="P1571" s="5" t="s">
        <v>1815</v>
      </c>
      <c r="Q1571" s="19">
        <v>41503.9</v>
      </c>
      <c r="R1571" s="19">
        <v>41503.9</v>
      </c>
      <c r="S1571" s="19">
        <v>0</v>
      </c>
      <c r="T1571" s="19">
        <v>0</v>
      </c>
    </row>
    <row r="1572" spans="1:20" outlineLevel="3" x14ac:dyDescent="0.35">
      <c r="H1572" s="1" t="s">
        <v>11234</v>
      </c>
      <c r="O1572" s="18"/>
      <c r="Q1572" s="19">
        <f>SUBTOTAL(9,Q1570:Q1571)</f>
        <v>43449.120000000003</v>
      </c>
      <c r="R1572" s="19">
        <f>SUBTOTAL(9,R1570:R1571)</f>
        <v>43449.120000000003</v>
      </c>
      <c r="S1572" s="19">
        <f>SUBTOTAL(9,S1570:S1571)</f>
        <v>0</v>
      </c>
      <c r="T1572" s="19">
        <f>SUBTOTAL(9,T1570:T1571)</f>
        <v>0</v>
      </c>
    </row>
    <row r="1573" spans="1:20" ht="29" outlineLevel="4" x14ac:dyDescent="0.35">
      <c r="A1573" s="9" t="s">
        <v>97</v>
      </c>
      <c r="B1573" s="9" t="s">
        <v>98</v>
      </c>
      <c r="C1573" s="12" t="s">
        <v>1709</v>
      </c>
      <c r="D1573" s="5" t="s">
        <v>1710</v>
      </c>
      <c r="E1573" s="9" t="s">
        <v>1710</v>
      </c>
      <c r="F1573" s="5" t="s">
        <v>12484</v>
      </c>
      <c r="G1573" s="5" t="s">
        <v>4</v>
      </c>
      <c r="H1573" s="5" t="s">
        <v>1817</v>
      </c>
      <c r="I1573" s="4" t="s">
        <v>1818</v>
      </c>
      <c r="J1573" s="5" t="s">
        <v>1748</v>
      </c>
      <c r="K1573" s="5" t="s">
        <v>4</v>
      </c>
      <c r="L1573" s="5" t="s">
        <v>4</v>
      </c>
      <c r="M1573" s="5" t="s">
        <v>5</v>
      </c>
      <c r="N1573" s="5" t="s">
        <v>1816</v>
      </c>
      <c r="O1573" s="18">
        <v>44383</v>
      </c>
      <c r="P1573" s="5" t="s">
        <v>1796</v>
      </c>
      <c r="Q1573" s="19">
        <v>648234.17000000004</v>
      </c>
      <c r="R1573" s="19">
        <v>648234.17000000004</v>
      </c>
      <c r="S1573" s="19">
        <v>0</v>
      </c>
      <c r="T1573" s="19">
        <v>0</v>
      </c>
    </row>
    <row r="1574" spans="1:20" ht="29" outlineLevel="4" x14ac:dyDescent="0.35">
      <c r="A1574" s="9" t="s">
        <v>97</v>
      </c>
      <c r="B1574" s="9" t="s">
        <v>98</v>
      </c>
      <c r="C1574" s="12" t="s">
        <v>1709</v>
      </c>
      <c r="D1574" s="5" t="s">
        <v>1710</v>
      </c>
      <c r="E1574" s="9" t="s">
        <v>1710</v>
      </c>
      <c r="F1574" s="5" t="s">
        <v>12484</v>
      </c>
      <c r="G1574" s="5" t="s">
        <v>4</v>
      </c>
      <c r="H1574" s="5" t="s">
        <v>1817</v>
      </c>
      <c r="I1574" s="4" t="s">
        <v>1818</v>
      </c>
      <c r="J1574" s="5" t="s">
        <v>1748</v>
      </c>
      <c r="K1574" s="5" t="s">
        <v>4</v>
      </c>
      <c r="L1574" s="5" t="s">
        <v>4</v>
      </c>
      <c r="M1574" s="5" t="s">
        <v>5</v>
      </c>
      <c r="N1574" s="5" t="s">
        <v>1819</v>
      </c>
      <c r="O1574" s="18">
        <v>44383</v>
      </c>
      <c r="P1574" s="5" t="s">
        <v>1796</v>
      </c>
      <c r="Q1574" s="19">
        <v>210857.3</v>
      </c>
      <c r="R1574" s="19">
        <v>210857.3</v>
      </c>
      <c r="S1574" s="19">
        <v>0</v>
      </c>
      <c r="T1574" s="19">
        <v>0</v>
      </c>
    </row>
    <row r="1575" spans="1:20" ht="29" outlineLevel="4" x14ac:dyDescent="0.35">
      <c r="A1575" s="9" t="s">
        <v>97</v>
      </c>
      <c r="B1575" s="9" t="s">
        <v>98</v>
      </c>
      <c r="C1575" s="12" t="s">
        <v>1709</v>
      </c>
      <c r="D1575" s="5" t="s">
        <v>1710</v>
      </c>
      <c r="E1575" s="9" t="s">
        <v>1710</v>
      </c>
      <c r="F1575" s="5" t="s">
        <v>12484</v>
      </c>
      <c r="G1575" s="5" t="s">
        <v>4</v>
      </c>
      <c r="H1575" s="5" t="s">
        <v>1817</v>
      </c>
      <c r="I1575" s="4" t="s">
        <v>1818</v>
      </c>
      <c r="J1575" s="5" t="s">
        <v>1748</v>
      </c>
      <c r="K1575" s="5" t="s">
        <v>4</v>
      </c>
      <c r="L1575" s="5" t="s">
        <v>4</v>
      </c>
      <c r="M1575" s="5" t="s">
        <v>5</v>
      </c>
      <c r="N1575" s="5" t="s">
        <v>1820</v>
      </c>
      <c r="O1575" s="18">
        <v>44441</v>
      </c>
      <c r="P1575" s="5" t="s">
        <v>1737</v>
      </c>
      <c r="Q1575" s="19">
        <v>2831.05</v>
      </c>
      <c r="R1575" s="19">
        <v>2831.05</v>
      </c>
      <c r="S1575" s="19">
        <v>0</v>
      </c>
      <c r="T1575" s="19">
        <v>0</v>
      </c>
    </row>
    <row r="1576" spans="1:20" ht="29" outlineLevel="4" x14ac:dyDescent="0.35">
      <c r="A1576" s="9" t="s">
        <v>97</v>
      </c>
      <c r="B1576" s="9" t="s">
        <v>98</v>
      </c>
      <c r="C1576" s="12" t="s">
        <v>1709</v>
      </c>
      <c r="D1576" s="5" t="s">
        <v>1710</v>
      </c>
      <c r="E1576" s="9" t="s">
        <v>1710</v>
      </c>
      <c r="F1576" s="5" t="s">
        <v>12484</v>
      </c>
      <c r="G1576" s="5" t="s">
        <v>4</v>
      </c>
      <c r="H1576" s="5" t="s">
        <v>1817</v>
      </c>
      <c r="I1576" s="4" t="s">
        <v>1818</v>
      </c>
      <c r="J1576" s="5" t="s">
        <v>1748</v>
      </c>
      <c r="K1576" s="5" t="s">
        <v>4</v>
      </c>
      <c r="L1576" s="5" t="s">
        <v>4</v>
      </c>
      <c r="M1576" s="5" t="s">
        <v>5</v>
      </c>
      <c r="N1576" s="5" t="s">
        <v>1821</v>
      </c>
      <c r="O1576" s="18">
        <v>44487</v>
      </c>
      <c r="P1576" s="5" t="s">
        <v>1802</v>
      </c>
      <c r="Q1576" s="19">
        <v>3286.98</v>
      </c>
      <c r="R1576" s="19">
        <v>3286.98</v>
      </c>
      <c r="S1576" s="19">
        <v>0</v>
      </c>
      <c r="T1576" s="19">
        <v>0</v>
      </c>
    </row>
    <row r="1577" spans="1:20" ht="29" outlineLevel="4" x14ac:dyDescent="0.35">
      <c r="A1577" s="9" t="s">
        <v>97</v>
      </c>
      <c r="B1577" s="9" t="s">
        <v>98</v>
      </c>
      <c r="C1577" s="12" t="s">
        <v>1709</v>
      </c>
      <c r="D1577" s="5" t="s">
        <v>1710</v>
      </c>
      <c r="E1577" s="9" t="s">
        <v>1710</v>
      </c>
      <c r="F1577" s="5" t="s">
        <v>12484</v>
      </c>
      <c r="G1577" s="5" t="s">
        <v>4</v>
      </c>
      <c r="H1577" s="5" t="s">
        <v>1817</v>
      </c>
      <c r="I1577" s="4" t="s">
        <v>1818</v>
      </c>
      <c r="J1577" s="5" t="s">
        <v>1748</v>
      </c>
      <c r="K1577" s="5" t="s">
        <v>4</v>
      </c>
      <c r="L1577" s="5" t="s">
        <v>4</v>
      </c>
      <c r="M1577" s="5" t="s">
        <v>5</v>
      </c>
      <c r="N1577" s="5" t="s">
        <v>1822</v>
      </c>
      <c r="O1577" s="18">
        <v>44599</v>
      </c>
      <c r="P1577" s="5" t="s">
        <v>1815</v>
      </c>
      <c r="Q1577" s="19">
        <v>629365.81000000006</v>
      </c>
      <c r="R1577" s="19">
        <v>629365.81000000006</v>
      </c>
      <c r="S1577" s="19">
        <v>0</v>
      </c>
      <c r="T1577" s="19">
        <v>0</v>
      </c>
    </row>
    <row r="1578" spans="1:20" ht="29" outlineLevel="4" x14ac:dyDescent="0.35">
      <c r="A1578" s="9" t="s">
        <v>97</v>
      </c>
      <c r="B1578" s="9" t="s">
        <v>98</v>
      </c>
      <c r="C1578" s="12" t="s">
        <v>1709</v>
      </c>
      <c r="D1578" s="5" t="s">
        <v>1710</v>
      </c>
      <c r="E1578" s="9" t="s">
        <v>1710</v>
      </c>
      <c r="F1578" s="5" t="s">
        <v>12484</v>
      </c>
      <c r="G1578" s="5" t="s">
        <v>4</v>
      </c>
      <c r="H1578" s="5" t="s">
        <v>1817</v>
      </c>
      <c r="I1578" s="4" t="s">
        <v>1818</v>
      </c>
      <c r="J1578" s="5" t="s">
        <v>1748</v>
      </c>
      <c r="K1578" s="5" t="s">
        <v>4</v>
      </c>
      <c r="L1578" s="5" t="s">
        <v>4</v>
      </c>
      <c r="M1578" s="5" t="s">
        <v>5</v>
      </c>
      <c r="N1578" s="5" t="s">
        <v>1823</v>
      </c>
      <c r="O1578" s="18">
        <v>44697</v>
      </c>
      <c r="P1578" s="5" t="s">
        <v>1747</v>
      </c>
      <c r="Q1578" s="19">
        <v>11067.7</v>
      </c>
      <c r="R1578" s="19">
        <v>11067.7</v>
      </c>
      <c r="S1578" s="19">
        <v>0</v>
      </c>
      <c r="T1578" s="19">
        <v>0</v>
      </c>
    </row>
    <row r="1579" spans="1:20" outlineLevel="3" x14ac:dyDescent="0.35">
      <c r="H1579" s="1" t="s">
        <v>11235</v>
      </c>
      <c r="O1579" s="18"/>
      <c r="Q1579" s="19">
        <f>SUBTOTAL(9,Q1573:Q1578)</f>
        <v>1505643.01</v>
      </c>
      <c r="R1579" s="19">
        <f>SUBTOTAL(9,R1573:R1578)</f>
        <v>1505643.01</v>
      </c>
      <c r="S1579" s="19">
        <f>SUBTOTAL(9,S1573:S1578)</f>
        <v>0</v>
      </c>
      <c r="T1579" s="19">
        <f>SUBTOTAL(9,T1573:T1578)</f>
        <v>0</v>
      </c>
    </row>
    <row r="1580" spans="1:20" ht="29" outlineLevel="4" x14ac:dyDescent="0.35">
      <c r="A1580" s="9" t="s">
        <v>97</v>
      </c>
      <c r="B1580" s="9" t="s">
        <v>98</v>
      </c>
      <c r="C1580" s="12" t="s">
        <v>1709</v>
      </c>
      <c r="D1580" s="5" t="s">
        <v>1755</v>
      </c>
      <c r="E1580" s="9" t="s">
        <v>1755</v>
      </c>
      <c r="F1580" s="5" t="s">
        <v>12477</v>
      </c>
      <c r="G1580" s="5" t="s">
        <v>4</v>
      </c>
      <c r="H1580" s="5" t="s">
        <v>1825</v>
      </c>
      <c r="I1580" s="4" t="s">
        <v>1826</v>
      </c>
      <c r="J1580" s="5" t="s">
        <v>4</v>
      </c>
      <c r="K1580" s="5" t="s">
        <v>4</v>
      </c>
      <c r="L1580" s="5" t="s">
        <v>4</v>
      </c>
      <c r="M1580" s="5" t="s">
        <v>5</v>
      </c>
      <c r="N1580" s="5" t="s">
        <v>1824</v>
      </c>
      <c r="O1580" s="18">
        <v>44446</v>
      </c>
      <c r="P1580" s="5" t="s">
        <v>7</v>
      </c>
      <c r="Q1580" s="19">
        <v>110.41</v>
      </c>
      <c r="R1580" s="19">
        <v>110.41</v>
      </c>
      <c r="S1580" s="19">
        <v>0</v>
      </c>
      <c r="T1580" s="19">
        <v>0</v>
      </c>
    </row>
    <row r="1581" spans="1:20" outlineLevel="3" x14ac:dyDescent="0.35">
      <c r="H1581" s="1" t="s">
        <v>11236</v>
      </c>
      <c r="O1581" s="18"/>
      <c r="Q1581" s="19">
        <f>SUBTOTAL(9,Q1580:Q1580)</f>
        <v>110.41</v>
      </c>
      <c r="R1581" s="19">
        <f>SUBTOTAL(9,R1580:R1580)</f>
        <v>110.41</v>
      </c>
      <c r="S1581" s="19">
        <f>SUBTOTAL(9,S1580:S1580)</f>
        <v>0</v>
      </c>
      <c r="T1581" s="19">
        <f>SUBTOTAL(9,T1580:T1580)</f>
        <v>0</v>
      </c>
    </row>
    <row r="1582" spans="1:20" ht="29" outlineLevel="4" x14ac:dyDescent="0.35">
      <c r="A1582" s="9" t="s">
        <v>97</v>
      </c>
      <c r="B1582" s="9" t="s">
        <v>98</v>
      </c>
      <c r="C1582" s="12" t="s">
        <v>1709</v>
      </c>
      <c r="D1582" s="5" t="s">
        <v>1710</v>
      </c>
      <c r="E1582" s="9" t="s">
        <v>1710</v>
      </c>
      <c r="F1582" s="5" t="s">
        <v>12477</v>
      </c>
      <c r="G1582" s="5" t="s">
        <v>4</v>
      </c>
      <c r="H1582" s="5" t="s">
        <v>1828</v>
      </c>
      <c r="I1582" s="4" t="s">
        <v>12566</v>
      </c>
      <c r="J1582" s="5" t="s">
        <v>4</v>
      </c>
      <c r="K1582" s="5" t="s">
        <v>4</v>
      </c>
      <c r="L1582" s="5" t="s">
        <v>4</v>
      </c>
      <c r="M1582" s="5" t="s">
        <v>5</v>
      </c>
      <c r="N1582" s="5" t="s">
        <v>1827</v>
      </c>
      <c r="O1582" s="18">
        <v>44613</v>
      </c>
      <c r="P1582" s="5" t="s">
        <v>1760</v>
      </c>
      <c r="Q1582" s="19">
        <v>116049.73</v>
      </c>
      <c r="R1582" s="19">
        <v>116049.73</v>
      </c>
      <c r="S1582" s="19">
        <v>0</v>
      </c>
      <c r="T1582" s="19">
        <v>0</v>
      </c>
    </row>
    <row r="1583" spans="1:20" ht="29" outlineLevel="4" x14ac:dyDescent="0.35">
      <c r="A1583" s="9" t="s">
        <v>97</v>
      </c>
      <c r="B1583" s="9" t="s">
        <v>98</v>
      </c>
      <c r="C1583" s="12" t="s">
        <v>1709</v>
      </c>
      <c r="D1583" s="5" t="s">
        <v>1710</v>
      </c>
      <c r="E1583" s="9" t="s">
        <v>1710</v>
      </c>
      <c r="F1583" s="5" t="s">
        <v>12477</v>
      </c>
      <c r="G1583" s="5" t="s">
        <v>4</v>
      </c>
      <c r="H1583" s="5" t="s">
        <v>1828</v>
      </c>
      <c r="I1583" s="4" t="s">
        <v>12566</v>
      </c>
      <c r="J1583" s="5" t="s">
        <v>4</v>
      </c>
      <c r="K1583" s="5" t="s">
        <v>4</v>
      </c>
      <c r="L1583" s="5" t="s">
        <v>4</v>
      </c>
      <c r="M1583" s="5" t="s">
        <v>5</v>
      </c>
      <c r="N1583" s="5" t="s">
        <v>1829</v>
      </c>
      <c r="O1583" s="18">
        <v>44634</v>
      </c>
      <c r="P1583" s="5" t="s">
        <v>1830</v>
      </c>
      <c r="Q1583" s="19">
        <v>16959.189999999999</v>
      </c>
      <c r="R1583" s="19">
        <v>16959.189999999999</v>
      </c>
      <c r="S1583" s="19">
        <v>0</v>
      </c>
      <c r="T1583" s="19">
        <v>0</v>
      </c>
    </row>
    <row r="1584" spans="1:20" outlineLevel="3" x14ac:dyDescent="0.35">
      <c r="H1584" s="1" t="s">
        <v>11237</v>
      </c>
      <c r="O1584" s="18"/>
      <c r="Q1584" s="19">
        <f>SUBTOTAL(9,Q1582:Q1583)</f>
        <v>133008.91999999998</v>
      </c>
      <c r="R1584" s="19">
        <f>SUBTOTAL(9,R1582:R1583)</f>
        <v>133008.91999999998</v>
      </c>
      <c r="S1584" s="19">
        <f>SUBTOTAL(9,S1582:S1583)</f>
        <v>0</v>
      </c>
      <c r="T1584" s="19">
        <f>SUBTOTAL(9,T1582:T1583)</f>
        <v>0</v>
      </c>
    </row>
    <row r="1585" spans="1:20" ht="43.5" outlineLevel="4" x14ac:dyDescent="0.35">
      <c r="A1585" s="9" t="s">
        <v>104</v>
      </c>
      <c r="B1585" s="9" t="s">
        <v>105</v>
      </c>
      <c r="C1585" s="12" t="s">
        <v>1709</v>
      </c>
      <c r="D1585" s="5" t="s">
        <v>1755</v>
      </c>
      <c r="E1585" s="9" t="s">
        <v>1755</v>
      </c>
      <c r="F1585" s="5" t="s">
        <v>4</v>
      </c>
      <c r="G1585" s="5" t="s">
        <v>1006</v>
      </c>
      <c r="H1585" s="5" t="s">
        <v>1832</v>
      </c>
      <c r="I1585" s="4" t="s">
        <v>12567</v>
      </c>
      <c r="J1585" s="5" t="s">
        <v>4</v>
      </c>
      <c r="K1585" s="5" t="s">
        <v>4</v>
      </c>
      <c r="L1585" s="5" t="s">
        <v>4</v>
      </c>
      <c r="M1585" s="5" t="s">
        <v>5</v>
      </c>
      <c r="N1585" s="5" t="s">
        <v>1831</v>
      </c>
      <c r="O1585" s="18">
        <v>44559</v>
      </c>
      <c r="P1585" s="5" t="s">
        <v>7</v>
      </c>
      <c r="Q1585" s="19">
        <v>274994</v>
      </c>
      <c r="R1585" s="19">
        <v>0</v>
      </c>
      <c r="S1585" s="19">
        <v>274994</v>
      </c>
      <c r="T1585" s="19">
        <v>0</v>
      </c>
    </row>
    <row r="1586" spans="1:20" ht="43.5" outlineLevel="4" x14ac:dyDescent="0.35">
      <c r="A1586" s="9" t="s">
        <v>104</v>
      </c>
      <c r="B1586" s="9" t="s">
        <v>105</v>
      </c>
      <c r="C1586" s="12" t="s">
        <v>1709</v>
      </c>
      <c r="D1586" s="5" t="s">
        <v>1755</v>
      </c>
      <c r="E1586" s="9" t="s">
        <v>1755</v>
      </c>
      <c r="F1586" s="5" t="s">
        <v>4</v>
      </c>
      <c r="G1586" s="5" t="s">
        <v>1006</v>
      </c>
      <c r="H1586" s="5" t="s">
        <v>1832</v>
      </c>
      <c r="I1586" s="4" t="s">
        <v>12567</v>
      </c>
      <c r="J1586" s="5" t="s">
        <v>4</v>
      </c>
      <c r="K1586" s="5" t="s">
        <v>4</v>
      </c>
      <c r="L1586" s="5" t="s">
        <v>4</v>
      </c>
      <c r="M1586" s="5" t="s">
        <v>5</v>
      </c>
      <c r="N1586" s="5" t="s">
        <v>1833</v>
      </c>
      <c r="O1586" s="18">
        <v>44631</v>
      </c>
      <c r="P1586" s="5" t="s">
        <v>7</v>
      </c>
      <c r="Q1586" s="19">
        <v>14260</v>
      </c>
      <c r="R1586" s="19">
        <v>0</v>
      </c>
      <c r="S1586" s="19">
        <v>14260</v>
      </c>
      <c r="T1586" s="19">
        <v>0</v>
      </c>
    </row>
    <row r="1587" spans="1:20" outlineLevel="3" x14ac:dyDescent="0.35">
      <c r="H1587" s="1" t="s">
        <v>11238</v>
      </c>
      <c r="O1587" s="18"/>
      <c r="Q1587" s="19">
        <f>SUBTOTAL(9,Q1585:Q1586)</f>
        <v>289254</v>
      </c>
      <c r="R1587" s="19">
        <f>SUBTOTAL(9,R1585:R1586)</f>
        <v>0</v>
      </c>
      <c r="S1587" s="19">
        <f>SUBTOTAL(9,S1585:S1586)</f>
        <v>289254</v>
      </c>
      <c r="T1587" s="19">
        <f>SUBTOTAL(9,T1585:T1586)</f>
        <v>0</v>
      </c>
    </row>
    <row r="1588" spans="1:20" outlineLevel="4" x14ac:dyDescent="0.35">
      <c r="A1588" s="9" t="s">
        <v>1222</v>
      </c>
      <c r="B1588" s="9" t="s">
        <v>1223</v>
      </c>
      <c r="C1588" s="12" t="s">
        <v>1709</v>
      </c>
      <c r="D1588" s="5" t="s">
        <v>1710</v>
      </c>
      <c r="E1588" s="9" t="s">
        <v>1710</v>
      </c>
      <c r="F1588" s="5" t="s">
        <v>12483</v>
      </c>
      <c r="G1588" s="5" t="s">
        <v>4</v>
      </c>
      <c r="H1588" s="5" t="s">
        <v>1837</v>
      </c>
      <c r="I1588" s="4" t="s">
        <v>12568</v>
      </c>
      <c r="J1588" s="5" t="s">
        <v>1834</v>
      </c>
      <c r="K1588" s="5" t="s">
        <v>4</v>
      </c>
      <c r="L1588" s="5" t="s">
        <v>4</v>
      </c>
      <c r="M1588" s="5" t="s">
        <v>5</v>
      </c>
      <c r="N1588" s="5" t="s">
        <v>1835</v>
      </c>
      <c r="O1588" s="18">
        <v>44434</v>
      </c>
      <c r="P1588" s="5" t="s">
        <v>1836</v>
      </c>
      <c r="Q1588" s="19">
        <v>28980</v>
      </c>
      <c r="R1588" s="19">
        <v>28980</v>
      </c>
      <c r="S1588" s="19">
        <v>0</v>
      </c>
      <c r="T1588" s="19">
        <v>0</v>
      </c>
    </row>
    <row r="1589" spans="1:20" outlineLevel="4" x14ac:dyDescent="0.35">
      <c r="A1589" s="9" t="s">
        <v>1222</v>
      </c>
      <c r="B1589" s="9" t="s">
        <v>1223</v>
      </c>
      <c r="C1589" s="12" t="s">
        <v>1709</v>
      </c>
      <c r="D1589" s="5" t="s">
        <v>1710</v>
      </c>
      <c r="E1589" s="9" t="s">
        <v>1710</v>
      </c>
      <c r="F1589" s="5" t="s">
        <v>12483</v>
      </c>
      <c r="G1589" s="5" t="s">
        <v>4</v>
      </c>
      <c r="H1589" s="5" t="s">
        <v>1837</v>
      </c>
      <c r="I1589" s="4" t="s">
        <v>12568</v>
      </c>
      <c r="J1589" s="5" t="s">
        <v>1834</v>
      </c>
      <c r="K1589" s="5" t="s">
        <v>4</v>
      </c>
      <c r="L1589" s="5" t="s">
        <v>4</v>
      </c>
      <c r="M1589" s="5" t="s">
        <v>5</v>
      </c>
      <c r="N1589" s="5" t="s">
        <v>1838</v>
      </c>
      <c r="O1589" s="18">
        <v>44455</v>
      </c>
      <c r="P1589" s="5" t="s">
        <v>1839</v>
      </c>
      <c r="Q1589" s="19">
        <v>124233</v>
      </c>
      <c r="R1589" s="19">
        <v>124233</v>
      </c>
      <c r="S1589" s="19">
        <v>0</v>
      </c>
      <c r="T1589" s="19">
        <v>0</v>
      </c>
    </row>
    <row r="1590" spans="1:20" outlineLevel="3" x14ac:dyDescent="0.35">
      <c r="H1590" s="1" t="s">
        <v>11239</v>
      </c>
      <c r="O1590" s="18"/>
      <c r="Q1590" s="19">
        <f>SUBTOTAL(9,Q1588:Q1589)</f>
        <v>153213</v>
      </c>
      <c r="R1590" s="19">
        <f>SUBTOTAL(9,R1588:R1589)</f>
        <v>153213</v>
      </c>
      <c r="S1590" s="19">
        <f>SUBTOTAL(9,S1588:S1589)</f>
        <v>0</v>
      </c>
      <c r="T1590" s="19">
        <f>SUBTOTAL(9,T1588:T1589)</f>
        <v>0</v>
      </c>
    </row>
    <row r="1591" spans="1:20" ht="43.5" outlineLevel="4" x14ac:dyDescent="0.35">
      <c r="A1591" s="9" t="s">
        <v>97</v>
      </c>
      <c r="B1591" s="9" t="s">
        <v>98</v>
      </c>
      <c r="C1591" s="12" t="s">
        <v>1709</v>
      </c>
      <c r="D1591" s="5" t="s">
        <v>1710</v>
      </c>
      <c r="E1591" s="9" t="s">
        <v>1710</v>
      </c>
      <c r="F1591" s="5" t="s">
        <v>12473</v>
      </c>
      <c r="G1591" s="5" t="s">
        <v>4</v>
      </c>
      <c r="H1591" s="5" t="s">
        <v>1843</v>
      </c>
      <c r="I1591" s="4" t="s">
        <v>12569</v>
      </c>
      <c r="J1591" s="5" t="s">
        <v>1840</v>
      </c>
      <c r="K1591" s="5" t="s">
        <v>4</v>
      </c>
      <c r="L1591" s="5" t="s">
        <v>4</v>
      </c>
      <c r="M1591" s="5" t="s">
        <v>5</v>
      </c>
      <c r="N1591" s="5" t="s">
        <v>1841</v>
      </c>
      <c r="O1591" s="18">
        <v>44539</v>
      </c>
      <c r="P1591" s="5" t="s">
        <v>1842</v>
      </c>
      <c r="Q1591" s="19">
        <v>29879.3</v>
      </c>
      <c r="R1591" s="19">
        <v>29879.3</v>
      </c>
      <c r="S1591" s="19">
        <v>0</v>
      </c>
      <c r="T1591" s="19">
        <v>0</v>
      </c>
    </row>
    <row r="1592" spans="1:20" ht="43.5" outlineLevel="4" x14ac:dyDescent="0.35">
      <c r="A1592" s="9" t="s">
        <v>97</v>
      </c>
      <c r="B1592" s="9" t="s">
        <v>98</v>
      </c>
      <c r="C1592" s="12" t="s">
        <v>1709</v>
      </c>
      <c r="D1592" s="5" t="s">
        <v>1710</v>
      </c>
      <c r="E1592" s="9" t="s">
        <v>1710</v>
      </c>
      <c r="F1592" s="5" t="s">
        <v>12473</v>
      </c>
      <c r="G1592" s="5" t="s">
        <v>4</v>
      </c>
      <c r="H1592" s="5" t="s">
        <v>1843</v>
      </c>
      <c r="I1592" s="4" t="s">
        <v>12569</v>
      </c>
      <c r="J1592" s="5" t="s">
        <v>1840</v>
      </c>
      <c r="K1592" s="5" t="s">
        <v>4</v>
      </c>
      <c r="L1592" s="5" t="s">
        <v>4</v>
      </c>
      <c r="M1592" s="5" t="s">
        <v>5</v>
      </c>
      <c r="N1592" s="5" t="s">
        <v>1711</v>
      </c>
      <c r="O1592" s="18">
        <v>44686</v>
      </c>
      <c r="P1592" s="5" t="s">
        <v>1712</v>
      </c>
      <c r="Q1592" s="19">
        <v>8376.48</v>
      </c>
      <c r="R1592" s="19">
        <v>8376.48</v>
      </c>
      <c r="S1592" s="19">
        <v>0</v>
      </c>
      <c r="T1592" s="19">
        <v>0</v>
      </c>
    </row>
    <row r="1593" spans="1:20" ht="43.5" outlineLevel="4" x14ac:dyDescent="0.35">
      <c r="A1593" s="9" t="s">
        <v>97</v>
      </c>
      <c r="B1593" s="9" t="s">
        <v>98</v>
      </c>
      <c r="C1593" s="12" t="s">
        <v>1709</v>
      </c>
      <c r="D1593" s="5" t="s">
        <v>1710</v>
      </c>
      <c r="E1593" s="9" t="s">
        <v>1710</v>
      </c>
      <c r="F1593" s="5" t="s">
        <v>12473</v>
      </c>
      <c r="G1593" s="5" t="s">
        <v>4</v>
      </c>
      <c r="H1593" s="5" t="s">
        <v>1843</v>
      </c>
      <c r="I1593" s="4" t="s">
        <v>12569</v>
      </c>
      <c r="J1593" s="5" t="s">
        <v>1840</v>
      </c>
      <c r="K1593" s="5" t="s">
        <v>4</v>
      </c>
      <c r="L1593" s="5" t="s">
        <v>4</v>
      </c>
      <c r="M1593" s="5" t="s">
        <v>5</v>
      </c>
      <c r="N1593" s="5" t="s">
        <v>1844</v>
      </c>
      <c r="O1593" s="18">
        <v>44739</v>
      </c>
      <c r="P1593" s="5" t="s">
        <v>1775</v>
      </c>
      <c r="Q1593" s="19">
        <v>1111.44</v>
      </c>
      <c r="R1593" s="19">
        <v>1111.44</v>
      </c>
      <c r="S1593" s="19">
        <v>0</v>
      </c>
      <c r="T1593" s="19">
        <v>0</v>
      </c>
    </row>
    <row r="1594" spans="1:20" outlineLevel="3" x14ac:dyDescent="0.35">
      <c r="H1594" s="1" t="s">
        <v>11240</v>
      </c>
      <c r="O1594" s="18"/>
      <c r="Q1594" s="19">
        <f>SUBTOTAL(9,Q1591:Q1593)</f>
        <v>39367.22</v>
      </c>
      <c r="R1594" s="19">
        <f>SUBTOTAL(9,R1591:R1593)</f>
        <v>39367.22</v>
      </c>
      <c r="S1594" s="19">
        <f>SUBTOTAL(9,S1591:S1593)</f>
        <v>0</v>
      </c>
      <c r="T1594" s="19">
        <f>SUBTOTAL(9,T1591:T1593)</f>
        <v>0</v>
      </c>
    </row>
    <row r="1595" spans="1:20" ht="29" outlineLevel="4" x14ac:dyDescent="0.35">
      <c r="A1595" s="9" t="s">
        <v>97</v>
      </c>
      <c r="B1595" s="9" t="s">
        <v>98</v>
      </c>
      <c r="C1595" s="12" t="s">
        <v>1709</v>
      </c>
      <c r="D1595" s="5" t="s">
        <v>1710</v>
      </c>
      <c r="E1595" s="9" t="s">
        <v>1710</v>
      </c>
      <c r="F1595" s="5" t="s">
        <v>12484</v>
      </c>
      <c r="G1595" s="5" t="s">
        <v>4</v>
      </c>
      <c r="H1595" s="5" t="s">
        <v>1845</v>
      </c>
      <c r="I1595" s="4" t="s">
        <v>1846</v>
      </c>
      <c r="J1595" s="5" t="s">
        <v>1748</v>
      </c>
      <c r="K1595" s="5" t="s">
        <v>4</v>
      </c>
      <c r="L1595" s="5" t="s">
        <v>4</v>
      </c>
      <c r="M1595" s="5" t="s">
        <v>5</v>
      </c>
      <c r="N1595" s="5" t="s">
        <v>1819</v>
      </c>
      <c r="O1595" s="18">
        <v>44383</v>
      </c>
      <c r="P1595" s="5" t="s">
        <v>1796</v>
      </c>
      <c r="Q1595" s="19">
        <v>83262.399999999994</v>
      </c>
      <c r="R1595" s="19">
        <v>83262.399999999994</v>
      </c>
      <c r="S1595" s="19">
        <v>0</v>
      </c>
      <c r="T1595" s="19">
        <v>0</v>
      </c>
    </row>
    <row r="1596" spans="1:20" ht="29" outlineLevel="4" x14ac:dyDescent="0.35">
      <c r="A1596" s="9" t="s">
        <v>97</v>
      </c>
      <c r="B1596" s="9" t="s">
        <v>98</v>
      </c>
      <c r="C1596" s="12" t="s">
        <v>1709</v>
      </c>
      <c r="D1596" s="5" t="s">
        <v>1710</v>
      </c>
      <c r="E1596" s="9" t="s">
        <v>1710</v>
      </c>
      <c r="F1596" s="5" t="s">
        <v>12484</v>
      </c>
      <c r="G1596" s="5" t="s">
        <v>4</v>
      </c>
      <c r="H1596" s="5" t="s">
        <v>1845</v>
      </c>
      <c r="I1596" s="4" t="s">
        <v>1846</v>
      </c>
      <c r="J1596" s="5" t="s">
        <v>1748</v>
      </c>
      <c r="K1596" s="5" t="s">
        <v>4</v>
      </c>
      <c r="L1596" s="5" t="s">
        <v>4</v>
      </c>
      <c r="M1596" s="5" t="s">
        <v>5</v>
      </c>
      <c r="N1596" s="5" t="s">
        <v>1847</v>
      </c>
      <c r="O1596" s="18">
        <v>44383</v>
      </c>
      <c r="P1596" s="5" t="s">
        <v>1796</v>
      </c>
      <c r="Q1596" s="19">
        <v>47312</v>
      </c>
      <c r="R1596" s="19">
        <v>47312</v>
      </c>
      <c r="S1596" s="19">
        <v>0</v>
      </c>
      <c r="T1596" s="19">
        <v>0</v>
      </c>
    </row>
    <row r="1597" spans="1:20" ht="29" outlineLevel="4" x14ac:dyDescent="0.35">
      <c r="A1597" s="9" t="s">
        <v>97</v>
      </c>
      <c r="B1597" s="9" t="s">
        <v>98</v>
      </c>
      <c r="C1597" s="12" t="s">
        <v>1709</v>
      </c>
      <c r="D1597" s="5" t="s">
        <v>1710</v>
      </c>
      <c r="E1597" s="9" t="s">
        <v>1710</v>
      </c>
      <c r="F1597" s="5" t="s">
        <v>12484</v>
      </c>
      <c r="G1597" s="5" t="s">
        <v>4</v>
      </c>
      <c r="H1597" s="5" t="s">
        <v>1845</v>
      </c>
      <c r="I1597" s="4" t="s">
        <v>1846</v>
      </c>
      <c r="J1597" s="5" t="s">
        <v>1748</v>
      </c>
      <c r="K1597" s="5" t="s">
        <v>4</v>
      </c>
      <c r="L1597" s="5" t="s">
        <v>4</v>
      </c>
      <c r="M1597" s="5" t="s">
        <v>5</v>
      </c>
      <c r="N1597" s="5" t="s">
        <v>1822</v>
      </c>
      <c r="O1597" s="18">
        <v>44599</v>
      </c>
      <c r="P1597" s="5" t="s">
        <v>1815</v>
      </c>
      <c r="Q1597" s="19">
        <v>71788.800000000003</v>
      </c>
      <c r="R1597" s="19">
        <v>71788.800000000003</v>
      </c>
      <c r="S1597" s="19">
        <v>0</v>
      </c>
      <c r="T1597" s="19">
        <v>0</v>
      </c>
    </row>
    <row r="1598" spans="1:20" ht="29" outlineLevel="4" x14ac:dyDescent="0.35">
      <c r="A1598" s="9" t="s">
        <v>97</v>
      </c>
      <c r="B1598" s="9" t="s">
        <v>98</v>
      </c>
      <c r="C1598" s="12" t="s">
        <v>1709</v>
      </c>
      <c r="D1598" s="5" t="s">
        <v>1710</v>
      </c>
      <c r="E1598" s="9" t="s">
        <v>1710</v>
      </c>
      <c r="F1598" s="5" t="s">
        <v>12484</v>
      </c>
      <c r="G1598" s="5" t="s">
        <v>4</v>
      </c>
      <c r="H1598" s="5" t="s">
        <v>1845</v>
      </c>
      <c r="I1598" s="4" t="s">
        <v>1846</v>
      </c>
      <c r="J1598" s="5" t="s">
        <v>1748</v>
      </c>
      <c r="K1598" s="5" t="s">
        <v>4</v>
      </c>
      <c r="L1598" s="5" t="s">
        <v>4</v>
      </c>
      <c r="M1598" s="5" t="s">
        <v>5</v>
      </c>
      <c r="N1598" s="5" t="s">
        <v>1816</v>
      </c>
      <c r="O1598" s="18">
        <v>44383</v>
      </c>
      <c r="P1598" s="5" t="s">
        <v>1796</v>
      </c>
      <c r="Q1598" s="19">
        <v>60543</v>
      </c>
      <c r="R1598" s="19">
        <v>60543</v>
      </c>
      <c r="S1598" s="19">
        <v>0</v>
      </c>
      <c r="T1598" s="19">
        <v>0</v>
      </c>
    </row>
    <row r="1599" spans="1:20" outlineLevel="3" x14ac:dyDescent="0.35">
      <c r="H1599" s="1" t="s">
        <v>11241</v>
      </c>
      <c r="O1599" s="18"/>
      <c r="Q1599" s="19">
        <f>SUBTOTAL(9,Q1595:Q1598)</f>
        <v>262906.2</v>
      </c>
      <c r="R1599" s="19">
        <f>SUBTOTAL(9,R1595:R1598)</f>
        <v>262906.2</v>
      </c>
      <c r="S1599" s="19">
        <f>SUBTOTAL(9,S1595:S1598)</f>
        <v>0</v>
      </c>
      <c r="T1599" s="19">
        <f>SUBTOTAL(9,T1595:T1598)</f>
        <v>0</v>
      </c>
    </row>
    <row r="1600" spans="1:20" ht="29" outlineLevel="4" x14ac:dyDescent="0.35">
      <c r="A1600" s="9" t="s">
        <v>1164</v>
      </c>
      <c r="B1600" s="9" t="s">
        <v>1165</v>
      </c>
      <c r="C1600" s="12" t="s">
        <v>1709</v>
      </c>
      <c r="D1600" s="5" t="s">
        <v>1755</v>
      </c>
      <c r="E1600" s="9" t="s">
        <v>1755</v>
      </c>
      <c r="F1600" s="5" t="s">
        <v>4</v>
      </c>
      <c r="G1600" s="5" t="s">
        <v>1006</v>
      </c>
      <c r="H1600" s="5" t="s">
        <v>1850</v>
      </c>
      <c r="I1600" s="4" t="s">
        <v>1851</v>
      </c>
      <c r="J1600" s="5" t="s">
        <v>1848</v>
      </c>
      <c r="K1600" s="5" t="s">
        <v>4</v>
      </c>
      <c r="L1600" s="5" t="s">
        <v>4</v>
      </c>
      <c r="M1600" s="5" t="s">
        <v>5</v>
      </c>
      <c r="N1600" s="5" t="s">
        <v>1849</v>
      </c>
      <c r="O1600" s="18">
        <v>44588</v>
      </c>
      <c r="P1600" s="5" t="s">
        <v>7</v>
      </c>
      <c r="Q1600" s="19">
        <v>15975</v>
      </c>
      <c r="R1600" s="19">
        <v>0</v>
      </c>
      <c r="S1600" s="19">
        <v>15975</v>
      </c>
      <c r="T1600" s="19">
        <v>0</v>
      </c>
    </row>
    <row r="1601" spans="1:20" ht="29" outlineLevel="4" x14ac:dyDescent="0.35">
      <c r="A1601" s="9" t="s">
        <v>1164</v>
      </c>
      <c r="B1601" s="9" t="s">
        <v>1165</v>
      </c>
      <c r="C1601" s="12" t="s">
        <v>1709</v>
      </c>
      <c r="D1601" s="5" t="s">
        <v>1710</v>
      </c>
      <c r="E1601" s="9" t="s">
        <v>1710</v>
      </c>
      <c r="F1601" s="5" t="s">
        <v>4</v>
      </c>
      <c r="G1601" s="5" t="s">
        <v>1006</v>
      </c>
      <c r="H1601" s="5" t="s">
        <v>1850</v>
      </c>
      <c r="I1601" s="4" t="s">
        <v>1851</v>
      </c>
      <c r="J1601" s="5" t="s">
        <v>1848</v>
      </c>
      <c r="K1601" s="5" t="s">
        <v>4</v>
      </c>
      <c r="L1601" s="5" t="s">
        <v>4</v>
      </c>
      <c r="M1601" s="5" t="s">
        <v>5</v>
      </c>
      <c r="N1601" s="5" t="s">
        <v>1852</v>
      </c>
      <c r="O1601" s="18">
        <v>44641</v>
      </c>
      <c r="P1601" s="5" t="s">
        <v>1744</v>
      </c>
      <c r="Q1601" s="19">
        <v>8671.0400000000009</v>
      </c>
      <c r="R1601" s="19">
        <v>0</v>
      </c>
      <c r="S1601" s="19">
        <v>8671.0400000000009</v>
      </c>
      <c r="T1601" s="19">
        <v>0</v>
      </c>
    </row>
    <row r="1602" spans="1:20" ht="29" outlineLevel="4" x14ac:dyDescent="0.35">
      <c r="A1602" s="9" t="s">
        <v>1164</v>
      </c>
      <c r="B1602" s="9" t="s">
        <v>1165</v>
      </c>
      <c r="C1602" s="12" t="s">
        <v>1709</v>
      </c>
      <c r="D1602" s="5" t="s">
        <v>1710</v>
      </c>
      <c r="E1602" s="9" t="s">
        <v>1710</v>
      </c>
      <c r="F1602" s="5" t="s">
        <v>4</v>
      </c>
      <c r="G1602" s="5" t="s">
        <v>1006</v>
      </c>
      <c r="H1602" s="5" t="s">
        <v>1850</v>
      </c>
      <c r="I1602" s="4" t="s">
        <v>1851</v>
      </c>
      <c r="J1602" s="5" t="s">
        <v>1848</v>
      </c>
      <c r="K1602" s="5" t="s">
        <v>4</v>
      </c>
      <c r="L1602" s="5" t="s">
        <v>4</v>
      </c>
      <c r="M1602" s="5" t="s">
        <v>5</v>
      </c>
      <c r="N1602" s="5" t="s">
        <v>1853</v>
      </c>
      <c r="O1602" s="18">
        <v>44690</v>
      </c>
      <c r="P1602" s="5" t="s">
        <v>1854</v>
      </c>
      <c r="Q1602" s="19">
        <v>23464.28</v>
      </c>
      <c r="R1602" s="19">
        <v>0</v>
      </c>
      <c r="S1602" s="19">
        <v>23464.28</v>
      </c>
      <c r="T1602" s="19">
        <v>0</v>
      </c>
    </row>
    <row r="1603" spans="1:20" outlineLevel="3" x14ac:dyDescent="0.35">
      <c r="H1603" s="1" t="s">
        <v>11242</v>
      </c>
      <c r="O1603" s="18"/>
      <c r="Q1603" s="19">
        <f>SUBTOTAL(9,Q1600:Q1602)</f>
        <v>48110.32</v>
      </c>
      <c r="R1603" s="19">
        <f>SUBTOTAL(9,R1600:R1602)</f>
        <v>0</v>
      </c>
      <c r="S1603" s="19">
        <f>SUBTOTAL(9,S1600:S1602)</f>
        <v>48110.32</v>
      </c>
      <c r="T1603" s="19">
        <f>SUBTOTAL(9,T1600:T1602)</f>
        <v>0</v>
      </c>
    </row>
    <row r="1604" spans="1:20" outlineLevel="4" x14ac:dyDescent="0.35">
      <c r="A1604" s="9" t="s">
        <v>1222</v>
      </c>
      <c r="B1604" s="9" t="s">
        <v>1223</v>
      </c>
      <c r="C1604" s="12" t="s">
        <v>1709</v>
      </c>
      <c r="D1604" s="5" t="s">
        <v>1710</v>
      </c>
      <c r="E1604" s="9" t="s">
        <v>1710</v>
      </c>
      <c r="F1604" s="5" t="s">
        <v>4</v>
      </c>
      <c r="G1604" s="5" t="s">
        <v>1006</v>
      </c>
      <c r="H1604" s="5" t="s">
        <v>1855</v>
      </c>
      <c r="I1604" s="4" t="s">
        <v>12570</v>
      </c>
      <c r="J1604" s="5" t="s">
        <v>1834</v>
      </c>
      <c r="K1604" s="5" t="s">
        <v>4</v>
      </c>
      <c r="L1604" s="5" t="s">
        <v>4</v>
      </c>
      <c r="M1604" s="5" t="s">
        <v>5</v>
      </c>
      <c r="N1604" s="5" t="s">
        <v>1838</v>
      </c>
      <c r="O1604" s="18">
        <v>44455</v>
      </c>
      <c r="P1604" s="5" t="s">
        <v>1839</v>
      </c>
      <c r="Q1604" s="19">
        <v>1277.07</v>
      </c>
      <c r="R1604" s="19">
        <v>0</v>
      </c>
      <c r="S1604" s="19">
        <v>1277.07</v>
      </c>
      <c r="T1604" s="19">
        <v>0</v>
      </c>
    </row>
    <row r="1605" spans="1:20" outlineLevel="4" x14ac:dyDescent="0.35">
      <c r="A1605" s="9" t="s">
        <v>1222</v>
      </c>
      <c r="B1605" s="9" t="s">
        <v>1223</v>
      </c>
      <c r="C1605" s="12" t="s">
        <v>1709</v>
      </c>
      <c r="D1605" s="5" t="s">
        <v>1710</v>
      </c>
      <c r="E1605" s="9" t="s">
        <v>1710</v>
      </c>
      <c r="F1605" s="5" t="s">
        <v>12483</v>
      </c>
      <c r="G1605" s="5" t="s">
        <v>4</v>
      </c>
      <c r="H1605" s="5" t="s">
        <v>1855</v>
      </c>
      <c r="I1605" s="4" t="s">
        <v>12570</v>
      </c>
      <c r="J1605" s="5" t="s">
        <v>1834</v>
      </c>
      <c r="K1605" s="5" t="s">
        <v>4</v>
      </c>
      <c r="L1605" s="5" t="s">
        <v>4</v>
      </c>
      <c r="M1605" s="5" t="s">
        <v>5</v>
      </c>
      <c r="N1605" s="5" t="s">
        <v>1835</v>
      </c>
      <c r="O1605" s="18">
        <v>44434</v>
      </c>
      <c r="P1605" s="5" t="s">
        <v>1836</v>
      </c>
      <c r="Q1605" s="19">
        <v>71123</v>
      </c>
      <c r="R1605" s="19">
        <v>71123</v>
      </c>
      <c r="S1605" s="19">
        <v>0</v>
      </c>
      <c r="T1605" s="19">
        <v>0</v>
      </c>
    </row>
    <row r="1606" spans="1:20" outlineLevel="4" x14ac:dyDescent="0.35">
      <c r="A1606" s="9" t="s">
        <v>1222</v>
      </c>
      <c r="B1606" s="9" t="s">
        <v>1223</v>
      </c>
      <c r="C1606" s="12" t="s">
        <v>1709</v>
      </c>
      <c r="D1606" s="5" t="s">
        <v>1710</v>
      </c>
      <c r="E1606" s="9" t="s">
        <v>1710</v>
      </c>
      <c r="F1606" s="5" t="s">
        <v>12483</v>
      </c>
      <c r="G1606" s="5" t="s">
        <v>4</v>
      </c>
      <c r="H1606" s="5" t="s">
        <v>1855</v>
      </c>
      <c r="I1606" s="4" t="s">
        <v>12570</v>
      </c>
      <c r="J1606" s="5" t="s">
        <v>1834</v>
      </c>
      <c r="K1606" s="5" t="s">
        <v>4</v>
      </c>
      <c r="L1606" s="5" t="s">
        <v>4</v>
      </c>
      <c r="M1606" s="5" t="s">
        <v>5</v>
      </c>
      <c r="N1606" s="5" t="s">
        <v>1838</v>
      </c>
      <c r="O1606" s="18">
        <v>44455</v>
      </c>
      <c r="P1606" s="5" t="s">
        <v>1839</v>
      </c>
      <c r="Q1606" s="19">
        <v>68547.929999999993</v>
      </c>
      <c r="R1606" s="19">
        <v>68547.929999999993</v>
      </c>
      <c r="S1606" s="19">
        <v>0</v>
      </c>
      <c r="T1606" s="19">
        <v>0</v>
      </c>
    </row>
    <row r="1607" spans="1:20" outlineLevel="3" x14ac:dyDescent="0.35">
      <c r="H1607" s="1" t="s">
        <v>11243</v>
      </c>
      <c r="O1607" s="18"/>
      <c r="Q1607" s="19">
        <f>SUBTOTAL(9,Q1604:Q1606)</f>
        <v>140948</v>
      </c>
      <c r="R1607" s="19">
        <f>SUBTOTAL(9,R1604:R1606)</f>
        <v>139670.93</v>
      </c>
      <c r="S1607" s="19">
        <f>SUBTOTAL(9,S1604:S1606)</f>
        <v>1277.07</v>
      </c>
      <c r="T1607" s="19">
        <f>SUBTOTAL(9,T1604:T1606)</f>
        <v>0</v>
      </c>
    </row>
    <row r="1608" spans="1:20" ht="29" outlineLevel="4" x14ac:dyDescent="0.35">
      <c r="A1608" s="9" t="s">
        <v>104</v>
      </c>
      <c r="B1608" s="9" t="s">
        <v>105</v>
      </c>
      <c r="C1608" s="12" t="s">
        <v>1709</v>
      </c>
      <c r="D1608" s="5" t="s">
        <v>1755</v>
      </c>
      <c r="E1608" s="9" t="s">
        <v>1755</v>
      </c>
      <c r="F1608" s="5" t="s">
        <v>4</v>
      </c>
      <c r="G1608" s="5" t="s">
        <v>45</v>
      </c>
      <c r="H1608" s="5" t="s">
        <v>1857</v>
      </c>
      <c r="I1608" s="4" t="s">
        <v>1858</v>
      </c>
      <c r="J1608" s="5" t="s">
        <v>4</v>
      </c>
      <c r="K1608" s="5" t="s">
        <v>4</v>
      </c>
      <c r="L1608" s="5" t="s">
        <v>4</v>
      </c>
      <c r="M1608" s="5" t="s">
        <v>5</v>
      </c>
      <c r="N1608" s="5" t="s">
        <v>1856</v>
      </c>
      <c r="O1608" s="18">
        <v>44410</v>
      </c>
      <c r="P1608" s="5" t="s">
        <v>7</v>
      </c>
      <c r="Q1608" s="19">
        <v>8065.96</v>
      </c>
      <c r="R1608" s="19">
        <v>0</v>
      </c>
      <c r="S1608" s="19">
        <v>8065.96</v>
      </c>
      <c r="T1608" s="19">
        <v>0</v>
      </c>
    </row>
    <row r="1609" spans="1:20" ht="29" outlineLevel="4" x14ac:dyDescent="0.35">
      <c r="A1609" s="9" t="s">
        <v>104</v>
      </c>
      <c r="B1609" s="9" t="s">
        <v>105</v>
      </c>
      <c r="C1609" s="12" t="s">
        <v>1709</v>
      </c>
      <c r="D1609" s="5" t="s">
        <v>1755</v>
      </c>
      <c r="E1609" s="9" t="s">
        <v>1755</v>
      </c>
      <c r="F1609" s="5" t="s">
        <v>4</v>
      </c>
      <c r="G1609" s="5" t="s">
        <v>45</v>
      </c>
      <c r="H1609" s="5" t="s">
        <v>1857</v>
      </c>
      <c r="I1609" s="4" t="s">
        <v>1858</v>
      </c>
      <c r="J1609" s="5" t="s">
        <v>4</v>
      </c>
      <c r="K1609" s="5" t="s">
        <v>4</v>
      </c>
      <c r="L1609" s="5" t="s">
        <v>4</v>
      </c>
      <c r="M1609" s="5" t="s">
        <v>5</v>
      </c>
      <c r="N1609" s="5" t="s">
        <v>1859</v>
      </c>
      <c r="O1609" s="18">
        <v>44491</v>
      </c>
      <c r="P1609" s="5" t="s">
        <v>7</v>
      </c>
      <c r="Q1609" s="19">
        <v>5499.97</v>
      </c>
      <c r="R1609" s="19">
        <v>0</v>
      </c>
      <c r="S1609" s="19">
        <v>5499.97</v>
      </c>
      <c r="T1609" s="19">
        <v>0</v>
      </c>
    </row>
    <row r="1610" spans="1:20" ht="29" outlineLevel="4" x14ac:dyDescent="0.35">
      <c r="A1610" s="9" t="s">
        <v>104</v>
      </c>
      <c r="B1610" s="9" t="s">
        <v>105</v>
      </c>
      <c r="C1610" s="12" t="s">
        <v>1709</v>
      </c>
      <c r="D1610" s="5" t="s">
        <v>1755</v>
      </c>
      <c r="E1610" s="9" t="s">
        <v>1755</v>
      </c>
      <c r="F1610" s="5" t="s">
        <v>4</v>
      </c>
      <c r="G1610" s="5" t="s">
        <v>45</v>
      </c>
      <c r="H1610" s="5" t="s">
        <v>1857</v>
      </c>
      <c r="I1610" s="4" t="s">
        <v>1858</v>
      </c>
      <c r="J1610" s="5" t="s">
        <v>4</v>
      </c>
      <c r="K1610" s="5" t="s">
        <v>4</v>
      </c>
      <c r="L1610" s="5" t="s">
        <v>4</v>
      </c>
      <c r="M1610" s="5" t="s">
        <v>5</v>
      </c>
      <c r="N1610" s="5" t="s">
        <v>1860</v>
      </c>
      <c r="O1610" s="18">
        <v>44630</v>
      </c>
      <c r="P1610" s="5" t="s">
        <v>7</v>
      </c>
      <c r="Q1610" s="19">
        <v>3500.75</v>
      </c>
      <c r="R1610" s="19">
        <v>0</v>
      </c>
      <c r="S1610" s="19">
        <v>3500.75</v>
      </c>
      <c r="T1610" s="19">
        <v>0</v>
      </c>
    </row>
    <row r="1611" spans="1:20" ht="29" outlineLevel="4" x14ac:dyDescent="0.35">
      <c r="A1611" s="9" t="s">
        <v>104</v>
      </c>
      <c r="B1611" s="9" t="s">
        <v>105</v>
      </c>
      <c r="C1611" s="12" t="s">
        <v>1709</v>
      </c>
      <c r="D1611" s="5" t="s">
        <v>1755</v>
      </c>
      <c r="E1611" s="9" t="s">
        <v>1755</v>
      </c>
      <c r="F1611" s="5" t="s">
        <v>1200</v>
      </c>
      <c r="G1611" s="5" t="s">
        <v>4</v>
      </c>
      <c r="H1611" s="5" t="s">
        <v>1857</v>
      </c>
      <c r="I1611" s="4" t="s">
        <v>1858</v>
      </c>
      <c r="J1611" s="5" t="s">
        <v>4</v>
      </c>
      <c r="K1611" s="5" t="s">
        <v>4</v>
      </c>
      <c r="L1611" s="5" t="s">
        <v>4</v>
      </c>
      <c r="M1611" s="5" t="s">
        <v>5</v>
      </c>
      <c r="N1611" s="5" t="s">
        <v>1856</v>
      </c>
      <c r="O1611" s="18">
        <v>44410</v>
      </c>
      <c r="P1611" s="5" t="s">
        <v>7</v>
      </c>
      <c r="Q1611" s="19">
        <v>64528.04</v>
      </c>
      <c r="R1611" s="19">
        <v>64528.04</v>
      </c>
      <c r="S1611" s="19">
        <v>0</v>
      </c>
      <c r="T1611" s="19">
        <v>0</v>
      </c>
    </row>
    <row r="1612" spans="1:20" ht="29" outlineLevel="4" x14ac:dyDescent="0.35">
      <c r="A1612" s="9" t="s">
        <v>104</v>
      </c>
      <c r="B1612" s="9" t="s">
        <v>105</v>
      </c>
      <c r="C1612" s="12" t="s">
        <v>1709</v>
      </c>
      <c r="D1612" s="5" t="s">
        <v>1755</v>
      </c>
      <c r="E1612" s="9" t="s">
        <v>1755</v>
      </c>
      <c r="F1612" s="5" t="s">
        <v>1200</v>
      </c>
      <c r="G1612" s="5" t="s">
        <v>4</v>
      </c>
      <c r="H1612" s="5" t="s">
        <v>1857</v>
      </c>
      <c r="I1612" s="4" t="s">
        <v>1858</v>
      </c>
      <c r="J1612" s="5" t="s">
        <v>4</v>
      </c>
      <c r="K1612" s="5" t="s">
        <v>4</v>
      </c>
      <c r="L1612" s="5" t="s">
        <v>4</v>
      </c>
      <c r="M1612" s="5" t="s">
        <v>5</v>
      </c>
      <c r="N1612" s="5" t="s">
        <v>1859</v>
      </c>
      <c r="O1612" s="18">
        <v>44491</v>
      </c>
      <c r="P1612" s="5" t="s">
        <v>7</v>
      </c>
      <c r="Q1612" s="19">
        <v>44000.03</v>
      </c>
      <c r="R1612" s="19">
        <v>44000.03</v>
      </c>
      <c r="S1612" s="19">
        <v>0</v>
      </c>
      <c r="T1612" s="19">
        <v>0</v>
      </c>
    </row>
    <row r="1613" spans="1:20" ht="29" outlineLevel="4" x14ac:dyDescent="0.35">
      <c r="A1613" s="9" t="s">
        <v>104</v>
      </c>
      <c r="B1613" s="9" t="s">
        <v>105</v>
      </c>
      <c r="C1613" s="12" t="s">
        <v>1709</v>
      </c>
      <c r="D1613" s="5" t="s">
        <v>1755</v>
      </c>
      <c r="E1613" s="9" t="s">
        <v>1755</v>
      </c>
      <c r="F1613" s="5" t="s">
        <v>1200</v>
      </c>
      <c r="G1613" s="5" t="s">
        <v>4</v>
      </c>
      <c r="H1613" s="5" t="s">
        <v>1857</v>
      </c>
      <c r="I1613" s="4" t="s">
        <v>1858</v>
      </c>
      <c r="J1613" s="5" t="s">
        <v>4</v>
      </c>
      <c r="K1613" s="5" t="s">
        <v>4</v>
      </c>
      <c r="L1613" s="5" t="s">
        <v>4</v>
      </c>
      <c r="M1613" s="5" t="s">
        <v>5</v>
      </c>
      <c r="N1613" s="5" t="s">
        <v>1860</v>
      </c>
      <c r="O1613" s="18">
        <v>44630</v>
      </c>
      <c r="P1613" s="5" t="s">
        <v>7</v>
      </c>
      <c r="Q1613" s="19">
        <v>27999.25</v>
      </c>
      <c r="R1613" s="19">
        <v>27999.25</v>
      </c>
      <c r="S1613" s="19">
        <v>0</v>
      </c>
      <c r="T1613" s="19">
        <v>0</v>
      </c>
    </row>
    <row r="1614" spans="1:20" outlineLevel="3" x14ac:dyDescent="0.35">
      <c r="H1614" s="1" t="s">
        <v>11244</v>
      </c>
      <c r="O1614" s="18"/>
      <c r="Q1614" s="19">
        <f>SUBTOTAL(9,Q1608:Q1613)</f>
        <v>153594</v>
      </c>
      <c r="R1614" s="19">
        <f>SUBTOTAL(9,R1608:R1613)</f>
        <v>136527.32</v>
      </c>
      <c r="S1614" s="19">
        <f>SUBTOTAL(9,S1608:S1613)</f>
        <v>17066.68</v>
      </c>
      <c r="T1614" s="19">
        <f>SUBTOTAL(9,T1608:T1613)</f>
        <v>0</v>
      </c>
    </row>
    <row r="1615" spans="1:20" ht="29" outlineLevel="4" x14ac:dyDescent="0.35">
      <c r="A1615" s="9" t="s">
        <v>1222</v>
      </c>
      <c r="B1615" s="9" t="s">
        <v>1223</v>
      </c>
      <c r="C1615" s="12" t="s">
        <v>1709</v>
      </c>
      <c r="D1615" s="5" t="s">
        <v>1861</v>
      </c>
      <c r="E1615" s="9" t="s">
        <v>1861</v>
      </c>
      <c r="F1615" s="5" t="s">
        <v>12483</v>
      </c>
      <c r="G1615" s="5" t="s">
        <v>4</v>
      </c>
      <c r="H1615" s="5" t="s">
        <v>1865</v>
      </c>
      <c r="I1615" s="4" t="s">
        <v>12571</v>
      </c>
      <c r="J1615" s="5" t="s">
        <v>1862</v>
      </c>
      <c r="K1615" s="5" t="s">
        <v>4</v>
      </c>
      <c r="L1615" s="5" t="s">
        <v>4</v>
      </c>
      <c r="M1615" s="5" t="s">
        <v>5</v>
      </c>
      <c r="N1615" s="5" t="s">
        <v>1863</v>
      </c>
      <c r="O1615" s="18">
        <v>44620</v>
      </c>
      <c r="P1615" s="5" t="s">
        <v>1864</v>
      </c>
      <c r="Q1615" s="19">
        <v>16790</v>
      </c>
      <c r="R1615" s="19">
        <v>16790</v>
      </c>
      <c r="S1615" s="19">
        <v>0</v>
      </c>
      <c r="T1615" s="19">
        <v>0</v>
      </c>
    </row>
    <row r="1616" spans="1:20" outlineLevel="3" x14ac:dyDescent="0.35">
      <c r="H1616" s="1" t="s">
        <v>11245</v>
      </c>
      <c r="O1616" s="18"/>
      <c r="Q1616" s="19">
        <f>SUBTOTAL(9,Q1615:Q1615)</f>
        <v>16790</v>
      </c>
      <c r="R1616" s="19">
        <f>SUBTOTAL(9,R1615:R1615)</f>
        <v>16790</v>
      </c>
      <c r="S1616" s="19">
        <f>SUBTOTAL(9,S1615:S1615)</f>
        <v>0</v>
      </c>
      <c r="T1616" s="19">
        <f>SUBTOTAL(9,T1615:T1615)</f>
        <v>0</v>
      </c>
    </row>
    <row r="1617" spans="1:20" outlineLevel="4" x14ac:dyDescent="0.35">
      <c r="A1617" s="9" t="s">
        <v>1222</v>
      </c>
      <c r="B1617" s="9" t="s">
        <v>1223</v>
      </c>
      <c r="C1617" s="12" t="s">
        <v>1709</v>
      </c>
      <c r="D1617" s="5" t="s">
        <v>1861</v>
      </c>
      <c r="E1617" s="9" t="s">
        <v>1861</v>
      </c>
      <c r="F1617" s="5" t="s">
        <v>12483</v>
      </c>
      <c r="G1617" s="5" t="s">
        <v>4</v>
      </c>
      <c r="H1617" s="5" t="s">
        <v>1866</v>
      </c>
      <c r="I1617" s="4" t="s">
        <v>12572</v>
      </c>
      <c r="J1617" s="5" t="s">
        <v>1862</v>
      </c>
      <c r="K1617" s="5" t="s">
        <v>4</v>
      </c>
      <c r="L1617" s="5" t="s">
        <v>4</v>
      </c>
      <c r="M1617" s="5" t="s">
        <v>5</v>
      </c>
      <c r="N1617" s="5" t="s">
        <v>1863</v>
      </c>
      <c r="O1617" s="18">
        <v>44620</v>
      </c>
      <c r="P1617" s="5" t="s">
        <v>1864</v>
      </c>
      <c r="Q1617" s="19">
        <v>83624</v>
      </c>
      <c r="R1617" s="19">
        <v>83624</v>
      </c>
      <c r="S1617" s="19">
        <v>0</v>
      </c>
      <c r="T1617" s="19">
        <v>0</v>
      </c>
    </row>
    <row r="1618" spans="1:20" outlineLevel="3" x14ac:dyDescent="0.35">
      <c r="H1618" s="1" t="s">
        <v>11246</v>
      </c>
      <c r="O1618" s="18"/>
      <c r="Q1618" s="19">
        <f>SUBTOTAL(9,Q1617:Q1617)</f>
        <v>83624</v>
      </c>
      <c r="R1618" s="19">
        <f>SUBTOTAL(9,R1617:R1617)</f>
        <v>83624</v>
      </c>
      <c r="S1618" s="19">
        <f>SUBTOTAL(9,S1617:S1617)</f>
        <v>0</v>
      </c>
      <c r="T1618" s="19">
        <f>SUBTOTAL(9,T1617:T1617)</f>
        <v>0</v>
      </c>
    </row>
    <row r="1619" spans="1:20" ht="29" outlineLevel="4" x14ac:dyDescent="0.35">
      <c r="A1619" s="9" t="s">
        <v>104</v>
      </c>
      <c r="B1619" s="9" t="s">
        <v>105</v>
      </c>
      <c r="C1619" s="12" t="s">
        <v>1709</v>
      </c>
      <c r="D1619" s="5" t="s">
        <v>1755</v>
      </c>
      <c r="E1619" s="9" t="s">
        <v>1755</v>
      </c>
      <c r="F1619" s="5" t="s">
        <v>4</v>
      </c>
      <c r="G1619" s="5" t="s">
        <v>45</v>
      </c>
      <c r="H1619" s="5" t="s">
        <v>1868</v>
      </c>
      <c r="I1619" s="4" t="s">
        <v>1869</v>
      </c>
      <c r="J1619" s="5" t="s">
        <v>4</v>
      </c>
      <c r="K1619" s="5" t="s">
        <v>4</v>
      </c>
      <c r="L1619" s="5" t="s">
        <v>4</v>
      </c>
      <c r="M1619" s="5" t="s">
        <v>5</v>
      </c>
      <c r="N1619" s="5" t="s">
        <v>1867</v>
      </c>
      <c r="O1619" s="18">
        <v>44622</v>
      </c>
      <c r="P1619" s="5" t="s">
        <v>7</v>
      </c>
      <c r="Q1619" s="19">
        <v>8749.44</v>
      </c>
      <c r="R1619" s="19">
        <v>0</v>
      </c>
      <c r="S1619" s="19">
        <v>8749.44</v>
      </c>
      <c r="T1619" s="19">
        <v>0</v>
      </c>
    </row>
    <row r="1620" spans="1:20" ht="29" outlineLevel="4" x14ac:dyDescent="0.35">
      <c r="A1620" s="9" t="s">
        <v>104</v>
      </c>
      <c r="B1620" s="9" t="s">
        <v>105</v>
      </c>
      <c r="C1620" s="12" t="s">
        <v>1709</v>
      </c>
      <c r="D1620" s="5" t="s">
        <v>1755</v>
      </c>
      <c r="E1620" s="9" t="s">
        <v>1755</v>
      </c>
      <c r="F1620" s="5" t="s">
        <v>4</v>
      </c>
      <c r="G1620" s="5" t="s">
        <v>45</v>
      </c>
      <c r="H1620" s="5" t="s">
        <v>1868</v>
      </c>
      <c r="I1620" s="4" t="s">
        <v>1869</v>
      </c>
      <c r="J1620" s="5" t="s">
        <v>4</v>
      </c>
      <c r="K1620" s="5" t="s">
        <v>4</v>
      </c>
      <c r="L1620" s="5" t="s">
        <v>4</v>
      </c>
      <c r="M1620" s="5" t="s">
        <v>5</v>
      </c>
      <c r="N1620" s="5" t="s">
        <v>1870</v>
      </c>
      <c r="O1620" s="18">
        <v>44700</v>
      </c>
      <c r="P1620" s="5" t="s">
        <v>7</v>
      </c>
      <c r="Q1620" s="19">
        <v>7453.95</v>
      </c>
      <c r="R1620" s="19">
        <v>0</v>
      </c>
      <c r="S1620" s="19">
        <v>7453.95</v>
      </c>
      <c r="T1620" s="19">
        <v>0</v>
      </c>
    </row>
    <row r="1621" spans="1:20" ht="29" outlineLevel="4" x14ac:dyDescent="0.35">
      <c r="A1621" s="9" t="s">
        <v>104</v>
      </c>
      <c r="B1621" s="9" t="s">
        <v>105</v>
      </c>
      <c r="C1621" s="12" t="s">
        <v>1709</v>
      </c>
      <c r="D1621" s="5" t="s">
        <v>1755</v>
      </c>
      <c r="E1621" s="9" t="s">
        <v>1755</v>
      </c>
      <c r="F1621" s="5" t="s">
        <v>1200</v>
      </c>
      <c r="G1621" s="5" t="s">
        <v>4</v>
      </c>
      <c r="H1621" s="5" t="s">
        <v>1868</v>
      </c>
      <c r="I1621" s="4" t="s">
        <v>1869</v>
      </c>
      <c r="J1621" s="5" t="s">
        <v>4</v>
      </c>
      <c r="K1621" s="5" t="s">
        <v>4</v>
      </c>
      <c r="L1621" s="5" t="s">
        <v>4</v>
      </c>
      <c r="M1621" s="5" t="s">
        <v>5</v>
      </c>
      <c r="N1621" s="5" t="s">
        <v>1867</v>
      </c>
      <c r="O1621" s="18">
        <v>44622</v>
      </c>
      <c r="P1621" s="5" t="s">
        <v>7</v>
      </c>
      <c r="Q1621" s="19">
        <v>69995.56</v>
      </c>
      <c r="R1621" s="19">
        <v>69995.56</v>
      </c>
      <c r="S1621" s="19">
        <v>0</v>
      </c>
      <c r="T1621" s="19">
        <v>0</v>
      </c>
    </row>
    <row r="1622" spans="1:20" ht="29" outlineLevel="4" x14ac:dyDescent="0.35">
      <c r="A1622" s="9" t="s">
        <v>104</v>
      </c>
      <c r="B1622" s="9" t="s">
        <v>105</v>
      </c>
      <c r="C1622" s="12" t="s">
        <v>1709</v>
      </c>
      <c r="D1622" s="5" t="s">
        <v>1755</v>
      </c>
      <c r="E1622" s="9" t="s">
        <v>1755</v>
      </c>
      <c r="F1622" s="5" t="s">
        <v>1200</v>
      </c>
      <c r="G1622" s="5" t="s">
        <v>4</v>
      </c>
      <c r="H1622" s="5" t="s">
        <v>1868</v>
      </c>
      <c r="I1622" s="4" t="s">
        <v>1869</v>
      </c>
      <c r="J1622" s="5" t="s">
        <v>4</v>
      </c>
      <c r="K1622" s="5" t="s">
        <v>4</v>
      </c>
      <c r="L1622" s="5" t="s">
        <v>4</v>
      </c>
      <c r="M1622" s="5" t="s">
        <v>5</v>
      </c>
      <c r="N1622" s="5" t="s">
        <v>1870</v>
      </c>
      <c r="O1622" s="18">
        <v>44700</v>
      </c>
      <c r="P1622" s="5" t="s">
        <v>7</v>
      </c>
      <c r="Q1622" s="19">
        <v>59632.05</v>
      </c>
      <c r="R1622" s="19">
        <v>59632.05</v>
      </c>
      <c r="S1622" s="19">
        <v>0</v>
      </c>
      <c r="T1622" s="19">
        <v>0</v>
      </c>
    </row>
    <row r="1623" spans="1:20" outlineLevel="3" x14ac:dyDescent="0.35">
      <c r="H1623" s="1" t="s">
        <v>11247</v>
      </c>
      <c r="O1623" s="18"/>
      <c r="Q1623" s="19">
        <f>SUBTOTAL(9,Q1619:Q1622)</f>
        <v>145831</v>
      </c>
      <c r="R1623" s="19">
        <f>SUBTOTAL(9,R1619:R1622)</f>
        <v>129627.61</v>
      </c>
      <c r="S1623" s="19">
        <f>SUBTOTAL(9,S1619:S1622)</f>
        <v>16203.39</v>
      </c>
      <c r="T1623" s="19">
        <f>SUBTOTAL(9,T1619:T1622)</f>
        <v>0</v>
      </c>
    </row>
    <row r="1624" spans="1:20" ht="29" outlineLevel="4" x14ac:dyDescent="0.35">
      <c r="A1624" s="9" t="s">
        <v>104</v>
      </c>
      <c r="B1624" s="9" t="s">
        <v>105</v>
      </c>
      <c r="C1624" s="12" t="s">
        <v>1709</v>
      </c>
      <c r="D1624" s="5" t="s">
        <v>1755</v>
      </c>
      <c r="E1624" s="9" t="s">
        <v>1755</v>
      </c>
      <c r="F1624" s="5" t="s">
        <v>4</v>
      </c>
      <c r="G1624" s="5" t="s">
        <v>1871</v>
      </c>
      <c r="H1624" s="5" t="s">
        <v>1873</v>
      </c>
      <c r="I1624" s="4" t="s">
        <v>1874</v>
      </c>
      <c r="J1624" s="5" t="s">
        <v>4</v>
      </c>
      <c r="K1624" s="5" t="s">
        <v>4</v>
      </c>
      <c r="L1624" s="5" t="s">
        <v>4</v>
      </c>
      <c r="M1624" s="5" t="s">
        <v>5</v>
      </c>
      <c r="N1624" s="5" t="s">
        <v>1872</v>
      </c>
      <c r="O1624" s="18">
        <v>44594</v>
      </c>
      <c r="P1624" s="5" t="s">
        <v>7</v>
      </c>
      <c r="Q1624" s="19">
        <v>140130</v>
      </c>
      <c r="R1624" s="19">
        <v>0</v>
      </c>
      <c r="S1624" s="19">
        <v>140130</v>
      </c>
      <c r="T1624" s="19">
        <v>0</v>
      </c>
    </row>
    <row r="1625" spans="1:20" outlineLevel="3" x14ac:dyDescent="0.35">
      <c r="H1625" s="1" t="s">
        <v>11248</v>
      </c>
      <c r="O1625" s="18"/>
      <c r="Q1625" s="19">
        <f>SUBTOTAL(9,Q1624:Q1624)</f>
        <v>140130</v>
      </c>
      <c r="R1625" s="19">
        <f>SUBTOTAL(9,R1624:R1624)</f>
        <v>0</v>
      </c>
      <c r="S1625" s="19">
        <f>SUBTOTAL(9,S1624:S1624)</f>
        <v>140130</v>
      </c>
      <c r="T1625" s="19">
        <f>SUBTOTAL(9,T1624:T1624)</f>
        <v>0</v>
      </c>
    </row>
    <row r="1626" spans="1:20" ht="29" outlineLevel="4" x14ac:dyDescent="0.35">
      <c r="A1626" s="9" t="s">
        <v>104</v>
      </c>
      <c r="B1626" s="9" t="s">
        <v>105</v>
      </c>
      <c r="C1626" s="12" t="s">
        <v>1709</v>
      </c>
      <c r="D1626" s="5" t="s">
        <v>1755</v>
      </c>
      <c r="E1626" s="9" t="s">
        <v>1755</v>
      </c>
      <c r="F1626" s="5" t="s">
        <v>4</v>
      </c>
      <c r="G1626" s="5" t="s">
        <v>50</v>
      </c>
      <c r="H1626" s="5" t="s">
        <v>1876</v>
      </c>
      <c r="I1626" s="4" t="s">
        <v>1877</v>
      </c>
      <c r="J1626" s="5" t="s">
        <v>4</v>
      </c>
      <c r="K1626" s="5" t="s">
        <v>4</v>
      </c>
      <c r="L1626" s="5" t="s">
        <v>4</v>
      </c>
      <c r="M1626" s="5" t="s">
        <v>5</v>
      </c>
      <c r="N1626" s="5" t="s">
        <v>1875</v>
      </c>
      <c r="O1626" s="18">
        <v>44537</v>
      </c>
      <c r="P1626" s="5" t="s">
        <v>7</v>
      </c>
      <c r="Q1626" s="19">
        <v>0</v>
      </c>
      <c r="R1626" s="19">
        <v>0</v>
      </c>
      <c r="S1626" s="19">
        <v>0</v>
      </c>
      <c r="T1626" s="19">
        <v>0</v>
      </c>
    </row>
    <row r="1627" spans="1:20" ht="29" outlineLevel="4" x14ac:dyDescent="0.35">
      <c r="A1627" s="9" t="s">
        <v>104</v>
      </c>
      <c r="B1627" s="9" t="s">
        <v>105</v>
      </c>
      <c r="C1627" s="12" t="s">
        <v>1709</v>
      </c>
      <c r="D1627" s="5" t="s">
        <v>1755</v>
      </c>
      <c r="E1627" s="9" t="s">
        <v>1755</v>
      </c>
      <c r="F1627" s="5" t="s">
        <v>4</v>
      </c>
      <c r="G1627" s="5" t="s">
        <v>1871</v>
      </c>
      <c r="H1627" s="5" t="s">
        <v>1876</v>
      </c>
      <c r="I1627" s="4" t="s">
        <v>1877</v>
      </c>
      <c r="J1627" s="5" t="s">
        <v>4</v>
      </c>
      <c r="K1627" s="5" t="s">
        <v>4</v>
      </c>
      <c r="L1627" s="5" t="s">
        <v>4</v>
      </c>
      <c r="M1627" s="5" t="s">
        <v>5</v>
      </c>
      <c r="N1627" s="5" t="s">
        <v>1875</v>
      </c>
      <c r="O1627" s="18">
        <v>44537</v>
      </c>
      <c r="P1627" s="5" t="s">
        <v>7</v>
      </c>
      <c r="Q1627" s="19">
        <v>11070</v>
      </c>
      <c r="R1627" s="19">
        <v>0</v>
      </c>
      <c r="S1627" s="19">
        <v>11070</v>
      </c>
      <c r="T1627" s="19">
        <v>0</v>
      </c>
    </row>
    <row r="1628" spans="1:20" outlineLevel="3" x14ac:dyDescent="0.35">
      <c r="H1628" s="1" t="s">
        <v>11249</v>
      </c>
      <c r="O1628" s="18"/>
      <c r="Q1628" s="19">
        <f>SUBTOTAL(9,Q1626:Q1627)</f>
        <v>11070</v>
      </c>
      <c r="R1628" s="19">
        <f>SUBTOTAL(9,R1626:R1627)</f>
        <v>0</v>
      </c>
      <c r="S1628" s="19">
        <f>SUBTOTAL(9,S1626:S1627)</f>
        <v>11070</v>
      </c>
      <c r="T1628" s="19">
        <f>SUBTOTAL(9,T1626:T1627)</f>
        <v>0</v>
      </c>
    </row>
    <row r="1629" spans="1:20" outlineLevel="4" x14ac:dyDescent="0.35">
      <c r="A1629" s="9" t="s">
        <v>104</v>
      </c>
      <c r="B1629" s="9" t="s">
        <v>105</v>
      </c>
      <c r="C1629" s="12" t="s">
        <v>1709</v>
      </c>
      <c r="D1629" s="5" t="s">
        <v>1755</v>
      </c>
      <c r="E1629" s="9" t="s">
        <v>1755</v>
      </c>
      <c r="F1629" s="5" t="s">
        <v>4</v>
      </c>
      <c r="G1629" s="5" t="s">
        <v>334</v>
      </c>
      <c r="H1629" s="5" t="s">
        <v>336</v>
      </c>
      <c r="I1629" s="4" t="s">
        <v>12505</v>
      </c>
      <c r="J1629" s="5" t="s">
        <v>4</v>
      </c>
      <c r="K1629" s="5" t="s">
        <v>4</v>
      </c>
      <c r="L1629" s="5" t="s">
        <v>4</v>
      </c>
      <c r="M1629" s="5" t="s">
        <v>5</v>
      </c>
      <c r="N1629" s="5" t="s">
        <v>1878</v>
      </c>
      <c r="O1629" s="18">
        <v>44523</v>
      </c>
      <c r="P1629" s="5" t="s">
        <v>7</v>
      </c>
      <c r="Q1629" s="19">
        <v>1646937</v>
      </c>
      <c r="R1629" s="19">
        <v>0</v>
      </c>
      <c r="S1629" s="19">
        <v>1646937</v>
      </c>
      <c r="T1629" s="19">
        <v>0</v>
      </c>
    </row>
    <row r="1630" spans="1:20" outlineLevel="3" x14ac:dyDescent="0.35">
      <c r="H1630" s="1" t="s">
        <v>10981</v>
      </c>
      <c r="O1630" s="18"/>
      <c r="Q1630" s="19">
        <f>SUBTOTAL(9,Q1629:Q1629)</f>
        <v>1646937</v>
      </c>
      <c r="R1630" s="19">
        <f>SUBTOTAL(9,R1629:R1629)</f>
        <v>0</v>
      </c>
      <c r="S1630" s="19">
        <f>SUBTOTAL(9,S1629:S1629)</f>
        <v>1646937</v>
      </c>
      <c r="T1630" s="19">
        <f>SUBTOTAL(9,T1629:T1629)</f>
        <v>0</v>
      </c>
    </row>
    <row r="1631" spans="1:20" outlineLevel="2" x14ac:dyDescent="0.35">
      <c r="C1631" s="11" t="s">
        <v>10257</v>
      </c>
      <c r="O1631" s="18"/>
      <c r="Q1631" s="19">
        <f>SUBTOTAL(9,Q1504:Q1629)</f>
        <v>24348505.98</v>
      </c>
      <c r="R1631" s="19">
        <f>SUBTOTAL(9,R1504:R1629)</f>
        <v>12869676.500000004</v>
      </c>
      <c r="S1631" s="19">
        <f>SUBTOTAL(9,S1504:S1629)</f>
        <v>11478829.479999999</v>
      </c>
      <c r="T1631" s="19">
        <f>SUBTOTAL(9,T1504:T1629)</f>
        <v>0</v>
      </c>
    </row>
    <row r="1632" spans="1:20" outlineLevel="4" x14ac:dyDescent="0.35">
      <c r="A1632" s="9" t="s">
        <v>1129</v>
      </c>
      <c r="B1632" s="9" t="s">
        <v>1130</v>
      </c>
      <c r="C1632" s="12" t="s">
        <v>1879</v>
      </c>
      <c r="D1632" s="5" t="s">
        <v>1880</v>
      </c>
      <c r="E1632" s="9" t="s">
        <v>1880</v>
      </c>
      <c r="F1632" s="5" t="s">
        <v>4</v>
      </c>
      <c r="G1632" s="5" t="s">
        <v>1133</v>
      </c>
      <c r="H1632" s="5" t="s">
        <v>1135</v>
      </c>
      <c r="I1632" s="4" t="s">
        <v>1136</v>
      </c>
      <c r="J1632" s="5" t="s">
        <v>4</v>
      </c>
      <c r="K1632" s="5" t="s">
        <v>4</v>
      </c>
      <c r="L1632" s="5" t="s">
        <v>4</v>
      </c>
      <c r="M1632" s="5" t="s">
        <v>5</v>
      </c>
      <c r="N1632" s="5" t="s">
        <v>1881</v>
      </c>
      <c r="O1632" s="18">
        <v>44467</v>
      </c>
      <c r="P1632" s="5" t="s">
        <v>7</v>
      </c>
      <c r="Q1632" s="19">
        <v>1004075.47</v>
      </c>
      <c r="R1632" s="19">
        <v>0</v>
      </c>
      <c r="S1632" s="19">
        <v>1004075.47</v>
      </c>
      <c r="T1632" s="19">
        <v>0</v>
      </c>
    </row>
    <row r="1633" spans="1:20" outlineLevel="4" x14ac:dyDescent="0.35">
      <c r="A1633" s="9" t="s">
        <v>1129</v>
      </c>
      <c r="B1633" s="9" t="s">
        <v>1130</v>
      </c>
      <c r="C1633" s="12" t="s">
        <v>1879</v>
      </c>
      <c r="D1633" s="5" t="s">
        <v>1880</v>
      </c>
      <c r="E1633" s="9" t="s">
        <v>1880</v>
      </c>
      <c r="F1633" s="5" t="s">
        <v>4</v>
      </c>
      <c r="G1633" s="5" t="s">
        <v>1133</v>
      </c>
      <c r="H1633" s="5" t="s">
        <v>1135</v>
      </c>
      <c r="I1633" s="4" t="s">
        <v>1136</v>
      </c>
      <c r="J1633" s="5" t="s">
        <v>4</v>
      </c>
      <c r="K1633" s="5" t="s">
        <v>4</v>
      </c>
      <c r="L1633" s="5" t="s">
        <v>4</v>
      </c>
      <c r="M1633" s="5" t="s">
        <v>5</v>
      </c>
      <c r="N1633" s="5" t="s">
        <v>1882</v>
      </c>
      <c r="O1633" s="18">
        <v>44558</v>
      </c>
      <c r="P1633" s="5" t="s">
        <v>7</v>
      </c>
      <c r="Q1633" s="19">
        <v>1386535.51</v>
      </c>
      <c r="R1633" s="19">
        <v>0</v>
      </c>
      <c r="S1633" s="19">
        <v>1386535.51</v>
      </c>
      <c r="T1633" s="19">
        <v>0</v>
      </c>
    </row>
    <row r="1634" spans="1:20" outlineLevel="3" x14ac:dyDescent="0.35">
      <c r="H1634" s="1" t="s">
        <v>11125</v>
      </c>
      <c r="O1634" s="18"/>
      <c r="Q1634" s="19">
        <f>SUBTOTAL(9,Q1632:Q1633)</f>
        <v>2390610.98</v>
      </c>
      <c r="R1634" s="19">
        <f>SUBTOTAL(9,R1632:R1633)</f>
        <v>0</v>
      </c>
      <c r="S1634" s="19">
        <f>SUBTOTAL(9,S1632:S1633)</f>
        <v>2390610.98</v>
      </c>
      <c r="T1634" s="19">
        <f>SUBTOTAL(9,T1632:T1633)</f>
        <v>0</v>
      </c>
    </row>
    <row r="1635" spans="1:20" outlineLevel="4" x14ac:dyDescent="0.35">
      <c r="A1635" s="9" t="s">
        <v>97</v>
      </c>
      <c r="B1635" s="9" t="s">
        <v>98</v>
      </c>
      <c r="C1635" s="12" t="s">
        <v>1879</v>
      </c>
      <c r="D1635" s="5" t="s">
        <v>1883</v>
      </c>
      <c r="E1635" s="9" t="s">
        <v>1883</v>
      </c>
      <c r="F1635" s="5" t="s">
        <v>12477</v>
      </c>
      <c r="G1635" s="5" t="s">
        <v>4</v>
      </c>
      <c r="H1635" s="5" t="s">
        <v>1886</v>
      </c>
      <c r="I1635" s="4" t="s">
        <v>1887</v>
      </c>
      <c r="J1635" s="5" t="s">
        <v>1884</v>
      </c>
      <c r="K1635" s="5" t="s">
        <v>4</v>
      </c>
      <c r="L1635" s="5" t="s">
        <v>4</v>
      </c>
      <c r="M1635" s="5" t="s">
        <v>5</v>
      </c>
      <c r="N1635" s="5" t="s">
        <v>1885</v>
      </c>
      <c r="O1635" s="18">
        <v>44425</v>
      </c>
      <c r="P1635" s="5" t="s">
        <v>7</v>
      </c>
      <c r="Q1635" s="19">
        <v>454714.5</v>
      </c>
      <c r="R1635" s="19">
        <v>454714.5</v>
      </c>
      <c r="S1635" s="19">
        <v>0</v>
      </c>
      <c r="T1635" s="19">
        <v>0</v>
      </c>
    </row>
    <row r="1636" spans="1:20" outlineLevel="3" x14ac:dyDescent="0.35">
      <c r="H1636" s="1" t="s">
        <v>11250</v>
      </c>
      <c r="O1636" s="18"/>
      <c r="Q1636" s="19">
        <f>SUBTOTAL(9,Q1635:Q1635)</f>
        <v>454714.5</v>
      </c>
      <c r="R1636" s="19">
        <f>SUBTOTAL(9,R1635:R1635)</f>
        <v>454714.5</v>
      </c>
      <c r="S1636" s="19">
        <f>SUBTOTAL(9,S1635:S1635)</f>
        <v>0</v>
      </c>
      <c r="T1636" s="19">
        <f>SUBTOTAL(9,T1635:T1635)</f>
        <v>0</v>
      </c>
    </row>
    <row r="1637" spans="1:20" ht="29" outlineLevel="4" x14ac:dyDescent="0.35">
      <c r="A1637" s="9" t="s">
        <v>1164</v>
      </c>
      <c r="B1637" s="9" t="s">
        <v>1165</v>
      </c>
      <c r="C1637" s="12" t="s">
        <v>1879</v>
      </c>
      <c r="D1637" s="5" t="s">
        <v>1883</v>
      </c>
      <c r="E1637" s="9" t="s">
        <v>1883</v>
      </c>
      <c r="F1637" s="5" t="s">
        <v>4</v>
      </c>
      <c r="G1637" s="5" t="s">
        <v>1006</v>
      </c>
      <c r="H1637" s="5" t="s">
        <v>1890</v>
      </c>
      <c r="I1637" s="4" t="s">
        <v>12573</v>
      </c>
      <c r="J1637" s="5" t="s">
        <v>1888</v>
      </c>
      <c r="K1637" s="5" t="s">
        <v>4</v>
      </c>
      <c r="L1637" s="5" t="s">
        <v>4</v>
      </c>
      <c r="M1637" s="5" t="s">
        <v>5</v>
      </c>
      <c r="N1637" s="5" t="s">
        <v>1889</v>
      </c>
      <c r="O1637" s="18">
        <v>44690</v>
      </c>
      <c r="P1637" s="5" t="s">
        <v>7</v>
      </c>
      <c r="Q1637" s="19">
        <v>22927.75</v>
      </c>
      <c r="R1637" s="19">
        <v>0</v>
      </c>
      <c r="S1637" s="19">
        <v>22927.75</v>
      </c>
      <c r="T1637" s="19">
        <v>0</v>
      </c>
    </row>
    <row r="1638" spans="1:20" outlineLevel="3" x14ac:dyDescent="0.35">
      <c r="H1638" s="1" t="s">
        <v>11251</v>
      </c>
      <c r="O1638" s="18"/>
      <c r="Q1638" s="19">
        <f>SUBTOTAL(9,Q1637:Q1637)</f>
        <v>22927.75</v>
      </c>
      <c r="R1638" s="19">
        <f>SUBTOTAL(9,R1637:R1637)</f>
        <v>0</v>
      </c>
      <c r="S1638" s="19">
        <f>SUBTOTAL(9,S1637:S1637)</f>
        <v>22927.75</v>
      </c>
      <c r="T1638" s="19">
        <f>SUBTOTAL(9,T1637:T1637)</f>
        <v>0</v>
      </c>
    </row>
    <row r="1639" spans="1:20" outlineLevel="4" x14ac:dyDescent="0.35">
      <c r="A1639" s="9" t="s">
        <v>1222</v>
      </c>
      <c r="B1639" s="9" t="s">
        <v>1223</v>
      </c>
      <c r="C1639" s="12" t="s">
        <v>1879</v>
      </c>
      <c r="D1639" s="5" t="s">
        <v>1883</v>
      </c>
      <c r="E1639" s="9" t="s">
        <v>1883</v>
      </c>
      <c r="F1639" s="5" t="s">
        <v>12483</v>
      </c>
      <c r="G1639" s="5" t="s">
        <v>4</v>
      </c>
      <c r="H1639" s="5" t="s">
        <v>1893</v>
      </c>
      <c r="I1639" s="4" t="s">
        <v>12574</v>
      </c>
      <c r="J1639" s="5" t="s">
        <v>1891</v>
      </c>
      <c r="K1639" s="5" t="s">
        <v>4</v>
      </c>
      <c r="L1639" s="5" t="s">
        <v>4</v>
      </c>
      <c r="M1639" s="5" t="s">
        <v>5</v>
      </c>
      <c r="N1639" s="5" t="s">
        <v>1892</v>
      </c>
      <c r="O1639" s="18">
        <v>44383</v>
      </c>
      <c r="P1639" s="5" t="s">
        <v>7</v>
      </c>
      <c r="Q1639" s="19">
        <v>123018.16</v>
      </c>
      <c r="R1639" s="19">
        <v>123018.16</v>
      </c>
      <c r="S1639" s="19">
        <v>0</v>
      </c>
      <c r="T1639" s="19">
        <v>0</v>
      </c>
    </row>
    <row r="1640" spans="1:20" outlineLevel="3" x14ac:dyDescent="0.35">
      <c r="H1640" s="1" t="s">
        <v>11252</v>
      </c>
      <c r="O1640" s="18"/>
      <c r="Q1640" s="19">
        <f>SUBTOTAL(9,Q1639:Q1639)</f>
        <v>123018.16</v>
      </c>
      <c r="R1640" s="19">
        <f>SUBTOTAL(9,R1639:R1639)</f>
        <v>123018.16</v>
      </c>
      <c r="S1640" s="19">
        <f>SUBTOTAL(9,S1639:S1639)</f>
        <v>0</v>
      </c>
      <c r="T1640" s="19">
        <f>SUBTOTAL(9,T1639:T1639)</f>
        <v>0</v>
      </c>
    </row>
    <row r="1641" spans="1:20" outlineLevel="4" x14ac:dyDescent="0.35">
      <c r="A1641" s="9" t="s">
        <v>1222</v>
      </c>
      <c r="B1641" s="9" t="s">
        <v>1223</v>
      </c>
      <c r="C1641" s="12" t="s">
        <v>1879</v>
      </c>
      <c r="D1641" s="5" t="s">
        <v>1883</v>
      </c>
      <c r="E1641" s="9" t="s">
        <v>1883</v>
      </c>
      <c r="F1641" s="5" t="s">
        <v>12483</v>
      </c>
      <c r="G1641" s="5" t="s">
        <v>4</v>
      </c>
      <c r="H1641" s="5" t="s">
        <v>1896</v>
      </c>
      <c r="I1641" s="4" t="s">
        <v>12575</v>
      </c>
      <c r="J1641" s="5" t="s">
        <v>1894</v>
      </c>
      <c r="K1641" s="5" t="s">
        <v>4</v>
      </c>
      <c r="L1641" s="5" t="s">
        <v>4</v>
      </c>
      <c r="M1641" s="5" t="s">
        <v>5</v>
      </c>
      <c r="N1641" s="5" t="s">
        <v>1895</v>
      </c>
      <c r="O1641" s="18">
        <v>44442</v>
      </c>
      <c r="P1641" s="5" t="s">
        <v>7</v>
      </c>
      <c r="Q1641" s="19">
        <v>44802.23</v>
      </c>
      <c r="R1641" s="19">
        <v>44802.23</v>
      </c>
      <c r="S1641" s="19">
        <v>0</v>
      </c>
      <c r="T1641" s="19">
        <v>0</v>
      </c>
    </row>
    <row r="1642" spans="1:20" outlineLevel="4" x14ac:dyDescent="0.35">
      <c r="A1642" s="9" t="s">
        <v>1222</v>
      </c>
      <c r="B1642" s="9" t="s">
        <v>1223</v>
      </c>
      <c r="C1642" s="12" t="s">
        <v>1879</v>
      </c>
      <c r="D1642" s="5" t="s">
        <v>1883</v>
      </c>
      <c r="E1642" s="9" t="s">
        <v>1883</v>
      </c>
      <c r="F1642" s="5" t="s">
        <v>12483</v>
      </c>
      <c r="G1642" s="5" t="s">
        <v>4</v>
      </c>
      <c r="H1642" s="5" t="s">
        <v>1896</v>
      </c>
      <c r="I1642" s="4" t="s">
        <v>12576</v>
      </c>
      <c r="J1642" s="5" t="s">
        <v>1894</v>
      </c>
      <c r="K1642" s="5" t="s">
        <v>4</v>
      </c>
      <c r="L1642" s="5" t="s">
        <v>4</v>
      </c>
      <c r="M1642" s="5" t="s">
        <v>5</v>
      </c>
      <c r="N1642" s="5" t="s">
        <v>1897</v>
      </c>
      <c r="O1642" s="18">
        <v>44734</v>
      </c>
      <c r="P1642" s="5" t="s">
        <v>7</v>
      </c>
      <c r="Q1642" s="19">
        <v>29760</v>
      </c>
      <c r="R1642" s="19">
        <v>29760</v>
      </c>
      <c r="S1642" s="19">
        <v>0</v>
      </c>
      <c r="T1642" s="19">
        <v>0</v>
      </c>
    </row>
    <row r="1643" spans="1:20" outlineLevel="3" x14ac:dyDescent="0.35">
      <c r="H1643" s="1" t="s">
        <v>11253</v>
      </c>
      <c r="O1643" s="18"/>
      <c r="Q1643" s="19">
        <f>SUBTOTAL(9,Q1641:Q1642)</f>
        <v>74562.23000000001</v>
      </c>
      <c r="R1643" s="19">
        <f>SUBTOTAL(9,R1641:R1642)</f>
        <v>74562.23000000001</v>
      </c>
      <c r="S1643" s="19">
        <f>SUBTOTAL(9,S1641:S1642)</f>
        <v>0</v>
      </c>
      <c r="T1643" s="19">
        <f>SUBTOTAL(9,T1641:T1642)</f>
        <v>0</v>
      </c>
    </row>
    <row r="1644" spans="1:20" ht="29" outlineLevel="4" x14ac:dyDescent="0.35">
      <c r="A1644" s="9" t="s">
        <v>104</v>
      </c>
      <c r="B1644" s="9" t="s">
        <v>105</v>
      </c>
      <c r="C1644" s="12" t="s">
        <v>1879</v>
      </c>
      <c r="D1644" s="5" t="s">
        <v>1883</v>
      </c>
      <c r="E1644" s="9" t="s">
        <v>1883</v>
      </c>
      <c r="F1644" s="5" t="s">
        <v>4</v>
      </c>
      <c r="G1644" s="5" t="s">
        <v>45</v>
      </c>
      <c r="H1644" s="5" t="s">
        <v>1899</v>
      </c>
      <c r="I1644" s="4" t="s">
        <v>1900</v>
      </c>
      <c r="J1644" s="5" t="s">
        <v>4</v>
      </c>
      <c r="K1644" s="5" t="s">
        <v>4</v>
      </c>
      <c r="L1644" s="5" t="s">
        <v>4</v>
      </c>
      <c r="M1644" s="5" t="s">
        <v>5</v>
      </c>
      <c r="N1644" s="5" t="s">
        <v>1898</v>
      </c>
      <c r="O1644" s="18">
        <v>44385</v>
      </c>
      <c r="P1644" s="5" t="s">
        <v>7</v>
      </c>
      <c r="Q1644" s="19">
        <v>4048.44</v>
      </c>
      <c r="R1644" s="19">
        <v>0</v>
      </c>
      <c r="S1644" s="19">
        <v>4048.44</v>
      </c>
      <c r="T1644" s="19">
        <v>0</v>
      </c>
    </row>
    <row r="1645" spans="1:20" ht="29" outlineLevel="4" x14ac:dyDescent="0.35">
      <c r="A1645" s="9" t="s">
        <v>104</v>
      </c>
      <c r="B1645" s="9" t="s">
        <v>105</v>
      </c>
      <c r="C1645" s="12" t="s">
        <v>1879</v>
      </c>
      <c r="D1645" s="5" t="s">
        <v>1883</v>
      </c>
      <c r="E1645" s="9" t="s">
        <v>1883</v>
      </c>
      <c r="F1645" s="5" t="s">
        <v>4</v>
      </c>
      <c r="G1645" s="5" t="s">
        <v>45</v>
      </c>
      <c r="H1645" s="5" t="s">
        <v>1899</v>
      </c>
      <c r="I1645" s="4" t="s">
        <v>1900</v>
      </c>
      <c r="J1645" s="5" t="s">
        <v>4</v>
      </c>
      <c r="K1645" s="5" t="s">
        <v>4</v>
      </c>
      <c r="L1645" s="5" t="s">
        <v>4</v>
      </c>
      <c r="M1645" s="5" t="s">
        <v>5</v>
      </c>
      <c r="N1645" s="5" t="s">
        <v>1901</v>
      </c>
      <c r="O1645" s="18">
        <v>44442</v>
      </c>
      <c r="P1645" s="5" t="s">
        <v>7</v>
      </c>
      <c r="Q1645" s="19">
        <v>1349.56</v>
      </c>
      <c r="R1645" s="19">
        <v>0</v>
      </c>
      <c r="S1645" s="19">
        <v>1349.56</v>
      </c>
      <c r="T1645" s="19">
        <v>0</v>
      </c>
    </row>
    <row r="1646" spans="1:20" ht="29" outlineLevel="4" x14ac:dyDescent="0.35">
      <c r="A1646" s="9" t="s">
        <v>104</v>
      </c>
      <c r="B1646" s="9" t="s">
        <v>105</v>
      </c>
      <c r="C1646" s="12" t="s">
        <v>1879</v>
      </c>
      <c r="D1646" s="5" t="s">
        <v>1883</v>
      </c>
      <c r="E1646" s="9" t="s">
        <v>1883</v>
      </c>
      <c r="F1646" s="5" t="s">
        <v>1200</v>
      </c>
      <c r="G1646" s="5" t="s">
        <v>4</v>
      </c>
      <c r="H1646" s="5" t="s">
        <v>1899</v>
      </c>
      <c r="I1646" s="4" t="s">
        <v>1900</v>
      </c>
      <c r="J1646" s="5" t="s">
        <v>4</v>
      </c>
      <c r="K1646" s="5" t="s">
        <v>4</v>
      </c>
      <c r="L1646" s="5" t="s">
        <v>4</v>
      </c>
      <c r="M1646" s="5" t="s">
        <v>5</v>
      </c>
      <c r="N1646" s="5" t="s">
        <v>1898</v>
      </c>
      <c r="O1646" s="18">
        <v>44385</v>
      </c>
      <c r="P1646" s="5" t="s">
        <v>7</v>
      </c>
      <c r="Q1646" s="19">
        <v>32387.56</v>
      </c>
      <c r="R1646" s="19">
        <v>32387.56</v>
      </c>
      <c r="S1646" s="19">
        <v>0</v>
      </c>
      <c r="T1646" s="19">
        <v>0</v>
      </c>
    </row>
    <row r="1647" spans="1:20" ht="29" outlineLevel="4" x14ac:dyDescent="0.35">
      <c r="A1647" s="9" t="s">
        <v>104</v>
      </c>
      <c r="B1647" s="9" t="s">
        <v>105</v>
      </c>
      <c r="C1647" s="12" t="s">
        <v>1879</v>
      </c>
      <c r="D1647" s="5" t="s">
        <v>1883</v>
      </c>
      <c r="E1647" s="9" t="s">
        <v>1883</v>
      </c>
      <c r="F1647" s="5" t="s">
        <v>1200</v>
      </c>
      <c r="G1647" s="5" t="s">
        <v>4</v>
      </c>
      <c r="H1647" s="5" t="s">
        <v>1899</v>
      </c>
      <c r="I1647" s="4" t="s">
        <v>1900</v>
      </c>
      <c r="J1647" s="5" t="s">
        <v>4</v>
      </c>
      <c r="K1647" s="5" t="s">
        <v>4</v>
      </c>
      <c r="L1647" s="5" t="s">
        <v>4</v>
      </c>
      <c r="M1647" s="5" t="s">
        <v>5</v>
      </c>
      <c r="N1647" s="5" t="s">
        <v>1901</v>
      </c>
      <c r="O1647" s="18">
        <v>44442</v>
      </c>
      <c r="P1647" s="5" t="s">
        <v>7</v>
      </c>
      <c r="Q1647" s="19">
        <v>10796.44</v>
      </c>
      <c r="R1647" s="19">
        <v>10796.44</v>
      </c>
      <c r="S1647" s="19">
        <v>0</v>
      </c>
      <c r="T1647" s="19">
        <v>0</v>
      </c>
    </row>
    <row r="1648" spans="1:20" outlineLevel="3" x14ac:dyDescent="0.35">
      <c r="H1648" s="1" t="s">
        <v>11254</v>
      </c>
      <c r="O1648" s="18"/>
      <c r="Q1648" s="19">
        <f>SUBTOTAL(9,Q1644:Q1647)</f>
        <v>48582</v>
      </c>
      <c r="R1648" s="19">
        <f>SUBTOTAL(9,R1644:R1647)</f>
        <v>43184</v>
      </c>
      <c r="S1648" s="19">
        <f>SUBTOTAL(9,S1644:S1647)</f>
        <v>5398</v>
      </c>
      <c r="T1648" s="19">
        <f>SUBTOTAL(9,T1644:T1647)</f>
        <v>0</v>
      </c>
    </row>
    <row r="1649" spans="1:20" outlineLevel="4" x14ac:dyDescent="0.35">
      <c r="A1649" s="9" t="s">
        <v>1222</v>
      </c>
      <c r="B1649" s="9" t="s">
        <v>1223</v>
      </c>
      <c r="C1649" s="12" t="s">
        <v>1879</v>
      </c>
      <c r="D1649" s="5" t="s">
        <v>1883</v>
      </c>
      <c r="E1649" s="9" t="s">
        <v>1883</v>
      </c>
      <c r="F1649" s="5" t="s">
        <v>12483</v>
      </c>
      <c r="G1649" s="5" t="s">
        <v>4</v>
      </c>
      <c r="H1649" s="5" t="s">
        <v>1904</v>
      </c>
      <c r="I1649" s="4" t="s">
        <v>12577</v>
      </c>
      <c r="J1649" s="5" t="s">
        <v>1902</v>
      </c>
      <c r="K1649" s="5" t="s">
        <v>4</v>
      </c>
      <c r="L1649" s="5" t="s">
        <v>4</v>
      </c>
      <c r="M1649" s="5" t="s">
        <v>5</v>
      </c>
      <c r="N1649" s="5" t="s">
        <v>1903</v>
      </c>
      <c r="O1649" s="18">
        <v>44708</v>
      </c>
      <c r="P1649" s="5" t="s">
        <v>7</v>
      </c>
      <c r="Q1649" s="19">
        <v>15827.44</v>
      </c>
      <c r="R1649" s="19">
        <v>15827.44</v>
      </c>
      <c r="S1649" s="19">
        <v>0</v>
      </c>
      <c r="T1649" s="19">
        <v>0</v>
      </c>
    </row>
    <row r="1650" spans="1:20" outlineLevel="4" x14ac:dyDescent="0.35">
      <c r="A1650" s="9" t="s">
        <v>1222</v>
      </c>
      <c r="B1650" s="9" t="s">
        <v>1223</v>
      </c>
      <c r="C1650" s="12" t="s">
        <v>1879</v>
      </c>
      <c r="D1650" s="5" t="s">
        <v>1883</v>
      </c>
      <c r="E1650" s="9" t="s">
        <v>1883</v>
      </c>
      <c r="F1650" s="5" t="s">
        <v>12483</v>
      </c>
      <c r="G1650" s="5" t="s">
        <v>4</v>
      </c>
      <c r="H1650" s="5" t="s">
        <v>1904</v>
      </c>
      <c r="I1650" s="4" t="s">
        <v>12577</v>
      </c>
      <c r="J1650" s="5" t="s">
        <v>1902</v>
      </c>
      <c r="K1650" s="5" t="s">
        <v>4</v>
      </c>
      <c r="L1650" s="5" t="s">
        <v>4</v>
      </c>
      <c r="M1650" s="5" t="s">
        <v>5</v>
      </c>
      <c r="N1650" s="5" t="s">
        <v>1905</v>
      </c>
      <c r="O1650" s="18">
        <v>44722</v>
      </c>
      <c r="P1650" s="5" t="s">
        <v>7</v>
      </c>
      <c r="Q1650" s="19">
        <v>19951.62</v>
      </c>
      <c r="R1650" s="19">
        <v>19951.62</v>
      </c>
      <c r="S1650" s="19">
        <v>0</v>
      </c>
      <c r="T1650" s="19">
        <v>0</v>
      </c>
    </row>
    <row r="1651" spans="1:20" outlineLevel="3" x14ac:dyDescent="0.35">
      <c r="H1651" s="1" t="s">
        <v>11255</v>
      </c>
      <c r="O1651" s="18"/>
      <c r="Q1651" s="19">
        <f>SUBTOTAL(9,Q1649:Q1650)</f>
        <v>35779.06</v>
      </c>
      <c r="R1651" s="19">
        <f>SUBTOTAL(9,R1649:R1650)</f>
        <v>35779.06</v>
      </c>
      <c r="S1651" s="19">
        <f>SUBTOTAL(9,S1649:S1650)</f>
        <v>0</v>
      </c>
      <c r="T1651" s="19">
        <f>SUBTOTAL(9,T1649:T1650)</f>
        <v>0</v>
      </c>
    </row>
    <row r="1652" spans="1:20" outlineLevel="4" x14ac:dyDescent="0.35">
      <c r="A1652" s="9" t="s">
        <v>104</v>
      </c>
      <c r="B1652" s="9" t="s">
        <v>105</v>
      </c>
      <c r="C1652" s="12" t="s">
        <v>1879</v>
      </c>
      <c r="D1652" s="5" t="s">
        <v>1883</v>
      </c>
      <c r="E1652" s="9" t="s">
        <v>1883</v>
      </c>
      <c r="F1652" s="5" t="s">
        <v>4</v>
      </c>
      <c r="G1652" s="5" t="s">
        <v>334</v>
      </c>
      <c r="H1652" s="5" t="s">
        <v>336</v>
      </c>
      <c r="I1652" s="4" t="s">
        <v>12505</v>
      </c>
      <c r="J1652" s="5" t="s">
        <v>4</v>
      </c>
      <c r="K1652" s="5" t="s">
        <v>4</v>
      </c>
      <c r="L1652" s="5" t="s">
        <v>4</v>
      </c>
      <c r="M1652" s="5" t="s">
        <v>5</v>
      </c>
      <c r="N1652" s="5" t="s">
        <v>1906</v>
      </c>
      <c r="O1652" s="18">
        <v>44523</v>
      </c>
      <c r="P1652" s="5" t="s">
        <v>7</v>
      </c>
      <c r="Q1652" s="19">
        <v>475253</v>
      </c>
      <c r="R1652" s="19">
        <v>0</v>
      </c>
      <c r="S1652" s="19">
        <v>475253</v>
      </c>
      <c r="T1652" s="19">
        <v>0</v>
      </c>
    </row>
    <row r="1653" spans="1:20" outlineLevel="3" x14ac:dyDescent="0.35">
      <c r="H1653" s="1" t="s">
        <v>10981</v>
      </c>
      <c r="O1653" s="18"/>
      <c r="Q1653" s="19">
        <f>SUBTOTAL(9,Q1652:Q1652)</f>
        <v>475253</v>
      </c>
      <c r="R1653" s="19">
        <f>SUBTOTAL(9,R1652:R1652)</f>
        <v>0</v>
      </c>
      <c r="S1653" s="19">
        <f>SUBTOTAL(9,S1652:S1652)</f>
        <v>475253</v>
      </c>
      <c r="T1653" s="19">
        <f>SUBTOTAL(9,T1652:T1652)</f>
        <v>0</v>
      </c>
    </row>
    <row r="1654" spans="1:20" outlineLevel="2" x14ac:dyDescent="0.35">
      <c r="C1654" s="11" t="s">
        <v>10258</v>
      </c>
      <c r="O1654" s="18"/>
      <c r="Q1654" s="19">
        <f>SUBTOTAL(9,Q1632:Q1652)</f>
        <v>3625447.68</v>
      </c>
      <c r="R1654" s="19">
        <f>SUBTOTAL(9,R1632:R1652)</f>
        <v>731257.95</v>
      </c>
      <c r="S1654" s="19">
        <f>SUBTOTAL(9,S1632:S1652)</f>
        <v>2894189.73</v>
      </c>
      <c r="T1654" s="19">
        <f>SUBTOTAL(9,T1632:T1652)</f>
        <v>0</v>
      </c>
    </row>
    <row r="1655" spans="1:20" outlineLevel="4" x14ac:dyDescent="0.35">
      <c r="A1655" s="9" t="s">
        <v>1129</v>
      </c>
      <c r="B1655" s="9" t="s">
        <v>1130</v>
      </c>
      <c r="C1655" s="12" t="s">
        <v>1907</v>
      </c>
      <c r="D1655" s="5" t="s">
        <v>1908</v>
      </c>
      <c r="E1655" s="9" t="s">
        <v>1908</v>
      </c>
      <c r="F1655" s="5" t="s">
        <v>4</v>
      </c>
      <c r="G1655" s="5" t="s">
        <v>1133</v>
      </c>
      <c r="H1655" s="5" t="s">
        <v>1135</v>
      </c>
      <c r="I1655" s="4" t="s">
        <v>1136</v>
      </c>
      <c r="J1655" s="5" t="s">
        <v>4</v>
      </c>
      <c r="K1655" s="5" t="s">
        <v>4</v>
      </c>
      <c r="L1655" s="5" t="s">
        <v>4</v>
      </c>
      <c r="M1655" s="5" t="s">
        <v>5</v>
      </c>
      <c r="N1655" s="5" t="s">
        <v>1909</v>
      </c>
      <c r="O1655" s="18">
        <v>44467</v>
      </c>
      <c r="P1655" s="5" t="s">
        <v>7</v>
      </c>
      <c r="Q1655" s="19">
        <v>88517.11</v>
      </c>
      <c r="R1655" s="19">
        <v>0</v>
      </c>
      <c r="S1655" s="19">
        <v>88517.11</v>
      </c>
      <c r="T1655" s="19">
        <v>0</v>
      </c>
    </row>
    <row r="1656" spans="1:20" outlineLevel="4" x14ac:dyDescent="0.35">
      <c r="A1656" s="9" t="s">
        <v>1129</v>
      </c>
      <c r="B1656" s="9" t="s">
        <v>1130</v>
      </c>
      <c r="C1656" s="12" t="s">
        <v>1907</v>
      </c>
      <c r="D1656" s="5" t="s">
        <v>1908</v>
      </c>
      <c r="E1656" s="9" t="s">
        <v>1908</v>
      </c>
      <c r="F1656" s="5" t="s">
        <v>4</v>
      </c>
      <c r="G1656" s="5" t="s">
        <v>1133</v>
      </c>
      <c r="H1656" s="5" t="s">
        <v>1135</v>
      </c>
      <c r="I1656" s="4" t="s">
        <v>1136</v>
      </c>
      <c r="J1656" s="5" t="s">
        <v>4</v>
      </c>
      <c r="K1656" s="5" t="s">
        <v>4</v>
      </c>
      <c r="L1656" s="5" t="s">
        <v>4</v>
      </c>
      <c r="M1656" s="5" t="s">
        <v>5</v>
      </c>
      <c r="N1656" s="5" t="s">
        <v>1910</v>
      </c>
      <c r="O1656" s="18">
        <v>44558</v>
      </c>
      <c r="P1656" s="5" t="s">
        <v>7</v>
      </c>
      <c r="Q1656" s="19">
        <v>119069.57</v>
      </c>
      <c r="R1656" s="19">
        <v>0</v>
      </c>
      <c r="S1656" s="19">
        <v>119069.57</v>
      </c>
      <c r="T1656" s="19">
        <v>0</v>
      </c>
    </row>
    <row r="1657" spans="1:20" outlineLevel="3" x14ac:dyDescent="0.35">
      <c r="H1657" s="1" t="s">
        <v>11125</v>
      </c>
      <c r="O1657" s="18"/>
      <c r="Q1657" s="19">
        <f>SUBTOTAL(9,Q1655:Q1656)</f>
        <v>207586.68</v>
      </c>
      <c r="R1657" s="19">
        <f>SUBTOTAL(9,R1655:R1656)</f>
        <v>0</v>
      </c>
      <c r="S1657" s="19">
        <f>SUBTOTAL(9,S1655:S1656)</f>
        <v>207586.68</v>
      </c>
      <c r="T1657" s="19">
        <f>SUBTOTAL(9,T1655:T1656)</f>
        <v>0</v>
      </c>
    </row>
    <row r="1658" spans="1:20" outlineLevel="2" x14ac:dyDescent="0.35">
      <c r="C1658" s="11" t="s">
        <v>10259</v>
      </c>
      <c r="O1658" s="18"/>
      <c r="Q1658" s="19">
        <f>SUBTOTAL(9,Q1655:Q1656)</f>
        <v>207586.68</v>
      </c>
      <c r="R1658" s="19">
        <f>SUBTOTAL(9,R1655:R1656)</f>
        <v>0</v>
      </c>
      <c r="S1658" s="19">
        <f>SUBTOTAL(9,S1655:S1656)</f>
        <v>207586.68</v>
      </c>
      <c r="T1658" s="19">
        <f>SUBTOTAL(9,T1655:T1656)</f>
        <v>0</v>
      </c>
    </row>
    <row r="1659" spans="1:20" outlineLevel="4" x14ac:dyDescent="0.35">
      <c r="A1659" s="9" t="s">
        <v>1129</v>
      </c>
      <c r="B1659" s="9" t="s">
        <v>1130</v>
      </c>
      <c r="C1659" s="12" t="s">
        <v>1911</v>
      </c>
      <c r="D1659" s="5" t="s">
        <v>1912</v>
      </c>
      <c r="E1659" s="9" t="s">
        <v>1912</v>
      </c>
      <c r="F1659" s="5" t="s">
        <v>4</v>
      </c>
      <c r="G1659" s="5" t="s">
        <v>1133</v>
      </c>
      <c r="H1659" s="5" t="s">
        <v>1135</v>
      </c>
      <c r="I1659" s="4" t="s">
        <v>1136</v>
      </c>
      <c r="J1659" s="5" t="s">
        <v>4</v>
      </c>
      <c r="K1659" s="5" t="s">
        <v>4</v>
      </c>
      <c r="L1659" s="5" t="s">
        <v>4</v>
      </c>
      <c r="M1659" s="5" t="s">
        <v>5</v>
      </c>
      <c r="N1659" s="5" t="s">
        <v>1913</v>
      </c>
      <c r="O1659" s="18">
        <v>44467</v>
      </c>
      <c r="P1659" s="5" t="s">
        <v>7</v>
      </c>
      <c r="Q1659" s="19">
        <v>196847.15</v>
      </c>
      <c r="R1659" s="19">
        <v>0</v>
      </c>
      <c r="S1659" s="19">
        <v>196847.15</v>
      </c>
      <c r="T1659" s="19">
        <v>0</v>
      </c>
    </row>
    <row r="1660" spans="1:20" outlineLevel="4" x14ac:dyDescent="0.35">
      <c r="A1660" s="9" t="s">
        <v>1129</v>
      </c>
      <c r="B1660" s="9" t="s">
        <v>1130</v>
      </c>
      <c r="C1660" s="12" t="s">
        <v>1911</v>
      </c>
      <c r="D1660" s="5" t="s">
        <v>1912</v>
      </c>
      <c r="E1660" s="9" t="s">
        <v>1912</v>
      </c>
      <c r="F1660" s="5" t="s">
        <v>4</v>
      </c>
      <c r="G1660" s="5" t="s">
        <v>1133</v>
      </c>
      <c r="H1660" s="5" t="s">
        <v>1135</v>
      </c>
      <c r="I1660" s="4" t="s">
        <v>1136</v>
      </c>
      <c r="J1660" s="5" t="s">
        <v>4</v>
      </c>
      <c r="K1660" s="5" t="s">
        <v>4</v>
      </c>
      <c r="L1660" s="5" t="s">
        <v>4</v>
      </c>
      <c r="M1660" s="5" t="s">
        <v>5</v>
      </c>
      <c r="N1660" s="5" t="s">
        <v>1914</v>
      </c>
      <c r="O1660" s="18">
        <v>44558</v>
      </c>
      <c r="P1660" s="5" t="s">
        <v>7</v>
      </c>
      <c r="Q1660" s="19">
        <v>272972.05</v>
      </c>
      <c r="R1660" s="19">
        <v>0</v>
      </c>
      <c r="S1660" s="19">
        <v>272972.05</v>
      </c>
      <c r="T1660" s="19">
        <v>0</v>
      </c>
    </row>
    <row r="1661" spans="1:20" outlineLevel="3" x14ac:dyDescent="0.35">
      <c r="H1661" s="1" t="s">
        <v>11125</v>
      </c>
      <c r="O1661" s="18"/>
      <c r="Q1661" s="19">
        <f>SUBTOTAL(9,Q1659:Q1660)</f>
        <v>469819.19999999995</v>
      </c>
      <c r="R1661" s="19">
        <f>SUBTOTAL(9,R1659:R1660)</f>
        <v>0</v>
      </c>
      <c r="S1661" s="19">
        <f>SUBTOTAL(9,S1659:S1660)</f>
        <v>469819.19999999995</v>
      </c>
      <c r="T1661" s="19">
        <f>SUBTOTAL(9,T1659:T1660)</f>
        <v>0</v>
      </c>
    </row>
    <row r="1662" spans="1:20" outlineLevel="2" x14ac:dyDescent="0.35">
      <c r="C1662" s="11" t="s">
        <v>10260</v>
      </c>
      <c r="O1662" s="18"/>
      <c r="Q1662" s="19">
        <f>SUBTOTAL(9,Q1659:Q1660)</f>
        <v>469819.19999999995</v>
      </c>
      <c r="R1662" s="19">
        <f>SUBTOTAL(9,R1659:R1660)</f>
        <v>0</v>
      </c>
      <c r="S1662" s="19">
        <f>SUBTOTAL(9,S1659:S1660)</f>
        <v>469819.19999999995</v>
      </c>
      <c r="T1662" s="19">
        <f>SUBTOTAL(9,T1659:T1660)</f>
        <v>0</v>
      </c>
    </row>
    <row r="1663" spans="1:20" outlineLevel="4" x14ac:dyDescent="0.35">
      <c r="A1663" s="9" t="s">
        <v>1129</v>
      </c>
      <c r="B1663" s="9" t="s">
        <v>1130</v>
      </c>
      <c r="C1663" s="12" t="s">
        <v>1915</v>
      </c>
      <c r="D1663" s="5" t="s">
        <v>1916</v>
      </c>
      <c r="E1663" s="9" t="s">
        <v>1916</v>
      </c>
      <c r="F1663" s="5" t="s">
        <v>4</v>
      </c>
      <c r="G1663" s="5" t="s">
        <v>1133</v>
      </c>
      <c r="H1663" s="5" t="s">
        <v>1135</v>
      </c>
      <c r="I1663" s="4" t="s">
        <v>1136</v>
      </c>
      <c r="J1663" s="5" t="s">
        <v>4</v>
      </c>
      <c r="K1663" s="5" t="s">
        <v>4</v>
      </c>
      <c r="L1663" s="5" t="s">
        <v>4</v>
      </c>
      <c r="M1663" s="5" t="s">
        <v>5</v>
      </c>
      <c r="N1663" s="5" t="s">
        <v>1917</v>
      </c>
      <c r="O1663" s="18">
        <v>44467</v>
      </c>
      <c r="P1663" s="5" t="s">
        <v>7</v>
      </c>
      <c r="Q1663" s="19">
        <v>201168.38</v>
      </c>
      <c r="R1663" s="19">
        <v>0</v>
      </c>
      <c r="S1663" s="19">
        <v>201168.38</v>
      </c>
      <c r="T1663" s="19">
        <v>0</v>
      </c>
    </row>
    <row r="1664" spans="1:20" outlineLevel="4" x14ac:dyDescent="0.35">
      <c r="A1664" s="9" t="s">
        <v>1129</v>
      </c>
      <c r="B1664" s="9" t="s">
        <v>1130</v>
      </c>
      <c r="C1664" s="12" t="s">
        <v>1915</v>
      </c>
      <c r="D1664" s="5" t="s">
        <v>1916</v>
      </c>
      <c r="E1664" s="9" t="s">
        <v>1916</v>
      </c>
      <c r="F1664" s="5" t="s">
        <v>4</v>
      </c>
      <c r="G1664" s="5" t="s">
        <v>1133</v>
      </c>
      <c r="H1664" s="5" t="s">
        <v>1135</v>
      </c>
      <c r="I1664" s="4" t="s">
        <v>1136</v>
      </c>
      <c r="J1664" s="5" t="s">
        <v>4</v>
      </c>
      <c r="K1664" s="5" t="s">
        <v>4</v>
      </c>
      <c r="L1664" s="5" t="s">
        <v>4</v>
      </c>
      <c r="M1664" s="5" t="s">
        <v>5</v>
      </c>
      <c r="N1664" s="5" t="s">
        <v>1918</v>
      </c>
      <c r="O1664" s="18">
        <v>44558</v>
      </c>
      <c r="P1664" s="5" t="s">
        <v>7</v>
      </c>
      <c r="Q1664" s="19">
        <v>273160.83</v>
      </c>
      <c r="R1664" s="19">
        <v>0</v>
      </c>
      <c r="S1664" s="19">
        <v>273160.83</v>
      </c>
      <c r="T1664" s="19">
        <v>0</v>
      </c>
    </row>
    <row r="1665" spans="1:20" outlineLevel="3" x14ac:dyDescent="0.35">
      <c r="H1665" s="1" t="s">
        <v>11125</v>
      </c>
      <c r="O1665" s="18"/>
      <c r="Q1665" s="19">
        <f>SUBTOTAL(9,Q1663:Q1664)</f>
        <v>474329.21</v>
      </c>
      <c r="R1665" s="19">
        <f>SUBTOTAL(9,R1663:R1664)</f>
        <v>0</v>
      </c>
      <c r="S1665" s="19">
        <f>SUBTOTAL(9,S1663:S1664)</f>
        <v>474329.21</v>
      </c>
      <c r="T1665" s="19">
        <f>SUBTOTAL(9,T1663:T1664)</f>
        <v>0</v>
      </c>
    </row>
    <row r="1666" spans="1:20" outlineLevel="2" x14ac:dyDescent="0.35">
      <c r="C1666" s="11" t="s">
        <v>10261</v>
      </c>
      <c r="O1666" s="18"/>
      <c r="Q1666" s="19">
        <f>SUBTOTAL(9,Q1663:Q1664)</f>
        <v>474329.21</v>
      </c>
      <c r="R1666" s="19">
        <f>SUBTOTAL(9,R1663:R1664)</f>
        <v>0</v>
      </c>
      <c r="S1666" s="19">
        <f>SUBTOTAL(9,S1663:S1664)</f>
        <v>474329.21</v>
      </c>
      <c r="T1666" s="19">
        <f>SUBTOTAL(9,T1663:T1664)</f>
        <v>0</v>
      </c>
    </row>
    <row r="1667" spans="1:20" outlineLevel="4" x14ac:dyDescent="0.35">
      <c r="A1667" s="9" t="s">
        <v>1129</v>
      </c>
      <c r="B1667" s="9" t="s">
        <v>1130</v>
      </c>
      <c r="C1667" s="12" t="s">
        <v>1919</v>
      </c>
      <c r="D1667" s="5" t="s">
        <v>1920</v>
      </c>
      <c r="E1667" s="9" t="s">
        <v>1920</v>
      </c>
      <c r="F1667" s="5" t="s">
        <v>4</v>
      </c>
      <c r="G1667" s="5" t="s">
        <v>1133</v>
      </c>
      <c r="H1667" s="5" t="s">
        <v>1135</v>
      </c>
      <c r="I1667" s="4" t="s">
        <v>1136</v>
      </c>
      <c r="J1667" s="5" t="s">
        <v>4</v>
      </c>
      <c r="K1667" s="5" t="s">
        <v>4</v>
      </c>
      <c r="L1667" s="5" t="s">
        <v>4</v>
      </c>
      <c r="M1667" s="5" t="s">
        <v>5</v>
      </c>
      <c r="N1667" s="5" t="s">
        <v>1921</v>
      </c>
      <c r="O1667" s="18">
        <v>44467</v>
      </c>
      <c r="P1667" s="5" t="s">
        <v>7</v>
      </c>
      <c r="Q1667" s="19">
        <v>197333.23</v>
      </c>
      <c r="R1667" s="19">
        <v>0</v>
      </c>
      <c r="S1667" s="19">
        <v>197333.23</v>
      </c>
      <c r="T1667" s="19">
        <v>0</v>
      </c>
    </row>
    <row r="1668" spans="1:20" outlineLevel="4" x14ac:dyDescent="0.35">
      <c r="A1668" s="9" t="s">
        <v>1129</v>
      </c>
      <c r="B1668" s="9" t="s">
        <v>1130</v>
      </c>
      <c r="C1668" s="12" t="s">
        <v>1919</v>
      </c>
      <c r="D1668" s="5" t="s">
        <v>1920</v>
      </c>
      <c r="E1668" s="9" t="s">
        <v>1920</v>
      </c>
      <c r="F1668" s="5" t="s">
        <v>4</v>
      </c>
      <c r="G1668" s="5" t="s">
        <v>1133</v>
      </c>
      <c r="H1668" s="5" t="s">
        <v>1135</v>
      </c>
      <c r="I1668" s="4" t="s">
        <v>1136</v>
      </c>
      <c r="J1668" s="5" t="s">
        <v>4</v>
      </c>
      <c r="K1668" s="5" t="s">
        <v>4</v>
      </c>
      <c r="L1668" s="5" t="s">
        <v>4</v>
      </c>
      <c r="M1668" s="5" t="s">
        <v>5</v>
      </c>
      <c r="N1668" s="5" t="s">
        <v>1922</v>
      </c>
      <c r="O1668" s="18">
        <v>44558</v>
      </c>
      <c r="P1668" s="5" t="s">
        <v>7</v>
      </c>
      <c r="Q1668" s="19">
        <v>270525.34999999998</v>
      </c>
      <c r="R1668" s="19">
        <v>0</v>
      </c>
      <c r="S1668" s="19">
        <v>270525.34999999998</v>
      </c>
      <c r="T1668" s="19">
        <v>0</v>
      </c>
    </row>
    <row r="1669" spans="1:20" outlineLevel="3" x14ac:dyDescent="0.35">
      <c r="H1669" s="1" t="s">
        <v>11125</v>
      </c>
      <c r="O1669" s="18"/>
      <c r="Q1669" s="19">
        <f>SUBTOTAL(9,Q1667:Q1668)</f>
        <v>467858.57999999996</v>
      </c>
      <c r="R1669" s="19">
        <f>SUBTOTAL(9,R1667:R1668)</f>
        <v>0</v>
      </c>
      <c r="S1669" s="19">
        <f>SUBTOTAL(9,S1667:S1668)</f>
        <v>467858.57999999996</v>
      </c>
      <c r="T1669" s="19">
        <f>SUBTOTAL(9,T1667:T1668)</f>
        <v>0</v>
      </c>
    </row>
    <row r="1670" spans="1:20" outlineLevel="2" x14ac:dyDescent="0.35">
      <c r="C1670" s="11" t="s">
        <v>10262</v>
      </c>
      <c r="O1670" s="18"/>
      <c r="Q1670" s="19">
        <f>SUBTOTAL(9,Q1667:Q1668)</f>
        <v>467858.57999999996</v>
      </c>
      <c r="R1670" s="19">
        <f>SUBTOTAL(9,R1667:R1668)</f>
        <v>0</v>
      </c>
      <c r="S1670" s="19">
        <f>SUBTOTAL(9,S1667:S1668)</f>
        <v>467858.57999999996</v>
      </c>
      <c r="T1670" s="19">
        <f>SUBTOTAL(9,T1667:T1668)</f>
        <v>0</v>
      </c>
    </row>
    <row r="1671" spans="1:20" outlineLevel="4" x14ac:dyDescent="0.35">
      <c r="A1671" s="9" t="s">
        <v>1129</v>
      </c>
      <c r="B1671" s="9" t="s">
        <v>1130</v>
      </c>
      <c r="C1671" s="12" t="s">
        <v>1923</v>
      </c>
      <c r="D1671" s="5" t="s">
        <v>1924</v>
      </c>
      <c r="E1671" s="9" t="s">
        <v>1924</v>
      </c>
      <c r="F1671" s="5" t="s">
        <v>4</v>
      </c>
      <c r="G1671" s="5" t="s">
        <v>1133</v>
      </c>
      <c r="H1671" s="5" t="s">
        <v>1135</v>
      </c>
      <c r="I1671" s="4" t="s">
        <v>1136</v>
      </c>
      <c r="J1671" s="5" t="s">
        <v>4</v>
      </c>
      <c r="K1671" s="5" t="s">
        <v>4</v>
      </c>
      <c r="L1671" s="5" t="s">
        <v>4</v>
      </c>
      <c r="M1671" s="5" t="s">
        <v>5</v>
      </c>
      <c r="N1671" s="5" t="s">
        <v>1925</v>
      </c>
      <c r="O1671" s="18">
        <v>44467</v>
      </c>
      <c r="P1671" s="5" t="s">
        <v>7</v>
      </c>
      <c r="Q1671" s="19">
        <v>577927.22</v>
      </c>
      <c r="R1671" s="19">
        <v>0</v>
      </c>
      <c r="S1671" s="19">
        <v>577927.22</v>
      </c>
      <c r="T1671" s="19">
        <v>0</v>
      </c>
    </row>
    <row r="1672" spans="1:20" outlineLevel="4" x14ac:dyDescent="0.35">
      <c r="A1672" s="9" t="s">
        <v>1129</v>
      </c>
      <c r="B1672" s="9" t="s">
        <v>1130</v>
      </c>
      <c r="C1672" s="12" t="s">
        <v>1923</v>
      </c>
      <c r="D1672" s="5" t="s">
        <v>1924</v>
      </c>
      <c r="E1672" s="9" t="s">
        <v>1924</v>
      </c>
      <c r="F1672" s="5" t="s">
        <v>4</v>
      </c>
      <c r="G1672" s="5" t="s">
        <v>1133</v>
      </c>
      <c r="H1672" s="5" t="s">
        <v>1135</v>
      </c>
      <c r="I1672" s="4" t="s">
        <v>1136</v>
      </c>
      <c r="J1672" s="5" t="s">
        <v>4</v>
      </c>
      <c r="K1672" s="5" t="s">
        <v>4</v>
      </c>
      <c r="L1672" s="5" t="s">
        <v>4</v>
      </c>
      <c r="M1672" s="5" t="s">
        <v>5</v>
      </c>
      <c r="N1672" s="5" t="s">
        <v>1926</v>
      </c>
      <c r="O1672" s="18">
        <v>44558</v>
      </c>
      <c r="P1672" s="5" t="s">
        <v>7</v>
      </c>
      <c r="Q1672" s="19">
        <v>785595.03</v>
      </c>
      <c r="R1672" s="19">
        <v>0</v>
      </c>
      <c r="S1672" s="19">
        <v>785595.03</v>
      </c>
      <c r="T1672" s="19">
        <v>0</v>
      </c>
    </row>
    <row r="1673" spans="1:20" outlineLevel="3" x14ac:dyDescent="0.35">
      <c r="H1673" s="1" t="s">
        <v>11125</v>
      </c>
      <c r="O1673" s="18"/>
      <c r="Q1673" s="19">
        <f>SUBTOTAL(9,Q1671:Q1672)</f>
        <v>1363522.25</v>
      </c>
      <c r="R1673" s="19">
        <f>SUBTOTAL(9,R1671:R1672)</f>
        <v>0</v>
      </c>
      <c r="S1673" s="19">
        <f>SUBTOTAL(9,S1671:S1672)</f>
        <v>1363522.25</v>
      </c>
      <c r="T1673" s="19">
        <f>SUBTOTAL(9,T1671:T1672)</f>
        <v>0</v>
      </c>
    </row>
    <row r="1674" spans="1:20" outlineLevel="4" x14ac:dyDescent="0.35">
      <c r="A1674" s="9" t="s">
        <v>97</v>
      </c>
      <c r="B1674" s="9" t="s">
        <v>98</v>
      </c>
      <c r="C1674" s="12" t="s">
        <v>1923</v>
      </c>
      <c r="D1674" s="5" t="s">
        <v>1927</v>
      </c>
      <c r="E1674" s="9" t="s">
        <v>1927</v>
      </c>
      <c r="F1674" s="5" t="s">
        <v>12484</v>
      </c>
      <c r="G1674" s="5" t="s">
        <v>4</v>
      </c>
      <c r="H1674" s="5" t="s">
        <v>1931</v>
      </c>
      <c r="I1674" s="4" t="s">
        <v>1932</v>
      </c>
      <c r="J1674" s="5" t="s">
        <v>1928</v>
      </c>
      <c r="K1674" s="5" t="s">
        <v>4</v>
      </c>
      <c r="L1674" s="5" t="s">
        <v>4</v>
      </c>
      <c r="M1674" s="5" t="s">
        <v>5</v>
      </c>
      <c r="N1674" s="5" t="s">
        <v>1929</v>
      </c>
      <c r="O1674" s="18">
        <v>44378</v>
      </c>
      <c r="P1674" s="5" t="s">
        <v>1930</v>
      </c>
      <c r="Q1674" s="19">
        <v>369880.49</v>
      </c>
      <c r="R1674" s="19">
        <v>369880.49</v>
      </c>
      <c r="S1674" s="19">
        <v>0</v>
      </c>
      <c r="T1674" s="19">
        <v>0</v>
      </c>
    </row>
    <row r="1675" spans="1:20" outlineLevel="3" x14ac:dyDescent="0.35">
      <c r="H1675" s="1" t="s">
        <v>11256</v>
      </c>
      <c r="O1675" s="18"/>
      <c r="Q1675" s="19">
        <f>SUBTOTAL(9,Q1674:Q1674)</f>
        <v>369880.49</v>
      </c>
      <c r="R1675" s="19">
        <f>SUBTOTAL(9,R1674:R1674)</f>
        <v>369880.49</v>
      </c>
      <c r="S1675" s="19">
        <f>SUBTOTAL(9,S1674:S1674)</f>
        <v>0</v>
      </c>
      <c r="T1675" s="19">
        <f>SUBTOTAL(9,T1674:T1674)</f>
        <v>0</v>
      </c>
    </row>
    <row r="1676" spans="1:20" outlineLevel="4" x14ac:dyDescent="0.35">
      <c r="A1676" s="9" t="s">
        <v>97</v>
      </c>
      <c r="B1676" s="9" t="s">
        <v>98</v>
      </c>
      <c r="C1676" s="12" t="s">
        <v>1923</v>
      </c>
      <c r="D1676" s="5" t="s">
        <v>1927</v>
      </c>
      <c r="E1676" s="9" t="s">
        <v>1927</v>
      </c>
      <c r="F1676" s="5" t="s">
        <v>12477</v>
      </c>
      <c r="G1676" s="5" t="s">
        <v>4</v>
      </c>
      <c r="H1676" s="5" t="s">
        <v>1935</v>
      </c>
      <c r="I1676" s="4" t="s">
        <v>1936</v>
      </c>
      <c r="J1676" s="5" t="s">
        <v>4</v>
      </c>
      <c r="K1676" s="5" t="s">
        <v>4</v>
      </c>
      <c r="L1676" s="5" t="s">
        <v>4</v>
      </c>
      <c r="M1676" s="5" t="s">
        <v>5</v>
      </c>
      <c r="N1676" s="5" t="s">
        <v>1933</v>
      </c>
      <c r="O1676" s="18">
        <v>44424</v>
      </c>
      <c r="P1676" s="5" t="s">
        <v>1934</v>
      </c>
      <c r="Q1676" s="19">
        <v>812801.84</v>
      </c>
      <c r="R1676" s="19">
        <v>812801.84</v>
      </c>
      <c r="S1676" s="19">
        <v>0</v>
      </c>
      <c r="T1676" s="19">
        <v>0</v>
      </c>
    </row>
    <row r="1677" spans="1:20" outlineLevel="4" x14ac:dyDescent="0.35">
      <c r="A1677" s="9" t="s">
        <v>97</v>
      </c>
      <c r="B1677" s="9" t="s">
        <v>98</v>
      </c>
      <c r="C1677" s="12" t="s">
        <v>1923</v>
      </c>
      <c r="D1677" s="5" t="s">
        <v>1927</v>
      </c>
      <c r="E1677" s="9" t="s">
        <v>1927</v>
      </c>
      <c r="F1677" s="5" t="s">
        <v>12477</v>
      </c>
      <c r="G1677" s="5" t="s">
        <v>4</v>
      </c>
      <c r="H1677" s="5" t="s">
        <v>1935</v>
      </c>
      <c r="I1677" s="4" t="s">
        <v>1936</v>
      </c>
      <c r="J1677" s="5" t="s">
        <v>4</v>
      </c>
      <c r="K1677" s="5" t="s">
        <v>4</v>
      </c>
      <c r="L1677" s="5" t="s">
        <v>4</v>
      </c>
      <c r="M1677" s="5" t="s">
        <v>5</v>
      </c>
      <c r="N1677" s="5" t="s">
        <v>1937</v>
      </c>
      <c r="O1677" s="18">
        <v>44679</v>
      </c>
      <c r="P1677" s="5" t="s">
        <v>1938</v>
      </c>
      <c r="Q1677" s="19">
        <v>838998.93</v>
      </c>
      <c r="R1677" s="19">
        <v>838998.93</v>
      </c>
      <c r="S1677" s="19">
        <v>0</v>
      </c>
      <c r="T1677" s="19">
        <v>0</v>
      </c>
    </row>
    <row r="1678" spans="1:20" outlineLevel="3" x14ac:dyDescent="0.35">
      <c r="H1678" s="1" t="s">
        <v>11257</v>
      </c>
      <c r="O1678" s="18"/>
      <c r="Q1678" s="19">
        <f>SUBTOTAL(9,Q1676:Q1677)</f>
        <v>1651800.77</v>
      </c>
      <c r="R1678" s="19">
        <f>SUBTOTAL(9,R1676:R1677)</f>
        <v>1651800.77</v>
      </c>
      <c r="S1678" s="19">
        <f>SUBTOTAL(9,S1676:S1677)</f>
        <v>0</v>
      </c>
      <c r="T1678" s="19">
        <f>SUBTOTAL(9,T1676:T1677)</f>
        <v>0</v>
      </c>
    </row>
    <row r="1679" spans="1:20" ht="29" outlineLevel="4" x14ac:dyDescent="0.35">
      <c r="A1679" s="9" t="s">
        <v>97</v>
      </c>
      <c r="B1679" s="9" t="s">
        <v>98</v>
      </c>
      <c r="C1679" s="12" t="s">
        <v>1923</v>
      </c>
      <c r="D1679" s="5" t="s">
        <v>1927</v>
      </c>
      <c r="E1679" s="9" t="s">
        <v>1927</v>
      </c>
      <c r="F1679" s="5" t="s">
        <v>12477</v>
      </c>
      <c r="G1679" s="5" t="s">
        <v>4</v>
      </c>
      <c r="H1679" s="5" t="s">
        <v>1941</v>
      </c>
      <c r="I1679" s="4" t="s">
        <v>1942</v>
      </c>
      <c r="J1679" s="5" t="s">
        <v>4</v>
      </c>
      <c r="K1679" s="5" t="s">
        <v>4</v>
      </c>
      <c r="L1679" s="5" t="s">
        <v>4</v>
      </c>
      <c r="M1679" s="5" t="s">
        <v>5</v>
      </c>
      <c r="N1679" s="5" t="s">
        <v>1939</v>
      </c>
      <c r="O1679" s="18">
        <v>44462</v>
      </c>
      <c r="P1679" s="5" t="s">
        <v>1940</v>
      </c>
      <c r="Q1679" s="19">
        <v>85853.66</v>
      </c>
      <c r="R1679" s="19">
        <v>85853.66</v>
      </c>
      <c r="S1679" s="19">
        <v>0</v>
      </c>
      <c r="T1679" s="19">
        <v>0</v>
      </c>
    </row>
    <row r="1680" spans="1:20" ht="29" outlineLevel="4" x14ac:dyDescent="0.35">
      <c r="A1680" s="9" t="s">
        <v>97</v>
      </c>
      <c r="B1680" s="9" t="s">
        <v>98</v>
      </c>
      <c r="C1680" s="12" t="s">
        <v>1923</v>
      </c>
      <c r="D1680" s="5" t="s">
        <v>1927</v>
      </c>
      <c r="E1680" s="9" t="s">
        <v>1927</v>
      </c>
      <c r="F1680" s="5" t="s">
        <v>12477</v>
      </c>
      <c r="G1680" s="5" t="s">
        <v>4</v>
      </c>
      <c r="H1680" s="5" t="s">
        <v>1941</v>
      </c>
      <c r="I1680" s="4" t="s">
        <v>1942</v>
      </c>
      <c r="J1680" s="5" t="s">
        <v>4</v>
      </c>
      <c r="K1680" s="5" t="s">
        <v>4</v>
      </c>
      <c r="L1680" s="5" t="s">
        <v>4</v>
      </c>
      <c r="M1680" s="5" t="s">
        <v>5</v>
      </c>
      <c r="N1680" s="5" t="s">
        <v>1943</v>
      </c>
      <c r="O1680" s="18">
        <v>44655</v>
      </c>
      <c r="P1680" s="5" t="s">
        <v>1944</v>
      </c>
      <c r="Q1680" s="19">
        <v>29712.34</v>
      </c>
      <c r="R1680" s="19">
        <v>29712.34</v>
      </c>
      <c r="S1680" s="19">
        <v>0</v>
      </c>
      <c r="T1680" s="19">
        <v>0</v>
      </c>
    </row>
    <row r="1681" spans="1:20" outlineLevel="3" x14ac:dyDescent="0.35">
      <c r="H1681" s="1" t="s">
        <v>11258</v>
      </c>
      <c r="O1681" s="18"/>
      <c r="Q1681" s="19">
        <f>SUBTOTAL(9,Q1679:Q1680)</f>
        <v>115566</v>
      </c>
      <c r="R1681" s="19">
        <f>SUBTOTAL(9,R1679:R1680)</f>
        <v>115566</v>
      </c>
      <c r="S1681" s="19">
        <f>SUBTOTAL(9,S1679:S1680)</f>
        <v>0</v>
      </c>
      <c r="T1681" s="19">
        <f>SUBTOTAL(9,T1679:T1680)</f>
        <v>0</v>
      </c>
    </row>
    <row r="1682" spans="1:20" ht="29" outlineLevel="4" x14ac:dyDescent="0.35">
      <c r="A1682" s="9" t="s">
        <v>97</v>
      </c>
      <c r="B1682" s="9" t="s">
        <v>98</v>
      </c>
      <c r="C1682" s="12" t="s">
        <v>1923</v>
      </c>
      <c r="D1682" s="5" t="s">
        <v>1927</v>
      </c>
      <c r="E1682" s="9" t="s">
        <v>1927</v>
      </c>
      <c r="F1682" s="5" t="s">
        <v>12477</v>
      </c>
      <c r="G1682" s="5" t="s">
        <v>4</v>
      </c>
      <c r="H1682" s="5" t="s">
        <v>1945</v>
      </c>
      <c r="I1682" s="4" t="s">
        <v>1946</v>
      </c>
      <c r="J1682" s="5" t="s">
        <v>4</v>
      </c>
      <c r="K1682" s="5" t="s">
        <v>4</v>
      </c>
      <c r="L1682" s="5" t="s">
        <v>4</v>
      </c>
      <c r="M1682" s="5" t="s">
        <v>5</v>
      </c>
      <c r="N1682" s="5" t="s">
        <v>1939</v>
      </c>
      <c r="O1682" s="18">
        <v>44462</v>
      </c>
      <c r="P1682" s="5" t="s">
        <v>1940</v>
      </c>
      <c r="Q1682" s="19">
        <v>80560</v>
      </c>
      <c r="R1682" s="19">
        <v>80560</v>
      </c>
      <c r="S1682" s="19">
        <v>0</v>
      </c>
      <c r="T1682" s="19">
        <v>0</v>
      </c>
    </row>
    <row r="1683" spans="1:20" ht="29" outlineLevel="4" x14ac:dyDescent="0.35">
      <c r="A1683" s="9" t="s">
        <v>97</v>
      </c>
      <c r="B1683" s="9" t="s">
        <v>98</v>
      </c>
      <c r="C1683" s="12" t="s">
        <v>1923</v>
      </c>
      <c r="D1683" s="5" t="s">
        <v>1927</v>
      </c>
      <c r="E1683" s="9" t="s">
        <v>1927</v>
      </c>
      <c r="F1683" s="5" t="s">
        <v>12477</v>
      </c>
      <c r="G1683" s="5" t="s">
        <v>4</v>
      </c>
      <c r="H1683" s="5" t="s">
        <v>1945</v>
      </c>
      <c r="I1683" s="4" t="s">
        <v>1946</v>
      </c>
      <c r="J1683" s="5" t="s">
        <v>4</v>
      </c>
      <c r="K1683" s="5" t="s">
        <v>4</v>
      </c>
      <c r="L1683" s="5" t="s">
        <v>4</v>
      </c>
      <c r="M1683" s="5" t="s">
        <v>5</v>
      </c>
      <c r="N1683" s="5" t="s">
        <v>1943</v>
      </c>
      <c r="O1683" s="18">
        <v>44655</v>
      </c>
      <c r="P1683" s="5" t="s">
        <v>1944</v>
      </c>
      <c r="Q1683" s="19">
        <v>182040</v>
      </c>
      <c r="R1683" s="19">
        <v>182040</v>
      </c>
      <c r="S1683" s="19">
        <v>0</v>
      </c>
      <c r="T1683" s="19">
        <v>0</v>
      </c>
    </row>
    <row r="1684" spans="1:20" ht="29" outlineLevel="4" x14ac:dyDescent="0.35">
      <c r="A1684" s="9" t="s">
        <v>97</v>
      </c>
      <c r="B1684" s="9" t="s">
        <v>98</v>
      </c>
      <c r="C1684" s="12" t="s">
        <v>1923</v>
      </c>
      <c r="D1684" s="5" t="s">
        <v>1927</v>
      </c>
      <c r="E1684" s="9" t="s">
        <v>1927</v>
      </c>
      <c r="F1684" s="5" t="s">
        <v>12477</v>
      </c>
      <c r="G1684" s="5" t="s">
        <v>4</v>
      </c>
      <c r="H1684" s="5" t="s">
        <v>1945</v>
      </c>
      <c r="I1684" s="4" t="s">
        <v>1946</v>
      </c>
      <c r="J1684" s="5" t="s">
        <v>4</v>
      </c>
      <c r="K1684" s="5" t="s">
        <v>4</v>
      </c>
      <c r="L1684" s="5" t="s">
        <v>4</v>
      </c>
      <c r="M1684" s="5" t="s">
        <v>5</v>
      </c>
      <c r="N1684" s="5" t="s">
        <v>1947</v>
      </c>
      <c r="O1684" s="18">
        <v>44669</v>
      </c>
      <c r="P1684" s="5" t="s">
        <v>1948</v>
      </c>
      <c r="Q1684" s="19">
        <v>120708</v>
      </c>
      <c r="R1684" s="19">
        <v>120708</v>
      </c>
      <c r="S1684" s="19">
        <v>0</v>
      </c>
      <c r="T1684" s="19">
        <v>0</v>
      </c>
    </row>
    <row r="1685" spans="1:20" ht="29" outlineLevel="4" x14ac:dyDescent="0.35">
      <c r="A1685" s="9" t="s">
        <v>97</v>
      </c>
      <c r="B1685" s="9" t="s">
        <v>98</v>
      </c>
      <c r="C1685" s="12" t="s">
        <v>1923</v>
      </c>
      <c r="D1685" s="5" t="s">
        <v>1927</v>
      </c>
      <c r="E1685" s="9" t="s">
        <v>1927</v>
      </c>
      <c r="F1685" s="5" t="s">
        <v>12477</v>
      </c>
      <c r="G1685" s="5" t="s">
        <v>4</v>
      </c>
      <c r="H1685" s="5" t="s">
        <v>1945</v>
      </c>
      <c r="I1685" s="4" t="s">
        <v>1946</v>
      </c>
      <c r="J1685" s="5" t="s">
        <v>4</v>
      </c>
      <c r="K1685" s="5" t="s">
        <v>4</v>
      </c>
      <c r="L1685" s="5" t="s">
        <v>4</v>
      </c>
      <c r="M1685" s="5" t="s">
        <v>5</v>
      </c>
      <c r="N1685" s="5" t="s">
        <v>1949</v>
      </c>
      <c r="O1685" s="18">
        <v>44679</v>
      </c>
      <c r="P1685" s="5" t="s">
        <v>1938</v>
      </c>
      <c r="Q1685" s="19">
        <v>181416</v>
      </c>
      <c r="R1685" s="19">
        <v>181416</v>
      </c>
      <c r="S1685" s="19">
        <v>0</v>
      </c>
      <c r="T1685" s="19">
        <v>0</v>
      </c>
    </row>
    <row r="1686" spans="1:20" outlineLevel="3" x14ac:dyDescent="0.35">
      <c r="H1686" s="1" t="s">
        <v>11259</v>
      </c>
      <c r="O1686" s="18"/>
      <c r="Q1686" s="19">
        <f>SUBTOTAL(9,Q1682:Q1685)</f>
        <v>564724</v>
      </c>
      <c r="R1686" s="19">
        <f>SUBTOTAL(9,R1682:R1685)</f>
        <v>564724</v>
      </c>
      <c r="S1686" s="19">
        <f>SUBTOTAL(9,S1682:S1685)</f>
        <v>0</v>
      </c>
      <c r="T1686" s="19">
        <f>SUBTOTAL(9,T1682:T1685)</f>
        <v>0</v>
      </c>
    </row>
    <row r="1687" spans="1:20" ht="72.5" outlineLevel="4" x14ac:dyDescent="0.35">
      <c r="A1687" s="9" t="s">
        <v>74</v>
      </c>
      <c r="B1687" s="9" t="s">
        <v>75</v>
      </c>
      <c r="C1687" s="12" t="s">
        <v>1923</v>
      </c>
      <c r="D1687" s="5" t="s">
        <v>1950</v>
      </c>
      <c r="E1687" s="9" t="s">
        <v>1950</v>
      </c>
      <c r="F1687" s="5" t="s">
        <v>4</v>
      </c>
      <c r="G1687" s="5" t="s">
        <v>729</v>
      </c>
      <c r="H1687" s="5" t="s">
        <v>1953</v>
      </c>
      <c r="I1687" s="4" t="s">
        <v>1954</v>
      </c>
      <c r="J1687" s="5" t="s">
        <v>4</v>
      </c>
      <c r="K1687" s="5" t="s">
        <v>4</v>
      </c>
      <c r="L1687" s="5" t="s">
        <v>4</v>
      </c>
      <c r="M1687" s="5" t="s">
        <v>5</v>
      </c>
      <c r="N1687" s="5" t="s">
        <v>1951</v>
      </c>
      <c r="O1687" s="18">
        <v>44497</v>
      </c>
      <c r="P1687" s="5" t="s">
        <v>1952</v>
      </c>
      <c r="Q1687" s="19">
        <v>90</v>
      </c>
      <c r="R1687" s="19">
        <v>0</v>
      </c>
      <c r="S1687" s="19">
        <v>90</v>
      </c>
      <c r="T1687" s="19">
        <v>0</v>
      </c>
    </row>
    <row r="1688" spans="1:20" outlineLevel="3" x14ac:dyDescent="0.35">
      <c r="H1688" s="1" t="s">
        <v>11260</v>
      </c>
      <c r="O1688" s="18"/>
      <c r="Q1688" s="19">
        <f>SUBTOTAL(9,Q1687:Q1687)</f>
        <v>90</v>
      </c>
      <c r="R1688" s="19">
        <f>SUBTOTAL(9,R1687:R1687)</f>
        <v>0</v>
      </c>
      <c r="S1688" s="19">
        <f>SUBTOTAL(9,S1687:S1687)</f>
        <v>90</v>
      </c>
      <c r="T1688" s="19">
        <f>SUBTOTAL(9,T1687:T1687)</f>
        <v>0</v>
      </c>
    </row>
    <row r="1689" spans="1:20" ht="29" outlineLevel="4" x14ac:dyDescent="0.35">
      <c r="A1689" s="9" t="s">
        <v>97</v>
      </c>
      <c r="B1689" s="9" t="s">
        <v>98</v>
      </c>
      <c r="C1689" s="12" t="s">
        <v>1923</v>
      </c>
      <c r="D1689" s="5" t="s">
        <v>1927</v>
      </c>
      <c r="E1689" s="9" t="s">
        <v>1927</v>
      </c>
      <c r="F1689" s="5" t="s">
        <v>12477</v>
      </c>
      <c r="G1689" s="5" t="s">
        <v>4</v>
      </c>
      <c r="H1689" s="5" t="s">
        <v>1957</v>
      </c>
      <c r="I1689" s="4" t="s">
        <v>1958</v>
      </c>
      <c r="J1689" s="5" t="s">
        <v>4</v>
      </c>
      <c r="K1689" s="5" t="s">
        <v>4</v>
      </c>
      <c r="L1689" s="5" t="s">
        <v>4</v>
      </c>
      <c r="M1689" s="5" t="s">
        <v>5</v>
      </c>
      <c r="N1689" s="5" t="s">
        <v>1955</v>
      </c>
      <c r="O1689" s="18">
        <v>44441</v>
      </c>
      <c r="P1689" s="5" t="s">
        <v>1956</v>
      </c>
      <c r="Q1689" s="19">
        <v>17699.66</v>
      </c>
      <c r="R1689" s="19">
        <v>17699.66</v>
      </c>
      <c r="S1689" s="19">
        <v>0</v>
      </c>
      <c r="T1689" s="19">
        <v>0</v>
      </c>
    </row>
    <row r="1690" spans="1:20" ht="29" outlineLevel="4" x14ac:dyDescent="0.35">
      <c r="A1690" s="9" t="s">
        <v>97</v>
      </c>
      <c r="B1690" s="9" t="s">
        <v>98</v>
      </c>
      <c r="C1690" s="12" t="s">
        <v>1923</v>
      </c>
      <c r="D1690" s="5" t="s">
        <v>1927</v>
      </c>
      <c r="E1690" s="9" t="s">
        <v>1927</v>
      </c>
      <c r="F1690" s="5" t="s">
        <v>12477</v>
      </c>
      <c r="G1690" s="5" t="s">
        <v>4</v>
      </c>
      <c r="H1690" s="5" t="s">
        <v>1957</v>
      </c>
      <c r="I1690" s="4" t="s">
        <v>1958</v>
      </c>
      <c r="J1690" s="5" t="s">
        <v>4</v>
      </c>
      <c r="K1690" s="5" t="s">
        <v>4</v>
      </c>
      <c r="L1690" s="5" t="s">
        <v>4</v>
      </c>
      <c r="M1690" s="5" t="s">
        <v>5</v>
      </c>
      <c r="N1690" s="5" t="s">
        <v>1959</v>
      </c>
      <c r="O1690" s="18">
        <v>44595</v>
      </c>
      <c r="P1690" s="5" t="s">
        <v>1960</v>
      </c>
      <c r="Q1690" s="19">
        <v>14260.03</v>
      </c>
      <c r="R1690" s="19">
        <v>14260.03</v>
      </c>
      <c r="S1690" s="19">
        <v>0</v>
      </c>
      <c r="T1690" s="19">
        <v>0</v>
      </c>
    </row>
    <row r="1691" spans="1:20" outlineLevel="3" x14ac:dyDescent="0.35">
      <c r="H1691" s="1" t="s">
        <v>11261</v>
      </c>
      <c r="O1691" s="18"/>
      <c r="Q1691" s="19">
        <f>SUBTOTAL(9,Q1689:Q1690)</f>
        <v>31959.690000000002</v>
      </c>
      <c r="R1691" s="19">
        <f>SUBTOTAL(9,R1689:R1690)</f>
        <v>31959.690000000002</v>
      </c>
      <c r="S1691" s="19">
        <f>SUBTOTAL(9,S1689:S1690)</f>
        <v>0</v>
      </c>
      <c r="T1691" s="19">
        <f>SUBTOTAL(9,T1689:T1690)</f>
        <v>0</v>
      </c>
    </row>
    <row r="1692" spans="1:20" ht="29" outlineLevel="4" x14ac:dyDescent="0.35">
      <c r="A1692" s="9" t="s">
        <v>97</v>
      </c>
      <c r="B1692" s="9" t="s">
        <v>98</v>
      </c>
      <c r="C1692" s="12" t="s">
        <v>1923</v>
      </c>
      <c r="D1692" s="5" t="s">
        <v>1927</v>
      </c>
      <c r="E1692" s="9" t="s">
        <v>1927</v>
      </c>
      <c r="F1692" s="5" t="s">
        <v>12477</v>
      </c>
      <c r="G1692" s="5" t="s">
        <v>4</v>
      </c>
      <c r="H1692" s="5" t="s">
        <v>1962</v>
      </c>
      <c r="I1692" s="4" t="s">
        <v>1963</v>
      </c>
      <c r="J1692" s="5" t="s">
        <v>4</v>
      </c>
      <c r="K1692" s="5" t="s">
        <v>4</v>
      </c>
      <c r="L1692" s="5" t="s">
        <v>4</v>
      </c>
      <c r="M1692" s="5" t="s">
        <v>5</v>
      </c>
      <c r="N1692" s="5" t="s">
        <v>1961</v>
      </c>
      <c r="O1692" s="18">
        <v>44441</v>
      </c>
      <c r="P1692" s="5" t="s">
        <v>1956</v>
      </c>
      <c r="Q1692" s="19">
        <v>8944</v>
      </c>
      <c r="R1692" s="19">
        <v>8944</v>
      </c>
      <c r="S1692" s="19">
        <v>0</v>
      </c>
      <c r="T1692" s="19">
        <v>0</v>
      </c>
    </row>
    <row r="1693" spans="1:20" ht="29" outlineLevel="4" x14ac:dyDescent="0.35">
      <c r="A1693" s="9" t="s">
        <v>97</v>
      </c>
      <c r="B1693" s="9" t="s">
        <v>98</v>
      </c>
      <c r="C1693" s="12" t="s">
        <v>1923</v>
      </c>
      <c r="D1693" s="5" t="s">
        <v>1927</v>
      </c>
      <c r="E1693" s="9" t="s">
        <v>1927</v>
      </c>
      <c r="F1693" s="5" t="s">
        <v>12477</v>
      </c>
      <c r="G1693" s="5" t="s">
        <v>4</v>
      </c>
      <c r="H1693" s="5" t="s">
        <v>1962</v>
      </c>
      <c r="I1693" s="4" t="s">
        <v>1963</v>
      </c>
      <c r="J1693" s="5" t="s">
        <v>4</v>
      </c>
      <c r="K1693" s="5" t="s">
        <v>4</v>
      </c>
      <c r="L1693" s="5" t="s">
        <v>4</v>
      </c>
      <c r="M1693" s="5" t="s">
        <v>5</v>
      </c>
      <c r="N1693" s="5" t="s">
        <v>1964</v>
      </c>
      <c r="O1693" s="18">
        <v>44595</v>
      </c>
      <c r="P1693" s="5" t="s">
        <v>1960</v>
      </c>
      <c r="Q1693" s="19">
        <v>13250.11</v>
      </c>
      <c r="R1693" s="19">
        <v>13250.11</v>
      </c>
      <c r="S1693" s="19">
        <v>0</v>
      </c>
      <c r="T1693" s="19">
        <v>0</v>
      </c>
    </row>
    <row r="1694" spans="1:20" outlineLevel="3" x14ac:dyDescent="0.35">
      <c r="H1694" s="1" t="s">
        <v>11262</v>
      </c>
      <c r="O1694" s="18"/>
      <c r="Q1694" s="19">
        <f>SUBTOTAL(9,Q1692:Q1693)</f>
        <v>22194.11</v>
      </c>
      <c r="R1694" s="19">
        <f>SUBTOTAL(9,R1692:R1693)</f>
        <v>22194.11</v>
      </c>
      <c r="S1694" s="19">
        <f>SUBTOTAL(9,S1692:S1693)</f>
        <v>0</v>
      </c>
      <c r="T1694" s="19">
        <f>SUBTOTAL(9,T1692:T1693)</f>
        <v>0</v>
      </c>
    </row>
    <row r="1695" spans="1:20" ht="29" outlineLevel="4" x14ac:dyDescent="0.35">
      <c r="A1695" s="9" t="s">
        <v>97</v>
      </c>
      <c r="B1695" s="9" t="s">
        <v>98</v>
      </c>
      <c r="C1695" s="12" t="s">
        <v>1923</v>
      </c>
      <c r="D1695" s="5" t="s">
        <v>1927</v>
      </c>
      <c r="E1695" s="9" t="s">
        <v>1927</v>
      </c>
      <c r="F1695" s="5" t="s">
        <v>12477</v>
      </c>
      <c r="G1695" s="5" t="s">
        <v>4</v>
      </c>
      <c r="H1695" s="5" t="s">
        <v>1967</v>
      </c>
      <c r="I1695" s="4" t="s">
        <v>1968</v>
      </c>
      <c r="J1695" s="5" t="s">
        <v>4</v>
      </c>
      <c r="K1695" s="5" t="s">
        <v>4</v>
      </c>
      <c r="L1695" s="5" t="s">
        <v>4</v>
      </c>
      <c r="M1695" s="5" t="s">
        <v>5</v>
      </c>
      <c r="N1695" s="5" t="s">
        <v>1965</v>
      </c>
      <c r="O1695" s="18">
        <v>44406</v>
      </c>
      <c r="P1695" s="5" t="s">
        <v>1966</v>
      </c>
      <c r="Q1695" s="19">
        <v>369748.92</v>
      </c>
      <c r="R1695" s="19">
        <v>369748.92</v>
      </c>
      <c r="S1695" s="19">
        <v>0</v>
      </c>
      <c r="T1695" s="19">
        <v>0</v>
      </c>
    </row>
    <row r="1696" spans="1:20" ht="29" outlineLevel="4" x14ac:dyDescent="0.35">
      <c r="A1696" s="9" t="s">
        <v>97</v>
      </c>
      <c r="B1696" s="9" t="s">
        <v>98</v>
      </c>
      <c r="C1696" s="12" t="s">
        <v>1923</v>
      </c>
      <c r="D1696" s="5" t="s">
        <v>1927</v>
      </c>
      <c r="E1696" s="9" t="s">
        <v>1927</v>
      </c>
      <c r="F1696" s="5" t="s">
        <v>12477</v>
      </c>
      <c r="G1696" s="5" t="s">
        <v>4</v>
      </c>
      <c r="H1696" s="5" t="s">
        <v>1967</v>
      </c>
      <c r="I1696" s="4" t="s">
        <v>1968</v>
      </c>
      <c r="J1696" s="5" t="s">
        <v>4</v>
      </c>
      <c r="K1696" s="5" t="s">
        <v>4</v>
      </c>
      <c r="L1696" s="5" t="s">
        <v>4</v>
      </c>
      <c r="M1696" s="5" t="s">
        <v>5</v>
      </c>
      <c r="N1696" s="5" t="s">
        <v>1969</v>
      </c>
      <c r="O1696" s="18">
        <v>44462</v>
      </c>
      <c r="P1696" s="5" t="s">
        <v>1940</v>
      </c>
      <c r="Q1696" s="19">
        <v>373432.66</v>
      </c>
      <c r="R1696" s="19">
        <v>373432.66</v>
      </c>
      <c r="S1696" s="19">
        <v>0</v>
      </c>
      <c r="T1696" s="19">
        <v>0</v>
      </c>
    </row>
    <row r="1697" spans="1:20" ht="29" outlineLevel="4" x14ac:dyDescent="0.35">
      <c r="A1697" s="9" t="s">
        <v>97</v>
      </c>
      <c r="B1697" s="9" t="s">
        <v>98</v>
      </c>
      <c r="C1697" s="12" t="s">
        <v>1923</v>
      </c>
      <c r="D1697" s="5" t="s">
        <v>1927</v>
      </c>
      <c r="E1697" s="9" t="s">
        <v>1927</v>
      </c>
      <c r="F1697" s="5" t="s">
        <v>12477</v>
      </c>
      <c r="G1697" s="5" t="s">
        <v>4</v>
      </c>
      <c r="H1697" s="5" t="s">
        <v>1967</v>
      </c>
      <c r="I1697" s="4" t="s">
        <v>1968</v>
      </c>
      <c r="J1697" s="5" t="s">
        <v>4</v>
      </c>
      <c r="K1697" s="5" t="s">
        <v>4</v>
      </c>
      <c r="L1697" s="5" t="s">
        <v>4</v>
      </c>
      <c r="M1697" s="5" t="s">
        <v>5</v>
      </c>
      <c r="N1697" s="5" t="s">
        <v>1970</v>
      </c>
      <c r="O1697" s="18">
        <v>44630</v>
      </c>
      <c r="P1697" s="5" t="s">
        <v>1971</v>
      </c>
      <c r="Q1697" s="19">
        <v>481956.11</v>
      </c>
      <c r="R1697" s="19">
        <v>481956.11</v>
      </c>
      <c r="S1697" s="19">
        <v>0</v>
      </c>
      <c r="T1697" s="19">
        <v>0</v>
      </c>
    </row>
    <row r="1698" spans="1:20" ht="29" outlineLevel="4" x14ac:dyDescent="0.35">
      <c r="A1698" s="9" t="s">
        <v>97</v>
      </c>
      <c r="B1698" s="9" t="s">
        <v>98</v>
      </c>
      <c r="C1698" s="12" t="s">
        <v>1923</v>
      </c>
      <c r="D1698" s="5" t="s">
        <v>1927</v>
      </c>
      <c r="E1698" s="9" t="s">
        <v>1927</v>
      </c>
      <c r="F1698" s="5" t="s">
        <v>12477</v>
      </c>
      <c r="G1698" s="5" t="s">
        <v>4</v>
      </c>
      <c r="H1698" s="5" t="s">
        <v>1967</v>
      </c>
      <c r="I1698" s="4" t="s">
        <v>1968</v>
      </c>
      <c r="J1698" s="5" t="s">
        <v>4</v>
      </c>
      <c r="K1698" s="5" t="s">
        <v>4</v>
      </c>
      <c r="L1698" s="5" t="s">
        <v>4</v>
      </c>
      <c r="M1698" s="5" t="s">
        <v>5</v>
      </c>
      <c r="N1698" s="5" t="s">
        <v>1972</v>
      </c>
      <c r="O1698" s="18">
        <v>44690</v>
      </c>
      <c r="P1698" s="5" t="s">
        <v>1973</v>
      </c>
      <c r="Q1698" s="19">
        <v>774862.31</v>
      </c>
      <c r="R1698" s="19">
        <v>774862.31</v>
      </c>
      <c r="S1698" s="19">
        <v>0</v>
      </c>
      <c r="T1698" s="19">
        <v>0</v>
      </c>
    </row>
    <row r="1699" spans="1:20" outlineLevel="3" x14ac:dyDescent="0.35">
      <c r="H1699" s="1" t="s">
        <v>11263</v>
      </c>
      <c r="O1699" s="18"/>
      <c r="Q1699" s="19">
        <f>SUBTOTAL(9,Q1695:Q1698)</f>
        <v>2000000</v>
      </c>
      <c r="R1699" s="19">
        <f>SUBTOTAL(9,R1695:R1698)</f>
        <v>2000000</v>
      </c>
      <c r="S1699" s="19">
        <f>SUBTOTAL(9,S1695:S1698)</f>
        <v>0</v>
      </c>
      <c r="T1699" s="19">
        <f>SUBTOTAL(9,T1695:T1698)</f>
        <v>0</v>
      </c>
    </row>
    <row r="1700" spans="1:20" ht="29" outlineLevel="4" x14ac:dyDescent="0.35">
      <c r="A1700" s="9" t="s">
        <v>97</v>
      </c>
      <c r="B1700" s="9" t="s">
        <v>98</v>
      </c>
      <c r="C1700" s="12" t="s">
        <v>1923</v>
      </c>
      <c r="D1700" s="5" t="s">
        <v>1927</v>
      </c>
      <c r="E1700" s="9" t="s">
        <v>1927</v>
      </c>
      <c r="F1700" s="5" t="s">
        <v>12477</v>
      </c>
      <c r="G1700" s="5" t="s">
        <v>4</v>
      </c>
      <c r="H1700" s="5" t="s">
        <v>1975</v>
      </c>
      <c r="I1700" s="4" t="s">
        <v>1976</v>
      </c>
      <c r="J1700" s="5" t="s">
        <v>4</v>
      </c>
      <c r="K1700" s="5" t="s">
        <v>4</v>
      </c>
      <c r="L1700" s="5" t="s">
        <v>4</v>
      </c>
      <c r="M1700" s="5" t="s">
        <v>5</v>
      </c>
      <c r="N1700" s="5" t="s">
        <v>1974</v>
      </c>
      <c r="O1700" s="18">
        <v>44441</v>
      </c>
      <c r="P1700" s="5" t="s">
        <v>1956</v>
      </c>
      <c r="Q1700" s="19">
        <v>12639.74</v>
      </c>
      <c r="R1700" s="19">
        <v>12639.74</v>
      </c>
      <c r="S1700" s="19">
        <v>0</v>
      </c>
      <c r="T1700" s="19">
        <v>0</v>
      </c>
    </row>
    <row r="1701" spans="1:20" outlineLevel="3" x14ac:dyDescent="0.35">
      <c r="H1701" s="1" t="s">
        <v>11264</v>
      </c>
      <c r="O1701" s="18"/>
      <c r="Q1701" s="19">
        <f>SUBTOTAL(9,Q1700:Q1700)</f>
        <v>12639.74</v>
      </c>
      <c r="R1701" s="19">
        <f>SUBTOTAL(9,R1700:R1700)</f>
        <v>12639.74</v>
      </c>
      <c r="S1701" s="19">
        <f>SUBTOTAL(9,S1700:S1700)</f>
        <v>0</v>
      </c>
      <c r="T1701" s="19">
        <f>SUBTOTAL(9,T1700:T1700)</f>
        <v>0</v>
      </c>
    </row>
    <row r="1702" spans="1:20" ht="29" outlineLevel="4" x14ac:dyDescent="0.35">
      <c r="A1702" s="9" t="s">
        <v>97</v>
      </c>
      <c r="B1702" s="9" t="s">
        <v>98</v>
      </c>
      <c r="C1702" s="12" t="s">
        <v>1923</v>
      </c>
      <c r="D1702" s="5" t="s">
        <v>1927</v>
      </c>
      <c r="E1702" s="9" t="s">
        <v>1927</v>
      </c>
      <c r="F1702" s="5" t="s">
        <v>1977</v>
      </c>
      <c r="G1702" s="5" t="s">
        <v>4</v>
      </c>
      <c r="H1702" s="5" t="s">
        <v>1980</v>
      </c>
      <c r="I1702" s="4" t="s">
        <v>1981</v>
      </c>
      <c r="J1702" s="5" t="s">
        <v>4</v>
      </c>
      <c r="K1702" s="5" t="s">
        <v>4</v>
      </c>
      <c r="L1702" s="5" t="s">
        <v>4</v>
      </c>
      <c r="M1702" s="5" t="s">
        <v>5</v>
      </c>
      <c r="N1702" s="5" t="s">
        <v>1978</v>
      </c>
      <c r="O1702" s="18">
        <v>44546</v>
      </c>
      <c r="P1702" s="5" t="s">
        <v>1979</v>
      </c>
      <c r="Q1702" s="19">
        <v>156304.31</v>
      </c>
      <c r="R1702" s="19">
        <v>156304.31</v>
      </c>
      <c r="S1702" s="19">
        <v>0</v>
      </c>
      <c r="T1702" s="19">
        <v>0</v>
      </c>
    </row>
    <row r="1703" spans="1:20" ht="29" outlineLevel="4" x14ac:dyDescent="0.35">
      <c r="A1703" s="9" t="s">
        <v>97</v>
      </c>
      <c r="B1703" s="9" t="s">
        <v>98</v>
      </c>
      <c r="C1703" s="12" t="s">
        <v>1923</v>
      </c>
      <c r="D1703" s="5" t="s">
        <v>1927</v>
      </c>
      <c r="E1703" s="9" t="s">
        <v>1927</v>
      </c>
      <c r="F1703" s="5" t="s">
        <v>1977</v>
      </c>
      <c r="G1703" s="5" t="s">
        <v>4</v>
      </c>
      <c r="H1703" s="5" t="s">
        <v>1980</v>
      </c>
      <c r="I1703" s="4" t="s">
        <v>1981</v>
      </c>
      <c r="J1703" s="5" t="s">
        <v>4</v>
      </c>
      <c r="K1703" s="5" t="s">
        <v>4</v>
      </c>
      <c r="L1703" s="5" t="s">
        <v>4</v>
      </c>
      <c r="M1703" s="5" t="s">
        <v>5</v>
      </c>
      <c r="N1703" s="5" t="s">
        <v>1982</v>
      </c>
      <c r="O1703" s="18">
        <v>44679</v>
      </c>
      <c r="P1703" s="5" t="s">
        <v>1938</v>
      </c>
      <c r="Q1703" s="19">
        <v>1038903.21</v>
      </c>
      <c r="R1703" s="19">
        <v>1038903.21</v>
      </c>
      <c r="S1703" s="19">
        <v>0</v>
      </c>
      <c r="T1703" s="19">
        <v>0</v>
      </c>
    </row>
    <row r="1704" spans="1:20" outlineLevel="3" x14ac:dyDescent="0.35">
      <c r="H1704" s="1" t="s">
        <v>11265</v>
      </c>
      <c r="O1704" s="18"/>
      <c r="Q1704" s="19">
        <f>SUBTOTAL(9,Q1702:Q1703)</f>
        <v>1195207.52</v>
      </c>
      <c r="R1704" s="19">
        <f>SUBTOTAL(9,R1702:R1703)</f>
        <v>1195207.52</v>
      </c>
      <c r="S1704" s="19">
        <f>SUBTOTAL(9,S1702:S1703)</f>
        <v>0</v>
      </c>
      <c r="T1704" s="19">
        <f>SUBTOTAL(9,T1702:T1703)</f>
        <v>0</v>
      </c>
    </row>
    <row r="1705" spans="1:20" outlineLevel="4" x14ac:dyDescent="0.35">
      <c r="A1705" s="9" t="s">
        <v>74</v>
      </c>
      <c r="B1705" s="9" t="s">
        <v>75</v>
      </c>
      <c r="C1705" s="12" t="s">
        <v>1923</v>
      </c>
      <c r="D1705" s="5" t="s">
        <v>1950</v>
      </c>
      <c r="E1705" s="9" t="s">
        <v>1950</v>
      </c>
      <c r="F1705" s="5" t="s">
        <v>77</v>
      </c>
      <c r="G1705" s="5" t="s">
        <v>4</v>
      </c>
      <c r="H1705" s="5" t="s">
        <v>1985</v>
      </c>
      <c r="I1705" s="4" t="s">
        <v>1986</v>
      </c>
      <c r="J1705" s="5" t="s">
        <v>4</v>
      </c>
      <c r="K1705" s="5" t="s">
        <v>4</v>
      </c>
      <c r="L1705" s="5" t="s">
        <v>4</v>
      </c>
      <c r="M1705" s="5" t="s">
        <v>5</v>
      </c>
      <c r="N1705" s="5" t="s">
        <v>1983</v>
      </c>
      <c r="O1705" s="18">
        <v>44420</v>
      </c>
      <c r="P1705" s="5" t="s">
        <v>1984</v>
      </c>
      <c r="Q1705" s="19">
        <v>4554</v>
      </c>
      <c r="R1705" s="19">
        <v>4554</v>
      </c>
      <c r="S1705" s="19">
        <v>0</v>
      </c>
      <c r="T1705" s="19">
        <v>0</v>
      </c>
    </row>
    <row r="1706" spans="1:20" outlineLevel="4" x14ac:dyDescent="0.35">
      <c r="A1706" s="9" t="s">
        <v>74</v>
      </c>
      <c r="B1706" s="9" t="s">
        <v>75</v>
      </c>
      <c r="C1706" s="12" t="s">
        <v>1923</v>
      </c>
      <c r="D1706" s="5" t="s">
        <v>1950</v>
      </c>
      <c r="E1706" s="9" t="s">
        <v>1950</v>
      </c>
      <c r="F1706" s="5" t="s">
        <v>77</v>
      </c>
      <c r="G1706" s="5" t="s">
        <v>4</v>
      </c>
      <c r="H1706" s="5" t="s">
        <v>1985</v>
      </c>
      <c r="I1706" s="4" t="s">
        <v>1986</v>
      </c>
      <c r="J1706" s="5" t="s">
        <v>4</v>
      </c>
      <c r="K1706" s="5" t="s">
        <v>4</v>
      </c>
      <c r="L1706" s="5" t="s">
        <v>4</v>
      </c>
      <c r="M1706" s="5" t="s">
        <v>5</v>
      </c>
      <c r="N1706" s="5" t="s">
        <v>1987</v>
      </c>
      <c r="O1706" s="18">
        <v>44683</v>
      </c>
      <c r="P1706" s="5" t="s">
        <v>1988</v>
      </c>
      <c r="Q1706" s="19">
        <v>2368</v>
      </c>
      <c r="R1706" s="19">
        <v>2368</v>
      </c>
      <c r="S1706" s="19">
        <v>0</v>
      </c>
      <c r="T1706" s="19">
        <v>0</v>
      </c>
    </row>
    <row r="1707" spans="1:20" outlineLevel="3" x14ac:dyDescent="0.35">
      <c r="H1707" s="1" t="s">
        <v>11266</v>
      </c>
      <c r="O1707" s="18"/>
      <c r="Q1707" s="19">
        <f>SUBTOTAL(9,Q1705:Q1706)</f>
        <v>6922</v>
      </c>
      <c r="R1707" s="19">
        <f>SUBTOTAL(9,R1705:R1706)</f>
        <v>6922</v>
      </c>
      <c r="S1707" s="19">
        <f>SUBTOTAL(9,S1705:S1706)</f>
        <v>0</v>
      </c>
      <c r="T1707" s="19">
        <f>SUBTOTAL(9,T1705:T1706)</f>
        <v>0</v>
      </c>
    </row>
    <row r="1708" spans="1:20" outlineLevel="4" x14ac:dyDescent="0.35">
      <c r="A1708" s="9" t="s">
        <v>74</v>
      </c>
      <c r="B1708" s="9" t="s">
        <v>75</v>
      </c>
      <c r="C1708" s="12" t="s">
        <v>1923</v>
      </c>
      <c r="D1708" s="5" t="s">
        <v>1950</v>
      </c>
      <c r="E1708" s="9" t="s">
        <v>1950</v>
      </c>
      <c r="F1708" s="5" t="s">
        <v>77</v>
      </c>
      <c r="G1708" s="5" t="s">
        <v>4</v>
      </c>
      <c r="H1708" s="5" t="s">
        <v>1990</v>
      </c>
      <c r="I1708" s="4" t="s">
        <v>1986</v>
      </c>
      <c r="J1708" s="5" t="s">
        <v>4</v>
      </c>
      <c r="K1708" s="5" t="s">
        <v>4</v>
      </c>
      <c r="L1708" s="5" t="s">
        <v>4</v>
      </c>
      <c r="M1708" s="5" t="s">
        <v>5</v>
      </c>
      <c r="N1708" s="5" t="s">
        <v>1989</v>
      </c>
      <c r="O1708" s="18">
        <v>44420</v>
      </c>
      <c r="P1708" s="5" t="s">
        <v>1984</v>
      </c>
      <c r="Q1708" s="19">
        <v>224</v>
      </c>
      <c r="R1708" s="19">
        <v>224</v>
      </c>
      <c r="S1708" s="19">
        <v>0</v>
      </c>
      <c r="T1708" s="19">
        <v>0</v>
      </c>
    </row>
    <row r="1709" spans="1:20" outlineLevel="4" x14ac:dyDescent="0.35">
      <c r="A1709" s="9" t="s">
        <v>74</v>
      </c>
      <c r="B1709" s="9" t="s">
        <v>75</v>
      </c>
      <c r="C1709" s="12" t="s">
        <v>1923</v>
      </c>
      <c r="D1709" s="5" t="s">
        <v>1950</v>
      </c>
      <c r="E1709" s="9" t="s">
        <v>1950</v>
      </c>
      <c r="F1709" s="5" t="s">
        <v>77</v>
      </c>
      <c r="G1709" s="5" t="s">
        <v>4</v>
      </c>
      <c r="H1709" s="5" t="s">
        <v>1990</v>
      </c>
      <c r="I1709" s="4" t="s">
        <v>1986</v>
      </c>
      <c r="J1709" s="5" t="s">
        <v>4</v>
      </c>
      <c r="K1709" s="5" t="s">
        <v>4</v>
      </c>
      <c r="L1709" s="5" t="s">
        <v>4</v>
      </c>
      <c r="M1709" s="5" t="s">
        <v>5</v>
      </c>
      <c r="N1709" s="5" t="s">
        <v>1991</v>
      </c>
      <c r="O1709" s="18">
        <v>44481</v>
      </c>
      <c r="P1709" s="5" t="s">
        <v>1992</v>
      </c>
      <c r="Q1709" s="19">
        <v>1174</v>
      </c>
      <c r="R1709" s="19">
        <v>1174</v>
      </c>
      <c r="S1709" s="19">
        <v>0</v>
      </c>
      <c r="T1709" s="19">
        <v>0</v>
      </c>
    </row>
    <row r="1710" spans="1:20" outlineLevel="4" x14ac:dyDescent="0.35">
      <c r="A1710" s="9" t="s">
        <v>74</v>
      </c>
      <c r="B1710" s="9" t="s">
        <v>75</v>
      </c>
      <c r="C1710" s="12" t="s">
        <v>1923</v>
      </c>
      <c r="D1710" s="5" t="s">
        <v>1950</v>
      </c>
      <c r="E1710" s="9" t="s">
        <v>1950</v>
      </c>
      <c r="F1710" s="5" t="s">
        <v>77</v>
      </c>
      <c r="G1710" s="5" t="s">
        <v>4</v>
      </c>
      <c r="H1710" s="5" t="s">
        <v>1990</v>
      </c>
      <c r="I1710" s="4" t="s">
        <v>1986</v>
      </c>
      <c r="J1710" s="5" t="s">
        <v>4</v>
      </c>
      <c r="K1710" s="5" t="s">
        <v>4</v>
      </c>
      <c r="L1710" s="5" t="s">
        <v>4</v>
      </c>
      <c r="M1710" s="5" t="s">
        <v>5</v>
      </c>
      <c r="N1710" s="5" t="s">
        <v>1993</v>
      </c>
      <c r="O1710" s="18">
        <v>44510</v>
      </c>
      <c r="P1710" s="5" t="s">
        <v>1994</v>
      </c>
      <c r="Q1710" s="19">
        <v>639</v>
      </c>
      <c r="R1710" s="19">
        <v>639</v>
      </c>
      <c r="S1710" s="19">
        <v>0</v>
      </c>
      <c r="T1710" s="19">
        <v>0</v>
      </c>
    </row>
    <row r="1711" spans="1:20" outlineLevel="3" x14ac:dyDescent="0.35">
      <c r="H1711" s="1" t="s">
        <v>11267</v>
      </c>
      <c r="O1711" s="18"/>
      <c r="Q1711" s="19">
        <f>SUBTOTAL(9,Q1708:Q1710)</f>
        <v>2037</v>
      </c>
      <c r="R1711" s="19">
        <f>SUBTOTAL(9,R1708:R1710)</f>
        <v>2037</v>
      </c>
      <c r="S1711" s="19">
        <f>SUBTOTAL(9,S1708:S1710)</f>
        <v>0</v>
      </c>
      <c r="T1711" s="19">
        <f>SUBTOTAL(9,T1708:T1710)</f>
        <v>0</v>
      </c>
    </row>
    <row r="1712" spans="1:20" outlineLevel="2" x14ac:dyDescent="0.35">
      <c r="C1712" s="11" t="s">
        <v>10263</v>
      </c>
      <c r="O1712" s="18"/>
      <c r="Q1712" s="19">
        <f>SUBTOTAL(9,Q1671:Q1710)</f>
        <v>7336543.5700000003</v>
      </c>
      <c r="R1712" s="19">
        <f>SUBTOTAL(9,R1671:R1710)</f>
        <v>5972931.3200000003</v>
      </c>
      <c r="S1712" s="19">
        <f>SUBTOTAL(9,S1671:S1710)</f>
        <v>1363612.25</v>
      </c>
      <c r="T1712" s="19">
        <f>SUBTOTAL(9,T1671:T1710)</f>
        <v>0</v>
      </c>
    </row>
    <row r="1713" spans="1:20" outlineLevel="4" x14ac:dyDescent="0.35">
      <c r="A1713" s="9" t="s">
        <v>1129</v>
      </c>
      <c r="B1713" s="9" t="s">
        <v>1130</v>
      </c>
      <c r="C1713" s="12" t="s">
        <v>1995</v>
      </c>
      <c r="D1713" s="5" t="s">
        <v>1996</v>
      </c>
      <c r="E1713" s="9" t="s">
        <v>1996</v>
      </c>
      <c r="F1713" s="5" t="s">
        <v>4</v>
      </c>
      <c r="G1713" s="5" t="s">
        <v>1133</v>
      </c>
      <c r="H1713" s="5" t="s">
        <v>1135</v>
      </c>
      <c r="I1713" s="4" t="s">
        <v>1136</v>
      </c>
      <c r="J1713" s="5" t="s">
        <v>4</v>
      </c>
      <c r="K1713" s="5" t="s">
        <v>4</v>
      </c>
      <c r="L1713" s="5" t="s">
        <v>4</v>
      </c>
      <c r="M1713" s="5" t="s">
        <v>5</v>
      </c>
      <c r="N1713" s="5" t="s">
        <v>1997</v>
      </c>
      <c r="O1713" s="18">
        <v>44467</v>
      </c>
      <c r="P1713" s="5" t="s">
        <v>7</v>
      </c>
      <c r="Q1713" s="19">
        <v>1377561.23</v>
      </c>
      <c r="R1713" s="19">
        <v>0</v>
      </c>
      <c r="S1713" s="19">
        <v>1377561.23</v>
      </c>
      <c r="T1713" s="19">
        <v>0</v>
      </c>
    </row>
    <row r="1714" spans="1:20" outlineLevel="4" x14ac:dyDescent="0.35">
      <c r="A1714" s="9" t="s">
        <v>1129</v>
      </c>
      <c r="B1714" s="9" t="s">
        <v>1130</v>
      </c>
      <c r="C1714" s="12" t="s">
        <v>1995</v>
      </c>
      <c r="D1714" s="5" t="s">
        <v>1996</v>
      </c>
      <c r="E1714" s="9" t="s">
        <v>1996</v>
      </c>
      <c r="F1714" s="5" t="s">
        <v>4</v>
      </c>
      <c r="G1714" s="5" t="s">
        <v>1133</v>
      </c>
      <c r="H1714" s="5" t="s">
        <v>1135</v>
      </c>
      <c r="I1714" s="4" t="s">
        <v>1136</v>
      </c>
      <c r="J1714" s="5" t="s">
        <v>4</v>
      </c>
      <c r="K1714" s="5" t="s">
        <v>4</v>
      </c>
      <c r="L1714" s="5" t="s">
        <v>4</v>
      </c>
      <c r="M1714" s="5" t="s">
        <v>5</v>
      </c>
      <c r="N1714" s="5" t="s">
        <v>1998</v>
      </c>
      <c r="O1714" s="18">
        <v>44558</v>
      </c>
      <c r="P1714" s="5" t="s">
        <v>7</v>
      </c>
      <c r="Q1714" s="19">
        <v>1891787.38</v>
      </c>
      <c r="R1714" s="19">
        <v>0</v>
      </c>
      <c r="S1714" s="19">
        <v>1891787.38</v>
      </c>
      <c r="T1714" s="19">
        <v>0</v>
      </c>
    </row>
    <row r="1715" spans="1:20" outlineLevel="3" x14ac:dyDescent="0.35">
      <c r="H1715" s="1" t="s">
        <v>11125</v>
      </c>
      <c r="O1715" s="18"/>
      <c r="Q1715" s="19">
        <f>SUBTOTAL(9,Q1713:Q1714)</f>
        <v>3269348.61</v>
      </c>
      <c r="R1715" s="19">
        <f>SUBTOTAL(9,R1713:R1714)</f>
        <v>0</v>
      </c>
      <c r="S1715" s="19">
        <f>SUBTOTAL(9,S1713:S1714)</f>
        <v>3269348.61</v>
      </c>
      <c r="T1715" s="19">
        <f>SUBTOTAL(9,T1713:T1714)</f>
        <v>0</v>
      </c>
    </row>
    <row r="1716" spans="1:20" ht="29" outlineLevel="4" x14ac:dyDescent="0.35">
      <c r="A1716" s="9" t="s">
        <v>97</v>
      </c>
      <c r="B1716" s="9" t="s">
        <v>98</v>
      </c>
      <c r="C1716" s="12" t="s">
        <v>1995</v>
      </c>
      <c r="D1716" s="5" t="s">
        <v>1999</v>
      </c>
      <c r="E1716" s="9" t="s">
        <v>1999</v>
      </c>
      <c r="F1716" s="5" t="s">
        <v>4</v>
      </c>
      <c r="G1716" s="5" t="s">
        <v>1006</v>
      </c>
      <c r="H1716" s="5" t="s">
        <v>2003</v>
      </c>
      <c r="I1716" s="4" t="s">
        <v>12578</v>
      </c>
      <c r="J1716" s="5" t="s">
        <v>2000</v>
      </c>
      <c r="K1716" s="5" t="s">
        <v>4</v>
      </c>
      <c r="L1716" s="5" t="s">
        <v>4</v>
      </c>
      <c r="M1716" s="5" t="s">
        <v>5</v>
      </c>
      <c r="N1716" s="5" t="s">
        <v>2001</v>
      </c>
      <c r="O1716" s="18">
        <v>44585</v>
      </c>
      <c r="P1716" s="5" t="s">
        <v>2002</v>
      </c>
      <c r="Q1716" s="19">
        <v>138103.32</v>
      </c>
      <c r="R1716" s="19">
        <v>0</v>
      </c>
      <c r="S1716" s="19">
        <v>138103.32</v>
      </c>
      <c r="T1716" s="19">
        <v>0</v>
      </c>
    </row>
    <row r="1717" spans="1:20" ht="29" outlineLevel="4" x14ac:dyDescent="0.35">
      <c r="A1717" s="9" t="s">
        <v>97</v>
      </c>
      <c r="B1717" s="9" t="s">
        <v>98</v>
      </c>
      <c r="C1717" s="12" t="s">
        <v>1995</v>
      </c>
      <c r="D1717" s="5" t="s">
        <v>1999</v>
      </c>
      <c r="E1717" s="9" t="s">
        <v>1999</v>
      </c>
      <c r="F1717" s="5" t="s">
        <v>4</v>
      </c>
      <c r="G1717" s="5" t="s">
        <v>1006</v>
      </c>
      <c r="H1717" s="5" t="s">
        <v>2003</v>
      </c>
      <c r="I1717" s="4" t="s">
        <v>12578</v>
      </c>
      <c r="J1717" s="5" t="s">
        <v>2000</v>
      </c>
      <c r="K1717" s="5" t="s">
        <v>4</v>
      </c>
      <c r="L1717" s="5" t="s">
        <v>4</v>
      </c>
      <c r="M1717" s="5" t="s">
        <v>5</v>
      </c>
      <c r="N1717" s="5" t="s">
        <v>2001</v>
      </c>
      <c r="O1717" s="18">
        <v>44585</v>
      </c>
      <c r="P1717" s="5" t="s">
        <v>2002</v>
      </c>
      <c r="Q1717" s="19">
        <v>100000</v>
      </c>
      <c r="R1717" s="19">
        <v>0</v>
      </c>
      <c r="S1717" s="19">
        <v>100000</v>
      </c>
      <c r="T1717" s="19">
        <v>0</v>
      </c>
    </row>
    <row r="1718" spans="1:20" ht="29" outlineLevel="4" x14ac:dyDescent="0.35">
      <c r="A1718" s="9" t="s">
        <v>97</v>
      </c>
      <c r="B1718" s="9" t="s">
        <v>98</v>
      </c>
      <c r="C1718" s="12" t="s">
        <v>1995</v>
      </c>
      <c r="D1718" s="5" t="s">
        <v>1999</v>
      </c>
      <c r="E1718" s="9" t="s">
        <v>1999</v>
      </c>
      <c r="F1718" s="5" t="s">
        <v>4</v>
      </c>
      <c r="G1718" s="5" t="s">
        <v>177</v>
      </c>
      <c r="H1718" s="5" t="s">
        <v>2003</v>
      </c>
      <c r="I1718" s="4" t="s">
        <v>12578</v>
      </c>
      <c r="J1718" s="5" t="s">
        <v>2000</v>
      </c>
      <c r="K1718" s="5" t="s">
        <v>4</v>
      </c>
      <c r="L1718" s="5" t="s">
        <v>4</v>
      </c>
      <c r="M1718" s="5" t="s">
        <v>5</v>
      </c>
      <c r="N1718" s="5" t="s">
        <v>2001</v>
      </c>
      <c r="O1718" s="18">
        <v>44585</v>
      </c>
      <c r="P1718" s="5" t="s">
        <v>2002</v>
      </c>
      <c r="Q1718" s="19">
        <v>1896.68</v>
      </c>
      <c r="R1718" s="19">
        <v>0</v>
      </c>
      <c r="S1718" s="19">
        <v>0</v>
      </c>
      <c r="T1718" s="19">
        <v>1896.68</v>
      </c>
    </row>
    <row r="1719" spans="1:20" outlineLevel="3" x14ac:dyDescent="0.35">
      <c r="H1719" s="1" t="s">
        <v>11268</v>
      </c>
      <c r="O1719" s="18"/>
      <c r="Q1719" s="19">
        <f>SUBTOTAL(9,Q1716:Q1718)</f>
        <v>240000</v>
      </c>
      <c r="R1719" s="19">
        <f>SUBTOTAL(9,R1716:R1718)</f>
        <v>0</v>
      </c>
      <c r="S1719" s="19">
        <f>SUBTOTAL(9,S1716:S1718)</f>
        <v>238103.32</v>
      </c>
      <c r="T1719" s="19">
        <f>SUBTOTAL(9,T1716:T1718)</f>
        <v>1896.68</v>
      </c>
    </row>
    <row r="1720" spans="1:20" ht="29" outlineLevel="4" x14ac:dyDescent="0.35">
      <c r="A1720" s="9" t="s">
        <v>104</v>
      </c>
      <c r="B1720" s="9" t="s">
        <v>105</v>
      </c>
      <c r="C1720" s="12" t="s">
        <v>1995</v>
      </c>
      <c r="D1720" s="5" t="s">
        <v>2004</v>
      </c>
      <c r="E1720" s="9" t="s">
        <v>2004</v>
      </c>
      <c r="F1720" s="5" t="s">
        <v>4</v>
      </c>
      <c r="G1720" s="5" t="s">
        <v>45</v>
      </c>
      <c r="H1720" s="5" t="s">
        <v>2007</v>
      </c>
      <c r="I1720" s="4" t="s">
        <v>2008</v>
      </c>
      <c r="J1720" s="5" t="s">
        <v>4</v>
      </c>
      <c r="K1720" s="5" t="s">
        <v>4</v>
      </c>
      <c r="L1720" s="5" t="s">
        <v>4</v>
      </c>
      <c r="M1720" s="5" t="s">
        <v>5</v>
      </c>
      <c r="N1720" s="5" t="s">
        <v>2005</v>
      </c>
      <c r="O1720" s="18">
        <v>44417</v>
      </c>
      <c r="P1720" s="5" t="s">
        <v>2006</v>
      </c>
      <c r="Q1720" s="19">
        <v>600000</v>
      </c>
      <c r="R1720" s="19">
        <v>0</v>
      </c>
      <c r="S1720" s="19">
        <v>600000</v>
      </c>
      <c r="T1720" s="19">
        <v>0</v>
      </c>
    </row>
    <row r="1721" spans="1:20" outlineLevel="3" x14ac:dyDescent="0.35">
      <c r="H1721" s="1" t="s">
        <v>11269</v>
      </c>
      <c r="O1721" s="18"/>
      <c r="Q1721" s="19">
        <f>SUBTOTAL(9,Q1720:Q1720)</f>
        <v>600000</v>
      </c>
      <c r="R1721" s="19">
        <f>SUBTOTAL(9,R1720:R1720)</f>
        <v>0</v>
      </c>
      <c r="S1721" s="19">
        <f>SUBTOTAL(9,S1720:S1720)</f>
        <v>600000</v>
      </c>
      <c r="T1721" s="19">
        <f>SUBTOTAL(9,T1720:T1720)</f>
        <v>0</v>
      </c>
    </row>
    <row r="1722" spans="1:20" outlineLevel="4" x14ac:dyDescent="0.35">
      <c r="A1722" s="9" t="s">
        <v>1222</v>
      </c>
      <c r="B1722" s="9" t="s">
        <v>1223</v>
      </c>
      <c r="C1722" s="12" t="s">
        <v>1995</v>
      </c>
      <c r="D1722" s="5" t="s">
        <v>1999</v>
      </c>
      <c r="E1722" s="9" t="s">
        <v>1999</v>
      </c>
      <c r="F1722" s="5" t="s">
        <v>12483</v>
      </c>
      <c r="G1722" s="5" t="s">
        <v>4</v>
      </c>
      <c r="H1722" s="5" t="s">
        <v>2012</v>
      </c>
      <c r="I1722" s="4" t="s">
        <v>12579</v>
      </c>
      <c r="J1722" s="5" t="s">
        <v>2009</v>
      </c>
      <c r="K1722" s="5" t="s">
        <v>4</v>
      </c>
      <c r="L1722" s="5" t="s">
        <v>4</v>
      </c>
      <c r="M1722" s="5" t="s">
        <v>5</v>
      </c>
      <c r="N1722" s="5" t="s">
        <v>2010</v>
      </c>
      <c r="O1722" s="18">
        <v>44455</v>
      </c>
      <c r="P1722" s="5" t="s">
        <v>2011</v>
      </c>
      <c r="Q1722" s="19">
        <v>86269.79</v>
      </c>
      <c r="R1722" s="19">
        <v>86269.79</v>
      </c>
      <c r="S1722" s="19">
        <v>0</v>
      </c>
      <c r="T1722" s="19">
        <v>0</v>
      </c>
    </row>
    <row r="1723" spans="1:20" outlineLevel="3" x14ac:dyDescent="0.35">
      <c r="H1723" s="1" t="s">
        <v>11270</v>
      </c>
      <c r="O1723" s="18"/>
      <c r="Q1723" s="19">
        <f>SUBTOTAL(9,Q1722:Q1722)</f>
        <v>86269.79</v>
      </c>
      <c r="R1723" s="19">
        <f>SUBTOTAL(9,R1722:R1722)</f>
        <v>86269.79</v>
      </c>
      <c r="S1723" s="19">
        <f>SUBTOTAL(9,S1722:S1722)</f>
        <v>0</v>
      </c>
      <c r="T1723" s="19">
        <f>SUBTOTAL(9,T1722:T1722)</f>
        <v>0</v>
      </c>
    </row>
    <row r="1724" spans="1:20" ht="29" outlineLevel="4" x14ac:dyDescent="0.35">
      <c r="A1724" s="9" t="s">
        <v>104</v>
      </c>
      <c r="B1724" s="9" t="s">
        <v>105</v>
      </c>
      <c r="C1724" s="12" t="s">
        <v>1995</v>
      </c>
      <c r="D1724" s="5" t="s">
        <v>2004</v>
      </c>
      <c r="E1724" s="9" t="s">
        <v>2004</v>
      </c>
      <c r="F1724" s="5" t="s">
        <v>4</v>
      </c>
      <c r="G1724" s="5" t="s">
        <v>45</v>
      </c>
      <c r="H1724" s="5" t="s">
        <v>2014</v>
      </c>
      <c r="I1724" s="4" t="s">
        <v>2015</v>
      </c>
      <c r="J1724" s="5" t="s">
        <v>4</v>
      </c>
      <c r="K1724" s="5" t="s">
        <v>4</v>
      </c>
      <c r="L1724" s="5" t="s">
        <v>4</v>
      </c>
      <c r="M1724" s="5" t="s">
        <v>5</v>
      </c>
      <c r="N1724" s="5" t="s">
        <v>2013</v>
      </c>
      <c r="O1724" s="18">
        <v>44417</v>
      </c>
      <c r="P1724" s="5" t="s">
        <v>2006</v>
      </c>
      <c r="Q1724" s="19">
        <v>5133.99</v>
      </c>
      <c r="R1724" s="19">
        <v>0</v>
      </c>
      <c r="S1724" s="19">
        <v>5133.99</v>
      </c>
      <c r="T1724" s="19">
        <v>0</v>
      </c>
    </row>
    <row r="1725" spans="1:20" ht="29" outlineLevel="4" x14ac:dyDescent="0.35">
      <c r="A1725" s="9" t="s">
        <v>104</v>
      </c>
      <c r="B1725" s="9" t="s">
        <v>105</v>
      </c>
      <c r="C1725" s="12" t="s">
        <v>1995</v>
      </c>
      <c r="D1725" s="5" t="s">
        <v>2004</v>
      </c>
      <c r="E1725" s="9" t="s">
        <v>2004</v>
      </c>
      <c r="F1725" s="5" t="s">
        <v>1200</v>
      </c>
      <c r="G1725" s="5" t="s">
        <v>4</v>
      </c>
      <c r="H1725" s="5" t="s">
        <v>2014</v>
      </c>
      <c r="I1725" s="4" t="s">
        <v>2015</v>
      </c>
      <c r="J1725" s="5" t="s">
        <v>4</v>
      </c>
      <c r="K1725" s="5" t="s">
        <v>4</v>
      </c>
      <c r="L1725" s="5" t="s">
        <v>4</v>
      </c>
      <c r="M1725" s="5" t="s">
        <v>5</v>
      </c>
      <c r="N1725" s="5" t="s">
        <v>2013</v>
      </c>
      <c r="O1725" s="18">
        <v>44417</v>
      </c>
      <c r="P1725" s="5" t="s">
        <v>2006</v>
      </c>
      <c r="Q1725" s="19">
        <v>41067.01</v>
      </c>
      <c r="R1725" s="19">
        <v>41067.01</v>
      </c>
      <c r="S1725" s="19">
        <v>0</v>
      </c>
      <c r="T1725" s="19">
        <v>0</v>
      </c>
    </row>
    <row r="1726" spans="1:20" outlineLevel="3" x14ac:dyDescent="0.35">
      <c r="H1726" s="1" t="s">
        <v>11271</v>
      </c>
      <c r="O1726" s="18"/>
      <c r="Q1726" s="19">
        <f>SUBTOTAL(9,Q1724:Q1725)</f>
        <v>46201</v>
      </c>
      <c r="R1726" s="19">
        <f>SUBTOTAL(9,R1724:R1725)</f>
        <v>41067.01</v>
      </c>
      <c r="S1726" s="19">
        <f>SUBTOTAL(9,S1724:S1725)</f>
        <v>5133.99</v>
      </c>
      <c r="T1726" s="19">
        <f>SUBTOTAL(9,T1724:T1725)</f>
        <v>0</v>
      </c>
    </row>
    <row r="1727" spans="1:20" ht="29" outlineLevel="4" x14ac:dyDescent="0.35">
      <c r="A1727" s="9" t="s">
        <v>104</v>
      </c>
      <c r="B1727" s="9" t="s">
        <v>105</v>
      </c>
      <c r="C1727" s="12" t="s">
        <v>1995</v>
      </c>
      <c r="D1727" s="5" t="s">
        <v>2004</v>
      </c>
      <c r="E1727" s="9" t="s">
        <v>2004</v>
      </c>
      <c r="F1727" s="5" t="s">
        <v>4</v>
      </c>
      <c r="G1727" s="5" t="s">
        <v>45</v>
      </c>
      <c r="H1727" s="5" t="s">
        <v>2018</v>
      </c>
      <c r="I1727" s="4" t="s">
        <v>2019</v>
      </c>
      <c r="J1727" s="5" t="s">
        <v>4</v>
      </c>
      <c r="K1727" s="5" t="s">
        <v>4</v>
      </c>
      <c r="L1727" s="5" t="s">
        <v>4</v>
      </c>
      <c r="M1727" s="5" t="s">
        <v>5</v>
      </c>
      <c r="N1727" s="5" t="s">
        <v>2016</v>
      </c>
      <c r="O1727" s="18">
        <v>44644</v>
      </c>
      <c r="P1727" s="5" t="s">
        <v>2017</v>
      </c>
      <c r="Q1727" s="19">
        <v>850000</v>
      </c>
      <c r="R1727" s="19">
        <v>0</v>
      </c>
      <c r="S1727" s="19">
        <v>850000</v>
      </c>
      <c r="T1727" s="19">
        <v>0</v>
      </c>
    </row>
    <row r="1728" spans="1:20" ht="29" outlineLevel="4" x14ac:dyDescent="0.35">
      <c r="A1728" s="9" t="s">
        <v>104</v>
      </c>
      <c r="B1728" s="9" t="s">
        <v>105</v>
      </c>
      <c r="C1728" s="12" t="s">
        <v>1995</v>
      </c>
      <c r="D1728" s="5" t="s">
        <v>2004</v>
      </c>
      <c r="E1728" s="9" t="s">
        <v>2004</v>
      </c>
      <c r="F1728" s="5" t="s">
        <v>4</v>
      </c>
      <c r="G1728" s="5" t="s">
        <v>45</v>
      </c>
      <c r="H1728" s="5" t="s">
        <v>2018</v>
      </c>
      <c r="I1728" s="4" t="s">
        <v>2019</v>
      </c>
      <c r="J1728" s="5" t="s">
        <v>4</v>
      </c>
      <c r="K1728" s="5" t="s">
        <v>4</v>
      </c>
      <c r="L1728" s="5" t="s">
        <v>4</v>
      </c>
      <c r="M1728" s="5" t="s">
        <v>5</v>
      </c>
      <c r="N1728" s="5" t="s">
        <v>2020</v>
      </c>
      <c r="O1728" s="18">
        <v>44718</v>
      </c>
      <c r="P1728" s="5" t="s">
        <v>2021</v>
      </c>
      <c r="Q1728" s="19">
        <v>850000</v>
      </c>
      <c r="R1728" s="19">
        <v>0</v>
      </c>
      <c r="S1728" s="19">
        <v>850000</v>
      </c>
      <c r="T1728" s="19">
        <v>0</v>
      </c>
    </row>
    <row r="1729" spans="1:20" outlineLevel="3" x14ac:dyDescent="0.35">
      <c r="H1729" s="1" t="s">
        <v>11272</v>
      </c>
      <c r="O1729" s="18"/>
      <c r="Q1729" s="19">
        <f>SUBTOTAL(9,Q1727:Q1728)</f>
        <v>1700000</v>
      </c>
      <c r="R1729" s="19">
        <f>SUBTOTAL(9,R1727:R1728)</f>
        <v>0</v>
      </c>
      <c r="S1729" s="19">
        <f>SUBTOTAL(9,S1727:S1728)</f>
        <v>1700000</v>
      </c>
      <c r="T1729" s="19">
        <f>SUBTOTAL(9,T1727:T1728)</f>
        <v>0</v>
      </c>
    </row>
    <row r="1730" spans="1:20" outlineLevel="4" x14ac:dyDescent="0.35">
      <c r="A1730" s="9" t="s">
        <v>1222</v>
      </c>
      <c r="B1730" s="9" t="s">
        <v>1223</v>
      </c>
      <c r="C1730" s="12" t="s">
        <v>1995</v>
      </c>
      <c r="D1730" s="5" t="s">
        <v>1999</v>
      </c>
      <c r="E1730" s="9" t="s">
        <v>1999</v>
      </c>
      <c r="F1730" s="5" t="s">
        <v>12483</v>
      </c>
      <c r="G1730" s="5" t="s">
        <v>4</v>
      </c>
      <c r="H1730" s="5" t="s">
        <v>2025</v>
      </c>
      <c r="I1730" s="4" t="s">
        <v>12580</v>
      </c>
      <c r="J1730" s="5" t="s">
        <v>2022</v>
      </c>
      <c r="K1730" s="5" t="s">
        <v>4</v>
      </c>
      <c r="L1730" s="5" t="s">
        <v>4</v>
      </c>
      <c r="M1730" s="5" t="s">
        <v>5</v>
      </c>
      <c r="N1730" s="5" t="s">
        <v>2023</v>
      </c>
      <c r="O1730" s="18">
        <v>44599</v>
      </c>
      <c r="P1730" s="5" t="s">
        <v>2024</v>
      </c>
      <c r="Q1730" s="19">
        <v>36467.519999999997</v>
      </c>
      <c r="R1730" s="19">
        <v>36467.519999999997</v>
      </c>
      <c r="S1730" s="19">
        <v>0</v>
      </c>
      <c r="T1730" s="19">
        <v>0</v>
      </c>
    </row>
    <row r="1731" spans="1:20" outlineLevel="4" x14ac:dyDescent="0.35">
      <c r="A1731" s="9" t="s">
        <v>1222</v>
      </c>
      <c r="B1731" s="9" t="s">
        <v>1223</v>
      </c>
      <c r="C1731" s="12" t="s">
        <v>1995</v>
      </c>
      <c r="D1731" s="5" t="s">
        <v>1999</v>
      </c>
      <c r="E1731" s="9" t="s">
        <v>1999</v>
      </c>
      <c r="F1731" s="5" t="s">
        <v>12483</v>
      </c>
      <c r="G1731" s="5" t="s">
        <v>4</v>
      </c>
      <c r="H1731" s="5" t="s">
        <v>2025</v>
      </c>
      <c r="I1731" s="4" t="s">
        <v>12580</v>
      </c>
      <c r="J1731" s="5" t="s">
        <v>2022</v>
      </c>
      <c r="K1731" s="5" t="s">
        <v>4</v>
      </c>
      <c r="L1731" s="5" t="s">
        <v>4</v>
      </c>
      <c r="M1731" s="5" t="s">
        <v>5</v>
      </c>
      <c r="N1731" s="5" t="s">
        <v>2026</v>
      </c>
      <c r="O1731" s="18">
        <v>44630</v>
      </c>
      <c r="P1731" s="5" t="s">
        <v>2027</v>
      </c>
      <c r="Q1731" s="19">
        <v>48427.5</v>
      </c>
      <c r="R1731" s="19">
        <v>48427.5</v>
      </c>
      <c r="S1731" s="19">
        <v>0</v>
      </c>
      <c r="T1731" s="19">
        <v>0</v>
      </c>
    </row>
    <row r="1732" spans="1:20" outlineLevel="4" x14ac:dyDescent="0.35">
      <c r="A1732" s="9" t="s">
        <v>1222</v>
      </c>
      <c r="B1732" s="9" t="s">
        <v>1223</v>
      </c>
      <c r="C1732" s="12" t="s">
        <v>1995</v>
      </c>
      <c r="D1732" s="5" t="s">
        <v>1999</v>
      </c>
      <c r="E1732" s="9" t="s">
        <v>1999</v>
      </c>
      <c r="F1732" s="5" t="s">
        <v>12483</v>
      </c>
      <c r="G1732" s="5" t="s">
        <v>4</v>
      </c>
      <c r="H1732" s="5" t="s">
        <v>2025</v>
      </c>
      <c r="I1732" s="4" t="s">
        <v>12580</v>
      </c>
      <c r="J1732" s="5" t="s">
        <v>2022</v>
      </c>
      <c r="K1732" s="5" t="s">
        <v>4</v>
      </c>
      <c r="L1732" s="5" t="s">
        <v>4</v>
      </c>
      <c r="M1732" s="5" t="s">
        <v>5</v>
      </c>
      <c r="N1732" s="5" t="s">
        <v>2028</v>
      </c>
      <c r="O1732" s="18">
        <v>44739</v>
      </c>
      <c r="P1732" s="5" t="s">
        <v>2029</v>
      </c>
      <c r="Q1732" s="19">
        <v>61315.72</v>
      </c>
      <c r="R1732" s="19">
        <v>61315.72</v>
      </c>
      <c r="S1732" s="19">
        <v>0</v>
      </c>
      <c r="T1732" s="19">
        <v>0</v>
      </c>
    </row>
    <row r="1733" spans="1:20" outlineLevel="3" x14ac:dyDescent="0.35">
      <c r="H1733" s="1" t="s">
        <v>11273</v>
      </c>
      <c r="O1733" s="18"/>
      <c r="Q1733" s="19">
        <f>SUBTOTAL(9,Q1730:Q1732)</f>
        <v>146210.74</v>
      </c>
      <c r="R1733" s="19">
        <f>SUBTOTAL(9,R1730:R1732)</f>
        <v>146210.74</v>
      </c>
      <c r="S1733" s="19">
        <f>SUBTOTAL(9,S1730:S1732)</f>
        <v>0</v>
      </c>
      <c r="T1733" s="19">
        <f>SUBTOTAL(9,T1730:T1732)</f>
        <v>0</v>
      </c>
    </row>
    <row r="1734" spans="1:20" ht="29" outlineLevel="4" x14ac:dyDescent="0.35">
      <c r="A1734" s="9" t="s">
        <v>104</v>
      </c>
      <c r="B1734" s="9" t="s">
        <v>105</v>
      </c>
      <c r="C1734" s="12" t="s">
        <v>1995</v>
      </c>
      <c r="D1734" s="5" t="s">
        <v>2004</v>
      </c>
      <c r="E1734" s="9" t="s">
        <v>2004</v>
      </c>
      <c r="F1734" s="5" t="s">
        <v>4</v>
      </c>
      <c r="G1734" s="5" t="s">
        <v>45</v>
      </c>
      <c r="H1734" s="5" t="s">
        <v>2032</v>
      </c>
      <c r="I1734" s="4" t="s">
        <v>2033</v>
      </c>
      <c r="J1734" s="5" t="s">
        <v>4</v>
      </c>
      <c r="K1734" s="5" t="s">
        <v>4</v>
      </c>
      <c r="L1734" s="5" t="s">
        <v>4</v>
      </c>
      <c r="M1734" s="5" t="s">
        <v>5</v>
      </c>
      <c r="N1734" s="5" t="s">
        <v>2030</v>
      </c>
      <c r="O1734" s="18">
        <v>44574</v>
      </c>
      <c r="P1734" s="5" t="s">
        <v>2031</v>
      </c>
      <c r="Q1734" s="19">
        <v>3110</v>
      </c>
      <c r="R1734" s="19">
        <v>0</v>
      </c>
      <c r="S1734" s="19">
        <v>3110</v>
      </c>
      <c r="T1734" s="19">
        <v>0</v>
      </c>
    </row>
    <row r="1735" spans="1:20" ht="29" outlineLevel="4" x14ac:dyDescent="0.35">
      <c r="A1735" s="9" t="s">
        <v>104</v>
      </c>
      <c r="B1735" s="9" t="s">
        <v>105</v>
      </c>
      <c r="C1735" s="12" t="s">
        <v>1995</v>
      </c>
      <c r="D1735" s="5" t="s">
        <v>2004</v>
      </c>
      <c r="E1735" s="9" t="s">
        <v>2004</v>
      </c>
      <c r="F1735" s="5" t="s">
        <v>1200</v>
      </c>
      <c r="G1735" s="5" t="s">
        <v>4</v>
      </c>
      <c r="H1735" s="5" t="s">
        <v>2032</v>
      </c>
      <c r="I1735" s="4" t="s">
        <v>2033</v>
      </c>
      <c r="J1735" s="5" t="s">
        <v>4</v>
      </c>
      <c r="K1735" s="5" t="s">
        <v>4</v>
      </c>
      <c r="L1735" s="5" t="s">
        <v>4</v>
      </c>
      <c r="M1735" s="5" t="s">
        <v>5</v>
      </c>
      <c r="N1735" s="5" t="s">
        <v>2030</v>
      </c>
      <c r="O1735" s="18">
        <v>44574</v>
      </c>
      <c r="P1735" s="5" t="s">
        <v>2031</v>
      </c>
      <c r="Q1735" s="19">
        <v>24880</v>
      </c>
      <c r="R1735" s="19">
        <v>24880</v>
      </c>
      <c r="S1735" s="19">
        <v>0</v>
      </c>
      <c r="T1735" s="19">
        <v>0</v>
      </c>
    </row>
    <row r="1736" spans="1:20" outlineLevel="3" x14ac:dyDescent="0.35">
      <c r="H1736" s="1" t="s">
        <v>11274</v>
      </c>
      <c r="O1736" s="18"/>
      <c r="Q1736" s="19">
        <f>SUBTOTAL(9,Q1734:Q1735)</f>
        <v>27990</v>
      </c>
      <c r="R1736" s="19">
        <f>SUBTOTAL(9,R1734:R1735)</f>
        <v>24880</v>
      </c>
      <c r="S1736" s="19">
        <f>SUBTOTAL(9,S1734:S1735)</f>
        <v>3110</v>
      </c>
      <c r="T1736" s="19">
        <f>SUBTOTAL(9,T1734:T1735)</f>
        <v>0</v>
      </c>
    </row>
    <row r="1737" spans="1:20" outlineLevel="4" x14ac:dyDescent="0.35">
      <c r="A1737" s="9" t="s">
        <v>104</v>
      </c>
      <c r="B1737" s="9" t="s">
        <v>105</v>
      </c>
      <c r="C1737" s="12" t="s">
        <v>1995</v>
      </c>
      <c r="D1737" s="5" t="s">
        <v>2004</v>
      </c>
      <c r="E1737" s="9" t="s">
        <v>2004</v>
      </c>
      <c r="F1737" s="5" t="s">
        <v>4</v>
      </c>
      <c r="G1737" s="5" t="s">
        <v>334</v>
      </c>
      <c r="H1737" s="5" t="s">
        <v>336</v>
      </c>
      <c r="I1737" s="4" t="s">
        <v>12505</v>
      </c>
      <c r="J1737" s="5" t="s">
        <v>4</v>
      </c>
      <c r="K1737" s="5" t="s">
        <v>4</v>
      </c>
      <c r="L1737" s="5" t="s">
        <v>4</v>
      </c>
      <c r="M1737" s="5" t="s">
        <v>5</v>
      </c>
      <c r="N1737" s="5" t="s">
        <v>2034</v>
      </c>
      <c r="O1737" s="18">
        <v>44524</v>
      </c>
      <c r="P1737" s="5" t="s">
        <v>2035</v>
      </c>
      <c r="Q1737" s="19">
        <v>554456</v>
      </c>
      <c r="R1737" s="19">
        <v>0</v>
      </c>
      <c r="S1737" s="19">
        <v>554456</v>
      </c>
      <c r="T1737" s="19">
        <v>0</v>
      </c>
    </row>
    <row r="1738" spans="1:20" outlineLevel="3" x14ac:dyDescent="0.35">
      <c r="H1738" s="1" t="s">
        <v>10981</v>
      </c>
      <c r="O1738" s="18"/>
      <c r="Q1738" s="19">
        <f>SUBTOTAL(9,Q1737:Q1737)</f>
        <v>554456</v>
      </c>
      <c r="R1738" s="19">
        <f>SUBTOTAL(9,R1737:R1737)</f>
        <v>0</v>
      </c>
      <c r="S1738" s="19">
        <f>SUBTOTAL(9,S1737:S1737)</f>
        <v>554456</v>
      </c>
      <c r="T1738" s="19">
        <f>SUBTOTAL(9,T1737:T1737)</f>
        <v>0</v>
      </c>
    </row>
    <row r="1739" spans="1:20" outlineLevel="2" x14ac:dyDescent="0.35">
      <c r="C1739" s="11" t="s">
        <v>10264</v>
      </c>
      <c r="O1739" s="18"/>
      <c r="Q1739" s="19">
        <f>SUBTOTAL(9,Q1713:Q1737)</f>
        <v>6670476.1399999987</v>
      </c>
      <c r="R1739" s="19">
        <f>SUBTOTAL(9,R1713:R1737)</f>
        <v>298427.53999999998</v>
      </c>
      <c r="S1739" s="19">
        <f>SUBTOTAL(9,S1713:S1737)</f>
        <v>6370151.9199999999</v>
      </c>
      <c r="T1739" s="19">
        <f>SUBTOTAL(9,T1713:T1737)</f>
        <v>1896.68</v>
      </c>
    </row>
    <row r="1740" spans="1:20" outlineLevel="4" x14ac:dyDescent="0.35">
      <c r="A1740" s="9" t="s">
        <v>1129</v>
      </c>
      <c r="B1740" s="9" t="s">
        <v>1130</v>
      </c>
      <c r="C1740" s="12" t="s">
        <v>2036</v>
      </c>
      <c r="D1740" s="5" t="s">
        <v>2037</v>
      </c>
      <c r="E1740" s="9" t="s">
        <v>2037</v>
      </c>
      <c r="F1740" s="5" t="s">
        <v>4</v>
      </c>
      <c r="G1740" s="5" t="s">
        <v>1133</v>
      </c>
      <c r="H1740" s="5" t="s">
        <v>1135</v>
      </c>
      <c r="I1740" s="4" t="s">
        <v>1136</v>
      </c>
      <c r="J1740" s="5" t="s">
        <v>4</v>
      </c>
      <c r="K1740" s="5" t="s">
        <v>4</v>
      </c>
      <c r="L1740" s="5" t="s">
        <v>4</v>
      </c>
      <c r="M1740" s="5" t="s">
        <v>5</v>
      </c>
      <c r="N1740" s="5" t="s">
        <v>2038</v>
      </c>
      <c r="O1740" s="18">
        <v>44467</v>
      </c>
      <c r="P1740" s="5" t="s">
        <v>7</v>
      </c>
      <c r="Q1740" s="19">
        <v>7644.7</v>
      </c>
      <c r="R1740" s="19">
        <v>0</v>
      </c>
      <c r="S1740" s="19">
        <v>7644.7</v>
      </c>
      <c r="T1740" s="19">
        <v>0</v>
      </c>
    </row>
    <row r="1741" spans="1:20" outlineLevel="4" x14ac:dyDescent="0.35">
      <c r="A1741" s="9" t="s">
        <v>1129</v>
      </c>
      <c r="B1741" s="9" t="s">
        <v>1130</v>
      </c>
      <c r="C1741" s="12" t="s">
        <v>2036</v>
      </c>
      <c r="D1741" s="5" t="s">
        <v>2037</v>
      </c>
      <c r="E1741" s="9" t="s">
        <v>2037</v>
      </c>
      <c r="F1741" s="5" t="s">
        <v>4</v>
      </c>
      <c r="G1741" s="5" t="s">
        <v>1133</v>
      </c>
      <c r="H1741" s="5" t="s">
        <v>1135</v>
      </c>
      <c r="I1741" s="4" t="s">
        <v>1136</v>
      </c>
      <c r="J1741" s="5" t="s">
        <v>4</v>
      </c>
      <c r="K1741" s="5" t="s">
        <v>4</v>
      </c>
      <c r="L1741" s="5" t="s">
        <v>4</v>
      </c>
      <c r="M1741" s="5" t="s">
        <v>5</v>
      </c>
      <c r="N1741" s="5" t="s">
        <v>2039</v>
      </c>
      <c r="O1741" s="18">
        <v>44558</v>
      </c>
      <c r="P1741" s="5" t="s">
        <v>7</v>
      </c>
      <c r="Q1741" s="19">
        <v>10429.700000000001</v>
      </c>
      <c r="R1741" s="19">
        <v>0</v>
      </c>
      <c r="S1741" s="19">
        <v>10429.700000000001</v>
      </c>
      <c r="T1741" s="19">
        <v>0</v>
      </c>
    </row>
    <row r="1742" spans="1:20" outlineLevel="3" x14ac:dyDescent="0.35">
      <c r="H1742" s="1" t="s">
        <v>11125</v>
      </c>
      <c r="O1742" s="18"/>
      <c r="Q1742" s="19">
        <f>SUBTOTAL(9,Q1740:Q1741)</f>
        <v>18074.400000000001</v>
      </c>
      <c r="R1742" s="19">
        <f>SUBTOTAL(9,R1740:R1741)</f>
        <v>0</v>
      </c>
      <c r="S1742" s="19">
        <f>SUBTOTAL(9,S1740:S1741)</f>
        <v>18074.400000000001</v>
      </c>
      <c r="T1742" s="19">
        <f>SUBTOTAL(9,T1740:T1741)</f>
        <v>0</v>
      </c>
    </row>
    <row r="1743" spans="1:20" outlineLevel="2" x14ac:dyDescent="0.35">
      <c r="C1743" s="11" t="s">
        <v>10265</v>
      </c>
      <c r="O1743" s="18"/>
      <c r="Q1743" s="19">
        <f>SUBTOTAL(9,Q1740:Q1741)</f>
        <v>18074.400000000001</v>
      </c>
      <c r="R1743" s="19">
        <f>SUBTOTAL(9,R1740:R1741)</f>
        <v>0</v>
      </c>
      <c r="S1743" s="19">
        <f>SUBTOTAL(9,S1740:S1741)</f>
        <v>18074.400000000001</v>
      </c>
      <c r="T1743" s="19">
        <f>SUBTOTAL(9,T1740:T1741)</f>
        <v>0</v>
      </c>
    </row>
    <row r="1744" spans="1:20" outlineLevel="4" x14ac:dyDescent="0.35">
      <c r="A1744" s="9" t="s">
        <v>1129</v>
      </c>
      <c r="B1744" s="9" t="s">
        <v>1130</v>
      </c>
      <c r="C1744" s="12" t="s">
        <v>2040</v>
      </c>
      <c r="D1744" s="5" t="s">
        <v>2041</v>
      </c>
      <c r="E1744" s="9" t="s">
        <v>2042</v>
      </c>
      <c r="F1744" s="5" t="s">
        <v>4</v>
      </c>
      <c r="G1744" s="5" t="s">
        <v>1133</v>
      </c>
      <c r="H1744" s="5" t="s">
        <v>1135</v>
      </c>
      <c r="I1744" s="4" t="s">
        <v>1136</v>
      </c>
      <c r="J1744" s="5" t="s">
        <v>4</v>
      </c>
      <c r="K1744" s="5" t="s">
        <v>4</v>
      </c>
      <c r="L1744" s="5" t="s">
        <v>4</v>
      </c>
      <c r="M1744" s="5" t="s">
        <v>5</v>
      </c>
      <c r="N1744" s="5" t="s">
        <v>2043</v>
      </c>
      <c r="O1744" s="18">
        <v>44467</v>
      </c>
      <c r="P1744" s="5" t="s">
        <v>7</v>
      </c>
      <c r="Q1744" s="19">
        <v>785466.49</v>
      </c>
      <c r="R1744" s="19">
        <v>0</v>
      </c>
      <c r="S1744" s="19">
        <v>785466.49</v>
      </c>
      <c r="T1744" s="19">
        <v>0</v>
      </c>
    </row>
    <row r="1745" spans="1:20" outlineLevel="4" x14ac:dyDescent="0.35">
      <c r="A1745" s="9" t="s">
        <v>1129</v>
      </c>
      <c r="B1745" s="9" t="s">
        <v>1130</v>
      </c>
      <c r="C1745" s="12" t="s">
        <v>2040</v>
      </c>
      <c r="D1745" s="5" t="s">
        <v>2041</v>
      </c>
      <c r="E1745" s="9" t="s">
        <v>2042</v>
      </c>
      <c r="F1745" s="5" t="s">
        <v>4</v>
      </c>
      <c r="G1745" s="5" t="s">
        <v>1133</v>
      </c>
      <c r="H1745" s="5" t="s">
        <v>1135</v>
      </c>
      <c r="I1745" s="4" t="s">
        <v>1136</v>
      </c>
      <c r="J1745" s="5" t="s">
        <v>4</v>
      </c>
      <c r="K1745" s="5" t="s">
        <v>4</v>
      </c>
      <c r="L1745" s="5" t="s">
        <v>4</v>
      </c>
      <c r="M1745" s="5" t="s">
        <v>5</v>
      </c>
      <c r="N1745" s="5" t="s">
        <v>2044</v>
      </c>
      <c r="O1745" s="18">
        <v>44558</v>
      </c>
      <c r="P1745" s="5" t="s">
        <v>7</v>
      </c>
      <c r="Q1745" s="19">
        <v>1092804.8999999999</v>
      </c>
      <c r="R1745" s="19">
        <v>0</v>
      </c>
      <c r="S1745" s="19">
        <v>1092804.8999999999</v>
      </c>
      <c r="T1745" s="19">
        <v>0</v>
      </c>
    </row>
    <row r="1746" spans="1:20" outlineLevel="3" x14ac:dyDescent="0.35">
      <c r="H1746" s="1" t="s">
        <v>11125</v>
      </c>
      <c r="O1746" s="18"/>
      <c r="Q1746" s="19">
        <f>SUBTOTAL(9,Q1744:Q1745)</f>
        <v>1878271.39</v>
      </c>
      <c r="R1746" s="19">
        <f>SUBTOTAL(9,R1744:R1745)</f>
        <v>0</v>
      </c>
      <c r="S1746" s="19">
        <f>SUBTOTAL(9,S1744:S1745)</f>
        <v>1878271.39</v>
      </c>
      <c r="T1746" s="19">
        <f>SUBTOTAL(9,T1744:T1745)</f>
        <v>0</v>
      </c>
    </row>
    <row r="1747" spans="1:20" s="10" customFormat="1" ht="43.5" outlineLevel="4" x14ac:dyDescent="0.35">
      <c r="A1747" s="10" t="s">
        <v>104</v>
      </c>
      <c r="B1747" s="10" t="s">
        <v>105</v>
      </c>
      <c r="C1747" s="15" t="s">
        <v>2040</v>
      </c>
      <c r="D1747" s="7" t="s">
        <v>2041</v>
      </c>
      <c r="E1747" s="10" t="s">
        <v>2041</v>
      </c>
      <c r="F1747" s="7" t="s">
        <v>4</v>
      </c>
      <c r="G1747" s="7" t="s">
        <v>1006</v>
      </c>
      <c r="H1747" s="7" t="s">
        <v>2046</v>
      </c>
      <c r="I1747" s="6" t="s">
        <v>12581</v>
      </c>
      <c r="J1747" s="7" t="s">
        <v>4</v>
      </c>
      <c r="K1747" s="7" t="s">
        <v>4</v>
      </c>
      <c r="L1747" s="7" t="s">
        <v>4</v>
      </c>
      <c r="M1747" s="7" t="s">
        <v>5</v>
      </c>
      <c r="N1747" s="7" t="s">
        <v>2045</v>
      </c>
      <c r="O1747" s="21">
        <v>44454</v>
      </c>
      <c r="P1747" s="7" t="s">
        <v>7</v>
      </c>
      <c r="Q1747" s="22">
        <v>553442</v>
      </c>
      <c r="R1747" s="22">
        <v>0</v>
      </c>
      <c r="S1747" s="22">
        <v>553442</v>
      </c>
      <c r="T1747" s="22">
        <v>0</v>
      </c>
    </row>
    <row r="1748" spans="1:20" outlineLevel="3" x14ac:dyDescent="0.35">
      <c r="H1748" s="1" t="s">
        <v>11275</v>
      </c>
      <c r="O1748" s="18"/>
      <c r="Q1748" s="19">
        <f>SUBTOTAL(9,Q1747:Q1747)</f>
        <v>553442</v>
      </c>
      <c r="R1748" s="19">
        <f>SUBTOTAL(9,R1747:R1747)</f>
        <v>0</v>
      </c>
      <c r="S1748" s="19">
        <f>SUBTOTAL(9,S1747:S1747)</f>
        <v>553442</v>
      </c>
      <c r="T1748" s="19">
        <f>SUBTOTAL(9,T1747:T1747)</f>
        <v>0</v>
      </c>
    </row>
    <row r="1749" spans="1:20" ht="29" outlineLevel="4" x14ac:dyDescent="0.35">
      <c r="A1749" s="9" t="s">
        <v>97</v>
      </c>
      <c r="B1749" s="9" t="s">
        <v>98</v>
      </c>
      <c r="C1749" s="12" t="s">
        <v>2040</v>
      </c>
      <c r="D1749" s="5" t="s">
        <v>2047</v>
      </c>
      <c r="E1749" s="9" t="s">
        <v>2047</v>
      </c>
      <c r="F1749" s="5" t="s">
        <v>4</v>
      </c>
      <c r="G1749" s="7" t="s">
        <v>1006</v>
      </c>
      <c r="H1749" s="5" t="s">
        <v>2051</v>
      </c>
      <c r="I1749" s="4" t="s">
        <v>12582</v>
      </c>
      <c r="J1749" s="5" t="s">
        <v>2048</v>
      </c>
      <c r="K1749" s="5" t="s">
        <v>4</v>
      </c>
      <c r="L1749" s="5" t="s">
        <v>4</v>
      </c>
      <c r="M1749" s="5" t="s">
        <v>5</v>
      </c>
      <c r="N1749" s="5" t="s">
        <v>2049</v>
      </c>
      <c r="O1749" s="18">
        <v>44413</v>
      </c>
      <c r="P1749" s="5" t="s">
        <v>2050</v>
      </c>
      <c r="Q1749" s="19">
        <v>22540</v>
      </c>
      <c r="R1749" s="19">
        <v>0</v>
      </c>
      <c r="S1749" s="19">
        <v>22540</v>
      </c>
      <c r="T1749" s="19">
        <v>0</v>
      </c>
    </row>
    <row r="1750" spans="1:20" outlineLevel="3" x14ac:dyDescent="0.35">
      <c r="H1750" s="1" t="s">
        <v>11276</v>
      </c>
      <c r="O1750" s="18"/>
      <c r="Q1750" s="19">
        <f>SUBTOTAL(9,Q1749:Q1749)</f>
        <v>22540</v>
      </c>
      <c r="R1750" s="19">
        <f>SUBTOTAL(9,R1749:R1749)</f>
        <v>0</v>
      </c>
      <c r="S1750" s="19">
        <f>SUBTOTAL(9,S1749:S1749)</f>
        <v>22540</v>
      </c>
      <c r="T1750" s="19">
        <f>SUBTOTAL(9,T1749:T1749)</f>
        <v>0</v>
      </c>
    </row>
    <row r="1751" spans="1:20" ht="29" outlineLevel="4" x14ac:dyDescent="0.35">
      <c r="A1751" s="9" t="s">
        <v>1222</v>
      </c>
      <c r="B1751" s="9" t="s">
        <v>1223</v>
      </c>
      <c r="C1751" s="12" t="s">
        <v>2040</v>
      </c>
      <c r="D1751" s="5" t="s">
        <v>2052</v>
      </c>
      <c r="E1751" s="9" t="s">
        <v>2052</v>
      </c>
      <c r="F1751" s="5" t="s">
        <v>4</v>
      </c>
      <c r="G1751" s="7" t="s">
        <v>1006</v>
      </c>
      <c r="H1751" s="5" t="s">
        <v>2056</v>
      </c>
      <c r="I1751" s="4" t="s">
        <v>12583</v>
      </c>
      <c r="J1751" s="5" t="s">
        <v>2053</v>
      </c>
      <c r="K1751" s="5" t="s">
        <v>4</v>
      </c>
      <c r="L1751" s="5" t="s">
        <v>4</v>
      </c>
      <c r="M1751" s="5" t="s">
        <v>5</v>
      </c>
      <c r="N1751" s="5" t="s">
        <v>2054</v>
      </c>
      <c r="O1751" s="18">
        <v>44431</v>
      </c>
      <c r="P1751" s="5" t="s">
        <v>2055</v>
      </c>
      <c r="Q1751" s="19">
        <v>185.75</v>
      </c>
      <c r="R1751" s="19">
        <v>0</v>
      </c>
      <c r="S1751" s="19">
        <v>185.75</v>
      </c>
      <c r="T1751" s="19">
        <v>0</v>
      </c>
    </row>
    <row r="1752" spans="1:20" ht="29" outlineLevel="4" x14ac:dyDescent="0.35">
      <c r="A1752" s="9" t="s">
        <v>1222</v>
      </c>
      <c r="B1752" s="9" t="s">
        <v>1223</v>
      </c>
      <c r="C1752" s="12" t="s">
        <v>2040</v>
      </c>
      <c r="D1752" s="5" t="s">
        <v>2052</v>
      </c>
      <c r="E1752" s="9" t="s">
        <v>2052</v>
      </c>
      <c r="F1752" s="5" t="s">
        <v>12483</v>
      </c>
      <c r="G1752" s="5" t="s">
        <v>4</v>
      </c>
      <c r="H1752" s="5" t="s">
        <v>2056</v>
      </c>
      <c r="I1752" s="4" t="s">
        <v>12583</v>
      </c>
      <c r="J1752" s="5" t="s">
        <v>2053</v>
      </c>
      <c r="K1752" s="5" t="s">
        <v>4</v>
      </c>
      <c r="L1752" s="5" t="s">
        <v>4</v>
      </c>
      <c r="M1752" s="5" t="s">
        <v>5</v>
      </c>
      <c r="N1752" s="5" t="s">
        <v>2054</v>
      </c>
      <c r="O1752" s="18">
        <v>44431</v>
      </c>
      <c r="P1752" s="5" t="s">
        <v>2055</v>
      </c>
      <c r="Q1752" s="19">
        <v>50746.25</v>
      </c>
      <c r="R1752" s="19">
        <v>50746.25</v>
      </c>
      <c r="S1752" s="19">
        <v>0</v>
      </c>
      <c r="T1752" s="19">
        <v>0</v>
      </c>
    </row>
    <row r="1753" spans="1:20" outlineLevel="3" x14ac:dyDescent="0.35">
      <c r="H1753" s="1" t="s">
        <v>11277</v>
      </c>
      <c r="O1753" s="18"/>
      <c r="Q1753" s="19">
        <f>SUBTOTAL(9,Q1751:Q1752)</f>
        <v>50932</v>
      </c>
      <c r="R1753" s="19">
        <f>SUBTOTAL(9,R1751:R1752)</f>
        <v>50746.25</v>
      </c>
      <c r="S1753" s="19">
        <f>SUBTOTAL(9,S1751:S1752)</f>
        <v>185.75</v>
      </c>
      <c r="T1753" s="19">
        <f>SUBTOTAL(9,T1751:T1752)</f>
        <v>0</v>
      </c>
    </row>
    <row r="1754" spans="1:20" ht="29" outlineLevel="4" x14ac:dyDescent="0.35">
      <c r="A1754" s="9" t="s">
        <v>104</v>
      </c>
      <c r="B1754" s="9" t="s">
        <v>105</v>
      </c>
      <c r="C1754" s="12" t="s">
        <v>2040</v>
      </c>
      <c r="D1754" s="5" t="s">
        <v>2041</v>
      </c>
      <c r="E1754" s="9" t="s">
        <v>2041</v>
      </c>
      <c r="F1754" s="5" t="s">
        <v>4</v>
      </c>
      <c r="G1754" s="5" t="s">
        <v>45</v>
      </c>
      <c r="H1754" s="5" t="s">
        <v>2058</v>
      </c>
      <c r="I1754" s="4" t="s">
        <v>2059</v>
      </c>
      <c r="J1754" s="5" t="s">
        <v>4</v>
      </c>
      <c r="K1754" s="5" t="s">
        <v>4</v>
      </c>
      <c r="L1754" s="5" t="s">
        <v>4</v>
      </c>
      <c r="M1754" s="5" t="s">
        <v>5</v>
      </c>
      <c r="N1754" s="5" t="s">
        <v>2057</v>
      </c>
      <c r="O1754" s="18">
        <v>44417</v>
      </c>
      <c r="P1754" s="5" t="s">
        <v>7</v>
      </c>
      <c r="Q1754" s="19">
        <v>1774.22</v>
      </c>
      <c r="R1754" s="19">
        <v>0</v>
      </c>
      <c r="S1754" s="19">
        <v>1774.22</v>
      </c>
      <c r="T1754" s="19">
        <v>0</v>
      </c>
    </row>
    <row r="1755" spans="1:20" ht="29" outlineLevel="4" x14ac:dyDescent="0.35">
      <c r="A1755" s="9" t="s">
        <v>104</v>
      </c>
      <c r="B1755" s="9" t="s">
        <v>105</v>
      </c>
      <c r="C1755" s="12" t="s">
        <v>2040</v>
      </c>
      <c r="D1755" s="5" t="s">
        <v>2041</v>
      </c>
      <c r="E1755" s="9" t="s">
        <v>2041</v>
      </c>
      <c r="F1755" s="5" t="s">
        <v>1200</v>
      </c>
      <c r="G1755" s="5" t="s">
        <v>4</v>
      </c>
      <c r="H1755" s="5" t="s">
        <v>2058</v>
      </c>
      <c r="I1755" s="4" t="s">
        <v>2059</v>
      </c>
      <c r="J1755" s="5" t="s">
        <v>4</v>
      </c>
      <c r="K1755" s="5" t="s">
        <v>4</v>
      </c>
      <c r="L1755" s="5" t="s">
        <v>4</v>
      </c>
      <c r="M1755" s="5" t="s">
        <v>5</v>
      </c>
      <c r="N1755" s="5" t="s">
        <v>2057</v>
      </c>
      <c r="O1755" s="18">
        <v>44417</v>
      </c>
      <c r="P1755" s="5" t="s">
        <v>7</v>
      </c>
      <c r="Q1755" s="19">
        <v>14193.78</v>
      </c>
      <c r="R1755" s="19">
        <v>14193.78</v>
      </c>
      <c r="S1755" s="19">
        <v>0</v>
      </c>
      <c r="T1755" s="19">
        <v>0</v>
      </c>
    </row>
    <row r="1756" spans="1:20" outlineLevel="3" x14ac:dyDescent="0.35">
      <c r="H1756" s="1" t="s">
        <v>11278</v>
      </c>
      <c r="O1756" s="18"/>
      <c r="Q1756" s="19">
        <f>SUBTOTAL(9,Q1754:Q1755)</f>
        <v>15968</v>
      </c>
      <c r="R1756" s="19">
        <f>SUBTOTAL(9,R1754:R1755)</f>
        <v>14193.78</v>
      </c>
      <c r="S1756" s="19">
        <f>SUBTOTAL(9,S1754:S1755)</f>
        <v>1774.22</v>
      </c>
      <c r="T1756" s="19">
        <f>SUBTOTAL(9,T1754:T1755)</f>
        <v>0</v>
      </c>
    </row>
    <row r="1757" spans="1:20" ht="29" outlineLevel="4" x14ac:dyDescent="0.35">
      <c r="A1757" s="9" t="s">
        <v>526</v>
      </c>
      <c r="B1757" s="9" t="s">
        <v>527</v>
      </c>
      <c r="C1757" s="12" t="s">
        <v>2040</v>
      </c>
      <c r="D1757" s="5" t="s">
        <v>2041</v>
      </c>
      <c r="E1757" s="9" t="s">
        <v>2060</v>
      </c>
      <c r="F1757" s="5" t="s">
        <v>566</v>
      </c>
      <c r="G1757" s="5" t="s">
        <v>4</v>
      </c>
      <c r="H1757" s="5" t="s">
        <v>2063</v>
      </c>
      <c r="I1757" s="4" t="s">
        <v>12584</v>
      </c>
      <c r="J1757" s="5" t="s">
        <v>4</v>
      </c>
      <c r="K1757" s="5" t="s">
        <v>4</v>
      </c>
      <c r="L1757" s="5" t="s">
        <v>4</v>
      </c>
      <c r="M1757" s="5" t="s">
        <v>5</v>
      </c>
      <c r="N1757" s="5" t="s">
        <v>2061</v>
      </c>
      <c r="O1757" s="18">
        <v>44522</v>
      </c>
      <c r="P1757" s="5" t="s">
        <v>2062</v>
      </c>
      <c r="Q1757" s="19">
        <v>199.51</v>
      </c>
      <c r="R1757" s="19">
        <v>199.51</v>
      </c>
      <c r="S1757" s="19">
        <v>0</v>
      </c>
      <c r="T1757" s="19">
        <v>0</v>
      </c>
    </row>
    <row r="1758" spans="1:20" outlineLevel="3" x14ac:dyDescent="0.35">
      <c r="H1758" s="1" t="s">
        <v>11279</v>
      </c>
      <c r="O1758" s="18"/>
      <c r="Q1758" s="19">
        <f>SUBTOTAL(9,Q1757:Q1757)</f>
        <v>199.51</v>
      </c>
      <c r="R1758" s="19">
        <f>SUBTOTAL(9,R1757:R1757)</f>
        <v>199.51</v>
      </c>
      <c r="S1758" s="19">
        <f>SUBTOTAL(9,S1757:S1757)</f>
        <v>0</v>
      </c>
      <c r="T1758" s="19">
        <f>SUBTOTAL(9,T1757:T1757)</f>
        <v>0</v>
      </c>
    </row>
    <row r="1759" spans="1:20" ht="29" outlineLevel="4" x14ac:dyDescent="0.35">
      <c r="A1759" s="9" t="s">
        <v>1222</v>
      </c>
      <c r="B1759" s="9" t="s">
        <v>1223</v>
      </c>
      <c r="C1759" s="12" t="s">
        <v>2040</v>
      </c>
      <c r="D1759" s="5" t="s">
        <v>2052</v>
      </c>
      <c r="E1759" s="9" t="s">
        <v>2052</v>
      </c>
      <c r="F1759" s="5" t="s">
        <v>12483</v>
      </c>
      <c r="G1759" s="5" t="s">
        <v>4</v>
      </c>
      <c r="H1759" s="5" t="s">
        <v>2067</v>
      </c>
      <c r="I1759" s="4" t="s">
        <v>12585</v>
      </c>
      <c r="J1759" s="5" t="s">
        <v>2064</v>
      </c>
      <c r="K1759" s="5" t="s">
        <v>4</v>
      </c>
      <c r="L1759" s="5" t="s">
        <v>4</v>
      </c>
      <c r="M1759" s="5" t="s">
        <v>5</v>
      </c>
      <c r="N1759" s="5" t="s">
        <v>2065</v>
      </c>
      <c r="O1759" s="18">
        <v>44539</v>
      </c>
      <c r="P1759" s="5" t="s">
        <v>2066</v>
      </c>
      <c r="Q1759" s="19">
        <v>35617</v>
      </c>
      <c r="R1759" s="19">
        <v>35617</v>
      </c>
      <c r="S1759" s="19">
        <v>0</v>
      </c>
      <c r="T1759" s="19">
        <v>0</v>
      </c>
    </row>
    <row r="1760" spans="1:20" ht="29" outlineLevel="4" x14ac:dyDescent="0.35">
      <c r="A1760" s="9" t="s">
        <v>1222</v>
      </c>
      <c r="B1760" s="9" t="s">
        <v>1223</v>
      </c>
      <c r="C1760" s="12" t="s">
        <v>2040</v>
      </c>
      <c r="D1760" s="5" t="s">
        <v>2052</v>
      </c>
      <c r="E1760" s="9" t="s">
        <v>2052</v>
      </c>
      <c r="F1760" s="5" t="s">
        <v>12483</v>
      </c>
      <c r="G1760" s="5" t="s">
        <v>4</v>
      </c>
      <c r="H1760" s="5" t="s">
        <v>2067</v>
      </c>
      <c r="I1760" s="4" t="s">
        <v>12585</v>
      </c>
      <c r="J1760" s="5" t="s">
        <v>2064</v>
      </c>
      <c r="K1760" s="5" t="s">
        <v>4</v>
      </c>
      <c r="L1760" s="5" t="s">
        <v>4</v>
      </c>
      <c r="M1760" s="5" t="s">
        <v>5</v>
      </c>
      <c r="N1760" s="5" t="s">
        <v>2068</v>
      </c>
      <c r="O1760" s="18">
        <v>44616</v>
      </c>
      <c r="P1760" s="5" t="s">
        <v>2069</v>
      </c>
      <c r="Q1760" s="19">
        <v>48254</v>
      </c>
      <c r="R1760" s="19">
        <v>48254</v>
      </c>
      <c r="S1760" s="19">
        <v>0</v>
      </c>
      <c r="T1760" s="19">
        <v>0</v>
      </c>
    </row>
    <row r="1761" spans="1:20" ht="29" outlineLevel="4" x14ac:dyDescent="0.35">
      <c r="A1761" s="9" t="s">
        <v>1222</v>
      </c>
      <c r="B1761" s="9" t="s">
        <v>1223</v>
      </c>
      <c r="C1761" s="12" t="s">
        <v>2040</v>
      </c>
      <c r="D1761" s="5" t="s">
        <v>2052</v>
      </c>
      <c r="E1761" s="9" t="s">
        <v>2052</v>
      </c>
      <c r="F1761" s="5" t="s">
        <v>12483</v>
      </c>
      <c r="G1761" s="5" t="s">
        <v>4</v>
      </c>
      <c r="H1761" s="5" t="s">
        <v>2067</v>
      </c>
      <c r="I1761" s="4" t="s">
        <v>12585</v>
      </c>
      <c r="J1761" s="5" t="s">
        <v>2064</v>
      </c>
      <c r="K1761" s="5" t="s">
        <v>4</v>
      </c>
      <c r="L1761" s="5" t="s">
        <v>4</v>
      </c>
      <c r="M1761" s="5" t="s">
        <v>5</v>
      </c>
      <c r="N1761" s="5" t="s">
        <v>2070</v>
      </c>
      <c r="O1761" s="18">
        <v>44697</v>
      </c>
      <c r="P1761" s="5" t="s">
        <v>2071</v>
      </c>
      <c r="Q1761" s="19">
        <v>41343</v>
      </c>
      <c r="R1761" s="19">
        <v>41343</v>
      </c>
      <c r="S1761" s="19">
        <v>0</v>
      </c>
      <c r="T1761" s="19">
        <v>0</v>
      </c>
    </row>
    <row r="1762" spans="1:20" outlineLevel="3" x14ac:dyDescent="0.35">
      <c r="H1762" s="1" t="s">
        <v>11280</v>
      </c>
      <c r="O1762" s="18"/>
      <c r="Q1762" s="19">
        <f>SUBTOTAL(9,Q1759:Q1761)</f>
        <v>125214</v>
      </c>
      <c r="R1762" s="19">
        <f>SUBTOTAL(9,R1759:R1761)</f>
        <v>125214</v>
      </c>
      <c r="S1762" s="19">
        <f>SUBTOTAL(9,S1759:S1761)</f>
        <v>0</v>
      </c>
      <c r="T1762" s="19">
        <f>SUBTOTAL(9,T1759:T1761)</f>
        <v>0</v>
      </c>
    </row>
    <row r="1763" spans="1:20" ht="29" outlineLevel="4" x14ac:dyDescent="0.35">
      <c r="A1763" s="9" t="s">
        <v>104</v>
      </c>
      <c r="B1763" s="9" t="s">
        <v>105</v>
      </c>
      <c r="C1763" s="12" t="s">
        <v>2040</v>
      </c>
      <c r="D1763" s="5" t="s">
        <v>2041</v>
      </c>
      <c r="E1763" s="9" t="s">
        <v>2041</v>
      </c>
      <c r="F1763" s="5" t="s">
        <v>4</v>
      </c>
      <c r="G1763" s="5" t="s">
        <v>45</v>
      </c>
      <c r="H1763" s="5" t="s">
        <v>2073</v>
      </c>
      <c r="I1763" s="4" t="s">
        <v>2074</v>
      </c>
      <c r="J1763" s="5" t="s">
        <v>4</v>
      </c>
      <c r="K1763" s="5" t="s">
        <v>4</v>
      </c>
      <c r="L1763" s="5" t="s">
        <v>4</v>
      </c>
      <c r="M1763" s="5" t="s">
        <v>5</v>
      </c>
      <c r="N1763" s="5" t="s">
        <v>2072</v>
      </c>
      <c r="O1763" s="18">
        <v>44519</v>
      </c>
      <c r="P1763" s="5" t="s">
        <v>7</v>
      </c>
      <c r="Q1763" s="19">
        <v>1262.9100000000001</v>
      </c>
      <c r="R1763" s="19">
        <v>0</v>
      </c>
      <c r="S1763" s="19">
        <v>1262.9100000000001</v>
      </c>
      <c r="T1763" s="19">
        <v>0</v>
      </c>
    </row>
    <row r="1764" spans="1:20" ht="29" outlineLevel="4" x14ac:dyDescent="0.35">
      <c r="A1764" s="9" t="s">
        <v>104</v>
      </c>
      <c r="B1764" s="9" t="s">
        <v>105</v>
      </c>
      <c r="C1764" s="12" t="s">
        <v>2040</v>
      </c>
      <c r="D1764" s="5" t="s">
        <v>2041</v>
      </c>
      <c r="E1764" s="9" t="s">
        <v>2041</v>
      </c>
      <c r="F1764" s="5" t="s">
        <v>4</v>
      </c>
      <c r="G1764" s="5" t="s">
        <v>45</v>
      </c>
      <c r="H1764" s="5" t="s">
        <v>2073</v>
      </c>
      <c r="I1764" s="4" t="s">
        <v>2074</v>
      </c>
      <c r="J1764" s="5" t="s">
        <v>4</v>
      </c>
      <c r="K1764" s="5" t="s">
        <v>4</v>
      </c>
      <c r="L1764" s="5" t="s">
        <v>4</v>
      </c>
      <c r="M1764" s="5" t="s">
        <v>5</v>
      </c>
      <c r="N1764" s="5" t="s">
        <v>2075</v>
      </c>
      <c r="O1764" s="18">
        <v>44621</v>
      </c>
      <c r="P1764" s="5" t="s">
        <v>7</v>
      </c>
      <c r="Q1764" s="19">
        <v>1714.65</v>
      </c>
      <c r="R1764" s="19">
        <v>0</v>
      </c>
      <c r="S1764" s="19">
        <v>1714.65</v>
      </c>
      <c r="T1764" s="19">
        <v>0</v>
      </c>
    </row>
    <row r="1765" spans="1:20" ht="29" outlineLevel="4" x14ac:dyDescent="0.35">
      <c r="A1765" s="9" t="s">
        <v>104</v>
      </c>
      <c r="B1765" s="9" t="s">
        <v>105</v>
      </c>
      <c r="C1765" s="12" t="s">
        <v>2040</v>
      </c>
      <c r="D1765" s="5" t="s">
        <v>2041</v>
      </c>
      <c r="E1765" s="9" t="s">
        <v>2041</v>
      </c>
      <c r="F1765" s="5" t="s">
        <v>4</v>
      </c>
      <c r="G1765" s="5" t="s">
        <v>45</v>
      </c>
      <c r="H1765" s="5" t="s">
        <v>2073</v>
      </c>
      <c r="I1765" s="4" t="s">
        <v>2074</v>
      </c>
      <c r="J1765" s="5" t="s">
        <v>4</v>
      </c>
      <c r="K1765" s="5" t="s">
        <v>4</v>
      </c>
      <c r="L1765" s="5" t="s">
        <v>4</v>
      </c>
      <c r="M1765" s="5" t="s">
        <v>5</v>
      </c>
      <c r="N1765" s="5" t="s">
        <v>2076</v>
      </c>
      <c r="O1765" s="18">
        <v>44733</v>
      </c>
      <c r="P1765" s="5" t="s">
        <v>7</v>
      </c>
      <c r="Q1765" s="19">
        <v>1441</v>
      </c>
      <c r="R1765" s="19">
        <v>0</v>
      </c>
      <c r="S1765" s="19">
        <v>1441</v>
      </c>
      <c r="T1765" s="19">
        <v>0</v>
      </c>
    </row>
    <row r="1766" spans="1:20" ht="29" outlineLevel="4" x14ac:dyDescent="0.35">
      <c r="A1766" s="9" t="s">
        <v>104</v>
      </c>
      <c r="B1766" s="9" t="s">
        <v>105</v>
      </c>
      <c r="C1766" s="12" t="s">
        <v>2040</v>
      </c>
      <c r="D1766" s="5" t="s">
        <v>2041</v>
      </c>
      <c r="E1766" s="9" t="s">
        <v>2041</v>
      </c>
      <c r="F1766" s="5" t="s">
        <v>1200</v>
      </c>
      <c r="G1766" s="5" t="s">
        <v>4</v>
      </c>
      <c r="H1766" s="5" t="s">
        <v>2073</v>
      </c>
      <c r="I1766" s="4" t="s">
        <v>2074</v>
      </c>
      <c r="J1766" s="5" t="s">
        <v>4</v>
      </c>
      <c r="K1766" s="5" t="s">
        <v>4</v>
      </c>
      <c r="L1766" s="5" t="s">
        <v>4</v>
      </c>
      <c r="M1766" s="5" t="s">
        <v>5</v>
      </c>
      <c r="N1766" s="5" t="s">
        <v>2072</v>
      </c>
      <c r="O1766" s="18">
        <v>44519</v>
      </c>
      <c r="P1766" s="5" t="s">
        <v>7</v>
      </c>
      <c r="Q1766" s="19">
        <v>10104.09</v>
      </c>
      <c r="R1766" s="19">
        <v>10104.09</v>
      </c>
      <c r="S1766" s="19">
        <v>0</v>
      </c>
      <c r="T1766" s="19">
        <v>0</v>
      </c>
    </row>
    <row r="1767" spans="1:20" ht="29" outlineLevel="4" x14ac:dyDescent="0.35">
      <c r="A1767" s="9" t="s">
        <v>104</v>
      </c>
      <c r="B1767" s="9" t="s">
        <v>105</v>
      </c>
      <c r="C1767" s="12" t="s">
        <v>2040</v>
      </c>
      <c r="D1767" s="5" t="s">
        <v>2041</v>
      </c>
      <c r="E1767" s="9" t="s">
        <v>2041</v>
      </c>
      <c r="F1767" s="5" t="s">
        <v>1200</v>
      </c>
      <c r="G1767" s="5" t="s">
        <v>4</v>
      </c>
      <c r="H1767" s="5" t="s">
        <v>2073</v>
      </c>
      <c r="I1767" s="4" t="s">
        <v>2074</v>
      </c>
      <c r="J1767" s="5" t="s">
        <v>4</v>
      </c>
      <c r="K1767" s="5" t="s">
        <v>4</v>
      </c>
      <c r="L1767" s="5" t="s">
        <v>4</v>
      </c>
      <c r="M1767" s="5" t="s">
        <v>5</v>
      </c>
      <c r="N1767" s="5" t="s">
        <v>2075</v>
      </c>
      <c r="O1767" s="18">
        <v>44621</v>
      </c>
      <c r="P1767" s="5" t="s">
        <v>7</v>
      </c>
      <c r="Q1767" s="19">
        <v>13718.35</v>
      </c>
      <c r="R1767" s="19">
        <v>13718.35</v>
      </c>
      <c r="S1767" s="19">
        <v>0</v>
      </c>
      <c r="T1767" s="19">
        <v>0</v>
      </c>
    </row>
    <row r="1768" spans="1:20" ht="29" outlineLevel="4" x14ac:dyDescent="0.35">
      <c r="A1768" s="9" t="s">
        <v>104</v>
      </c>
      <c r="B1768" s="9" t="s">
        <v>105</v>
      </c>
      <c r="C1768" s="12" t="s">
        <v>2040</v>
      </c>
      <c r="D1768" s="5" t="s">
        <v>2041</v>
      </c>
      <c r="E1768" s="9" t="s">
        <v>2041</v>
      </c>
      <c r="F1768" s="5" t="s">
        <v>1200</v>
      </c>
      <c r="G1768" s="5" t="s">
        <v>4</v>
      </c>
      <c r="H1768" s="5" t="s">
        <v>2073</v>
      </c>
      <c r="I1768" s="4" t="s">
        <v>2074</v>
      </c>
      <c r="J1768" s="5" t="s">
        <v>4</v>
      </c>
      <c r="K1768" s="5" t="s">
        <v>4</v>
      </c>
      <c r="L1768" s="5" t="s">
        <v>4</v>
      </c>
      <c r="M1768" s="5" t="s">
        <v>5</v>
      </c>
      <c r="N1768" s="5" t="s">
        <v>2076</v>
      </c>
      <c r="O1768" s="18">
        <v>44733</v>
      </c>
      <c r="P1768" s="5" t="s">
        <v>7</v>
      </c>
      <c r="Q1768" s="19">
        <v>11528</v>
      </c>
      <c r="R1768" s="19">
        <v>11528</v>
      </c>
      <c r="S1768" s="19">
        <v>0</v>
      </c>
      <c r="T1768" s="19">
        <v>0</v>
      </c>
    </row>
    <row r="1769" spans="1:20" outlineLevel="3" x14ac:dyDescent="0.35">
      <c r="H1769" s="1" t="s">
        <v>11281</v>
      </c>
      <c r="O1769" s="18"/>
      <c r="Q1769" s="19">
        <f>SUBTOTAL(9,Q1763:Q1768)</f>
        <v>39769</v>
      </c>
      <c r="R1769" s="19">
        <f>SUBTOTAL(9,R1763:R1768)</f>
        <v>35350.44</v>
      </c>
      <c r="S1769" s="19">
        <f>SUBTOTAL(9,S1763:S1768)</f>
        <v>4418.5600000000004</v>
      </c>
      <c r="T1769" s="19">
        <f>SUBTOTAL(9,T1763:T1768)</f>
        <v>0</v>
      </c>
    </row>
    <row r="1770" spans="1:20" ht="29" outlineLevel="4" x14ac:dyDescent="0.35">
      <c r="A1770" s="9" t="s">
        <v>526</v>
      </c>
      <c r="B1770" s="9" t="s">
        <v>527</v>
      </c>
      <c r="C1770" s="12" t="s">
        <v>2040</v>
      </c>
      <c r="D1770" s="5" t="s">
        <v>2041</v>
      </c>
      <c r="E1770" s="9" t="s">
        <v>2060</v>
      </c>
      <c r="F1770" s="5" t="s">
        <v>566</v>
      </c>
      <c r="G1770" s="5" t="s">
        <v>4</v>
      </c>
      <c r="H1770" s="5" t="s">
        <v>2079</v>
      </c>
      <c r="I1770" s="4" t="s">
        <v>12586</v>
      </c>
      <c r="J1770" s="5" t="s">
        <v>4</v>
      </c>
      <c r="K1770" s="5" t="s">
        <v>4</v>
      </c>
      <c r="L1770" s="5" t="s">
        <v>4</v>
      </c>
      <c r="M1770" s="5" t="s">
        <v>5</v>
      </c>
      <c r="N1770" s="5" t="s">
        <v>2077</v>
      </c>
      <c r="O1770" s="18">
        <v>44686</v>
      </c>
      <c r="P1770" s="5" t="s">
        <v>2078</v>
      </c>
      <c r="Q1770" s="19">
        <v>40</v>
      </c>
      <c r="R1770" s="19">
        <v>40</v>
      </c>
      <c r="S1770" s="19">
        <v>0</v>
      </c>
      <c r="T1770" s="19">
        <v>0</v>
      </c>
    </row>
    <row r="1771" spans="1:20" outlineLevel="3" x14ac:dyDescent="0.35">
      <c r="H1771" s="1" t="s">
        <v>11282</v>
      </c>
      <c r="O1771" s="18"/>
      <c r="Q1771" s="19">
        <f>SUBTOTAL(9,Q1770:Q1770)</f>
        <v>40</v>
      </c>
      <c r="R1771" s="19">
        <f>SUBTOTAL(9,R1770:R1770)</f>
        <v>40</v>
      </c>
      <c r="S1771" s="19">
        <f>SUBTOTAL(9,S1770:S1770)</f>
        <v>0</v>
      </c>
      <c r="T1771" s="19">
        <f>SUBTOTAL(9,T1770:T1770)</f>
        <v>0</v>
      </c>
    </row>
    <row r="1772" spans="1:20" ht="29" outlineLevel="4" x14ac:dyDescent="0.35">
      <c r="A1772" s="9" t="s">
        <v>104</v>
      </c>
      <c r="B1772" s="9" t="s">
        <v>105</v>
      </c>
      <c r="C1772" s="12" t="s">
        <v>2040</v>
      </c>
      <c r="D1772" s="5" t="s">
        <v>2041</v>
      </c>
      <c r="E1772" s="9" t="s">
        <v>2041</v>
      </c>
      <c r="F1772" s="5" t="s">
        <v>4</v>
      </c>
      <c r="G1772" s="5" t="s">
        <v>1871</v>
      </c>
      <c r="H1772" s="5" t="s">
        <v>2081</v>
      </c>
      <c r="I1772" s="4" t="s">
        <v>2082</v>
      </c>
      <c r="J1772" s="5" t="s">
        <v>4</v>
      </c>
      <c r="K1772" s="5" t="s">
        <v>4</v>
      </c>
      <c r="L1772" s="5" t="s">
        <v>4</v>
      </c>
      <c r="M1772" s="5" t="s">
        <v>5</v>
      </c>
      <c r="N1772" s="5" t="s">
        <v>2080</v>
      </c>
      <c r="O1772" s="18">
        <v>44670</v>
      </c>
      <c r="P1772" s="5" t="s">
        <v>7</v>
      </c>
      <c r="Q1772" s="19">
        <v>42140</v>
      </c>
      <c r="R1772" s="19">
        <v>0</v>
      </c>
      <c r="S1772" s="19">
        <v>42140</v>
      </c>
      <c r="T1772" s="19">
        <v>0</v>
      </c>
    </row>
    <row r="1773" spans="1:20" outlineLevel="3" x14ac:dyDescent="0.35">
      <c r="H1773" s="1" t="s">
        <v>11283</v>
      </c>
      <c r="O1773" s="18"/>
      <c r="Q1773" s="19">
        <f>SUBTOTAL(9,Q1772:Q1772)</f>
        <v>42140</v>
      </c>
      <c r="R1773" s="19">
        <f>SUBTOTAL(9,R1772:R1772)</f>
        <v>0</v>
      </c>
      <c r="S1773" s="19">
        <f>SUBTOTAL(9,S1772:S1772)</f>
        <v>42140</v>
      </c>
      <c r="T1773" s="19">
        <f>SUBTOTAL(9,T1772:T1772)</f>
        <v>0</v>
      </c>
    </row>
    <row r="1774" spans="1:20" outlineLevel="4" x14ac:dyDescent="0.35">
      <c r="A1774" s="9" t="s">
        <v>104</v>
      </c>
      <c r="B1774" s="9" t="s">
        <v>105</v>
      </c>
      <c r="C1774" s="12" t="s">
        <v>2040</v>
      </c>
      <c r="D1774" s="5" t="s">
        <v>2041</v>
      </c>
      <c r="E1774" s="9" t="s">
        <v>2041</v>
      </c>
      <c r="F1774" s="5" t="s">
        <v>4</v>
      </c>
      <c r="G1774" s="5" t="s">
        <v>334</v>
      </c>
      <c r="H1774" s="5" t="s">
        <v>336</v>
      </c>
      <c r="I1774" s="4" t="s">
        <v>12505</v>
      </c>
      <c r="J1774" s="5" t="s">
        <v>4</v>
      </c>
      <c r="K1774" s="5" t="s">
        <v>4</v>
      </c>
      <c r="L1774" s="5" t="s">
        <v>4</v>
      </c>
      <c r="M1774" s="5" t="s">
        <v>5</v>
      </c>
      <c r="N1774" s="5" t="s">
        <v>2083</v>
      </c>
      <c r="O1774" s="18">
        <v>44523</v>
      </c>
      <c r="P1774" s="5" t="s">
        <v>7</v>
      </c>
      <c r="Q1774" s="19">
        <v>181990</v>
      </c>
      <c r="R1774" s="19">
        <v>0</v>
      </c>
      <c r="S1774" s="19">
        <v>181990</v>
      </c>
      <c r="T1774" s="19">
        <v>0</v>
      </c>
    </row>
    <row r="1775" spans="1:20" outlineLevel="3" x14ac:dyDescent="0.35">
      <c r="H1775" s="1" t="s">
        <v>10981</v>
      </c>
      <c r="O1775" s="18"/>
      <c r="Q1775" s="19">
        <f>SUBTOTAL(9,Q1774:Q1774)</f>
        <v>181990</v>
      </c>
      <c r="R1775" s="19">
        <f>SUBTOTAL(9,R1774:R1774)</f>
        <v>0</v>
      </c>
      <c r="S1775" s="19">
        <f>SUBTOTAL(9,S1774:S1774)</f>
        <v>181990</v>
      </c>
      <c r="T1775" s="19">
        <f>SUBTOTAL(9,T1774:T1774)</f>
        <v>0</v>
      </c>
    </row>
    <row r="1776" spans="1:20" outlineLevel="2" x14ac:dyDescent="0.35">
      <c r="C1776" s="11" t="s">
        <v>10266</v>
      </c>
      <c r="O1776" s="18"/>
      <c r="Q1776" s="19">
        <f>SUBTOTAL(9,Q1744:Q1774)</f>
        <v>2910505.8999999994</v>
      </c>
      <c r="R1776" s="19">
        <f>SUBTOTAL(9,R1744:R1774)</f>
        <v>225743.98</v>
      </c>
      <c r="S1776" s="19">
        <f>SUBTOTAL(9,S1744:S1774)</f>
        <v>2684761.92</v>
      </c>
      <c r="T1776" s="19">
        <f>SUBTOTAL(9,T1744:T1774)</f>
        <v>0</v>
      </c>
    </row>
    <row r="1777" spans="1:20" outlineLevel="4" x14ac:dyDescent="0.35">
      <c r="A1777" s="9" t="s">
        <v>1129</v>
      </c>
      <c r="B1777" s="9" t="s">
        <v>1130</v>
      </c>
      <c r="C1777" s="12" t="s">
        <v>2084</v>
      </c>
      <c r="D1777" s="5" t="s">
        <v>2085</v>
      </c>
      <c r="E1777" s="9" t="s">
        <v>2085</v>
      </c>
      <c r="F1777" s="5" t="s">
        <v>4</v>
      </c>
      <c r="G1777" s="5" t="s">
        <v>1133</v>
      </c>
      <c r="H1777" s="5" t="s">
        <v>1135</v>
      </c>
      <c r="I1777" s="4" t="s">
        <v>1136</v>
      </c>
      <c r="J1777" s="5" t="s">
        <v>4</v>
      </c>
      <c r="K1777" s="5" t="s">
        <v>4</v>
      </c>
      <c r="L1777" s="5" t="s">
        <v>4</v>
      </c>
      <c r="M1777" s="5" t="s">
        <v>5</v>
      </c>
      <c r="N1777" s="5" t="s">
        <v>2086</v>
      </c>
      <c r="O1777" s="18">
        <v>44467</v>
      </c>
      <c r="P1777" s="5" t="s">
        <v>7</v>
      </c>
      <c r="Q1777" s="19">
        <v>664005.25</v>
      </c>
      <c r="R1777" s="19">
        <v>0</v>
      </c>
      <c r="S1777" s="19">
        <v>664005.25</v>
      </c>
      <c r="T1777" s="19">
        <v>0</v>
      </c>
    </row>
    <row r="1778" spans="1:20" outlineLevel="4" x14ac:dyDescent="0.35">
      <c r="A1778" s="9" t="s">
        <v>1129</v>
      </c>
      <c r="B1778" s="9" t="s">
        <v>1130</v>
      </c>
      <c r="C1778" s="12" t="s">
        <v>2084</v>
      </c>
      <c r="D1778" s="5" t="s">
        <v>2085</v>
      </c>
      <c r="E1778" s="9" t="s">
        <v>2085</v>
      </c>
      <c r="F1778" s="5" t="s">
        <v>4</v>
      </c>
      <c r="G1778" s="5" t="s">
        <v>1133</v>
      </c>
      <c r="H1778" s="5" t="s">
        <v>1135</v>
      </c>
      <c r="I1778" s="4" t="s">
        <v>1136</v>
      </c>
      <c r="J1778" s="5" t="s">
        <v>4</v>
      </c>
      <c r="K1778" s="5" t="s">
        <v>4</v>
      </c>
      <c r="L1778" s="5" t="s">
        <v>4</v>
      </c>
      <c r="M1778" s="5" t="s">
        <v>5</v>
      </c>
      <c r="N1778" s="5" t="s">
        <v>2087</v>
      </c>
      <c r="O1778" s="18">
        <v>44558</v>
      </c>
      <c r="P1778" s="5" t="s">
        <v>7</v>
      </c>
      <c r="Q1778" s="19">
        <v>908816.78</v>
      </c>
      <c r="R1778" s="19">
        <v>0</v>
      </c>
      <c r="S1778" s="19">
        <v>908816.78</v>
      </c>
      <c r="T1778" s="19">
        <v>0</v>
      </c>
    </row>
    <row r="1779" spans="1:20" outlineLevel="3" x14ac:dyDescent="0.35">
      <c r="H1779" s="1" t="s">
        <v>11125</v>
      </c>
      <c r="O1779" s="18"/>
      <c r="Q1779" s="19">
        <f>SUBTOTAL(9,Q1777:Q1778)</f>
        <v>1572822.03</v>
      </c>
      <c r="R1779" s="19">
        <f>SUBTOTAL(9,R1777:R1778)</f>
        <v>0</v>
      </c>
      <c r="S1779" s="19">
        <f>SUBTOTAL(9,S1777:S1778)</f>
        <v>1572822.03</v>
      </c>
      <c r="T1779" s="19">
        <f>SUBTOTAL(9,T1777:T1778)</f>
        <v>0</v>
      </c>
    </row>
    <row r="1780" spans="1:20" outlineLevel="2" x14ac:dyDescent="0.35">
      <c r="C1780" s="11" t="s">
        <v>10267</v>
      </c>
      <c r="O1780" s="18"/>
      <c r="Q1780" s="19">
        <f>SUBTOTAL(9,Q1777:Q1778)</f>
        <v>1572822.03</v>
      </c>
      <c r="R1780" s="19">
        <f>SUBTOTAL(9,R1777:R1778)</f>
        <v>0</v>
      </c>
      <c r="S1780" s="19">
        <f>SUBTOTAL(9,S1777:S1778)</f>
        <v>1572822.03</v>
      </c>
      <c r="T1780" s="19">
        <f>SUBTOTAL(9,T1777:T1778)</f>
        <v>0</v>
      </c>
    </row>
    <row r="1781" spans="1:20" outlineLevel="4" x14ac:dyDescent="0.35">
      <c r="A1781" s="9" t="s">
        <v>1129</v>
      </c>
      <c r="B1781" s="9" t="s">
        <v>1130</v>
      </c>
      <c r="C1781" s="12" t="s">
        <v>2088</v>
      </c>
      <c r="D1781" s="5" t="s">
        <v>2089</v>
      </c>
      <c r="E1781" s="9" t="s">
        <v>2089</v>
      </c>
      <c r="F1781" s="5" t="s">
        <v>4</v>
      </c>
      <c r="G1781" s="5" t="s">
        <v>1133</v>
      </c>
      <c r="H1781" s="5" t="s">
        <v>1135</v>
      </c>
      <c r="I1781" s="4" t="s">
        <v>1136</v>
      </c>
      <c r="J1781" s="5" t="s">
        <v>4</v>
      </c>
      <c r="K1781" s="5" t="s">
        <v>4</v>
      </c>
      <c r="L1781" s="5" t="s">
        <v>4</v>
      </c>
      <c r="M1781" s="5" t="s">
        <v>5</v>
      </c>
      <c r="N1781" s="5" t="s">
        <v>2090</v>
      </c>
      <c r="O1781" s="18">
        <v>44467</v>
      </c>
      <c r="P1781" s="5" t="s">
        <v>7</v>
      </c>
      <c r="Q1781" s="19">
        <v>95688.82</v>
      </c>
      <c r="R1781" s="19">
        <v>0</v>
      </c>
      <c r="S1781" s="19">
        <v>95688.82</v>
      </c>
      <c r="T1781" s="19">
        <v>0</v>
      </c>
    </row>
    <row r="1782" spans="1:20" outlineLevel="4" x14ac:dyDescent="0.35">
      <c r="A1782" s="9" t="s">
        <v>1129</v>
      </c>
      <c r="B1782" s="9" t="s">
        <v>1130</v>
      </c>
      <c r="C1782" s="12" t="s">
        <v>2088</v>
      </c>
      <c r="D1782" s="5" t="s">
        <v>2089</v>
      </c>
      <c r="E1782" s="9" t="s">
        <v>2089</v>
      </c>
      <c r="F1782" s="5" t="s">
        <v>4</v>
      </c>
      <c r="G1782" s="5" t="s">
        <v>1133</v>
      </c>
      <c r="H1782" s="5" t="s">
        <v>1135</v>
      </c>
      <c r="I1782" s="4" t="s">
        <v>1136</v>
      </c>
      <c r="J1782" s="5" t="s">
        <v>4</v>
      </c>
      <c r="K1782" s="5" t="s">
        <v>4</v>
      </c>
      <c r="L1782" s="5" t="s">
        <v>4</v>
      </c>
      <c r="M1782" s="5" t="s">
        <v>5</v>
      </c>
      <c r="N1782" s="5" t="s">
        <v>2091</v>
      </c>
      <c r="O1782" s="18">
        <v>44558</v>
      </c>
      <c r="P1782" s="5" t="s">
        <v>7</v>
      </c>
      <c r="Q1782" s="19">
        <v>130026.06</v>
      </c>
      <c r="R1782" s="19">
        <v>0</v>
      </c>
      <c r="S1782" s="19">
        <v>130026.06</v>
      </c>
      <c r="T1782" s="19">
        <v>0</v>
      </c>
    </row>
    <row r="1783" spans="1:20" outlineLevel="3" x14ac:dyDescent="0.35">
      <c r="H1783" s="1" t="s">
        <v>11125</v>
      </c>
      <c r="O1783" s="18"/>
      <c r="Q1783" s="19">
        <f>SUBTOTAL(9,Q1781:Q1782)</f>
        <v>225714.88</v>
      </c>
      <c r="R1783" s="19">
        <f>SUBTOTAL(9,R1781:R1782)</f>
        <v>0</v>
      </c>
      <c r="S1783" s="19">
        <f>SUBTOTAL(9,S1781:S1782)</f>
        <v>225714.88</v>
      </c>
      <c r="T1783" s="19">
        <f>SUBTOTAL(9,T1781:T1782)</f>
        <v>0</v>
      </c>
    </row>
    <row r="1784" spans="1:20" outlineLevel="2" x14ac:dyDescent="0.35">
      <c r="C1784" s="11" t="s">
        <v>10268</v>
      </c>
      <c r="O1784" s="18"/>
      <c r="Q1784" s="19">
        <f>SUBTOTAL(9,Q1781:Q1782)</f>
        <v>225714.88</v>
      </c>
      <c r="R1784" s="19">
        <f>SUBTOTAL(9,R1781:R1782)</f>
        <v>0</v>
      </c>
      <c r="S1784" s="19">
        <f>SUBTOTAL(9,S1781:S1782)</f>
        <v>225714.88</v>
      </c>
      <c r="T1784" s="19">
        <f>SUBTOTAL(9,T1781:T1782)</f>
        <v>0</v>
      </c>
    </row>
    <row r="1785" spans="1:20" outlineLevel="4" x14ac:dyDescent="0.35">
      <c r="A1785" s="9" t="s">
        <v>1129</v>
      </c>
      <c r="B1785" s="9" t="s">
        <v>1130</v>
      </c>
      <c r="C1785" s="12" t="s">
        <v>2092</v>
      </c>
      <c r="D1785" s="5" t="s">
        <v>2093</v>
      </c>
      <c r="E1785" s="9" t="s">
        <v>2093</v>
      </c>
      <c r="F1785" s="5" t="s">
        <v>4</v>
      </c>
      <c r="G1785" s="5" t="s">
        <v>1133</v>
      </c>
      <c r="H1785" s="5" t="s">
        <v>1135</v>
      </c>
      <c r="I1785" s="4" t="s">
        <v>1136</v>
      </c>
      <c r="J1785" s="5" t="s">
        <v>4</v>
      </c>
      <c r="K1785" s="5" t="s">
        <v>4</v>
      </c>
      <c r="L1785" s="5" t="s">
        <v>4</v>
      </c>
      <c r="M1785" s="5" t="s">
        <v>5</v>
      </c>
      <c r="N1785" s="5" t="s">
        <v>2094</v>
      </c>
      <c r="O1785" s="18">
        <v>44467</v>
      </c>
      <c r="P1785" s="5" t="s">
        <v>7</v>
      </c>
      <c r="Q1785" s="19">
        <v>148579.41</v>
      </c>
      <c r="R1785" s="19">
        <v>0</v>
      </c>
      <c r="S1785" s="19">
        <v>148579.41</v>
      </c>
      <c r="T1785" s="19">
        <v>0</v>
      </c>
    </row>
    <row r="1786" spans="1:20" outlineLevel="4" x14ac:dyDescent="0.35">
      <c r="A1786" s="9" t="s">
        <v>1129</v>
      </c>
      <c r="B1786" s="9" t="s">
        <v>1130</v>
      </c>
      <c r="C1786" s="12" t="s">
        <v>2092</v>
      </c>
      <c r="D1786" s="5" t="s">
        <v>2093</v>
      </c>
      <c r="E1786" s="9" t="s">
        <v>2093</v>
      </c>
      <c r="F1786" s="5" t="s">
        <v>4</v>
      </c>
      <c r="G1786" s="5" t="s">
        <v>1133</v>
      </c>
      <c r="H1786" s="5" t="s">
        <v>1135</v>
      </c>
      <c r="I1786" s="4" t="s">
        <v>1136</v>
      </c>
      <c r="J1786" s="5" t="s">
        <v>4</v>
      </c>
      <c r="K1786" s="5" t="s">
        <v>4</v>
      </c>
      <c r="L1786" s="5" t="s">
        <v>4</v>
      </c>
      <c r="M1786" s="5" t="s">
        <v>5</v>
      </c>
      <c r="N1786" s="5" t="s">
        <v>2095</v>
      </c>
      <c r="O1786" s="18">
        <v>44558</v>
      </c>
      <c r="P1786" s="5" t="s">
        <v>7</v>
      </c>
      <c r="Q1786" s="19">
        <v>201910.55</v>
      </c>
      <c r="R1786" s="19">
        <v>0</v>
      </c>
      <c r="S1786" s="19">
        <v>201910.55</v>
      </c>
      <c r="T1786" s="19">
        <v>0</v>
      </c>
    </row>
    <row r="1787" spans="1:20" outlineLevel="3" x14ac:dyDescent="0.35">
      <c r="H1787" s="1" t="s">
        <v>11125</v>
      </c>
      <c r="O1787" s="18"/>
      <c r="Q1787" s="19">
        <f>SUBTOTAL(9,Q1785:Q1786)</f>
        <v>350489.95999999996</v>
      </c>
      <c r="R1787" s="19">
        <f>SUBTOTAL(9,R1785:R1786)</f>
        <v>0</v>
      </c>
      <c r="S1787" s="19">
        <f>SUBTOTAL(9,S1785:S1786)</f>
        <v>350489.95999999996</v>
      </c>
      <c r="T1787" s="19">
        <f>SUBTOTAL(9,T1785:T1786)</f>
        <v>0</v>
      </c>
    </row>
    <row r="1788" spans="1:20" outlineLevel="2" x14ac:dyDescent="0.35">
      <c r="C1788" s="11" t="s">
        <v>10269</v>
      </c>
      <c r="O1788" s="18"/>
      <c r="Q1788" s="19">
        <f>SUBTOTAL(9,Q1785:Q1786)</f>
        <v>350489.95999999996</v>
      </c>
      <c r="R1788" s="19">
        <f>SUBTOTAL(9,R1785:R1786)</f>
        <v>0</v>
      </c>
      <c r="S1788" s="19">
        <f>SUBTOTAL(9,S1785:S1786)</f>
        <v>350489.95999999996</v>
      </c>
      <c r="T1788" s="19">
        <f>SUBTOTAL(9,T1785:T1786)</f>
        <v>0</v>
      </c>
    </row>
    <row r="1789" spans="1:20" outlineLevel="4" x14ac:dyDescent="0.35">
      <c r="A1789" s="9" t="s">
        <v>1129</v>
      </c>
      <c r="B1789" s="9" t="s">
        <v>1130</v>
      </c>
      <c r="C1789" s="12" t="s">
        <v>2096</v>
      </c>
      <c r="D1789" s="5" t="s">
        <v>2097</v>
      </c>
      <c r="E1789" s="9" t="s">
        <v>2097</v>
      </c>
      <c r="F1789" s="5" t="s">
        <v>4</v>
      </c>
      <c r="G1789" s="5" t="s">
        <v>1133</v>
      </c>
      <c r="H1789" s="5" t="s">
        <v>1135</v>
      </c>
      <c r="I1789" s="4" t="s">
        <v>1136</v>
      </c>
      <c r="J1789" s="5" t="s">
        <v>4</v>
      </c>
      <c r="K1789" s="5" t="s">
        <v>4</v>
      </c>
      <c r="L1789" s="5" t="s">
        <v>4</v>
      </c>
      <c r="M1789" s="5" t="s">
        <v>5</v>
      </c>
      <c r="N1789" s="5" t="s">
        <v>2098</v>
      </c>
      <c r="O1789" s="18">
        <v>44467</v>
      </c>
      <c r="P1789" s="5" t="s">
        <v>7</v>
      </c>
      <c r="Q1789" s="19">
        <v>267986.5</v>
      </c>
      <c r="R1789" s="19">
        <v>0</v>
      </c>
      <c r="S1789" s="19">
        <v>267986.5</v>
      </c>
      <c r="T1789" s="19">
        <v>0</v>
      </c>
    </row>
    <row r="1790" spans="1:20" outlineLevel="4" x14ac:dyDescent="0.35">
      <c r="A1790" s="9" t="s">
        <v>1129</v>
      </c>
      <c r="B1790" s="9" t="s">
        <v>1130</v>
      </c>
      <c r="C1790" s="12" t="s">
        <v>2096</v>
      </c>
      <c r="D1790" s="5" t="s">
        <v>2097</v>
      </c>
      <c r="E1790" s="9" t="s">
        <v>2097</v>
      </c>
      <c r="F1790" s="5" t="s">
        <v>4</v>
      </c>
      <c r="G1790" s="5" t="s">
        <v>1133</v>
      </c>
      <c r="H1790" s="5" t="s">
        <v>1135</v>
      </c>
      <c r="I1790" s="4" t="s">
        <v>1136</v>
      </c>
      <c r="J1790" s="5" t="s">
        <v>4</v>
      </c>
      <c r="K1790" s="5" t="s">
        <v>4</v>
      </c>
      <c r="L1790" s="5" t="s">
        <v>4</v>
      </c>
      <c r="M1790" s="5" t="s">
        <v>5</v>
      </c>
      <c r="N1790" s="5" t="s">
        <v>2099</v>
      </c>
      <c r="O1790" s="18">
        <v>44558</v>
      </c>
      <c r="P1790" s="5" t="s">
        <v>7</v>
      </c>
      <c r="Q1790" s="19">
        <v>363664.65</v>
      </c>
      <c r="R1790" s="19">
        <v>0</v>
      </c>
      <c r="S1790" s="19">
        <v>363664.65</v>
      </c>
      <c r="T1790" s="19">
        <v>0</v>
      </c>
    </row>
    <row r="1791" spans="1:20" ht="12.5" customHeight="1" outlineLevel="3" x14ac:dyDescent="0.35">
      <c r="H1791" s="1" t="s">
        <v>11125</v>
      </c>
      <c r="O1791" s="18"/>
      <c r="Q1791" s="19">
        <f>SUBTOTAL(9,Q1789:Q1790)</f>
        <v>631651.15</v>
      </c>
      <c r="R1791" s="19">
        <f>SUBTOTAL(9,R1789:R1790)</f>
        <v>0</v>
      </c>
      <c r="S1791" s="19">
        <f>SUBTOTAL(9,S1789:S1790)</f>
        <v>631651.15</v>
      </c>
      <c r="T1791" s="19">
        <f>SUBTOTAL(9,T1789:T1790)</f>
        <v>0</v>
      </c>
    </row>
    <row r="1792" spans="1:20" ht="29" outlineLevel="4" x14ac:dyDescent="0.35">
      <c r="A1792" s="9" t="s">
        <v>97</v>
      </c>
      <c r="B1792" s="9" t="s">
        <v>98</v>
      </c>
      <c r="C1792" s="12" t="s">
        <v>2096</v>
      </c>
      <c r="D1792" s="5" t="s">
        <v>2100</v>
      </c>
      <c r="E1792" s="9" t="s">
        <v>2100</v>
      </c>
      <c r="F1792" s="5" t="s">
        <v>4</v>
      </c>
      <c r="G1792" s="5" t="s">
        <v>1006</v>
      </c>
      <c r="H1792" s="5" t="s">
        <v>2104</v>
      </c>
      <c r="I1792" s="4" t="s">
        <v>2105</v>
      </c>
      <c r="J1792" s="5" t="s">
        <v>2101</v>
      </c>
      <c r="K1792" s="5" t="s">
        <v>4</v>
      </c>
      <c r="L1792" s="5" t="s">
        <v>4</v>
      </c>
      <c r="M1792" s="5" t="s">
        <v>5</v>
      </c>
      <c r="N1792" s="5" t="s">
        <v>2102</v>
      </c>
      <c r="O1792" s="18">
        <v>44739</v>
      </c>
      <c r="P1792" s="5" t="s">
        <v>2103</v>
      </c>
      <c r="Q1792" s="19">
        <v>81189.509999999995</v>
      </c>
      <c r="R1792" s="19">
        <v>0</v>
      </c>
      <c r="S1792" s="19">
        <v>81189.509999999995</v>
      </c>
      <c r="T1792" s="19">
        <v>0</v>
      </c>
    </row>
    <row r="1793" spans="1:20" outlineLevel="3" x14ac:dyDescent="0.35">
      <c r="H1793" s="1" t="s">
        <v>11284</v>
      </c>
      <c r="O1793" s="18"/>
      <c r="Q1793" s="19">
        <f>SUBTOTAL(9,Q1792:Q1792)</f>
        <v>81189.509999999995</v>
      </c>
      <c r="R1793" s="19">
        <f>SUBTOTAL(9,R1792:R1792)</f>
        <v>0</v>
      </c>
      <c r="S1793" s="19">
        <f>SUBTOTAL(9,S1792:S1792)</f>
        <v>81189.509999999995</v>
      </c>
      <c r="T1793" s="19">
        <f>SUBTOTAL(9,T1792:T1792)</f>
        <v>0</v>
      </c>
    </row>
    <row r="1794" spans="1:20" ht="29" outlineLevel="4" x14ac:dyDescent="0.35">
      <c r="A1794" s="9" t="s">
        <v>97</v>
      </c>
      <c r="B1794" s="9" t="s">
        <v>98</v>
      </c>
      <c r="C1794" s="12" t="s">
        <v>2096</v>
      </c>
      <c r="D1794" s="5" t="s">
        <v>2100</v>
      </c>
      <c r="E1794" s="9" t="s">
        <v>2100</v>
      </c>
      <c r="F1794" s="5" t="s">
        <v>4</v>
      </c>
      <c r="G1794" s="5" t="s">
        <v>1006</v>
      </c>
      <c r="H1794" s="5" t="s">
        <v>2109</v>
      </c>
      <c r="I1794" s="4" t="s">
        <v>12587</v>
      </c>
      <c r="J1794" s="5" t="s">
        <v>2106</v>
      </c>
      <c r="K1794" s="5" t="s">
        <v>4</v>
      </c>
      <c r="L1794" s="5" t="s">
        <v>4</v>
      </c>
      <c r="M1794" s="5" t="s">
        <v>5</v>
      </c>
      <c r="N1794" s="5" t="s">
        <v>2107</v>
      </c>
      <c r="O1794" s="18">
        <v>44462</v>
      </c>
      <c r="P1794" s="5" t="s">
        <v>2108</v>
      </c>
      <c r="Q1794" s="19">
        <v>177640</v>
      </c>
      <c r="R1794" s="19">
        <v>0</v>
      </c>
      <c r="S1794" s="19">
        <v>177640</v>
      </c>
      <c r="T1794" s="19">
        <v>0</v>
      </c>
    </row>
    <row r="1795" spans="1:20" outlineLevel="3" x14ac:dyDescent="0.35">
      <c r="H1795" s="1" t="s">
        <v>11285</v>
      </c>
      <c r="O1795" s="18"/>
      <c r="Q1795" s="19">
        <f>SUBTOTAL(9,Q1794:Q1794)</f>
        <v>177640</v>
      </c>
      <c r="R1795" s="19">
        <f>SUBTOTAL(9,R1794:R1794)</f>
        <v>0</v>
      </c>
      <c r="S1795" s="19">
        <f>SUBTOTAL(9,S1794:S1794)</f>
        <v>177640</v>
      </c>
      <c r="T1795" s="19">
        <f>SUBTOTAL(9,T1794:T1794)</f>
        <v>0</v>
      </c>
    </row>
    <row r="1796" spans="1:20" outlineLevel="2" x14ac:dyDescent="0.35">
      <c r="C1796" s="11" t="s">
        <v>10270</v>
      </c>
      <c r="O1796" s="18"/>
      <c r="Q1796" s="19">
        <f>SUBTOTAL(9,Q1789:Q1794)</f>
        <v>890480.66</v>
      </c>
      <c r="R1796" s="19">
        <f>SUBTOTAL(9,R1789:R1794)</f>
        <v>0</v>
      </c>
      <c r="S1796" s="19">
        <f>SUBTOTAL(9,S1789:S1794)</f>
        <v>890480.66</v>
      </c>
      <c r="T1796" s="19">
        <f>SUBTOTAL(9,T1789:T1794)</f>
        <v>0</v>
      </c>
    </row>
    <row r="1797" spans="1:20" outlineLevel="4" x14ac:dyDescent="0.35">
      <c r="A1797" s="9" t="s">
        <v>1129</v>
      </c>
      <c r="B1797" s="9" t="s">
        <v>1130</v>
      </c>
      <c r="C1797" s="12" t="s">
        <v>2110</v>
      </c>
      <c r="D1797" s="5" t="s">
        <v>2111</v>
      </c>
      <c r="E1797" s="9" t="s">
        <v>2111</v>
      </c>
      <c r="F1797" s="5" t="s">
        <v>4</v>
      </c>
      <c r="G1797" s="5" t="s">
        <v>1133</v>
      </c>
      <c r="H1797" s="5" t="s">
        <v>1135</v>
      </c>
      <c r="I1797" s="4" t="s">
        <v>1136</v>
      </c>
      <c r="J1797" s="5" t="s">
        <v>4</v>
      </c>
      <c r="K1797" s="5" t="s">
        <v>4</v>
      </c>
      <c r="L1797" s="5" t="s">
        <v>4</v>
      </c>
      <c r="M1797" s="5" t="s">
        <v>5</v>
      </c>
      <c r="N1797" s="5" t="s">
        <v>2112</v>
      </c>
      <c r="O1797" s="18">
        <v>44467</v>
      </c>
      <c r="P1797" s="5" t="s">
        <v>7</v>
      </c>
      <c r="Q1797" s="19">
        <v>204869.44</v>
      </c>
      <c r="R1797" s="19">
        <v>0</v>
      </c>
      <c r="S1797" s="19">
        <v>204869.44</v>
      </c>
      <c r="T1797" s="19">
        <v>0</v>
      </c>
    </row>
    <row r="1798" spans="1:20" outlineLevel="4" x14ac:dyDescent="0.35">
      <c r="A1798" s="9" t="s">
        <v>1129</v>
      </c>
      <c r="B1798" s="9" t="s">
        <v>1130</v>
      </c>
      <c r="C1798" s="12" t="s">
        <v>2110</v>
      </c>
      <c r="D1798" s="5" t="s">
        <v>2111</v>
      </c>
      <c r="E1798" s="9" t="s">
        <v>2111</v>
      </c>
      <c r="F1798" s="5" t="s">
        <v>4</v>
      </c>
      <c r="G1798" s="5" t="s">
        <v>1133</v>
      </c>
      <c r="H1798" s="5" t="s">
        <v>1135</v>
      </c>
      <c r="I1798" s="4" t="s">
        <v>1136</v>
      </c>
      <c r="J1798" s="5" t="s">
        <v>4</v>
      </c>
      <c r="K1798" s="5" t="s">
        <v>4</v>
      </c>
      <c r="L1798" s="5" t="s">
        <v>4</v>
      </c>
      <c r="M1798" s="5" t="s">
        <v>5</v>
      </c>
      <c r="N1798" s="5" t="s">
        <v>2113</v>
      </c>
      <c r="O1798" s="18">
        <v>44558</v>
      </c>
      <c r="P1798" s="5" t="s">
        <v>7</v>
      </c>
      <c r="Q1798" s="19">
        <v>277502.03000000003</v>
      </c>
      <c r="R1798" s="19">
        <v>0</v>
      </c>
      <c r="S1798" s="19">
        <v>277502.03000000003</v>
      </c>
      <c r="T1798" s="19">
        <v>0</v>
      </c>
    </row>
    <row r="1799" spans="1:20" outlineLevel="3" x14ac:dyDescent="0.35">
      <c r="H1799" s="1" t="s">
        <v>11125</v>
      </c>
      <c r="O1799" s="18"/>
      <c r="Q1799" s="19">
        <f>SUBTOTAL(9,Q1797:Q1798)</f>
        <v>482371.47000000003</v>
      </c>
      <c r="R1799" s="19">
        <f>SUBTOTAL(9,R1797:R1798)</f>
        <v>0</v>
      </c>
      <c r="S1799" s="19">
        <f>SUBTOTAL(9,S1797:S1798)</f>
        <v>482371.47000000003</v>
      </c>
      <c r="T1799" s="19">
        <f>SUBTOTAL(9,T1797:T1798)</f>
        <v>0</v>
      </c>
    </row>
    <row r="1800" spans="1:20" outlineLevel="2" x14ac:dyDescent="0.35">
      <c r="C1800" s="11" t="s">
        <v>10271</v>
      </c>
      <c r="O1800" s="18"/>
      <c r="Q1800" s="19">
        <f>SUBTOTAL(9,Q1797:Q1798)</f>
        <v>482371.47000000003</v>
      </c>
      <c r="R1800" s="19">
        <f>SUBTOTAL(9,R1797:R1798)</f>
        <v>0</v>
      </c>
      <c r="S1800" s="19">
        <f>SUBTOTAL(9,S1797:S1798)</f>
        <v>482371.47000000003</v>
      </c>
      <c r="T1800" s="19">
        <f>SUBTOTAL(9,T1797:T1798)</f>
        <v>0</v>
      </c>
    </row>
    <row r="1801" spans="1:20" outlineLevel="4" x14ac:dyDescent="0.35">
      <c r="A1801" s="9" t="s">
        <v>1129</v>
      </c>
      <c r="B1801" s="9" t="s">
        <v>1130</v>
      </c>
      <c r="C1801" s="12" t="s">
        <v>2114</v>
      </c>
      <c r="D1801" s="5" t="s">
        <v>2115</v>
      </c>
      <c r="E1801" s="9" t="s">
        <v>2115</v>
      </c>
      <c r="F1801" s="5" t="s">
        <v>4</v>
      </c>
      <c r="G1801" s="5" t="s">
        <v>1133</v>
      </c>
      <c r="H1801" s="5" t="s">
        <v>1135</v>
      </c>
      <c r="I1801" s="4" t="s">
        <v>1136</v>
      </c>
      <c r="J1801" s="5" t="s">
        <v>4</v>
      </c>
      <c r="K1801" s="5" t="s">
        <v>4</v>
      </c>
      <c r="L1801" s="5" t="s">
        <v>4</v>
      </c>
      <c r="M1801" s="5" t="s">
        <v>5</v>
      </c>
      <c r="N1801" s="5" t="s">
        <v>2116</v>
      </c>
      <c r="O1801" s="18">
        <v>44467</v>
      </c>
      <c r="P1801" s="5" t="s">
        <v>7</v>
      </c>
      <c r="Q1801" s="19">
        <v>262317.89</v>
      </c>
      <c r="R1801" s="19">
        <v>0</v>
      </c>
      <c r="S1801" s="19">
        <v>262317.89</v>
      </c>
      <c r="T1801" s="19">
        <v>0</v>
      </c>
    </row>
    <row r="1802" spans="1:20" outlineLevel="4" x14ac:dyDescent="0.35">
      <c r="A1802" s="9" t="s">
        <v>1129</v>
      </c>
      <c r="B1802" s="9" t="s">
        <v>1130</v>
      </c>
      <c r="C1802" s="12" t="s">
        <v>2114</v>
      </c>
      <c r="D1802" s="5" t="s">
        <v>2115</v>
      </c>
      <c r="E1802" s="9" t="s">
        <v>2115</v>
      </c>
      <c r="F1802" s="5" t="s">
        <v>4</v>
      </c>
      <c r="G1802" s="5" t="s">
        <v>1133</v>
      </c>
      <c r="H1802" s="5" t="s">
        <v>1135</v>
      </c>
      <c r="I1802" s="4" t="s">
        <v>1136</v>
      </c>
      <c r="J1802" s="5" t="s">
        <v>4</v>
      </c>
      <c r="K1802" s="5" t="s">
        <v>4</v>
      </c>
      <c r="L1802" s="5" t="s">
        <v>4</v>
      </c>
      <c r="M1802" s="5" t="s">
        <v>5</v>
      </c>
      <c r="N1802" s="5" t="s">
        <v>2117</v>
      </c>
      <c r="O1802" s="18">
        <v>44558</v>
      </c>
      <c r="P1802" s="5" t="s">
        <v>7</v>
      </c>
      <c r="Q1802" s="19">
        <v>353885.43</v>
      </c>
      <c r="R1802" s="19">
        <v>0</v>
      </c>
      <c r="S1802" s="19">
        <v>353885.43</v>
      </c>
      <c r="T1802" s="19">
        <v>0</v>
      </c>
    </row>
    <row r="1803" spans="1:20" outlineLevel="3" x14ac:dyDescent="0.35">
      <c r="H1803" s="1" t="s">
        <v>11125</v>
      </c>
      <c r="O1803" s="18"/>
      <c r="Q1803" s="19">
        <f>SUBTOTAL(9,Q1801:Q1802)</f>
        <v>616203.32000000007</v>
      </c>
      <c r="R1803" s="19">
        <f>SUBTOTAL(9,R1801:R1802)</f>
        <v>0</v>
      </c>
      <c r="S1803" s="19">
        <f>SUBTOTAL(9,S1801:S1802)</f>
        <v>616203.32000000007</v>
      </c>
      <c r="T1803" s="19">
        <f>SUBTOTAL(9,T1801:T1802)</f>
        <v>0</v>
      </c>
    </row>
    <row r="1804" spans="1:20" outlineLevel="2" x14ac:dyDescent="0.35">
      <c r="C1804" s="11" t="s">
        <v>10272</v>
      </c>
      <c r="O1804" s="18"/>
      <c r="Q1804" s="19">
        <f>SUBTOTAL(9,Q1801:Q1802)</f>
        <v>616203.32000000007</v>
      </c>
      <c r="R1804" s="19">
        <f>SUBTOTAL(9,R1801:R1802)</f>
        <v>0</v>
      </c>
      <c r="S1804" s="19">
        <f>SUBTOTAL(9,S1801:S1802)</f>
        <v>616203.32000000007</v>
      </c>
      <c r="T1804" s="19">
        <f>SUBTOTAL(9,T1801:T1802)</f>
        <v>0</v>
      </c>
    </row>
    <row r="1805" spans="1:20" outlineLevel="4" x14ac:dyDescent="0.35">
      <c r="A1805" s="9" t="s">
        <v>1129</v>
      </c>
      <c r="B1805" s="9" t="s">
        <v>1130</v>
      </c>
      <c r="C1805" s="12" t="s">
        <v>2118</v>
      </c>
      <c r="D1805" s="5" t="s">
        <v>2119</v>
      </c>
      <c r="E1805" s="9" t="s">
        <v>2119</v>
      </c>
      <c r="F1805" s="5" t="s">
        <v>4</v>
      </c>
      <c r="G1805" s="5" t="s">
        <v>1133</v>
      </c>
      <c r="H1805" s="5" t="s">
        <v>1135</v>
      </c>
      <c r="I1805" s="4" t="s">
        <v>1136</v>
      </c>
      <c r="J1805" s="5" t="s">
        <v>4</v>
      </c>
      <c r="K1805" s="5" t="s">
        <v>4</v>
      </c>
      <c r="L1805" s="5" t="s">
        <v>4</v>
      </c>
      <c r="M1805" s="5" t="s">
        <v>5</v>
      </c>
      <c r="N1805" s="5" t="s">
        <v>2120</v>
      </c>
      <c r="O1805" s="18">
        <v>44467</v>
      </c>
      <c r="P1805" s="5" t="s">
        <v>7</v>
      </c>
      <c r="Q1805" s="19">
        <v>273611.52000000002</v>
      </c>
      <c r="R1805" s="19">
        <v>0</v>
      </c>
      <c r="S1805" s="19">
        <v>273611.52000000002</v>
      </c>
      <c r="T1805" s="19">
        <v>0</v>
      </c>
    </row>
    <row r="1806" spans="1:20" outlineLevel="4" x14ac:dyDescent="0.35">
      <c r="A1806" s="9" t="s">
        <v>1129</v>
      </c>
      <c r="B1806" s="9" t="s">
        <v>1130</v>
      </c>
      <c r="C1806" s="12" t="s">
        <v>2118</v>
      </c>
      <c r="D1806" s="5" t="s">
        <v>2119</v>
      </c>
      <c r="E1806" s="9" t="s">
        <v>2119</v>
      </c>
      <c r="F1806" s="5" t="s">
        <v>4</v>
      </c>
      <c r="G1806" s="5" t="s">
        <v>1133</v>
      </c>
      <c r="H1806" s="5" t="s">
        <v>1135</v>
      </c>
      <c r="I1806" s="4" t="s">
        <v>1136</v>
      </c>
      <c r="J1806" s="5" t="s">
        <v>4</v>
      </c>
      <c r="K1806" s="5" t="s">
        <v>4</v>
      </c>
      <c r="L1806" s="5" t="s">
        <v>4</v>
      </c>
      <c r="M1806" s="5" t="s">
        <v>5</v>
      </c>
      <c r="N1806" s="5" t="s">
        <v>2121</v>
      </c>
      <c r="O1806" s="18">
        <v>44558</v>
      </c>
      <c r="P1806" s="5" t="s">
        <v>7</v>
      </c>
      <c r="Q1806" s="19">
        <v>370132.88</v>
      </c>
      <c r="R1806" s="19">
        <v>0</v>
      </c>
      <c r="S1806" s="19">
        <v>370132.88</v>
      </c>
      <c r="T1806" s="19">
        <v>0</v>
      </c>
    </row>
    <row r="1807" spans="1:20" outlineLevel="3" x14ac:dyDescent="0.35">
      <c r="H1807" s="1" t="s">
        <v>11125</v>
      </c>
      <c r="O1807" s="18"/>
      <c r="Q1807" s="19">
        <f>SUBTOTAL(9,Q1805:Q1806)</f>
        <v>643744.4</v>
      </c>
      <c r="R1807" s="19">
        <f>SUBTOTAL(9,R1805:R1806)</f>
        <v>0</v>
      </c>
      <c r="S1807" s="19">
        <f>SUBTOTAL(9,S1805:S1806)</f>
        <v>643744.4</v>
      </c>
      <c r="T1807" s="19">
        <f>SUBTOTAL(9,T1805:T1806)</f>
        <v>0</v>
      </c>
    </row>
    <row r="1808" spans="1:20" outlineLevel="2" x14ac:dyDescent="0.35">
      <c r="C1808" s="11" t="s">
        <v>10273</v>
      </c>
      <c r="O1808" s="18"/>
      <c r="Q1808" s="19">
        <f>SUBTOTAL(9,Q1805:Q1806)</f>
        <v>643744.4</v>
      </c>
      <c r="R1808" s="19">
        <f>SUBTOTAL(9,R1805:R1806)</f>
        <v>0</v>
      </c>
      <c r="S1808" s="19">
        <f>SUBTOTAL(9,S1805:S1806)</f>
        <v>643744.4</v>
      </c>
      <c r="T1808" s="19">
        <f>SUBTOTAL(9,T1805:T1806)</f>
        <v>0</v>
      </c>
    </row>
    <row r="1809" spans="1:20" outlineLevel="4" x14ac:dyDescent="0.35">
      <c r="A1809" s="9" t="s">
        <v>1129</v>
      </c>
      <c r="B1809" s="9" t="s">
        <v>1130</v>
      </c>
      <c r="C1809" s="12" t="s">
        <v>2122</v>
      </c>
      <c r="D1809" s="5" t="s">
        <v>2123</v>
      </c>
      <c r="E1809" s="9" t="s">
        <v>2123</v>
      </c>
      <c r="F1809" s="5" t="s">
        <v>4</v>
      </c>
      <c r="G1809" s="5" t="s">
        <v>1133</v>
      </c>
      <c r="H1809" s="5" t="s">
        <v>1135</v>
      </c>
      <c r="I1809" s="4" t="s">
        <v>1136</v>
      </c>
      <c r="J1809" s="5" t="s">
        <v>4</v>
      </c>
      <c r="K1809" s="5" t="s">
        <v>4</v>
      </c>
      <c r="L1809" s="5" t="s">
        <v>4</v>
      </c>
      <c r="M1809" s="5" t="s">
        <v>5</v>
      </c>
      <c r="N1809" s="5" t="s">
        <v>2124</v>
      </c>
      <c r="O1809" s="18">
        <v>44467</v>
      </c>
      <c r="P1809" s="5" t="s">
        <v>7</v>
      </c>
      <c r="Q1809" s="19">
        <v>147163.32999999999</v>
      </c>
      <c r="R1809" s="19">
        <v>0</v>
      </c>
      <c r="S1809" s="19">
        <v>147163.32999999999</v>
      </c>
      <c r="T1809" s="19">
        <v>0</v>
      </c>
    </row>
    <row r="1810" spans="1:20" outlineLevel="4" x14ac:dyDescent="0.35">
      <c r="A1810" s="9" t="s">
        <v>1129</v>
      </c>
      <c r="B1810" s="9" t="s">
        <v>1130</v>
      </c>
      <c r="C1810" s="12" t="s">
        <v>2122</v>
      </c>
      <c r="D1810" s="5" t="s">
        <v>2123</v>
      </c>
      <c r="E1810" s="9" t="s">
        <v>2123</v>
      </c>
      <c r="F1810" s="5" t="s">
        <v>4</v>
      </c>
      <c r="G1810" s="5" t="s">
        <v>1133</v>
      </c>
      <c r="H1810" s="5" t="s">
        <v>1135</v>
      </c>
      <c r="I1810" s="4" t="s">
        <v>1136</v>
      </c>
      <c r="J1810" s="5" t="s">
        <v>4</v>
      </c>
      <c r="K1810" s="5" t="s">
        <v>4</v>
      </c>
      <c r="L1810" s="5" t="s">
        <v>4</v>
      </c>
      <c r="M1810" s="5" t="s">
        <v>5</v>
      </c>
      <c r="N1810" s="5" t="s">
        <v>2125</v>
      </c>
      <c r="O1810" s="18">
        <v>44558</v>
      </c>
      <c r="P1810" s="5" t="s">
        <v>7</v>
      </c>
      <c r="Q1810" s="19">
        <v>200112.8</v>
      </c>
      <c r="R1810" s="19">
        <v>0</v>
      </c>
      <c r="S1810" s="19">
        <v>200112.8</v>
      </c>
      <c r="T1810" s="19">
        <v>0</v>
      </c>
    </row>
    <row r="1811" spans="1:20" outlineLevel="3" x14ac:dyDescent="0.35">
      <c r="H1811" s="1" t="s">
        <v>11125</v>
      </c>
      <c r="O1811" s="18"/>
      <c r="Q1811" s="19">
        <f>SUBTOTAL(9,Q1809:Q1810)</f>
        <v>347276.13</v>
      </c>
      <c r="R1811" s="19">
        <f>SUBTOTAL(9,R1809:R1810)</f>
        <v>0</v>
      </c>
      <c r="S1811" s="19">
        <f>SUBTOTAL(9,S1809:S1810)</f>
        <v>347276.13</v>
      </c>
      <c r="T1811" s="19">
        <f>SUBTOTAL(9,T1809:T1810)</f>
        <v>0</v>
      </c>
    </row>
    <row r="1812" spans="1:20" outlineLevel="2" x14ac:dyDescent="0.35">
      <c r="C1812" s="11" t="s">
        <v>10274</v>
      </c>
      <c r="O1812" s="18"/>
      <c r="Q1812" s="19">
        <f>SUBTOTAL(9,Q1809:Q1810)</f>
        <v>347276.13</v>
      </c>
      <c r="R1812" s="19">
        <f>SUBTOTAL(9,R1809:R1810)</f>
        <v>0</v>
      </c>
      <c r="S1812" s="19">
        <f>SUBTOTAL(9,S1809:S1810)</f>
        <v>347276.13</v>
      </c>
      <c r="T1812" s="19">
        <f>SUBTOTAL(9,T1809:T1810)</f>
        <v>0</v>
      </c>
    </row>
    <row r="1813" spans="1:20" outlineLevel="4" x14ac:dyDescent="0.35">
      <c r="A1813" s="9" t="s">
        <v>1129</v>
      </c>
      <c r="B1813" s="9" t="s">
        <v>1130</v>
      </c>
      <c r="C1813" s="12" t="s">
        <v>2126</v>
      </c>
      <c r="D1813" s="5" t="s">
        <v>2127</v>
      </c>
      <c r="E1813" s="9" t="s">
        <v>2127</v>
      </c>
      <c r="F1813" s="5" t="s">
        <v>4</v>
      </c>
      <c r="G1813" s="5" t="s">
        <v>1133</v>
      </c>
      <c r="H1813" s="5" t="s">
        <v>1135</v>
      </c>
      <c r="I1813" s="4" t="s">
        <v>1136</v>
      </c>
      <c r="J1813" s="5" t="s">
        <v>4</v>
      </c>
      <c r="K1813" s="5" t="s">
        <v>4</v>
      </c>
      <c r="L1813" s="5" t="s">
        <v>4</v>
      </c>
      <c r="M1813" s="5" t="s">
        <v>5</v>
      </c>
      <c r="N1813" s="5" t="s">
        <v>2128</v>
      </c>
      <c r="O1813" s="18">
        <v>44467</v>
      </c>
      <c r="P1813" s="5" t="s">
        <v>7</v>
      </c>
      <c r="Q1813" s="19">
        <v>61207.7</v>
      </c>
      <c r="R1813" s="19">
        <v>0</v>
      </c>
      <c r="S1813" s="19">
        <v>61207.7</v>
      </c>
      <c r="T1813" s="19">
        <v>0</v>
      </c>
    </row>
    <row r="1814" spans="1:20" outlineLevel="4" x14ac:dyDescent="0.35">
      <c r="A1814" s="9" t="s">
        <v>1129</v>
      </c>
      <c r="B1814" s="9" t="s">
        <v>1130</v>
      </c>
      <c r="C1814" s="12" t="s">
        <v>2126</v>
      </c>
      <c r="D1814" s="5" t="s">
        <v>2127</v>
      </c>
      <c r="E1814" s="9" t="s">
        <v>2127</v>
      </c>
      <c r="F1814" s="5" t="s">
        <v>4</v>
      </c>
      <c r="G1814" s="5" t="s">
        <v>1133</v>
      </c>
      <c r="H1814" s="5" t="s">
        <v>1135</v>
      </c>
      <c r="I1814" s="4" t="s">
        <v>1136</v>
      </c>
      <c r="J1814" s="5" t="s">
        <v>4</v>
      </c>
      <c r="K1814" s="5" t="s">
        <v>4</v>
      </c>
      <c r="L1814" s="5" t="s">
        <v>4</v>
      </c>
      <c r="M1814" s="5" t="s">
        <v>5</v>
      </c>
      <c r="N1814" s="5" t="s">
        <v>2129</v>
      </c>
      <c r="O1814" s="18">
        <v>44558</v>
      </c>
      <c r="P1814" s="5" t="s">
        <v>7</v>
      </c>
      <c r="Q1814" s="19">
        <v>83071.58</v>
      </c>
      <c r="R1814" s="19">
        <v>0</v>
      </c>
      <c r="S1814" s="19">
        <v>83071.58</v>
      </c>
      <c r="T1814" s="19">
        <v>0</v>
      </c>
    </row>
    <row r="1815" spans="1:20" outlineLevel="3" x14ac:dyDescent="0.35">
      <c r="H1815" s="1" t="s">
        <v>11125</v>
      </c>
      <c r="O1815" s="18"/>
      <c r="Q1815" s="19">
        <f>SUBTOTAL(9,Q1813:Q1814)</f>
        <v>144279.28</v>
      </c>
      <c r="R1815" s="19">
        <f>SUBTOTAL(9,R1813:R1814)</f>
        <v>0</v>
      </c>
      <c r="S1815" s="19">
        <f>SUBTOTAL(9,S1813:S1814)</f>
        <v>144279.28</v>
      </c>
      <c r="T1815" s="19">
        <f>SUBTOTAL(9,T1813:T1814)</f>
        <v>0</v>
      </c>
    </row>
    <row r="1816" spans="1:20" outlineLevel="2" x14ac:dyDescent="0.35">
      <c r="C1816" s="11" t="s">
        <v>10275</v>
      </c>
      <c r="O1816" s="18"/>
      <c r="Q1816" s="19">
        <f>SUBTOTAL(9,Q1813:Q1814)</f>
        <v>144279.28</v>
      </c>
      <c r="R1816" s="19">
        <f>SUBTOTAL(9,R1813:R1814)</f>
        <v>0</v>
      </c>
      <c r="S1816" s="19">
        <f>SUBTOTAL(9,S1813:S1814)</f>
        <v>144279.28</v>
      </c>
      <c r="T1816" s="19">
        <f>SUBTOTAL(9,T1813:T1814)</f>
        <v>0</v>
      </c>
    </row>
    <row r="1817" spans="1:20" outlineLevel="4" x14ac:dyDescent="0.35">
      <c r="A1817" s="9" t="s">
        <v>1129</v>
      </c>
      <c r="B1817" s="9" t="s">
        <v>1130</v>
      </c>
      <c r="C1817" s="12" t="s">
        <v>2130</v>
      </c>
      <c r="D1817" s="5" t="s">
        <v>2131</v>
      </c>
      <c r="E1817" s="9" t="s">
        <v>2131</v>
      </c>
      <c r="F1817" s="5" t="s">
        <v>4</v>
      </c>
      <c r="G1817" s="5" t="s">
        <v>1133</v>
      </c>
      <c r="H1817" s="5" t="s">
        <v>1135</v>
      </c>
      <c r="I1817" s="4" t="s">
        <v>1136</v>
      </c>
      <c r="J1817" s="5" t="s">
        <v>4</v>
      </c>
      <c r="K1817" s="5" t="s">
        <v>4</v>
      </c>
      <c r="L1817" s="5" t="s">
        <v>4</v>
      </c>
      <c r="M1817" s="5" t="s">
        <v>5</v>
      </c>
      <c r="N1817" s="5" t="s">
        <v>2132</v>
      </c>
      <c r="O1817" s="18">
        <v>44467</v>
      </c>
      <c r="P1817" s="5" t="s">
        <v>7</v>
      </c>
      <c r="Q1817" s="19">
        <v>42971.94</v>
      </c>
      <c r="R1817" s="19">
        <v>0</v>
      </c>
      <c r="S1817" s="19">
        <v>42971.94</v>
      </c>
      <c r="T1817" s="19">
        <v>0</v>
      </c>
    </row>
    <row r="1818" spans="1:20" outlineLevel="4" x14ac:dyDescent="0.35">
      <c r="A1818" s="9" t="s">
        <v>1129</v>
      </c>
      <c r="B1818" s="9" t="s">
        <v>1130</v>
      </c>
      <c r="C1818" s="12" t="s">
        <v>2130</v>
      </c>
      <c r="D1818" s="5" t="s">
        <v>2131</v>
      </c>
      <c r="E1818" s="9" t="s">
        <v>2131</v>
      </c>
      <c r="F1818" s="5" t="s">
        <v>4</v>
      </c>
      <c r="G1818" s="5" t="s">
        <v>1133</v>
      </c>
      <c r="H1818" s="5" t="s">
        <v>1135</v>
      </c>
      <c r="I1818" s="4" t="s">
        <v>1136</v>
      </c>
      <c r="J1818" s="5" t="s">
        <v>4</v>
      </c>
      <c r="K1818" s="5" t="s">
        <v>4</v>
      </c>
      <c r="L1818" s="5" t="s">
        <v>4</v>
      </c>
      <c r="M1818" s="5" t="s">
        <v>5</v>
      </c>
      <c r="N1818" s="5" t="s">
        <v>2133</v>
      </c>
      <c r="O1818" s="18">
        <v>44558</v>
      </c>
      <c r="P1818" s="5" t="s">
        <v>7</v>
      </c>
      <c r="Q1818" s="19">
        <v>59198.47</v>
      </c>
      <c r="R1818" s="19">
        <v>0</v>
      </c>
      <c r="S1818" s="19">
        <v>59198.47</v>
      </c>
      <c r="T1818" s="19">
        <v>0</v>
      </c>
    </row>
    <row r="1819" spans="1:20" outlineLevel="3" x14ac:dyDescent="0.35">
      <c r="H1819" s="1" t="s">
        <v>11125</v>
      </c>
      <c r="O1819" s="18"/>
      <c r="Q1819" s="19">
        <f>SUBTOTAL(9,Q1817:Q1818)</f>
        <v>102170.41</v>
      </c>
      <c r="R1819" s="19">
        <f>SUBTOTAL(9,R1817:R1818)</f>
        <v>0</v>
      </c>
      <c r="S1819" s="19">
        <f>SUBTOTAL(9,S1817:S1818)</f>
        <v>102170.41</v>
      </c>
      <c r="T1819" s="19">
        <f>SUBTOTAL(9,T1817:T1818)</f>
        <v>0</v>
      </c>
    </row>
    <row r="1820" spans="1:20" outlineLevel="2" x14ac:dyDescent="0.35">
      <c r="C1820" s="11" t="s">
        <v>10276</v>
      </c>
      <c r="O1820" s="18"/>
      <c r="Q1820" s="19">
        <f>SUBTOTAL(9,Q1817:Q1818)</f>
        <v>102170.41</v>
      </c>
      <c r="R1820" s="19">
        <f>SUBTOTAL(9,R1817:R1818)</f>
        <v>0</v>
      </c>
      <c r="S1820" s="19">
        <f>SUBTOTAL(9,S1817:S1818)</f>
        <v>102170.41</v>
      </c>
      <c r="T1820" s="19">
        <f>SUBTOTAL(9,T1817:T1818)</f>
        <v>0</v>
      </c>
    </row>
    <row r="1821" spans="1:20" outlineLevel="4" x14ac:dyDescent="0.35">
      <c r="A1821" s="9" t="s">
        <v>1129</v>
      </c>
      <c r="B1821" s="9" t="s">
        <v>1130</v>
      </c>
      <c r="C1821" s="12" t="s">
        <v>2134</v>
      </c>
      <c r="D1821" s="5" t="s">
        <v>2135</v>
      </c>
      <c r="E1821" s="9" t="s">
        <v>2135</v>
      </c>
      <c r="F1821" s="5" t="s">
        <v>4</v>
      </c>
      <c r="G1821" s="5" t="s">
        <v>1133</v>
      </c>
      <c r="H1821" s="5" t="s">
        <v>1135</v>
      </c>
      <c r="I1821" s="4" t="s">
        <v>1136</v>
      </c>
      <c r="J1821" s="5" t="s">
        <v>4</v>
      </c>
      <c r="K1821" s="5" t="s">
        <v>4</v>
      </c>
      <c r="L1821" s="5" t="s">
        <v>4</v>
      </c>
      <c r="M1821" s="5" t="s">
        <v>5</v>
      </c>
      <c r="N1821" s="5" t="s">
        <v>2136</v>
      </c>
      <c r="O1821" s="18">
        <v>44467</v>
      </c>
      <c r="P1821" s="5" t="s">
        <v>7</v>
      </c>
      <c r="Q1821" s="19">
        <v>270845.75</v>
      </c>
      <c r="R1821" s="19">
        <v>0</v>
      </c>
      <c r="S1821" s="19">
        <v>270845.75</v>
      </c>
      <c r="T1821" s="19">
        <v>0</v>
      </c>
    </row>
    <row r="1822" spans="1:20" outlineLevel="4" x14ac:dyDescent="0.35">
      <c r="A1822" s="9" t="s">
        <v>1129</v>
      </c>
      <c r="B1822" s="9" t="s">
        <v>1130</v>
      </c>
      <c r="C1822" s="12" t="s">
        <v>2134</v>
      </c>
      <c r="D1822" s="5" t="s">
        <v>2135</v>
      </c>
      <c r="E1822" s="9" t="s">
        <v>2135</v>
      </c>
      <c r="F1822" s="5" t="s">
        <v>4</v>
      </c>
      <c r="G1822" s="5" t="s">
        <v>1133</v>
      </c>
      <c r="H1822" s="5" t="s">
        <v>1135</v>
      </c>
      <c r="I1822" s="4" t="s">
        <v>1136</v>
      </c>
      <c r="J1822" s="5" t="s">
        <v>4</v>
      </c>
      <c r="K1822" s="5" t="s">
        <v>4</v>
      </c>
      <c r="L1822" s="5" t="s">
        <v>4</v>
      </c>
      <c r="M1822" s="5" t="s">
        <v>5</v>
      </c>
      <c r="N1822" s="5" t="s">
        <v>2137</v>
      </c>
      <c r="O1822" s="18">
        <v>44558</v>
      </c>
      <c r="P1822" s="5" t="s">
        <v>7</v>
      </c>
      <c r="Q1822" s="19">
        <v>365394.36</v>
      </c>
      <c r="R1822" s="19">
        <v>0</v>
      </c>
      <c r="S1822" s="19">
        <v>365394.36</v>
      </c>
      <c r="T1822" s="19">
        <v>0</v>
      </c>
    </row>
    <row r="1823" spans="1:20" outlineLevel="3" x14ac:dyDescent="0.35">
      <c r="H1823" s="1" t="s">
        <v>11125</v>
      </c>
      <c r="O1823" s="18"/>
      <c r="Q1823" s="19">
        <f>SUBTOTAL(9,Q1821:Q1822)</f>
        <v>636240.11</v>
      </c>
      <c r="R1823" s="19">
        <f>SUBTOTAL(9,R1821:R1822)</f>
        <v>0</v>
      </c>
      <c r="S1823" s="19">
        <f>SUBTOTAL(9,S1821:S1822)</f>
        <v>636240.11</v>
      </c>
      <c r="T1823" s="19">
        <f>SUBTOTAL(9,T1821:T1822)</f>
        <v>0</v>
      </c>
    </row>
    <row r="1824" spans="1:20" ht="29" outlineLevel="4" x14ac:dyDescent="0.35">
      <c r="A1824" s="9" t="s">
        <v>74</v>
      </c>
      <c r="B1824" s="9" t="s">
        <v>75</v>
      </c>
      <c r="C1824" s="12" t="s">
        <v>2134</v>
      </c>
      <c r="D1824" s="5" t="s">
        <v>2138</v>
      </c>
      <c r="E1824" s="9" t="s">
        <v>2138</v>
      </c>
      <c r="F1824" s="5" t="s">
        <v>4</v>
      </c>
      <c r="G1824" s="5" t="s">
        <v>729</v>
      </c>
      <c r="H1824" s="5" t="s">
        <v>2140</v>
      </c>
      <c r="I1824" s="4" t="s">
        <v>2141</v>
      </c>
      <c r="J1824" s="5" t="s">
        <v>4</v>
      </c>
      <c r="K1824" s="5" t="s">
        <v>4</v>
      </c>
      <c r="L1824" s="5" t="s">
        <v>4</v>
      </c>
      <c r="M1824" s="5" t="s">
        <v>5</v>
      </c>
      <c r="N1824" s="5" t="s">
        <v>2139</v>
      </c>
      <c r="O1824" s="18">
        <v>44403</v>
      </c>
      <c r="P1824" s="5" t="s">
        <v>7</v>
      </c>
      <c r="Q1824" s="19">
        <v>1662</v>
      </c>
      <c r="R1824" s="19">
        <v>0</v>
      </c>
      <c r="S1824" s="19">
        <v>1662</v>
      </c>
      <c r="T1824" s="19">
        <v>0</v>
      </c>
    </row>
    <row r="1825" spans="1:20" ht="29" outlineLevel="4" x14ac:dyDescent="0.35">
      <c r="A1825" s="9" t="s">
        <v>74</v>
      </c>
      <c r="B1825" s="9" t="s">
        <v>75</v>
      </c>
      <c r="C1825" s="12" t="s">
        <v>2134</v>
      </c>
      <c r="D1825" s="5" t="s">
        <v>2138</v>
      </c>
      <c r="E1825" s="9" t="s">
        <v>2138</v>
      </c>
      <c r="F1825" s="5" t="s">
        <v>4</v>
      </c>
      <c r="G1825" s="5" t="s">
        <v>729</v>
      </c>
      <c r="H1825" s="5" t="s">
        <v>2140</v>
      </c>
      <c r="I1825" s="4" t="s">
        <v>2141</v>
      </c>
      <c r="J1825" s="5" t="s">
        <v>4</v>
      </c>
      <c r="K1825" s="5" t="s">
        <v>4</v>
      </c>
      <c r="L1825" s="5" t="s">
        <v>4</v>
      </c>
      <c r="M1825" s="5" t="s">
        <v>5</v>
      </c>
      <c r="N1825" s="5" t="s">
        <v>2142</v>
      </c>
      <c r="O1825" s="18">
        <v>44460</v>
      </c>
      <c r="P1825" s="5" t="s">
        <v>7</v>
      </c>
      <c r="Q1825" s="19">
        <v>1021</v>
      </c>
      <c r="R1825" s="19">
        <v>0</v>
      </c>
      <c r="S1825" s="19">
        <v>1021</v>
      </c>
      <c r="T1825" s="19">
        <v>0</v>
      </c>
    </row>
    <row r="1826" spans="1:20" ht="29" outlineLevel="4" x14ac:dyDescent="0.35">
      <c r="A1826" s="9" t="s">
        <v>74</v>
      </c>
      <c r="B1826" s="9" t="s">
        <v>75</v>
      </c>
      <c r="C1826" s="12" t="s">
        <v>2134</v>
      </c>
      <c r="D1826" s="5" t="s">
        <v>2138</v>
      </c>
      <c r="E1826" s="9" t="s">
        <v>2138</v>
      </c>
      <c r="F1826" s="5" t="s">
        <v>4</v>
      </c>
      <c r="G1826" s="5" t="s">
        <v>729</v>
      </c>
      <c r="H1826" s="5" t="s">
        <v>2140</v>
      </c>
      <c r="I1826" s="4" t="s">
        <v>2141</v>
      </c>
      <c r="J1826" s="5" t="s">
        <v>4</v>
      </c>
      <c r="K1826" s="5" t="s">
        <v>4</v>
      </c>
      <c r="L1826" s="5" t="s">
        <v>4</v>
      </c>
      <c r="M1826" s="5" t="s">
        <v>5</v>
      </c>
      <c r="N1826" s="5" t="s">
        <v>2143</v>
      </c>
      <c r="O1826" s="18">
        <v>44469</v>
      </c>
      <c r="P1826" s="5" t="s">
        <v>7</v>
      </c>
      <c r="Q1826" s="19">
        <v>2099</v>
      </c>
      <c r="R1826" s="19">
        <v>0</v>
      </c>
      <c r="S1826" s="19">
        <v>2099</v>
      </c>
      <c r="T1826" s="19">
        <v>0</v>
      </c>
    </row>
    <row r="1827" spans="1:20" ht="29" outlineLevel="4" x14ac:dyDescent="0.35">
      <c r="A1827" s="9" t="s">
        <v>74</v>
      </c>
      <c r="B1827" s="9" t="s">
        <v>75</v>
      </c>
      <c r="C1827" s="12" t="s">
        <v>2134</v>
      </c>
      <c r="D1827" s="5" t="s">
        <v>2138</v>
      </c>
      <c r="E1827" s="9" t="s">
        <v>2138</v>
      </c>
      <c r="F1827" s="5" t="s">
        <v>4</v>
      </c>
      <c r="G1827" s="5" t="s">
        <v>729</v>
      </c>
      <c r="H1827" s="5" t="s">
        <v>2140</v>
      </c>
      <c r="I1827" s="4" t="s">
        <v>2141</v>
      </c>
      <c r="J1827" s="5" t="s">
        <v>4</v>
      </c>
      <c r="K1827" s="5" t="s">
        <v>4</v>
      </c>
      <c r="L1827" s="5" t="s">
        <v>4</v>
      </c>
      <c r="M1827" s="5" t="s">
        <v>5</v>
      </c>
      <c r="N1827" s="5" t="s">
        <v>2144</v>
      </c>
      <c r="O1827" s="18">
        <v>44498</v>
      </c>
      <c r="P1827" s="5" t="s">
        <v>7</v>
      </c>
      <c r="Q1827" s="19">
        <v>3271</v>
      </c>
      <c r="R1827" s="19">
        <v>0</v>
      </c>
      <c r="S1827" s="19">
        <v>3271</v>
      </c>
      <c r="T1827" s="19">
        <v>0</v>
      </c>
    </row>
    <row r="1828" spans="1:20" ht="29" outlineLevel="4" x14ac:dyDescent="0.35">
      <c r="A1828" s="9" t="s">
        <v>74</v>
      </c>
      <c r="B1828" s="9" t="s">
        <v>75</v>
      </c>
      <c r="C1828" s="12" t="s">
        <v>2134</v>
      </c>
      <c r="D1828" s="5" t="s">
        <v>2138</v>
      </c>
      <c r="E1828" s="9" t="s">
        <v>2138</v>
      </c>
      <c r="F1828" s="5" t="s">
        <v>4</v>
      </c>
      <c r="G1828" s="5" t="s">
        <v>729</v>
      </c>
      <c r="H1828" s="5" t="s">
        <v>2140</v>
      </c>
      <c r="I1828" s="4" t="s">
        <v>2141</v>
      </c>
      <c r="J1828" s="5" t="s">
        <v>4</v>
      </c>
      <c r="K1828" s="5" t="s">
        <v>4</v>
      </c>
      <c r="L1828" s="5" t="s">
        <v>4</v>
      </c>
      <c r="M1828" s="5" t="s">
        <v>5</v>
      </c>
      <c r="N1828" s="5" t="s">
        <v>2145</v>
      </c>
      <c r="O1828" s="18">
        <v>44536</v>
      </c>
      <c r="P1828" s="5" t="s">
        <v>7</v>
      </c>
      <c r="Q1828" s="19">
        <v>6078</v>
      </c>
      <c r="R1828" s="19">
        <v>0</v>
      </c>
      <c r="S1828" s="19">
        <v>6078</v>
      </c>
      <c r="T1828" s="19">
        <v>0</v>
      </c>
    </row>
    <row r="1829" spans="1:20" ht="29" outlineLevel="4" x14ac:dyDescent="0.35">
      <c r="A1829" s="9" t="s">
        <v>74</v>
      </c>
      <c r="B1829" s="9" t="s">
        <v>75</v>
      </c>
      <c r="C1829" s="12" t="s">
        <v>2134</v>
      </c>
      <c r="D1829" s="5" t="s">
        <v>2138</v>
      </c>
      <c r="E1829" s="9" t="s">
        <v>2138</v>
      </c>
      <c r="F1829" s="5" t="s">
        <v>4</v>
      </c>
      <c r="G1829" s="5" t="s">
        <v>729</v>
      </c>
      <c r="H1829" s="5" t="s">
        <v>2140</v>
      </c>
      <c r="I1829" s="4" t="s">
        <v>2141</v>
      </c>
      <c r="J1829" s="5" t="s">
        <v>4</v>
      </c>
      <c r="K1829" s="5" t="s">
        <v>4</v>
      </c>
      <c r="L1829" s="5" t="s">
        <v>4</v>
      </c>
      <c r="M1829" s="5" t="s">
        <v>5</v>
      </c>
      <c r="N1829" s="5" t="s">
        <v>2146</v>
      </c>
      <c r="O1829" s="18">
        <v>44566</v>
      </c>
      <c r="P1829" s="5" t="s">
        <v>7</v>
      </c>
      <c r="Q1829" s="19">
        <v>3040</v>
      </c>
      <c r="R1829" s="19">
        <v>0</v>
      </c>
      <c r="S1829" s="19">
        <v>3040</v>
      </c>
      <c r="T1829" s="19">
        <v>0</v>
      </c>
    </row>
    <row r="1830" spans="1:20" ht="29" outlineLevel="4" x14ac:dyDescent="0.35">
      <c r="A1830" s="9" t="s">
        <v>74</v>
      </c>
      <c r="B1830" s="9" t="s">
        <v>75</v>
      </c>
      <c r="C1830" s="12" t="s">
        <v>2134</v>
      </c>
      <c r="D1830" s="5" t="s">
        <v>2138</v>
      </c>
      <c r="E1830" s="9" t="s">
        <v>2138</v>
      </c>
      <c r="F1830" s="5" t="s">
        <v>4</v>
      </c>
      <c r="G1830" s="5" t="s">
        <v>729</v>
      </c>
      <c r="H1830" s="5" t="s">
        <v>2140</v>
      </c>
      <c r="I1830" s="4" t="s">
        <v>2141</v>
      </c>
      <c r="J1830" s="5" t="s">
        <v>4</v>
      </c>
      <c r="K1830" s="5" t="s">
        <v>4</v>
      </c>
      <c r="L1830" s="5" t="s">
        <v>4</v>
      </c>
      <c r="M1830" s="5" t="s">
        <v>5</v>
      </c>
      <c r="N1830" s="5" t="s">
        <v>2147</v>
      </c>
      <c r="O1830" s="18">
        <v>44636</v>
      </c>
      <c r="P1830" s="5" t="s">
        <v>7</v>
      </c>
      <c r="Q1830" s="19">
        <v>3040</v>
      </c>
      <c r="R1830" s="19">
        <v>0</v>
      </c>
      <c r="S1830" s="19">
        <v>3040</v>
      </c>
      <c r="T1830" s="19">
        <v>0</v>
      </c>
    </row>
    <row r="1831" spans="1:20" ht="29" outlineLevel="4" x14ac:dyDescent="0.35">
      <c r="A1831" s="9" t="s">
        <v>74</v>
      </c>
      <c r="B1831" s="9" t="s">
        <v>75</v>
      </c>
      <c r="C1831" s="12" t="s">
        <v>2134</v>
      </c>
      <c r="D1831" s="5" t="s">
        <v>2138</v>
      </c>
      <c r="E1831" s="9" t="s">
        <v>2138</v>
      </c>
      <c r="F1831" s="5" t="s">
        <v>4</v>
      </c>
      <c r="G1831" s="5" t="s">
        <v>729</v>
      </c>
      <c r="H1831" s="5" t="s">
        <v>2140</v>
      </c>
      <c r="I1831" s="4" t="s">
        <v>2141</v>
      </c>
      <c r="J1831" s="5" t="s">
        <v>4</v>
      </c>
      <c r="K1831" s="5" t="s">
        <v>4</v>
      </c>
      <c r="L1831" s="5" t="s">
        <v>4</v>
      </c>
      <c r="M1831" s="5" t="s">
        <v>5</v>
      </c>
      <c r="N1831" s="5" t="s">
        <v>2148</v>
      </c>
      <c r="O1831" s="18">
        <v>44690</v>
      </c>
      <c r="P1831" s="5" t="s">
        <v>7</v>
      </c>
      <c r="Q1831" s="19">
        <v>1946</v>
      </c>
      <c r="R1831" s="19">
        <v>0</v>
      </c>
      <c r="S1831" s="19">
        <v>1946</v>
      </c>
      <c r="T1831" s="19">
        <v>0</v>
      </c>
    </row>
    <row r="1832" spans="1:20" outlineLevel="3" x14ac:dyDescent="0.35">
      <c r="H1832" s="1" t="s">
        <v>11286</v>
      </c>
      <c r="O1832" s="18"/>
      <c r="Q1832" s="19">
        <f>SUBTOTAL(9,Q1824:Q1831)</f>
        <v>22157</v>
      </c>
      <c r="R1832" s="19">
        <f>SUBTOTAL(9,R1824:R1831)</f>
        <v>0</v>
      </c>
      <c r="S1832" s="19">
        <f>SUBTOTAL(9,S1824:S1831)</f>
        <v>22157</v>
      </c>
      <c r="T1832" s="19">
        <f>SUBTOTAL(9,T1824:T1831)</f>
        <v>0</v>
      </c>
    </row>
    <row r="1833" spans="1:20" ht="43.5" outlineLevel="4" x14ac:dyDescent="0.35">
      <c r="A1833" s="9" t="s">
        <v>74</v>
      </c>
      <c r="B1833" s="9" t="s">
        <v>75</v>
      </c>
      <c r="C1833" s="12" t="s">
        <v>2134</v>
      </c>
      <c r="D1833" s="5" t="s">
        <v>2138</v>
      </c>
      <c r="E1833" s="9" t="s">
        <v>2138</v>
      </c>
      <c r="F1833" s="5" t="s">
        <v>4</v>
      </c>
      <c r="G1833" s="5" t="s">
        <v>729</v>
      </c>
      <c r="H1833" s="5" t="s">
        <v>2150</v>
      </c>
      <c r="I1833" s="4" t="s">
        <v>2151</v>
      </c>
      <c r="J1833" s="5" t="s">
        <v>4</v>
      </c>
      <c r="K1833" s="5" t="s">
        <v>4</v>
      </c>
      <c r="L1833" s="5" t="s">
        <v>4</v>
      </c>
      <c r="M1833" s="5" t="s">
        <v>5</v>
      </c>
      <c r="N1833" s="5" t="s">
        <v>2149</v>
      </c>
      <c r="O1833" s="18">
        <v>44403</v>
      </c>
      <c r="P1833" s="5" t="s">
        <v>7</v>
      </c>
      <c r="Q1833" s="19">
        <v>2595</v>
      </c>
      <c r="R1833" s="19">
        <v>0</v>
      </c>
      <c r="S1833" s="19">
        <v>2595</v>
      </c>
      <c r="T1833" s="19">
        <v>0</v>
      </c>
    </row>
    <row r="1834" spans="1:20" ht="43.5" outlineLevel="4" x14ac:dyDescent="0.35">
      <c r="A1834" s="9" t="s">
        <v>74</v>
      </c>
      <c r="B1834" s="9" t="s">
        <v>75</v>
      </c>
      <c r="C1834" s="12" t="s">
        <v>2134</v>
      </c>
      <c r="D1834" s="5" t="s">
        <v>2138</v>
      </c>
      <c r="E1834" s="9" t="s">
        <v>2138</v>
      </c>
      <c r="F1834" s="5" t="s">
        <v>4</v>
      </c>
      <c r="G1834" s="5" t="s">
        <v>729</v>
      </c>
      <c r="H1834" s="5" t="s">
        <v>2150</v>
      </c>
      <c r="I1834" s="4" t="s">
        <v>2151</v>
      </c>
      <c r="J1834" s="5" t="s">
        <v>4</v>
      </c>
      <c r="K1834" s="5" t="s">
        <v>4</v>
      </c>
      <c r="L1834" s="5" t="s">
        <v>4</v>
      </c>
      <c r="M1834" s="5" t="s">
        <v>5</v>
      </c>
      <c r="N1834" s="5" t="s">
        <v>2152</v>
      </c>
      <c r="O1834" s="18">
        <v>44460</v>
      </c>
      <c r="P1834" s="5" t="s">
        <v>7</v>
      </c>
      <c r="Q1834" s="19">
        <v>2232</v>
      </c>
      <c r="R1834" s="19">
        <v>0</v>
      </c>
      <c r="S1834" s="19">
        <v>2232</v>
      </c>
      <c r="T1834" s="19">
        <v>0</v>
      </c>
    </row>
    <row r="1835" spans="1:20" ht="43.5" outlineLevel="4" x14ac:dyDescent="0.35">
      <c r="A1835" s="9" t="s">
        <v>74</v>
      </c>
      <c r="B1835" s="9" t="s">
        <v>75</v>
      </c>
      <c r="C1835" s="12" t="s">
        <v>2134</v>
      </c>
      <c r="D1835" s="5" t="s">
        <v>2138</v>
      </c>
      <c r="E1835" s="9" t="s">
        <v>2138</v>
      </c>
      <c r="F1835" s="5" t="s">
        <v>4</v>
      </c>
      <c r="G1835" s="5" t="s">
        <v>729</v>
      </c>
      <c r="H1835" s="5" t="s">
        <v>2150</v>
      </c>
      <c r="I1835" s="4" t="s">
        <v>2151</v>
      </c>
      <c r="J1835" s="5" t="s">
        <v>4</v>
      </c>
      <c r="K1835" s="5" t="s">
        <v>4</v>
      </c>
      <c r="L1835" s="5" t="s">
        <v>4</v>
      </c>
      <c r="M1835" s="5" t="s">
        <v>5</v>
      </c>
      <c r="N1835" s="5" t="s">
        <v>2153</v>
      </c>
      <c r="O1835" s="18">
        <v>44468</v>
      </c>
      <c r="P1835" s="5" t="s">
        <v>7</v>
      </c>
      <c r="Q1835" s="19">
        <v>2142</v>
      </c>
      <c r="R1835" s="19">
        <v>0</v>
      </c>
      <c r="S1835" s="19">
        <v>2142</v>
      </c>
      <c r="T1835" s="19">
        <v>0</v>
      </c>
    </row>
    <row r="1836" spans="1:20" ht="43.5" outlineLevel="4" x14ac:dyDescent="0.35">
      <c r="A1836" s="9" t="s">
        <v>74</v>
      </c>
      <c r="B1836" s="9" t="s">
        <v>75</v>
      </c>
      <c r="C1836" s="12" t="s">
        <v>2134</v>
      </c>
      <c r="D1836" s="5" t="s">
        <v>2138</v>
      </c>
      <c r="E1836" s="9" t="s">
        <v>2138</v>
      </c>
      <c r="F1836" s="5" t="s">
        <v>4</v>
      </c>
      <c r="G1836" s="5" t="s">
        <v>729</v>
      </c>
      <c r="H1836" s="5" t="s">
        <v>2150</v>
      </c>
      <c r="I1836" s="4" t="s">
        <v>2151</v>
      </c>
      <c r="J1836" s="5" t="s">
        <v>4</v>
      </c>
      <c r="K1836" s="5" t="s">
        <v>4</v>
      </c>
      <c r="L1836" s="5" t="s">
        <v>4</v>
      </c>
      <c r="M1836" s="5" t="s">
        <v>5</v>
      </c>
      <c r="N1836" s="5" t="s">
        <v>2154</v>
      </c>
      <c r="O1836" s="18">
        <v>44498</v>
      </c>
      <c r="P1836" s="5" t="s">
        <v>7</v>
      </c>
      <c r="Q1836" s="19">
        <v>2323</v>
      </c>
      <c r="R1836" s="19">
        <v>0</v>
      </c>
      <c r="S1836" s="19">
        <v>2323</v>
      </c>
      <c r="T1836" s="19">
        <v>0</v>
      </c>
    </row>
    <row r="1837" spans="1:20" ht="43.5" outlineLevel="4" x14ac:dyDescent="0.35">
      <c r="A1837" s="9" t="s">
        <v>74</v>
      </c>
      <c r="B1837" s="9" t="s">
        <v>75</v>
      </c>
      <c r="C1837" s="12" t="s">
        <v>2134</v>
      </c>
      <c r="D1837" s="5" t="s">
        <v>2138</v>
      </c>
      <c r="E1837" s="9" t="s">
        <v>2138</v>
      </c>
      <c r="F1837" s="5" t="s">
        <v>4</v>
      </c>
      <c r="G1837" s="5" t="s">
        <v>729</v>
      </c>
      <c r="H1837" s="5" t="s">
        <v>2150</v>
      </c>
      <c r="I1837" s="4" t="s">
        <v>2151</v>
      </c>
      <c r="J1837" s="5" t="s">
        <v>4</v>
      </c>
      <c r="K1837" s="5" t="s">
        <v>4</v>
      </c>
      <c r="L1837" s="5" t="s">
        <v>4</v>
      </c>
      <c r="M1837" s="5" t="s">
        <v>5</v>
      </c>
      <c r="N1837" s="5" t="s">
        <v>2155</v>
      </c>
      <c r="O1837" s="18">
        <v>44602</v>
      </c>
      <c r="P1837" s="5" t="s">
        <v>7</v>
      </c>
      <c r="Q1837" s="19">
        <v>6606</v>
      </c>
      <c r="R1837" s="19">
        <v>0</v>
      </c>
      <c r="S1837" s="19">
        <v>6606</v>
      </c>
      <c r="T1837" s="19">
        <v>0</v>
      </c>
    </row>
    <row r="1838" spans="1:20" ht="43.5" outlineLevel="4" x14ac:dyDescent="0.35">
      <c r="A1838" s="9" t="s">
        <v>74</v>
      </c>
      <c r="B1838" s="9" t="s">
        <v>75</v>
      </c>
      <c r="C1838" s="12" t="s">
        <v>2134</v>
      </c>
      <c r="D1838" s="5" t="s">
        <v>2138</v>
      </c>
      <c r="E1838" s="9" t="s">
        <v>2138</v>
      </c>
      <c r="F1838" s="5" t="s">
        <v>4</v>
      </c>
      <c r="G1838" s="5" t="s">
        <v>729</v>
      </c>
      <c r="H1838" s="5" t="s">
        <v>2150</v>
      </c>
      <c r="I1838" s="4" t="s">
        <v>2151</v>
      </c>
      <c r="J1838" s="5" t="s">
        <v>4</v>
      </c>
      <c r="K1838" s="5" t="s">
        <v>4</v>
      </c>
      <c r="L1838" s="5" t="s">
        <v>4</v>
      </c>
      <c r="M1838" s="5" t="s">
        <v>5</v>
      </c>
      <c r="N1838" s="5" t="s">
        <v>2156</v>
      </c>
      <c r="O1838" s="18">
        <v>44636</v>
      </c>
      <c r="P1838" s="5" t="s">
        <v>7</v>
      </c>
      <c r="Q1838" s="19">
        <v>12941</v>
      </c>
      <c r="R1838" s="19">
        <v>0</v>
      </c>
      <c r="S1838" s="19">
        <v>12941</v>
      </c>
      <c r="T1838" s="19">
        <v>0</v>
      </c>
    </row>
    <row r="1839" spans="1:20" ht="43.5" outlineLevel="4" x14ac:dyDescent="0.35">
      <c r="A1839" s="9" t="s">
        <v>74</v>
      </c>
      <c r="B1839" s="9" t="s">
        <v>75</v>
      </c>
      <c r="C1839" s="12" t="s">
        <v>2134</v>
      </c>
      <c r="D1839" s="5" t="s">
        <v>2138</v>
      </c>
      <c r="E1839" s="9" t="s">
        <v>2138</v>
      </c>
      <c r="F1839" s="5" t="s">
        <v>4</v>
      </c>
      <c r="G1839" s="5" t="s">
        <v>729</v>
      </c>
      <c r="H1839" s="5" t="s">
        <v>2150</v>
      </c>
      <c r="I1839" s="4" t="s">
        <v>2151</v>
      </c>
      <c r="J1839" s="5" t="s">
        <v>4</v>
      </c>
      <c r="K1839" s="5" t="s">
        <v>4</v>
      </c>
      <c r="L1839" s="5" t="s">
        <v>4</v>
      </c>
      <c r="M1839" s="5" t="s">
        <v>5</v>
      </c>
      <c r="N1839" s="5" t="s">
        <v>2157</v>
      </c>
      <c r="O1839" s="18">
        <v>44651</v>
      </c>
      <c r="P1839" s="5" t="s">
        <v>7</v>
      </c>
      <c r="Q1839" s="19">
        <v>8657</v>
      </c>
      <c r="R1839" s="19">
        <v>0</v>
      </c>
      <c r="S1839" s="19">
        <v>8657</v>
      </c>
      <c r="T1839" s="19">
        <v>0</v>
      </c>
    </row>
    <row r="1840" spans="1:20" outlineLevel="3" x14ac:dyDescent="0.35">
      <c r="H1840" s="1" t="s">
        <v>11287</v>
      </c>
      <c r="O1840" s="18"/>
      <c r="Q1840" s="19">
        <f>SUBTOTAL(9,Q1833:Q1839)</f>
        <v>37496</v>
      </c>
      <c r="R1840" s="19">
        <f>SUBTOTAL(9,R1833:R1839)</f>
        <v>0</v>
      </c>
      <c r="S1840" s="19">
        <f>SUBTOTAL(9,S1833:S1839)</f>
        <v>37496</v>
      </c>
      <c r="T1840" s="19">
        <f>SUBTOTAL(9,T1833:T1839)</f>
        <v>0</v>
      </c>
    </row>
    <row r="1841" spans="1:20" ht="72.5" outlineLevel="4" x14ac:dyDescent="0.35">
      <c r="A1841" s="9" t="s">
        <v>74</v>
      </c>
      <c r="B1841" s="9" t="s">
        <v>75</v>
      </c>
      <c r="C1841" s="12" t="s">
        <v>2134</v>
      </c>
      <c r="D1841" s="5" t="s">
        <v>2138</v>
      </c>
      <c r="E1841" s="9" t="s">
        <v>2138</v>
      </c>
      <c r="F1841" s="5" t="s">
        <v>4</v>
      </c>
      <c r="G1841" s="5" t="s">
        <v>729</v>
      </c>
      <c r="H1841" s="5" t="s">
        <v>2159</v>
      </c>
      <c r="I1841" s="4" t="s">
        <v>12588</v>
      </c>
      <c r="J1841" s="5" t="s">
        <v>4</v>
      </c>
      <c r="K1841" s="5" t="s">
        <v>4</v>
      </c>
      <c r="L1841" s="5" t="s">
        <v>4</v>
      </c>
      <c r="M1841" s="5" t="s">
        <v>5</v>
      </c>
      <c r="N1841" s="5" t="s">
        <v>2158</v>
      </c>
      <c r="O1841" s="18">
        <v>44403</v>
      </c>
      <c r="P1841" s="5" t="s">
        <v>7</v>
      </c>
      <c r="Q1841" s="19">
        <v>34065</v>
      </c>
      <c r="R1841" s="19">
        <v>0</v>
      </c>
      <c r="S1841" s="19">
        <v>34065</v>
      </c>
      <c r="T1841" s="19">
        <v>0</v>
      </c>
    </row>
    <row r="1842" spans="1:20" outlineLevel="3" x14ac:dyDescent="0.35">
      <c r="H1842" s="1" t="s">
        <v>11288</v>
      </c>
      <c r="O1842" s="18"/>
      <c r="Q1842" s="19">
        <f>SUBTOTAL(9,Q1841:Q1841)</f>
        <v>34065</v>
      </c>
      <c r="R1842" s="19">
        <f>SUBTOTAL(9,R1841:R1841)</f>
        <v>0</v>
      </c>
      <c r="S1842" s="19">
        <f>SUBTOTAL(9,S1841:S1841)</f>
        <v>34065</v>
      </c>
      <c r="T1842" s="19">
        <f>SUBTOTAL(9,T1841:T1841)</f>
        <v>0</v>
      </c>
    </row>
    <row r="1843" spans="1:20" ht="29" outlineLevel="4" x14ac:dyDescent="0.35">
      <c r="A1843" s="9" t="s">
        <v>74</v>
      </c>
      <c r="B1843" s="9" t="s">
        <v>75</v>
      </c>
      <c r="C1843" s="12" t="s">
        <v>2134</v>
      </c>
      <c r="D1843" s="5" t="s">
        <v>2138</v>
      </c>
      <c r="E1843" s="9" t="s">
        <v>2138</v>
      </c>
      <c r="F1843" s="5" t="s">
        <v>4</v>
      </c>
      <c r="G1843" s="5" t="s">
        <v>729</v>
      </c>
      <c r="H1843" s="5" t="s">
        <v>2161</v>
      </c>
      <c r="I1843" s="4" t="s">
        <v>2162</v>
      </c>
      <c r="J1843" s="5" t="s">
        <v>4</v>
      </c>
      <c r="K1843" s="5" t="s">
        <v>4</v>
      </c>
      <c r="L1843" s="5" t="s">
        <v>4</v>
      </c>
      <c r="M1843" s="5" t="s">
        <v>5</v>
      </c>
      <c r="N1843" s="5" t="s">
        <v>2160</v>
      </c>
      <c r="O1843" s="18">
        <v>44403</v>
      </c>
      <c r="P1843" s="5" t="s">
        <v>7</v>
      </c>
      <c r="Q1843" s="19">
        <v>724</v>
      </c>
      <c r="R1843" s="19">
        <v>0</v>
      </c>
      <c r="S1843" s="19">
        <v>724</v>
      </c>
      <c r="T1843" s="19">
        <v>0</v>
      </c>
    </row>
    <row r="1844" spans="1:20" ht="29" outlineLevel="4" x14ac:dyDescent="0.35">
      <c r="A1844" s="9" t="s">
        <v>74</v>
      </c>
      <c r="B1844" s="9" t="s">
        <v>75</v>
      </c>
      <c r="C1844" s="12" t="s">
        <v>2134</v>
      </c>
      <c r="D1844" s="5" t="s">
        <v>2138</v>
      </c>
      <c r="E1844" s="9" t="s">
        <v>2138</v>
      </c>
      <c r="F1844" s="5" t="s">
        <v>4</v>
      </c>
      <c r="G1844" s="5" t="s">
        <v>729</v>
      </c>
      <c r="H1844" s="5" t="s">
        <v>2161</v>
      </c>
      <c r="I1844" s="4" t="s">
        <v>2162</v>
      </c>
      <c r="J1844" s="5" t="s">
        <v>4</v>
      </c>
      <c r="K1844" s="5" t="s">
        <v>4</v>
      </c>
      <c r="L1844" s="5" t="s">
        <v>4</v>
      </c>
      <c r="M1844" s="5" t="s">
        <v>5</v>
      </c>
      <c r="N1844" s="5" t="s">
        <v>2163</v>
      </c>
      <c r="O1844" s="18">
        <v>44460</v>
      </c>
      <c r="P1844" s="5" t="s">
        <v>7</v>
      </c>
      <c r="Q1844" s="19">
        <v>5495</v>
      </c>
      <c r="R1844" s="19">
        <v>0</v>
      </c>
      <c r="S1844" s="19">
        <v>5495</v>
      </c>
      <c r="T1844" s="19">
        <v>0</v>
      </c>
    </row>
    <row r="1845" spans="1:20" ht="29" outlineLevel="4" x14ac:dyDescent="0.35">
      <c r="A1845" s="9" t="s">
        <v>74</v>
      </c>
      <c r="B1845" s="9" t="s">
        <v>75</v>
      </c>
      <c r="C1845" s="12" t="s">
        <v>2134</v>
      </c>
      <c r="D1845" s="5" t="s">
        <v>2138</v>
      </c>
      <c r="E1845" s="9" t="s">
        <v>2138</v>
      </c>
      <c r="F1845" s="5" t="s">
        <v>4</v>
      </c>
      <c r="G1845" s="5" t="s">
        <v>729</v>
      </c>
      <c r="H1845" s="5" t="s">
        <v>2161</v>
      </c>
      <c r="I1845" s="4" t="s">
        <v>2162</v>
      </c>
      <c r="J1845" s="5" t="s">
        <v>4</v>
      </c>
      <c r="K1845" s="5" t="s">
        <v>4</v>
      </c>
      <c r="L1845" s="5" t="s">
        <v>4</v>
      </c>
      <c r="M1845" s="5" t="s">
        <v>5</v>
      </c>
      <c r="N1845" s="5" t="s">
        <v>2164</v>
      </c>
      <c r="O1845" s="18">
        <v>44468</v>
      </c>
      <c r="P1845" s="5" t="s">
        <v>7</v>
      </c>
      <c r="Q1845" s="19">
        <v>945</v>
      </c>
      <c r="R1845" s="19">
        <v>0</v>
      </c>
      <c r="S1845" s="19">
        <v>945</v>
      </c>
      <c r="T1845" s="19">
        <v>0</v>
      </c>
    </row>
    <row r="1846" spans="1:20" ht="29" outlineLevel="4" x14ac:dyDescent="0.35">
      <c r="A1846" s="9" t="s">
        <v>74</v>
      </c>
      <c r="B1846" s="9" t="s">
        <v>75</v>
      </c>
      <c r="C1846" s="12" t="s">
        <v>2134</v>
      </c>
      <c r="D1846" s="5" t="s">
        <v>2138</v>
      </c>
      <c r="E1846" s="9" t="s">
        <v>2138</v>
      </c>
      <c r="F1846" s="5" t="s">
        <v>4</v>
      </c>
      <c r="G1846" s="5" t="s">
        <v>729</v>
      </c>
      <c r="H1846" s="5" t="s">
        <v>2161</v>
      </c>
      <c r="I1846" s="4" t="s">
        <v>2162</v>
      </c>
      <c r="J1846" s="5" t="s">
        <v>4</v>
      </c>
      <c r="K1846" s="5" t="s">
        <v>4</v>
      </c>
      <c r="L1846" s="5" t="s">
        <v>4</v>
      </c>
      <c r="M1846" s="5" t="s">
        <v>5</v>
      </c>
      <c r="N1846" s="5" t="s">
        <v>2165</v>
      </c>
      <c r="O1846" s="18">
        <v>44498</v>
      </c>
      <c r="P1846" s="5" t="s">
        <v>7</v>
      </c>
      <c r="Q1846" s="19">
        <v>3836</v>
      </c>
      <c r="R1846" s="19">
        <v>0</v>
      </c>
      <c r="S1846" s="19">
        <v>3836</v>
      </c>
      <c r="T1846" s="19">
        <v>0</v>
      </c>
    </row>
    <row r="1847" spans="1:20" ht="29" outlineLevel="4" x14ac:dyDescent="0.35">
      <c r="A1847" s="9" t="s">
        <v>74</v>
      </c>
      <c r="B1847" s="9" t="s">
        <v>75</v>
      </c>
      <c r="C1847" s="12" t="s">
        <v>2134</v>
      </c>
      <c r="D1847" s="5" t="s">
        <v>2138</v>
      </c>
      <c r="E1847" s="9" t="s">
        <v>2138</v>
      </c>
      <c r="F1847" s="5" t="s">
        <v>4</v>
      </c>
      <c r="G1847" s="5" t="s">
        <v>729</v>
      </c>
      <c r="H1847" s="5" t="s">
        <v>2161</v>
      </c>
      <c r="I1847" s="4" t="s">
        <v>2162</v>
      </c>
      <c r="J1847" s="5" t="s">
        <v>4</v>
      </c>
      <c r="K1847" s="5" t="s">
        <v>4</v>
      </c>
      <c r="L1847" s="5" t="s">
        <v>4</v>
      </c>
      <c r="M1847" s="5" t="s">
        <v>5</v>
      </c>
      <c r="N1847" s="5" t="s">
        <v>2166</v>
      </c>
      <c r="O1847" s="18">
        <v>44536</v>
      </c>
      <c r="P1847" s="5" t="s">
        <v>7</v>
      </c>
      <c r="Q1847" s="19">
        <v>1621</v>
      </c>
      <c r="R1847" s="19">
        <v>0</v>
      </c>
      <c r="S1847" s="19">
        <v>1621</v>
      </c>
      <c r="T1847" s="19">
        <v>0</v>
      </c>
    </row>
    <row r="1848" spans="1:20" ht="29" outlineLevel="4" x14ac:dyDescent="0.35">
      <c r="A1848" s="9" t="s">
        <v>74</v>
      </c>
      <c r="B1848" s="9" t="s">
        <v>75</v>
      </c>
      <c r="C1848" s="12" t="s">
        <v>2134</v>
      </c>
      <c r="D1848" s="5" t="s">
        <v>2138</v>
      </c>
      <c r="E1848" s="9" t="s">
        <v>2138</v>
      </c>
      <c r="F1848" s="5" t="s">
        <v>4</v>
      </c>
      <c r="G1848" s="5" t="s">
        <v>729</v>
      </c>
      <c r="H1848" s="5" t="s">
        <v>2161</v>
      </c>
      <c r="I1848" s="4" t="s">
        <v>2162</v>
      </c>
      <c r="J1848" s="5" t="s">
        <v>4</v>
      </c>
      <c r="K1848" s="5" t="s">
        <v>4</v>
      </c>
      <c r="L1848" s="5" t="s">
        <v>4</v>
      </c>
      <c r="M1848" s="5" t="s">
        <v>5</v>
      </c>
      <c r="N1848" s="5" t="s">
        <v>2167</v>
      </c>
      <c r="O1848" s="18">
        <v>44566</v>
      </c>
      <c r="P1848" s="5" t="s">
        <v>7</v>
      </c>
      <c r="Q1848" s="19">
        <v>1430</v>
      </c>
      <c r="R1848" s="19">
        <v>0</v>
      </c>
      <c r="S1848" s="19">
        <v>1430</v>
      </c>
      <c r="T1848" s="19">
        <v>0</v>
      </c>
    </row>
    <row r="1849" spans="1:20" ht="29" outlineLevel="4" x14ac:dyDescent="0.35">
      <c r="A1849" s="9" t="s">
        <v>74</v>
      </c>
      <c r="B1849" s="9" t="s">
        <v>75</v>
      </c>
      <c r="C1849" s="12" t="s">
        <v>2134</v>
      </c>
      <c r="D1849" s="5" t="s">
        <v>2138</v>
      </c>
      <c r="E1849" s="9" t="s">
        <v>2138</v>
      </c>
      <c r="F1849" s="5" t="s">
        <v>4</v>
      </c>
      <c r="G1849" s="5" t="s">
        <v>729</v>
      </c>
      <c r="H1849" s="5" t="s">
        <v>2161</v>
      </c>
      <c r="I1849" s="4" t="s">
        <v>2162</v>
      </c>
      <c r="J1849" s="5" t="s">
        <v>4</v>
      </c>
      <c r="K1849" s="5" t="s">
        <v>4</v>
      </c>
      <c r="L1849" s="5" t="s">
        <v>4</v>
      </c>
      <c r="M1849" s="5" t="s">
        <v>5</v>
      </c>
      <c r="N1849" s="5" t="s">
        <v>2168</v>
      </c>
      <c r="O1849" s="18">
        <v>44636</v>
      </c>
      <c r="P1849" s="5" t="s">
        <v>7</v>
      </c>
      <c r="Q1849" s="19">
        <v>1494</v>
      </c>
      <c r="R1849" s="19">
        <v>0</v>
      </c>
      <c r="S1849" s="19">
        <v>1494</v>
      </c>
      <c r="T1849" s="19">
        <v>0</v>
      </c>
    </row>
    <row r="1850" spans="1:20" ht="29" outlineLevel="4" x14ac:dyDescent="0.35">
      <c r="A1850" s="9" t="s">
        <v>74</v>
      </c>
      <c r="B1850" s="9" t="s">
        <v>75</v>
      </c>
      <c r="C1850" s="12" t="s">
        <v>2134</v>
      </c>
      <c r="D1850" s="5" t="s">
        <v>2138</v>
      </c>
      <c r="E1850" s="9" t="s">
        <v>2138</v>
      </c>
      <c r="F1850" s="5" t="s">
        <v>4</v>
      </c>
      <c r="G1850" s="5" t="s">
        <v>729</v>
      </c>
      <c r="H1850" s="5" t="s">
        <v>2161</v>
      </c>
      <c r="I1850" s="4" t="s">
        <v>2162</v>
      </c>
      <c r="J1850" s="5" t="s">
        <v>4</v>
      </c>
      <c r="K1850" s="5" t="s">
        <v>4</v>
      </c>
      <c r="L1850" s="5" t="s">
        <v>4</v>
      </c>
      <c r="M1850" s="5" t="s">
        <v>5</v>
      </c>
      <c r="N1850" s="5" t="s">
        <v>2169</v>
      </c>
      <c r="O1850" s="18">
        <v>44692</v>
      </c>
      <c r="P1850" s="5" t="s">
        <v>7</v>
      </c>
      <c r="Q1850" s="19">
        <v>1878</v>
      </c>
      <c r="R1850" s="19">
        <v>0</v>
      </c>
      <c r="S1850" s="19">
        <v>1878</v>
      </c>
      <c r="T1850" s="19">
        <v>0</v>
      </c>
    </row>
    <row r="1851" spans="1:20" outlineLevel="3" x14ac:dyDescent="0.35">
      <c r="H1851" s="1" t="s">
        <v>11289</v>
      </c>
      <c r="O1851" s="18"/>
      <c r="Q1851" s="19">
        <f>SUBTOTAL(9,Q1843:Q1850)</f>
        <v>17423</v>
      </c>
      <c r="R1851" s="19">
        <f>SUBTOTAL(9,R1843:R1850)</f>
        <v>0</v>
      </c>
      <c r="S1851" s="19">
        <f>SUBTOTAL(9,S1843:S1850)</f>
        <v>17423</v>
      </c>
      <c r="T1851" s="19">
        <f>SUBTOTAL(9,T1843:T1850)</f>
        <v>0</v>
      </c>
    </row>
    <row r="1852" spans="1:20" ht="29" outlineLevel="4" x14ac:dyDescent="0.35">
      <c r="A1852" s="9" t="s">
        <v>74</v>
      </c>
      <c r="B1852" s="9" t="s">
        <v>75</v>
      </c>
      <c r="C1852" s="12" t="s">
        <v>2134</v>
      </c>
      <c r="D1852" s="5" t="s">
        <v>2138</v>
      </c>
      <c r="E1852" s="9" t="s">
        <v>2138</v>
      </c>
      <c r="F1852" s="5" t="s">
        <v>77</v>
      </c>
      <c r="G1852" s="5" t="s">
        <v>4</v>
      </c>
      <c r="H1852" s="5" t="s">
        <v>2171</v>
      </c>
      <c r="I1852" s="4" t="s">
        <v>2172</v>
      </c>
      <c r="J1852" s="5" t="s">
        <v>4</v>
      </c>
      <c r="K1852" s="5" t="s">
        <v>4</v>
      </c>
      <c r="L1852" s="5" t="s">
        <v>4</v>
      </c>
      <c r="M1852" s="5" t="s">
        <v>5</v>
      </c>
      <c r="N1852" s="5" t="s">
        <v>2170</v>
      </c>
      <c r="O1852" s="18">
        <v>44403</v>
      </c>
      <c r="P1852" s="5" t="s">
        <v>7</v>
      </c>
      <c r="Q1852" s="19">
        <v>132078</v>
      </c>
      <c r="R1852" s="19">
        <v>132078</v>
      </c>
      <c r="S1852" s="19">
        <v>0</v>
      </c>
      <c r="T1852" s="19">
        <v>0</v>
      </c>
    </row>
    <row r="1853" spans="1:20" ht="29" outlineLevel="4" x14ac:dyDescent="0.35">
      <c r="A1853" s="9" t="s">
        <v>74</v>
      </c>
      <c r="B1853" s="9" t="s">
        <v>75</v>
      </c>
      <c r="C1853" s="12" t="s">
        <v>2134</v>
      </c>
      <c r="D1853" s="5" t="s">
        <v>2138</v>
      </c>
      <c r="E1853" s="9" t="s">
        <v>2138</v>
      </c>
      <c r="F1853" s="5" t="s">
        <v>77</v>
      </c>
      <c r="G1853" s="5" t="s">
        <v>4</v>
      </c>
      <c r="H1853" s="5" t="s">
        <v>2171</v>
      </c>
      <c r="I1853" s="4" t="s">
        <v>2172</v>
      </c>
      <c r="J1853" s="5" t="s">
        <v>4</v>
      </c>
      <c r="K1853" s="5" t="s">
        <v>4</v>
      </c>
      <c r="L1853" s="5" t="s">
        <v>4</v>
      </c>
      <c r="M1853" s="5" t="s">
        <v>5</v>
      </c>
      <c r="N1853" s="5" t="s">
        <v>2173</v>
      </c>
      <c r="O1853" s="18">
        <v>44468</v>
      </c>
      <c r="P1853" s="5" t="s">
        <v>7</v>
      </c>
      <c r="Q1853" s="19">
        <v>3723</v>
      </c>
      <c r="R1853" s="19">
        <v>3723</v>
      </c>
      <c r="S1853" s="19">
        <v>0</v>
      </c>
      <c r="T1853" s="19">
        <v>0</v>
      </c>
    </row>
    <row r="1854" spans="1:20" ht="29" outlineLevel="4" x14ac:dyDescent="0.35">
      <c r="A1854" s="9" t="s">
        <v>74</v>
      </c>
      <c r="B1854" s="9" t="s">
        <v>75</v>
      </c>
      <c r="C1854" s="12" t="s">
        <v>2134</v>
      </c>
      <c r="D1854" s="5" t="s">
        <v>2138</v>
      </c>
      <c r="E1854" s="9" t="s">
        <v>2138</v>
      </c>
      <c r="F1854" s="5" t="s">
        <v>77</v>
      </c>
      <c r="G1854" s="5" t="s">
        <v>4</v>
      </c>
      <c r="H1854" s="5" t="s">
        <v>2171</v>
      </c>
      <c r="I1854" s="4" t="s">
        <v>2172</v>
      </c>
      <c r="J1854" s="5" t="s">
        <v>4</v>
      </c>
      <c r="K1854" s="5" t="s">
        <v>4</v>
      </c>
      <c r="L1854" s="5" t="s">
        <v>4</v>
      </c>
      <c r="M1854" s="5" t="s">
        <v>5</v>
      </c>
      <c r="N1854" s="5" t="s">
        <v>2174</v>
      </c>
      <c r="O1854" s="18">
        <v>44498</v>
      </c>
      <c r="P1854" s="5" t="s">
        <v>7</v>
      </c>
      <c r="Q1854" s="19">
        <v>618</v>
      </c>
      <c r="R1854" s="19">
        <v>618</v>
      </c>
      <c r="S1854" s="19">
        <v>0</v>
      </c>
      <c r="T1854" s="19">
        <v>0</v>
      </c>
    </row>
    <row r="1855" spans="1:20" ht="29" outlineLevel="4" x14ac:dyDescent="0.35">
      <c r="A1855" s="9" t="s">
        <v>74</v>
      </c>
      <c r="B1855" s="9" t="s">
        <v>75</v>
      </c>
      <c r="C1855" s="12" t="s">
        <v>2134</v>
      </c>
      <c r="D1855" s="5" t="s">
        <v>2138</v>
      </c>
      <c r="E1855" s="9" t="s">
        <v>2138</v>
      </c>
      <c r="F1855" s="5" t="s">
        <v>77</v>
      </c>
      <c r="G1855" s="5" t="s">
        <v>4</v>
      </c>
      <c r="H1855" s="5" t="s">
        <v>2171</v>
      </c>
      <c r="I1855" s="4" t="s">
        <v>2172</v>
      </c>
      <c r="J1855" s="5" t="s">
        <v>4</v>
      </c>
      <c r="K1855" s="5" t="s">
        <v>4</v>
      </c>
      <c r="L1855" s="5" t="s">
        <v>4</v>
      </c>
      <c r="M1855" s="5" t="s">
        <v>5</v>
      </c>
      <c r="N1855" s="5" t="s">
        <v>2175</v>
      </c>
      <c r="O1855" s="18">
        <v>44551</v>
      </c>
      <c r="P1855" s="5" t="s">
        <v>7</v>
      </c>
      <c r="Q1855" s="19">
        <v>1139</v>
      </c>
      <c r="R1855" s="19">
        <v>1139</v>
      </c>
      <c r="S1855" s="19">
        <v>0</v>
      </c>
      <c r="T1855" s="19">
        <v>0</v>
      </c>
    </row>
    <row r="1856" spans="1:20" ht="29" outlineLevel="4" x14ac:dyDescent="0.35">
      <c r="A1856" s="9" t="s">
        <v>74</v>
      </c>
      <c r="B1856" s="9" t="s">
        <v>75</v>
      </c>
      <c r="C1856" s="12" t="s">
        <v>2134</v>
      </c>
      <c r="D1856" s="5" t="s">
        <v>2138</v>
      </c>
      <c r="E1856" s="9" t="s">
        <v>2138</v>
      </c>
      <c r="F1856" s="5" t="s">
        <v>77</v>
      </c>
      <c r="G1856" s="5" t="s">
        <v>4</v>
      </c>
      <c r="H1856" s="5" t="s">
        <v>2171</v>
      </c>
      <c r="I1856" s="4" t="s">
        <v>2172</v>
      </c>
      <c r="J1856" s="5" t="s">
        <v>4</v>
      </c>
      <c r="K1856" s="5" t="s">
        <v>4</v>
      </c>
      <c r="L1856" s="5" t="s">
        <v>4</v>
      </c>
      <c r="M1856" s="5" t="s">
        <v>5</v>
      </c>
      <c r="N1856" s="5" t="s">
        <v>2176</v>
      </c>
      <c r="O1856" s="18">
        <v>44566</v>
      </c>
      <c r="P1856" s="5" t="s">
        <v>7</v>
      </c>
      <c r="Q1856" s="19">
        <v>212</v>
      </c>
      <c r="R1856" s="19">
        <v>212</v>
      </c>
      <c r="S1856" s="19">
        <v>0</v>
      </c>
      <c r="T1856" s="19">
        <v>0</v>
      </c>
    </row>
    <row r="1857" spans="1:20" outlineLevel="3" x14ac:dyDescent="0.35">
      <c r="H1857" s="1" t="s">
        <v>11290</v>
      </c>
      <c r="O1857" s="18"/>
      <c r="Q1857" s="19">
        <f>SUBTOTAL(9,Q1852:Q1856)</f>
        <v>137770</v>
      </c>
      <c r="R1857" s="19">
        <f>SUBTOTAL(9,R1852:R1856)</f>
        <v>137770</v>
      </c>
      <c r="S1857" s="19">
        <f>SUBTOTAL(9,S1852:S1856)</f>
        <v>0</v>
      </c>
      <c r="T1857" s="19">
        <f>SUBTOTAL(9,T1852:T1856)</f>
        <v>0</v>
      </c>
    </row>
    <row r="1858" spans="1:20" ht="29" outlineLevel="4" x14ac:dyDescent="0.35">
      <c r="A1858" s="9" t="s">
        <v>74</v>
      </c>
      <c r="B1858" s="9" t="s">
        <v>75</v>
      </c>
      <c r="C1858" s="12" t="s">
        <v>2134</v>
      </c>
      <c r="D1858" s="5" t="s">
        <v>2138</v>
      </c>
      <c r="E1858" s="9" t="s">
        <v>2138</v>
      </c>
      <c r="F1858" s="5" t="s">
        <v>4</v>
      </c>
      <c r="G1858" s="5" t="s">
        <v>729</v>
      </c>
      <c r="H1858" s="5" t="s">
        <v>2178</v>
      </c>
      <c r="I1858" s="4" t="s">
        <v>2162</v>
      </c>
      <c r="J1858" s="5" t="s">
        <v>4</v>
      </c>
      <c r="K1858" s="5" t="s">
        <v>4</v>
      </c>
      <c r="L1858" s="5" t="s">
        <v>4</v>
      </c>
      <c r="M1858" s="5" t="s">
        <v>5</v>
      </c>
      <c r="N1858" s="5" t="s">
        <v>2177</v>
      </c>
      <c r="O1858" s="18">
        <v>44403</v>
      </c>
      <c r="P1858" s="5" t="s">
        <v>7</v>
      </c>
      <c r="Q1858" s="19">
        <v>612</v>
      </c>
      <c r="R1858" s="19">
        <v>0</v>
      </c>
      <c r="S1858" s="19">
        <v>612</v>
      </c>
      <c r="T1858" s="19">
        <v>0</v>
      </c>
    </row>
    <row r="1859" spans="1:20" ht="29" outlineLevel="4" x14ac:dyDescent="0.35">
      <c r="A1859" s="9" t="s">
        <v>74</v>
      </c>
      <c r="B1859" s="9" t="s">
        <v>75</v>
      </c>
      <c r="C1859" s="12" t="s">
        <v>2134</v>
      </c>
      <c r="D1859" s="5" t="s">
        <v>2138</v>
      </c>
      <c r="E1859" s="9" t="s">
        <v>2138</v>
      </c>
      <c r="F1859" s="5" t="s">
        <v>4</v>
      </c>
      <c r="G1859" s="5" t="s">
        <v>729</v>
      </c>
      <c r="H1859" s="5" t="s">
        <v>2178</v>
      </c>
      <c r="I1859" s="4" t="s">
        <v>2162</v>
      </c>
      <c r="J1859" s="5" t="s">
        <v>4</v>
      </c>
      <c r="K1859" s="5" t="s">
        <v>4</v>
      </c>
      <c r="L1859" s="5" t="s">
        <v>4</v>
      </c>
      <c r="M1859" s="5" t="s">
        <v>5</v>
      </c>
      <c r="N1859" s="5" t="s">
        <v>2179</v>
      </c>
      <c r="O1859" s="18">
        <v>44498</v>
      </c>
      <c r="P1859" s="5" t="s">
        <v>7</v>
      </c>
      <c r="Q1859" s="19">
        <v>4710</v>
      </c>
      <c r="R1859" s="19">
        <v>0</v>
      </c>
      <c r="S1859" s="19">
        <v>4710</v>
      </c>
      <c r="T1859" s="19">
        <v>0</v>
      </c>
    </row>
    <row r="1860" spans="1:20" ht="29" outlineLevel="4" x14ac:dyDescent="0.35">
      <c r="A1860" s="9" t="s">
        <v>74</v>
      </c>
      <c r="B1860" s="9" t="s">
        <v>75</v>
      </c>
      <c r="C1860" s="12" t="s">
        <v>2134</v>
      </c>
      <c r="D1860" s="5" t="s">
        <v>2138</v>
      </c>
      <c r="E1860" s="9" t="s">
        <v>2138</v>
      </c>
      <c r="F1860" s="5" t="s">
        <v>4</v>
      </c>
      <c r="G1860" s="5" t="s">
        <v>729</v>
      </c>
      <c r="H1860" s="5" t="s">
        <v>2178</v>
      </c>
      <c r="I1860" s="4" t="s">
        <v>2162</v>
      </c>
      <c r="J1860" s="5" t="s">
        <v>4</v>
      </c>
      <c r="K1860" s="5" t="s">
        <v>4</v>
      </c>
      <c r="L1860" s="5" t="s">
        <v>4</v>
      </c>
      <c r="M1860" s="5" t="s">
        <v>5</v>
      </c>
      <c r="N1860" s="5" t="s">
        <v>2180</v>
      </c>
      <c r="O1860" s="18">
        <v>44602</v>
      </c>
      <c r="P1860" s="5" t="s">
        <v>7</v>
      </c>
      <c r="Q1860" s="19">
        <v>1645</v>
      </c>
      <c r="R1860" s="19">
        <v>0</v>
      </c>
      <c r="S1860" s="19">
        <v>1645</v>
      </c>
      <c r="T1860" s="19">
        <v>0</v>
      </c>
    </row>
    <row r="1861" spans="1:20" outlineLevel="3" x14ac:dyDescent="0.35">
      <c r="H1861" s="1" t="s">
        <v>11291</v>
      </c>
      <c r="O1861" s="18"/>
      <c r="Q1861" s="19">
        <f>SUBTOTAL(9,Q1858:Q1860)</f>
        <v>6967</v>
      </c>
      <c r="R1861" s="19">
        <f>SUBTOTAL(9,R1858:R1860)</f>
        <v>0</v>
      </c>
      <c r="S1861" s="19">
        <f>SUBTOTAL(9,S1858:S1860)</f>
        <v>6967</v>
      </c>
      <c r="T1861" s="19">
        <f>SUBTOTAL(9,T1858:T1860)</f>
        <v>0</v>
      </c>
    </row>
    <row r="1862" spans="1:20" ht="29" outlineLevel="4" x14ac:dyDescent="0.35">
      <c r="A1862" s="9" t="s">
        <v>74</v>
      </c>
      <c r="B1862" s="9" t="s">
        <v>75</v>
      </c>
      <c r="C1862" s="12" t="s">
        <v>2134</v>
      </c>
      <c r="D1862" s="5" t="s">
        <v>2138</v>
      </c>
      <c r="E1862" s="9" t="s">
        <v>2138</v>
      </c>
      <c r="F1862" s="5" t="s">
        <v>77</v>
      </c>
      <c r="G1862" s="5" t="s">
        <v>4</v>
      </c>
      <c r="H1862" s="5" t="s">
        <v>2182</v>
      </c>
      <c r="I1862" s="4" t="s">
        <v>2172</v>
      </c>
      <c r="J1862" s="5" t="s">
        <v>4</v>
      </c>
      <c r="K1862" s="5" t="s">
        <v>4</v>
      </c>
      <c r="L1862" s="5" t="s">
        <v>4</v>
      </c>
      <c r="M1862" s="5" t="s">
        <v>5</v>
      </c>
      <c r="N1862" s="5" t="s">
        <v>2181</v>
      </c>
      <c r="O1862" s="18">
        <v>44620</v>
      </c>
      <c r="P1862" s="5" t="s">
        <v>7</v>
      </c>
      <c r="Q1862" s="19">
        <v>13000</v>
      </c>
      <c r="R1862" s="19">
        <v>13000</v>
      </c>
      <c r="S1862" s="19">
        <v>0</v>
      </c>
      <c r="T1862" s="19">
        <v>0</v>
      </c>
    </row>
    <row r="1863" spans="1:20" ht="29" outlineLevel="4" x14ac:dyDescent="0.35">
      <c r="A1863" s="9" t="s">
        <v>74</v>
      </c>
      <c r="B1863" s="9" t="s">
        <v>75</v>
      </c>
      <c r="C1863" s="12" t="s">
        <v>2134</v>
      </c>
      <c r="D1863" s="5" t="s">
        <v>2138</v>
      </c>
      <c r="E1863" s="9" t="s">
        <v>2138</v>
      </c>
      <c r="F1863" s="5" t="s">
        <v>77</v>
      </c>
      <c r="G1863" s="5" t="s">
        <v>4</v>
      </c>
      <c r="H1863" s="5" t="s">
        <v>2182</v>
      </c>
      <c r="I1863" s="4" t="s">
        <v>2172</v>
      </c>
      <c r="J1863" s="5" t="s">
        <v>4</v>
      </c>
      <c r="K1863" s="5" t="s">
        <v>4</v>
      </c>
      <c r="L1863" s="5" t="s">
        <v>4</v>
      </c>
      <c r="M1863" s="5" t="s">
        <v>5</v>
      </c>
      <c r="N1863" s="5" t="s">
        <v>2183</v>
      </c>
      <c r="O1863" s="18">
        <v>44636</v>
      </c>
      <c r="P1863" s="5" t="s">
        <v>7</v>
      </c>
      <c r="Q1863" s="19">
        <v>32000</v>
      </c>
      <c r="R1863" s="19">
        <v>32000</v>
      </c>
      <c r="S1863" s="19">
        <v>0</v>
      </c>
      <c r="T1863" s="19">
        <v>0</v>
      </c>
    </row>
    <row r="1864" spans="1:20" outlineLevel="3" x14ac:dyDescent="0.35">
      <c r="H1864" s="1" t="s">
        <v>11292</v>
      </c>
      <c r="O1864" s="18"/>
      <c r="Q1864" s="19">
        <f>SUBTOTAL(9,Q1862:Q1863)</f>
        <v>45000</v>
      </c>
      <c r="R1864" s="19">
        <f>SUBTOTAL(9,R1862:R1863)</f>
        <v>45000</v>
      </c>
      <c r="S1864" s="19">
        <f>SUBTOTAL(9,S1862:S1863)</f>
        <v>0</v>
      </c>
      <c r="T1864" s="19">
        <f>SUBTOTAL(9,T1862:T1863)</f>
        <v>0</v>
      </c>
    </row>
    <row r="1865" spans="1:20" ht="29" outlineLevel="4" x14ac:dyDescent="0.35">
      <c r="A1865" s="9" t="s">
        <v>526</v>
      </c>
      <c r="B1865" s="9" t="s">
        <v>527</v>
      </c>
      <c r="C1865" s="12" t="s">
        <v>2134</v>
      </c>
      <c r="D1865" s="5" t="s">
        <v>2135</v>
      </c>
      <c r="E1865" s="9" t="s">
        <v>2184</v>
      </c>
      <c r="F1865" s="5" t="s">
        <v>566</v>
      </c>
      <c r="G1865" s="5" t="s">
        <v>4</v>
      </c>
      <c r="H1865" s="5" t="s">
        <v>2187</v>
      </c>
      <c r="I1865" s="4" t="s">
        <v>2188</v>
      </c>
      <c r="J1865" s="5" t="s">
        <v>4</v>
      </c>
      <c r="K1865" s="5" t="s">
        <v>4</v>
      </c>
      <c r="L1865" s="5" t="s">
        <v>4</v>
      </c>
      <c r="M1865" s="5" t="s">
        <v>5</v>
      </c>
      <c r="N1865" s="5" t="s">
        <v>2185</v>
      </c>
      <c r="O1865" s="18">
        <v>44532</v>
      </c>
      <c r="P1865" s="5" t="s">
        <v>2186</v>
      </c>
      <c r="Q1865" s="19">
        <v>84286.26</v>
      </c>
      <c r="R1865" s="19">
        <v>84286.26</v>
      </c>
      <c r="S1865" s="19">
        <v>0</v>
      </c>
      <c r="T1865" s="19">
        <v>0</v>
      </c>
    </row>
    <row r="1866" spans="1:20" outlineLevel="3" x14ac:dyDescent="0.35">
      <c r="H1866" s="1" t="s">
        <v>11293</v>
      </c>
      <c r="O1866" s="18"/>
      <c r="Q1866" s="19">
        <f>SUBTOTAL(9,Q1865:Q1865)</f>
        <v>84286.26</v>
      </c>
      <c r="R1866" s="19">
        <f>SUBTOTAL(9,R1865:R1865)</f>
        <v>84286.26</v>
      </c>
      <c r="S1866" s="19">
        <f>SUBTOTAL(9,S1865:S1865)</f>
        <v>0</v>
      </c>
      <c r="T1866" s="19">
        <f>SUBTOTAL(9,T1865:T1865)</f>
        <v>0</v>
      </c>
    </row>
    <row r="1867" spans="1:20" ht="29" outlineLevel="4" x14ac:dyDescent="0.35">
      <c r="A1867" s="9" t="s">
        <v>74</v>
      </c>
      <c r="B1867" s="9" t="s">
        <v>75</v>
      </c>
      <c r="C1867" s="12" t="s">
        <v>2134</v>
      </c>
      <c r="D1867" s="5" t="s">
        <v>2138</v>
      </c>
      <c r="E1867" s="9" t="s">
        <v>2138</v>
      </c>
      <c r="F1867" s="5" t="s">
        <v>77</v>
      </c>
      <c r="G1867" s="5" t="s">
        <v>4</v>
      </c>
      <c r="H1867" s="5" t="s">
        <v>2190</v>
      </c>
      <c r="I1867" s="4" t="s">
        <v>2172</v>
      </c>
      <c r="J1867" s="5" t="s">
        <v>4</v>
      </c>
      <c r="K1867" s="5" t="s">
        <v>4</v>
      </c>
      <c r="L1867" s="5" t="s">
        <v>4</v>
      </c>
      <c r="M1867" s="5" t="s">
        <v>5</v>
      </c>
      <c r="N1867" s="5" t="s">
        <v>2189</v>
      </c>
      <c r="O1867" s="18">
        <v>44550</v>
      </c>
      <c r="P1867" s="5" t="s">
        <v>7</v>
      </c>
      <c r="Q1867" s="19">
        <v>40008</v>
      </c>
      <c r="R1867" s="19">
        <v>40008</v>
      </c>
      <c r="S1867" s="19">
        <v>0</v>
      </c>
      <c r="T1867" s="19">
        <v>0</v>
      </c>
    </row>
    <row r="1868" spans="1:20" ht="29" outlineLevel="4" x14ac:dyDescent="0.35">
      <c r="A1868" s="9" t="s">
        <v>74</v>
      </c>
      <c r="B1868" s="9" t="s">
        <v>75</v>
      </c>
      <c r="C1868" s="12" t="s">
        <v>2134</v>
      </c>
      <c r="D1868" s="5" t="s">
        <v>2138</v>
      </c>
      <c r="E1868" s="9" t="s">
        <v>2138</v>
      </c>
      <c r="F1868" s="5" t="s">
        <v>77</v>
      </c>
      <c r="G1868" s="5" t="s">
        <v>4</v>
      </c>
      <c r="H1868" s="5" t="s">
        <v>2190</v>
      </c>
      <c r="I1868" s="4" t="s">
        <v>2172</v>
      </c>
      <c r="J1868" s="5" t="s">
        <v>4</v>
      </c>
      <c r="K1868" s="5" t="s">
        <v>4</v>
      </c>
      <c r="L1868" s="5" t="s">
        <v>4</v>
      </c>
      <c r="M1868" s="5" t="s">
        <v>5</v>
      </c>
      <c r="N1868" s="5" t="s">
        <v>2191</v>
      </c>
      <c r="O1868" s="18">
        <v>44564</v>
      </c>
      <c r="P1868" s="5" t="s">
        <v>7</v>
      </c>
      <c r="Q1868" s="19">
        <v>1444</v>
      </c>
      <c r="R1868" s="19">
        <v>1444</v>
      </c>
      <c r="S1868" s="19">
        <v>0</v>
      </c>
      <c r="T1868" s="19">
        <v>0</v>
      </c>
    </row>
    <row r="1869" spans="1:20" ht="29" outlineLevel="4" x14ac:dyDescent="0.35">
      <c r="A1869" s="9" t="s">
        <v>74</v>
      </c>
      <c r="B1869" s="9" t="s">
        <v>75</v>
      </c>
      <c r="C1869" s="12" t="s">
        <v>2134</v>
      </c>
      <c r="D1869" s="5" t="s">
        <v>2138</v>
      </c>
      <c r="E1869" s="9" t="s">
        <v>2138</v>
      </c>
      <c r="F1869" s="5" t="s">
        <v>77</v>
      </c>
      <c r="G1869" s="5" t="s">
        <v>4</v>
      </c>
      <c r="H1869" s="5" t="s">
        <v>2190</v>
      </c>
      <c r="I1869" s="4" t="s">
        <v>2172</v>
      </c>
      <c r="J1869" s="5" t="s">
        <v>4</v>
      </c>
      <c r="K1869" s="5" t="s">
        <v>4</v>
      </c>
      <c r="L1869" s="5" t="s">
        <v>4</v>
      </c>
      <c r="M1869" s="5" t="s">
        <v>5</v>
      </c>
      <c r="N1869" s="5" t="s">
        <v>2192</v>
      </c>
      <c r="O1869" s="18">
        <v>44602</v>
      </c>
      <c r="P1869" s="5" t="s">
        <v>7</v>
      </c>
      <c r="Q1869" s="19">
        <v>7581</v>
      </c>
      <c r="R1869" s="19">
        <v>7581</v>
      </c>
      <c r="S1869" s="19">
        <v>0</v>
      </c>
      <c r="T1869" s="19">
        <v>0</v>
      </c>
    </row>
    <row r="1870" spans="1:20" ht="29" outlineLevel="4" x14ac:dyDescent="0.35">
      <c r="A1870" s="9" t="s">
        <v>74</v>
      </c>
      <c r="B1870" s="9" t="s">
        <v>75</v>
      </c>
      <c r="C1870" s="12" t="s">
        <v>2134</v>
      </c>
      <c r="D1870" s="5" t="s">
        <v>2138</v>
      </c>
      <c r="E1870" s="9" t="s">
        <v>2138</v>
      </c>
      <c r="F1870" s="5" t="s">
        <v>77</v>
      </c>
      <c r="G1870" s="5" t="s">
        <v>4</v>
      </c>
      <c r="H1870" s="5" t="s">
        <v>2190</v>
      </c>
      <c r="I1870" s="4" t="s">
        <v>2172</v>
      </c>
      <c r="J1870" s="5" t="s">
        <v>4</v>
      </c>
      <c r="K1870" s="5" t="s">
        <v>4</v>
      </c>
      <c r="L1870" s="5" t="s">
        <v>4</v>
      </c>
      <c r="M1870" s="5" t="s">
        <v>5</v>
      </c>
      <c r="N1870" s="5" t="s">
        <v>2193</v>
      </c>
      <c r="O1870" s="18">
        <v>44636</v>
      </c>
      <c r="P1870" s="5" t="s">
        <v>7</v>
      </c>
      <c r="Q1870" s="19">
        <v>761</v>
      </c>
      <c r="R1870" s="19">
        <v>761</v>
      </c>
      <c r="S1870" s="19">
        <v>0</v>
      </c>
      <c r="T1870" s="19">
        <v>0</v>
      </c>
    </row>
    <row r="1871" spans="1:20" ht="29" outlineLevel="4" x14ac:dyDescent="0.35">
      <c r="A1871" s="9" t="s">
        <v>74</v>
      </c>
      <c r="B1871" s="9" t="s">
        <v>75</v>
      </c>
      <c r="C1871" s="12" t="s">
        <v>2134</v>
      </c>
      <c r="D1871" s="5" t="s">
        <v>2138</v>
      </c>
      <c r="E1871" s="9" t="s">
        <v>2138</v>
      </c>
      <c r="F1871" s="5" t="s">
        <v>77</v>
      </c>
      <c r="G1871" s="5" t="s">
        <v>4</v>
      </c>
      <c r="H1871" s="5" t="s">
        <v>2190</v>
      </c>
      <c r="I1871" s="4" t="s">
        <v>2172</v>
      </c>
      <c r="J1871" s="5" t="s">
        <v>4</v>
      </c>
      <c r="K1871" s="5" t="s">
        <v>4</v>
      </c>
      <c r="L1871" s="5" t="s">
        <v>4</v>
      </c>
      <c r="M1871" s="5" t="s">
        <v>5</v>
      </c>
      <c r="N1871" s="5" t="s">
        <v>2194</v>
      </c>
      <c r="O1871" s="18">
        <v>44651</v>
      </c>
      <c r="P1871" s="5" t="s">
        <v>7</v>
      </c>
      <c r="Q1871" s="19">
        <v>1390</v>
      </c>
      <c r="R1871" s="19">
        <v>1390</v>
      </c>
      <c r="S1871" s="19">
        <v>0</v>
      </c>
      <c r="T1871" s="19">
        <v>0</v>
      </c>
    </row>
    <row r="1872" spans="1:20" outlineLevel="3" x14ac:dyDescent="0.35">
      <c r="H1872" s="1" t="s">
        <v>11294</v>
      </c>
      <c r="O1872" s="18"/>
      <c r="Q1872" s="19">
        <f>SUBTOTAL(9,Q1867:Q1871)</f>
        <v>51184</v>
      </c>
      <c r="R1872" s="19">
        <f>SUBTOTAL(9,R1867:R1871)</f>
        <v>51184</v>
      </c>
      <c r="S1872" s="19">
        <f>SUBTOTAL(9,S1867:S1871)</f>
        <v>0</v>
      </c>
      <c r="T1872" s="19">
        <f>SUBTOTAL(9,T1867:T1871)</f>
        <v>0</v>
      </c>
    </row>
    <row r="1873" spans="1:20" ht="29" outlineLevel="4" x14ac:dyDescent="0.35">
      <c r="A1873" s="9" t="s">
        <v>526</v>
      </c>
      <c r="B1873" s="9" t="s">
        <v>527</v>
      </c>
      <c r="C1873" s="12" t="s">
        <v>2134</v>
      </c>
      <c r="D1873" s="5" t="s">
        <v>2135</v>
      </c>
      <c r="E1873" s="9" t="s">
        <v>2184</v>
      </c>
      <c r="F1873" s="5" t="s">
        <v>566</v>
      </c>
      <c r="G1873" s="5" t="s">
        <v>4</v>
      </c>
      <c r="H1873" s="5" t="s">
        <v>2197</v>
      </c>
      <c r="I1873" s="4" t="s">
        <v>2198</v>
      </c>
      <c r="J1873" s="5" t="s">
        <v>4</v>
      </c>
      <c r="K1873" s="5" t="s">
        <v>4</v>
      </c>
      <c r="L1873" s="5" t="s">
        <v>4</v>
      </c>
      <c r="M1873" s="5" t="s">
        <v>5</v>
      </c>
      <c r="N1873" s="5" t="s">
        <v>2195</v>
      </c>
      <c r="O1873" s="18">
        <v>44620</v>
      </c>
      <c r="P1873" s="5" t="s">
        <v>2196</v>
      </c>
      <c r="Q1873" s="19">
        <v>6135.73</v>
      </c>
      <c r="R1873" s="19">
        <v>6135.73</v>
      </c>
      <c r="S1873" s="19">
        <v>0</v>
      </c>
      <c r="T1873" s="19">
        <v>0</v>
      </c>
    </row>
    <row r="1874" spans="1:20" ht="29" outlineLevel="4" x14ac:dyDescent="0.35">
      <c r="A1874" s="9" t="s">
        <v>526</v>
      </c>
      <c r="B1874" s="9" t="s">
        <v>527</v>
      </c>
      <c r="C1874" s="12" t="s">
        <v>2134</v>
      </c>
      <c r="D1874" s="5" t="s">
        <v>2135</v>
      </c>
      <c r="E1874" s="9" t="s">
        <v>2184</v>
      </c>
      <c r="F1874" s="5" t="s">
        <v>566</v>
      </c>
      <c r="G1874" s="5" t="s">
        <v>4</v>
      </c>
      <c r="H1874" s="5" t="s">
        <v>2197</v>
      </c>
      <c r="I1874" s="4" t="s">
        <v>2198</v>
      </c>
      <c r="J1874" s="5" t="s">
        <v>4</v>
      </c>
      <c r="K1874" s="5" t="s">
        <v>4</v>
      </c>
      <c r="L1874" s="5" t="s">
        <v>4</v>
      </c>
      <c r="M1874" s="5" t="s">
        <v>5</v>
      </c>
      <c r="N1874" s="5" t="s">
        <v>2199</v>
      </c>
      <c r="O1874" s="18">
        <v>44634</v>
      </c>
      <c r="P1874" s="5" t="s">
        <v>2200</v>
      </c>
      <c r="Q1874" s="19">
        <v>5007.2</v>
      </c>
      <c r="R1874" s="19">
        <v>5007.2</v>
      </c>
      <c r="S1874" s="19">
        <v>0</v>
      </c>
      <c r="T1874" s="19">
        <v>0</v>
      </c>
    </row>
    <row r="1875" spans="1:20" ht="29" outlineLevel="4" x14ac:dyDescent="0.35">
      <c r="A1875" s="9" t="s">
        <v>526</v>
      </c>
      <c r="B1875" s="9" t="s">
        <v>527</v>
      </c>
      <c r="C1875" s="12" t="s">
        <v>2134</v>
      </c>
      <c r="D1875" s="5" t="s">
        <v>2135</v>
      </c>
      <c r="E1875" s="9" t="s">
        <v>2184</v>
      </c>
      <c r="F1875" s="5" t="s">
        <v>566</v>
      </c>
      <c r="G1875" s="5" t="s">
        <v>4</v>
      </c>
      <c r="H1875" s="5" t="s">
        <v>2197</v>
      </c>
      <c r="I1875" s="4" t="s">
        <v>2198</v>
      </c>
      <c r="J1875" s="5" t="s">
        <v>4</v>
      </c>
      <c r="K1875" s="5" t="s">
        <v>4</v>
      </c>
      <c r="L1875" s="5" t="s">
        <v>4</v>
      </c>
      <c r="M1875" s="5" t="s">
        <v>5</v>
      </c>
      <c r="N1875" s="5" t="s">
        <v>2201</v>
      </c>
      <c r="O1875" s="18">
        <v>44665</v>
      </c>
      <c r="P1875" s="5" t="s">
        <v>2202</v>
      </c>
      <c r="Q1875" s="19">
        <v>6104.51</v>
      </c>
      <c r="R1875" s="19">
        <v>6104.51</v>
      </c>
      <c r="S1875" s="19">
        <v>0</v>
      </c>
      <c r="T1875" s="19">
        <v>0</v>
      </c>
    </row>
    <row r="1876" spans="1:20" ht="29" outlineLevel="4" x14ac:dyDescent="0.35">
      <c r="A1876" s="9" t="s">
        <v>526</v>
      </c>
      <c r="B1876" s="9" t="s">
        <v>527</v>
      </c>
      <c r="C1876" s="12" t="s">
        <v>2134</v>
      </c>
      <c r="D1876" s="5" t="s">
        <v>2135</v>
      </c>
      <c r="E1876" s="9" t="s">
        <v>2184</v>
      </c>
      <c r="F1876" s="5" t="s">
        <v>566</v>
      </c>
      <c r="G1876" s="5" t="s">
        <v>4</v>
      </c>
      <c r="H1876" s="5" t="s">
        <v>2197</v>
      </c>
      <c r="I1876" s="4" t="s">
        <v>2198</v>
      </c>
      <c r="J1876" s="5" t="s">
        <v>4</v>
      </c>
      <c r="K1876" s="5" t="s">
        <v>4</v>
      </c>
      <c r="L1876" s="5" t="s">
        <v>4</v>
      </c>
      <c r="M1876" s="5" t="s">
        <v>5</v>
      </c>
      <c r="N1876" s="5" t="s">
        <v>2203</v>
      </c>
      <c r="O1876" s="18">
        <v>44676</v>
      </c>
      <c r="P1876" s="5" t="s">
        <v>2204</v>
      </c>
      <c r="Q1876" s="19">
        <v>6663.8</v>
      </c>
      <c r="R1876" s="19">
        <v>6663.8</v>
      </c>
      <c r="S1876" s="19">
        <v>0</v>
      </c>
      <c r="T1876" s="19">
        <v>0</v>
      </c>
    </row>
    <row r="1877" spans="1:20" ht="29" outlineLevel="4" x14ac:dyDescent="0.35">
      <c r="A1877" s="9" t="s">
        <v>526</v>
      </c>
      <c r="B1877" s="9" t="s">
        <v>527</v>
      </c>
      <c r="C1877" s="12" t="s">
        <v>2134</v>
      </c>
      <c r="D1877" s="5" t="s">
        <v>2135</v>
      </c>
      <c r="E1877" s="9" t="s">
        <v>2184</v>
      </c>
      <c r="F1877" s="5" t="s">
        <v>566</v>
      </c>
      <c r="G1877" s="5" t="s">
        <v>4</v>
      </c>
      <c r="H1877" s="5" t="s">
        <v>2197</v>
      </c>
      <c r="I1877" s="4" t="s">
        <v>2198</v>
      </c>
      <c r="J1877" s="5" t="s">
        <v>4</v>
      </c>
      <c r="K1877" s="5" t="s">
        <v>4</v>
      </c>
      <c r="L1877" s="5" t="s">
        <v>4</v>
      </c>
      <c r="M1877" s="5" t="s">
        <v>5</v>
      </c>
      <c r="N1877" s="5" t="s">
        <v>2205</v>
      </c>
      <c r="O1877" s="18">
        <v>44690</v>
      </c>
      <c r="P1877" s="5" t="s">
        <v>2206</v>
      </c>
      <c r="Q1877" s="19">
        <v>3715.63</v>
      </c>
      <c r="R1877" s="19">
        <v>3715.63</v>
      </c>
      <c r="S1877" s="19">
        <v>0</v>
      </c>
      <c r="T1877" s="19">
        <v>0</v>
      </c>
    </row>
    <row r="1878" spans="1:20" ht="29" outlineLevel="4" x14ac:dyDescent="0.35">
      <c r="A1878" s="9" t="s">
        <v>526</v>
      </c>
      <c r="B1878" s="9" t="s">
        <v>527</v>
      </c>
      <c r="C1878" s="12" t="s">
        <v>2134</v>
      </c>
      <c r="D1878" s="5" t="s">
        <v>2135</v>
      </c>
      <c r="E1878" s="9" t="s">
        <v>2184</v>
      </c>
      <c r="F1878" s="5" t="s">
        <v>566</v>
      </c>
      <c r="G1878" s="5" t="s">
        <v>4</v>
      </c>
      <c r="H1878" s="5" t="s">
        <v>2197</v>
      </c>
      <c r="I1878" s="4" t="s">
        <v>2198</v>
      </c>
      <c r="J1878" s="5" t="s">
        <v>4</v>
      </c>
      <c r="K1878" s="5" t="s">
        <v>4</v>
      </c>
      <c r="L1878" s="5" t="s">
        <v>4</v>
      </c>
      <c r="M1878" s="5" t="s">
        <v>5</v>
      </c>
      <c r="N1878" s="5" t="s">
        <v>2207</v>
      </c>
      <c r="O1878" s="18">
        <v>44714</v>
      </c>
      <c r="P1878" s="5" t="s">
        <v>2208</v>
      </c>
      <c r="Q1878" s="19">
        <v>7630.03</v>
      </c>
      <c r="R1878" s="19">
        <v>7630.03</v>
      </c>
      <c r="S1878" s="19">
        <v>0</v>
      </c>
      <c r="T1878" s="19">
        <v>0</v>
      </c>
    </row>
    <row r="1879" spans="1:20" ht="29" outlineLevel="4" x14ac:dyDescent="0.35">
      <c r="A1879" s="9" t="s">
        <v>526</v>
      </c>
      <c r="B1879" s="9" t="s">
        <v>527</v>
      </c>
      <c r="C1879" s="12" t="s">
        <v>2134</v>
      </c>
      <c r="D1879" s="5" t="s">
        <v>2135</v>
      </c>
      <c r="E1879" s="9" t="s">
        <v>2184</v>
      </c>
      <c r="F1879" s="5" t="s">
        <v>566</v>
      </c>
      <c r="G1879" s="5" t="s">
        <v>4</v>
      </c>
      <c r="H1879" s="5" t="s">
        <v>2197</v>
      </c>
      <c r="I1879" s="4" t="s">
        <v>2198</v>
      </c>
      <c r="J1879" s="5" t="s">
        <v>4</v>
      </c>
      <c r="K1879" s="5" t="s">
        <v>4</v>
      </c>
      <c r="L1879" s="5" t="s">
        <v>4</v>
      </c>
      <c r="M1879" s="5" t="s">
        <v>5</v>
      </c>
      <c r="N1879" s="5" t="s">
        <v>2209</v>
      </c>
      <c r="O1879" s="18">
        <v>44728</v>
      </c>
      <c r="P1879" s="5" t="s">
        <v>2210</v>
      </c>
      <c r="Q1879" s="19">
        <v>5279</v>
      </c>
      <c r="R1879" s="19">
        <v>5279</v>
      </c>
      <c r="S1879" s="19">
        <v>0</v>
      </c>
      <c r="T1879" s="19">
        <v>0</v>
      </c>
    </row>
    <row r="1880" spans="1:20" outlineLevel="3" x14ac:dyDescent="0.35">
      <c r="H1880" s="1" t="s">
        <v>11295</v>
      </c>
      <c r="O1880" s="18"/>
      <c r="Q1880" s="19">
        <f>SUBTOTAL(9,Q1873:Q1879)</f>
        <v>40535.9</v>
      </c>
      <c r="R1880" s="19">
        <f>SUBTOTAL(9,R1873:R1879)</f>
        <v>40535.9</v>
      </c>
      <c r="S1880" s="19">
        <f>SUBTOTAL(9,S1873:S1879)</f>
        <v>0</v>
      </c>
      <c r="T1880" s="19">
        <f>SUBTOTAL(9,T1873:T1879)</f>
        <v>0</v>
      </c>
    </row>
    <row r="1881" spans="1:20" outlineLevel="2" x14ac:dyDescent="0.35">
      <c r="C1881" s="11" t="s">
        <v>10277</v>
      </c>
      <c r="O1881" s="18"/>
      <c r="Q1881" s="19">
        <f>SUBTOTAL(9,Q1821:Q1879)</f>
        <v>1113124.27</v>
      </c>
      <c r="R1881" s="19">
        <f>SUBTOTAL(9,R1821:R1879)</f>
        <v>358776.16000000003</v>
      </c>
      <c r="S1881" s="19">
        <f>SUBTOTAL(9,S1821:S1879)</f>
        <v>754348.11</v>
      </c>
      <c r="T1881" s="19">
        <f>SUBTOTAL(9,T1821:T1879)</f>
        <v>0</v>
      </c>
    </row>
    <row r="1882" spans="1:20" outlineLevel="4" x14ac:dyDescent="0.35">
      <c r="A1882" s="9" t="s">
        <v>1129</v>
      </c>
      <c r="B1882" s="9" t="s">
        <v>1130</v>
      </c>
      <c r="C1882" s="12" t="s">
        <v>2211</v>
      </c>
      <c r="D1882" s="5" t="s">
        <v>2212</v>
      </c>
      <c r="E1882" s="9" t="s">
        <v>2212</v>
      </c>
      <c r="F1882" s="5" t="s">
        <v>4</v>
      </c>
      <c r="G1882" s="5" t="s">
        <v>1133</v>
      </c>
      <c r="H1882" s="5" t="s">
        <v>1135</v>
      </c>
      <c r="I1882" s="4" t="s">
        <v>1136</v>
      </c>
      <c r="J1882" s="5" t="s">
        <v>4</v>
      </c>
      <c r="K1882" s="5" t="s">
        <v>4</v>
      </c>
      <c r="L1882" s="5" t="s">
        <v>4</v>
      </c>
      <c r="M1882" s="5" t="s">
        <v>5</v>
      </c>
      <c r="N1882" s="5" t="s">
        <v>2213</v>
      </c>
      <c r="O1882" s="18">
        <v>44467</v>
      </c>
      <c r="P1882" s="5" t="s">
        <v>7</v>
      </c>
      <c r="Q1882" s="19">
        <v>97690.8</v>
      </c>
      <c r="R1882" s="19">
        <v>0</v>
      </c>
      <c r="S1882" s="19">
        <v>97690.8</v>
      </c>
      <c r="T1882" s="19">
        <v>0</v>
      </c>
    </row>
    <row r="1883" spans="1:20" outlineLevel="4" x14ac:dyDescent="0.35">
      <c r="A1883" s="9" t="s">
        <v>1129</v>
      </c>
      <c r="B1883" s="9" t="s">
        <v>1130</v>
      </c>
      <c r="C1883" s="12" t="s">
        <v>2211</v>
      </c>
      <c r="D1883" s="5" t="s">
        <v>2212</v>
      </c>
      <c r="E1883" s="9" t="s">
        <v>2212</v>
      </c>
      <c r="F1883" s="5" t="s">
        <v>4</v>
      </c>
      <c r="G1883" s="5" t="s">
        <v>1133</v>
      </c>
      <c r="H1883" s="5" t="s">
        <v>1135</v>
      </c>
      <c r="I1883" s="4" t="s">
        <v>1136</v>
      </c>
      <c r="J1883" s="5" t="s">
        <v>4</v>
      </c>
      <c r="K1883" s="5" t="s">
        <v>4</v>
      </c>
      <c r="L1883" s="5" t="s">
        <v>4</v>
      </c>
      <c r="M1883" s="5" t="s">
        <v>5</v>
      </c>
      <c r="N1883" s="5" t="s">
        <v>2214</v>
      </c>
      <c r="O1883" s="18">
        <v>44558</v>
      </c>
      <c r="P1883" s="5" t="s">
        <v>7</v>
      </c>
      <c r="Q1883" s="19">
        <v>133424.22</v>
      </c>
      <c r="R1883" s="19">
        <v>0</v>
      </c>
      <c r="S1883" s="19">
        <v>133424.22</v>
      </c>
      <c r="T1883" s="19">
        <v>0</v>
      </c>
    </row>
    <row r="1884" spans="1:20" outlineLevel="3" x14ac:dyDescent="0.35">
      <c r="H1884" s="1" t="s">
        <v>11125</v>
      </c>
      <c r="O1884" s="18"/>
      <c r="Q1884" s="19">
        <f>SUBTOTAL(9,Q1882:Q1883)</f>
        <v>231115.02000000002</v>
      </c>
      <c r="R1884" s="19">
        <f>SUBTOTAL(9,R1882:R1883)</f>
        <v>0</v>
      </c>
      <c r="S1884" s="19">
        <f>SUBTOTAL(9,S1882:S1883)</f>
        <v>231115.02000000002</v>
      </c>
      <c r="T1884" s="19">
        <f>SUBTOTAL(9,T1882:T1883)</f>
        <v>0</v>
      </c>
    </row>
    <row r="1885" spans="1:20" ht="29" outlineLevel="4" x14ac:dyDescent="0.35">
      <c r="A1885" s="9" t="s">
        <v>526</v>
      </c>
      <c r="B1885" s="9" t="s">
        <v>527</v>
      </c>
      <c r="C1885" s="12" t="s">
        <v>2211</v>
      </c>
      <c r="D1885" s="5" t="s">
        <v>2212</v>
      </c>
      <c r="E1885" s="9" t="s">
        <v>2215</v>
      </c>
      <c r="F1885" s="5" t="s">
        <v>529</v>
      </c>
      <c r="G1885" s="5" t="s">
        <v>4</v>
      </c>
      <c r="H1885" s="5" t="s">
        <v>2218</v>
      </c>
      <c r="I1885" s="4" t="s">
        <v>2219</v>
      </c>
      <c r="J1885" s="5" t="s">
        <v>4</v>
      </c>
      <c r="K1885" s="5" t="s">
        <v>4</v>
      </c>
      <c r="L1885" s="5" t="s">
        <v>4</v>
      </c>
      <c r="M1885" s="5" t="s">
        <v>5</v>
      </c>
      <c r="N1885" s="5" t="s">
        <v>2216</v>
      </c>
      <c r="O1885" s="18">
        <v>44483</v>
      </c>
      <c r="P1885" s="5" t="s">
        <v>2217</v>
      </c>
      <c r="Q1885" s="19">
        <v>6968</v>
      </c>
      <c r="R1885" s="19">
        <v>6968</v>
      </c>
      <c r="S1885" s="19">
        <v>0</v>
      </c>
      <c r="T1885" s="19">
        <v>0</v>
      </c>
    </row>
    <row r="1886" spans="1:20" outlineLevel="3" x14ac:dyDescent="0.35">
      <c r="H1886" s="1" t="s">
        <v>11296</v>
      </c>
      <c r="O1886" s="18"/>
      <c r="Q1886" s="19">
        <f>SUBTOTAL(9,Q1885:Q1885)</f>
        <v>6968</v>
      </c>
      <c r="R1886" s="19">
        <f>SUBTOTAL(9,R1885:R1885)</f>
        <v>6968</v>
      </c>
      <c r="S1886" s="19">
        <f>SUBTOTAL(9,S1885:S1885)</f>
        <v>0</v>
      </c>
      <c r="T1886" s="19">
        <f>SUBTOTAL(9,T1885:T1885)</f>
        <v>0</v>
      </c>
    </row>
    <row r="1887" spans="1:20" outlineLevel="2" x14ac:dyDescent="0.35">
      <c r="C1887" s="11" t="s">
        <v>10278</v>
      </c>
      <c r="O1887" s="18"/>
      <c r="Q1887" s="19">
        <f>SUBTOTAL(9,Q1882:Q1885)</f>
        <v>238083.02000000002</v>
      </c>
      <c r="R1887" s="19">
        <f>SUBTOTAL(9,R1882:R1885)</f>
        <v>6968</v>
      </c>
      <c r="S1887" s="19">
        <f>SUBTOTAL(9,S1882:S1885)</f>
        <v>231115.02000000002</v>
      </c>
      <c r="T1887" s="19">
        <f>SUBTOTAL(9,T1882:T1885)</f>
        <v>0</v>
      </c>
    </row>
    <row r="1888" spans="1:20" outlineLevel="4" x14ac:dyDescent="0.35">
      <c r="A1888" s="9" t="s">
        <v>1129</v>
      </c>
      <c r="B1888" s="9" t="s">
        <v>1130</v>
      </c>
      <c r="C1888" s="12" t="s">
        <v>2220</v>
      </c>
      <c r="D1888" s="5" t="s">
        <v>2221</v>
      </c>
      <c r="E1888" s="9" t="s">
        <v>2221</v>
      </c>
      <c r="F1888" s="5" t="s">
        <v>4</v>
      </c>
      <c r="G1888" s="5" t="s">
        <v>1133</v>
      </c>
      <c r="H1888" s="5" t="s">
        <v>1135</v>
      </c>
      <c r="I1888" s="4" t="s">
        <v>1136</v>
      </c>
      <c r="J1888" s="5" t="s">
        <v>4</v>
      </c>
      <c r="K1888" s="5" t="s">
        <v>4</v>
      </c>
      <c r="L1888" s="5" t="s">
        <v>4</v>
      </c>
      <c r="M1888" s="5" t="s">
        <v>5</v>
      </c>
      <c r="N1888" s="5" t="s">
        <v>2222</v>
      </c>
      <c r="O1888" s="18">
        <v>44467</v>
      </c>
      <c r="P1888" s="5" t="s">
        <v>7</v>
      </c>
      <c r="Q1888" s="19">
        <v>209458.94</v>
      </c>
      <c r="R1888" s="19">
        <v>0</v>
      </c>
      <c r="S1888" s="19">
        <v>209458.94</v>
      </c>
      <c r="T1888" s="19">
        <v>0</v>
      </c>
    </row>
    <row r="1889" spans="1:20" outlineLevel="4" x14ac:dyDescent="0.35">
      <c r="A1889" s="9" t="s">
        <v>1129</v>
      </c>
      <c r="B1889" s="9" t="s">
        <v>1130</v>
      </c>
      <c r="C1889" s="12" t="s">
        <v>2220</v>
      </c>
      <c r="D1889" s="5" t="s">
        <v>2221</v>
      </c>
      <c r="E1889" s="9" t="s">
        <v>2221</v>
      </c>
      <c r="F1889" s="5" t="s">
        <v>4</v>
      </c>
      <c r="G1889" s="5" t="s">
        <v>1133</v>
      </c>
      <c r="H1889" s="5" t="s">
        <v>1135</v>
      </c>
      <c r="I1889" s="4" t="s">
        <v>1136</v>
      </c>
      <c r="J1889" s="5" t="s">
        <v>4</v>
      </c>
      <c r="K1889" s="5" t="s">
        <v>4</v>
      </c>
      <c r="L1889" s="5" t="s">
        <v>4</v>
      </c>
      <c r="M1889" s="5" t="s">
        <v>5</v>
      </c>
      <c r="N1889" s="5" t="s">
        <v>2223</v>
      </c>
      <c r="O1889" s="18">
        <v>44558</v>
      </c>
      <c r="P1889" s="5" t="s">
        <v>7</v>
      </c>
      <c r="Q1889" s="19">
        <v>288533.02</v>
      </c>
      <c r="R1889" s="19">
        <v>0</v>
      </c>
      <c r="S1889" s="19">
        <v>288533.02</v>
      </c>
      <c r="T1889" s="19">
        <v>0</v>
      </c>
    </row>
    <row r="1890" spans="1:20" outlineLevel="3" x14ac:dyDescent="0.35">
      <c r="H1890" s="1" t="s">
        <v>11125</v>
      </c>
      <c r="O1890" s="18"/>
      <c r="Q1890" s="19">
        <f>SUBTOTAL(9,Q1888:Q1889)</f>
        <v>497991.96</v>
      </c>
      <c r="R1890" s="19">
        <f>SUBTOTAL(9,R1888:R1889)</f>
        <v>0</v>
      </c>
      <c r="S1890" s="19">
        <f>SUBTOTAL(9,S1888:S1889)</f>
        <v>497991.96</v>
      </c>
      <c r="T1890" s="19">
        <f>SUBTOTAL(9,T1888:T1889)</f>
        <v>0</v>
      </c>
    </row>
    <row r="1891" spans="1:20" outlineLevel="2" x14ac:dyDescent="0.35">
      <c r="C1891" s="11" t="s">
        <v>10279</v>
      </c>
      <c r="O1891" s="18"/>
      <c r="Q1891" s="19">
        <f>SUBTOTAL(9,Q1888:Q1889)</f>
        <v>497991.96</v>
      </c>
      <c r="R1891" s="19">
        <f>SUBTOTAL(9,R1888:R1889)</f>
        <v>0</v>
      </c>
      <c r="S1891" s="19">
        <f>SUBTOTAL(9,S1888:S1889)</f>
        <v>497991.96</v>
      </c>
      <c r="T1891" s="19">
        <f>SUBTOTAL(9,T1888:T1889)</f>
        <v>0</v>
      </c>
    </row>
    <row r="1892" spans="1:20" outlineLevel="4" x14ac:dyDescent="0.35">
      <c r="A1892" s="9" t="s">
        <v>1129</v>
      </c>
      <c r="B1892" s="9" t="s">
        <v>1130</v>
      </c>
      <c r="C1892" s="12" t="s">
        <v>2224</v>
      </c>
      <c r="D1892" s="5" t="s">
        <v>2225</v>
      </c>
      <c r="E1892" s="9" t="s">
        <v>2225</v>
      </c>
      <c r="F1892" s="5" t="s">
        <v>4</v>
      </c>
      <c r="G1892" s="5" t="s">
        <v>1133</v>
      </c>
      <c r="H1892" s="5" t="s">
        <v>1135</v>
      </c>
      <c r="I1892" s="4" t="s">
        <v>1136</v>
      </c>
      <c r="J1892" s="5" t="s">
        <v>4</v>
      </c>
      <c r="K1892" s="5" t="s">
        <v>4</v>
      </c>
      <c r="L1892" s="5" t="s">
        <v>4</v>
      </c>
      <c r="M1892" s="5" t="s">
        <v>5</v>
      </c>
      <c r="N1892" s="5" t="s">
        <v>2226</v>
      </c>
      <c r="O1892" s="18">
        <v>44467</v>
      </c>
      <c r="P1892" s="5" t="s">
        <v>7</v>
      </c>
      <c r="Q1892" s="19">
        <v>444822.33</v>
      </c>
      <c r="R1892" s="19">
        <v>0</v>
      </c>
      <c r="S1892" s="19">
        <v>444822.33</v>
      </c>
      <c r="T1892" s="19">
        <v>0</v>
      </c>
    </row>
    <row r="1893" spans="1:20" outlineLevel="4" x14ac:dyDescent="0.35">
      <c r="A1893" s="9" t="s">
        <v>1129</v>
      </c>
      <c r="B1893" s="9" t="s">
        <v>1130</v>
      </c>
      <c r="C1893" s="12" t="s">
        <v>2224</v>
      </c>
      <c r="D1893" s="5" t="s">
        <v>2225</v>
      </c>
      <c r="E1893" s="9" t="s">
        <v>2225</v>
      </c>
      <c r="F1893" s="5" t="s">
        <v>4</v>
      </c>
      <c r="G1893" s="5" t="s">
        <v>1133</v>
      </c>
      <c r="H1893" s="5" t="s">
        <v>1135</v>
      </c>
      <c r="I1893" s="4" t="s">
        <v>1136</v>
      </c>
      <c r="J1893" s="5" t="s">
        <v>4</v>
      </c>
      <c r="K1893" s="5" t="s">
        <v>4</v>
      </c>
      <c r="L1893" s="5" t="s">
        <v>4</v>
      </c>
      <c r="M1893" s="5" t="s">
        <v>5</v>
      </c>
      <c r="N1893" s="5" t="s">
        <v>2227</v>
      </c>
      <c r="O1893" s="18">
        <v>44558</v>
      </c>
      <c r="P1893" s="5" t="s">
        <v>7</v>
      </c>
      <c r="Q1893" s="19">
        <v>606831.23</v>
      </c>
      <c r="R1893" s="19">
        <v>0</v>
      </c>
      <c r="S1893" s="19">
        <v>606831.23</v>
      </c>
      <c r="T1893" s="19">
        <v>0</v>
      </c>
    </row>
    <row r="1894" spans="1:20" outlineLevel="3" x14ac:dyDescent="0.35">
      <c r="H1894" s="1" t="s">
        <v>11125</v>
      </c>
      <c r="O1894" s="18"/>
      <c r="Q1894" s="19">
        <f>SUBTOTAL(9,Q1892:Q1893)</f>
        <v>1051653.56</v>
      </c>
      <c r="R1894" s="19">
        <f>SUBTOTAL(9,R1892:R1893)</f>
        <v>0</v>
      </c>
      <c r="S1894" s="19">
        <f>SUBTOTAL(9,S1892:S1893)</f>
        <v>1051653.56</v>
      </c>
      <c r="T1894" s="19">
        <f>SUBTOTAL(9,T1892:T1893)</f>
        <v>0</v>
      </c>
    </row>
    <row r="1895" spans="1:20" ht="29" outlineLevel="4" x14ac:dyDescent="0.35">
      <c r="A1895" s="9" t="s">
        <v>74</v>
      </c>
      <c r="B1895" s="9" t="s">
        <v>75</v>
      </c>
      <c r="C1895" s="12" t="s">
        <v>2224</v>
      </c>
      <c r="D1895" s="5" t="s">
        <v>2228</v>
      </c>
      <c r="E1895" s="9" t="s">
        <v>2228</v>
      </c>
      <c r="F1895" s="5" t="s">
        <v>77</v>
      </c>
      <c r="G1895" s="5" t="s">
        <v>4</v>
      </c>
      <c r="H1895" s="5" t="s">
        <v>2230</v>
      </c>
      <c r="I1895" s="4" t="s">
        <v>2231</v>
      </c>
      <c r="J1895" s="5" t="s">
        <v>4</v>
      </c>
      <c r="K1895" s="5" t="s">
        <v>4</v>
      </c>
      <c r="L1895" s="5" t="s">
        <v>4</v>
      </c>
      <c r="M1895" s="5" t="s">
        <v>5</v>
      </c>
      <c r="N1895" s="5" t="s">
        <v>2229</v>
      </c>
      <c r="O1895" s="18">
        <v>44620</v>
      </c>
      <c r="P1895" s="5" t="s">
        <v>7</v>
      </c>
      <c r="Q1895" s="19">
        <v>82112</v>
      </c>
      <c r="R1895" s="19">
        <v>82112</v>
      </c>
      <c r="S1895" s="19">
        <v>0</v>
      </c>
      <c r="T1895" s="19">
        <v>0</v>
      </c>
    </row>
    <row r="1896" spans="1:20" outlineLevel="3" x14ac:dyDescent="0.35">
      <c r="H1896" s="1" t="s">
        <v>11297</v>
      </c>
      <c r="O1896" s="18"/>
      <c r="Q1896" s="19">
        <f>SUBTOTAL(9,Q1895:Q1895)</f>
        <v>82112</v>
      </c>
      <c r="R1896" s="19">
        <f>SUBTOTAL(9,R1895:R1895)</f>
        <v>82112</v>
      </c>
      <c r="S1896" s="19">
        <f>SUBTOTAL(9,S1895:S1895)</f>
        <v>0</v>
      </c>
      <c r="T1896" s="19">
        <f>SUBTOTAL(9,T1895:T1895)</f>
        <v>0</v>
      </c>
    </row>
    <row r="1897" spans="1:20" ht="29" outlineLevel="4" x14ac:dyDescent="0.35">
      <c r="A1897" s="9" t="s">
        <v>74</v>
      </c>
      <c r="B1897" s="9" t="s">
        <v>75</v>
      </c>
      <c r="C1897" s="12" t="s">
        <v>2224</v>
      </c>
      <c r="D1897" s="5" t="s">
        <v>2228</v>
      </c>
      <c r="E1897" s="9" t="s">
        <v>2228</v>
      </c>
      <c r="F1897" s="5" t="s">
        <v>77</v>
      </c>
      <c r="G1897" s="5" t="s">
        <v>4</v>
      </c>
      <c r="H1897" s="5" t="s">
        <v>2233</v>
      </c>
      <c r="I1897" s="4" t="s">
        <v>2234</v>
      </c>
      <c r="J1897" s="5" t="s">
        <v>4</v>
      </c>
      <c r="K1897" s="5" t="s">
        <v>4</v>
      </c>
      <c r="L1897" s="5" t="s">
        <v>4</v>
      </c>
      <c r="M1897" s="5" t="s">
        <v>5</v>
      </c>
      <c r="N1897" s="5" t="s">
        <v>2232</v>
      </c>
      <c r="O1897" s="18">
        <v>44581</v>
      </c>
      <c r="P1897" s="5" t="s">
        <v>7</v>
      </c>
      <c r="Q1897" s="19">
        <v>82000</v>
      </c>
      <c r="R1897" s="19">
        <v>82000</v>
      </c>
      <c r="S1897" s="19">
        <v>0</v>
      </c>
      <c r="T1897" s="19">
        <v>0</v>
      </c>
    </row>
    <row r="1898" spans="1:20" outlineLevel="3" x14ac:dyDescent="0.35">
      <c r="H1898" s="1" t="s">
        <v>11298</v>
      </c>
      <c r="O1898" s="18"/>
      <c r="Q1898" s="19">
        <f>SUBTOTAL(9,Q1897:Q1897)</f>
        <v>82000</v>
      </c>
      <c r="R1898" s="19">
        <f>SUBTOTAL(9,R1897:R1897)</f>
        <v>82000</v>
      </c>
      <c r="S1898" s="19">
        <f>SUBTOTAL(9,S1897:S1897)</f>
        <v>0</v>
      </c>
      <c r="T1898" s="19">
        <f>SUBTOTAL(9,T1897:T1897)</f>
        <v>0</v>
      </c>
    </row>
    <row r="1899" spans="1:20" ht="29" outlineLevel="4" x14ac:dyDescent="0.35">
      <c r="A1899" s="9" t="s">
        <v>74</v>
      </c>
      <c r="B1899" s="9" t="s">
        <v>75</v>
      </c>
      <c r="C1899" s="12" t="s">
        <v>2224</v>
      </c>
      <c r="D1899" s="5" t="s">
        <v>2228</v>
      </c>
      <c r="E1899" s="9" t="s">
        <v>2228</v>
      </c>
      <c r="F1899" s="5" t="s">
        <v>4</v>
      </c>
      <c r="G1899" s="5" t="s">
        <v>729</v>
      </c>
      <c r="H1899" s="5" t="s">
        <v>2236</v>
      </c>
      <c r="I1899" s="4" t="s">
        <v>2237</v>
      </c>
      <c r="J1899" s="5" t="s">
        <v>4</v>
      </c>
      <c r="K1899" s="5" t="s">
        <v>4</v>
      </c>
      <c r="L1899" s="5" t="s">
        <v>4</v>
      </c>
      <c r="M1899" s="5" t="s">
        <v>5</v>
      </c>
      <c r="N1899" s="5" t="s">
        <v>2235</v>
      </c>
      <c r="O1899" s="18">
        <v>44586</v>
      </c>
      <c r="P1899" s="5" t="s">
        <v>7</v>
      </c>
      <c r="Q1899" s="19">
        <v>18433</v>
      </c>
      <c r="R1899" s="19">
        <v>0</v>
      </c>
      <c r="S1899" s="19">
        <v>18433</v>
      </c>
      <c r="T1899" s="19">
        <v>0</v>
      </c>
    </row>
    <row r="1900" spans="1:20" outlineLevel="3" x14ac:dyDescent="0.35">
      <c r="H1900" s="1" t="s">
        <v>11299</v>
      </c>
      <c r="O1900" s="18"/>
      <c r="Q1900" s="19">
        <f>SUBTOTAL(9,Q1899:Q1899)</f>
        <v>18433</v>
      </c>
      <c r="R1900" s="19">
        <f>SUBTOTAL(9,R1899:R1899)</f>
        <v>0</v>
      </c>
      <c r="S1900" s="19">
        <f>SUBTOTAL(9,S1899:S1899)</f>
        <v>18433</v>
      </c>
      <c r="T1900" s="19">
        <f>SUBTOTAL(9,T1899:T1899)</f>
        <v>0</v>
      </c>
    </row>
    <row r="1901" spans="1:20" ht="29" outlineLevel="4" x14ac:dyDescent="0.35">
      <c r="A1901" s="9" t="s">
        <v>74</v>
      </c>
      <c r="B1901" s="9" t="s">
        <v>75</v>
      </c>
      <c r="C1901" s="12" t="s">
        <v>2224</v>
      </c>
      <c r="D1901" s="5" t="s">
        <v>2228</v>
      </c>
      <c r="E1901" s="9" t="s">
        <v>2228</v>
      </c>
      <c r="F1901" s="5" t="s">
        <v>77</v>
      </c>
      <c r="G1901" s="5" t="s">
        <v>4</v>
      </c>
      <c r="H1901" s="5" t="s">
        <v>2239</v>
      </c>
      <c r="I1901" s="4" t="s">
        <v>2231</v>
      </c>
      <c r="J1901" s="5" t="s">
        <v>4</v>
      </c>
      <c r="K1901" s="5" t="s">
        <v>4</v>
      </c>
      <c r="L1901" s="5" t="s">
        <v>4</v>
      </c>
      <c r="M1901" s="5" t="s">
        <v>5</v>
      </c>
      <c r="N1901" s="5" t="s">
        <v>2238</v>
      </c>
      <c r="O1901" s="18">
        <v>44586</v>
      </c>
      <c r="P1901" s="5" t="s">
        <v>7</v>
      </c>
      <c r="Q1901" s="19">
        <v>32979</v>
      </c>
      <c r="R1901" s="19">
        <v>32979</v>
      </c>
      <c r="S1901" s="19">
        <v>0</v>
      </c>
      <c r="T1901" s="19">
        <v>0</v>
      </c>
    </row>
    <row r="1902" spans="1:20" ht="29" outlineLevel="4" x14ac:dyDescent="0.35">
      <c r="A1902" s="9" t="s">
        <v>74</v>
      </c>
      <c r="B1902" s="9" t="s">
        <v>75</v>
      </c>
      <c r="C1902" s="12" t="s">
        <v>2224</v>
      </c>
      <c r="D1902" s="5" t="s">
        <v>2228</v>
      </c>
      <c r="E1902" s="9" t="s">
        <v>2228</v>
      </c>
      <c r="F1902" s="5" t="s">
        <v>77</v>
      </c>
      <c r="G1902" s="5" t="s">
        <v>4</v>
      </c>
      <c r="H1902" s="5" t="s">
        <v>2239</v>
      </c>
      <c r="I1902" s="4" t="s">
        <v>2231</v>
      </c>
      <c r="J1902" s="5" t="s">
        <v>4</v>
      </c>
      <c r="K1902" s="5" t="s">
        <v>4</v>
      </c>
      <c r="L1902" s="5" t="s">
        <v>4</v>
      </c>
      <c r="M1902" s="5" t="s">
        <v>5</v>
      </c>
      <c r="N1902" s="5" t="s">
        <v>2240</v>
      </c>
      <c r="O1902" s="18">
        <v>44742</v>
      </c>
      <c r="P1902" s="5" t="s">
        <v>7</v>
      </c>
      <c r="Q1902" s="19">
        <v>20921</v>
      </c>
      <c r="R1902" s="19">
        <v>20921</v>
      </c>
      <c r="S1902" s="19">
        <v>0</v>
      </c>
      <c r="T1902" s="19">
        <v>0</v>
      </c>
    </row>
    <row r="1903" spans="1:20" outlineLevel="3" x14ac:dyDescent="0.35">
      <c r="H1903" s="1" t="s">
        <v>11300</v>
      </c>
      <c r="O1903" s="18"/>
      <c r="Q1903" s="19">
        <f>SUBTOTAL(9,Q1901:Q1902)</f>
        <v>53900</v>
      </c>
      <c r="R1903" s="19">
        <f>SUBTOTAL(9,R1901:R1902)</f>
        <v>53900</v>
      </c>
      <c r="S1903" s="19">
        <f>SUBTOTAL(9,S1901:S1902)</f>
        <v>0</v>
      </c>
      <c r="T1903" s="19">
        <f>SUBTOTAL(9,T1901:T1902)</f>
        <v>0</v>
      </c>
    </row>
    <row r="1904" spans="1:20" outlineLevel="2" x14ac:dyDescent="0.35">
      <c r="C1904" s="11" t="s">
        <v>10280</v>
      </c>
      <c r="O1904" s="18"/>
      <c r="Q1904" s="19">
        <f>SUBTOTAL(9,Q1892:Q1902)</f>
        <v>1288098.56</v>
      </c>
      <c r="R1904" s="19">
        <f>SUBTOTAL(9,R1892:R1902)</f>
        <v>218012</v>
      </c>
      <c r="S1904" s="19">
        <f>SUBTOTAL(9,S1892:S1902)</f>
        <v>1070086.56</v>
      </c>
      <c r="T1904" s="19">
        <f>SUBTOTAL(9,T1892:T1902)</f>
        <v>0</v>
      </c>
    </row>
    <row r="1905" spans="1:20" outlineLevel="4" x14ac:dyDescent="0.35">
      <c r="A1905" s="9" t="s">
        <v>1129</v>
      </c>
      <c r="B1905" s="9" t="s">
        <v>1130</v>
      </c>
      <c r="C1905" s="12" t="s">
        <v>2241</v>
      </c>
      <c r="D1905" s="5" t="s">
        <v>2242</v>
      </c>
      <c r="E1905" s="9" t="s">
        <v>2242</v>
      </c>
      <c r="F1905" s="5" t="s">
        <v>4</v>
      </c>
      <c r="G1905" s="5" t="s">
        <v>1133</v>
      </c>
      <c r="H1905" s="5" t="s">
        <v>1135</v>
      </c>
      <c r="I1905" s="4" t="s">
        <v>1136</v>
      </c>
      <c r="J1905" s="5" t="s">
        <v>4</v>
      </c>
      <c r="K1905" s="5" t="s">
        <v>4</v>
      </c>
      <c r="L1905" s="5" t="s">
        <v>4</v>
      </c>
      <c r="M1905" s="5" t="s">
        <v>5</v>
      </c>
      <c r="N1905" s="5" t="s">
        <v>2243</v>
      </c>
      <c r="O1905" s="18">
        <v>44467</v>
      </c>
      <c r="P1905" s="5" t="s">
        <v>7</v>
      </c>
      <c r="Q1905" s="19">
        <v>224034.93</v>
      </c>
      <c r="R1905" s="19">
        <v>0</v>
      </c>
      <c r="S1905" s="19">
        <v>224034.93</v>
      </c>
      <c r="T1905" s="19">
        <v>0</v>
      </c>
    </row>
    <row r="1906" spans="1:20" outlineLevel="4" x14ac:dyDescent="0.35">
      <c r="A1906" s="9" t="s">
        <v>1129</v>
      </c>
      <c r="B1906" s="9" t="s">
        <v>1130</v>
      </c>
      <c r="C1906" s="12" t="s">
        <v>2241</v>
      </c>
      <c r="D1906" s="5" t="s">
        <v>2242</v>
      </c>
      <c r="E1906" s="9" t="s">
        <v>2242</v>
      </c>
      <c r="F1906" s="5" t="s">
        <v>4</v>
      </c>
      <c r="G1906" s="5" t="s">
        <v>1133</v>
      </c>
      <c r="H1906" s="5" t="s">
        <v>1135</v>
      </c>
      <c r="I1906" s="4" t="s">
        <v>1136</v>
      </c>
      <c r="J1906" s="5" t="s">
        <v>4</v>
      </c>
      <c r="K1906" s="5" t="s">
        <v>4</v>
      </c>
      <c r="L1906" s="5" t="s">
        <v>4</v>
      </c>
      <c r="M1906" s="5" t="s">
        <v>5</v>
      </c>
      <c r="N1906" s="5" t="s">
        <v>2244</v>
      </c>
      <c r="O1906" s="18">
        <v>44558</v>
      </c>
      <c r="P1906" s="5" t="s">
        <v>7</v>
      </c>
      <c r="Q1906" s="19">
        <v>305532.38</v>
      </c>
      <c r="R1906" s="19">
        <v>0</v>
      </c>
      <c r="S1906" s="19">
        <v>305532.38</v>
      </c>
      <c r="T1906" s="19">
        <v>0</v>
      </c>
    </row>
    <row r="1907" spans="1:20" outlineLevel="3" x14ac:dyDescent="0.35">
      <c r="H1907" s="1" t="s">
        <v>11125</v>
      </c>
      <c r="O1907" s="18"/>
      <c r="Q1907" s="19">
        <f>SUBTOTAL(9,Q1905:Q1906)</f>
        <v>529567.31000000006</v>
      </c>
      <c r="R1907" s="19">
        <f>SUBTOTAL(9,R1905:R1906)</f>
        <v>0</v>
      </c>
      <c r="S1907" s="19">
        <f>SUBTOTAL(9,S1905:S1906)</f>
        <v>529567.31000000006</v>
      </c>
      <c r="T1907" s="19">
        <f>SUBTOTAL(9,T1905:T1906)</f>
        <v>0</v>
      </c>
    </row>
    <row r="1908" spans="1:20" ht="29" outlineLevel="4" x14ac:dyDescent="0.35">
      <c r="A1908" s="9" t="s">
        <v>97</v>
      </c>
      <c r="B1908" s="9" t="s">
        <v>98</v>
      </c>
      <c r="C1908" s="12" t="s">
        <v>2241</v>
      </c>
      <c r="D1908" s="5" t="s">
        <v>2245</v>
      </c>
      <c r="E1908" s="9" t="s">
        <v>2245</v>
      </c>
      <c r="F1908" s="5" t="s">
        <v>2246</v>
      </c>
      <c r="G1908" s="5" t="s">
        <v>4</v>
      </c>
      <c r="H1908" s="5" t="s">
        <v>2250</v>
      </c>
      <c r="I1908" s="4" t="s">
        <v>2251</v>
      </c>
      <c r="J1908" s="5" t="s">
        <v>2247</v>
      </c>
      <c r="K1908" s="5" t="s">
        <v>4</v>
      </c>
      <c r="L1908" s="5" t="s">
        <v>4</v>
      </c>
      <c r="M1908" s="5" t="s">
        <v>5</v>
      </c>
      <c r="N1908" s="5" t="s">
        <v>2248</v>
      </c>
      <c r="O1908" s="18">
        <v>44616</v>
      </c>
      <c r="P1908" s="5" t="s">
        <v>2249</v>
      </c>
      <c r="Q1908" s="19">
        <v>9349.15</v>
      </c>
      <c r="R1908" s="19">
        <v>9349.15</v>
      </c>
      <c r="S1908" s="19">
        <v>0</v>
      </c>
      <c r="T1908" s="19">
        <v>0</v>
      </c>
    </row>
    <row r="1909" spans="1:20" outlineLevel="3" x14ac:dyDescent="0.35">
      <c r="H1909" s="1" t="s">
        <v>11301</v>
      </c>
      <c r="O1909" s="18"/>
      <c r="Q1909" s="19">
        <f>SUBTOTAL(9,Q1908:Q1908)</f>
        <v>9349.15</v>
      </c>
      <c r="R1909" s="19">
        <f>SUBTOTAL(9,R1908:R1908)</f>
        <v>9349.15</v>
      </c>
      <c r="S1909" s="19">
        <f>SUBTOTAL(9,S1908:S1908)</f>
        <v>0</v>
      </c>
      <c r="T1909" s="19">
        <f>SUBTOTAL(9,T1908:T1908)</f>
        <v>0</v>
      </c>
    </row>
    <row r="1910" spans="1:20" outlineLevel="2" x14ac:dyDescent="0.35">
      <c r="C1910" s="11" t="s">
        <v>10281</v>
      </c>
      <c r="O1910" s="18"/>
      <c r="Q1910" s="19">
        <f>SUBTOTAL(9,Q1905:Q1908)</f>
        <v>538916.46000000008</v>
      </c>
      <c r="R1910" s="19">
        <f>SUBTOTAL(9,R1905:R1908)</f>
        <v>9349.15</v>
      </c>
      <c r="S1910" s="19">
        <f>SUBTOTAL(9,S1905:S1908)</f>
        <v>529567.31000000006</v>
      </c>
      <c r="T1910" s="19">
        <f>SUBTOTAL(9,T1905:T1908)</f>
        <v>0</v>
      </c>
    </row>
    <row r="1911" spans="1:20" outlineLevel="4" x14ac:dyDescent="0.35">
      <c r="A1911" s="9" t="s">
        <v>1129</v>
      </c>
      <c r="B1911" s="9" t="s">
        <v>1130</v>
      </c>
      <c r="C1911" s="12" t="s">
        <v>2252</v>
      </c>
      <c r="D1911" s="5" t="s">
        <v>2253</v>
      </c>
      <c r="E1911" s="9" t="s">
        <v>2253</v>
      </c>
      <c r="F1911" s="5" t="s">
        <v>4</v>
      </c>
      <c r="G1911" s="5" t="s">
        <v>1133</v>
      </c>
      <c r="H1911" s="5" t="s">
        <v>1135</v>
      </c>
      <c r="I1911" s="4" t="s">
        <v>1136</v>
      </c>
      <c r="J1911" s="5" t="s">
        <v>4</v>
      </c>
      <c r="K1911" s="5" t="s">
        <v>4</v>
      </c>
      <c r="L1911" s="5" t="s">
        <v>4</v>
      </c>
      <c r="M1911" s="5" t="s">
        <v>5</v>
      </c>
      <c r="N1911" s="5" t="s">
        <v>2254</v>
      </c>
      <c r="O1911" s="18">
        <v>44467</v>
      </c>
      <c r="P1911" s="5" t="s">
        <v>7</v>
      </c>
      <c r="Q1911" s="19">
        <v>152108.19</v>
      </c>
      <c r="R1911" s="19">
        <v>0</v>
      </c>
      <c r="S1911" s="19">
        <v>152108.19</v>
      </c>
      <c r="T1911" s="19">
        <v>0</v>
      </c>
    </row>
    <row r="1912" spans="1:20" outlineLevel="4" x14ac:dyDescent="0.35">
      <c r="A1912" s="9" t="s">
        <v>1129</v>
      </c>
      <c r="B1912" s="9" t="s">
        <v>1130</v>
      </c>
      <c r="C1912" s="12" t="s">
        <v>2252</v>
      </c>
      <c r="D1912" s="5" t="s">
        <v>2253</v>
      </c>
      <c r="E1912" s="9" t="s">
        <v>2253</v>
      </c>
      <c r="F1912" s="5" t="s">
        <v>4</v>
      </c>
      <c r="G1912" s="5" t="s">
        <v>1133</v>
      </c>
      <c r="H1912" s="5" t="s">
        <v>1135</v>
      </c>
      <c r="I1912" s="4" t="s">
        <v>1136</v>
      </c>
      <c r="J1912" s="5" t="s">
        <v>4</v>
      </c>
      <c r="K1912" s="5" t="s">
        <v>4</v>
      </c>
      <c r="L1912" s="5" t="s">
        <v>4</v>
      </c>
      <c r="M1912" s="5" t="s">
        <v>5</v>
      </c>
      <c r="N1912" s="5" t="s">
        <v>2255</v>
      </c>
      <c r="O1912" s="18">
        <v>44558</v>
      </c>
      <c r="P1912" s="5" t="s">
        <v>7</v>
      </c>
      <c r="Q1912" s="19">
        <v>205294.6</v>
      </c>
      <c r="R1912" s="19">
        <v>0</v>
      </c>
      <c r="S1912" s="19">
        <v>205294.6</v>
      </c>
      <c r="T1912" s="19">
        <v>0</v>
      </c>
    </row>
    <row r="1913" spans="1:20" outlineLevel="3" x14ac:dyDescent="0.35">
      <c r="H1913" s="1" t="s">
        <v>11125</v>
      </c>
      <c r="O1913" s="18"/>
      <c r="Q1913" s="19">
        <f>SUBTOTAL(9,Q1911:Q1912)</f>
        <v>357402.79000000004</v>
      </c>
      <c r="R1913" s="19">
        <f>SUBTOTAL(9,R1911:R1912)</f>
        <v>0</v>
      </c>
      <c r="S1913" s="19">
        <f>SUBTOTAL(9,S1911:S1912)</f>
        <v>357402.79000000004</v>
      </c>
      <c r="T1913" s="19">
        <f>SUBTOTAL(9,T1911:T1912)</f>
        <v>0</v>
      </c>
    </row>
    <row r="1914" spans="1:20" outlineLevel="2" x14ac:dyDescent="0.35">
      <c r="C1914" s="11" t="s">
        <v>10282</v>
      </c>
      <c r="O1914" s="18"/>
      <c r="Q1914" s="19">
        <f>SUBTOTAL(9,Q1911:Q1912)</f>
        <v>357402.79000000004</v>
      </c>
      <c r="R1914" s="19">
        <f>SUBTOTAL(9,R1911:R1912)</f>
        <v>0</v>
      </c>
      <c r="S1914" s="19">
        <f>SUBTOTAL(9,S1911:S1912)</f>
        <v>357402.79000000004</v>
      </c>
      <c r="T1914" s="19">
        <f>SUBTOTAL(9,T1911:T1912)</f>
        <v>0</v>
      </c>
    </row>
    <row r="1915" spans="1:20" outlineLevel="4" x14ac:dyDescent="0.35">
      <c r="A1915" s="9" t="s">
        <v>1129</v>
      </c>
      <c r="B1915" s="9" t="s">
        <v>1130</v>
      </c>
      <c r="C1915" s="12" t="s">
        <v>2256</v>
      </c>
      <c r="D1915" s="5" t="s">
        <v>2257</v>
      </c>
      <c r="E1915" s="9" t="s">
        <v>2257</v>
      </c>
      <c r="F1915" s="5" t="s">
        <v>4</v>
      </c>
      <c r="G1915" s="5" t="s">
        <v>1133</v>
      </c>
      <c r="H1915" s="5" t="s">
        <v>1135</v>
      </c>
      <c r="I1915" s="4" t="s">
        <v>1136</v>
      </c>
      <c r="J1915" s="5" t="s">
        <v>4</v>
      </c>
      <c r="K1915" s="5" t="s">
        <v>4</v>
      </c>
      <c r="L1915" s="5" t="s">
        <v>4</v>
      </c>
      <c r="M1915" s="5" t="s">
        <v>5</v>
      </c>
      <c r="N1915" s="5" t="s">
        <v>2258</v>
      </c>
      <c r="O1915" s="18">
        <v>44467</v>
      </c>
      <c r="P1915" s="5" t="s">
        <v>7</v>
      </c>
      <c r="Q1915" s="19">
        <v>418219</v>
      </c>
      <c r="R1915" s="19">
        <v>0</v>
      </c>
      <c r="S1915" s="19">
        <v>418219</v>
      </c>
      <c r="T1915" s="19">
        <v>0</v>
      </c>
    </row>
    <row r="1916" spans="1:20" outlineLevel="4" x14ac:dyDescent="0.35">
      <c r="A1916" s="9" t="s">
        <v>1129</v>
      </c>
      <c r="B1916" s="9" t="s">
        <v>1130</v>
      </c>
      <c r="C1916" s="12" t="s">
        <v>2256</v>
      </c>
      <c r="D1916" s="5" t="s">
        <v>2257</v>
      </c>
      <c r="E1916" s="9" t="s">
        <v>2257</v>
      </c>
      <c r="F1916" s="5" t="s">
        <v>4</v>
      </c>
      <c r="G1916" s="5" t="s">
        <v>1133</v>
      </c>
      <c r="H1916" s="5" t="s">
        <v>1135</v>
      </c>
      <c r="I1916" s="4" t="s">
        <v>1136</v>
      </c>
      <c r="J1916" s="5" t="s">
        <v>4</v>
      </c>
      <c r="K1916" s="5" t="s">
        <v>4</v>
      </c>
      <c r="L1916" s="5" t="s">
        <v>4</v>
      </c>
      <c r="M1916" s="5" t="s">
        <v>5</v>
      </c>
      <c r="N1916" s="5" t="s">
        <v>2259</v>
      </c>
      <c r="O1916" s="18">
        <v>44558</v>
      </c>
      <c r="P1916" s="5" t="s">
        <v>7</v>
      </c>
      <c r="Q1916" s="19">
        <v>567952.39</v>
      </c>
      <c r="R1916" s="19">
        <v>0</v>
      </c>
      <c r="S1916" s="19">
        <v>567952.39</v>
      </c>
      <c r="T1916" s="19">
        <v>0</v>
      </c>
    </row>
    <row r="1917" spans="1:20" outlineLevel="3" x14ac:dyDescent="0.35">
      <c r="H1917" s="1" t="s">
        <v>11125</v>
      </c>
      <c r="O1917" s="18"/>
      <c r="Q1917" s="19">
        <f>SUBTOTAL(9,Q1915:Q1916)</f>
        <v>986171.39</v>
      </c>
      <c r="R1917" s="19">
        <f>SUBTOTAL(9,R1915:R1916)</f>
        <v>0</v>
      </c>
      <c r="S1917" s="19">
        <f>SUBTOTAL(9,S1915:S1916)</f>
        <v>986171.39</v>
      </c>
      <c r="T1917" s="19">
        <f>SUBTOTAL(9,T1915:T1916)</f>
        <v>0</v>
      </c>
    </row>
    <row r="1918" spans="1:20" ht="29" outlineLevel="4" x14ac:dyDescent="0.35">
      <c r="A1918" s="9" t="s">
        <v>104</v>
      </c>
      <c r="B1918" s="9" t="s">
        <v>105</v>
      </c>
      <c r="C1918" s="12" t="s">
        <v>2256</v>
      </c>
      <c r="D1918" s="5" t="s">
        <v>2260</v>
      </c>
      <c r="E1918" s="9" t="s">
        <v>2260</v>
      </c>
      <c r="F1918" s="5" t="s">
        <v>4</v>
      </c>
      <c r="G1918" s="5" t="s">
        <v>45</v>
      </c>
      <c r="H1918" s="5" t="s">
        <v>2263</v>
      </c>
      <c r="I1918" s="4" t="s">
        <v>2264</v>
      </c>
      <c r="J1918" s="5" t="s">
        <v>4</v>
      </c>
      <c r="K1918" s="5" t="s">
        <v>4</v>
      </c>
      <c r="L1918" s="5" t="s">
        <v>4</v>
      </c>
      <c r="M1918" s="5" t="s">
        <v>5</v>
      </c>
      <c r="N1918" s="5" t="s">
        <v>2261</v>
      </c>
      <c r="O1918" s="18">
        <v>44441</v>
      </c>
      <c r="P1918" s="5" t="s">
        <v>2262</v>
      </c>
      <c r="Q1918" s="19">
        <v>280.22000000000003</v>
      </c>
      <c r="R1918" s="19">
        <v>0</v>
      </c>
      <c r="S1918" s="19">
        <v>280.22000000000003</v>
      </c>
      <c r="T1918" s="19">
        <v>0</v>
      </c>
    </row>
    <row r="1919" spans="1:20" ht="29" outlineLevel="4" x14ac:dyDescent="0.35">
      <c r="A1919" s="9" t="s">
        <v>104</v>
      </c>
      <c r="B1919" s="9" t="s">
        <v>105</v>
      </c>
      <c r="C1919" s="12" t="s">
        <v>2256</v>
      </c>
      <c r="D1919" s="5" t="s">
        <v>2260</v>
      </c>
      <c r="E1919" s="9" t="s">
        <v>2260</v>
      </c>
      <c r="F1919" s="5" t="s">
        <v>1200</v>
      </c>
      <c r="G1919" s="5" t="s">
        <v>4</v>
      </c>
      <c r="H1919" s="5" t="s">
        <v>2263</v>
      </c>
      <c r="I1919" s="4" t="s">
        <v>2264</v>
      </c>
      <c r="J1919" s="5" t="s">
        <v>4</v>
      </c>
      <c r="K1919" s="5" t="s">
        <v>4</v>
      </c>
      <c r="L1919" s="5" t="s">
        <v>4</v>
      </c>
      <c r="M1919" s="5" t="s">
        <v>5</v>
      </c>
      <c r="N1919" s="5" t="s">
        <v>2261</v>
      </c>
      <c r="O1919" s="18">
        <v>44441</v>
      </c>
      <c r="P1919" s="5" t="s">
        <v>2262</v>
      </c>
      <c r="Q1919" s="19">
        <v>2241.7800000000002</v>
      </c>
      <c r="R1919" s="19">
        <v>2241.7800000000002</v>
      </c>
      <c r="S1919" s="19">
        <v>0</v>
      </c>
      <c r="T1919" s="19">
        <v>0</v>
      </c>
    </row>
    <row r="1920" spans="1:20" outlineLevel="3" x14ac:dyDescent="0.35">
      <c r="H1920" s="1" t="s">
        <v>11302</v>
      </c>
      <c r="O1920" s="18"/>
      <c r="Q1920" s="19">
        <f>SUBTOTAL(9,Q1918:Q1919)</f>
        <v>2522</v>
      </c>
      <c r="R1920" s="19">
        <f>SUBTOTAL(9,R1918:R1919)</f>
        <v>2241.7800000000002</v>
      </c>
      <c r="S1920" s="19">
        <f>SUBTOTAL(9,S1918:S1919)</f>
        <v>280.22000000000003</v>
      </c>
      <c r="T1920" s="19">
        <f>SUBTOTAL(9,T1918:T1919)</f>
        <v>0</v>
      </c>
    </row>
    <row r="1921" spans="1:20" outlineLevel="4" x14ac:dyDescent="0.35">
      <c r="A1921" s="9" t="s">
        <v>1222</v>
      </c>
      <c r="B1921" s="9" t="s">
        <v>1223</v>
      </c>
      <c r="C1921" s="12" t="s">
        <v>2256</v>
      </c>
      <c r="D1921" s="5" t="s">
        <v>2265</v>
      </c>
      <c r="E1921" s="9" t="s">
        <v>2265</v>
      </c>
      <c r="F1921" s="5" t="s">
        <v>12483</v>
      </c>
      <c r="G1921" s="5" t="s">
        <v>4</v>
      </c>
      <c r="H1921" s="5" t="s">
        <v>2268</v>
      </c>
      <c r="I1921" s="4" t="s">
        <v>12589</v>
      </c>
      <c r="J1921" s="5" t="s">
        <v>2266</v>
      </c>
      <c r="K1921" s="5" t="s">
        <v>4</v>
      </c>
      <c r="L1921" s="5" t="s">
        <v>4</v>
      </c>
      <c r="M1921" s="5" t="s">
        <v>5</v>
      </c>
      <c r="N1921" s="5" t="s">
        <v>2267</v>
      </c>
      <c r="O1921" s="18">
        <v>44424</v>
      </c>
      <c r="P1921" s="5" t="s">
        <v>7</v>
      </c>
      <c r="Q1921" s="19">
        <v>41662.03</v>
      </c>
      <c r="R1921" s="19">
        <v>41662.03</v>
      </c>
      <c r="S1921" s="19">
        <v>0</v>
      </c>
      <c r="T1921" s="19">
        <v>0</v>
      </c>
    </row>
    <row r="1922" spans="1:20" outlineLevel="3" x14ac:dyDescent="0.35">
      <c r="H1922" s="1" t="s">
        <v>11303</v>
      </c>
      <c r="O1922" s="18"/>
      <c r="Q1922" s="19">
        <f>SUBTOTAL(9,Q1921:Q1921)</f>
        <v>41662.03</v>
      </c>
      <c r="R1922" s="19">
        <f>SUBTOTAL(9,R1921:R1921)</f>
        <v>41662.03</v>
      </c>
      <c r="S1922" s="19">
        <f>SUBTOTAL(9,S1921:S1921)</f>
        <v>0</v>
      </c>
      <c r="T1922" s="19">
        <f>SUBTOTAL(9,T1921:T1921)</f>
        <v>0</v>
      </c>
    </row>
    <row r="1923" spans="1:20" ht="29" outlineLevel="4" x14ac:dyDescent="0.35">
      <c r="A1923" s="9" t="s">
        <v>104</v>
      </c>
      <c r="B1923" s="9" t="s">
        <v>105</v>
      </c>
      <c r="C1923" s="12" t="s">
        <v>2256</v>
      </c>
      <c r="D1923" s="5" t="s">
        <v>2260</v>
      </c>
      <c r="E1923" s="9" t="s">
        <v>2260</v>
      </c>
      <c r="F1923" s="5" t="s">
        <v>4</v>
      </c>
      <c r="G1923" s="5" t="s">
        <v>45</v>
      </c>
      <c r="H1923" s="5" t="s">
        <v>2271</v>
      </c>
      <c r="I1923" s="4" t="s">
        <v>2272</v>
      </c>
      <c r="J1923" s="5" t="s">
        <v>4</v>
      </c>
      <c r="K1923" s="5" t="s">
        <v>4</v>
      </c>
      <c r="L1923" s="5" t="s">
        <v>4</v>
      </c>
      <c r="M1923" s="5" t="s">
        <v>5</v>
      </c>
      <c r="N1923" s="5" t="s">
        <v>2269</v>
      </c>
      <c r="O1923" s="18">
        <v>44446</v>
      </c>
      <c r="P1923" s="5" t="s">
        <v>2270</v>
      </c>
      <c r="Q1923" s="19">
        <v>61.22</v>
      </c>
      <c r="R1923" s="19">
        <v>0</v>
      </c>
      <c r="S1923" s="19">
        <v>61.22</v>
      </c>
      <c r="T1923" s="19">
        <v>0</v>
      </c>
    </row>
    <row r="1924" spans="1:20" ht="29" outlineLevel="4" x14ac:dyDescent="0.35">
      <c r="A1924" s="9" t="s">
        <v>104</v>
      </c>
      <c r="B1924" s="9" t="s">
        <v>105</v>
      </c>
      <c r="C1924" s="12" t="s">
        <v>2256</v>
      </c>
      <c r="D1924" s="5" t="s">
        <v>2260</v>
      </c>
      <c r="E1924" s="9" t="s">
        <v>2260</v>
      </c>
      <c r="F1924" s="5" t="s">
        <v>1200</v>
      </c>
      <c r="G1924" s="5" t="s">
        <v>4</v>
      </c>
      <c r="H1924" s="5" t="s">
        <v>2271</v>
      </c>
      <c r="I1924" s="4" t="s">
        <v>2272</v>
      </c>
      <c r="J1924" s="5" t="s">
        <v>4</v>
      </c>
      <c r="K1924" s="5" t="s">
        <v>4</v>
      </c>
      <c r="L1924" s="5" t="s">
        <v>4</v>
      </c>
      <c r="M1924" s="5" t="s">
        <v>5</v>
      </c>
      <c r="N1924" s="5" t="s">
        <v>2269</v>
      </c>
      <c r="O1924" s="18">
        <v>44446</v>
      </c>
      <c r="P1924" s="5" t="s">
        <v>2270</v>
      </c>
      <c r="Q1924" s="19">
        <v>489.78</v>
      </c>
      <c r="R1924" s="19">
        <v>489.78</v>
      </c>
      <c r="S1924" s="19">
        <v>0</v>
      </c>
      <c r="T1924" s="19">
        <v>0</v>
      </c>
    </row>
    <row r="1925" spans="1:20" outlineLevel="3" x14ac:dyDescent="0.35">
      <c r="H1925" s="1" t="s">
        <v>11304</v>
      </c>
      <c r="O1925" s="18"/>
      <c r="Q1925" s="19">
        <f>SUBTOTAL(9,Q1923:Q1924)</f>
        <v>551</v>
      </c>
      <c r="R1925" s="19">
        <f>SUBTOTAL(9,R1923:R1924)</f>
        <v>489.78</v>
      </c>
      <c r="S1925" s="19">
        <f>SUBTOTAL(9,S1923:S1924)</f>
        <v>61.22</v>
      </c>
      <c r="T1925" s="19">
        <f>SUBTOTAL(9,T1923:T1924)</f>
        <v>0</v>
      </c>
    </row>
    <row r="1926" spans="1:20" ht="29" outlineLevel="4" x14ac:dyDescent="0.35">
      <c r="A1926" s="9" t="s">
        <v>526</v>
      </c>
      <c r="B1926" s="9" t="s">
        <v>527</v>
      </c>
      <c r="C1926" s="12" t="s">
        <v>2256</v>
      </c>
      <c r="D1926" s="5" t="s">
        <v>2260</v>
      </c>
      <c r="E1926" s="9" t="s">
        <v>2273</v>
      </c>
      <c r="F1926" s="5" t="s">
        <v>529</v>
      </c>
      <c r="G1926" s="5" t="s">
        <v>4</v>
      </c>
      <c r="H1926" s="5" t="s">
        <v>2276</v>
      </c>
      <c r="I1926" s="4" t="s">
        <v>2277</v>
      </c>
      <c r="J1926" s="5" t="s">
        <v>4</v>
      </c>
      <c r="K1926" s="5" t="s">
        <v>4</v>
      </c>
      <c r="L1926" s="5" t="s">
        <v>4</v>
      </c>
      <c r="M1926" s="5" t="s">
        <v>5</v>
      </c>
      <c r="N1926" s="5" t="s">
        <v>2274</v>
      </c>
      <c r="O1926" s="18">
        <v>44536</v>
      </c>
      <c r="P1926" s="5" t="s">
        <v>2275</v>
      </c>
      <c r="Q1926" s="19">
        <v>13749.74</v>
      </c>
      <c r="R1926" s="19">
        <v>13749.74</v>
      </c>
      <c r="S1926" s="19">
        <v>0</v>
      </c>
      <c r="T1926" s="19">
        <v>0</v>
      </c>
    </row>
    <row r="1927" spans="1:20" outlineLevel="3" x14ac:dyDescent="0.35">
      <c r="H1927" s="1" t="s">
        <v>11305</v>
      </c>
      <c r="O1927" s="18"/>
      <c r="Q1927" s="19">
        <f>SUBTOTAL(9,Q1926:Q1926)</f>
        <v>13749.74</v>
      </c>
      <c r="R1927" s="19">
        <f>SUBTOTAL(9,R1926:R1926)</f>
        <v>13749.74</v>
      </c>
      <c r="S1927" s="19">
        <f>SUBTOTAL(9,S1926:S1926)</f>
        <v>0</v>
      </c>
      <c r="T1927" s="19">
        <f>SUBTOTAL(9,T1926:T1926)</f>
        <v>0</v>
      </c>
    </row>
    <row r="1928" spans="1:20" outlineLevel="4" x14ac:dyDescent="0.35">
      <c r="A1928" s="9" t="s">
        <v>1222</v>
      </c>
      <c r="B1928" s="9" t="s">
        <v>1223</v>
      </c>
      <c r="C1928" s="12" t="s">
        <v>2256</v>
      </c>
      <c r="D1928" s="5" t="s">
        <v>2265</v>
      </c>
      <c r="E1928" s="9" t="s">
        <v>2265</v>
      </c>
      <c r="F1928" s="5" t="s">
        <v>12483</v>
      </c>
      <c r="G1928" s="5" t="s">
        <v>4</v>
      </c>
      <c r="H1928" s="5" t="s">
        <v>2280</v>
      </c>
      <c r="I1928" s="4" t="s">
        <v>12590</v>
      </c>
      <c r="J1928" s="5" t="s">
        <v>2278</v>
      </c>
      <c r="K1928" s="5" t="s">
        <v>4</v>
      </c>
      <c r="L1928" s="5" t="s">
        <v>4</v>
      </c>
      <c r="M1928" s="5" t="s">
        <v>5</v>
      </c>
      <c r="N1928" s="5" t="s">
        <v>2279</v>
      </c>
      <c r="O1928" s="18">
        <v>44510</v>
      </c>
      <c r="P1928" s="5" t="s">
        <v>7</v>
      </c>
      <c r="Q1928" s="19">
        <v>20964.14</v>
      </c>
      <c r="R1928" s="19">
        <v>20964.14</v>
      </c>
      <c r="S1928" s="19">
        <v>0</v>
      </c>
      <c r="T1928" s="19">
        <v>0</v>
      </c>
    </row>
    <row r="1929" spans="1:20" outlineLevel="4" x14ac:dyDescent="0.35">
      <c r="A1929" s="9" t="s">
        <v>1222</v>
      </c>
      <c r="B1929" s="9" t="s">
        <v>1223</v>
      </c>
      <c r="C1929" s="12" t="s">
        <v>2256</v>
      </c>
      <c r="D1929" s="5" t="s">
        <v>2265</v>
      </c>
      <c r="E1929" s="9" t="s">
        <v>2265</v>
      </c>
      <c r="F1929" s="5" t="s">
        <v>12483</v>
      </c>
      <c r="G1929" s="5" t="s">
        <v>4</v>
      </c>
      <c r="H1929" s="5" t="s">
        <v>2280</v>
      </c>
      <c r="I1929" s="4" t="s">
        <v>12590</v>
      </c>
      <c r="J1929" s="5" t="s">
        <v>2278</v>
      </c>
      <c r="K1929" s="5" t="s">
        <v>4</v>
      </c>
      <c r="L1929" s="5" t="s">
        <v>4</v>
      </c>
      <c r="M1929" s="5" t="s">
        <v>5</v>
      </c>
      <c r="N1929" s="5" t="s">
        <v>2281</v>
      </c>
      <c r="O1929" s="18">
        <v>44630</v>
      </c>
      <c r="P1929" s="5" t="s">
        <v>7</v>
      </c>
      <c r="Q1929" s="19">
        <v>31429.279999999999</v>
      </c>
      <c r="R1929" s="19">
        <v>31429.279999999999</v>
      </c>
      <c r="S1929" s="19">
        <v>0</v>
      </c>
      <c r="T1929" s="19">
        <v>0</v>
      </c>
    </row>
    <row r="1930" spans="1:20" outlineLevel="3" x14ac:dyDescent="0.35">
      <c r="H1930" s="1" t="s">
        <v>11306</v>
      </c>
      <c r="O1930" s="18"/>
      <c r="Q1930" s="19">
        <f>SUBTOTAL(9,Q1928:Q1929)</f>
        <v>52393.42</v>
      </c>
      <c r="R1930" s="19">
        <f>SUBTOTAL(9,R1928:R1929)</f>
        <v>52393.42</v>
      </c>
      <c r="S1930" s="19">
        <f>SUBTOTAL(9,S1928:S1929)</f>
        <v>0</v>
      </c>
      <c r="T1930" s="19">
        <f>SUBTOTAL(9,T1928:T1929)</f>
        <v>0</v>
      </c>
    </row>
    <row r="1931" spans="1:20" ht="29" outlineLevel="4" x14ac:dyDescent="0.35">
      <c r="A1931" s="9" t="s">
        <v>104</v>
      </c>
      <c r="B1931" s="9" t="s">
        <v>105</v>
      </c>
      <c r="C1931" s="12" t="s">
        <v>2256</v>
      </c>
      <c r="D1931" s="5" t="s">
        <v>2260</v>
      </c>
      <c r="E1931" s="9" t="s">
        <v>2260</v>
      </c>
      <c r="F1931" s="5" t="s">
        <v>4</v>
      </c>
      <c r="G1931" s="5" t="s">
        <v>45</v>
      </c>
      <c r="H1931" s="5" t="s">
        <v>2284</v>
      </c>
      <c r="I1931" s="4" t="s">
        <v>2285</v>
      </c>
      <c r="J1931" s="5" t="s">
        <v>4</v>
      </c>
      <c r="K1931" s="5" t="s">
        <v>4</v>
      </c>
      <c r="L1931" s="5" t="s">
        <v>4</v>
      </c>
      <c r="M1931" s="5" t="s">
        <v>5</v>
      </c>
      <c r="N1931" s="5" t="s">
        <v>2282</v>
      </c>
      <c r="O1931" s="18">
        <v>44546</v>
      </c>
      <c r="P1931" s="5" t="s">
        <v>2283</v>
      </c>
      <c r="Q1931" s="19">
        <v>715.66</v>
      </c>
      <c r="R1931" s="19">
        <v>0</v>
      </c>
      <c r="S1931" s="19">
        <v>715.66</v>
      </c>
      <c r="T1931" s="19">
        <v>0</v>
      </c>
    </row>
    <row r="1932" spans="1:20" ht="29" outlineLevel="4" x14ac:dyDescent="0.35">
      <c r="A1932" s="9" t="s">
        <v>104</v>
      </c>
      <c r="B1932" s="9" t="s">
        <v>105</v>
      </c>
      <c r="C1932" s="12" t="s">
        <v>2256</v>
      </c>
      <c r="D1932" s="5" t="s">
        <v>2260</v>
      </c>
      <c r="E1932" s="9" t="s">
        <v>2260</v>
      </c>
      <c r="F1932" s="5" t="s">
        <v>4</v>
      </c>
      <c r="G1932" s="5" t="s">
        <v>45</v>
      </c>
      <c r="H1932" s="5" t="s">
        <v>2284</v>
      </c>
      <c r="I1932" s="4" t="s">
        <v>2285</v>
      </c>
      <c r="J1932" s="5" t="s">
        <v>4</v>
      </c>
      <c r="K1932" s="5" t="s">
        <v>4</v>
      </c>
      <c r="L1932" s="5" t="s">
        <v>4</v>
      </c>
      <c r="M1932" s="5" t="s">
        <v>5</v>
      </c>
      <c r="N1932" s="5" t="s">
        <v>2286</v>
      </c>
      <c r="O1932" s="18">
        <v>44627</v>
      </c>
      <c r="P1932" s="5" t="s">
        <v>2287</v>
      </c>
      <c r="Q1932" s="19">
        <v>1154.44</v>
      </c>
      <c r="R1932" s="19">
        <v>0</v>
      </c>
      <c r="S1932" s="19">
        <v>1154.44</v>
      </c>
      <c r="T1932" s="19">
        <v>0</v>
      </c>
    </row>
    <row r="1933" spans="1:20" ht="29" outlineLevel="4" x14ac:dyDescent="0.35">
      <c r="A1933" s="9" t="s">
        <v>104</v>
      </c>
      <c r="B1933" s="9" t="s">
        <v>105</v>
      </c>
      <c r="C1933" s="12" t="s">
        <v>2256</v>
      </c>
      <c r="D1933" s="5" t="s">
        <v>2260</v>
      </c>
      <c r="E1933" s="9" t="s">
        <v>2260</v>
      </c>
      <c r="F1933" s="5" t="s">
        <v>4</v>
      </c>
      <c r="G1933" s="5" t="s">
        <v>45</v>
      </c>
      <c r="H1933" s="5" t="s">
        <v>2284</v>
      </c>
      <c r="I1933" s="4" t="s">
        <v>2285</v>
      </c>
      <c r="J1933" s="5" t="s">
        <v>4</v>
      </c>
      <c r="K1933" s="5" t="s">
        <v>4</v>
      </c>
      <c r="L1933" s="5" t="s">
        <v>4</v>
      </c>
      <c r="M1933" s="5" t="s">
        <v>5</v>
      </c>
      <c r="N1933" s="5" t="s">
        <v>2288</v>
      </c>
      <c r="O1933" s="18">
        <v>44732</v>
      </c>
      <c r="P1933" s="5" t="s">
        <v>2289</v>
      </c>
      <c r="Q1933" s="19">
        <v>329.88</v>
      </c>
      <c r="R1933" s="19">
        <v>0</v>
      </c>
      <c r="S1933" s="19">
        <v>329.88</v>
      </c>
      <c r="T1933" s="19">
        <v>0</v>
      </c>
    </row>
    <row r="1934" spans="1:20" ht="29" outlineLevel="4" x14ac:dyDescent="0.35">
      <c r="A1934" s="9" t="s">
        <v>104</v>
      </c>
      <c r="B1934" s="9" t="s">
        <v>105</v>
      </c>
      <c r="C1934" s="12" t="s">
        <v>2256</v>
      </c>
      <c r="D1934" s="5" t="s">
        <v>2260</v>
      </c>
      <c r="E1934" s="9" t="s">
        <v>2260</v>
      </c>
      <c r="F1934" s="5" t="s">
        <v>4</v>
      </c>
      <c r="G1934" s="5" t="s">
        <v>45</v>
      </c>
      <c r="H1934" s="5" t="s">
        <v>2284</v>
      </c>
      <c r="I1934" s="4" t="s">
        <v>2285</v>
      </c>
      <c r="J1934" s="5" t="s">
        <v>4</v>
      </c>
      <c r="K1934" s="5" t="s">
        <v>4</v>
      </c>
      <c r="L1934" s="5" t="s">
        <v>4</v>
      </c>
      <c r="M1934" s="5" t="s">
        <v>5</v>
      </c>
      <c r="N1934" s="5" t="s">
        <v>2290</v>
      </c>
      <c r="O1934" s="18">
        <v>44732</v>
      </c>
      <c r="P1934" s="5" t="s">
        <v>2289</v>
      </c>
      <c r="Q1934" s="19">
        <v>43.78</v>
      </c>
      <c r="R1934" s="19">
        <v>0</v>
      </c>
      <c r="S1934" s="19">
        <v>43.78</v>
      </c>
      <c r="T1934" s="19">
        <v>0</v>
      </c>
    </row>
    <row r="1935" spans="1:20" ht="29" outlineLevel="4" x14ac:dyDescent="0.35">
      <c r="A1935" s="9" t="s">
        <v>104</v>
      </c>
      <c r="B1935" s="9" t="s">
        <v>105</v>
      </c>
      <c r="C1935" s="12" t="s">
        <v>2256</v>
      </c>
      <c r="D1935" s="5" t="s">
        <v>2260</v>
      </c>
      <c r="E1935" s="9" t="s">
        <v>2260</v>
      </c>
      <c r="F1935" s="5" t="s">
        <v>1200</v>
      </c>
      <c r="G1935" s="5" t="s">
        <v>4</v>
      </c>
      <c r="H1935" s="5" t="s">
        <v>2284</v>
      </c>
      <c r="I1935" s="4" t="s">
        <v>2285</v>
      </c>
      <c r="J1935" s="5" t="s">
        <v>4</v>
      </c>
      <c r="K1935" s="5" t="s">
        <v>4</v>
      </c>
      <c r="L1935" s="5" t="s">
        <v>4</v>
      </c>
      <c r="M1935" s="5" t="s">
        <v>5</v>
      </c>
      <c r="N1935" s="5" t="s">
        <v>2282</v>
      </c>
      <c r="O1935" s="18">
        <v>44546</v>
      </c>
      <c r="P1935" s="5" t="s">
        <v>2283</v>
      </c>
      <c r="Q1935" s="19">
        <v>5725.34</v>
      </c>
      <c r="R1935" s="19">
        <v>5725.34</v>
      </c>
      <c r="S1935" s="19">
        <v>0</v>
      </c>
      <c r="T1935" s="19">
        <v>0</v>
      </c>
    </row>
    <row r="1936" spans="1:20" ht="29" outlineLevel="4" x14ac:dyDescent="0.35">
      <c r="A1936" s="9" t="s">
        <v>104</v>
      </c>
      <c r="B1936" s="9" t="s">
        <v>105</v>
      </c>
      <c r="C1936" s="12" t="s">
        <v>2256</v>
      </c>
      <c r="D1936" s="5" t="s">
        <v>2260</v>
      </c>
      <c r="E1936" s="9" t="s">
        <v>2260</v>
      </c>
      <c r="F1936" s="5" t="s">
        <v>1200</v>
      </c>
      <c r="G1936" s="5" t="s">
        <v>4</v>
      </c>
      <c r="H1936" s="5" t="s">
        <v>2284</v>
      </c>
      <c r="I1936" s="4" t="s">
        <v>2285</v>
      </c>
      <c r="J1936" s="5" t="s">
        <v>4</v>
      </c>
      <c r="K1936" s="5" t="s">
        <v>4</v>
      </c>
      <c r="L1936" s="5" t="s">
        <v>4</v>
      </c>
      <c r="M1936" s="5" t="s">
        <v>5</v>
      </c>
      <c r="N1936" s="5" t="s">
        <v>2286</v>
      </c>
      <c r="O1936" s="18">
        <v>44627</v>
      </c>
      <c r="P1936" s="5" t="s">
        <v>2287</v>
      </c>
      <c r="Q1936" s="19">
        <v>9235.56</v>
      </c>
      <c r="R1936" s="19">
        <v>9235.56</v>
      </c>
      <c r="S1936" s="19">
        <v>0</v>
      </c>
      <c r="T1936" s="19">
        <v>0</v>
      </c>
    </row>
    <row r="1937" spans="1:20" ht="29" outlineLevel="4" x14ac:dyDescent="0.35">
      <c r="A1937" s="9" t="s">
        <v>104</v>
      </c>
      <c r="B1937" s="9" t="s">
        <v>105</v>
      </c>
      <c r="C1937" s="12" t="s">
        <v>2256</v>
      </c>
      <c r="D1937" s="5" t="s">
        <v>2260</v>
      </c>
      <c r="E1937" s="9" t="s">
        <v>2260</v>
      </c>
      <c r="F1937" s="5" t="s">
        <v>1200</v>
      </c>
      <c r="G1937" s="5" t="s">
        <v>4</v>
      </c>
      <c r="H1937" s="5" t="s">
        <v>2284</v>
      </c>
      <c r="I1937" s="4" t="s">
        <v>2285</v>
      </c>
      <c r="J1937" s="5" t="s">
        <v>4</v>
      </c>
      <c r="K1937" s="5" t="s">
        <v>4</v>
      </c>
      <c r="L1937" s="5" t="s">
        <v>4</v>
      </c>
      <c r="M1937" s="5" t="s">
        <v>5</v>
      </c>
      <c r="N1937" s="5" t="s">
        <v>2288</v>
      </c>
      <c r="O1937" s="18">
        <v>44732</v>
      </c>
      <c r="P1937" s="5" t="s">
        <v>2289</v>
      </c>
      <c r="Q1937" s="19">
        <v>2639.12</v>
      </c>
      <c r="R1937" s="19">
        <v>2639.12</v>
      </c>
      <c r="S1937" s="19">
        <v>0</v>
      </c>
      <c r="T1937" s="19">
        <v>0</v>
      </c>
    </row>
    <row r="1938" spans="1:20" ht="29" outlineLevel="4" x14ac:dyDescent="0.35">
      <c r="A1938" s="9" t="s">
        <v>104</v>
      </c>
      <c r="B1938" s="9" t="s">
        <v>105</v>
      </c>
      <c r="C1938" s="12" t="s">
        <v>2256</v>
      </c>
      <c r="D1938" s="5" t="s">
        <v>2260</v>
      </c>
      <c r="E1938" s="9" t="s">
        <v>2260</v>
      </c>
      <c r="F1938" s="5" t="s">
        <v>1200</v>
      </c>
      <c r="G1938" s="5" t="s">
        <v>4</v>
      </c>
      <c r="H1938" s="5" t="s">
        <v>2284</v>
      </c>
      <c r="I1938" s="4" t="s">
        <v>2285</v>
      </c>
      <c r="J1938" s="5" t="s">
        <v>4</v>
      </c>
      <c r="K1938" s="5" t="s">
        <v>4</v>
      </c>
      <c r="L1938" s="5" t="s">
        <v>4</v>
      </c>
      <c r="M1938" s="5" t="s">
        <v>5</v>
      </c>
      <c r="N1938" s="5" t="s">
        <v>2290</v>
      </c>
      <c r="O1938" s="18">
        <v>44732</v>
      </c>
      <c r="P1938" s="5" t="s">
        <v>2289</v>
      </c>
      <c r="Q1938" s="19">
        <v>350.22</v>
      </c>
      <c r="R1938" s="19">
        <v>350.22</v>
      </c>
      <c r="S1938" s="19">
        <v>0</v>
      </c>
      <c r="T1938" s="19">
        <v>0</v>
      </c>
    </row>
    <row r="1939" spans="1:20" outlineLevel="3" x14ac:dyDescent="0.35">
      <c r="H1939" s="1" t="s">
        <v>11307</v>
      </c>
      <c r="O1939" s="18"/>
      <c r="Q1939" s="19">
        <f>SUBTOTAL(9,Q1931:Q1938)</f>
        <v>20194</v>
      </c>
      <c r="R1939" s="19">
        <f>SUBTOTAL(9,R1931:R1938)</f>
        <v>17950.240000000002</v>
      </c>
      <c r="S1939" s="19">
        <f>SUBTOTAL(9,S1931:S1938)</f>
        <v>2243.7600000000002</v>
      </c>
      <c r="T1939" s="19">
        <f>SUBTOTAL(9,T1931:T1938)</f>
        <v>0</v>
      </c>
    </row>
    <row r="1940" spans="1:20" ht="29" outlineLevel="4" x14ac:dyDescent="0.35">
      <c r="A1940" s="9" t="s">
        <v>526</v>
      </c>
      <c r="B1940" s="9" t="s">
        <v>527</v>
      </c>
      <c r="C1940" s="12" t="s">
        <v>2256</v>
      </c>
      <c r="D1940" s="5" t="s">
        <v>2260</v>
      </c>
      <c r="E1940" s="9" t="s">
        <v>2273</v>
      </c>
      <c r="F1940" s="5" t="s">
        <v>529</v>
      </c>
      <c r="G1940" s="5" t="s">
        <v>4</v>
      </c>
      <c r="H1940" s="5" t="s">
        <v>2293</v>
      </c>
      <c r="I1940" s="4" t="s">
        <v>2294</v>
      </c>
      <c r="J1940" s="5" t="s">
        <v>4</v>
      </c>
      <c r="K1940" s="5" t="s">
        <v>4</v>
      </c>
      <c r="L1940" s="5" t="s">
        <v>4</v>
      </c>
      <c r="M1940" s="5" t="s">
        <v>5</v>
      </c>
      <c r="N1940" s="5" t="s">
        <v>2291</v>
      </c>
      <c r="O1940" s="18">
        <v>44588</v>
      </c>
      <c r="P1940" s="5" t="s">
        <v>2292</v>
      </c>
      <c r="Q1940" s="19">
        <v>65.44</v>
      </c>
      <c r="R1940" s="19">
        <v>65.44</v>
      </c>
      <c r="S1940" s="19">
        <v>0</v>
      </c>
      <c r="T1940" s="19">
        <v>0</v>
      </c>
    </row>
    <row r="1941" spans="1:20" ht="29" outlineLevel="4" x14ac:dyDescent="0.35">
      <c r="A1941" s="9" t="s">
        <v>526</v>
      </c>
      <c r="B1941" s="9" t="s">
        <v>527</v>
      </c>
      <c r="C1941" s="12" t="s">
        <v>2256</v>
      </c>
      <c r="D1941" s="5" t="s">
        <v>2260</v>
      </c>
      <c r="E1941" s="9" t="s">
        <v>2273</v>
      </c>
      <c r="F1941" s="5" t="s">
        <v>529</v>
      </c>
      <c r="G1941" s="5" t="s">
        <v>4</v>
      </c>
      <c r="H1941" s="5" t="s">
        <v>2293</v>
      </c>
      <c r="I1941" s="4" t="s">
        <v>2294</v>
      </c>
      <c r="J1941" s="5" t="s">
        <v>4</v>
      </c>
      <c r="K1941" s="5" t="s">
        <v>4</v>
      </c>
      <c r="L1941" s="5" t="s">
        <v>4</v>
      </c>
      <c r="M1941" s="5" t="s">
        <v>5</v>
      </c>
      <c r="N1941" s="5" t="s">
        <v>2295</v>
      </c>
      <c r="O1941" s="18">
        <v>44686</v>
      </c>
      <c r="P1941" s="5" t="s">
        <v>2296</v>
      </c>
      <c r="Q1941" s="19">
        <v>233.06</v>
      </c>
      <c r="R1941" s="19">
        <v>233.06</v>
      </c>
      <c r="S1941" s="19">
        <v>0</v>
      </c>
      <c r="T1941" s="19">
        <v>0</v>
      </c>
    </row>
    <row r="1942" spans="1:20" outlineLevel="3" x14ac:dyDescent="0.35">
      <c r="H1942" s="1" t="s">
        <v>11308</v>
      </c>
      <c r="O1942" s="18"/>
      <c r="Q1942" s="19">
        <f>SUBTOTAL(9,Q1940:Q1941)</f>
        <v>298.5</v>
      </c>
      <c r="R1942" s="19">
        <f>SUBTOTAL(9,R1940:R1941)</f>
        <v>298.5</v>
      </c>
      <c r="S1942" s="19">
        <f>SUBTOTAL(9,S1940:S1941)</f>
        <v>0</v>
      </c>
      <c r="T1942" s="19">
        <f>SUBTOTAL(9,T1940:T1941)</f>
        <v>0</v>
      </c>
    </row>
    <row r="1943" spans="1:20" outlineLevel="2" x14ac:dyDescent="0.35">
      <c r="C1943" s="11" t="s">
        <v>10283</v>
      </c>
      <c r="O1943" s="18"/>
      <c r="Q1943" s="19">
        <f>SUBTOTAL(9,Q1915:Q1941)</f>
        <v>1117542.08</v>
      </c>
      <c r="R1943" s="19">
        <f>SUBTOTAL(9,R1915:R1941)</f>
        <v>128785.48999999999</v>
      </c>
      <c r="S1943" s="19">
        <f>SUBTOTAL(9,S1915:S1941)</f>
        <v>988756.59</v>
      </c>
      <c r="T1943" s="19">
        <f>SUBTOTAL(9,T1915:T1941)</f>
        <v>0</v>
      </c>
    </row>
    <row r="1944" spans="1:20" outlineLevel="4" x14ac:dyDescent="0.35">
      <c r="A1944" s="9" t="s">
        <v>1129</v>
      </c>
      <c r="B1944" s="9" t="s">
        <v>1130</v>
      </c>
      <c r="C1944" s="12" t="s">
        <v>2297</v>
      </c>
      <c r="D1944" s="5" t="s">
        <v>2298</v>
      </c>
      <c r="E1944" s="9" t="s">
        <v>2298</v>
      </c>
      <c r="F1944" s="5" t="s">
        <v>4</v>
      </c>
      <c r="G1944" s="5" t="s">
        <v>1133</v>
      </c>
      <c r="H1944" s="5" t="s">
        <v>1135</v>
      </c>
      <c r="I1944" s="4" t="s">
        <v>1136</v>
      </c>
      <c r="J1944" s="5" t="s">
        <v>4</v>
      </c>
      <c r="K1944" s="5" t="s">
        <v>4</v>
      </c>
      <c r="L1944" s="5" t="s">
        <v>4</v>
      </c>
      <c r="M1944" s="5" t="s">
        <v>5</v>
      </c>
      <c r="N1944" s="5" t="s">
        <v>2299</v>
      </c>
      <c r="O1944" s="18">
        <v>44467</v>
      </c>
      <c r="P1944" s="5" t="s">
        <v>7</v>
      </c>
      <c r="Q1944" s="19">
        <v>177026.94</v>
      </c>
      <c r="R1944" s="19">
        <v>0</v>
      </c>
      <c r="S1944" s="19">
        <v>177026.94</v>
      </c>
      <c r="T1944" s="19">
        <v>0</v>
      </c>
    </row>
    <row r="1945" spans="1:20" outlineLevel="4" x14ac:dyDescent="0.35">
      <c r="A1945" s="9" t="s">
        <v>1129</v>
      </c>
      <c r="B1945" s="9" t="s">
        <v>1130</v>
      </c>
      <c r="C1945" s="12" t="s">
        <v>2297</v>
      </c>
      <c r="D1945" s="5" t="s">
        <v>2298</v>
      </c>
      <c r="E1945" s="9" t="s">
        <v>2298</v>
      </c>
      <c r="F1945" s="5" t="s">
        <v>4</v>
      </c>
      <c r="G1945" s="5" t="s">
        <v>1133</v>
      </c>
      <c r="H1945" s="5" t="s">
        <v>1135</v>
      </c>
      <c r="I1945" s="4" t="s">
        <v>1136</v>
      </c>
      <c r="J1945" s="5" t="s">
        <v>4</v>
      </c>
      <c r="K1945" s="5" t="s">
        <v>4</v>
      </c>
      <c r="L1945" s="5" t="s">
        <v>4</v>
      </c>
      <c r="M1945" s="5" t="s">
        <v>5</v>
      </c>
      <c r="N1945" s="5" t="s">
        <v>2300</v>
      </c>
      <c r="O1945" s="18">
        <v>44558</v>
      </c>
      <c r="P1945" s="5" t="s">
        <v>7</v>
      </c>
      <c r="Q1945" s="19">
        <v>240313.84</v>
      </c>
      <c r="R1945" s="19">
        <v>0</v>
      </c>
      <c r="S1945" s="19">
        <v>240313.84</v>
      </c>
      <c r="T1945" s="19">
        <v>0</v>
      </c>
    </row>
    <row r="1946" spans="1:20" outlineLevel="3" x14ac:dyDescent="0.35">
      <c r="H1946" s="1" t="s">
        <v>11125</v>
      </c>
      <c r="O1946" s="18"/>
      <c r="Q1946" s="19">
        <f>SUBTOTAL(9,Q1944:Q1945)</f>
        <v>417340.78</v>
      </c>
      <c r="R1946" s="19">
        <f>SUBTOTAL(9,R1944:R1945)</f>
        <v>0</v>
      </c>
      <c r="S1946" s="19">
        <f>SUBTOTAL(9,S1944:S1945)</f>
        <v>417340.78</v>
      </c>
      <c r="T1946" s="19">
        <f>SUBTOTAL(9,T1944:T1945)</f>
        <v>0</v>
      </c>
    </row>
    <row r="1947" spans="1:20" outlineLevel="2" x14ac:dyDescent="0.35">
      <c r="C1947" s="11" t="s">
        <v>10284</v>
      </c>
      <c r="O1947" s="18"/>
      <c r="Q1947" s="19">
        <f>SUBTOTAL(9,Q1944:Q1945)</f>
        <v>417340.78</v>
      </c>
      <c r="R1947" s="19">
        <f>SUBTOTAL(9,R1944:R1945)</f>
        <v>0</v>
      </c>
      <c r="S1947" s="19">
        <f>SUBTOTAL(9,S1944:S1945)</f>
        <v>417340.78</v>
      </c>
      <c r="T1947" s="19">
        <f>SUBTOTAL(9,T1944:T1945)</f>
        <v>0</v>
      </c>
    </row>
    <row r="1948" spans="1:20" outlineLevel="4" x14ac:dyDescent="0.35">
      <c r="A1948" s="9" t="s">
        <v>1129</v>
      </c>
      <c r="B1948" s="9" t="s">
        <v>1130</v>
      </c>
      <c r="C1948" s="12" t="s">
        <v>2301</v>
      </c>
      <c r="D1948" s="5" t="s">
        <v>2302</v>
      </c>
      <c r="E1948" s="9" t="s">
        <v>2302</v>
      </c>
      <c r="F1948" s="5" t="s">
        <v>4</v>
      </c>
      <c r="G1948" s="5" t="s">
        <v>1133</v>
      </c>
      <c r="H1948" s="5" t="s">
        <v>1135</v>
      </c>
      <c r="I1948" s="4" t="s">
        <v>1136</v>
      </c>
      <c r="J1948" s="5" t="s">
        <v>4</v>
      </c>
      <c r="K1948" s="5" t="s">
        <v>4</v>
      </c>
      <c r="L1948" s="5" t="s">
        <v>4</v>
      </c>
      <c r="M1948" s="5" t="s">
        <v>5</v>
      </c>
      <c r="N1948" s="5" t="s">
        <v>2303</v>
      </c>
      <c r="O1948" s="18">
        <v>44467</v>
      </c>
      <c r="P1948" s="5" t="s">
        <v>7</v>
      </c>
      <c r="Q1948" s="19">
        <v>108687.9</v>
      </c>
      <c r="R1948" s="19">
        <v>0</v>
      </c>
      <c r="S1948" s="19">
        <v>108687.9</v>
      </c>
      <c r="T1948" s="19">
        <v>0</v>
      </c>
    </row>
    <row r="1949" spans="1:20" outlineLevel="4" x14ac:dyDescent="0.35">
      <c r="A1949" s="9" t="s">
        <v>1129</v>
      </c>
      <c r="B1949" s="9" t="s">
        <v>1130</v>
      </c>
      <c r="C1949" s="12" t="s">
        <v>2301</v>
      </c>
      <c r="D1949" s="5" t="s">
        <v>2302</v>
      </c>
      <c r="E1949" s="9" t="s">
        <v>2302</v>
      </c>
      <c r="F1949" s="5" t="s">
        <v>4</v>
      </c>
      <c r="G1949" s="5" t="s">
        <v>1133</v>
      </c>
      <c r="H1949" s="5" t="s">
        <v>1135</v>
      </c>
      <c r="I1949" s="4" t="s">
        <v>1136</v>
      </c>
      <c r="J1949" s="5" t="s">
        <v>4</v>
      </c>
      <c r="K1949" s="5" t="s">
        <v>4</v>
      </c>
      <c r="L1949" s="5" t="s">
        <v>4</v>
      </c>
      <c r="M1949" s="5" t="s">
        <v>5</v>
      </c>
      <c r="N1949" s="5" t="s">
        <v>2304</v>
      </c>
      <c r="O1949" s="18">
        <v>44558</v>
      </c>
      <c r="P1949" s="5" t="s">
        <v>7</v>
      </c>
      <c r="Q1949" s="19">
        <v>148550.01</v>
      </c>
      <c r="R1949" s="19">
        <v>0</v>
      </c>
      <c r="S1949" s="19">
        <v>148550.01</v>
      </c>
      <c r="T1949" s="19">
        <v>0</v>
      </c>
    </row>
    <row r="1950" spans="1:20" outlineLevel="3" x14ac:dyDescent="0.35">
      <c r="H1950" s="1" t="s">
        <v>11125</v>
      </c>
      <c r="O1950" s="18"/>
      <c r="Q1950" s="19">
        <f>SUBTOTAL(9,Q1948:Q1949)</f>
        <v>257237.91</v>
      </c>
      <c r="R1950" s="19">
        <f>SUBTOTAL(9,R1948:R1949)</f>
        <v>0</v>
      </c>
      <c r="S1950" s="19">
        <f>SUBTOTAL(9,S1948:S1949)</f>
        <v>257237.91</v>
      </c>
      <c r="T1950" s="19">
        <f>SUBTOTAL(9,T1948:T1949)</f>
        <v>0</v>
      </c>
    </row>
    <row r="1951" spans="1:20" outlineLevel="2" x14ac:dyDescent="0.35">
      <c r="C1951" s="11" t="s">
        <v>10285</v>
      </c>
      <c r="O1951" s="18"/>
      <c r="Q1951" s="19">
        <f>SUBTOTAL(9,Q1948:Q1949)</f>
        <v>257237.91</v>
      </c>
      <c r="R1951" s="19">
        <f>SUBTOTAL(9,R1948:R1949)</f>
        <v>0</v>
      </c>
      <c r="S1951" s="19">
        <f>SUBTOTAL(9,S1948:S1949)</f>
        <v>257237.91</v>
      </c>
      <c r="T1951" s="19">
        <f>SUBTOTAL(9,T1948:T1949)</f>
        <v>0</v>
      </c>
    </row>
    <row r="1952" spans="1:20" outlineLevel="4" x14ac:dyDescent="0.35">
      <c r="A1952" s="9" t="s">
        <v>1129</v>
      </c>
      <c r="B1952" s="9" t="s">
        <v>1130</v>
      </c>
      <c r="C1952" s="12" t="s">
        <v>2305</v>
      </c>
      <c r="D1952" s="5" t="s">
        <v>2306</v>
      </c>
      <c r="E1952" s="9" t="s">
        <v>2306</v>
      </c>
      <c r="F1952" s="5" t="s">
        <v>4</v>
      </c>
      <c r="G1952" s="5" t="s">
        <v>1133</v>
      </c>
      <c r="H1952" s="5" t="s">
        <v>1135</v>
      </c>
      <c r="I1952" s="4" t="s">
        <v>1136</v>
      </c>
      <c r="J1952" s="5" t="s">
        <v>4</v>
      </c>
      <c r="K1952" s="5" t="s">
        <v>4</v>
      </c>
      <c r="L1952" s="5" t="s">
        <v>4</v>
      </c>
      <c r="M1952" s="5" t="s">
        <v>5</v>
      </c>
      <c r="N1952" s="5" t="s">
        <v>2307</v>
      </c>
      <c r="O1952" s="18">
        <v>44467</v>
      </c>
      <c r="P1952" s="5" t="s">
        <v>7</v>
      </c>
      <c r="Q1952" s="19">
        <v>65316.24</v>
      </c>
      <c r="R1952" s="19">
        <v>0</v>
      </c>
      <c r="S1952" s="19">
        <v>65316.24</v>
      </c>
      <c r="T1952" s="19">
        <v>0</v>
      </c>
    </row>
    <row r="1953" spans="1:20" outlineLevel="4" x14ac:dyDescent="0.35">
      <c r="A1953" s="9" t="s">
        <v>1129</v>
      </c>
      <c r="B1953" s="9" t="s">
        <v>1130</v>
      </c>
      <c r="C1953" s="12" t="s">
        <v>2305</v>
      </c>
      <c r="D1953" s="5" t="s">
        <v>2306</v>
      </c>
      <c r="E1953" s="9" t="s">
        <v>2306</v>
      </c>
      <c r="F1953" s="5" t="s">
        <v>4</v>
      </c>
      <c r="G1953" s="5" t="s">
        <v>1133</v>
      </c>
      <c r="H1953" s="5" t="s">
        <v>1135</v>
      </c>
      <c r="I1953" s="4" t="s">
        <v>1136</v>
      </c>
      <c r="J1953" s="5" t="s">
        <v>4</v>
      </c>
      <c r="K1953" s="5" t="s">
        <v>4</v>
      </c>
      <c r="L1953" s="5" t="s">
        <v>4</v>
      </c>
      <c r="M1953" s="5" t="s">
        <v>5</v>
      </c>
      <c r="N1953" s="5" t="s">
        <v>2308</v>
      </c>
      <c r="O1953" s="18">
        <v>44558</v>
      </c>
      <c r="P1953" s="5" t="s">
        <v>7</v>
      </c>
      <c r="Q1953" s="19">
        <v>88098.45</v>
      </c>
      <c r="R1953" s="19">
        <v>0</v>
      </c>
      <c r="S1953" s="19">
        <v>88098.45</v>
      </c>
      <c r="T1953" s="19">
        <v>0</v>
      </c>
    </row>
    <row r="1954" spans="1:20" outlineLevel="3" x14ac:dyDescent="0.35">
      <c r="H1954" s="1" t="s">
        <v>11125</v>
      </c>
      <c r="O1954" s="18"/>
      <c r="Q1954" s="19">
        <f>SUBTOTAL(9,Q1952:Q1953)</f>
        <v>153414.69</v>
      </c>
      <c r="R1954" s="19">
        <f>SUBTOTAL(9,R1952:R1953)</f>
        <v>0</v>
      </c>
      <c r="S1954" s="19">
        <f>SUBTOTAL(9,S1952:S1953)</f>
        <v>153414.69</v>
      </c>
      <c r="T1954" s="19">
        <f>SUBTOTAL(9,T1952:T1953)</f>
        <v>0</v>
      </c>
    </row>
    <row r="1955" spans="1:20" outlineLevel="2" x14ac:dyDescent="0.35">
      <c r="C1955" s="11" t="s">
        <v>10286</v>
      </c>
      <c r="O1955" s="18"/>
      <c r="Q1955" s="19">
        <f>SUBTOTAL(9,Q1952:Q1953)</f>
        <v>153414.69</v>
      </c>
      <c r="R1955" s="19">
        <f>SUBTOTAL(9,R1952:R1953)</f>
        <v>0</v>
      </c>
      <c r="S1955" s="19">
        <f>SUBTOTAL(9,S1952:S1953)</f>
        <v>153414.69</v>
      </c>
      <c r="T1955" s="19">
        <f>SUBTOTAL(9,T1952:T1953)</f>
        <v>0</v>
      </c>
    </row>
    <row r="1956" spans="1:20" outlineLevel="4" x14ac:dyDescent="0.35">
      <c r="A1956" s="9" t="s">
        <v>1129</v>
      </c>
      <c r="B1956" s="9" t="s">
        <v>1130</v>
      </c>
      <c r="C1956" s="12" t="s">
        <v>2309</v>
      </c>
      <c r="D1956" s="5" t="s">
        <v>2310</v>
      </c>
      <c r="E1956" s="9" t="s">
        <v>2310</v>
      </c>
      <c r="F1956" s="5" t="s">
        <v>4</v>
      </c>
      <c r="G1956" s="5" t="s">
        <v>1133</v>
      </c>
      <c r="H1956" s="5" t="s">
        <v>1135</v>
      </c>
      <c r="I1956" s="4" t="s">
        <v>1136</v>
      </c>
      <c r="J1956" s="5" t="s">
        <v>4</v>
      </c>
      <c r="K1956" s="5" t="s">
        <v>4</v>
      </c>
      <c r="L1956" s="5" t="s">
        <v>4</v>
      </c>
      <c r="M1956" s="5" t="s">
        <v>5</v>
      </c>
      <c r="N1956" s="5" t="s">
        <v>2311</v>
      </c>
      <c r="O1956" s="18">
        <v>44467</v>
      </c>
      <c r="P1956" s="5" t="s">
        <v>7</v>
      </c>
      <c r="Q1956" s="19">
        <v>5102667.8099999996</v>
      </c>
      <c r="R1956" s="19">
        <v>0</v>
      </c>
      <c r="S1956" s="19">
        <v>5102667.8099999996</v>
      </c>
      <c r="T1956" s="19">
        <v>0</v>
      </c>
    </row>
    <row r="1957" spans="1:20" outlineLevel="4" x14ac:dyDescent="0.35">
      <c r="A1957" s="9" t="s">
        <v>1129</v>
      </c>
      <c r="B1957" s="9" t="s">
        <v>1130</v>
      </c>
      <c r="C1957" s="12" t="s">
        <v>2309</v>
      </c>
      <c r="D1957" s="5" t="s">
        <v>2310</v>
      </c>
      <c r="E1957" s="9" t="s">
        <v>2310</v>
      </c>
      <c r="F1957" s="5" t="s">
        <v>4</v>
      </c>
      <c r="G1957" s="5" t="s">
        <v>1133</v>
      </c>
      <c r="H1957" s="5" t="s">
        <v>1135</v>
      </c>
      <c r="I1957" s="4" t="s">
        <v>1136</v>
      </c>
      <c r="J1957" s="5" t="s">
        <v>4</v>
      </c>
      <c r="K1957" s="5" t="s">
        <v>4</v>
      </c>
      <c r="L1957" s="5" t="s">
        <v>4</v>
      </c>
      <c r="M1957" s="5" t="s">
        <v>5</v>
      </c>
      <c r="N1957" s="5" t="s">
        <v>2312</v>
      </c>
      <c r="O1957" s="18">
        <v>44558</v>
      </c>
      <c r="P1957" s="5" t="s">
        <v>7</v>
      </c>
      <c r="Q1957" s="19">
        <v>2058189.66</v>
      </c>
      <c r="R1957" s="19">
        <v>0</v>
      </c>
      <c r="S1957" s="19">
        <v>2058189.66</v>
      </c>
      <c r="T1957" s="19">
        <v>0</v>
      </c>
    </row>
    <row r="1958" spans="1:20" ht="12" customHeight="1" outlineLevel="3" x14ac:dyDescent="0.35">
      <c r="H1958" s="1" t="s">
        <v>11125</v>
      </c>
      <c r="O1958" s="18"/>
      <c r="Q1958" s="19">
        <f>SUBTOTAL(9,Q1956:Q1957)</f>
        <v>7160857.4699999997</v>
      </c>
      <c r="R1958" s="19">
        <f>SUBTOTAL(9,R1956:R1957)</f>
        <v>0</v>
      </c>
      <c r="S1958" s="19">
        <f>SUBTOTAL(9,S1956:S1957)</f>
        <v>7160857.4699999997</v>
      </c>
      <c r="T1958" s="19">
        <f>SUBTOTAL(9,T1956:T1957)</f>
        <v>0</v>
      </c>
    </row>
    <row r="1959" spans="1:20" ht="43.5" outlineLevel="4" x14ac:dyDescent="0.35">
      <c r="A1959" s="9" t="s">
        <v>97</v>
      </c>
      <c r="B1959" s="9" t="s">
        <v>98</v>
      </c>
      <c r="C1959" s="12" t="s">
        <v>2309</v>
      </c>
      <c r="D1959" s="5" t="s">
        <v>2313</v>
      </c>
      <c r="E1959" s="9" t="s">
        <v>2313</v>
      </c>
      <c r="F1959" s="5" t="s">
        <v>12473</v>
      </c>
      <c r="G1959" s="5" t="s">
        <v>4</v>
      </c>
      <c r="H1959" s="5" t="s">
        <v>2316</v>
      </c>
      <c r="I1959" s="4" t="s">
        <v>12591</v>
      </c>
      <c r="J1959" s="5" t="s">
        <v>4</v>
      </c>
      <c r="K1959" s="5" t="s">
        <v>4</v>
      </c>
      <c r="L1959" s="5" t="s">
        <v>4</v>
      </c>
      <c r="M1959" s="5" t="s">
        <v>5</v>
      </c>
      <c r="N1959" s="5" t="s">
        <v>2314</v>
      </c>
      <c r="O1959" s="18">
        <v>44532</v>
      </c>
      <c r="P1959" s="5" t="s">
        <v>2315</v>
      </c>
      <c r="Q1959" s="19">
        <v>142.08000000000001</v>
      </c>
      <c r="R1959" s="19">
        <v>142.08000000000001</v>
      </c>
      <c r="S1959" s="19">
        <v>0</v>
      </c>
      <c r="T1959" s="19">
        <v>0</v>
      </c>
    </row>
    <row r="1960" spans="1:20" outlineLevel="3" x14ac:dyDescent="0.35">
      <c r="H1960" s="1" t="s">
        <v>11309</v>
      </c>
      <c r="O1960" s="18"/>
      <c r="Q1960" s="19">
        <f>SUBTOTAL(9,Q1959:Q1959)</f>
        <v>142.08000000000001</v>
      </c>
      <c r="R1960" s="19">
        <f>SUBTOTAL(9,R1959:R1959)</f>
        <v>142.08000000000001</v>
      </c>
      <c r="S1960" s="19">
        <f>SUBTOTAL(9,S1959:S1959)</f>
        <v>0</v>
      </c>
      <c r="T1960" s="19">
        <f>SUBTOTAL(9,T1959:T1959)</f>
        <v>0</v>
      </c>
    </row>
    <row r="1961" spans="1:20" ht="29" outlineLevel="4" x14ac:dyDescent="0.35">
      <c r="A1961" s="9" t="s">
        <v>97</v>
      </c>
      <c r="B1961" s="9" t="s">
        <v>98</v>
      </c>
      <c r="C1961" s="12" t="s">
        <v>2309</v>
      </c>
      <c r="D1961" s="5" t="s">
        <v>2313</v>
      </c>
      <c r="E1961" s="9" t="s">
        <v>2313</v>
      </c>
      <c r="F1961" s="5" t="s">
        <v>12484</v>
      </c>
      <c r="G1961" s="5" t="s">
        <v>4</v>
      </c>
      <c r="H1961" s="5" t="s">
        <v>2319</v>
      </c>
      <c r="I1961" s="4" t="s">
        <v>12592</v>
      </c>
      <c r="J1961" s="5" t="s">
        <v>4</v>
      </c>
      <c r="K1961" s="5" t="s">
        <v>4</v>
      </c>
      <c r="L1961" s="5" t="s">
        <v>4</v>
      </c>
      <c r="M1961" s="5" t="s">
        <v>5</v>
      </c>
      <c r="N1961" s="5" t="s">
        <v>2317</v>
      </c>
      <c r="O1961" s="18">
        <v>44536</v>
      </c>
      <c r="P1961" s="5" t="s">
        <v>2318</v>
      </c>
      <c r="Q1961" s="19">
        <v>53293.9</v>
      </c>
      <c r="R1961" s="19">
        <v>53293.9</v>
      </c>
      <c r="S1961" s="19">
        <v>0</v>
      </c>
      <c r="T1961" s="19">
        <v>0</v>
      </c>
    </row>
    <row r="1962" spans="1:20" outlineLevel="3" x14ac:dyDescent="0.35">
      <c r="H1962" s="1" t="s">
        <v>11310</v>
      </c>
      <c r="O1962" s="18"/>
      <c r="Q1962" s="19">
        <f>SUBTOTAL(9,Q1961:Q1961)</f>
        <v>53293.9</v>
      </c>
      <c r="R1962" s="19">
        <f>SUBTOTAL(9,R1961:R1961)</f>
        <v>53293.9</v>
      </c>
      <c r="S1962" s="19">
        <f>SUBTOTAL(9,S1961:S1961)</f>
        <v>0</v>
      </c>
      <c r="T1962" s="19">
        <f>SUBTOTAL(9,T1961:T1961)</f>
        <v>0</v>
      </c>
    </row>
    <row r="1963" spans="1:20" ht="29" outlineLevel="4" x14ac:dyDescent="0.35">
      <c r="A1963" s="9" t="s">
        <v>97</v>
      </c>
      <c r="B1963" s="9" t="s">
        <v>98</v>
      </c>
      <c r="C1963" s="12" t="s">
        <v>2309</v>
      </c>
      <c r="D1963" s="5" t="s">
        <v>2313</v>
      </c>
      <c r="E1963" s="9" t="s">
        <v>2313</v>
      </c>
      <c r="F1963" s="5" t="s">
        <v>12484</v>
      </c>
      <c r="G1963" s="5" t="s">
        <v>4</v>
      </c>
      <c r="H1963" s="5" t="s">
        <v>2321</v>
      </c>
      <c r="I1963" s="4" t="s">
        <v>2322</v>
      </c>
      <c r="J1963" s="5" t="s">
        <v>4</v>
      </c>
      <c r="K1963" s="5" t="s">
        <v>4</v>
      </c>
      <c r="L1963" s="5" t="s">
        <v>4</v>
      </c>
      <c r="M1963" s="5" t="s">
        <v>5</v>
      </c>
      <c r="N1963" s="5" t="s">
        <v>2320</v>
      </c>
      <c r="O1963" s="18">
        <v>44532</v>
      </c>
      <c r="P1963" s="5" t="s">
        <v>2315</v>
      </c>
      <c r="Q1963" s="19">
        <v>55694.3</v>
      </c>
      <c r="R1963" s="19">
        <v>55694.3</v>
      </c>
      <c r="S1963" s="19">
        <v>0</v>
      </c>
      <c r="T1963" s="19">
        <v>0</v>
      </c>
    </row>
    <row r="1964" spans="1:20" outlineLevel="3" x14ac:dyDescent="0.35">
      <c r="H1964" s="1" t="s">
        <v>11311</v>
      </c>
      <c r="O1964" s="18"/>
      <c r="Q1964" s="19">
        <f>SUBTOTAL(9,Q1963:Q1963)</f>
        <v>55694.3</v>
      </c>
      <c r="R1964" s="19">
        <f>SUBTOTAL(9,R1963:R1963)</f>
        <v>55694.3</v>
      </c>
      <c r="S1964" s="19">
        <f>SUBTOTAL(9,S1963:S1963)</f>
        <v>0</v>
      </c>
      <c r="T1964" s="19">
        <f>SUBTOTAL(9,T1963:T1963)</f>
        <v>0</v>
      </c>
    </row>
    <row r="1965" spans="1:20" ht="43.5" outlineLevel="4" x14ac:dyDescent="0.35">
      <c r="A1965" s="9" t="s">
        <v>97</v>
      </c>
      <c r="B1965" s="9" t="s">
        <v>98</v>
      </c>
      <c r="C1965" s="12" t="s">
        <v>2309</v>
      </c>
      <c r="D1965" s="5" t="s">
        <v>2313</v>
      </c>
      <c r="E1965" s="9" t="s">
        <v>2313</v>
      </c>
      <c r="F1965" s="5" t="s">
        <v>4</v>
      </c>
      <c r="G1965" s="5" t="s">
        <v>12485</v>
      </c>
      <c r="H1965" s="5" t="s">
        <v>2326</v>
      </c>
      <c r="I1965" s="4" t="s">
        <v>12487</v>
      </c>
      <c r="J1965" s="5" t="s">
        <v>2323</v>
      </c>
      <c r="K1965" s="5" t="s">
        <v>4</v>
      </c>
      <c r="L1965" s="5" t="s">
        <v>4</v>
      </c>
      <c r="M1965" s="5" t="s">
        <v>5</v>
      </c>
      <c r="N1965" s="5" t="s">
        <v>2324</v>
      </c>
      <c r="O1965" s="18">
        <v>44399</v>
      </c>
      <c r="P1965" s="5" t="s">
        <v>2325</v>
      </c>
      <c r="Q1965" s="19">
        <v>55872.99</v>
      </c>
      <c r="R1965" s="19">
        <v>0</v>
      </c>
      <c r="S1965" s="19">
        <v>55872.99</v>
      </c>
      <c r="T1965" s="19">
        <v>0</v>
      </c>
    </row>
    <row r="1966" spans="1:20" ht="43.5" outlineLevel="4" x14ac:dyDescent="0.35">
      <c r="A1966" s="9" t="s">
        <v>97</v>
      </c>
      <c r="B1966" s="9" t="s">
        <v>98</v>
      </c>
      <c r="C1966" s="12" t="s">
        <v>2309</v>
      </c>
      <c r="D1966" s="5" t="s">
        <v>2313</v>
      </c>
      <c r="E1966" s="9" t="s">
        <v>2313</v>
      </c>
      <c r="F1966" s="5" t="s">
        <v>4</v>
      </c>
      <c r="G1966" s="5" t="s">
        <v>12485</v>
      </c>
      <c r="H1966" s="5" t="s">
        <v>2326</v>
      </c>
      <c r="I1966" s="4" t="s">
        <v>12487</v>
      </c>
      <c r="J1966" s="5" t="s">
        <v>2323</v>
      </c>
      <c r="K1966" s="5" t="s">
        <v>4</v>
      </c>
      <c r="L1966" s="5" t="s">
        <v>4</v>
      </c>
      <c r="M1966" s="5" t="s">
        <v>5</v>
      </c>
      <c r="N1966" s="5" t="s">
        <v>2327</v>
      </c>
      <c r="O1966" s="18">
        <v>44473</v>
      </c>
      <c r="P1966" s="5" t="s">
        <v>2328</v>
      </c>
      <c r="Q1966" s="19">
        <v>55872.99</v>
      </c>
      <c r="R1966" s="19">
        <v>0</v>
      </c>
      <c r="S1966" s="19">
        <v>55872.99</v>
      </c>
      <c r="T1966" s="19">
        <v>0</v>
      </c>
    </row>
    <row r="1967" spans="1:20" ht="43.5" outlineLevel="4" x14ac:dyDescent="0.35">
      <c r="A1967" s="9" t="s">
        <v>97</v>
      </c>
      <c r="B1967" s="9" t="s">
        <v>98</v>
      </c>
      <c r="C1967" s="12" t="s">
        <v>2309</v>
      </c>
      <c r="D1967" s="5" t="s">
        <v>2313</v>
      </c>
      <c r="E1967" s="9" t="s">
        <v>2313</v>
      </c>
      <c r="F1967" s="5" t="s">
        <v>4</v>
      </c>
      <c r="G1967" s="5" t="s">
        <v>12485</v>
      </c>
      <c r="H1967" s="5" t="s">
        <v>2326</v>
      </c>
      <c r="I1967" s="4" t="s">
        <v>12487</v>
      </c>
      <c r="J1967" s="5" t="s">
        <v>2323</v>
      </c>
      <c r="K1967" s="5" t="s">
        <v>4</v>
      </c>
      <c r="L1967" s="5" t="s">
        <v>4</v>
      </c>
      <c r="M1967" s="5" t="s">
        <v>5</v>
      </c>
      <c r="N1967" s="5" t="s">
        <v>2329</v>
      </c>
      <c r="O1967" s="18">
        <v>44539</v>
      </c>
      <c r="P1967" s="5" t="s">
        <v>2330</v>
      </c>
      <c r="Q1967" s="19">
        <v>55305.85</v>
      </c>
      <c r="R1967" s="19">
        <v>0</v>
      </c>
      <c r="S1967" s="19">
        <v>55305.85</v>
      </c>
      <c r="T1967" s="19">
        <v>0</v>
      </c>
    </row>
    <row r="1968" spans="1:20" ht="43.5" outlineLevel="4" x14ac:dyDescent="0.35">
      <c r="A1968" s="9" t="s">
        <v>97</v>
      </c>
      <c r="B1968" s="9" t="s">
        <v>98</v>
      </c>
      <c r="C1968" s="12" t="s">
        <v>2309</v>
      </c>
      <c r="D1968" s="5" t="s">
        <v>2313</v>
      </c>
      <c r="E1968" s="9" t="s">
        <v>2313</v>
      </c>
      <c r="F1968" s="5" t="s">
        <v>4</v>
      </c>
      <c r="G1968" s="5" t="s">
        <v>12485</v>
      </c>
      <c r="H1968" s="5" t="s">
        <v>2326</v>
      </c>
      <c r="I1968" s="4" t="s">
        <v>12487</v>
      </c>
      <c r="J1968" s="5" t="s">
        <v>2323</v>
      </c>
      <c r="K1968" s="5" t="s">
        <v>4</v>
      </c>
      <c r="L1968" s="5" t="s">
        <v>4</v>
      </c>
      <c r="M1968" s="5" t="s">
        <v>5</v>
      </c>
      <c r="N1968" s="5" t="s">
        <v>2331</v>
      </c>
      <c r="O1968" s="18">
        <v>44669</v>
      </c>
      <c r="P1968" s="5" t="s">
        <v>2332</v>
      </c>
      <c r="Q1968" s="19">
        <v>55479.5</v>
      </c>
      <c r="R1968" s="19">
        <v>0</v>
      </c>
      <c r="S1968" s="19">
        <v>55479.5</v>
      </c>
      <c r="T1968" s="19">
        <v>0</v>
      </c>
    </row>
    <row r="1969" spans="1:20" ht="43.5" outlineLevel="4" x14ac:dyDescent="0.35">
      <c r="A1969" s="9" t="s">
        <v>97</v>
      </c>
      <c r="B1969" s="9" t="s">
        <v>98</v>
      </c>
      <c r="C1969" s="12" t="s">
        <v>2309</v>
      </c>
      <c r="D1969" s="5" t="s">
        <v>2313</v>
      </c>
      <c r="E1969" s="9" t="s">
        <v>2313</v>
      </c>
      <c r="F1969" s="5" t="s">
        <v>4</v>
      </c>
      <c r="G1969" s="5" t="s">
        <v>177</v>
      </c>
      <c r="H1969" s="5" t="s">
        <v>2326</v>
      </c>
      <c r="I1969" s="4" t="s">
        <v>12487</v>
      </c>
      <c r="J1969" s="5" t="s">
        <v>2323</v>
      </c>
      <c r="K1969" s="5" t="s">
        <v>4</v>
      </c>
      <c r="L1969" s="5" t="s">
        <v>4</v>
      </c>
      <c r="M1969" s="5" t="s">
        <v>5</v>
      </c>
      <c r="N1969" s="5" t="s">
        <v>2329</v>
      </c>
      <c r="O1969" s="18">
        <v>44539</v>
      </c>
      <c r="P1969" s="5" t="s">
        <v>2330</v>
      </c>
      <c r="Q1969" s="19">
        <v>567.14</v>
      </c>
      <c r="R1969" s="19">
        <v>0</v>
      </c>
      <c r="S1969" s="19">
        <v>0</v>
      </c>
      <c r="T1969" s="19">
        <v>567.14</v>
      </c>
    </row>
    <row r="1970" spans="1:20" ht="43.5" outlineLevel="4" x14ac:dyDescent="0.35">
      <c r="A1970" s="9" t="s">
        <v>97</v>
      </c>
      <c r="B1970" s="9" t="s">
        <v>98</v>
      </c>
      <c r="C1970" s="12" t="s">
        <v>2309</v>
      </c>
      <c r="D1970" s="5" t="s">
        <v>2313</v>
      </c>
      <c r="E1970" s="9" t="s">
        <v>2313</v>
      </c>
      <c r="F1970" s="5" t="s">
        <v>4</v>
      </c>
      <c r="G1970" s="5" t="s">
        <v>177</v>
      </c>
      <c r="H1970" s="5" t="s">
        <v>2326</v>
      </c>
      <c r="I1970" s="4" t="s">
        <v>12487</v>
      </c>
      <c r="J1970" s="5" t="s">
        <v>2323</v>
      </c>
      <c r="K1970" s="5" t="s">
        <v>4</v>
      </c>
      <c r="L1970" s="5" t="s">
        <v>4</v>
      </c>
      <c r="M1970" s="5" t="s">
        <v>5</v>
      </c>
      <c r="N1970" s="5" t="s">
        <v>2331</v>
      </c>
      <c r="O1970" s="18">
        <v>44669</v>
      </c>
      <c r="P1970" s="5" t="s">
        <v>2332</v>
      </c>
      <c r="Q1970" s="19">
        <v>393.49</v>
      </c>
      <c r="R1970" s="19">
        <v>0</v>
      </c>
      <c r="S1970" s="19">
        <v>0</v>
      </c>
      <c r="T1970" s="19">
        <v>393.49</v>
      </c>
    </row>
    <row r="1971" spans="1:20" outlineLevel="3" x14ac:dyDescent="0.35">
      <c r="H1971" s="1" t="s">
        <v>11312</v>
      </c>
      <c r="O1971" s="18"/>
      <c r="Q1971" s="19">
        <f>SUBTOTAL(9,Q1965:Q1970)</f>
        <v>223491.96</v>
      </c>
      <c r="R1971" s="19">
        <f>SUBTOTAL(9,R1965:R1970)</f>
        <v>0</v>
      </c>
      <c r="S1971" s="19">
        <f>SUBTOTAL(9,S1965:S1970)</f>
        <v>222531.33</v>
      </c>
      <c r="T1971" s="19">
        <f>SUBTOTAL(9,T1965:T1970)</f>
        <v>960.63</v>
      </c>
    </row>
    <row r="1972" spans="1:20" ht="29" outlineLevel="4" x14ac:dyDescent="0.35">
      <c r="A1972" s="9" t="s">
        <v>97</v>
      </c>
      <c r="B1972" s="9" t="s">
        <v>98</v>
      </c>
      <c r="C1972" s="12" t="s">
        <v>2309</v>
      </c>
      <c r="D1972" s="5" t="s">
        <v>2313</v>
      </c>
      <c r="E1972" s="9" t="s">
        <v>2313</v>
      </c>
      <c r="F1972" s="5" t="s">
        <v>12484</v>
      </c>
      <c r="G1972" s="5" t="s">
        <v>4</v>
      </c>
      <c r="H1972" s="5" t="s">
        <v>2335</v>
      </c>
      <c r="I1972" s="4" t="s">
        <v>2336</v>
      </c>
      <c r="J1972" s="5" t="s">
        <v>4</v>
      </c>
      <c r="K1972" s="5" t="s">
        <v>4</v>
      </c>
      <c r="L1972" s="5" t="s">
        <v>4</v>
      </c>
      <c r="M1972" s="5" t="s">
        <v>5</v>
      </c>
      <c r="N1972" s="5" t="s">
        <v>2333</v>
      </c>
      <c r="O1972" s="18">
        <v>44595</v>
      </c>
      <c r="P1972" s="5" t="s">
        <v>2334</v>
      </c>
      <c r="Q1972" s="19">
        <v>46901.4</v>
      </c>
      <c r="R1972" s="19">
        <v>46901.4</v>
      </c>
      <c r="S1972" s="19">
        <v>0</v>
      </c>
      <c r="T1972" s="19">
        <v>0</v>
      </c>
    </row>
    <row r="1973" spans="1:20" outlineLevel="3" x14ac:dyDescent="0.35">
      <c r="H1973" s="1" t="s">
        <v>11313</v>
      </c>
      <c r="O1973" s="18"/>
      <c r="Q1973" s="19">
        <f>SUBTOTAL(9,Q1972:Q1972)</f>
        <v>46901.4</v>
      </c>
      <c r="R1973" s="19">
        <f>SUBTOTAL(9,R1972:R1972)</f>
        <v>46901.4</v>
      </c>
      <c r="S1973" s="19">
        <f>SUBTOTAL(9,S1972:S1972)</f>
        <v>0</v>
      </c>
      <c r="T1973" s="19">
        <f>SUBTOTAL(9,T1972:T1972)</f>
        <v>0</v>
      </c>
    </row>
    <row r="1974" spans="1:20" outlineLevel="4" x14ac:dyDescent="0.35">
      <c r="A1974" s="9" t="s">
        <v>1222</v>
      </c>
      <c r="B1974" s="9" t="s">
        <v>1223</v>
      </c>
      <c r="C1974" s="12" t="s">
        <v>2309</v>
      </c>
      <c r="D1974" s="5" t="s">
        <v>2313</v>
      </c>
      <c r="E1974" s="9" t="s">
        <v>2313</v>
      </c>
      <c r="F1974" s="5" t="s">
        <v>12483</v>
      </c>
      <c r="G1974" s="5" t="s">
        <v>4</v>
      </c>
      <c r="H1974" s="5" t="s">
        <v>2340</v>
      </c>
      <c r="I1974" s="4" t="s">
        <v>12593</v>
      </c>
      <c r="J1974" s="5" t="s">
        <v>2337</v>
      </c>
      <c r="K1974" s="5" t="s">
        <v>4</v>
      </c>
      <c r="L1974" s="5" t="s">
        <v>4</v>
      </c>
      <c r="M1974" s="5" t="s">
        <v>5</v>
      </c>
      <c r="N1974" s="5" t="s">
        <v>2338</v>
      </c>
      <c r="O1974" s="18">
        <v>44490</v>
      </c>
      <c r="P1974" s="5" t="s">
        <v>2339</v>
      </c>
      <c r="Q1974" s="19">
        <v>726136</v>
      </c>
      <c r="R1974" s="19">
        <v>726136</v>
      </c>
      <c r="S1974" s="19">
        <v>0</v>
      </c>
      <c r="T1974" s="19">
        <v>0</v>
      </c>
    </row>
    <row r="1975" spans="1:20" outlineLevel="3" x14ac:dyDescent="0.35">
      <c r="H1975" s="1" t="s">
        <v>11314</v>
      </c>
      <c r="O1975" s="18"/>
      <c r="Q1975" s="19">
        <f>SUBTOTAL(9,Q1974:Q1974)</f>
        <v>726136</v>
      </c>
      <c r="R1975" s="19">
        <f>SUBTOTAL(9,R1974:R1974)</f>
        <v>726136</v>
      </c>
      <c r="S1975" s="19">
        <f>SUBTOTAL(9,S1974:S1974)</f>
        <v>0</v>
      </c>
      <c r="T1975" s="19">
        <f>SUBTOTAL(9,T1974:T1974)</f>
        <v>0</v>
      </c>
    </row>
    <row r="1976" spans="1:20" outlineLevel="4" x14ac:dyDescent="0.35">
      <c r="A1976" s="9" t="s">
        <v>1222</v>
      </c>
      <c r="B1976" s="9" t="s">
        <v>1223</v>
      </c>
      <c r="C1976" s="12" t="s">
        <v>2309</v>
      </c>
      <c r="D1976" s="5" t="s">
        <v>2313</v>
      </c>
      <c r="E1976" s="9" t="s">
        <v>2313</v>
      </c>
      <c r="F1976" s="5" t="s">
        <v>4</v>
      </c>
      <c r="G1976" s="5" t="s">
        <v>1006</v>
      </c>
      <c r="H1976" s="5" t="s">
        <v>2341</v>
      </c>
      <c r="I1976" s="4" t="s">
        <v>12594</v>
      </c>
      <c r="J1976" s="5" t="s">
        <v>2337</v>
      </c>
      <c r="K1976" s="5" t="s">
        <v>4</v>
      </c>
      <c r="L1976" s="5" t="s">
        <v>4</v>
      </c>
      <c r="M1976" s="5" t="s">
        <v>5</v>
      </c>
      <c r="N1976" s="5" t="s">
        <v>2338</v>
      </c>
      <c r="O1976" s="18">
        <v>44490</v>
      </c>
      <c r="P1976" s="5" t="s">
        <v>2339</v>
      </c>
      <c r="Q1976" s="19">
        <v>3012.49</v>
      </c>
      <c r="R1976" s="19">
        <v>0</v>
      </c>
      <c r="S1976" s="19">
        <v>3012.49</v>
      </c>
      <c r="T1976" s="19">
        <v>0</v>
      </c>
    </row>
    <row r="1977" spans="1:20" outlineLevel="4" x14ac:dyDescent="0.35">
      <c r="A1977" s="9" t="s">
        <v>1222</v>
      </c>
      <c r="B1977" s="9" t="s">
        <v>1223</v>
      </c>
      <c r="C1977" s="12" t="s">
        <v>2309</v>
      </c>
      <c r="D1977" s="5" t="s">
        <v>2313</v>
      </c>
      <c r="E1977" s="9" t="s">
        <v>2313</v>
      </c>
      <c r="F1977" s="5" t="s">
        <v>12483</v>
      </c>
      <c r="G1977" s="5" t="s">
        <v>4</v>
      </c>
      <c r="H1977" s="5" t="s">
        <v>2341</v>
      </c>
      <c r="I1977" s="4" t="s">
        <v>12594</v>
      </c>
      <c r="J1977" s="5" t="s">
        <v>2337</v>
      </c>
      <c r="K1977" s="5" t="s">
        <v>4</v>
      </c>
      <c r="L1977" s="5" t="s">
        <v>4</v>
      </c>
      <c r="M1977" s="5" t="s">
        <v>5</v>
      </c>
      <c r="N1977" s="5" t="s">
        <v>2338</v>
      </c>
      <c r="O1977" s="18">
        <v>44490</v>
      </c>
      <c r="P1977" s="5" t="s">
        <v>2339</v>
      </c>
      <c r="Q1977" s="19">
        <v>42869.51</v>
      </c>
      <c r="R1977" s="19">
        <v>42869.51</v>
      </c>
      <c r="S1977" s="19">
        <v>0</v>
      </c>
      <c r="T1977" s="19">
        <v>0</v>
      </c>
    </row>
    <row r="1978" spans="1:20" outlineLevel="3" x14ac:dyDescent="0.35">
      <c r="H1978" s="1" t="s">
        <v>11315</v>
      </c>
      <c r="O1978" s="18"/>
      <c r="Q1978" s="19">
        <f>SUBTOTAL(9,Q1976:Q1977)</f>
        <v>45882</v>
      </c>
      <c r="R1978" s="19">
        <f>SUBTOTAL(9,R1976:R1977)</f>
        <v>42869.51</v>
      </c>
      <c r="S1978" s="19">
        <f>SUBTOTAL(9,S1976:S1977)</f>
        <v>3012.49</v>
      </c>
      <c r="T1978" s="19">
        <f>SUBTOTAL(9,T1976:T1977)</f>
        <v>0</v>
      </c>
    </row>
    <row r="1979" spans="1:20" ht="29" outlineLevel="4" x14ac:dyDescent="0.35">
      <c r="A1979" s="9" t="s">
        <v>526</v>
      </c>
      <c r="B1979" s="9" t="s">
        <v>527</v>
      </c>
      <c r="C1979" s="12" t="s">
        <v>2309</v>
      </c>
      <c r="D1979" s="5" t="s">
        <v>2313</v>
      </c>
      <c r="E1979" s="9" t="s">
        <v>2342</v>
      </c>
      <c r="F1979" s="5" t="s">
        <v>566</v>
      </c>
      <c r="G1979" s="5" t="s">
        <v>4</v>
      </c>
      <c r="H1979" s="5" t="s">
        <v>2345</v>
      </c>
      <c r="I1979" s="4" t="s">
        <v>2346</v>
      </c>
      <c r="J1979" s="5" t="s">
        <v>4</v>
      </c>
      <c r="K1979" s="5" t="s">
        <v>4</v>
      </c>
      <c r="L1979" s="5" t="s">
        <v>4</v>
      </c>
      <c r="M1979" s="5" t="s">
        <v>5</v>
      </c>
      <c r="N1979" s="5" t="s">
        <v>2343</v>
      </c>
      <c r="O1979" s="18">
        <v>44483</v>
      </c>
      <c r="P1979" s="5" t="s">
        <v>2344</v>
      </c>
      <c r="Q1979" s="19">
        <v>385</v>
      </c>
      <c r="R1979" s="19">
        <v>385</v>
      </c>
      <c r="S1979" s="19">
        <v>0</v>
      </c>
      <c r="T1979" s="19">
        <v>0</v>
      </c>
    </row>
    <row r="1980" spans="1:20" outlineLevel="3" x14ac:dyDescent="0.35">
      <c r="H1980" s="1" t="s">
        <v>11316</v>
      </c>
      <c r="O1980" s="18"/>
      <c r="Q1980" s="19">
        <f>SUBTOTAL(9,Q1979:Q1979)</f>
        <v>385</v>
      </c>
      <c r="R1980" s="19">
        <f>SUBTOTAL(9,R1979:R1979)</f>
        <v>385</v>
      </c>
      <c r="S1980" s="19">
        <f>SUBTOTAL(9,S1979:S1979)</f>
        <v>0</v>
      </c>
      <c r="T1980" s="19">
        <f>SUBTOTAL(9,T1979:T1979)</f>
        <v>0</v>
      </c>
    </row>
    <row r="1981" spans="1:20" ht="29" outlineLevel="4" x14ac:dyDescent="0.35">
      <c r="A1981" s="9" t="s">
        <v>1222</v>
      </c>
      <c r="B1981" s="9" t="s">
        <v>1223</v>
      </c>
      <c r="C1981" s="12" t="s">
        <v>2309</v>
      </c>
      <c r="D1981" s="5" t="s">
        <v>2313</v>
      </c>
      <c r="E1981" s="9" t="s">
        <v>2313</v>
      </c>
      <c r="F1981" s="5" t="s">
        <v>12483</v>
      </c>
      <c r="G1981" s="5" t="s">
        <v>4</v>
      </c>
      <c r="H1981" s="5" t="s">
        <v>2350</v>
      </c>
      <c r="I1981" s="4" t="s">
        <v>12595</v>
      </c>
      <c r="J1981" s="5" t="s">
        <v>2347</v>
      </c>
      <c r="K1981" s="5" t="s">
        <v>4</v>
      </c>
      <c r="L1981" s="5" t="s">
        <v>4</v>
      </c>
      <c r="M1981" s="5" t="s">
        <v>5</v>
      </c>
      <c r="N1981" s="5" t="s">
        <v>2348</v>
      </c>
      <c r="O1981" s="18">
        <v>44567</v>
      </c>
      <c r="P1981" s="5" t="s">
        <v>2349</v>
      </c>
      <c r="Q1981" s="19">
        <v>206099</v>
      </c>
      <c r="R1981" s="19">
        <v>206099</v>
      </c>
      <c r="S1981" s="19">
        <v>0</v>
      </c>
      <c r="T1981" s="19">
        <v>0</v>
      </c>
    </row>
    <row r="1982" spans="1:20" ht="29" outlineLevel="4" x14ac:dyDescent="0.35">
      <c r="A1982" s="9" t="s">
        <v>1222</v>
      </c>
      <c r="B1982" s="9" t="s">
        <v>1223</v>
      </c>
      <c r="C1982" s="12" t="s">
        <v>2309</v>
      </c>
      <c r="D1982" s="5" t="s">
        <v>2313</v>
      </c>
      <c r="E1982" s="9" t="s">
        <v>2313</v>
      </c>
      <c r="F1982" s="5" t="s">
        <v>12483</v>
      </c>
      <c r="G1982" s="5" t="s">
        <v>4</v>
      </c>
      <c r="H1982" s="5" t="s">
        <v>2350</v>
      </c>
      <c r="I1982" s="4" t="s">
        <v>12595</v>
      </c>
      <c r="J1982" s="5" t="s">
        <v>2347</v>
      </c>
      <c r="K1982" s="5" t="s">
        <v>4</v>
      </c>
      <c r="L1982" s="5" t="s">
        <v>4</v>
      </c>
      <c r="M1982" s="5" t="s">
        <v>5</v>
      </c>
      <c r="N1982" s="5" t="s">
        <v>2351</v>
      </c>
      <c r="O1982" s="18">
        <v>44634</v>
      </c>
      <c r="P1982" s="5" t="s">
        <v>2352</v>
      </c>
      <c r="Q1982" s="19">
        <v>250068</v>
      </c>
      <c r="R1982" s="19">
        <v>250068</v>
      </c>
      <c r="S1982" s="19">
        <v>0</v>
      </c>
      <c r="T1982" s="19">
        <v>0</v>
      </c>
    </row>
    <row r="1983" spans="1:20" ht="29" outlineLevel="4" x14ac:dyDescent="0.35">
      <c r="A1983" s="9" t="s">
        <v>1222</v>
      </c>
      <c r="B1983" s="9" t="s">
        <v>1223</v>
      </c>
      <c r="C1983" s="12" t="s">
        <v>2309</v>
      </c>
      <c r="D1983" s="5" t="s">
        <v>2313</v>
      </c>
      <c r="E1983" s="9" t="s">
        <v>2313</v>
      </c>
      <c r="F1983" s="5" t="s">
        <v>12483</v>
      </c>
      <c r="G1983" s="5" t="s">
        <v>4</v>
      </c>
      <c r="H1983" s="5" t="s">
        <v>2350</v>
      </c>
      <c r="I1983" s="4" t="s">
        <v>12595</v>
      </c>
      <c r="J1983" s="5" t="s">
        <v>2347</v>
      </c>
      <c r="K1983" s="5" t="s">
        <v>4</v>
      </c>
      <c r="L1983" s="5" t="s">
        <v>4</v>
      </c>
      <c r="M1983" s="5" t="s">
        <v>5</v>
      </c>
      <c r="N1983" s="5" t="s">
        <v>2353</v>
      </c>
      <c r="O1983" s="18">
        <v>44732</v>
      </c>
      <c r="P1983" s="5" t="s">
        <v>2354</v>
      </c>
      <c r="Q1983" s="19">
        <v>136790</v>
      </c>
      <c r="R1983" s="19">
        <v>136790</v>
      </c>
      <c r="S1983" s="19">
        <v>0</v>
      </c>
      <c r="T1983" s="19">
        <v>0</v>
      </c>
    </row>
    <row r="1984" spans="1:20" outlineLevel="3" x14ac:dyDescent="0.35">
      <c r="H1984" s="1" t="s">
        <v>11317</v>
      </c>
      <c r="O1984" s="18"/>
      <c r="Q1984" s="19">
        <f>SUBTOTAL(9,Q1981:Q1983)</f>
        <v>592957</v>
      </c>
      <c r="R1984" s="19">
        <f>SUBTOTAL(9,R1981:R1983)</f>
        <v>592957</v>
      </c>
      <c r="S1984" s="19">
        <f>SUBTOTAL(9,S1981:S1983)</f>
        <v>0</v>
      </c>
      <c r="T1984" s="19">
        <f>SUBTOTAL(9,T1981:T1983)</f>
        <v>0</v>
      </c>
    </row>
    <row r="1985" spans="1:20" outlineLevel="4" x14ac:dyDescent="0.35">
      <c r="A1985" s="9" t="s">
        <v>1222</v>
      </c>
      <c r="B1985" s="9" t="s">
        <v>1223</v>
      </c>
      <c r="C1985" s="12" t="s">
        <v>2309</v>
      </c>
      <c r="D1985" s="5" t="s">
        <v>2313</v>
      </c>
      <c r="E1985" s="9" t="s">
        <v>2313</v>
      </c>
      <c r="F1985" s="5" t="s">
        <v>12483</v>
      </c>
      <c r="G1985" s="5" t="s">
        <v>4</v>
      </c>
      <c r="H1985" s="5" t="s">
        <v>2355</v>
      </c>
      <c r="I1985" s="4" t="s">
        <v>12596</v>
      </c>
      <c r="J1985" s="5" t="s">
        <v>2347</v>
      </c>
      <c r="K1985" s="5" t="s">
        <v>4</v>
      </c>
      <c r="L1985" s="5" t="s">
        <v>4</v>
      </c>
      <c r="M1985" s="5" t="s">
        <v>5</v>
      </c>
      <c r="N1985" s="5" t="s">
        <v>2348</v>
      </c>
      <c r="O1985" s="18">
        <v>44567</v>
      </c>
      <c r="P1985" s="5" t="s">
        <v>2349</v>
      </c>
      <c r="Q1985" s="19">
        <v>280069</v>
      </c>
      <c r="R1985" s="19">
        <v>280069</v>
      </c>
      <c r="S1985" s="19">
        <v>0</v>
      </c>
      <c r="T1985" s="19">
        <v>0</v>
      </c>
    </row>
    <row r="1986" spans="1:20" outlineLevel="4" x14ac:dyDescent="0.35">
      <c r="A1986" s="9" t="s">
        <v>1222</v>
      </c>
      <c r="B1986" s="9" t="s">
        <v>1223</v>
      </c>
      <c r="C1986" s="12" t="s">
        <v>2309</v>
      </c>
      <c r="D1986" s="5" t="s">
        <v>2313</v>
      </c>
      <c r="E1986" s="9" t="s">
        <v>2313</v>
      </c>
      <c r="F1986" s="5" t="s">
        <v>12483</v>
      </c>
      <c r="G1986" s="5" t="s">
        <v>4</v>
      </c>
      <c r="H1986" s="5" t="s">
        <v>2355</v>
      </c>
      <c r="I1986" s="4" t="s">
        <v>12597</v>
      </c>
      <c r="J1986" s="5" t="s">
        <v>2347</v>
      </c>
      <c r="K1986" s="5" t="s">
        <v>4</v>
      </c>
      <c r="L1986" s="5" t="s">
        <v>4</v>
      </c>
      <c r="M1986" s="5" t="s">
        <v>5</v>
      </c>
      <c r="N1986" s="5" t="s">
        <v>2351</v>
      </c>
      <c r="O1986" s="18">
        <v>44634</v>
      </c>
      <c r="P1986" s="5" t="s">
        <v>2352</v>
      </c>
      <c r="Q1986" s="19">
        <v>402305</v>
      </c>
      <c r="R1986" s="19">
        <v>402305</v>
      </c>
      <c r="S1986" s="19">
        <v>0</v>
      </c>
      <c r="T1986" s="19">
        <v>0</v>
      </c>
    </row>
    <row r="1987" spans="1:20" outlineLevel="4" x14ac:dyDescent="0.35">
      <c r="A1987" s="9" t="s">
        <v>1222</v>
      </c>
      <c r="B1987" s="9" t="s">
        <v>1223</v>
      </c>
      <c r="C1987" s="12" t="s">
        <v>2309</v>
      </c>
      <c r="D1987" s="5" t="s">
        <v>2313</v>
      </c>
      <c r="E1987" s="9" t="s">
        <v>2313</v>
      </c>
      <c r="F1987" s="5" t="s">
        <v>12483</v>
      </c>
      <c r="G1987" s="5" t="s">
        <v>4</v>
      </c>
      <c r="H1987" s="5" t="s">
        <v>2355</v>
      </c>
      <c r="I1987" s="4" t="s">
        <v>12597</v>
      </c>
      <c r="J1987" s="5" t="s">
        <v>2347</v>
      </c>
      <c r="K1987" s="5" t="s">
        <v>4</v>
      </c>
      <c r="L1987" s="5" t="s">
        <v>4</v>
      </c>
      <c r="M1987" s="5" t="s">
        <v>5</v>
      </c>
      <c r="N1987" s="5" t="s">
        <v>2353</v>
      </c>
      <c r="O1987" s="18">
        <v>44732</v>
      </c>
      <c r="P1987" s="5" t="s">
        <v>2354</v>
      </c>
      <c r="Q1987" s="19">
        <v>306372</v>
      </c>
      <c r="R1987" s="19">
        <v>306372</v>
      </c>
      <c r="S1987" s="19">
        <v>0</v>
      </c>
      <c r="T1987" s="19">
        <v>0</v>
      </c>
    </row>
    <row r="1988" spans="1:20" outlineLevel="3" x14ac:dyDescent="0.35">
      <c r="H1988" s="1" t="s">
        <v>11318</v>
      </c>
      <c r="O1988" s="18"/>
      <c r="Q1988" s="19">
        <f>SUBTOTAL(9,Q1985:Q1987)</f>
        <v>988746</v>
      </c>
      <c r="R1988" s="19">
        <f>SUBTOTAL(9,R1985:R1987)</f>
        <v>988746</v>
      </c>
      <c r="S1988" s="19">
        <f>SUBTOTAL(9,S1985:S1987)</f>
        <v>0</v>
      </c>
      <c r="T1988" s="19">
        <f>SUBTOTAL(9,T1985:T1987)</f>
        <v>0</v>
      </c>
    </row>
    <row r="1989" spans="1:20" ht="29" outlineLevel="4" x14ac:dyDescent="0.35">
      <c r="A1989" s="9" t="s">
        <v>104</v>
      </c>
      <c r="B1989" s="9" t="s">
        <v>105</v>
      </c>
      <c r="C1989" s="12" t="s">
        <v>2309</v>
      </c>
      <c r="D1989" s="5" t="s">
        <v>2313</v>
      </c>
      <c r="E1989" s="9" t="s">
        <v>2313</v>
      </c>
      <c r="F1989" s="5" t="s">
        <v>4</v>
      </c>
      <c r="G1989" s="5" t="s">
        <v>45</v>
      </c>
      <c r="H1989" s="5" t="s">
        <v>2358</v>
      </c>
      <c r="I1989" s="4" t="s">
        <v>2359</v>
      </c>
      <c r="J1989" s="5" t="s">
        <v>4</v>
      </c>
      <c r="K1989" s="5" t="s">
        <v>4</v>
      </c>
      <c r="L1989" s="5" t="s">
        <v>4</v>
      </c>
      <c r="M1989" s="5" t="s">
        <v>5</v>
      </c>
      <c r="N1989" s="5" t="s">
        <v>2356</v>
      </c>
      <c r="O1989" s="18">
        <v>44630</v>
      </c>
      <c r="P1989" s="5" t="s">
        <v>2357</v>
      </c>
      <c r="Q1989" s="19">
        <v>37400</v>
      </c>
      <c r="R1989" s="19">
        <v>0</v>
      </c>
      <c r="S1989" s="19">
        <v>37400</v>
      </c>
      <c r="T1989" s="19">
        <v>0</v>
      </c>
    </row>
    <row r="1990" spans="1:20" ht="29" outlineLevel="4" x14ac:dyDescent="0.35">
      <c r="A1990" s="9" t="s">
        <v>104</v>
      </c>
      <c r="B1990" s="9" t="s">
        <v>105</v>
      </c>
      <c r="C1990" s="12" t="s">
        <v>2309</v>
      </c>
      <c r="D1990" s="5" t="s">
        <v>2313</v>
      </c>
      <c r="E1990" s="9" t="s">
        <v>2313</v>
      </c>
      <c r="F1990" s="5" t="s">
        <v>1200</v>
      </c>
      <c r="G1990" s="5" t="s">
        <v>4</v>
      </c>
      <c r="H1990" s="5" t="s">
        <v>2358</v>
      </c>
      <c r="I1990" s="4" t="s">
        <v>2359</v>
      </c>
      <c r="J1990" s="5" t="s">
        <v>4</v>
      </c>
      <c r="K1990" s="5" t="s">
        <v>4</v>
      </c>
      <c r="L1990" s="5" t="s">
        <v>4</v>
      </c>
      <c r="M1990" s="5" t="s">
        <v>5</v>
      </c>
      <c r="N1990" s="5" t="s">
        <v>2356</v>
      </c>
      <c r="O1990" s="18">
        <v>44630</v>
      </c>
      <c r="P1990" s="5" t="s">
        <v>2357</v>
      </c>
      <c r="Q1990" s="19">
        <v>299200.01</v>
      </c>
      <c r="R1990" s="19">
        <v>299200.01</v>
      </c>
      <c r="S1990" s="19">
        <v>0</v>
      </c>
      <c r="T1990" s="19">
        <v>0</v>
      </c>
    </row>
    <row r="1991" spans="1:20" outlineLevel="3" x14ac:dyDescent="0.35">
      <c r="H1991" s="1" t="s">
        <v>11319</v>
      </c>
      <c r="O1991" s="18"/>
      <c r="Q1991" s="19">
        <f>SUBTOTAL(9,Q1989:Q1990)</f>
        <v>336600.01</v>
      </c>
      <c r="R1991" s="19">
        <f>SUBTOTAL(9,R1989:R1990)</f>
        <v>299200.01</v>
      </c>
      <c r="S1991" s="19">
        <f>SUBTOTAL(9,S1989:S1990)</f>
        <v>37400</v>
      </c>
      <c r="T1991" s="19">
        <f>SUBTOTAL(9,T1989:T1990)</f>
        <v>0</v>
      </c>
    </row>
    <row r="1992" spans="1:20" outlineLevel="4" x14ac:dyDescent="0.35">
      <c r="A1992" s="9" t="s">
        <v>104</v>
      </c>
      <c r="B1992" s="9" t="s">
        <v>105</v>
      </c>
      <c r="C1992" s="12" t="s">
        <v>2309</v>
      </c>
      <c r="D1992" s="5" t="s">
        <v>2313</v>
      </c>
      <c r="E1992" s="9" t="s">
        <v>2313</v>
      </c>
      <c r="F1992" s="5" t="s">
        <v>4</v>
      </c>
      <c r="G1992" s="5" t="s">
        <v>334</v>
      </c>
      <c r="H1992" s="5" t="s">
        <v>336</v>
      </c>
      <c r="I1992" s="4" t="s">
        <v>12505</v>
      </c>
      <c r="J1992" s="5" t="s">
        <v>4</v>
      </c>
      <c r="K1992" s="5" t="s">
        <v>4</v>
      </c>
      <c r="L1992" s="5" t="s">
        <v>4</v>
      </c>
      <c r="M1992" s="5" t="s">
        <v>5</v>
      </c>
      <c r="N1992" s="5" t="s">
        <v>2360</v>
      </c>
      <c r="O1992" s="18">
        <v>44524</v>
      </c>
      <c r="P1992" s="5" t="s">
        <v>2361</v>
      </c>
      <c r="Q1992" s="19">
        <v>3041187</v>
      </c>
      <c r="R1992" s="19">
        <v>0</v>
      </c>
      <c r="S1992" s="19">
        <v>3041187</v>
      </c>
      <c r="T1992" s="19">
        <v>0</v>
      </c>
    </row>
    <row r="1993" spans="1:20" outlineLevel="3" x14ac:dyDescent="0.35">
      <c r="H1993" s="1" t="s">
        <v>10981</v>
      </c>
      <c r="O1993" s="18"/>
      <c r="Q1993" s="19">
        <f>SUBTOTAL(9,Q1992:Q1992)</f>
        <v>3041187</v>
      </c>
      <c r="R1993" s="19">
        <f>SUBTOTAL(9,R1992:R1992)</f>
        <v>0</v>
      </c>
      <c r="S1993" s="19">
        <f>SUBTOTAL(9,S1992:S1992)</f>
        <v>3041187</v>
      </c>
      <c r="T1993" s="19">
        <f>SUBTOTAL(9,T1992:T1992)</f>
        <v>0</v>
      </c>
    </row>
    <row r="1994" spans="1:20" outlineLevel="2" x14ac:dyDescent="0.35">
      <c r="C1994" s="11" t="s">
        <v>10287</v>
      </c>
      <c r="O1994" s="18"/>
      <c r="Q1994" s="19">
        <f>SUBTOTAL(9,Q1956:Q1992)</f>
        <v>13272274.119999999</v>
      </c>
      <c r="R1994" s="19">
        <f>SUBTOTAL(9,R1956:R1992)</f>
        <v>2806325.2</v>
      </c>
      <c r="S1994" s="19">
        <f>SUBTOTAL(9,S1956:S1992)</f>
        <v>10464988.289999999</v>
      </c>
      <c r="T1994" s="19">
        <f>SUBTOTAL(9,T1956:T1992)</f>
        <v>960.63</v>
      </c>
    </row>
    <row r="1995" spans="1:20" outlineLevel="4" x14ac:dyDescent="0.35">
      <c r="A1995" s="9" t="s">
        <v>1129</v>
      </c>
      <c r="B1995" s="9" t="s">
        <v>1130</v>
      </c>
      <c r="C1995" s="12" t="s">
        <v>2362</v>
      </c>
      <c r="D1995" s="5" t="s">
        <v>2363</v>
      </c>
      <c r="E1995" s="9" t="s">
        <v>2363</v>
      </c>
      <c r="F1995" s="5" t="s">
        <v>4</v>
      </c>
      <c r="G1995" s="5" t="s">
        <v>1133</v>
      </c>
      <c r="H1995" s="5" t="s">
        <v>1135</v>
      </c>
      <c r="I1995" s="4" t="s">
        <v>1136</v>
      </c>
      <c r="J1995" s="5" t="s">
        <v>4</v>
      </c>
      <c r="K1995" s="5" t="s">
        <v>4</v>
      </c>
      <c r="L1995" s="5" t="s">
        <v>4</v>
      </c>
      <c r="M1995" s="5" t="s">
        <v>5</v>
      </c>
      <c r="N1995" s="5" t="s">
        <v>2364</v>
      </c>
      <c r="O1995" s="18">
        <v>44467</v>
      </c>
      <c r="P1995" s="5" t="s">
        <v>7</v>
      </c>
      <c r="Q1995" s="19">
        <v>59186.720000000001</v>
      </c>
      <c r="R1995" s="19">
        <v>0</v>
      </c>
      <c r="S1995" s="19">
        <v>59186.720000000001</v>
      </c>
      <c r="T1995" s="19">
        <v>0</v>
      </c>
    </row>
    <row r="1996" spans="1:20" outlineLevel="4" x14ac:dyDescent="0.35">
      <c r="A1996" s="9" t="s">
        <v>1129</v>
      </c>
      <c r="B1996" s="9" t="s">
        <v>1130</v>
      </c>
      <c r="C1996" s="12" t="s">
        <v>2362</v>
      </c>
      <c r="D1996" s="5" t="s">
        <v>2363</v>
      </c>
      <c r="E1996" s="9" t="s">
        <v>2363</v>
      </c>
      <c r="F1996" s="5" t="s">
        <v>4</v>
      </c>
      <c r="G1996" s="5" t="s">
        <v>1133</v>
      </c>
      <c r="H1996" s="5" t="s">
        <v>1135</v>
      </c>
      <c r="I1996" s="4" t="s">
        <v>1136</v>
      </c>
      <c r="J1996" s="5" t="s">
        <v>4</v>
      </c>
      <c r="K1996" s="5" t="s">
        <v>4</v>
      </c>
      <c r="L1996" s="5" t="s">
        <v>4</v>
      </c>
      <c r="M1996" s="5" t="s">
        <v>5</v>
      </c>
      <c r="N1996" s="5" t="s">
        <v>2365</v>
      </c>
      <c r="O1996" s="18">
        <v>44558</v>
      </c>
      <c r="P1996" s="5" t="s">
        <v>7</v>
      </c>
      <c r="Q1996" s="19">
        <v>80722.66</v>
      </c>
      <c r="R1996" s="19">
        <v>0</v>
      </c>
      <c r="S1996" s="19">
        <v>80722.66</v>
      </c>
      <c r="T1996" s="19">
        <v>0</v>
      </c>
    </row>
    <row r="1997" spans="1:20" outlineLevel="3" x14ac:dyDescent="0.35">
      <c r="H1997" s="1" t="s">
        <v>11125</v>
      </c>
      <c r="O1997" s="18"/>
      <c r="Q1997" s="19">
        <f>SUBTOTAL(9,Q1995:Q1996)</f>
        <v>139909.38</v>
      </c>
      <c r="R1997" s="19">
        <f>SUBTOTAL(9,R1995:R1996)</f>
        <v>0</v>
      </c>
      <c r="S1997" s="19">
        <f>SUBTOTAL(9,S1995:S1996)</f>
        <v>139909.38</v>
      </c>
      <c r="T1997" s="19">
        <f>SUBTOTAL(9,T1995:T1996)</f>
        <v>0</v>
      </c>
    </row>
    <row r="1998" spans="1:20" outlineLevel="2" x14ac:dyDescent="0.35">
      <c r="C1998" s="11" t="s">
        <v>10288</v>
      </c>
      <c r="O1998" s="18"/>
      <c r="Q1998" s="19">
        <f>SUBTOTAL(9,Q1995:Q1996)</f>
        <v>139909.38</v>
      </c>
      <c r="R1998" s="19">
        <f>SUBTOTAL(9,R1995:R1996)</f>
        <v>0</v>
      </c>
      <c r="S1998" s="19">
        <f>SUBTOTAL(9,S1995:S1996)</f>
        <v>139909.38</v>
      </c>
      <c r="T1998" s="19">
        <f>SUBTOTAL(9,T1995:T1996)</f>
        <v>0</v>
      </c>
    </row>
    <row r="1999" spans="1:20" outlineLevel="4" x14ac:dyDescent="0.35">
      <c r="A1999" s="9" t="s">
        <v>1129</v>
      </c>
      <c r="B1999" s="9" t="s">
        <v>1130</v>
      </c>
      <c r="C1999" s="12" t="s">
        <v>2366</v>
      </c>
      <c r="D1999" s="5" t="s">
        <v>2367</v>
      </c>
      <c r="E1999" s="9" t="s">
        <v>2367</v>
      </c>
      <c r="F1999" s="5" t="s">
        <v>4</v>
      </c>
      <c r="G1999" s="5" t="s">
        <v>1133</v>
      </c>
      <c r="H1999" s="5" t="s">
        <v>1135</v>
      </c>
      <c r="I1999" s="4" t="s">
        <v>1136</v>
      </c>
      <c r="J1999" s="5" t="s">
        <v>4</v>
      </c>
      <c r="K1999" s="5" t="s">
        <v>4</v>
      </c>
      <c r="L1999" s="5" t="s">
        <v>4</v>
      </c>
      <c r="M1999" s="5" t="s">
        <v>5</v>
      </c>
      <c r="N1999" s="5" t="s">
        <v>2368</v>
      </c>
      <c r="O1999" s="18">
        <v>44467</v>
      </c>
      <c r="P1999" s="5" t="s">
        <v>7</v>
      </c>
      <c r="Q1999" s="19">
        <v>202398.45</v>
      </c>
      <c r="R1999" s="19">
        <v>0</v>
      </c>
      <c r="S1999" s="19">
        <v>202398.45</v>
      </c>
      <c r="T1999" s="19">
        <v>0</v>
      </c>
    </row>
    <row r="2000" spans="1:20" outlineLevel="4" x14ac:dyDescent="0.35">
      <c r="A2000" s="9" t="s">
        <v>1129</v>
      </c>
      <c r="B2000" s="9" t="s">
        <v>1130</v>
      </c>
      <c r="C2000" s="12" t="s">
        <v>2366</v>
      </c>
      <c r="D2000" s="5" t="s">
        <v>2367</v>
      </c>
      <c r="E2000" s="9" t="s">
        <v>2367</v>
      </c>
      <c r="F2000" s="5" t="s">
        <v>4</v>
      </c>
      <c r="G2000" s="5" t="s">
        <v>1133</v>
      </c>
      <c r="H2000" s="5" t="s">
        <v>1135</v>
      </c>
      <c r="I2000" s="4" t="s">
        <v>1136</v>
      </c>
      <c r="J2000" s="5" t="s">
        <v>4</v>
      </c>
      <c r="K2000" s="5" t="s">
        <v>4</v>
      </c>
      <c r="L2000" s="5" t="s">
        <v>4</v>
      </c>
      <c r="M2000" s="5" t="s">
        <v>5</v>
      </c>
      <c r="N2000" s="5" t="s">
        <v>2369</v>
      </c>
      <c r="O2000" s="18">
        <v>44558</v>
      </c>
      <c r="P2000" s="5" t="s">
        <v>7</v>
      </c>
      <c r="Q2000" s="19">
        <v>273890.42</v>
      </c>
      <c r="R2000" s="19">
        <v>0</v>
      </c>
      <c r="S2000" s="19">
        <v>273890.42</v>
      </c>
      <c r="T2000" s="19">
        <v>0</v>
      </c>
    </row>
    <row r="2001" spans="1:20" outlineLevel="3" x14ac:dyDescent="0.35">
      <c r="H2001" s="1" t="s">
        <v>11125</v>
      </c>
      <c r="O2001" s="18"/>
      <c r="Q2001" s="19">
        <f>SUBTOTAL(9,Q1999:Q2000)</f>
        <v>476288.87</v>
      </c>
      <c r="R2001" s="19">
        <f>SUBTOTAL(9,R1999:R2000)</f>
        <v>0</v>
      </c>
      <c r="S2001" s="19">
        <f>SUBTOTAL(9,S1999:S2000)</f>
        <v>476288.87</v>
      </c>
      <c r="T2001" s="19">
        <f>SUBTOTAL(9,T1999:T2000)</f>
        <v>0</v>
      </c>
    </row>
    <row r="2002" spans="1:20" outlineLevel="2" x14ac:dyDescent="0.35">
      <c r="C2002" s="11" t="s">
        <v>10289</v>
      </c>
      <c r="O2002" s="18"/>
      <c r="Q2002" s="19">
        <f>SUBTOTAL(9,Q1999:Q2000)</f>
        <v>476288.87</v>
      </c>
      <c r="R2002" s="19">
        <f>SUBTOTAL(9,R1999:R2000)</f>
        <v>0</v>
      </c>
      <c r="S2002" s="19">
        <f>SUBTOTAL(9,S1999:S2000)</f>
        <v>476288.87</v>
      </c>
      <c r="T2002" s="19">
        <f>SUBTOTAL(9,T1999:T2000)</f>
        <v>0</v>
      </c>
    </row>
    <row r="2003" spans="1:20" outlineLevel="4" x14ac:dyDescent="0.35">
      <c r="A2003" s="9" t="s">
        <v>1129</v>
      </c>
      <c r="B2003" s="9" t="s">
        <v>1130</v>
      </c>
      <c r="C2003" s="12" t="s">
        <v>2370</v>
      </c>
      <c r="D2003" s="5" t="s">
        <v>2371</v>
      </c>
      <c r="E2003" s="9" t="s">
        <v>2371</v>
      </c>
      <c r="F2003" s="5" t="s">
        <v>4</v>
      </c>
      <c r="G2003" s="5" t="s">
        <v>1133</v>
      </c>
      <c r="H2003" s="5" t="s">
        <v>1135</v>
      </c>
      <c r="I2003" s="4" t="s">
        <v>1136</v>
      </c>
      <c r="J2003" s="5" t="s">
        <v>4</v>
      </c>
      <c r="K2003" s="5" t="s">
        <v>4</v>
      </c>
      <c r="L2003" s="5" t="s">
        <v>4</v>
      </c>
      <c r="M2003" s="5" t="s">
        <v>5</v>
      </c>
      <c r="N2003" s="5" t="s">
        <v>2372</v>
      </c>
      <c r="O2003" s="18">
        <v>44467</v>
      </c>
      <c r="P2003" s="5" t="s">
        <v>7</v>
      </c>
      <c r="Q2003" s="19">
        <v>207062.46</v>
      </c>
      <c r="R2003" s="19">
        <v>0</v>
      </c>
      <c r="S2003" s="19">
        <v>207062.46</v>
      </c>
      <c r="T2003" s="19">
        <v>0</v>
      </c>
    </row>
    <row r="2004" spans="1:20" outlineLevel="4" x14ac:dyDescent="0.35">
      <c r="A2004" s="9" t="s">
        <v>1129</v>
      </c>
      <c r="B2004" s="9" t="s">
        <v>1130</v>
      </c>
      <c r="C2004" s="12" t="s">
        <v>2370</v>
      </c>
      <c r="D2004" s="5" t="s">
        <v>2371</v>
      </c>
      <c r="E2004" s="9" t="s">
        <v>2371</v>
      </c>
      <c r="F2004" s="5" t="s">
        <v>4</v>
      </c>
      <c r="G2004" s="5" t="s">
        <v>1133</v>
      </c>
      <c r="H2004" s="5" t="s">
        <v>1135</v>
      </c>
      <c r="I2004" s="4" t="s">
        <v>1136</v>
      </c>
      <c r="J2004" s="5" t="s">
        <v>4</v>
      </c>
      <c r="K2004" s="5" t="s">
        <v>4</v>
      </c>
      <c r="L2004" s="5" t="s">
        <v>4</v>
      </c>
      <c r="M2004" s="5" t="s">
        <v>5</v>
      </c>
      <c r="N2004" s="5" t="s">
        <v>2373</v>
      </c>
      <c r="O2004" s="18">
        <v>44558</v>
      </c>
      <c r="P2004" s="5" t="s">
        <v>7</v>
      </c>
      <c r="Q2004" s="19">
        <v>280624.77</v>
      </c>
      <c r="R2004" s="19">
        <v>0</v>
      </c>
      <c r="S2004" s="19">
        <v>280624.77</v>
      </c>
      <c r="T2004" s="19">
        <v>0</v>
      </c>
    </row>
    <row r="2005" spans="1:20" outlineLevel="3" x14ac:dyDescent="0.35">
      <c r="H2005" s="1" t="s">
        <v>11125</v>
      </c>
      <c r="O2005" s="18"/>
      <c r="Q2005" s="19">
        <f>SUBTOTAL(9,Q2003:Q2004)</f>
        <v>487687.23</v>
      </c>
      <c r="R2005" s="19">
        <f>SUBTOTAL(9,R2003:R2004)</f>
        <v>0</v>
      </c>
      <c r="S2005" s="19">
        <f>SUBTOTAL(9,S2003:S2004)</f>
        <v>487687.23</v>
      </c>
      <c r="T2005" s="19">
        <f>SUBTOTAL(9,T2003:T2004)</f>
        <v>0</v>
      </c>
    </row>
    <row r="2006" spans="1:20" outlineLevel="2" x14ac:dyDescent="0.35">
      <c r="C2006" s="11" t="s">
        <v>10290</v>
      </c>
      <c r="O2006" s="18"/>
      <c r="Q2006" s="19">
        <f>SUBTOTAL(9,Q2003:Q2004)</f>
        <v>487687.23</v>
      </c>
      <c r="R2006" s="19">
        <f>SUBTOTAL(9,R2003:R2004)</f>
        <v>0</v>
      </c>
      <c r="S2006" s="19">
        <f>SUBTOTAL(9,S2003:S2004)</f>
        <v>487687.23</v>
      </c>
      <c r="T2006" s="19">
        <f>SUBTOTAL(9,T2003:T2004)</f>
        <v>0</v>
      </c>
    </row>
    <row r="2007" spans="1:20" outlineLevel="4" x14ac:dyDescent="0.35">
      <c r="A2007" s="9" t="s">
        <v>1129</v>
      </c>
      <c r="B2007" s="9" t="s">
        <v>1130</v>
      </c>
      <c r="C2007" s="12" t="s">
        <v>2374</v>
      </c>
      <c r="D2007" s="5" t="s">
        <v>2375</v>
      </c>
      <c r="E2007" s="9" t="s">
        <v>2375</v>
      </c>
      <c r="F2007" s="5" t="s">
        <v>4</v>
      </c>
      <c r="G2007" s="5" t="s">
        <v>1133</v>
      </c>
      <c r="H2007" s="5" t="s">
        <v>1135</v>
      </c>
      <c r="I2007" s="4" t="s">
        <v>1136</v>
      </c>
      <c r="J2007" s="5" t="s">
        <v>4</v>
      </c>
      <c r="K2007" s="5" t="s">
        <v>4</v>
      </c>
      <c r="L2007" s="5" t="s">
        <v>4</v>
      </c>
      <c r="M2007" s="5" t="s">
        <v>5</v>
      </c>
      <c r="N2007" s="5" t="s">
        <v>2376</v>
      </c>
      <c r="O2007" s="18">
        <v>44467</v>
      </c>
      <c r="P2007" s="5" t="s">
        <v>7</v>
      </c>
      <c r="Q2007" s="19">
        <v>122088.21</v>
      </c>
      <c r="R2007" s="19">
        <v>0</v>
      </c>
      <c r="S2007" s="19">
        <v>122088.21</v>
      </c>
      <c r="T2007" s="19">
        <v>0</v>
      </c>
    </row>
    <row r="2008" spans="1:20" outlineLevel="4" x14ac:dyDescent="0.35">
      <c r="A2008" s="9" t="s">
        <v>1129</v>
      </c>
      <c r="B2008" s="9" t="s">
        <v>1130</v>
      </c>
      <c r="C2008" s="12" t="s">
        <v>2374</v>
      </c>
      <c r="D2008" s="5" t="s">
        <v>2375</v>
      </c>
      <c r="E2008" s="9" t="s">
        <v>2375</v>
      </c>
      <c r="F2008" s="5" t="s">
        <v>4</v>
      </c>
      <c r="G2008" s="5" t="s">
        <v>1133</v>
      </c>
      <c r="H2008" s="5" t="s">
        <v>1135</v>
      </c>
      <c r="I2008" s="4" t="s">
        <v>1136</v>
      </c>
      <c r="J2008" s="5" t="s">
        <v>4</v>
      </c>
      <c r="K2008" s="5" t="s">
        <v>4</v>
      </c>
      <c r="L2008" s="5" t="s">
        <v>4</v>
      </c>
      <c r="M2008" s="5" t="s">
        <v>5</v>
      </c>
      <c r="N2008" s="5" t="s">
        <v>2377</v>
      </c>
      <c r="O2008" s="18">
        <v>44558</v>
      </c>
      <c r="P2008" s="5" t="s">
        <v>7</v>
      </c>
      <c r="Q2008" s="19">
        <v>165945.57999999999</v>
      </c>
      <c r="R2008" s="19">
        <v>0</v>
      </c>
      <c r="S2008" s="19">
        <v>165945.57999999999</v>
      </c>
      <c r="T2008" s="19">
        <v>0</v>
      </c>
    </row>
    <row r="2009" spans="1:20" outlineLevel="3" x14ac:dyDescent="0.35">
      <c r="H2009" s="1" t="s">
        <v>11125</v>
      </c>
      <c r="O2009" s="18"/>
      <c r="Q2009" s="19">
        <f>SUBTOTAL(9,Q2007:Q2008)</f>
        <v>288033.78999999998</v>
      </c>
      <c r="R2009" s="19">
        <f>SUBTOTAL(9,R2007:R2008)</f>
        <v>0</v>
      </c>
      <c r="S2009" s="19">
        <f>SUBTOTAL(9,S2007:S2008)</f>
        <v>288033.78999999998</v>
      </c>
      <c r="T2009" s="19">
        <f>SUBTOTAL(9,T2007:T2008)</f>
        <v>0</v>
      </c>
    </row>
    <row r="2010" spans="1:20" ht="29" outlineLevel="4" x14ac:dyDescent="0.35">
      <c r="A2010" s="9" t="s">
        <v>526</v>
      </c>
      <c r="B2010" s="9" t="s">
        <v>527</v>
      </c>
      <c r="C2010" s="12" t="s">
        <v>2374</v>
      </c>
      <c r="D2010" s="5" t="s">
        <v>2375</v>
      </c>
      <c r="E2010" s="9" t="s">
        <v>2378</v>
      </c>
      <c r="F2010" s="5" t="s">
        <v>529</v>
      </c>
      <c r="G2010" s="5" t="s">
        <v>4</v>
      </c>
      <c r="H2010" s="5" t="s">
        <v>2381</v>
      </c>
      <c r="I2010" s="4" t="s">
        <v>2382</v>
      </c>
      <c r="J2010" s="5" t="s">
        <v>4</v>
      </c>
      <c r="K2010" s="5" t="s">
        <v>4</v>
      </c>
      <c r="L2010" s="5" t="s">
        <v>4</v>
      </c>
      <c r="M2010" s="5" t="s">
        <v>5</v>
      </c>
      <c r="N2010" s="5" t="s">
        <v>2379</v>
      </c>
      <c r="O2010" s="18">
        <v>44501</v>
      </c>
      <c r="P2010" s="5" t="s">
        <v>2380</v>
      </c>
      <c r="Q2010" s="19">
        <v>10072.75</v>
      </c>
      <c r="R2010" s="19">
        <v>10072.75</v>
      </c>
      <c r="S2010" s="19">
        <v>0</v>
      </c>
      <c r="T2010" s="19">
        <v>0</v>
      </c>
    </row>
    <row r="2011" spans="1:20" outlineLevel="3" x14ac:dyDescent="0.35">
      <c r="H2011" s="1" t="s">
        <v>11320</v>
      </c>
      <c r="O2011" s="18"/>
      <c r="Q2011" s="19">
        <f>SUBTOTAL(9,Q2010:Q2010)</f>
        <v>10072.75</v>
      </c>
      <c r="R2011" s="19">
        <f>SUBTOTAL(9,R2010:R2010)</f>
        <v>10072.75</v>
      </c>
      <c r="S2011" s="19">
        <f>SUBTOTAL(9,S2010:S2010)</f>
        <v>0</v>
      </c>
      <c r="T2011" s="19">
        <f>SUBTOTAL(9,T2010:T2010)</f>
        <v>0</v>
      </c>
    </row>
    <row r="2012" spans="1:20" outlineLevel="2" x14ac:dyDescent="0.35">
      <c r="C2012" s="11" t="s">
        <v>10291</v>
      </c>
      <c r="O2012" s="18"/>
      <c r="Q2012" s="19">
        <f>SUBTOTAL(9,Q2007:Q2010)</f>
        <v>298106.53999999998</v>
      </c>
      <c r="R2012" s="19">
        <f>SUBTOTAL(9,R2007:R2010)</f>
        <v>10072.75</v>
      </c>
      <c r="S2012" s="19">
        <f>SUBTOTAL(9,S2007:S2010)</f>
        <v>288033.78999999998</v>
      </c>
      <c r="T2012" s="19">
        <f>SUBTOTAL(9,T2007:T2010)</f>
        <v>0</v>
      </c>
    </row>
    <row r="2013" spans="1:20" outlineLevel="4" x14ac:dyDescent="0.35">
      <c r="A2013" s="9" t="s">
        <v>1129</v>
      </c>
      <c r="B2013" s="9" t="s">
        <v>1130</v>
      </c>
      <c r="C2013" s="12" t="s">
        <v>2383</v>
      </c>
      <c r="D2013" s="5" t="s">
        <v>2384</v>
      </c>
      <c r="E2013" s="9" t="s">
        <v>2384</v>
      </c>
      <c r="F2013" s="5" t="s">
        <v>4</v>
      </c>
      <c r="G2013" s="5" t="s">
        <v>1133</v>
      </c>
      <c r="H2013" s="5" t="s">
        <v>1135</v>
      </c>
      <c r="I2013" s="4" t="s">
        <v>1136</v>
      </c>
      <c r="J2013" s="5" t="s">
        <v>4</v>
      </c>
      <c r="K2013" s="5" t="s">
        <v>4</v>
      </c>
      <c r="L2013" s="5" t="s">
        <v>4</v>
      </c>
      <c r="M2013" s="5" t="s">
        <v>5</v>
      </c>
      <c r="N2013" s="5" t="s">
        <v>2385</v>
      </c>
      <c r="O2013" s="18">
        <v>44467</v>
      </c>
      <c r="P2013" s="5" t="s">
        <v>7</v>
      </c>
      <c r="Q2013" s="19">
        <v>713032.01</v>
      </c>
      <c r="R2013" s="19">
        <v>0</v>
      </c>
      <c r="S2013" s="19">
        <v>713032.01</v>
      </c>
      <c r="T2013" s="19">
        <v>0</v>
      </c>
    </row>
    <row r="2014" spans="1:20" outlineLevel="4" x14ac:dyDescent="0.35">
      <c r="A2014" s="9" t="s">
        <v>1129</v>
      </c>
      <c r="B2014" s="9" t="s">
        <v>1130</v>
      </c>
      <c r="C2014" s="12" t="s">
        <v>2383</v>
      </c>
      <c r="D2014" s="5" t="s">
        <v>2384</v>
      </c>
      <c r="E2014" s="9" t="s">
        <v>2384</v>
      </c>
      <c r="F2014" s="5" t="s">
        <v>4</v>
      </c>
      <c r="G2014" s="5" t="s">
        <v>1133</v>
      </c>
      <c r="H2014" s="5" t="s">
        <v>1135</v>
      </c>
      <c r="I2014" s="4" t="s">
        <v>1136</v>
      </c>
      <c r="J2014" s="5" t="s">
        <v>4</v>
      </c>
      <c r="K2014" s="5" t="s">
        <v>4</v>
      </c>
      <c r="L2014" s="5" t="s">
        <v>4</v>
      </c>
      <c r="M2014" s="5" t="s">
        <v>5</v>
      </c>
      <c r="N2014" s="5" t="s">
        <v>2386</v>
      </c>
      <c r="O2014" s="18">
        <v>44558</v>
      </c>
      <c r="P2014" s="5" t="s">
        <v>7</v>
      </c>
      <c r="Q2014" s="19">
        <v>970252.31</v>
      </c>
      <c r="R2014" s="19">
        <v>0</v>
      </c>
      <c r="S2014" s="19">
        <v>970252.31</v>
      </c>
      <c r="T2014" s="19">
        <v>0</v>
      </c>
    </row>
    <row r="2015" spans="1:20" outlineLevel="3" x14ac:dyDescent="0.35">
      <c r="H2015" s="1" t="s">
        <v>11125</v>
      </c>
      <c r="O2015" s="18"/>
      <c r="Q2015" s="19">
        <f>SUBTOTAL(9,Q2013:Q2014)</f>
        <v>1683284.32</v>
      </c>
      <c r="R2015" s="19">
        <f>SUBTOTAL(9,R2013:R2014)</f>
        <v>0</v>
      </c>
      <c r="S2015" s="19">
        <f>SUBTOTAL(9,S2013:S2014)</f>
        <v>1683284.32</v>
      </c>
      <c r="T2015" s="19">
        <f>SUBTOTAL(9,T2013:T2014)</f>
        <v>0</v>
      </c>
    </row>
    <row r="2016" spans="1:20" ht="29" outlineLevel="4" x14ac:dyDescent="0.35">
      <c r="A2016" s="9" t="s">
        <v>97</v>
      </c>
      <c r="B2016" s="9" t="s">
        <v>98</v>
      </c>
      <c r="C2016" s="12" t="s">
        <v>2383</v>
      </c>
      <c r="D2016" s="5" t="s">
        <v>2387</v>
      </c>
      <c r="E2016" s="9" t="s">
        <v>2387</v>
      </c>
      <c r="F2016" s="5" t="s">
        <v>12484</v>
      </c>
      <c r="G2016" s="5" t="s">
        <v>4</v>
      </c>
      <c r="H2016" s="5" t="s">
        <v>2389</v>
      </c>
      <c r="I2016" s="4" t="s">
        <v>2390</v>
      </c>
      <c r="J2016" s="5" t="s">
        <v>4</v>
      </c>
      <c r="K2016" s="5" t="s">
        <v>4</v>
      </c>
      <c r="L2016" s="5" t="s">
        <v>4</v>
      </c>
      <c r="M2016" s="5" t="s">
        <v>5</v>
      </c>
      <c r="N2016" s="5" t="s">
        <v>2388</v>
      </c>
      <c r="O2016" s="18">
        <v>44476</v>
      </c>
      <c r="P2016" s="5" t="s">
        <v>7</v>
      </c>
      <c r="Q2016" s="19">
        <v>29426.41</v>
      </c>
      <c r="R2016" s="19">
        <v>29426.41</v>
      </c>
      <c r="S2016" s="19">
        <v>0</v>
      </c>
      <c r="T2016" s="19">
        <v>0</v>
      </c>
    </row>
    <row r="2017" spans="1:20" outlineLevel="3" x14ac:dyDescent="0.35">
      <c r="H2017" s="1" t="s">
        <v>11321</v>
      </c>
      <c r="O2017" s="18"/>
      <c r="Q2017" s="19">
        <f>SUBTOTAL(9,Q2016:Q2016)</f>
        <v>29426.41</v>
      </c>
      <c r="R2017" s="19">
        <f>SUBTOTAL(9,R2016:R2016)</f>
        <v>29426.41</v>
      </c>
      <c r="S2017" s="19">
        <f>SUBTOTAL(9,S2016:S2016)</f>
        <v>0</v>
      </c>
      <c r="T2017" s="19">
        <f>SUBTOTAL(9,T2016:T2016)</f>
        <v>0</v>
      </c>
    </row>
    <row r="2018" spans="1:20" ht="29" outlineLevel="4" x14ac:dyDescent="0.35">
      <c r="A2018" s="9" t="s">
        <v>104</v>
      </c>
      <c r="B2018" s="9" t="s">
        <v>105</v>
      </c>
      <c r="C2018" s="12" t="s">
        <v>2383</v>
      </c>
      <c r="D2018" s="5" t="s">
        <v>2387</v>
      </c>
      <c r="E2018" s="9" t="s">
        <v>2387</v>
      </c>
      <c r="F2018" s="5" t="s">
        <v>4</v>
      </c>
      <c r="G2018" s="5" t="s">
        <v>45</v>
      </c>
      <c r="H2018" s="5" t="s">
        <v>2392</v>
      </c>
      <c r="I2018" s="4" t="s">
        <v>2393</v>
      </c>
      <c r="J2018" s="5" t="s">
        <v>4</v>
      </c>
      <c r="K2018" s="5" t="s">
        <v>4</v>
      </c>
      <c r="L2018" s="5" t="s">
        <v>4</v>
      </c>
      <c r="M2018" s="5" t="s">
        <v>5</v>
      </c>
      <c r="N2018" s="5" t="s">
        <v>2391</v>
      </c>
      <c r="O2018" s="18">
        <v>44411</v>
      </c>
      <c r="P2018" s="5" t="s">
        <v>7</v>
      </c>
      <c r="Q2018" s="19">
        <v>2787.64</v>
      </c>
      <c r="R2018" s="19">
        <v>0</v>
      </c>
      <c r="S2018" s="19">
        <v>2787.64</v>
      </c>
      <c r="T2018" s="19">
        <v>0</v>
      </c>
    </row>
    <row r="2019" spans="1:20" ht="29" outlineLevel="4" x14ac:dyDescent="0.35">
      <c r="A2019" s="9" t="s">
        <v>104</v>
      </c>
      <c r="B2019" s="9" t="s">
        <v>105</v>
      </c>
      <c r="C2019" s="12" t="s">
        <v>2383</v>
      </c>
      <c r="D2019" s="5" t="s">
        <v>2387</v>
      </c>
      <c r="E2019" s="9" t="s">
        <v>2387</v>
      </c>
      <c r="F2019" s="5" t="s">
        <v>49</v>
      </c>
      <c r="G2019" s="5" t="s">
        <v>4</v>
      </c>
      <c r="H2019" s="5" t="s">
        <v>2392</v>
      </c>
      <c r="I2019" s="4" t="s">
        <v>2393</v>
      </c>
      <c r="J2019" s="5" t="s">
        <v>4</v>
      </c>
      <c r="K2019" s="5" t="s">
        <v>4</v>
      </c>
      <c r="L2019" s="5" t="s">
        <v>4</v>
      </c>
      <c r="M2019" s="5" t="s">
        <v>5</v>
      </c>
      <c r="N2019" s="5" t="s">
        <v>2391</v>
      </c>
      <c r="O2019" s="18">
        <v>44411</v>
      </c>
      <c r="P2019" s="5" t="s">
        <v>7</v>
      </c>
      <c r="Q2019" s="19">
        <v>44604.36</v>
      </c>
      <c r="R2019" s="19">
        <v>44604.36</v>
      </c>
      <c r="S2019" s="19">
        <v>0</v>
      </c>
      <c r="T2019" s="19">
        <v>0</v>
      </c>
    </row>
    <row r="2020" spans="1:20" outlineLevel="3" x14ac:dyDescent="0.35">
      <c r="H2020" s="1" t="s">
        <v>11322</v>
      </c>
      <c r="O2020" s="18"/>
      <c r="Q2020" s="19">
        <f>SUBTOTAL(9,Q2018:Q2019)</f>
        <v>47392</v>
      </c>
      <c r="R2020" s="19">
        <f>SUBTOTAL(9,R2018:R2019)</f>
        <v>44604.36</v>
      </c>
      <c r="S2020" s="19">
        <f>SUBTOTAL(9,S2018:S2019)</f>
        <v>2787.64</v>
      </c>
      <c r="T2020" s="19">
        <f>SUBTOTAL(9,T2018:T2019)</f>
        <v>0</v>
      </c>
    </row>
    <row r="2021" spans="1:20" ht="29" outlineLevel="4" x14ac:dyDescent="0.35">
      <c r="A2021" s="9" t="s">
        <v>1164</v>
      </c>
      <c r="B2021" s="9" t="s">
        <v>1165</v>
      </c>
      <c r="C2021" s="12" t="s">
        <v>2383</v>
      </c>
      <c r="D2021" s="5" t="s">
        <v>2394</v>
      </c>
      <c r="E2021" s="9" t="s">
        <v>2394</v>
      </c>
      <c r="F2021" s="5" t="s">
        <v>4</v>
      </c>
      <c r="G2021" s="5" t="s">
        <v>1006</v>
      </c>
      <c r="H2021" s="5" t="s">
        <v>1850</v>
      </c>
      <c r="I2021" s="4" t="s">
        <v>1851</v>
      </c>
      <c r="J2021" s="5" t="s">
        <v>2395</v>
      </c>
      <c r="K2021" s="5" t="s">
        <v>4</v>
      </c>
      <c r="L2021" s="5" t="s">
        <v>4</v>
      </c>
      <c r="M2021" s="5" t="s">
        <v>5</v>
      </c>
      <c r="N2021" s="5" t="s">
        <v>2396</v>
      </c>
      <c r="O2021" s="18">
        <v>44585</v>
      </c>
      <c r="P2021" s="5" t="s">
        <v>2397</v>
      </c>
      <c r="Q2021" s="19">
        <v>30447.19</v>
      </c>
      <c r="R2021" s="19">
        <v>0</v>
      </c>
      <c r="S2021" s="19">
        <v>30447.19</v>
      </c>
      <c r="T2021" s="19">
        <v>0</v>
      </c>
    </row>
    <row r="2022" spans="1:20" ht="29" outlineLevel="4" x14ac:dyDescent="0.35">
      <c r="A2022" s="9" t="s">
        <v>1164</v>
      </c>
      <c r="B2022" s="9" t="s">
        <v>1165</v>
      </c>
      <c r="C2022" s="12" t="s">
        <v>2383</v>
      </c>
      <c r="D2022" s="5" t="s">
        <v>2394</v>
      </c>
      <c r="E2022" s="9" t="s">
        <v>2394</v>
      </c>
      <c r="F2022" s="5" t="s">
        <v>4</v>
      </c>
      <c r="G2022" s="5" t="s">
        <v>1006</v>
      </c>
      <c r="H2022" s="5" t="s">
        <v>1850</v>
      </c>
      <c r="I2022" s="4" t="s">
        <v>1851</v>
      </c>
      <c r="J2022" s="5" t="s">
        <v>2395</v>
      </c>
      <c r="K2022" s="5" t="s">
        <v>4</v>
      </c>
      <c r="L2022" s="5" t="s">
        <v>4</v>
      </c>
      <c r="M2022" s="5" t="s">
        <v>5</v>
      </c>
      <c r="N2022" s="5" t="s">
        <v>2398</v>
      </c>
      <c r="O2022" s="18">
        <v>44739</v>
      </c>
      <c r="P2022" s="5" t="s">
        <v>2399</v>
      </c>
      <c r="Q2022" s="19">
        <v>13891.76</v>
      </c>
      <c r="R2022" s="19">
        <v>0</v>
      </c>
      <c r="S2022" s="19">
        <v>13891.76</v>
      </c>
      <c r="T2022" s="19">
        <v>0</v>
      </c>
    </row>
    <row r="2023" spans="1:20" outlineLevel="3" x14ac:dyDescent="0.35">
      <c r="H2023" s="1" t="s">
        <v>11242</v>
      </c>
      <c r="O2023" s="18"/>
      <c r="Q2023" s="19">
        <f>SUBTOTAL(9,Q2021:Q2022)</f>
        <v>44338.95</v>
      </c>
      <c r="R2023" s="19">
        <f>SUBTOTAL(9,R2021:R2022)</f>
        <v>0</v>
      </c>
      <c r="S2023" s="19">
        <f>SUBTOTAL(9,S2021:S2022)</f>
        <v>44338.95</v>
      </c>
      <c r="T2023" s="19">
        <f>SUBTOTAL(9,T2021:T2022)</f>
        <v>0</v>
      </c>
    </row>
    <row r="2024" spans="1:20" ht="29" outlineLevel="4" x14ac:dyDescent="0.35">
      <c r="A2024" s="9" t="s">
        <v>1222</v>
      </c>
      <c r="B2024" s="9" t="s">
        <v>1223</v>
      </c>
      <c r="C2024" s="12" t="s">
        <v>2383</v>
      </c>
      <c r="D2024" s="5" t="s">
        <v>2394</v>
      </c>
      <c r="E2024" s="9" t="s">
        <v>2394</v>
      </c>
      <c r="F2024" s="5" t="s">
        <v>12483</v>
      </c>
      <c r="G2024" s="5" t="s">
        <v>4</v>
      </c>
      <c r="H2024" s="5" t="s">
        <v>2403</v>
      </c>
      <c r="I2024" s="4" t="s">
        <v>12598</v>
      </c>
      <c r="J2024" s="5" t="s">
        <v>2400</v>
      </c>
      <c r="K2024" s="5" t="s">
        <v>4</v>
      </c>
      <c r="L2024" s="5" t="s">
        <v>4</v>
      </c>
      <c r="M2024" s="5" t="s">
        <v>5</v>
      </c>
      <c r="N2024" s="5" t="s">
        <v>2401</v>
      </c>
      <c r="O2024" s="18">
        <v>44550</v>
      </c>
      <c r="P2024" s="5" t="s">
        <v>2402</v>
      </c>
      <c r="Q2024" s="19">
        <v>34616</v>
      </c>
      <c r="R2024" s="19">
        <v>34616</v>
      </c>
      <c r="S2024" s="19">
        <v>0</v>
      </c>
      <c r="T2024" s="19">
        <v>0</v>
      </c>
    </row>
    <row r="2025" spans="1:20" outlineLevel="3" x14ac:dyDescent="0.35">
      <c r="H2025" s="1" t="s">
        <v>11323</v>
      </c>
      <c r="O2025" s="18"/>
      <c r="Q2025" s="19">
        <f>SUBTOTAL(9,Q2024:Q2024)</f>
        <v>34616</v>
      </c>
      <c r="R2025" s="19">
        <f>SUBTOTAL(9,R2024:R2024)</f>
        <v>34616</v>
      </c>
      <c r="S2025" s="19">
        <f>SUBTOTAL(9,S2024:S2024)</f>
        <v>0</v>
      </c>
      <c r="T2025" s="19">
        <f>SUBTOTAL(9,T2024:T2024)</f>
        <v>0</v>
      </c>
    </row>
    <row r="2026" spans="1:20" ht="29" outlineLevel="4" x14ac:dyDescent="0.35">
      <c r="A2026" s="9" t="s">
        <v>104</v>
      </c>
      <c r="B2026" s="9" t="s">
        <v>105</v>
      </c>
      <c r="C2026" s="12" t="s">
        <v>2383</v>
      </c>
      <c r="D2026" s="5" t="s">
        <v>2387</v>
      </c>
      <c r="E2026" s="9" t="s">
        <v>2387</v>
      </c>
      <c r="F2026" s="5" t="s">
        <v>49</v>
      </c>
      <c r="G2026" s="5" t="s">
        <v>4</v>
      </c>
      <c r="H2026" s="5" t="s">
        <v>2405</v>
      </c>
      <c r="I2026" s="4" t="s">
        <v>2406</v>
      </c>
      <c r="J2026" s="5" t="s">
        <v>4</v>
      </c>
      <c r="K2026" s="5" t="s">
        <v>4</v>
      </c>
      <c r="L2026" s="5" t="s">
        <v>4</v>
      </c>
      <c r="M2026" s="5" t="s">
        <v>5</v>
      </c>
      <c r="N2026" s="5" t="s">
        <v>2404</v>
      </c>
      <c r="O2026" s="18">
        <v>44417</v>
      </c>
      <c r="P2026" s="5" t="s">
        <v>7</v>
      </c>
      <c r="Q2026" s="19">
        <v>89990</v>
      </c>
      <c r="R2026" s="19">
        <v>89990</v>
      </c>
      <c r="S2026" s="19">
        <v>0</v>
      </c>
      <c r="T2026" s="19">
        <v>0</v>
      </c>
    </row>
    <row r="2027" spans="1:20" ht="29" outlineLevel="4" x14ac:dyDescent="0.35">
      <c r="A2027" s="9" t="s">
        <v>104</v>
      </c>
      <c r="B2027" s="9" t="s">
        <v>105</v>
      </c>
      <c r="C2027" s="12" t="s">
        <v>2383</v>
      </c>
      <c r="D2027" s="5" t="s">
        <v>2387</v>
      </c>
      <c r="E2027" s="9" t="s">
        <v>2387</v>
      </c>
      <c r="F2027" s="5" t="s">
        <v>49</v>
      </c>
      <c r="G2027" s="5" t="s">
        <v>4</v>
      </c>
      <c r="H2027" s="5" t="s">
        <v>2405</v>
      </c>
      <c r="I2027" s="4" t="s">
        <v>2406</v>
      </c>
      <c r="J2027" s="5" t="s">
        <v>4</v>
      </c>
      <c r="K2027" s="5" t="s">
        <v>4</v>
      </c>
      <c r="L2027" s="5" t="s">
        <v>4</v>
      </c>
      <c r="M2027" s="5" t="s">
        <v>5</v>
      </c>
      <c r="N2027" s="5" t="s">
        <v>2407</v>
      </c>
      <c r="O2027" s="18">
        <v>44441</v>
      </c>
      <c r="P2027" s="5" t="s">
        <v>7</v>
      </c>
      <c r="Q2027" s="19">
        <v>17685</v>
      </c>
      <c r="R2027" s="19">
        <v>17685</v>
      </c>
      <c r="S2027" s="19">
        <v>0</v>
      </c>
      <c r="T2027" s="19">
        <v>0</v>
      </c>
    </row>
    <row r="2028" spans="1:20" ht="29" outlineLevel="4" x14ac:dyDescent="0.35">
      <c r="A2028" s="9" t="s">
        <v>104</v>
      </c>
      <c r="B2028" s="9" t="s">
        <v>105</v>
      </c>
      <c r="C2028" s="12" t="s">
        <v>2383</v>
      </c>
      <c r="D2028" s="5" t="s">
        <v>2387</v>
      </c>
      <c r="E2028" s="9" t="s">
        <v>2387</v>
      </c>
      <c r="F2028" s="5" t="s">
        <v>49</v>
      </c>
      <c r="G2028" s="5" t="s">
        <v>4</v>
      </c>
      <c r="H2028" s="5" t="s">
        <v>2405</v>
      </c>
      <c r="I2028" s="4" t="s">
        <v>2406</v>
      </c>
      <c r="J2028" s="5" t="s">
        <v>4</v>
      </c>
      <c r="K2028" s="5" t="s">
        <v>4</v>
      </c>
      <c r="L2028" s="5" t="s">
        <v>4</v>
      </c>
      <c r="M2028" s="5" t="s">
        <v>5</v>
      </c>
      <c r="N2028" s="5" t="s">
        <v>2408</v>
      </c>
      <c r="O2028" s="18">
        <v>44484</v>
      </c>
      <c r="P2028" s="5" t="s">
        <v>7</v>
      </c>
      <c r="Q2028" s="19">
        <v>11124</v>
      </c>
      <c r="R2028" s="19">
        <v>11124</v>
      </c>
      <c r="S2028" s="19">
        <v>0</v>
      </c>
      <c r="T2028" s="19">
        <v>0</v>
      </c>
    </row>
    <row r="2029" spans="1:20" ht="29" outlineLevel="4" x14ac:dyDescent="0.35">
      <c r="A2029" s="9" t="s">
        <v>104</v>
      </c>
      <c r="B2029" s="9" t="s">
        <v>105</v>
      </c>
      <c r="C2029" s="12" t="s">
        <v>2383</v>
      </c>
      <c r="D2029" s="5" t="s">
        <v>2387</v>
      </c>
      <c r="E2029" s="9" t="s">
        <v>2387</v>
      </c>
      <c r="F2029" s="5" t="s">
        <v>49</v>
      </c>
      <c r="G2029" s="5" t="s">
        <v>4</v>
      </c>
      <c r="H2029" s="5" t="s">
        <v>2405</v>
      </c>
      <c r="I2029" s="4" t="s">
        <v>2406</v>
      </c>
      <c r="J2029" s="5" t="s">
        <v>4</v>
      </c>
      <c r="K2029" s="5" t="s">
        <v>4</v>
      </c>
      <c r="L2029" s="5" t="s">
        <v>4</v>
      </c>
      <c r="M2029" s="5" t="s">
        <v>5</v>
      </c>
      <c r="N2029" s="5" t="s">
        <v>2409</v>
      </c>
      <c r="O2029" s="18">
        <v>44508</v>
      </c>
      <c r="P2029" s="5" t="s">
        <v>7</v>
      </c>
      <c r="Q2029" s="19">
        <v>35745</v>
      </c>
      <c r="R2029" s="19">
        <v>35745</v>
      </c>
      <c r="S2029" s="19">
        <v>0</v>
      </c>
      <c r="T2029" s="19">
        <v>0</v>
      </c>
    </row>
    <row r="2030" spans="1:20" ht="29" outlineLevel="4" x14ac:dyDescent="0.35">
      <c r="A2030" s="9" t="s">
        <v>104</v>
      </c>
      <c r="B2030" s="9" t="s">
        <v>105</v>
      </c>
      <c r="C2030" s="12" t="s">
        <v>2383</v>
      </c>
      <c r="D2030" s="5" t="s">
        <v>2387</v>
      </c>
      <c r="E2030" s="9" t="s">
        <v>2387</v>
      </c>
      <c r="F2030" s="5" t="s">
        <v>49</v>
      </c>
      <c r="G2030" s="5" t="s">
        <v>4</v>
      </c>
      <c r="H2030" s="5" t="s">
        <v>2405</v>
      </c>
      <c r="I2030" s="4" t="s">
        <v>2406</v>
      </c>
      <c r="J2030" s="5" t="s">
        <v>4</v>
      </c>
      <c r="K2030" s="5" t="s">
        <v>4</v>
      </c>
      <c r="L2030" s="5" t="s">
        <v>4</v>
      </c>
      <c r="M2030" s="5" t="s">
        <v>5</v>
      </c>
      <c r="N2030" s="5" t="s">
        <v>2410</v>
      </c>
      <c r="O2030" s="18">
        <v>44679</v>
      </c>
      <c r="P2030" s="5" t="s">
        <v>7</v>
      </c>
      <c r="Q2030" s="19">
        <v>52949</v>
      </c>
      <c r="R2030" s="19">
        <v>52949</v>
      </c>
      <c r="S2030" s="19">
        <v>0</v>
      </c>
      <c r="T2030" s="19">
        <v>0</v>
      </c>
    </row>
    <row r="2031" spans="1:20" ht="29" outlineLevel="4" x14ac:dyDescent="0.35">
      <c r="A2031" s="9" t="s">
        <v>104</v>
      </c>
      <c r="B2031" s="9" t="s">
        <v>105</v>
      </c>
      <c r="C2031" s="12" t="s">
        <v>2383</v>
      </c>
      <c r="D2031" s="5" t="s">
        <v>2387</v>
      </c>
      <c r="E2031" s="9" t="s">
        <v>2387</v>
      </c>
      <c r="F2031" s="5" t="s">
        <v>49</v>
      </c>
      <c r="G2031" s="5" t="s">
        <v>4</v>
      </c>
      <c r="H2031" s="5" t="s">
        <v>2405</v>
      </c>
      <c r="I2031" s="4" t="s">
        <v>2406</v>
      </c>
      <c r="J2031" s="5" t="s">
        <v>4</v>
      </c>
      <c r="K2031" s="5" t="s">
        <v>4</v>
      </c>
      <c r="L2031" s="5" t="s">
        <v>4</v>
      </c>
      <c r="M2031" s="5" t="s">
        <v>5</v>
      </c>
      <c r="N2031" s="5" t="s">
        <v>2411</v>
      </c>
      <c r="O2031" s="18">
        <v>44720</v>
      </c>
      <c r="P2031" s="5" t="s">
        <v>7</v>
      </c>
      <c r="Q2031" s="19">
        <v>277535</v>
      </c>
      <c r="R2031" s="19">
        <v>277535</v>
      </c>
      <c r="S2031" s="19">
        <v>0</v>
      </c>
      <c r="T2031" s="19">
        <v>0</v>
      </c>
    </row>
    <row r="2032" spans="1:20" outlineLevel="3" x14ac:dyDescent="0.35">
      <c r="H2032" s="1" t="s">
        <v>11324</v>
      </c>
      <c r="O2032" s="18"/>
      <c r="Q2032" s="19">
        <f>SUBTOTAL(9,Q2026:Q2031)</f>
        <v>485028</v>
      </c>
      <c r="R2032" s="19">
        <f>SUBTOTAL(9,R2026:R2031)</f>
        <v>485028</v>
      </c>
      <c r="S2032" s="19">
        <f>SUBTOTAL(9,S2026:S2031)</f>
        <v>0</v>
      </c>
      <c r="T2032" s="19">
        <f>SUBTOTAL(9,T2026:T2031)</f>
        <v>0</v>
      </c>
    </row>
    <row r="2033" spans="1:20" ht="29" outlineLevel="4" x14ac:dyDescent="0.35">
      <c r="A2033" s="9" t="s">
        <v>104</v>
      </c>
      <c r="B2033" s="9" t="s">
        <v>105</v>
      </c>
      <c r="C2033" s="12" t="s">
        <v>2383</v>
      </c>
      <c r="D2033" s="5" t="s">
        <v>2387</v>
      </c>
      <c r="E2033" s="9" t="s">
        <v>2387</v>
      </c>
      <c r="F2033" s="5" t="s">
        <v>4</v>
      </c>
      <c r="G2033" s="5" t="s">
        <v>45</v>
      </c>
      <c r="H2033" s="5" t="s">
        <v>2413</v>
      </c>
      <c r="I2033" s="4" t="s">
        <v>2414</v>
      </c>
      <c r="J2033" s="5" t="s">
        <v>4</v>
      </c>
      <c r="K2033" s="5" t="s">
        <v>4</v>
      </c>
      <c r="L2033" s="5" t="s">
        <v>4</v>
      </c>
      <c r="M2033" s="5" t="s">
        <v>5</v>
      </c>
      <c r="N2033" s="5" t="s">
        <v>2412</v>
      </c>
      <c r="O2033" s="18">
        <v>44447</v>
      </c>
      <c r="P2033" s="5" t="s">
        <v>7</v>
      </c>
      <c r="Q2033" s="19">
        <v>2684.44</v>
      </c>
      <c r="R2033" s="19">
        <v>0</v>
      </c>
      <c r="S2033" s="19">
        <v>2684.44</v>
      </c>
      <c r="T2033" s="19">
        <v>0</v>
      </c>
    </row>
    <row r="2034" spans="1:20" ht="29" outlineLevel="4" x14ac:dyDescent="0.35">
      <c r="A2034" s="9" t="s">
        <v>104</v>
      </c>
      <c r="B2034" s="9" t="s">
        <v>105</v>
      </c>
      <c r="C2034" s="12" t="s">
        <v>2383</v>
      </c>
      <c r="D2034" s="5" t="s">
        <v>2387</v>
      </c>
      <c r="E2034" s="9" t="s">
        <v>2387</v>
      </c>
      <c r="F2034" s="5" t="s">
        <v>1200</v>
      </c>
      <c r="G2034" s="5" t="s">
        <v>4</v>
      </c>
      <c r="H2034" s="5" t="s">
        <v>2413</v>
      </c>
      <c r="I2034" s="4" t="s">
        <v>2414</v>
      </c>
      <c r="J2034" s="5" t="s">
        <v>4</v>
      </c>
      <c r="K2034" s="5" t="s">
        <v>4</v>
      </c>
      <c r="L2034" s="5" t="s">
        <v>4</v>
      </c>
      <c r="M2034" s="5" t="s">
        <v>5</v>
      </c>
      <c r="N2034" s="5" t="s">
        <v>2412</v>
      </c>
      <c r="O2034" s="18">
        <v>44447</v>
      </c>
      <c r="P2034" s="5" t="s">
        <v>7</v>
      </c>
      <c r="Q2034" s="19">
        <v>21475.56</v>
      </c>
      <c r="R2034" s="19">
        <v>21475.56</v>
      </c>
      <c r="S2034" s="19">
        <v>0</v>
      </c>
      <c r="T2034" s="19">
        <v>0</v>
      </c>
    </row>
    <row r="2035" spans="1:20" outlineLevel="3" x14ac:dyDescent="0.35">
      <c r="H2035" s="1" t="s">
        <v>11325</v>
      </c>
      <c r="O2035" s="18"/>
      <c r="Q2035" s="19">
        <f>SUBTOTAL(9,Q2033:Q2034)</f>
        <v>24160</v>
      </c>
      <c r="R2035" s="19">
        <f>SUBTOTAL(9,R2033:R2034)</f>
        <v>21475.56</v>
      </c>
      <c r="S2035" s="19">
        <f>SUBTOTAL(9,S2033:S2034)</f>
        <v>2684.44</v>
      </c>
      <c r="T2035" s="19">
        <f>SUBTOTAL(9,T2033:T2034)</f>
        <v>0</v>
      </c>
    </row>
    <row r="2036" spans="1:20" ht="29" outlineLevel="4" x14ac:dyDescent="0.35">
      <c r="A2036" s="9" t="s">
        <v>1222</v>
      </c>
      <c r="B2036" s="9" t="s">
        <v>1223</v>
      </c>
      <c r="C2036" s="12" t="s">
        <v>2383</v>
      </c>
      <c r="D2036" s="5" t="s">
        <v>2394</v>
      </c>
      <c r="E2036" s="9" t="s">
        <v>2394</v>
      </c>
      <c r="F2036" s="5" t="s">
        <v>12483</v>
      </c>
      <c r="G2036" s="5" t="s">
        <v>4</v>
      </c>
      <c r="H2036" s="5" t="s">
        <v>2418</v>
      </c>
      <c r="I2036" s="4" t="s">
        <v>12599</v>
      </c>
      <c r="J2036" s="5" t="s">
        <v>2415</v>
      </c>
      <c r="K2036" s="5" t="s">
        <v>4</v>
      </c>
      <c r="L2036" s="5" t="s">
        <v>4</v>
      </c>
      <c r="M2036" s="5" t="s">
        <v>5</v>
      </c>
      <c r="N2036" s="5" t="s">
        <v>2416</v>
      </c>
      <c r="O2036" s="18">
        <v>44501</v>
      </c>
      <c r="P2036" s="5" t="s">
        <v>2417</v>
      </c>
      <c r="Q2036" s="19">
        <v>34771</v>
      </c>
      <c r="R2036" s="19">
        <v>34771</v>
      </c>
      <c r="S2036" s="19">
        <v>0</v>
      </c>
      <c r="T2036" s="19">
        <v>0</v>
      </c>
    </row>
    <row r="2037" spans="1:20" ht="29" outlineLevel="4" x14ac:dyDescent="0.35">
      <c r="A2037" s="9" t="s">
        <v>1222</v>
      </c>
      <c r="B2037" s="9" t="s">
        <v>1223</v>
      </c>
      <c r="C2037" s="12" t="s">
        <v>2383</v>
      </c>
      <c r="D2037" s="5" t="s">
        <v>2394</v>
      </c>
      <c r="E2037" s="9" t="s">
        <v>2394</v>
      </c>
      <c r="F2037" s="5" t="s">
        <v>12483</v>
      </c>
      <c r="G2037" s="5" t="s">
        <v>4</v>
      </c>
      <c r="H2037" s="5" t="s">
        <v>2418</v>
      </c>
      <c r="I2037" s="4" t="s">
        <v>12599</v>
      </c>
      <c r="J2037" s="5" t="s">
        <v>2415</v>
      </c>
      <c r="K2037" s="5" t="s">
        <v>4</v>
      </c>
      <c r="L2037" s="5" t="s">
        <v>4</v>
      </c>
      <c r="M2037" s="5" t="s">
        <v>5</v>
      </c>
      <c r="N2037" s="5" t="s">
        <v>2419</v>
      </c>
      <c r="O2037" s="18">
        <v>44651</v>
      </c>
      <c r="P2037" s="5" t="s">
        <v>2420</v>
      </c>
      <c r="Q2037" s="19">
        <v>35050</v>
      </c>
      <c r="R2037" s="19">
        <v>35050</v>
      </c>
      <c r="S2037" s="19">
        <v>0</v>
      </c>
      <c r="T2037" s="19">
        <v>0</v>
      </c>
    </row>
    <row r="2038" spans="1:20" ht="29" outlineLevel="4" x14ac:dyDescent="0.35">
      <c r="A2038" s="9" t="s">
        <v>1222</v>
      </c>
      <c r="B2038" s="9" t="s">
        <v>1223</v>
      </c>
      <c r="C2038" s="12" t="s">
        <v>2383</v>
      </c>
      <c r="D2038" s="5" t="s">
        <v>2394</v>
      </c>
      <c r="E2038" s="9" t="s">
        <v>2394</v>
      </c>
      <c r="F2038" s="5" t="s">
        <v>12483</v>
      </c>
      <c r="G2038" s="5" t="s">
        <v>4</v>
      </c>
      <c r="H2038" s="5" t="s">
        <v>2418</v>
      </c>
      <c r="I2038" s="4" t="s">
        <v>12599</v>
      </c>
      <c r="J2038" s="5" t="s">
        <v>2415</v>
      </c>
      <c r="K2038" s="5" t="s">
        <v>4</v>
      </c>
      <c r="L2038" s="5" t="s">
        <v>4</v>
      </c>
      <c r="M2038" s="5" t="s">
        <v>5</v>
      </c>
      <c r="N2038" s="5" t="s">
        <v>2421</v>
      </c>
      <c r="O2038" s="18">
        <v>44676</v>
      </c>
      <c r="P2038" s="5" t="s">
        <v>2422</v>
      </c>
      <c r="Q2038" s="19">
        <v>18774</v>
      </c>
      <c r="R2038" s="19">
        <v>18774</v>
      </c>
      <c r="S2038" s="19">
        <v>0</v>
      </c>
      <c r="T2038" s="19">
        <v>0</v>
      </c>
    </row>
    <row r="2039" spans="1:20" outlineLevel="3" x14ac:dyDescent="0.35">
      <c r="H2039" s="1" t="s">
        <v>11326</v>
      </c>
      <c r="O2039" s="18"/>
      <c r="Q2039" s="19">
        <f>SUBTOTAL(9,Q2036:Q2038)</f>
        <v>88595</v>
      </c>
      <c r="R2039" s="19">
        <f>SUBTOTAL(9,R2036:R2038)</f>
        <v>88595</v>
      </c>
      <c r="S2039" s="19">
        <f>SUBTOTAL(9,S2036:S2038)</f>
        <v>0</v>
      </c>
      <c r="T2039" s="19">
        <f>SUBTOTAL(9,T2036:T2038)</f>
        <v>0</v>
      </c>
    </row>
    <row r="2040" spans="1:20" ht="29" outlineLevel="4" x14ac:dyDescent="0.35">
      <c r="A2040" s="9" t="s">
        <v>104</v>
      </c>
      <c r="B2040" s="9" t="s">
        <v>105</v>
      </c>
      <c r="C2040" s="12" t="s">
        <v>2383</v>
      </c>
      <c r="D2040" s="5" t="s">
        <v>2387</v>
      </c>
      <c r="E2040" s="9" t="s">
        <v>2387</v>
      </c>
      <c r="F2040" s="5" t="s">
        <v>4</v>
      </c>
      <c r="G2040" s="5" t="s">
        <v>45</v>
      </c>
      <c r="H2040" s="5" t="s">
        <v>2424</v>
      </c>
      <c r="I2040" s="4" t="s">
        <v>2425</v>
      </c>
      <c r="J2040" s="5" t="s">
        <v>4</v>
      </c>
      <c r="K2040" s="5" t="s">
        <v>4</v>
      </c>
      <c r="L2040" s="5" t="s">
        <v>4</v>
      </c>
      <c r="M2040" s="5" t="s">
        <v>5</v>
      </c>
      <c r="N2040" s="5" t="s">
        <v>2423</v>
      </c>
      <c r="O2040" s="18">
        <v>44498</v>
      </c>
      <c r="P2040" s="5" t="s">
        <v>7</v>
      </c>
      <c r="Q2040" s="19">
        <v>5293.76</v>
      </c>
      <c r="R2040" s="19">
        <v>0</v>
      </c>
      <c r="S2040" s="19">
        <v>5293.76</v>
      </c>
      <c r="T2040" s="19">
        <v>0</v>
      </c>
    </row>
    <row r="2041" spans="1:20" ht="29" outlineLevel="4" x14ac:dyDescent="0.35">
      <c r="A2041" s="9" t="s">
        <v>104</v>
      </c>
      <c r="B2041" s="9" t="s">
        <v>105</v>
      </c>
      <c r="C2041" s="12" t="s">
        <v>2383</v>
      </c>
      <c r="D2041" s="5" t="s">
        <v>2387</v>
      </c>
      <c r="E2041" s="9" t="s">
        <v>2387</v>
      </c>
      <c r="F2041" s="5" t="s">
        <v>4</v>
      </c>
      <c r="G2041" s="5" t="s">
        <v>45</v>
      </c>
      <c r="H2041" s="5" t="s">
        <v>2424</v>
      </c>
      <c r="I2041" s="4" t="s">
        <v>2425</v>
      </c>
      <c r="J2041" s="5" t="s">
        <v>4</v>
      </c>
      <c r="K2041" s="5" t="s">
        <v>4</v>
      </c>
      <c r="L2041" s="5" t="s">
        <v>4</v>
      </c>
      <c r="M2041" s="5" t="s">
        <v>5</v>
      </c>
      <c r="N2041" s="5" t="s">
        <v>2426</v>
      </c>
      <c r="O2041" s="18">
        <v>44659</v>
      </c>
      <c r="P2041" s="5" t="s">
        <v>7</v>
      </c>
      <c r="Q2041" s="19">
        <v>3180.03</v>
      </c>
      <c r="R2041" s="19">
        <v>0</v>
      </c>
      <c r="S2041" s="19">
        <v>3180.03</v>
      </c>
      <c r="T2041" s="19">
        <v>0</v>
      </c>
    </row>
    <row r="2042" spans="1:20" ht="29" outlineLevel="4" x14ac:dyDescent="0.35">
      <c r="A2042" s="9" t="s">
        <v>104</v>
      </c>
      <c r="B2042" s="9" t="s">
        <v>105</v>
      </c>
      <c r="C2042" s="12" t="s">
        <v>2383</v>
      </c>
      <c r="D2042" s="5" t="s">
        <v>2387</v>
      </c>
      <c r="E2042" s="9" t="s">
        <v>2387</v>
      </c>
      <c r="F2042" s="5" t="s">
        <v>49</v>
      </c>
      <c r="G2042" s="5" t="s">
        <v>4</v>
      </c>
      <c r="H2042" s="5" t="s">
        <v>2424</v>
      </c>
      <c r="I2042" s="4" t="s">
        <v>2425</v>
      </c>
      <c r="J2042" s="5" t="s">
        <v>4</v>
      </c>
      <c r="K2042" s="5" t="s">
        <v>4</v>
      </c>
      <c r="L2042" s="5" t="s">
        <v>4</v>
      </c>
      <c r="M2042" s="5" t="s">
        <v>5</v>
      </c>
      <c r="N2042" s="5" t="s">
        <v>2423</v>
      </c>
      <c r="O2042" s="18">
        <v>44498</v>
      </c>
      <c r="P2042" s="5" t="s">
        <v>7</v>
      </c>
      <c r="Q2042" s="19">
        <v>84704.24</v>
      </c>
      <c r="R2042" s="19">
        <v>84704.24</v>
      </c>
      <c r="S2042" s="19">
        <v>0</v>
      </c>
      <c r="T2042" s="19">
        <v>0</v>
      </c>
    </row>
    <row r="2043" spans="1:20" ht="29" outlineLevel="4" x14ac:dyDescent="0.35">
      <c r="A2043" s="9" t="s">
        <v>104</v>
      </c>
      <c r="B2043" s="9" t="s">
        <v>105</v>
      </c>
      <c r="C2043" s="12" t="s">
        <v>2383</v>
      </c>
      <c r="D2043" s="5" t="s">
        <v>2387</v>
      </c>
      <c r="E2043" s="9" t="s">
        <v>2387</v>
      </c>
      <c r="F2043" s="5" t="s">
        <v>49</v>
      </c>
      <c r="G2043" s="5" t="s">
        <v>4</v>
      </c>
      <c r="H2043" s="5" t="s">
        <v>2424</v>
      </c>
      <c r="I2043" s="4" t="s">
        <v>2425</v>
      </c>
      <c r="J2043" s="5" t="s">
        <v>4</v>
      </c>
      <c r="K2043" s="5" t="s">
        <v>4</v>
      </c>
      <c r="L2043" s="5" t="s">
        <v>4</v>
      </c>
      <c r="M2043" s="5" t="s">
        <v>5</v>
      </c>
      <c r="N2043" s="5" t="s">
        <v>2426</v>
      </c>
      <c r="O2043" s="18">
        <v>44659</v>
      </c>
      <c r="P2043" s="5" t="s">
        <v>7</v>
      </c>
      <c r="Q2043" s="19">
        <v>50882.97</v>
      </c>
      <c r="R2043" s="19">
        <v>50882.97</v>
      </c>
      <c r="S2043" s="19">
        <v>0</v>
      </c>
      <c r="T2043" s="19">
        <v>0</v>
      </c>
    </row>
    <row r="2044" spans="1:20" outlineLevel="3" x14ac:dyDescent="0.35">
      <c r="H2044" s="1" t="s">
        <v>11327</v>
      </c>
      <c r="O2044" s="18"/>
      <c r="Q2044" s="19">
        <f>SUBTOTAL(9,Q2040:Q2043)</f>
        <v>144061</v>
      </c>
      <c r="R2044" s="19">
        <f>SUBTOTAL(9,R2040:R2043)</f>
        <v>135587.21000000002</v>
      </c>
      <c r="S2044" s="19">
        <f>SUBTOTAL(9,S2040:S2043)</f>
        <v>8473.7900000000009</v>
      </c>
      <c r="T2044" s="19">
        <f>SUBTOTAL(9,T2040:T2043)</f>
        <v>0</v>
      </c>
    </row>
    <row r="2045" spans="1:20" ht="29" outlineLevel="4" x14ac:dyDescent="0.35">
      <c r="A2045" s="9" t="s">
        <v>104</v>
      </c>
      <c r="B2045" s="9" t="s">
        <v>105</v>
      </c>
      <c r="C2045" s="12" t="s">
        <v>2383</v>
      </c>
      <c r="D2045" s="5" t="s">
        <v>2387</v>
      </c>
      <c r="E2045" s="9" t="s">
        <v>2387</v>
      </c>
      <c r="F2045" s="5" t="s">
        <v>4</v>
      </c>
      <c r="G2045" s="5" t="s">
        <v>45</v>
      </c>
      <c r="H2045" s="5" t="s">
        <v>2428</v>
      </c>
      <c r="I2045" s="4" t="s">
        <v>2429</v>
      </c>
      <c r="J2045" s="5" t="s">
        <v>4</v>
      </c>
      <c r="K2045" s="5" t="s">
        <v>4</v>
      </c>
      <c r="L2045" s="5" t="s">
        <v>4</v>
      </c>
      <c r="M2045" s="5" t="s">
        <v>5</v>
      </c>
      <c r="N2045" s="5" t="s">
        <v>2427</v>
      </c>
      <c r="O2045" s="18">
        <v>44496</v>
      </c>
      <c r="P2045" s="5" t="s">
        <v>7</v>
      </c>
      <c r="Q2045" s="19">
        <v>1330.78</v>
      </c>
      <c r="R2045" s="19">
        <v>0</v>
      </c>
      <c r="S2045" s="19">
        <v>1330.78</v>
      </c>
      <c r="T2045" s="19">
        <v>0</v>
      </c>
    </row>
    <row r="2046" spans="1:20" ht="29" outlineLevel="4" x14ac:dyDescent="0.35">
      <c r="A2046" s="9" t="s">
        <v>104</v>
      </c>
      <c r="B2046" s="9" t="s">
        <v>105</v>
      </c>
      <c r="C2046" s="12" t="s">
        <v>2383</v>
      </c>
      <c r="D2046" s="5" t="s">
        <v>2387</v>
      </c>
      <c r="E2046" s="9" t="s">
        <v>2387</v>
      </c>
      <c r="F2046" s="5" t="s">
        <v>4</v>
      </c>
      <c r="G2046" s="5" t="s">
        <v>45</v>
      </c>
      <c r="H2046" s="5" t="s">
        <v>2428</v>
      </c>
      <c r="I2046" s="4" t="s">
        <v>2429</v>
      </c>
      <c r="J2046" s="5" t="s">
        <v>4</v>
      </c>
      <c r="K2046" s="5" t="s">
        <v>4</v>
      </c>
      <c r="L2046" s="5" t="s">
        <v>4</v>
      </c>
      <c r="M2046" s="5" t="s">
        <v>5</v>
      </c>
      <c r="N2046" s="5" t="s">
        <v>2430</v>
      </c>
      <c r="O2046" s="18">
        <v>44603</v>
      </c>
      <c r="P2046" s="5" t="s">
        <v>7</v>
      </c>
      <c r="Q2046" s="19">
        <v>1365.44</v>
      </c>
      <c r="R2046" s="19">
        <v>0</v>
      </c>
      <c r="S2046" s="19">
        <v>1365.44</v>
      </c>
      <c r="T2046" s="19">
        <v>0</v>
      </c>
    </row>
    <row r="2047" spans="1:20" ht="29" outlineLevel="4" x14ac:dyDescent="0.35">
      <c r="A2047" s="9" t="s">
        <v>104</v>
      </c>
      <c r="B2047" s="9" t="s">
        <v>105</v>
      </c>
      <c r="C2047" s="12" t="s">
        <v>2383</v>
      </c>
      <c r="D2047" s="5" t="s">
        <v>2387</v>
      </c>
      <c r="E2047" s="9" t="s">
        <v>2387</v>
      </c>
      <c r="F2047" s="5" t="s">
        <v>4</v>
      </c>
      <c r="G2047" s="5" t="s">
        <v>45</v>
      </c>
      <c r="H2047" s="5" t="s">
        <v>2428</v>
      </c>
      <c r="I2047" s="4" t="s">
        <v>2429</v>
      </c>
      <c r="J2047" s="5" t="s">
        <v>4</v>
      </c>
      <c r="K2047" s="5" t="s">
        <v>4</v>
      </c>
      <c r="L2047" s="5" t="s">
        <v>4</v>
      </c>
      <c r="M2047" s="5" t="s">
        <v>5</v>
      </c>
      <c r="N2047" s="5" t="s">
        <v>2431</v>
      </c>
      <c r="O2047" s="18">
        <v>44704</v>
      </c>
      <c r="P2047" s="5" t="s">
        <v>7</v>
      </c>
      <c r="Q2047" s="19">
        <v>1359.78</v>
      </c>
      <c r="R2047" s="19">
        <v>0</v>
      </c>
      <c r="S2047" s="19">
        <v>1359.78</v>
      </c>
      <c r="T2047" s="19">
        <v>0</v>
      </c>
    </row>
    <row r="2048" spans="1:20" ht="29" outlineLevel="4" x14ac:dyDescent="0.35">
      <c r="A2048" s="9" t="s">
        <v>104</v>
      </c>
      <c r="B2048" s="9" t="s">
        <v>105</v>
      </c>
      <c r="C2048" s="12" t="s">
        <v>2383</v>
      </c>
      <c r="D2048" s="5" t="s">
        <v>2387</v>
      </c>
      <c r="E2048" s="9" t="s">
        <v>2387</v>
      </c>
      <c r="F2048" s="5" t="s">
        <v>1200</v>
      </c>
      <c r="G2048" s="5" t="s">
        <v>4</v>
      </c>
      <c r="H2048" s="5" t="s">
        <v>2428</v>
      </c>
      <c r="I2048" s="4" t="s">
        <v>2429</v>
      </c>
      <c r="J2048" s="5" t="s">
        <v>4</v>
      </c>
      <c r="K2048" s="5" t="s">
        <v>4</v>
      </c>
      <c r="L2048" s="5" t="s">
        <v>4</v>
      </c>
      <c r="M2048" s="5" t="s">
        <v>5</v>
      </c>
      <c r="N2048" s="5" t="s">
        <v>2427</v>
      </c>
      <c r="O2048" s="18">
        <v>44496</v>
      </c>
      <c r="P2048" s="5" t="s">
        <v>7</v>
      </c>
      <c r="Q2048" s="19">
        <v>10646.22</v>
      </c>
      <c r="R2048" s="19">
        <v>10646.22</v>
      </c>
      <c r="S2048" s="19">
        <v>0</v>
      </c>
      <c r="T2048" s="19">
        <v>0</v>
      </c>
    </row>
    <row r="2049" spans="1:20" ht="29" outlineLevel="4" x14ac:dyDescent="0.35">
      <c r="A2049" s="9" t="s">
        <v>104</v>
      </c>
      <c r="B2049" s="9" t="s">
        <v>105</v>
      </c>
      <c r="C2049" s="12" t="s">
        <v>2383</v>
      </c>
      <c r="D2049" s="5" t="s">
        <v>2387</v>
      </c>
      <c r="E2049" s="9" t="s">
        <v>2387</v>
      </c>
      <c r="F2049" s="5" t="s">
        <v>1200</v>
      </c>
      <c r="G2049" s="5" t="s">
        <v>4</v>
      </c>
      <c r="H2049" s="5" t="s">
        <v>2428</v>
      </c>
      <c r="I2049" s="4" t="s">
        <v>2429</v>
      </c>
      <c r="J2049" s="5" t="s">
        <v>4</v>
      </c>
      <c r="K2049" s="5" t="s">
        <v>4</v>
      </c>
      <c r="L2049" s="5" t="s">
        <v>4</v>
      </c>
      <c r="M2049" s="5" t="s">
        <v>5</v>
      </c>
      <c r="N2049" s="5" t="s">
        <v>2430</v>
      </c>
      <c r="O2049" s="18">
        <v>44603</v>
      </c>
      <c r="P2049" s="5" t="s">
        <v>7</v>
      </c>
      <c r="Q2049" s="19">
        <v>10923.56</v>
      </c>
      <c r="R2049" s="19">
        <v>10923.56</v>
      </c>
      <c r="S2049" s="19">
        <v>0</v>
      </c>
      <c r="T2049" s="19">
        <v>0</v>
      </c>
    </row>
    <row r="2050" spans="1:20" ht="29" outlineLevel="4" x14ac:dyDescent="0.35">
      <c r="A2050" s="9" t="s">
        <v>104</v>
      </c>
      <c r="B2050" s="9" t="s">
        <v>105</v>
      </c>
      <c r="C2050" s="12" t="s">
        <v>2383</v>
      </c>
      <c r="D2050" s="5" t="s">
        <v>2387</v>
      </c>
      <c r="E2050" s="9" t="s">
        <v>2387</v>
      </c>
      <c r="F2050" s="5" t="s">
        <v>1200</v>
      </c>
      <c r="G2050" s="5" t="s">
        <v>4</v>
      </c>
      <c r="H2050" s="5" t="s">
        <v>2428</v>
      </c>
      <c r="I2050" s="4" t="s">
        <v>2429</v>
      </c>
      <c r="J2050" s="5" t="s">
        <v>4</v>
      </c>
      <c r="K2050" s="5" t="s">
        <v>4</v>
      </c>
      <c r="L2050" s="5" t="s">
        <v>4</v>
      </c>
      <c r="M2050" s="5" t="s">
        <v>5</v>
      </c>
      <c r="N2050" s="5" t="s">
        <v>2431</v>
      </c>
      <c r="O2050" s="18">
        <v>44704</v>
      </c>
      <c r="P2050" s="5" t="s">
        <v>7</v>
      </c>
      <c r="Q2050" s="19">
        <v>10878.22</v>
      </c>
      <c r="R2050" s="19">
        <v>10878.22</v>
      </c>
      <c r="S2050" s="19">
        <v>0</v>
      </c>
      <c r="T2050" s="19">
        <v>0</v>
      </c>
    </row>
    <row r="2051" spans="1:20" outlineLevel="3" x14ac:dyDescent="0.35">
      <c r="H2051" s="1" t="s">
        <v>11328</v>
      </c>
      <c r="O2051" s="18"/>
      <c r="Q2051" s="19">
        <f>SUBTOTAL(9,Q2045:Q2050)</f>
        <v>36504</v>
      </c>
      <c r="R2051" s="19">
        <f>SUBTOTAL(9,R2045:R2050)</f>
        <v>32448</v>
      </c>
      <c r="S2051" s="19">
        <f>SUBTOTAL(9,S2045:S2050)</f>
        <v>4056</v>
      </c>
      <c r="T2051" s="19">
        <f>SUBTOTAL(9,T2045:T2050)</f>
        <v>0</v>
      </c>
    </row>
    <row r="2052" spans="1:20" outlineLevel="4" x14ac:dyDescent="0.35">
      <c r="A2052" s="9" t="s">
        <v>104</v>
      </c>
      <c r="B2052" s="9" t="s">
        <v>105</v>
      </c>
      <c r="C2052" s="12" t="s">
        <v>2383</v>
      </c>
      <c r="D2052" s="5" t="s">
        <v>2432</v>
      </c>
      <c r="E2052" s="9" t="s">
        <v>2432</v>
      </c>
      <c r="F2052" s="5" t="s">
        <v>4</v>
      </c>
      <c r="G2052" s="5" t="s">
        <v>334</v>
      </c>
      <c r="H2052" s="5" t="s">
        <v>336</v>
      </c>
      <c r="I2052" s="4" t="s">
        <v>12505</v>
      </c>
      <c r="J2052" s="5" t="s">
        <v>4</v>
      </c>
      <c r="K2052" s="5" t="s">
        <v>4</v>
      </c>
      <c r="L2052" s="5" t="s">
        <v>4</v>
      </c>
      <c r="M2052" s="5" t="s">
        <v>5</v>
      </c>
      <c r="N2052" s="5" t="s">
        <v>2433</v>
      </c>
      <c r="O2052" s="18">
        <v>44523</v>
      </c>
      <c r="P2052" s="5" t="s">
        <v>7</v>
      </c>
      <c r="Q2052" s="19">
        <v>224999</v>
      </c>
      <c r="R2052" s="19">
        <v>0</v>
      </c>
      <c r="S2052" s="19">
        <v>224999</v>
      </c>
      <c r="T2052" s="19">
        <v>0</v>
      </c>
    </row>
    <row r="2053" spans="1:20" outlineLevel="3" x14ac:dyDescent="0.35">
      <c r="H2053" s="1" t="s">
        <v>10981</v>
      </c>
      <c r="O2053" s="18"/>
      <c r="Q2053" s="19">
        <f>SUBTOTAL(9,Q2052:Q2052)</f>
        <v>224999</v>
      </c>
      <c r="R2053" s="19">
        <f>SUBTOTAL(9,R2052:R2052)</f>
        <v>0</v>
      </c>
      <c r="S2053" s="19">
        <f>SUBTOTAL(9,S2052:S2052)</f>
        <v>224999</v>
      </c>
      <c r="T2053" s="19">
        <f>SUBTOTAL(9,T2052:T2052)</f>
        <v>0</v>
      </c>
    </row>
    <row r="2054" spans="1:20" outlineLevel="2" x14ac:dyDescent="0.35">
      <c r="C2054" s="11" t="s">
        <v>10292</v>
      </c>
      <c r="O2054" s="18"/>
      <c r="Q2054" s="19">
        <f>SUBTOTAL(9,Q2013:Q2052)</f>
        <v>2842404.6799999997</v>
      </c>
      <c r="R2054" s="19">
        <f>SUBTOTAL(9,R2013:R2052)</f>
        <v>871780.54</v>
      </c>
      <c r="S2054" s="19">
        <f>SUBTOTAL(9,S2013:S2052)</f>
        <v>1970624.14</v>
      </c>
      <c r="T2054" s="19">
        <f>SUBTOTAL(9,T2013:T2052)</f>
        <v>0</v>
      </c>
    </row>
    <row r="2055" spans="1:20" outlineLevel="4" x14ac:dyDescent="0.35">
      <c r="A2055" s="9" t="s">
        <v>1129</v>
      </c>
      <c r="B2055" s="9" t="s">
        <v>1130</v>
      </c>
      <c r="C2055" s="12" t="s">
        <v>2434</v>
      </c>
      <c r="D2055" s="5" t="s">
        <v>2435</v>
      </c>
      <c r="E2055" s="9" t="s">
        <v>2435</v>
      </c>
      <c r="F2055" s="5" t="s">
        <v>4</v>
      </c>
      <c r="G2055" s="5" t="s">
        <v>1133</v>
      </c>
      <c r="H2055" s="5" t="s">
        <v>1135</v>
      </c>
      <c r="I2055" s="4" t="s">
        <v>1136</v>
      </c>
      <c r="J2055" s="5" t="s">
        <v>4</v>
      </c>
      <c r="K2055" s="5" t="s">
        <v>4</v>
      </c>
      <c r="L2055" s="5" t="s">
        <v>4</v>
      </c>
      <c r="M2055" s="5" t="s">
        <v>5</v>
      </c>
      <c r="N2055" s="5" t="s">
        <v>2436</v>
      </c>
      <c r="O2055" s="18">
        <v>44467</v>
      </c>
      <c r="P2055" s="5" t="s">
        <v>7</v>
      </c>
      <c r="Q2055" s="19">
        <v>101510.32</v>
      </c>
      <c r="R2055" s="19">
        <v>0</v>
      </c>
      <c r="S2055" s="19">
        <v>101510.32</v>
      </c>
      <c r="T2055" s="19">
        <v>0</v>
      </c>
    </row>
    <row r="2056" spans="1:20" outlineLevel="4" x14ac:dyDescent="0.35">
      <c r="A2056" s="9" t="s">
        <v>1129</v>
      </c>
      <c r="B2056" s="9" t="s">
        <v>1130</v>
      </c>
      <c r="C2056" s="12" t="s">
        <v>2434</v>
      </c>
      <c r="D2056" s="5" t="s">
        <v>2435</v>
      </c>
      <c r="E2056" s="9" t="s">
        <v>2435</v>
      </c>
      <c r="F2056" s="5" t="s">
        <v>4</v>
      </c>
      <c r="G2056" s="5" t="s">
        <v>1133</v>
      </c>
      <c r="H2056" s="5" t="s">
        <v>1135</v>
      </c>
      <c r="I2056" s="4" t="s">
        <v>1136</v>
      </c>
      <c r="J2056" s="5" t="s">
        <v>4</v>
      </c>
      <c r="K2056" s="5" t="s">
        <v>4</v>
      </c>
      <c r="L2056" s="5" t="s">
        <v>4</v>
      </c>
      <c r="M2056" s="5" t="s">
        <v>5</v>
      </c>
      <c r="N2056" s="5" t="s">
        <v>2437</v>
      </c>
      <c r="O2056" s="18">
        <v>44558</v>
      </c>
      <c r="P2056" s="5" t="s">
        <v>7</v>
      </c>
      <c r="Q2056" s="19">
        <v>138867.64000000001</v>
      </c>
      <c r="R2056" s="19">
        <v>0</v>
      </c>
      <c r="S2056" s="19">
        <v>138867.64000000001</v>
      </c>
      <c r="T2056" s="19">
        <v>0</v>
      </c>
    </row>
    <row r="2057" spans="1:20" outlineLevel="3" x14ac:dyDescent="0.35">
      <c r="H2057" s="1" t="s">
        <v>11125</v>
      </c>
      <c r="O2057" s="18"/>
      <c r="Q2057" s="19">
        <f>SUBTOTAL(9,Q2055:Q2056)</f>
        <v>240377.96000000002</v>
      </c>
      <c r="R2057" s="19">
        <f>SUBTOTAL(9,R2055:R2056)</f>
        <v>0</v>
      </c>
      <c r="S2057" s="19">
        <f>SUBTOTAL(9,S2055:S2056)</f>
        <v>240377.96000000002</v>
      </c>
      <c r="T2057" s="19">
        <f>SUBTOTAL(9,T2055:T2056)</f>
        <v>0</v>
      </c>
    </row>
    <row r="2058" spans="1:20" outlineLevel="2" x14ac:dyDescent="0.35">
      <c r="C2058" s="11" t="s">
        <v>10293</v>
      </c>
      <c r="O2058" s="18"/>
      <c r="Q2058" s="19">
        <f>SUBTOTAL(9,Q2055:Q2056)</f>
        <v>240377.96000000002</v>
      </c>
      <c r="R2058" s="19">
        <f>SUBTOTAL(9,R2055:R2056)</f>
        <v>0</v>
      </c>
      <c r="S2058" s="19">
        <f>SUBTOTAL(9,S2055:S2056)</f>
        <v>240377.96000000002</v>
      </c>
      <c r="T2058" s="19">
        <f>SUBTOTAL(9,T2055:T2056)</f>
        <v>0</v>
      </c>
    </row>
    <row r="2059" spans="1:20" outlineLevel="4" x14ac:dyDescent="0.35">
      <c r="A2059" s="9" t="s">
        <v>1129</v>
      </c>
      <c r="B2059" s="9" t="s">
        <v>1130</v>
      </c>
      <c r="C2059" s="12" t="s">
        <v>2438</v>
      </c>
      <c r="D2059" s="5" t="s">
        <v>2439</v>
      </c>
      <c r="E2059" s="9" t="s">
        <v>2439</v>
      </c>
      <c r="F2059" s="5" t="s">
        <v>4</v>
      </c>
      <c r="G2059" s="5" t="s">
        <v>1133</v>
      </c>
      <c r="H2059" s="5" t="s">
        <v>1135</v>
      </c>
      <c r="I2059" s="4" t="s">
        <v>1136</v>
      </c>
      <c r="J2059" s="5" t="s">
        <v>4</v>
      </c>
      <c r="K2059" s="5" t="s">
        <v>4</v>
      </c>
      <c r="L2059" s="5" t="s">
        <v>4</v>
      </c>
      <c r="M2059" s="5" t="s">
        <v>5</v>
      </c>
      <c r="N2059" s="5" t="s">
        <v>2440</v>
      </c>
      <c r="O2059" s="18">
        <v>44467</v>
      </c>
      <c r="P2059" s="5" t="s">
        <v>7</v>
      </c>
      <c r="Q2059" s="19">
        <v>459547.94</v>
      </c>
      <c r="R2059" s="19">
        <v>0</v>
      </c>
      <c r="S2059" s="19">
        <v>459547.94</v>
      </c>
      <c r="T2059" s="19">
        <v>0</v>
      </c>
    </row>
    <row r="2060" spans="1:20" outlineLevel="4" x14ac:dyDescent="0.35">
      <c r="A2060" s="9" t="s">
        <v>1129</v>
      </c>
      <c r="B2060" s="9" t="s">
        <v>1130</v>
      </c>
      <c r="C2060" s="12" t="s">
        <v>2438</v>
      </c>
      <c r="D2060" s="5" t="s">
        <v>2439</v>
      </c>
      <c r="E2060" s="9" t="s">
        <v>2439</v>
      </c>
      <c r="F2060" s="5" t="s">
        <v>4</v>
      </c>
      <c r="G2060" s="5" t="s">
        <v>1133</v>
      </c>
      <c r="H2060" s="5" t="s">
        <v>1135</v>
      </c>
      <c r="I2060" s="4" t="s">
        <v>1136</v>
      </c>
      <c r="J2060" s="5" t="s">
        <v>4</v>
      </c>
      <c r="K2060" s="5" t="s">
        <v>4</v>
      </c>
      <c r="L2060" s="5" t="s">
        <v>4</v>
      </c>
      <c r="M2060" s="5" t="s">
        <v>5</v>
      </c>
      <c r="N2060" s="5" t="s">
        <v>2441</v>
      </c>
      <c r="O2060" s="18">
        <v>44558</v>
      </c>
      <c r="P2060" s="5" t="s">
        <v>7</v>
      </c>
      <c r="Q2060" s="19">
        <v>627568.64000000001</v>
      </c>
      <c r="R2060" s="19">
        <v>0</v>
      </c>
      <c r="S2060" s="19">
        <v>627568.64000000001</v>
      </c>
      <c r="T2060" s="19">
        <v>0</v>
      </c>
    </row>
    <row r="2061" spans="1:20" outlineLevel="3" x14ac:dyDescent="0.35">
      <c r="H2061" s="1" t="s">
        <v>11125</v>
      </c>
      <c r="O2061" s="18"/>
      <c r="Q2061" s="19">
        <f>SUBTOTAL(9,Q2059:Q2060)</f>
        <v>1087116.58</v>
      </c>
      <c r="R2061" s="19">
        <f>SUBTOTAL(9,R2059:R2060)</f>
        <v>0</v>
      </c>
      <c r="S2061" s="19">
        <f>SUBTOTAL(9,S2059:S2060)</f>
        <v>1087116.58</v>
      </c>
      <c r="T2061" s="19">
        <f>SUBTOTAL(9,T2059:T2060)</f>
        <v>0</v>
      </c>
    </row>
    <row r="2062" spans="1:20" ht="29" outlineLevel="4" x14ac:dyDescent="0.35">
      <c r="A2062" s="9" t="s">
        <v>97</v>
      </c>
      <c r="B2062" s="9" t="s">
        <v>98</v>
      </c>
      <c r="C2062" s="12" t="s">
        <v>2438</v>
      </c>
      <c r="D2062" s="5" t="s">
        <v>2442</v>
      </c>
      <c r="E2062" s="9" t="s">
        <v>2442</v>
      </c>
      <c r="F2062" s="5" t="s">
        <v>4</v>
      </c>
      <c r="G2062" s="5" t="s">
        <v>177</v>
      </c>
      <c r="H2062" s="5" t="s">
        <v>2445</v>
      </c>
      <c r="I2062" s="4" t="s">
        <v>2446</v>
      </c>
      <c r="J2062" s="5" t="s">
        <v>2443</v>
      </c>
      <c r="K2062" s="5" t="s">
        <v>4</v>
      </c>
      <c r="L2062" s="5" t="s">
        <v>4</v>
      </c>
      <c r="M2062" s="5" t="s">
        <v>5</v>
      </c>
      <c r="N2062" s="5" t="s">
        <v>2444</v>
      </c>
      <c r="O2062" s="18">
        <v>44397</v>
      </c>
      <c r="P2062" s="5" t="s">
        <v>7</v>
      </c>
      <c r="Q2062" s="19">
        <v>41280.01</v>
      </c>
      <c r="R2062" s="19">
        <v>0</v>
      </c>
      <c r="S2062" s="19">
        <v>0</v>
      </c>
      <c r="T2062" s="19">
        <v>41280.01</v>
      </c>
    </row>
    <row r="2063" spans="1:20" ht="29" outlineLevel="4" x14ac:dyDescent="0.35">
      <c r="A2063" s="9" t="s">
        <v>97</v>
      </c>
      <c r="B2063" s="9" t="s">
        <v>98</v>
      </c>
      <c r="C2063" s="12" t="s">
        <v>2438</v>
      </c>
      <c r="D2063" s="5" t="s">
        <v>2442</v>
      </c>
      <c r="E2063" s="9" t="s">
        <v>2442</v>
      </c>
      <c r="F2063" s="5" t="s">
        <v>12484</v>
      </c>
      <c r="G2063" s="5" t="s">
        <v>4</v>
      </c>
      <c r="H2063" s="5" t="s">
        <v>2445</v>
      </c>
      <c r="I2063" s="4" t="s">
        <v>2446</v>
      </c>
      <c r="J2063" s="5" t="s">
        <v>2443</v>
      </c>
      <c r="K2063" s="5" t="s">
        <v>4</v>
      </c>
      <c r="L2063" s="5" t="s">
        <v>4</v>
      </c>
      <c r="M2063" s="5" t="s">
        <v>5</v>
      </c>
      <c r="N2063" s="5" t="s">
        <v>2444</v>
      </c>
      <c r="O2063" s="18">
        <v>44397</v>
      </c>
      <c r="P2063" s="5" t="s">
        <v>7</v>
      </c>
      <c r="Q2063" s="19">
        <v>1532919.99</v>
      </c>
      <c r="R2063" s="19">
        <v>1532919.99</v>
      </c>
      <c r="S2063" s="19">
        <v>0</v>
      </c>
      <c r="T2063" s="19">
        <v>0</v>
      </c>
    </row>
    <row r="2064" spans="1:20" outlineLevel="3" x14ac:dyDescent="0.35">
      <c r="H2064" s="1" t="s">
        <v>11329</v>
      </c>
      <c r="O2064" s="18"/>
      <c r="Q2064" s="19">
        <f>SUBTOTAL(9,Q2062:Q2063)</f>
        <v>1574200</v>
      </c>
      <c r="R2064" s="19">
        <f>SUBTOTAL(9,R2062:R2063)</f>
        <v>1532919.99</v>
      </c>
      <c r="S2064" s="19">
        <f>SUBTOTAL(9,S2062:S2063)</f>
        <v>0</v>
      </c>
      <c r="T2064" s="19">
        <f>SUBTOTAL(9,T2062:T2063)</f>
        <v>41280.01</v>
      </c>
    </row>
    <row r="2065" spans="1:20" s="10" customFormat="1" ht="29" outlineLevel="4" x14ac:dyDescent="0.35">
      <c r="A2065" s="10" t="s">
        <v>97</v>
      </c>
      <c r="B2065" s="10" t="s">
        <v>98</v>
      </c>
      <c r="C2065" s="15" t="s">
        <v>2438</v>
      </c>
      <c r="D2065" s="7" t="s">
        <v>2442</v>
      </c>
      <c r="E2065" s="10" t="s">
        <v>2442</v>
      </c>
      <c r="F2065" s="7" t="s">
        <v>4</v>
      </c>
      <c r="G2065" s="7" t="s">
        <v>177</v>
      </c>
      <c r="H2065" s="7" t="s">
        <v>2448</v>
      </c>
      <c r="I2065" s="6" t="s">
        <v>12623</v>
      </c>
      <c r="J2065" s="7" t="s">
        <v>4</v>
      </c>
      <c r="K2065" s="7" t="s">
        <v>4</v>
      </c>
      <c r="L2065" s="7" t="s">
        <v>4</v>
      </c>
      <c r="M2065" s="7" t="s">
        <v>5</v>
      </c>
      <c r="N2065" s="7" t="s">
        <v>2447</v>
      </c>
      <c r="O2065" s="21">
        <v>44670</v>
      </c>
      <c r="P2065" s="7" t="s">
        <v>7</v>
      </c>
      <c r="Q2065" s="22">
        <v>6693.91</v>
      </c>
      <c r="R2065" s="22">
        <v>0</v>
      </c>
      <c r="S2065" s="22">
        <v>0</v>
      </c>
      <c r="T2065" s="22">
        <v>6693.91</v>
      </c>
    </row>
    <row r="2066" spans="1:20" s="10" customFormat="1" ht="29" outlineLevel="4" x14ac:dyDescent="0.35">
      <c r="A2066" s="10" t="s">
        <v>97</v>
      </c>
      <c r="B2066" s="10" t="s">
        <v>98</v>
      </c>
      <c r="C2066" s="15" t="s">
        <v>2438</v>
      </c>
      <c r="D2066" s="7" t="s">
        <v>2442</v>
      </c>
      <c r="E2066" s="10" t="s">
        <v>2442</v>
      </c>
      <c r="F2066" s="7" t="s">
        <v>12477</v>
      </c>
      <c r="G2066" s="7" t="s">
        <v>4</v>
      </c>
      <c r="H2066" s="7" t="s">
        <v>2448</v>
      </c>
      <c r="I2066" s="6" t="s">
        <v>12623</v>
      </c>
      <c r="J2066" s="7" t="s">
        <v>4</v>
      </c>
      <c r="K2066" s="7" t="s">
        <v>4</v>
      </c>
      <c r="L2066" s="7" t="s">
        <v>4</v>
      </c>
      <c r="M2066" s="7" t="s">
        <v>5</v>
      </c>
      <c r="N2066" s="7" t="s">
        <v>2447</v>
      </c>
      <c r="O2066" s="21">
        <v>44670</v>
      </c>
      <c r="P2066" s="7" t="s">
        <v>7</v>
      </c>
      <c r="Q2066" s="22">
        <v>334142.75</v>
      </c>
      <c r="R2066" s="22">
        <v>334142.75</v>
      </c>
      <c r="S2066" s="22">
        <v>0</v>
      </c>
      <c r="T2066" s="22">
        <v>0</v>
      </c>
    </row>
    <row r="2067" spans="1:20" outlineLevel="3" x14ac:dyDescent="0.35">
      <c r="H2067" s="1" t="s">
        <v>11330</v>
      </c>
      <c r="O2067" s="18"/>
      <c r="Q2067" s="19">
        <f>SUBTOTAL(9,Q2065:Q2066)</f>
        <v>340836.66</v>
      </c>
      <c r="R2067" s="19">
        <f>SUBTOTAL(9,R2065:R2066)</f>
        <v>334142.75</v>
      </c>
      <c r="S2067" s="19">
        <f>SUBTOTAL(9,S2065:S2066)</f>
        <v>0</v>
      </c>
      <c r="T2067" s="19">
        <f>SUBTOTAL(9,T2065:T2066)</f>
        <v>6693.91</v>
      </c>
    </row>
    <row r="2068" spans="1:20" ht="29" outlineLevel="4" x14ac:dyDescent="0.35">
      <c r="A2068" s="9" t="s">
        <v>526</v>
      </c>
      <c r="B2068" s="9" t="s">
        <v>527</v>
      </c>
      <c r="C2068" s="12" t="s">
        <v>2438</v>
      </c>
      <c r="D2068" s="5" t="s">
        <v>2449</v>
      </c>
      <c r="E2068" s="9" t="s">
        <v>2449</v>
      </c>
      <c r="F2068" s="5" t="s">
        <v>529</v>
      </c>
      <c r="G2068" s="5" t="s">
        <v>4</v>
      </c>
      <c r="H2068" s="5" t="s">
        <v>2452</v>
      </c>
      <c r="I2068" s="4" t="s">
        <v>2453</v>
      </c>
      <c r="J2068" s="5" t="s">
        <v>4</v>
      </c>
      <c r="K2068" s="5" t="s">
        <v>4</v>
      </c>
      <c r="L2068" s="5" t="s">
        <v>4</v>
      </c>
      <c r="M2068" s="5" t="s">
        <v>5</v>
      </c>
      <c r="N2068" s="5" t="s">
        <v>2450</v>
      </c>
      <c r="O2068" s="18">
        <v>44603</v>
      </c>
      <c r="P2068" s="5" t="s">
        <v>2451</v>
      </c>
      <c r="Q2068" s="19">
        <v>2784.64</v>
      </c>
      <c r="R2068" s="19">
        <v>2784.64</v>
      </c>
      <c r="S2068" s="19">
        <v>0</v>
      </c>
      <c r="T2068" s="19">
        <v>0</v>
      </c>
    </row>
    <row r="2069" spans="1:20" ht="29" outlineLevel="4" x14ac:dyDescent="0.35">
      <c r="A2069" s="9" t="s">
        <v>526</v>
      </c>
      <c r="B2069" s="9" t="s">
        <v>527</v>
      </c>
      <c r="C2069" s="12" t="s">
        <v>2438</v>
      </c>
      <c r="D2069" s="5" t="s">
        <v>2449</v>
      </c>
      <c r="E2069" s="9" t="s">
        <v>2449</v>
      </c>
      <c r="F2069" s="5" t="s">
        <v>529</v>
      </c>
      <c r="G2069" s="5" t="s">
        <v>4</v>
      </c>
      <c r="H2069" s="5" t="s">
        <v>2452</v>
      </c>
      <c r="I2069" s="4" t="s">
        <v>2453</v>
      </c>
      <c r="J2069" s="5" t="s">
        <v>4</v>
      </c>
      <c r="K2069" s="5" t="s">
        <v>4</v>
      </c>
      <c r="L2069" s="5" t="s">
        <v>4</v>
      </c>
      <c r="M2069" s="5" t="s">
        <v>5</v>
      </c>
      <c r="N2069" s="5" t="s">
        <v>2454</v>
      </c>
      <c r="O2069" s="18">
        <v>44637</v>
      </c>
      <c r="P2069" s="5" t="s">
        <v>2455</v>
      </c>
      <c r="Q2069" s="19">
        <v>1011.07</v>
      </c>
      <c r="R2069" s="19">
        <v>1011.07</v>
      </c>
      <c r="S2069" s="19">
        <v>0</v>
      </c>
      <c r="T2069" s="19">
        <v>0</v>
      </c>
    </row>
    <row r="2070" spans="1:20" ht="29" outlineLevel="4" x14ac:dyDescent="0.35">
      <c r="A2070" s="9" t="s">
        <v>526</v>
      </c>
      <c r="B2070" s="9" t="s">
        <v>527</v>
      </c>
      <c r="C2070" s="12" t="s">
        <v>2438</v>
      </c>
      <c r="D2070" s="5" t="s">
        <v>2449</v>
      </c>
      <c r="E2070" s="9" t="s">
        <v>2449</v>
      </c>
      <c r="F2070" s="5" t="s">
        <v>529</v>
      </c>
      <c r="G2070" s="5" t="s">
        <v>4</v>
      </c>
      <c r="H2070" s="5" t="s">
        <v>2452</v>
      </c>
      <c r="I2070" s="4" t="s">
        <v>2453</v>
      </c>
      <c r="J2070" s="5" t="s">
        <v>4</v>
      </c>
      <c r="K2070" s="5" t="s">
        <v>4</v>
      </c>
      <c r="L2070" s="5" t="s">
        <v>4</v>
      </c>
      <c r="M2070" s="5" t="s">
        <v>5</v>
      </c>
      <c r="N2070" s="5" t="s">
        <v>2456</v>
      </c>
      <c r="O2070" s="18">
        <v>44679</v>
      </c>
      <c r="P2070" s="5" t="s">
        <v>2457</v>
      </c>
      <c r="Q2070" s="19">
        <v>2113.48</v>
      </c>
      <c r="R2070" s="19">
        <v>2113.48</v>
      </c>
      <c r="S2070" s="19">
        <v>0</v>
      </c>
      <c r="T2070" s="19">
        <v>0</v>
      </c>
    </row>
    <row r="2071" spans="1:20" ht="29" outlineLevel="4" x14ac:dyDescent="0.35">
      <c r="A2071" s="9" t="s">
        <v>526</v>
      </c>
      <c r="B2071" s="9" t="s">
        <v>527</v>
      </c>
      <c r="C2071" s="12" t="s">
        <v>2438</v>
      </c>
      <c r="D2071" s="5" t="s">
        <v>2449</v>
      </c>
      <c r="E2071" s="9" t="s">
        <v>2449</v>
      </c>
      <c r="F2071" s="5" t="s">
        <v>529</v>
      </c>
      <c r="G2071" s="5" t="s">
        <v>4</v>
      </c>
      <c r="H2071" s="5" t="s">
        <v>2452</v>
      </c>
      <c r="I2071" s="4" t="s">
        <v>2453</v>
      </c>
      <c r="J2071" s="5" t="s">
        <v>4</v>
      </c>
      <c r="K2071" s="5" t="s">
        <v>4</v>
      </c>
      <c r="L2071" s="5" t="s">
        <v>4</v>
      </c>
      <c r="M2071" s="5" t="s">
        <v>5</v>
      </c>
      <c r="N2071" s="5" t="s">
        <v>2458</v>
      </c>
      <c r="O2071" s="18">
        <v>44693</v>
      </c>
      <c r="P2071" s="5" t="s">
        <v>2459</v>
      </c>
      <c r="Q2071" s="19">
        <v>1227.6600000000001</v>
      </c>
      <c r="R2071" s="19">
        <v>1227.6600000000001</v>
      </c>
      <c r="S2071" s="19">
        <v>0</v>
      </c>
      <c r="T2071" s="19">
        <v>0</v>
      </c>
    </row>
    <row r="2072" spans="1:20" ht="29" outlineLevel="4" x14ac:dyDescent="0.35">
      <c r="A2072" s="9" t="s">
        <v>526</v>
      </c>
      <c r="B2072" s="9" t="s">
        <v>527</v>
      </c>
      <c r="C2072" s="12" t="s">
        <v>2438</v>
      </c>
      <c r="D2072" s="5" t="s">
        <v>2449</v>
      </c>
      <c r="E2072" s="9" t="s">
        <v>2449</v>
      </c>
      <c r="F2072" s="5" t="s">
        <v>529</v>
      </c>
      <c r="G2072" s="5" t="s">
        <v>4</v>
      </c>
      <c r="H2072" s="5" t="s">
        <v>2452</v>
      </c>
      <c r="I2072" s="4" t="s">
        <v>2453</v>
      </c>
      <c r="J2072" s="5" t="s">
        <v>4</v>
      </c>
      <c r="K2072" s="5" t="s">
        <v>4</v>
      </c>
      <c r="L2072" s="5" t="s">
        <v>4</v>
      </c>
      <c r="M2072" s="5" t="s">
        <v>5</v>
      </c>
      <c r="N2072" s="5" t="s">
        <v>2460</v>
      </c>
      <c r="O2072" s="18">
        <v>44739</v>
      </c>
      <c r="P2072" s="5" t="s">
        <v>2461</v>
      </c>
      <c r="Q2072" s="19">
        <v>1046.9100000000001</v>
      </c>
      <c r="R2072" s="19">
        <v>1046.9100000000001</v>
      </c>
      <c r="S2072" s="19">
        <v>0</v>
      </c>
      <c r="T2072" s="19">
        <v>0</v>
      </c>
    </row>
    <row r="2073" spans="1:20" outlineLevel="3" x14ac:dyDescent="0.35">
      <c r="H2073" s="1" t="s">
        <v>11331</v>
      </c>
      <c r="O2073" s="18"/>
      <c r="Q2073" s="19">
        <f>SUBTOTAL(9,Q2068:Q2072)</f>
        <v>8183.76</v>
      </c>
      <c r="R2073" s="19">
        <f>SUBTOTAL(9,R2068:R2072)</f>
        <v>8183.76</v>
      </c>
      <c r="S2073" s="19">
        <f>SUBTOTAL(9,S2068:S2072)</f>
        <v>0</v>
      </c>
      <c r="T2073" s="19">
        <f>SUBTOTAL(9,T2068:T2072)</f>
        <v>0</v>
      </c>
    </row>
    <row r="2074" spans="1:20" outlineLevel="4" x14ac:dyDescent="0.35">
      <c r="A2074" s="9" t="s">
        <v>104</v>
      </c>
      <c r="B2074" s="9" t="s">
        <v>105</v>
      </c>
      <c r="C2074" s="12" t="s">
        <v>2438</v>
      </c>
      <c r="D2074" s="5" t="s">
        <v>2442</v>
      </c>
      <c r="E2074" s="9" t="s">
        <v>2442</v>
      </c>
      <c r="F2074" s="5" t="s">
        <v>4</v>
      </c>
      <c r="G2074" s="5" t="s">
        <v>334</v>
      </c>
      <c r="H2074" s="5" t="s">
        <v>336</v>
      </c>
      <c r="I2074" s="4" t="s">
        <v>12505</v>
      </c>
      <c r="J2074" s="5" t="s">
        <v>4</v>
      </c>
      <c r="K2074" s="5" t="s">
        <v>4</v>
      </c>
      <c r="L2074" s="5" t="s">
        <v>4</v>
      </c>
      <c r="M2074" s="5" t="s">
        <v>5</v>
      </c>
      <c r="N2074" s="5" t="s">
        <v>2462</v>
      </c>
      <c r="O2074" s="18">
        <v>44523</v>
      </c>
      <c r="P2074" s="5" t="s">
        <v>7</v>
      </c>
      <c r="Q2074" s="19">
        <v>182078</v>
      </c>
      <c r="R2074" s="19">
        <v>0</v>
      </c>
      <c r="S2074" s="19">
        <v>182078</v>
      </c>
      <c r="T2074" s="19">
        <v>0</v>
      </c>
    </row>
    <row r="2075" spans="1:20" outlineLevel="3" x14ac:dyDescent="0.35">
      <c r="H2075" s="1" t="s">
        <v>10981</v>
      </c>
      <c r="O2075" s="18"/>
      <c r="Q2075" s="19">
        <f>SUBTOTAL(9,Q2074:Q2074)</f>
        <v>182078</v>
      </c>
      <c r="R2075" s="19">
        <f>SUBTOTAL(9,R2074:R2074)</f>
        <v>0</v>
      </c>
      <c r="S2075" s="19">
        <f>SUBTOTAL(9,S2074:S2074)</f>
        <v>182078</v>
      </c>
      <c r="T2075" s="19">
        <f>SUBTOTAL(9,T2074:T2074)</f>
        <v>0</v>
      </c>
    </row>
    <row r="2076" spans="1:20" outlineLevel="2" x14ac:dyDescent="0.35">
      <c r="C2076" s="11" t="s">
        <v>10294</v>
      </c>
      <c r="O2076" s="18"/>
      <c r="Q2076" s="19">
        <f>SUBTOTAL(9,Q2059:Q2074)</f>
        <v>3192415.0000000005</v>
      </c>
      <c r="R2076" s="19">
        <f>SUBTOTAL(9,R2059:R2074)</f>
        <v>1875246.4999999998</v>
      </c>
      <c r="S2076" s="19">
        <f>SUBTOTAL(9,S2059:S2074)</f>
        <v>1269194.58</v>
      </c>
      <c r="T2076" s="19">
        <f>SUBTOTAL(9,T2059:T2074)</f>
        <v>47973.919999999998</v>
      </c>
    </row>
    <row r="2077" spans="1:20" outlineLevel="4" x14ac:dyDescent="0.35">
      <c r="A2077" s="9" t="s">
        <v>1129</v>
      </c>
      <c r="B2077" s="9" t="s">
        <v>1130</v>
      </c>
      <c r="C2077" s="12" t="s">
        <v>2463</v>
      </c>
      <c r="D2077" s="5" t="s">
        <v>2464</v>
      </c>
      <c r="E2077" s="9" t="s">
        <v>2464</v>
      </c>
      <c r="F2077" s="5" t="s">
        <v>4</v>
      </c>
      <c r="G2077" s="5" t="s">
        <v>1133</v>
      </c>
      <c r="H2077" s="5" t="s">
        <v>1135</v>
      </c>
      <c r="I2077" s="4" t="s">
        <v>1136</v>
      </c>
      <c r="J2077" s="5" t="s">
        <v>4</v>
      </c>
      <c r="K2077" s="5" t="s">
        <v>4</v>
      </c>
      <c r="L2077" s="5" t="s">
        <v>4</v>
      </c>
      <c r="M2077" s="5" t="s">
        <v>5</v>
      </c>
      <c r="N2077" s="5" t="s">
        <v>2465</v>
      </c>
      <c r="O2077" s="18">
        <v>44467</v>
      </c>
      <c r="P2077" s="5" t="s">
        <v>7</v>
      </c>
      <c r="Q2077" s="19">
        <v>12797.77</v>
      </c>
      <c r="R2077" s="19">
        <v>0</v>
      </c>
      <c r="S2077" s="19">
        <v>12797.77</v>
      </c>
      <c r="T2077" s="19">
        <v>0</v>
      </c>
    </row>
    <row r="2078" spans="1:20" outlineLevel="4" x14ac:dyDescent="0.35">
      <c r="A2078" s="9" t="s">
        <v>1129</v>
      </c>
      <c r="B2078" s="9" t="s">
        <v>1130</v>
      </c>
      <c r="C2078" s="12" t="s">
        <v>2463</v>
      </c>
      <c r="D2078" s="5" t="s">
        <v>2464</v>
      </c>
      <c r="E2078" s="9" t="s">
        <v>2464</v>
      </c>
      <c r="F2078" s="5" t="s">
        <v>4</v>
      </c>
      <c r="G2078" s="5" t="s">
        <v>1133</v>
      </c>
      <c r="H2078" s="5" t="s">
        <v>1135</v>
      </c>
      <c r="I2078" s="4" t="s">
        <v>1136</v>
      </c>
      <c r="J2078" s="5" t="s">
        <v>4</v>
      </c>
      <c r="K2078" s="5" t="s">
        <v>4</v>
      </c>
      <c r="L2078" s="5" t="s">
        <v>4</v>
      </c>
      <c r="M2078" s="5" t="s">
        <v>5</v>
      </c>
      <c r="N2078" s="5" t="s">
        <v>2466</v>
      </c>
      <c r="O2078" s="18">
        <v>44558</v>
      </c>
      <c r="P2078" s="5" t="s">
        <v>7</v>
      </c>
      <c r="Q2078" s="19">
        <v>16773.3</v>
      </c>
      <c r="R2078" s="19">
        <v>0</v>
      </c>
      <c r="S2078" s="19">
        <v>16773.3</v>
      </c>
      <c r="T2078" s="19">
        <v>0</v>
      </c>
    </row>
    <row r="2079" spans="1:20" outlineLevel="3" x14ac:dyDescent="0.35">
      <c r="H2079" s="1" t="s">
        <v>11125</v>
      </c>
      <c r="O2079" s="18"/>
      <c r="Q2079" s="19">
        <f>SUBTOTAL(9,Q2077:Q2078)</f>
        <v>29571.07</v>
      </c>
      <c r="R2079" s="19">
        <f>SUBTOTAL(9,R2077:R2078)</f>
        <v>0</v>
      </c>
      <c r="S2079" s="19">
        <f>SUBTOTAL(9,S2077:S2078)</f>
        <v>29571.07</v>
      </c>
      <c r="T2079" s="19">
        <f>SUBTOTAL(9,T2077:T2078)</f>
        <v>0</v>
      </c>
    </row>
    <row r="2080" spans="1:20" outlineLevel="2" x14ac:dyDescent="0.35">
      <c r="C2080" s="11" t="s">
        <v>10295</v>
      </c>
      <c r="O2080" s="18"/>
      <c r="Q2080" s="19">
        <f>SUBTOTAL(9,Q2077:Q2078)</f>
        <v>29571.07</v>
      </c>
      <c r="R2080" s="19">
        <f>SUBTOTAL(9,R2077:R2078)</f>
        <v>0</v>
      </c>
      <c r="S2080" s="19">
        <f>SUBTOTAL(9,S2077:S2078)</f>
        <v>29571.07</v>
      </c>
      <c r="T2080" s="19">
        <f>SUBTOTAL(9,T2077:T2078)</f>
        <v>0</v>
      </c>
    </row>
    <row r="2081" spans="1:20" outlineLevel="4" x14ac:dyDescent="0.35">
      <c r="A2081" s="9" t="s">
        <v>1129</v>
      </c>
      <c r="B2081" s="9" t="s">
        <v>1130</v>
      </c>
      <c r="C2081" s="12" t="s">
        <v>2467</v>
      </c>
      <c r="D2081" s="5" t="s">
        <v>2468</v>
      </c>
      <c r="E2081" s="9" t="s">
        <v>2468</v>
      </c>
      <c r="F2081" s="5" t="s">
        <v>4</v>
      </c>
      <c r="G2081" s="5" t="s">
        <v>1133</v>
      </c>
      <c r="H2081" s="5" t="s">
        <v>1135</v>
      </c>
      <c r="I2081" s="4" t="s">
        <v>1136</v>
      </c>
      <c r="J2081" s="5" t="s">
        <v>4</v>
      </c>
      <c r="K2081" s="5" t="s">
        <v>4</v>
      </c>
      <c r="L2081" s="5" t="s">
        <v>4</v>
      </c>
      <c r="M2081" s="5" t="s">
        <v>5</v>
      </c>
      <c r="N2081" s="5" t="s">
        <v>2469</v>
      </c>
      <c r="O2081" s="18">
        <v>44467</v>
      </c>
      <c r="P2081" s="5" t="s">
        <v>7</v>
      </c>
      <c r="Q2081" s="19">
        <v>381675.14</v>
      </c>
      <c r="R2081" s="19">
        <v>0</v>
      </c>
      <c r="S2081" s="19">
        <v>381675.14</v>
      </c>
      <c r="T2081" s="19">
        <v>0</v>
      </c>
    </row>
    <row r="2082" spans="1:20" outlineLevel="4" x14ac:dyDescent="0.35">
      <c r="A2082" s="9" t="s">
        <v>1129</v>
      </c>
      <c r="B2082" s="9" t="s">
        <v>1130</v>
      </c>
      <c r="C2082" s="12" t="s">
        <v>2467</v>
      </c>
      <c r="D2082" s="5" t="s">
        <v>2468</v>
      </c>
      <c r="E2082" s="9" t="s">
        <v>2468</v>
      </c>
      <c r="F2082" s="5" t="s">
        <v>4</v>
      </c>
      <c r="G2082" s="5" t="s">
        <v>1133</v>
      </c>
      <c r="H2082" s="5" t="s">
        <v>1135</v>
      </c>
      <c r="I2082" s="4" t="s">
        <v>1136</v>
      </c>
      <c r="J2082" s="5" t="s">
        <v>4</v>
      </c>
      <c r="K2082" s="5" t="s">
        <v>4</v>
      </c>
      <c r="L2082" s="5" t="s">
        <v>4</v>
      </c>
      <c r="M2082" s="5" t="s">
        <v>5</v>
      </c>
      <c r="N2082" s="5" t="s">
        <v>2470</v>
      </c>
      <c r="O2082" s="18">
        <v>44558</v>
      </c>
      <c r="P2082" s="5" t="s">
        <v>7</v>
      </c>
      <c r="Q2082" s="19">
        <v>521815.18</v>
      </c>
      <c r="R2082" s="19">
        <v>0</v>
      </c>
      <c r="S2082" s="19">
        <v>521815.18</v>
      </c>
      <c r="T2082" s="19">
        <v>0</v>
      </c>
    </row>
    <row r="2083" spans="1:20" outlineLevel="3" x14ac:dyDescent="0.35">
      <c r="H2083" s="1" t="s">
        <v>11125</v>
      </c>
      <c r="O2083" s="18"/>
      <c r="Q2083" s="19">
        <f>SUBTOTAL(9,Q2081:Q2082)</f>
        <v>903490.32000000007</v>
      </c>
      <c r="R2083" s="19">
        <f>SUBTOTAL(9,R2081:R2082)</f>
        <v>0</v>
      </c>
      <c r="S2083" s="19">
        <f>SUBTOTAL(9,S2081:S2082)</f>
        <v>903490.32000000007</v>
      </c>
      <c r="T2083" s="19">
        <f>SUBTOTAL(9,T2081:T2082)</f>
        <v>0</v>
      </c>
    </row>
    <row r="2084" spans="1:20" ht="29" outlineLevel="4" x14ac:dyDescent="0.35">
      <c r="A2084" s="9" t="s">
        <v>97</v>
      </c>
      <c r="B2084" s="9" t="s">
        <v>98</v>
      </c>
      <c r="C2084" s="12" t="s">
        <v>2467</v>
      </c>
      <c r="D2084" s="5" t="s">
        <v>2471</v>
      </c>
      <c r="E2084" s="9" t="s">
        <v>2471</v>
      </c>
      <c r="F2084" s="5" t="s">
        <v>4</v>
      </c>
      <c r="G2084" s="5" t="s">
        <v>1006</v>
      </c>
      <c r="H2084" s="5" t="s">
        <v>2474</v>
      </c>
      <c r="I2084" s="4" t="s">
        <v>2475</v>
      </c>
      <c r="J2084" s="5" t="s">
        <v>2472</v>
      </c>
      <c r="K2084" s="5" t="s">
        <v>4</v>
      </c>
      <c r="L2084" s="5" t="s">
        <v>4</v>
      </c>
      <c r="M2084" s="5" t="s">
        <v>5</v>
      </c>
      <c r="N2084" s="5" t="s">
        <v>2473</v>
      </c>
      <c r="O2084" s="18">
        <v>44623</v>
      </c>
      <c r="P2084" s="5" t="s">
        <v>7</v>
      </c>
      <c r="Q2084" s="19">
        <v>964600</v>
      </c>
      <c r="R2084" s="19">
        <v>0</v>
      </c>
      <c r="S2084" s="19">
        <v>964600</v>
      </c>
      <c r="T2084" s="19">
        <v>0</v>
      </c>
    </row>
    <row r="2085" spans="1:20" outlineLevel="3" x14ac:dyDescent="0.35">
      <c r="H2085" s="1" t="s">
        <v>11332</v>
      </c>
      <c r="O2085" s="18"/>
      <c r="Q2085" s="19">
        <f>SUBTOTAL(9,Q2084:Q2084)</f>
        <v>964600</v>
      </c>
      <c r="R2085" s="19">
        <f>SUBTOTAL(9,R2084:R2084)</f>
        <v>0</v>
      </c>
      <c r="S2085" s="19">
        <f>SUBTOTAL(9,S2084:S2084)</f>
        <v>964600</v>
      </c>
      <c r="T2085" s="19">
        <f>SUBTOTAL(9,T2084:T2084)</f>
        <v>0</v>
      </c>
    </row>
    <row r="2086" spans="1:20" outlineLevel="2" x14ac:dyDescent="0.35">
      <c r="C2086" s="11" t="s">
        <v>10296</v>
      </c>
      <c r="O2086" s="18"/>
      <c r="Q2086" s="19">
        <f>SUBTOTAL(9,Q2081:Q2084)</f>
        <v>1868090.32</v>
      </c>
      <c r="R2086" s="19">
        <f>SUBTOTAL(9,R2081:R2084)</f>
        <v>0</v>
      </c>
      <c r="S2086" s="19">
        <f>SUBTOTAL(9,S2081:S2084)</f>
        <v>1868090.32</v>
      </c>
      <c r="T2086" s="19">
        <f>SUBTOTAL(9,T2081:T2084)</f>
        <v>0</v>
      </c>
    </row>
    <row r="2087" spans="1:20" outlineLevel="4" x14ac:dyDescent="0.35">
      <c r="A2087" s="9" t="s">
        <v>1129</v>
      </c>
      <c r="B2087" s="9" t="s">
        <v>1130</v>
      </c>
      <c r="C2087" s="12" t="s">
        <v>2476</v>
      </c>
      <c r="D2087" s="5" t="s">
        <v>2477</v>
      </c>
      <c r="E2087" s="9" t="s">
        <v>2477</v>
      </c>
      <c r="F2087" s="5" t="s">
        <v>4</v>
      </c>
      <c r="G2087" s="5" t="s">
        <v>1133</v>
      </c>
      <c r="H2087" s="5" t="s">
        <v>1135</v>
      </c>
      <c r="I2087" s="4" t="s">
        <v>1136</v>
      </c>
      <c r="J2087" s="5" t="s">
        <v>4</v>
      </c>
      <c r="K2087" s="5" t="s">
        <v>4</v>
      </c>
      <c r="L2087" s="5" t="s">
        <v>4</v>
      </c>
      <c r="M2087" s="5" t="s">
        <v>5</v>
      </c>
      <c r="N2087" s="5" t="s">
        <v>2478</v>
      </c>
      <c r="O2087" s="18">
        <v>44467</v>
      </c>
      <c r="P2087" s="5" t="s">
        <v>7</v>
      </c>
      <c r="Q2087" s="19">
        <v>294065.74</v>
      </c>
      <c r="R2087" s="19">
        <v>0</v>
      </c>
      <c r="S2087" s="19">
        <v>294065.74</v>
      </c>
      <c r="T2087" s="19">
        <v>0</v>
      </c>
    </row>
    <row r="2088" spans="1:20" outlineLevel="4" x14ac:dyDescent="0.35">
      <c r="A2088" s="9" t="s">
        <v>1129</v>
      </c>
      <c r="B2088" s="9" t="s">
        <v>1130</v>
      </c>
      <c r="C2088" s="12" t="s">
        <v>2476</v>
      </c>
      <c r="D2088" s="5" t="s">
        <v>2477</v>
      </c>
      <c r="E2088" s="9" t="s">
        <v>2477</v>
      </c>
      <c r="F2088" s="5" t="s">
        <v>4</v>
      </c>
      <c r="G2088" s="5" t="s">
        <v>1133</v>
      </c>
      <c r="H2088" s="5" t="s">
        <v>1135</v>
      </c>
      <c r="I2088" s="4" t="s">
        <v>1136</v>
      </c>
      <c r="J2088" s="5" t="s">
        <v>4</v>
      </c>
      <c r="K2088" s="5" t="s">
        <v>4</v>
      </c>
      <c r="L2088" s="5" t="s">
        <v>4</v>
      </c>
      <c r="M2088" s="5" t="s">
        <v>5</v>
      </c>
      <c r="N2088" s="5" t="s">
        <v>2479</v>
      </c>
      <c r="O2088" s="18">
        <v>44558</v>
      </c>
      <c r="P2088" s="5" t="s">
        <v>7</v>
      </c>
      <c r="Q2088" s="19">
        <v>399365.56</v>
      </c>
      <c r="R2088" s="19">
        <v>0</v>
      </c>
      <c r="S2088" s="19">
        <v>399365.56</v>
      </c>
      <c r="T2088" s="19">
        <v>0</v>
      </c>
    </row>
    <row r="2089" spans="1:20" outlineLevel="3" x14ac:dyDescent="0.35">
      <c r="H2089" s="1" t="s">
        <v>11125</v>
      </c>
      <c r="O2089" s="18"/>
      <c r="Q2089" s="19">
        <f>SUBTOTAL(9,Q2087:Q2088)</f>
        <v>693431.3</v>
      </c>
      <c r="R2089" s="19">
        <f>SUBTOTAL(9,R2087:R2088)</f>
        <v>0</v>
      </c>
      <c r="S2089" s="19">
        <f>SUBTOTAL(9,S2087:S2088)</f>
        <v>693431.3</v>
      </c>
      <c r="T2089" s="19">
        <f>SUBTOTAL(9,T2087:T2088)</f>
        <v>0</v>
      </c>
    </row>
    <row r="2090" spans="1:20" ht="58" outlineLevel="4" x14ac:dyDescent="0.35">
      <c r="A2090" s="9" t="s">
        <v>74</v>
      </c>
      <c r="B2090" s="9" t="s">
        <v>75</v>
      </c>
      <c r="C2090" s="12" t="s">
        <v>2476</v>
      </c>
      <c r="D2090" s="5" t="s">
        <v>2480</v>
      </c>
      <c r="E2090" s="9" t="s">
        <v>2480</v>
      </c>
      <c r="F2090" s="5" t="s">
        <v>4</v>
      </c>
      <c r="G2090" s="5" t="s">
        <v>729</v>
      </c>
      <c r="H2090" s="5" t="s">
        <v>2482</v>
      </c>
      <c r="I2090" s="4" t="s">
        <v>2483</v>
      </c>
      <c r="J2090" s="5" t="s">
        <v>4</v>
      </c>
      <c r="K2090" s="5" t="s">
        <v>4</v>
      </c>
      <c r="L2090" s="5" t="s">
        <v>4</v>
      </c>
      <c r="M2090" s="5" t="s">
        <v>5</v>
      </c>
      <c r="N2090" s="5" t="s">
        <v>2481</v>
      </c>
      <c r="O2090" s="18">
        <v>44469</v>
      </c>
      <c r="P2090" s="5" t="s">
        <v>7</v>
      </c>
      <c r="Q2090" s="19">
        <v>84799</v>
      </c>
      <c r="R2090" s="19">
        <v>0</v>
      </c>
      <c r="S2090" s="19">
        <v>84799</v>
      </c>
      <c r="T2090" s="19">
        <v>0</v>
      </c>
    </row>
    <row r="2091" spans="1:20" outlineLevel="3" x14ac:dyDescent="0.35">
      <c r="H2091" s="1" t="s">
        <v>11333</v>
      </c>
      <c r="O2091" s="18"/>
      <c r="Q2091" s="19">
        <f>SUBTOTAL(9,Q2090:Q2090)</f>
        <v>84799</v>
      </c>
      <c r="R2091" s="19">
        <f>SUBTOTAL(9,R2090:R2090)</f>
        <v>0</v>
      </c>
      <c r="S2091" s="19">
        <f>SUBTOTAL(9,S2090:S2090)</f>
        <v>84799</v>
      </c>
      <c r="T2091" s="19">
        <f>SUBTOTAL(9,T2090:T2090)</f>
        <v>0</v>
      </c>
    </row>
    <row r="2092" spans="1:20" outlineLevel="4" x14ac:dyDescent="0.35">
      <c r="A2092" s="9" t="s">
        <v>74</v>
      </c>
      <c r="B2092" s="9" t="s">
        <v>75</v>
      </c>
      <c r="C2092" s="12" t="s">
        <v>2476</v>
      </c>
      <c r="D2092" s="5" t="s">
        <v>2480</v>
      </c>
      <c r="E2092" s="9" t="s">
        <v>2480</v>
      </c>
      <c r="F2092" s="5" t="s">
        <v>77</v>
      </c>
      <c r="G2092" s="5" t="s">
        <v>4</v>
      </c>
      <c r="H2092" s="5" t="s">
        <v>2485</v>
      </c>
      <c r="I2092" s="4" t="s">
        <v>2486</v>
      </c>
      <c r="J2092" s="5" t="s">
        <v>4</v>
      </c>
      <c r="K2092" s="5" t="s">
        <v>4</v>
      </c>
      <c r="L2092" s="5" t="s">
        <v>4</v>
      </c>
      <c r="M2092" s="5" t="s">
        <v>5</v>
      </c>
      <c r="N2092" s="5" t="s">
        <v>2484</v>
      </c>
      <c r="O2092" s="18">
        <v>44424</v>
      </c>
      <c r="P2092" s="5" t="s">
        <v>7</v>
      </c>
      <c r="Q2092" s="19">
        <v>7056</v>
      </c>
      <c r="R2092" s="19">
        <v>7056</v>
      </c>
      <c r="S2092" s="19">
        <v>0</v>
      </c>
      <c r="T2092" s="19">
        <v>0</v>
      </c>
    </row>
    <row r="2093" spans="1:20" outlineLevel="3" x14ac:dyDescent="0.35">
      <c r="H2093" s="1" t="s">
        <v>11334</v>
      </c>
      <c r="O2093" s="18"/>
      <c r="Q2093" s="19">
        <f>SUBTOTAL(9,Q2092:Q2092)</f>
        <v>7056</v>
      </c>
      <c r="R2093" s="19">
        <f>SUBTOTAL(9,R2092:R2092)</f>
        <v>7056</v>
      </c>
      <c r="S2093" s="19">
        <f>SUBTOTAL(9,S2092:S2092)</f>
        <v>0</v>
      </c>
      <c r="T2093" s="19">
        <f>SUBTOTAL(9,T2092:T2092)</f>
        <v>0</v>
      </c>
    </row>
    <row r="2094" spans="1:20" ht="58" outlineLevel="4" x14ac:dyDescent="0.35">
      <c r="A2094" s="9" t="s">
        <v>74</v>
      </c>
      <c r="B2094" s="9" t="s">
        <v>75</v>
      </c>
      <c r="C2094" s="12" t="s">
        <v>2476</v>
      </c>
      <c r="D2094" s="5" t="s">
        <v>2480</v>
      </c>
      <c r="E2094" s="9" t="s">
        <v>2480</v>
      </c>
      <c r="F2094" s="5" t="s">
        <v>4</v>
      </c>
      <c r="G2094" s="5" t="s">
        <v>729</v>
      </c>
      <c r="H2094" s="5" t="s">
        <v>2488</v>
      </c>
      <c r="I2094" s="4" t="s">
        <v>2489</v>
      </c>
      <c r="J2094" s="5" t="s">
        <v>4</v>
      </c>
      <c r="K2094" s="5" t="s">
        <v>4</v>
      </c>
      <c r="L2094" s="5" t="s">
        <v>4</v>
      </c>
      <c r="M2094" s="5" t="s">
        <v>5</v>
      </c>
      <c r="N2094" s="5" t="s">
        <v>2487</v>
      </c>
      <c r="O2094" s="18">
        <v>44456</v>
      </c>
      <c r="P2094" s="5" t="s">
        <v>7</v>
      </c>
      <c r="Q2094" s="19">
        <v>105147</v>
      </c>
      <c r="R2094" s="19">
        <v>0</v>
      </c>
      <c r="S2094" s="19">
        <v>105147</v>
      </c>
      <c r="T2094" s="19">
        <v>0</v>
      </c>
    </row>
    <row r="2095" spans="1:20" outlineLevel="3" x14ac:dyDescent="0.35">
      <c r="H2095" s="1" t="s">
        <v>11335</v>
      </c>
      <c r="O2095" s="18"/>
      <c r="Q2095" s="19">
        <f>SUBTOTAL(9,Q2094:Q2094)</f>
        <v>105147</v>
      </c>
      <c r="R2095" s="19">
        <f>SUBTOTAL(9,R2094:R2094)</f>
        <v>0</v>
      </c>
      <c r="S2095" s="19">
        <f>SUBTOTAL(9,S2094:S2094)</f>
        <v>105147</v>
      </c>
      <c r="T2095" s="19">
        <f>SUBTOTAL(9,T2094:T2094)</f>
        <v>0</v>
      </c>
    </row>
    <row r="2096" spans="1:20" outlineLevel="2" x14ac:dyDescent="0.35">
      <c r="C2096" s="11" t="s">
        <v>10297</v>
      </c>
      <c r="O2096" s="18"/>
      <c r="Q2096" s="19">
        <f>SUBTOTAL(9,Q2087:Q2094)</f>
        <v>890433.3</v>
      </c>
      <c r="R2096" s="19">
        <f>SUBTOTAL(9,R2087:R2094)</f>
        <v>7056</v>
      </c>
      <c r="S2096" s="19">
        <f>SUBTOTAL(9,S2087:S2094)</f>
        <v>883377.3</v>
      </c>
      <c r="T2096" s="19">
        <f>SUBTOTAL(9,T2087:T2094)</f>
        <v>0</v>
      </c>
    </row>
    <row r="2097" spans="1:20" outlineLevel="4" x14ac:dyDescent="0.35">
      <c r="A2097" s="9" t="s">
        <v>1129</v>
      </c>
      <c r="B2097" s="9" t="s">
        <v>1130</v>
      </c>
      <c r="C2097" s="12" t="s">
        <v>2490</v>
      </c>
      <c r="D2097" s="5" t="s">
        <v>2491</v>
      </c>
      <c r="E2097" s="9" t="s">
        <v>2491</v>
      </c>
      <c r="F2097" s="5" t="s">
        <v>4</v>
      </c>
      <c r="G2097" s="5" t="s">
        <v>1133</v>
      </c>
      <c r="H2097" s="5" t="s">
        <v>1135</v>
      </c>
      <c r="I2097" s="4" t="s">
        <v>1136</v>
      </c>
      <c r="J2097" s="5" t="s">
        <v>4</v>
      </c>
      <c r="K2097" s="5" t="s">
        <v>4</v>
      </c>
      <c r="L2097" s="5" t="s">
        <v>4</v>
      </c>
      <c r="M2097" s="5" t="s">
        <v>5</v>
      </c>
      <c r="N2097" s="5" t="s">
        <v>2492</v>
      </c>
      <c r="O2097" s="18">
        <v>44467</v>
      </c>
      <c r="P2097" s="5" t="s">
        <v>7</v>
      </c>
      <c r="Q2097" s="19">
        <v>58323.7</v>
      </c>
      <c r="R2097" s="19">
        <v>0</v>
      </c>
      <c r="S2097" s="19">
        <v>58323.7</v>
      </c>
      <c r="T2097" s="19">
        <v>0</v>
      </c>
    </row>
    <row r="2098" spans="1:20" outlineLevel="4" x14ac:dyDescent="0.35">
      <c r="A2098" s="9" t="s">
        <v>1129</v>
      </c>
      <c r="B2098" s="9" t="s">
        <v>1130</v>
      </c>
      <c r="C2098" s="12" t="s">
        <v>2490</v>
      </c>
      <c r="D2098" s="5" t="s">
        <v>2491</v>
      </c>
      <c r="E2098" s="9" t="s">
        <v>2491</v>
      </c>
      <c r="F2098" s="5" t="s">
        <v>4</v>
      </c>
      <c r="G2098" s="5" t="s">
        <v>1133</v>
      </c>
      <c r="H2098" s="5" t="s">
        <v>1135</v>
      </c>
      <c r="I2098" s="4" t="s">
        <v>1136</v>
      </c>
      <c r="J2098" s="5" t="s">
        <v>4</v>
      </c>
      <c r="K2098" s="5" t="s">
        <v>4</v>
      </c>
      <c r="L2098" s="5" t="s">
        <v>4</v>
      </c>
      <c r="M2098" s="5" t="s">
        <v>5</v>
      </c>
      <c r="N2098" s="5" t="s">
        <v>2493</v>
      </c>
      <c r="O2098" s="18">
        <v>44558</v>
      </c>
      <c r="P2098" s="5" t="s">
        <v>7</v>
      </c>
      <c r="Q2098" s="19">
        <v>78654.78</v>
      </c>
      <c r="R2098" s="19">
        <v>0</v>
      </c>
      <c r="S2098" s="19">
        <v>78654.78</v>
      </c>
      <c r="T2098" s="19">
        <v>0</v>
      </c>
    </row>
    <row r="2099" spans="1:20" outlineLevel="3" x14ac:dyDescent="0.35">
      <c r="H2099" s="1" t="s">
        <v>11125</v>
      </c>
      <c r="O2099" s="18"/>
      <c r="Q2099" s="19">
        <f>SUBTOTAL(9,Q2097:Q2098)</f>
        <v>136978.47999999998</v>
      </c>
      <c r="R2099" s="19">
        <f>SUBTOTAL(9,R2097:R2098)</f>
        <v>0</v>
      </c>
      <c r="S2099" s="19">
        <f>SUBTOTAL(9,S2097:S2098)</f>
        <v>136978.47999999998</v>
      </c>
      <c r="T2099" s="19">
        <f>SUBTOTAL(9,T2097:T2098)</f>
        <v>0</v>
      </c>
    </row>
    <row r="2100" spans="1:20" outlineLevel="2" x14ac:dyDescent="0.35">
      <c r="C2100" s="11" t="s">
        <v>10298</v>
      </c>
      <c r="O2100" s="18"/>
      <c r="Q2100" s="19">
        <f>SUBTOTAL(9,Q2097:Q2098)</f>
        <v>136978.47999999998</v>
      </c>
      <c r="R2100" s="19">
        <f>SUBTOTAL(9,R2097:R2098)</f>
        <v>0</v>
      </c>
      <c r="S2100" s="19">
        <f>SUBTOTAL(9,S2097:S2098)</f>
        <v>136978.47999999998</v>
      </c>
      <c r="T2100" s="19">
        <f>SUBTOTAL(9,T2097:T2098)</f>
        <v>0</v>
      </c>
    </row>
    <row r="2101" spans="1:20" outlineLevel="4" x14ac:dyDescent="0.35">
      <c r="A2101" s="9" t="s">
        <v>1129</v>
      </c>
      <c r="B2101" s="9" t="s">
        <v>1130</v>
      </c>
      <c r="C2101" s="12" t="s">
        <v>2494</v>
      </c>
      <c r="D2101" s="5" t="s">
        <v>2495</v>
      </c>
      <c r="E2101" s="9" t="s">
        <v>2495</v>
      </c>
      <c r="F2101" s="5" t="s">
        <v>4</v>
      </c>
      <c r="G2101" s="5" t="s">
        <v>1133</v>
      </c>
      <c r="H2101" s="5" t="s">
        <v>1135</v>
      </c>
      <c r="I2101" s="4" t="s">
        <v>1136</v>
      </c>
      <c r="J2101" s="5" t="s">
        <v>4</v>
      </c>
      <c r="K2101" s="5" t="s">
        <v>4</v>
      </c>
      <c r="L2101" s="5" t="s">
        <v>4</v>
      </c>
      <c r="M2101" s="5" t="s">
        <v>5</v>
      </c>
      <c r="N2101" s="5" t="s">
        <v>2496</v>
      </c>
      <c r="O2101" s="18">
        <v>44467</v>
      </c>
      <c r="P2101" s="5" t="s">
        <v>7</v>
      </c>
      <c r="Q2101" s="19">
        <v>369650.6</v>
      </c>
      <c r="R2101" s="19">
        <v>0</v>
      </c>
      <c r="S2101" s="19">
        <v>369650.6</v>
      </c>
      <c r="T2101" s="19">
        <v>0</v>
      </c>
    </row>
    <row r="2102" spans="1:20" outlineLevel="4" x14ac:dyDescent="0.35">
      <c r="A2102" s="9" t="s">
        <v>1129</v>
      </c>
      <c r="B2102" s="9" t="s">
        <v>1130</v>
      </c>
      <c r="C2102" s="12" t="s">
        <v>2494</v>
      </c>
      <c r="D2102" s="5" t="s">
        <v>2495</v>
      </c>
      <c r="E2102" s="9" t="s">
        <v>2495</v>
      </c>
      <c r="F2102" s="5" t="s">
        <v>4</v>
      </c>
      <c r="G2102" s="5" t="s">
        <v>1133</v>
      </c>
      <c r="H2102" s="5" t="s">
        <v>1135</v>
      </c>
      <c r="I2102" s="4" t="s">
        <v>1136</v>
      </c>
      <c r="J2102" s="5" t="s">
        <v>4</v>
      </c>
      <c r="K2102" s="5" t="s">
        <v>4</v>
      </c>
      <c r="L2102" s="5" t="s">
        <v>4</v>
      </c>
      <c r="M2102" s="5" t="s">
        <v>5</v>
      </c>
      <c r="N2102" s="5" t="s">
        <v>2497</v>
      </c>
      <c r="O2102" s="18">
        <v>44558</v>
      </c>
      <c r="P2102" s="5" t="s">
        <v>7</v>
      </c>
      <c r="Q2102" s="19">
        <v>503760.88</v>
      </c>
      <c r="R2102" s="19">
        <v>0</v>
      </c>
      <c r="S2102" s="19">
        <v>503760.88</v>
      </c>
      <c r="T2102" s="19">
        <v>0</v>
      </c>
    </row>
    <row r="2103" spans="1:20" outlineLevel="3" x14ac:dyDescent="0.35">
      <c r="H2103" s="1" t="s">
        <v>11125</v>
      </c>
      <c r="O2103" s="18"/>
      <c r="Q2103" s="19">
        <f>SUBTOTAL(9,Q2101:Q2102)</f>
        <v>873411.48</v>
      </c>
      <c r="R2103" s="19">
        <f>SUBTOTAL(9,R2101:R2102)</f>
        <v>0</v>
      </c>
      <c r="S2103" s="19">
        <f>SUBTOTAL(9,S2101:S2102)</f>
        <v>873411.48</v>
      </c>
      <c r="T2103" s="19">
        <f>SUBTOTAL(9,T2101:T2102)</f>
        <v>0</v>
      </c>
    </row>
    <row r="2104" spans="1:20" ht="29" outlineLevel="4" x14ac:dyDescent="0.35">
      <c r="A2104" s="9" t="s">
        <v>97</v>
      </c>
      <c r="B2104" s="9" t="s">
        <v>98</v>
      </c>
      <c r="C2104" s="12" t="s">
        <v>2494</v>
      </c>
      <c r="D2104" s="5" t="s">
        <v>2498</v>
      </c>
      <c r="E2104" s="9" t="s">
        <v>2498</v>
      </c>
      <c r="F2104" s="5" t="s">
        <v>12477</v>
      </c>
      <c r="G2104" s="5" t="s">
        <v>4</v>
      </c>
      <c r="H2104" s="5" t="s">
        <v>2500</v>
      </c>
      <c r="I2104" s="4" t="s">
        <v>2501</v>
      </c>
      <c r="J2104" s="5" t="s">
        <v>4</v>
      </c>
      <c r="K2104" s="5" t="s">
        <v>4</v>
      </c>
      <c r="L2104" s="5" t="s">
        <v>4</v>
      </c>
      <c r="M2104" s="5" t="s">
        <v>5</v>
      </c>
      <c r="N2104" s="5" t="s">
        <v>2499</v>
      </c>
      <c r="O2104" s="18">
        <v>44462</v>
      </c>
      <c r="P2104" s="5" t="s">
        <v>7</v>
      </c>
      <c r="Q2104" s="19">
        <v>211615.38</v>
      </c>
      <c r="R2104" s="19">
        <v>211615.38</v>
      </c>
      <c r="S2104" s="19">
        <v>0</v>
      </c>
      <c r="T2104" s="19">
        <v>0</v>
      </c>
    </row>
    <row r="2105" spans="1:20" outlineLevel="3" x14ac:dyDescent="0.35">
      <c r="H2105" s="1" t="s">
        <v>11336</v>
      </c>
      <c r="O2105" s="18"/>
      <c r="Q2105" s="19">
        <f>SUBTOTAL(9,Q2104:Q2104)</f>
        <v>211615.38</v>
      </c>
      <c r="R2105" s="19">
        <f>SUBTOTAL(9,R2104:R2104)</f>
        <v>211615.38</v>
      </c>
      <c r="S2105" s="19">
        <f>SUBTOTAL(9,S2104:S2104)</f>
        <v>0</v>
      </c>
      <c r="T2105" s="19">
        <f>SUBTOTAL(9,T2104:T2104)</f>
        <v>0</v>
      </c>
    </row>
    <row r="2106" spans="1:20" s="10" customFormat="1" ht="29" outlineLevel="4" x14ac:dyDescent="0.35">
      <c r="A2106" s="10" t="s">
        <v>74</v>
      </c>
      <c r="B2106" s="10" t="s">
        <v>75</v>
      </c>
      <c r="C2106" s="15" t="s">
        <v>2494</v>
      </c>
      <c r="D2106" s="7" t="s">
        <v>2502</v>
      </c>
      <c r="E2106" s="10" t="s">
        <v>2502</v>
      </c>
      <c r="F2106" s="7" t="s">
        <v>4</v>
      </c>
      <c r="G2106" s="7" t="s">
        <v>729</v>
      </c>
      <c r="H2106" s="7" t="s">
        <v>2504</v>
      </c>
      <c r="I2106" s="6" t="s">
        <v>2505</v>
      </c>
      <c r="J2106" s="7" t="s">
        <v>4</v>
      </c>
      <c r="K2106" s="7" t="s">
        <v>4</v>
      </c>
      <c r="L2106" s="7" t="s">
        <v>4</v>
      </c>
      <c r="M2106" s="7" t="s">
        <v>5</v>
      </c>
      <c r="N2106" s="7" t="s">
        <v>2503</v>
      </c>
      <c r="O2106" s="21">
        <v>44404</v>
      </c>
      <c r="P2106" s="7" t="s">
        <v>7</v>
      </c>
      <c r="Q2106" s="22">
        <v>6166</v>
      </c>
      <c r="R2106" s="22">
        <v>0</v>
      </c>
      <c r="S2106" s="22">
        <v>6166</v>
      </c>
      <c r="T2106" s="22">
        <v>0</v>
      </c>
    </row>
    <row r="2107" spans="1:20" s="10" customFormat="1" ht="29" outlineLevel="4" x14ac:dyDescent="0.35">
      <c r="A2107" s="10" t="s">
        <v>74</v>
      </c>
      <c r="B2107" s="10" t="s">
        <v>75</v>
      </c>
      <c r="C2107" s="15" t="s">
        <v>2494</v>
      </c>
      <c r="D2107" s="7" t="s">
        <v>2502</v>
      </c>
      <c r="E2107" s="10" t="s">
        <v>2502</v>
      </c>
      <c r="F2107" s="7" t="s">
        <v>4</v>
      </c>
      <c r="G2107" s="7" t="s">
        <v>729</v>
      </c>
      <c r="H2107" s="7" t="s">
        <v>2504</v>
      </c>
      <c r="I2107" s="6" t="s">
        <v>2505</v>
      </c>
      <c r="J2107" s="7" t="s">
        <v>4</v>
      </c>
      <c r="K2107" s="7" t="s">
        <v>4</v>
      </c>
      <c r="L2107" s="7" t="s">
        <v>4</v>
      </c>
      <c r="M2107" s="7" t="s">
        <v>5</v>
      </c>
      <c r="N2107" s="7" t="s">
        <v>2506</v>
      </c>
      <c r="O2107" s="21">
        <v>44469</v>
      </c>
      <c r="P2107" s="7" t="s">
        <v>7</v>
      </c>
      <c r="Q2107" s="22">
        <v>6480</v>
      </c>
      <c r="R2107" s="22">
        <v>0</v>
      </c>
      <c r="S2107" s="22">
        <v>6480</v>
      </c>
      <c r="T2107" s="22">
        <v>0</v>
      </c>
    </row>
    <row r="2108" spans="1:20" s="10" customFormat="1" ht="29" outlineLevel="4" x14ac:dyDescent="0.35">
      <c r="A2108" s="10" t="s">
        <v>74</v>
      </c>
      <c r="B2108" s="10" t="s">
        <v>75</v>
      </c>
      <c r="C2108" s="15" t="s">
        <v>2494</v>
      </c>
      <c r="D2108" s="7" t="s">
        <v>2502</v>
      </c>
      <c r="E2108" s="10" t="s">
        <v>2502</v>
      </c>
      <c r="F2108" s="7" t="s">
        <v>4</v>
      </c>
      <c r="G2108" s="7" t="s">
        <v>729</v>
      </c>
      <c r="H2108" s="7" t="s">
        <v>2504</v>
      </c>
      <c r="I2108" s="6" t="s">
        <v>2505</v>
      </c>
      <c r="J2108" s="7" t="s">
        <v>4</v>
      </c>
      <c r="K2108" s="7" t="s">
        <v>4</v>
      </c>
      <c r="L2108" s="7" t="s">
        <v>4</v>
      </c>
      <c r="M2108" s="7" t="s">
        <v>5</v>
      </c>
      <c r="N2108" s="7" t="s">
        <v>2507</v>
      </c>
      <c r="O2108" s="21">
        <v>44489</v>
      </c>
      <c r="P2108" s="7" t="s">
        <v>7</v>
      </c>
      <c r="Q2108" s="22">
        <v>12645</v>
      </c>
      <c r="R2108" s="22">
        <v>0</v>
      </c>
      <c r="S2108" s="22">
        <v>12645</v>
      </c>
      <c r="T2108" s="22">
        <v>0</v>
      </c>
    </row>
    <row r="2109" spans="1:20" s="10" customFormat="1" ht="29" outlineLevel="4" x14ac:dyDescent="0.35">
      <c r="A2109" s="10" t="s">
        <v>74</v>
      </c>
      <c r="B2109" s="10" t="s">
        <v>75</v>
      </c>
      <c r="C2109" s="15" t="s">
        <v>2494</v>
      </c>
      <c r="D2109" s="7" t="s">
        <v>2502</v>
      </c>
      <c r="E2109" s="10" t="s">
        <v>2502</v>
      </c>
      <c r="F2109" s="7" t="s">
        <v>4</v>
      </c>
      <c r="G2109" s="7" t="s">
        <v>729</v>
      </c>
      <c r="H2109" s="7" t="s">
        <v>2504</v>
      </c>
      <c r="I2109" s="6" t="s">
        <v>2505</v>
      </c>
      <c r="J2109" s="7" t="s">
        <v>4</v>
      </c>
      <c r="K2109" s="7" t="s">
        <v>4</v>
      </c>
      <c r="L2109" s="7" t="s">
        <v>4</v>
      </c>
      <c r="M2109" s="7" t="s">
        <v>5</v>
      </c>
      <c r="N2109" s="7" t="s">
        <v>2508</v>
      </c>
      <c r="O2109" s="21">
        <v>44540</v>
      </c>
      <c r="P2109" s="7" t="s">
        <v>7</v>
      </c>
      <c r="Q2109" s="22">
        <v>6406</v>
      </c>
      <c r="R2109" s="22">
        <v>0</v>
      </c>
      <c r="S2109" s="22">
        <v>6406</v>
      </c>
      <c r="T2109" s="22">
        <v>0</v>
      </c>
    </row>
    <row r="2110" spans="1:20" s="10" customFormat="1" ht="29" outlineLevel="4" x14ac:dyDescent="0.35">
      <c r="A2110" s="10" t="s">
        <v>74</v>
      </c>
      <c r="B2110" s="10" t="s">
        <v>75</v>
      </c>
      <c r="C2110" s="15" t="s">
        <v>2494</v>
      </c>
      <c r="D2110" s="7" t="s">
        <v>2502</v>
      </c>
      <c r="E2110" s="10" t="s">
        <v>2502</v>
      </c>
      <c r="F2110" s="7" t="s">
        <v>4</v>
      </c>
      <c r="G2110" s="7" t="s">
        <v>729</v>
      </c>
      <c r="H2110" s="7" t="s">
        <v>2504</v>
      </c>
      <c r="I2110" s="6" t="s">
        <v>2505</v>
      </c>
      <c r="J2110" s="7" t="s">
        <v>4</v>
      </c>
      <c r="K2110" s="7" t="s">
        <v>4</v>
      </c>
      <c r="L2110" s="7" t="s">
        <v>4</v>
      </c>
      <c r="M2110" s="7" t="s">
        <v>5</v>
      </c>
      <c r="N2110" s="7" t="s">
        <v>2509</v>
      </c>
      <c r="O2110" s="21">
        <v>44551</v>
      </c>
      <c r="P2110" s="7" t="s">
        <v>7</v>
      </c>
      <c r="Q2110" s="22">
        <v>17181</v>
      </c>
      <c r="R2110" s="22">
        <v>0</v>
      </c>
      <c r="S2110" s="22">
        <v>17181</v>
      </c>
      <c r="T2110" s="22">
        <v>0</v>
      </c>
    </row>
    <row r="2111" spans="1:20" s="10" customFormat="1" ht="29" outlineLevel="4" x14ac:dyDescent="0.35">
      <c r="A2111" s="10" t="s">
        <v>74</v>
      </c>
      <c r="B2111" s="10" t="s">
        <v>75</v>
      </c>
      <c r="C2111" s="15" t="s">
        <v>2494</v>
      </c>
      <c r="D2111" s="7" t="s">
        <v>2502</v>
      </c>
      <c r="E2111" s="10" t="s">
        <v>2502</v>
      </c>
      <c r="F2111" s="7" t="s">
        <v>4</v>
      </c>
      <c r="G2111" s="7" t="s">
        <v>729</v>
      </c>
      <c r="H2111" s="7" t="s">
        <v>2504</v>
      </c>
      <c r="I2111" s="6" t="s">
        <v>2505</v>
      </c>
      <c r="J2111" s="7" t="s">
        <v>4</v>
      </c>
      <c r="K2111" s="7" t="s">
        <v>4</v>
      </c>
      <c r="L2111" s="7" t="s">
        <v>4</v>
      </c>
      <c r="M2111" s="7" t="s">
        <v>5</v>
      </c>
      <c r="N2111" s="7" t="s">
        <v>2510</v>
      </c>
      <c r="O2111" s="21">
        <v>44596</v>
      </c>
      <c r="P2111" s="7" t="s">
        <v>7</v>
      </c>
      <c r="Q2111" s="22">
        <v>22494</v>
      </c>
      <c r="R2111" s="22">
        <v>0</v>
      </c>
      <c r="S2111" s="22">
        <v>22494</v>
      </c>
      <c r="T2111" s="22">
        <v>0</v>
      </c>
    </row>
    <row r="2112" spans="1:20" s="10" customFormat="1" ht="29" outlineLevel="4" x14ac:dyDescent="0.35">
      <c r="A2112" s="10" t="s">
        <v>74</v>
      </c>
      <c r="B2112" s="10" t="s">
        <v>75</v>
      </c>
      <c r="C2112" s="15" t="s">
        <v>2494</v>
      </c>
      <c r="D2112" s="7" t="s">
        <v>2502</v>
      </c>
      <c r="E2112" s="10" t="s">
        <v>2502</v>
      </c>
      <c r="F2112" s="7" t="s">
        <v>4</v>
      </c>
      <c r="G2112" s="7" t="s">
        <v>729</v>
      </c>
      <c r="H2112" s="7" t="s">
        <v>2504</v>
      </c>
      <c r="I2112" s="6" t="s">
        <v>2505</v>
      </c>
      <c r="J2112" s="7" t="s">
        <v>4</v>
      </c>
      <c r="K2112" s="7" t="s">
        <v>4</v>
      </c>
      <c r="L2112" s="7" t="s">
        <v>4</v>
      </c>
      <c r="M2112" s="7" t="s">
        <v>5</v>
      </c>
      <c r="N2112" s="7" t="s">
        <v>2511</v>
      </c>
      <c r="O2112" s="21">
        <v>44627</v>
      </c>
      <c r="P2112" s="7" t="s">
        <v>7</v>
      </c>
      <c r="Q2112" s="22">
        <v>30588</v>
      </c>
      <c r="R2112" s="22">
        <v>0</v>
      </c>
      <c r="S2112" s="22">
        <v>30588</v>
      </c>
      <c r="T2112" s="22">
        <v>0</v>
      </c>
    </row>
    <row r="2113" spans="1:20" s="10" customFormat="1" ht="29" outlineLevel="4" x14ac:dyDescent="0.35">
      <c r="A2113" s="10" t="s">
        <v>74</v>
      </c>
      <c r="B2113" s="10" t="s">
        <v>75</v>
      </c>
      <c r="C2113" s="15" t="s">
        <v>2494</v>
      </c>
      <c r="D2113" s="7" t="s">
        <v>2502</v>
      </c>
      <c r="E2113" s="10" t="s">
        <v>2502</v>
      </c>
      <c r="F2113" s="7" t="s">
        <v>4</v>
      </c>
      <c r="G2113" s="7" t="s">
        <v>729</v>
      </c>
      <c r="H2113" s="7" t="s">
        <v>2504</v>
      </c>
      <c r="I2113" s="6" t="s">
        <v>2505</v>
      </c>
      <c r="J2113" s="7" t="s">
        <v>4</v>
      </c>
      <c r="K2113" s="7" t="s">
        <v>4</v>
      </c>
      <c r="L2113" s="7" t="s">
        <v>4</v>
      </c>
      <c r="M2113" s="7" t="s">
        <v>5</v>
      </c>
      <c r="N2113" s="7" t="s">
        <v>2512</v>
      </c>
      <c r="O2113" s="21">
        <v>44651</v>
      </c>
      <c r="P2113" s="7" t="s">
        <v>7</v>
      </c>
      <c r="Q2113" s="22">
        <v>253672</v>
      </c>
      <c r="R2113" s="22">
        <v>0</v>
      </c>
      <c r="S2113" s="22">
        <v>253672</v>
      </c>
      <c r="T2113" s="22">
        <v>0</v>
      </c>
    </row>
    <row r="2114" spans="1:20" outlineLevel="3" x14ac:dyDescent="0.35">
      <c r="H2114" s="1" t="s">
        <v>11337</v>
      </c>
      <c r="O2114" s="18"/>
      <c r="Q2114" s="19">
        <f>SUBTOTAL(9,Q2106:Q2113)</f>
        <v>355632</v>
      </c>
      <c r="R2114" s="19">
        <f>SUBTOTAL(9,R2106:R2113)</f>
        <v>0</v>
      </c>
      <c r="S2114" s="19">
        <f>SUBTOTAL(9,S2106:S2113)</f>
        <v>355632</v>
      </c>
      <c r="T2114" s="19">
        <f>SUBTOTAL(9,T2106:T2113)</f>
        <v>0</v>
      </c>
    </row>
    <row r="2115" spans="1:20" ht="29" outlineLevel="4" x14ac:dyDescent="0.35">
      <c r="A2115" s="9" t="s">
        <v>74</v>
      </c>
      <c r="B2115" s="9" t="s">
        <v>75</v>
      </c>
      <c r="C2115" s="12" t="s">
        <v>2494</v>
      </c>
      <c r="D2115" s="5" t="s">
        <v>2502</v>
      </c>
      <c r="E2115" s="9" t="s">
        <v>2502</v>
      </c>
      <c r="F2115" s="5" t="s">
        <v>4</v>
      </c>
      <c r="G2115" s="5" t="s">
        <v>729</v>
      </c>
      <c r="H2115" s="5" t="s">
        <v>2514</v>
      </c>
      <c r="I2115" s="4" t="s">
        <v>2505</v>
      </c>
      <c r="J2115" s="5" t="s">
        <v>4</v>
      </c>
      <c r="K2115" s="5" t="s">
        <v>4</v>
      </c>
      <c r="L2115" s="5" t="s">
        <v>4</v>
      </c>
      <c r="M2115" s="5" t="s">
        <v>5</v>
      </c>
      <c r="N2115" s="5" t="s">
        <v>2513</v>
      </c>
      <c r="O2115" s="18">
        <v>44452</v>
      </c>
      <c r="P2115" s="5" t="s">
        <v>7</v>
      </c>
      <c r="Q2115" s="19">
        <v>273626</v>
      </c>
      <c r="R2115" s="19">
        <v>0</v>
      </c>
      <c r="S2115" s="19">
        <v>273626</v>
      </c>
      <c r="T2115" s="19">
        <v>0</v>
      </c>
    </row>
    <row r="2116" spans="1:20" ht="29" outlineLevel="4" x14ac:dyDescent="0.35">
      <c r="A2116" s="9" t="s">
        <v>74</v>
      </c>
      <c r="B2116" s="9" t="s">
        <v>75</v>
      </c>
      <c r="C2116" s="12" t="s">
        <v>2494</v>
      </c>
      <c r="D2116" s="5" t="s">
        <v>2502</v>
      </c>
      <c r="E2116" s="9" t="s">
        <v>2502</v>
      </c>
      <c r="F2116" s="5" t="s">
        <v>4</v>
      </c>
      <c r="G2116" s="5" t="s">
        <v>729</v>
      </c>
      <c r="H2116" s="5" t="s">
        <v>2514</v>
      </c>
      <c r="I2116" s="4" t="s">
        <v>2505</v>
      </c>
      <c r="J2116" s="5" t="s">
        <v>4</v>
      </c>
      <c r="K2116" s="5" t="s">
        <v>4</v>
      </c>
      <c r="L2116" s="5" t="s">
        <v>4</v>
      </c>
      <c r="M2116" s="5" t="s">
        <v>5</v>
      </c>
      <c r="N2116" s="5" t="s">
        <v>2515</v>
      </c>
      <c r="O2116" s="18">
        <v>44509</v>
      </c>
      <c r="P2116" s="5" t="s">
        <v>7</v>
      </c>
      <c r="Q2116" s="19">
        <v>370152</v>
      </c>
      <c r="R2116" s="19">
        <v>0</v>
      </c>
      <c r="S2116" s="19">
        <v>370152</v>
      </c>
      <c r="T2116" s="19">
        <v>0</v>
      </c>
    </row>
    <row r="2117" spans="1:20" ht="29" outlineLevel="4" x14ac:dyDescent="0.35">
      <c r="A2117" s="9" t="s">
        <v>74</v>
      </c>
      <c r="B2117" s="9" t="s">
        <v>75</v>
      </c>
      <c r="C2117" s="12" t="s">
        <v>2494</v>
      </c>
      <c r="D2117" s="5" t="s">
        <v>2502</v>
      </c>
      <c r="E2117" s="9" t="s">
        <v>2502</v>
      </c>
      <c r="F2117" s="5" t="s">
        <v>4</v>
      </c>
      <c r="G2117" s="5" t="s">
        <v>729</v>
      </c>
      <c r="H2117" s="5" t="s">
        <v>2514</v>
      </c>
      <c r="I2117" s="4" t="s">
        <v>2505</v>
      </c>
      <c r="J2117" s="5" t="s">
        <v>4</v>
      </c>
      <c r="K2117" s="5" t="s">
        <v>4</v>
      </c>
      <c r="L2117" s="5" t="s">
        <v>4</v>
      </c>
      <c r="M2117" s="5" t="s">
        <v>5</v>
      </c>
      <c r="N2117" s="5" t="s">
        <v>2516</v>
      </c>
      <c r="O2117" s="18">
        <v>44551</v>
      </c>
      <c r="P2117" s="5" t="s">
        <v>7</v>
      </c>
      <c r="Q2117" s="19">
        <v>280992</v>
      </c>
      <c r="R2117" s="19">
        <v>0</v>
      </c>
      <c r="S2117" s="19">
        <v>280992</v>
      </c>
      <c r="T2117" s="19">
        <v>0</v>
      </c>
    </row>
    <row r="2118" spans="1:20" ht="29" outlineLevel="4" x14ac:dyDescent="0.35">
      <c r="A2118" s="9" t="s">
        <v>74</v>
      </c>
      <c r="B2118" s="9" t="s">
        <v>75</v>
      </c>
      <c r="C2118" s="12" t="s">
        <v>2494</v>
      </c>
      <c r="D2118" s="5" t="s">
        <v>2502</v>
      </c>
      <c r="E2118" s="9" t="s">
        <v>2502</v>
      </c>
      <c r="F2118" s="5" t="s">
        <v>4</v>
      </c>
      <c r="G2118" s="5" t="s">
        <v>729</v>
      </c>
      <c r="H2118" s="5" t="s">
        <v>2514</v>
      </c>
      <c r="I2118" s="4" t="s">
        <v>2505</v>
      </c>
      <c r="J2118" s="5" t="s">
        <v>4</v>
      </c>
      <c r="K2118" s="5" t="s">
        <v>4</v>
      </c>
      <c r="L2118" s="5" t="s">
        <v>4</v>
      </c>
      <c r="M2118" s="5" t="s">
        <v>5</v>
      </c>
      <c r="N2118" s="5" t="s">
        <v>2517</v>
      </c>
      <c r="O2118" s="18">
        <v>44602</v>
      </c>
      <c r="P2118" s="5" t="s">
        <v>7</v>
      </c>
      <c r="Q2118" s="19">
        <v>758449</v>
      </c>
      <c r="R2118" s="19">
        <v>0</v>
      </c>
      <c r="S2118" s="19">
        <v>758449</v>
      </c>
      <c r="T2118" s="19">
        <v>0</v>
      </c>
    </row>
    <row r="2119" spans="1:20" ht="29" outlineLevel="4" x14ac:dyDescent="0.35">
      <c r="A2119" s="9" t="s">
        <v>74</v>
      </c>
      <c r="B2119" s="9" t="s">
        <v>75</v>
      </c>
      <c r="C2119" s="12" t="s">
        <v>2494</v>
      </c>
      <c r="D2119" s="5" t="s">
        <v>2502</v>
      </c>
      <c r="E2119" s="9" t="s">
        <v>2502</v>
      </c>
      <c r="F2119" s="5" t="s">
        <v>4</v>
      </c>
      <c r="G2119" s="5" t="s">
        <v>729</v>
      </c>
      <c r="H2119" s="5" t="s">
        <v>2514</v>
      </c>
      <c r="I2119" s="4" t="s">
        <v>2505</v>
      </c>
      <c r="J2119" s="5" t="s">
        <v>4</v>
      </c>
      <c r="K2119" s="5" t="s">
        <v>4</v>
      </c>
      <c r="L2119" s="5" t="s">
        <v>4</v>
      </c>
      <c r="M2119" s="5" t="s">
        <v>5</v>
      </c>
      <c r="N2119" s="5" t="s">
        <v>2518</v>
      </c>
      <c r="O2119" s="18">
        <v>44649</v>
      </c>
      <c r="P2119" s="5" t="s">
        <v>7</v>
      </c>
      <c r="Q2119" s="19">
        <v>207022</v>
      </c>
      <c r="R2119" s="19">
        <v>0</v>
      </c>
      <c r="S2119" s="19">
        <v>207022</v>
      </c>
      <c r="T2119" s="19">
        <v>0</v>
      </c>
    </row>
    <row r="2120" spans="1:20" ht="29" outlineLevel="4" x14ac:dyDescent="0.35">
      <c r="A2120" s="9" t="s">
        <v>74</v>
      </c>
      <c r="B2120" s="9" t="s">
        <v>75</v>
      </c>
      <c r="C2120" s="12" t="s">
        <v>2494</v>
      </c>
      <c r="D2120" s="5" t="s">
        <v>2502</v>
      </c>
      <c r="E2120" s="9" t="s">
        <v>2502</v>
      </c>
      <c r="F2120" s="5" t="s">
        <v>4</v>
      </c>
      <c r="G2120" s="5" t="s">
        <v>729</v>
      </c>
      <c r="H2120" s="5" t="s">
        <v>2514</v>
      </c>
      <c r="I2120" s="4" t="s">
        <v>2505</v>
      </c>
      <c r="J2120" s="5" t="s">
        <v>4</v>
      </c>
      <c r="K2120" s="5" t="s">
        <v>4</v>
      </c>
      <c r="L2120" s="5" t="s">
        <v>4</v>
      </c>
      <c r="M2120" s="5" t="s">
        <v>5</v>
      </c>
      <c r="N2120" s="5" t="s">
        <v>2519</v>
      </c>
      <c r="O2120" s="18">
        <v>44694</v>
      </c>
      <c r="P2120" s="5" t="s">
        <v>7</v>
      </c>
      <c r="Q2120" s="19">
        <v>363827</v>
      </c>
      <c r="R2120" s="19">
        <v>0</v>
      </c>
      <c r="S2120" s="19">
        <v>363827</v>
      </c>
      <c r="T2120" s="19">
        <v>0</v>
      </c>
    </row>
    <row r="2121" spans="1:20" outlineLevel="3" x14ac:dyDescent="0.35">
      <c r="H2121" s="1" t="s">
        <v>11338</v>
      </c>
      <c r="O2121" s="18"/>
      <c r="Q2121" s="19">
        <f>SUBTOTAL(9,Q2115:Q2120)</f>
        <v>2254068</v>
      </c>
      <c r="R2121" s="19">
        <f>SUBTOTAL(9,R2115:R2120)</f>
        <v>0</v>
      </c>
      <c r="S2121" s="19">
        <f>SUBTOTAL(9,S2115:S2120)</f>
        <v>2254068</v>
      </c>
      <c r="T2121" s="19">
        <f>SUBTOTAL(9,T2115:T2120)</f>
        <v>0</v>
      </c>
    </row>
    <row r="2122" spans="1:20" ht="29" outlineLevel="4" x14ac:dyDescent="0.35">
      <c r="A2122" s="9" t="s">
        <v>74</v>
      </c>
      <c r="B2122" s="9" t="s">
        <v>75</v>
      </c>
      <c r="C2122" s="12" t="s">
        <v>2494</v>
      </c>
      <c r="D2122" s="5" t="s">
        <v>2502</v>
      </c>
      <c r="E2122" s="9" t="s">
        <v>2502</v>
      </c>
      <c r="F2122" s="5" t="s">
        <v>77</v>
      </c>
      <c r="G2122" s="5" t="s">
        <v>4</v>
      </c>
      <c r="H2122" s="5" t="s">
        <v>2521</v>
      </c>
      <c r="I2122" s="4" t="s">
        <v>2522</v>
      </c>
      <c r="J2122" s="5" t="s">
        <v>4</v>
      </c>
      <c r="K2122" s="5" t="s">
        <v>4</v>
      </c>
      <c r="L2122" s="5" t="s">
        <v>4</v>
      </c>
      <c r="M2122" s="5" t="s">
        <v>5</v>
      </c>
      <c r="N2122" s="5" t="s">
        <v>2520</v>
      </c>
      <c r="O2122" s="18">
        <v>44615</v>
      </c>
      <c r="P2122" s="5" t="s">
        <v>7</v>
      </c>
      <c r="Q2122" s="19">
        <v>205000</v>
      </c>
      <c r="R2122" s="19">
        <v>205000</v>
      </c>
      <c r="S2122" s="19">
        <v>0</v>
      </c>
      <c r="T2122" s="19">
        <v>0</v>
      </c>
    </row>
    <row r="2123" spans="1:20" outlineLevel="3" x14ac:dyDescent="0.35">
      <c r="H2123" s="1" t="s">
        <v>11339</v>
      </c>
      <c r="O2123" s="18"/>
      <c r="Q2123" s="19">
        <f>SUBTOTAL(9,Q2122:Q2122)</f>
        <v>205000</v>
      </c>
      <c r="R2123" s="19">
        <f>SUBTOTAL(9,R2122:R2122)</f>
        <v>205000</v>
      </c>
      <c r="S2123" s="19">
        <f>SUBTOTAL(9,S2122:S2122)</f>
        <v>0</v>
      </c>
      <c r="T2123" s="19">
        <f>SUBTOTAL(9,T2122:T2122)</f>
        <v>0</v>
      </c>
    </row>
    <row r="2124" spans="1:20" ht="29" outlineLevel="4" x14ac:dyDescent="0.35">
      <c r="A2124" s="9" t="s">
        <v>526</v>
      </c>
      <c r="B2124" s="9" t="s">
        <v>527</v>
      </c>
      <c r="C2124" s="12" t="s">
        <v>2494</v>
      </c>
      <c r="D2124" s="5" t="s">
        <v>2523</v>
      </c>
      <c r="E2124" s="9" t="s">
        <v>2524</v>
      </c>
      <c r="F2124" s="5" t="s">
        <v>529</v>
      </c>
      <c r="G2124" s="5" t="s">
        <v>4</v>
      </c>
      <c r="H2124" s="5" t="s">
        <v>2526</v>
      </c>
      <c r="I2124" s="4" t="s">
        <v>12600</v>
      </c>
      <c r="J2124" s="5" t="s">
        <v>4</v>
      </c>
      <c r="K2124" s="5" t="s">
        <v>4</v>
      </c>
      <c r="L2124" s="5" t="s">
        <v>4</v>
      </c>
      <c r="M2124" s="5" t="s">
        <v>5</v>
      </c>
      <c r="N2124" s="5" t="s">
        <v>2527</v>
      </c>
      <c r="O2124" s="18">
        <v>44390</v>
      </c>
      <c r="P2124" s="5" t="s">
        <v>7</v>
      </c>
      <c r="Q2124" s="19">
        <v>24709.84</v>
      </c>
      <c r="R2124" s="19">
        <v>24709.84</v>
      </c>
      <c r="S2124" s="19">
        <v>0</v>
      </c>
      <c r="T2124" s="19">
        <v>0</v>
      </c>
    </row>
    <row r="2125" spans="1:20" ht="29" outlineLevel="4" x14ac:dyDescent="0.35">
      <c r="A2125" s="9" t="s">
        <v>526</v>
      </c>
      <c r="B2125" s="9" t="s">
        <v>527</v>
      </c>
      <c r="C2125" s="12" t="s">
        <v>2494</v>
      </c>
      <c r="D2125" s="5" t="s">
        <v>2523</v>
      </c>
      <c r="E2125" s="9" t="s">
        <v>2524</v>
      </c>
      <c r="F2125" s="5" t="s">
        <v>529</v>
      </c>
      <c r="G2125" s="5" t="s">
        <v>4</v>
      </c>
      <c r="H2125" s="5" t="s">
        <v>2526</v>
      </c>
      <c r="I2125" s="4" t="s">
        <v>12600</v>
      </c>
      <c r="J2125" s="5" t="s">
        <v>4</v>
      </c>
      <c r="K2125" s="5" t="s">
        <v>4</v>
      </c>
      <c r="L2125" s="5" t="s">
        <v>4</v>
      </c>
      <c r="M2125" s="5" t="s">
        <v>5</v>
      </c>
      <c r="N2125" s="5" t="s">
        <v>2528</v>
      </c>
      <c r="O2125" s="18">
        <v>44441</v>
      </c>
      <c r="P2125" s="5" t="s">
        <v>7</v>
      </c>
      <c r="Q2125" s="19">
        <v>25511.65</v>
      </c>
      <c r="R2125" s="19">
        <v>25511.65</v>
      </c>
      <c r="S2125" s="19">
        <v>0</v>
      </c>
      <c r="T2125" s="19">
        <v>0</v>
      </c>
    </row>
    <row r="2126" spans="1:20" ht="29" outlineLevel="4" x14ac:dyDescent="0.35">
      <c r="A2126" s="9" t="s">
        <v>526</v>
      </c>
      <c r="B2126" s="9" t="s">
        <v>527</v>
      </c>
      <c r="C2126" s="12" t="s">
        <v>2494</v>
      </c>
      <c r="D2126" s="5" t="s">
        <v>2523</v>
      </c>
      <c r="E2126" s="9" t="s">
        <v>2524</v>
      </c>
      <c r="F2126" s="5" t="s">
        <v>529</v>
      </c>
      <c r="G2126" s="5" t="s">
        <v>4</v>
      </c>
      <c r="H2126" s="5" t="s">
        <v>2526</v>
      </c>
      <c r="I2126" s="4" t="s">
        <v>12600</v>
      </c>
      <c r="J2126" s="5" t="s">
        <v>4</v>
      </c>
      <c r="K2126" s="5" t="s">
        <v>4</v>
      </c>
      <c r="L2126" s="5" t="s">
        <v>4</v>
      </c>
      <c r="M2126" s="5" t="s">
        <v>5</v>
      </c>
      <c r="N2126" s="5" t="s">
        <v>2529</v>
      </c>
      <c r="O2126" s="18">
        <v>44484</v>
      </c>
      <c r="P2126" s="5" t="s">
        <v>7</v>
      </c>
      <c r="Q2126" s="19">
        <v>98152.01</v>
      </c>
      <c r="R2126" s="19">
        <v>98152.01</v>
      </c>
      <c r="S2126" s="19">
        <v>0</v>
      </c>
      <c r="T2126" s="19">
        <v>0</v>
      </c>
    </row>
    <row r="2127" spans="1:20" ht="29" outlineLevel="4" x14ac:dyDescent="0.35">
      <c r="A2127" s="9" t="s">
        <v>526</v>
      </c>
      <c r="B2127" s="9" t="s">
        <v>527</v>
      </c>
      <c r="C2127" s="12" t="s">
        <v>2494</v>
      </c>
      <c r="D2127" s="5" t="s">
        <v>2523</v>
      </c>
      <c r="E2127" s="9" t="s">
        <v>2524</v>
      </c>
      <c r="F2127" s="5" t="s">
        <v>529</v>
      </c>
      <c r="G2127" s="5" t="s">
        <v>4</v>
      </c>
      <c r="H2127" s="5" t="s">
        <v>2526</v>
      </c>
      <c r="I2127" s="4" t="s">
        <v>12600</v>
      </c>
      <c r="J2127" s="5" t="s">
        <v>4</v>
      </c>
      <c r="K2127" s="5" t="s">
        <v>4</v>
      </c>
      <c r="L2127" s="5" t="s">
        <v>4</v>
      </c>
      <c r="M2127" s="5" t="s">
        <v>5</v>
      </c>
      <c r="N2127" s="5" t="s">
        <v>2525</v>
      </c>
      <c r="O2127" s="18">
        <v>44523</v>
      </c>
      <c r="P2127" s="5" t="s">
        <v>7</v>
      </c>
      <c r="Q2127" s="19">
        <f>39858.5+0.7</f>
        <v>39859.199999999997</v>
      </c>
      <c r="R2127" s="19">
        <f>39858.5+0.7</f>
        <v>39859.199999999997</v>
      </c>
      <c r="S2127" s="19">
        <v>0</v>
      </c>
      <c r="T2127" s="19">
        <v>0</v>
      </c>
    </row>
    <row r="2128" spans="1:20" outlineLevel="3" x14ac:dyDescent="0.35">
      <c r="H2128" s="1" t="s">
        <v>11340</v>
      </c>
      <c r="O2128" s="18"/>
      <c r="Q2128" s="19">
        <f>SUBTOTAL(9,Q2124:Q2127)</f>
        <v>188232.7</v>
      </c>
      <c r="R2128" s="19">
        <f>SUBTOTAL(9,R2124:R2127)</f>
        <v>188232.7</v>
      </c>
      <c r="S2128" s="19">
        <f>SUBTOTAL(9,S2124:S2127)</f>
        <v>0</v>
      </c>
      <c r="T2128" s="19">
        <f>SUBTOTAL(9,T2124:T2127)</f>
        <v>0</v>
      </c>
    </row>
    <row r="2129" spans="1:20" ht="29" outlineLevel="4" x14ac:dyDescent="0.35">
      <c r="A2129" s="9" t="s">
        <v>74</v>
      </c>
      <c r="B2129" s="9" t="s">
        <v>75</v>
      </c>
      <c r="C2129" s="12" t="s">
        <v>2494</v>
      </c>
      <c r="D2129" s="5" t="s">
        <v>2502</v>
      </c>
      <c r="E2129" s="9" t="s">
        <v>2502</v>
      </c>
      <c r="F2129" s="5" t="s">
        <v>77</v>
      </c>
      <c r="G2129" s="5" t="s">
        <v>4</v>
      </c>
      <c r="H2129" s="5" t="s">
        <v>2531</v>
      </c>
      <c r="I2129" s="4" t="s">
        <v>2522</v>
      </c>
      <c r="J2129" s="5" t="s">
        <v>4</v>
      </c>
      <c r="K2129" s="5" t="s">
        <v>4</v>
      </c>
      <c r="L2129" s="5" t="s">
        <v>4</v>
      </c>
      <c r="M2129" s="5" t="s">
        <v>5</v>
      </c>
      <c r="N2129" s="5" t="s">
        <v>2530</v>
      </c>
      <c r="O2129" s="18">
        <v>44469</v>
      </c>
      <c r="P2129" s="5" t="s">
        <v>7</v>
      </c>
      <c r="Q2129" s="19">
        <v>782707</v>
      </c>
      <c r="R2129" s="19">
        <v>782707</v>
      </c>
      <c r="S2129" s="19">
        <v>0</v>
      </c>
      <c r="T2129" s="19">
        <v>0</v>
      </c>
    </row>
    <row r="2130" spans="1:20" ht="29" outlineLevel="4" x14ac:dyDescent="0.35">
      <c r="A2130" s="9" t="s">
        <v>74</v>
      </c>
      <c r="B2130" s="9" t="s">
        <v>75</v>
      </c>
      <c r="C2130" s="12" t="s">
        <v>2494</v>
      </c>
      <c r="D2130" s="5" t="s">
        <v>2502</v>
      </c>
      <c r="E2130" s="9" t="s">
        <v>2502</v>
      </c>
      <c r="F2130" s="5" t="s">
        <v>77</v>
      </c>
      <c r="G2130" s="5" t="s">
        <v>4</v>
      </c>
      <c r="H2130" s="5" t="s">
        <v>2531</v>
      </c>
      <c r="I2130" s="4" t="s">
        <v>2522</v>
      </c>
      <c r="J2130" s="5" t="s">
        <v>4</v>
      </c>
      <c r="K2130" s="5" t="s">
        <v>4</v>
      </c>
      <c r="L2130" s="5" t="s">
        <v>4</v>
      </c>
      <c r="M2130" s="5" t="s">
        <v>5</v>
      </c>
      <c r="N2130" s="5" t="s">
        <v>2532</v>
      </c>
      <c r="O2130" s="18">
        <v>44489</v>
      </c>
      <c r="P2130" s="5" t="s">
        <v>7</v>
      </c>
      <c r="Q2130" s="19">
        <v>56552</v>
      </c>
      <c r="R2130" s="19">
        <v>56552</v>
      </c>
      <c r="S2130" s="19">
        <v>0</v>
      </c>
      <c r="T2130" s="19">
        <v>0</v>
      </c>
    </row>
    <row r="2131" spans="1:20" ht="29" outlineLevel="4" x14ac:dyDescent="0.35">
      <c r="A2131" s="9" t="s">
        <v>74</v>
      </c>
      <c r="B2131" s="9" t="s">
        <v>75</v>
      </c>
      <c r="C2131" s="12" t="s">
        <v>2494</v>
      </c>
      <c r="D2131" s="5" t="s">
        <v>2502</v>
      </c>
      <c r="E2131" s="9" t="s">
        <v>2502</v>
      </c>
      <c r="F2131" s="5" t="s">
        <v>77</v>
      </c>
      <c r="G2131" s="5" t="s">
        <v>4</v>
      </c>
      <c r="H2131" s="5" t="s">
        <v>2531</v>
      </c>
      <c r="I2131" s="4" t="s">
        <v>2522</v>
      </c>
      <c r="J2131" s="5" t="s">
        <v>4</v>
      </c>
      <c r="K2131" s="5" t="s">
        <v>4</v>
      </c>
      <c r="L2131" s="5" t="s">
        <v>4</v>
      </c>
      <c r="M2131" s="5" t="s">
        <v>5</v>
      </c>
      <c r="N2131" s="5" t="s">
        <v>2533</v>
      </c>
      <c r="O2131" s="18">
        <v>44540</v>
      </c>
      <c r="P2131" s="5" t="s">
        <v>7</v>
      </c>
      <c r="Q2131" s="19">
        <v>398443</v>
      </c>
      <c r="R2131" s="19">
        <v>398443</v>
      </c>
      <c r="S2131" s="19">
        <v>0</v>
      </c>
      <c r="T2131" s="19">
        <v>0</v>
      </c>
    </row>
    <row r="2132" spans="1:20" ht="29" outlineLevel="4" x14ac:dyDescent="0.35">
      <c r="A2132" s="9" t="s">
        <v>74</v>
      </c>
      <c r="B2132" s="9" t="s">
        <v>75</v>
      </c>
      <c r="C2132" s="12" t="s">
        <v>2494</v>
      </c>
      <c r="D2132" s="5" t="s">
        <v>2502</v>
      </c>
      <c r="E2132" s="9" t="s">
        <v>2502</v>
      </c>
      <c r="F2132" s="5" t="s">
        <v>77</v>
      </c>
      <c r="G2132" s="5" t="s">
        <v>4</v>
      </c>
      <c r="H2132" s="5" t="s">
        <v>2531</v>
      </c>
      <c r="I2132" s="4" t="s">
        <v>2522</v>
      </c>
      <c r="J2132" s="5" t="s">
        <v>4</v>
      </c>
      <c r="K2132" s="5" t="s">
        <v>4</v>
      </c>
      <c r="L2132" s="5" t="s">
        <v>4</v>
      </c>
      <c r="M2132" s="5" t="s">
        <v>5</v>
      </c>
      <c r="N2132" s="5" t="s">
        <v>2534</v>
      </c>
      <c r="O2132" s="18">
        <v>44551</v>
      </c>
      <c r="P2132" s="5" t="s">
        <v>7</v>
      </c>
      <c r="Q2132" s="19">
        <v>43225</v>
      </c>
      <c r="R2132" s="19">
        <v>43225</v>
      </c>
      <c r="S2132" s="19">
        <v>0</v>
      </c>
      <c r="T2132" s="19">
        <v>0</v>
      </c>
    </row>
    <row r="2133" spans="1:20" ht="29" outlineLevel="4" x14ac:dyDescent="0.35">
      <c r="A2133" s="9" t="s">
        <v>74</v>
      </c>
      <c r="B2133" s="9" t="s">
        <v>75</v>
      </c>
      <c r="C2133" s="12" t="s">
        <v>2494</v>
      </c>
      <c r="D2133" s="5" t="s">
        <v>2502</v>
      </c>
      <c r="E2133" s="9" t="s">
        <v>2502</v>
      </c>
      <c r="F2133" s="5" t="s">
        <v>77</v>
      </c>
      <c r="G2133" s="5" t="s">
        <v>4</v>
      </c>
      <c r="H2133" s="5" t="s">
        <v>2531</v>
      </c>
      <c r="I2133" s="4" t="s">
        <v>2522</v>
      </c>
      <c r="J2133" s="5" t="s">
        <v>4</v>
      </c>
      <c r="K2133" s="5" t="s">
        <v>4</v>
      </c>
      <c r="L2133" s="5" t="s">
        <v>4</v>
      </c>
      <c r="M2133" s="5" t="s">
        <v>5</v>
      </c>
      <c r="N2133" s="5" t="s">
        <v>2535</v>
      </c>
      <c r="O2133" s="18">
        <v>44581</v>
      </c>
      <c r="P2133" s="5" t="s">
        <v>7</v>
      </c>
      <c r="Q2133" s="19">
        <v>953703</v>
      </c>
      <c r="R2133" s="19">
        <v>953703</v>
      </c>
      <c r="S2133" s="19">
        <v>0</v>
      </c>
      <c r="T2133" s="19">
        <v>0</v>
      </c>
    </row>
    <row r="2134" spans="1:20" ht="29" outlineLevel="4" x14ac:dyDescent="0.35">
      <c r="A2134" s="9" t="s">
        <v>74</v>
      </c>
      <c r="B2134" s="9" t="s">
        <v>75</v>
      </c>
      <c r="C2134" s="12" t="s">
        <v>2494</v>
      </c>
      <c r="D2134" s="5" t="s">
        <v>2502</v>
      </c>
      <c r="E2134" s="9" t="s">
        <v>2502</v>
      </c>
      <c r="F2134" s="5" t="s">
        <v>77</v>
      </c>
      <c r="G2134" s="5" t="s">
        <v>4</v>
      </c>
      <c r="H2134" s="5" t="s">
        <v>2531</v>
      </c>
      <c r="I2134" s="4" t="s">
        <v>2522</v>
      </c>
      <c r="J2134" s="5" t="s">
        <v>4</v>
      </c>
      <c r="K2134" s="5" t="s">
        <v>4</v>
      </c>
      <c r="L2134" s="5" t="s">
        <v>4</v>
      </c>
      <c r="M2134" s="5" t="s">
        <v>5</v>
      </c>
      <c r="N2134" s="5" t="s">
        <v>2536</v>
      </c>
      <c r="O2134" s="18">
        <v>44594</v>
      </c>
      <c r="P2134" s="5" t="s">
        <v>7</v>
      </c>
      <c r="Q2134" s="19">
        <v>35817</v>
      </c>
      <c r="R2134" s="19">
        <v>35817</v>
      </c>
      <c r="S2134" s="19">
        <v>0</v>
      </c>
      <c r="T2134" s="19">
        <v>0</v>
      </c>
    </row>
    <row r="2135" spans="1:20" ht="29" outlineLevel="4" x14ac:dyDescent="0.35">
      <c r="A2135" s="9" t="s">
        <v>74</v>
      </c>
      <c r="B2135" s="9" t="s">
        <v>75</v>
      </c>
      <c r="C2135" s="12" t="s">
        <v>2494</v>
      </c>
      <c r="D2135" s="5" t="s">
        <v>2502</v>
      </c>
      <c r="E2135" s="9" t="s">
        <v>2502</v>
      </c>
      <c r="F2135" s="5" t="s">
        <v>77</v>
      </c>
      <c r="G2135" s="5" t="s">
        <v>4</v>
      </c>
      <c r="H2135" s="5" t="s">
        <v>2531</v>
      </c>
      <c r="I2135" s="4" t="s">
        <v>2522</v>
      </c>
      <c r="J2135" s="5" t="s">
        <v>4</v>
      </c>
      <c r="K2135" s="5" t="s">
        <v>4</v>
      </c>
      <c r="L2135" s="5" t="s">
        <v>4</v>
      </c>
      <c r="M2135" s="5" t="s">
        <v>5</v>
      </c>
      <c r="N2135" s="5" t="s">
        <v>2537</v>
      </c>
      <c r="O2135" s="18">
        <v>44627</v>
      </c>
      <c r="P2135" s="5" t="s">
        <v>7</v>
      </c>
      <c r="Q2135" s="19">
        <v>643374</v>
      </c>
      <c r="R2135" s="19">
        <v>643374</v>
      </c>
      <c r="S2135" s="19">
        <v>0</v>
      </c>
      <c r="T2135" s="19">
        <v>0</v>
      </c>
    </row>
    <row r="2136" spans="1:20" ht="29" outlineLevel="4" x14ac:dyDescent="0.35">
      <c r="A2136" s="9" t="s">
        <v>74</v>
      </c>
      <c r="B2136" s="9" t="s">
        <v>75</v>
      </c>
      <c r="C2136" s="12" t="s">
        <v>2494</v>
      </c>
      <c r="D2136" s="5" t="s">
        <v>2502</v>
      </c>
      <c r="E2136" s="9" t="s">
        <v>2502</v>
      </c>
      <c r="F2136" s="5" t="s">
        <v>77</v>
      </c>
      <c r="G2136" s="5" t="s">
        <v>4</v>
      </c>
      <c r="H2136" s="5" t="s">
        <v>2531</v>
      </c>
      <c r="I2136" s="4" t="s">
        <v>2522</v>
      </c>
      <c r="J2136" s="5" t="s">
        <v>4</v>
      </c>
      <c r="K2136" s="5" t="s">
        <v>4</v>
      </c>
      <c r="L2136" s="5" t="s">
        <v>4</v>
      </c>
      <c r="M2136" s="5" t="s">
        <v>5</v>
      </c>
      <c r="N2136" s="5" t="s">
        <v>2538</v>
      </c>
      <c r="O2136" s="18">
        <v>44651</v>
      </c>
      <c r="P2136" s="5" t="s">
        <v>7</v>
      </c>
      <c r="Q2136" s="19">
        <v>25344</v>
      </c>
      <c r="R2136" s="19">
        <v>25344</v>
      </c>
      <c r="S2136" s="19">
        <v>0</v>
      </c>
      <c r="T2136" s="19">
        <v>0</v>
      </c>
    </row>
    <row r="2137" spans="1:20" ht="29" outlineLevel="4" x14ac:dyDescent="0.35">
      <c r="A2137" s="9" t="s">
        <v>74</v>
      </c>
      <c r="B2137" s="9" t="s">
        <v>75</v>
      </c>
      <c r="C2137" s="12" t="s">
        <v>2494</v>
      </c>
      <c r="D2137" s="5" t="s">
        <v>2502</v>
      </c>
      <c r="E2137" s="9" t="s">
        <v>2502</v>
      </c>
      <c r="F2137" s="5" t="s">
        <v>77</v>
      </c>
      <c r="G2137" s="5" t="s">
        <v>4</v>
      </c>
      <c r="H2137" s="5" t="s">
        <v>2531</v>
      </c>
      <c r="I2137" s="4" t="s">
        <v>2522</v>
      </c>
      <c r="J2137" s="5" t="s">
        <v>4</v>
      </c>
      <c r="K2137" s="5" t="s">
        <v>4</v>
      </c>
      <c r="L2137" s="5" t="s">
        <v>4</v>
      </c>
      <c r="M2137" s="5" t="s">
        <v>5</v>
      </c>
      <c r="N2137" s="5" t="s">
        <v>2539</v>
      </c>
      <c r="O2137" s="18">
        <v>44694</v>
      </c>
      <c r="P2137" s="5" t="s">
        <v>7</v>
      </c>
      <c r="Q2137" s="19">
        <v>68356</v>
      </c>
      <c r="R2137" s="19">
        <v>68356</v>
      </c>
      <c r="S2137" s="19">
        <v>0</v>
      </c>
      <c r="T2137" s="19">
        <v>0</v>
      </c>
    </row>
    <row r="2138" spans="1:20" outlineLevel="3" x14ac:dyDescent="0.35">
      <c r="H2138" s="1" t="s">
        <v>11341</v>
      </c>
      <c r="O2138" s="18"/>
      <c r="Q2138" s="19">
        <f>SUBTOTAL(9,Q2129:Q2137)</f>
        <v>3007521</v>
      </c>
      <c r="R2138" s="19">
        <f>SUBTOTAL(9,R2129:R2137)</f>
        <v>3007521</v>
      </c>
      <c r="S2138" s="19">
        <f>SUBTOTAL(9,S2129:S2137)</f>
        <v>0</v>
      </c>
      <c r="T2138" s="19">
        <f>SUBTOTAL(9,T2129:T2137)</f>
        <v>0</v>
      </c>
    </row>
    <row r="2139" spans="1:20" ht="29" outlineLevel="4" x14ac:dyDescent="0.35">
      <c r="A2139" s="9" t="s">
        <v>526</v>
      </c>
      <c r="B2139" s="9" t="s">
        <v>527</v>
      </c>
      <c r="C2139" s="12" t="s">
        <v>2494</v>
      </c>
      <c r="D2139" s="5" t="s">
        <v>2523</v>
      </c>
      <c r="E2139" s="9" t="s">
        <v>2524</v>
      </c>
      <c r="F2139" s="5" t="s">
        <v>529</v>
      </c>
      <c r="G2139" s="5" t="s">
        <v>4</v>
      </c>
      <c r="H2139" s="5" t="s">
        <v>2541</v>
      </c>
      <c r="I2139" s="4" t="s">
        <v>2542</v>
      </c>
      <c r="J2139" s="5" t="s">
        <v>4</v>
      </c>
      <c r="K2139" s="5" t="s">
        <v>4</v>
      </c>
      <c r="L2139" s="5" t="s">
        <v>4</v>
      </c>
      <c r="M2139" s="5" t="s">
        <v>5</v>
      </c>
      <c r="N2139" s="5" t="s">
        <v>2540</v>
      </c>
      <c r="O2139" s="18">
        <v>44650</v>
      </c>
      <c r="P2139" s="5" t="s">
        <v>7</v>
      </c>
      <c r="Q2139" s="19">
        <v>22133.54</v>
      </c>
      <c r="R2139" s="19">
        <v>22133.54</v>
      </c>
      <c r="S2139" s="19">
        <v>0</v>
      </c>
      <c r="T2139" s="19">
        <v>0</v>
      </c>
    </row>
    <row r="2140" spans="1:20" outlineLevel="3" x14ac:dyDescent="0.35">
      <c r="H2140" s="1" t="s">
        <v>11342</v>
      </c>
      <c r="O2140" s="18"/>
      <c r="Q2140" s="19">
        <f>SUBTOTAL(9,Q2139:Q2139)</f>
        <v>22133.54</v>
      </c>
      <c r="R2140" s="19">
        <f>SUBTOTAL(9,R2139:R2139)</f>
        <v>22133.54</v>
      </c>
      <c r="S2140" s="19">
        <f>SUBTOTAL(9,S2139:S2139)</f>
        <v>0</v>
      </c>
      <c r="T2140" s="19">
        <f>SUBTOTAL(9,T2139:T2139)</f>
        <v>0</v>
      </c>
    </row>
    <row r="2141" spans="1:20" ht="29" outlineLevel="4" x14ac:dyDescent="0.35">
      <c r="A2141" s="9" t="s">
        <v>74</v>
      </c>
      <c r="B2141" s="9" t="s">
        <v>75</v>
      </c>
      <c r="C2141" s="12" t="s">
        <v>2494</v>
      </c>
      <c r="D2141" s="5" t="s">
        <v>2502</v>
      </c>
      <c r="E2141" s="9" t="s">
        <v>2502</v>
      </c>
      <c r="F2141" s="5" t="s">
        <v>77</v>
      </c>
      <c r="G2141" s="5" t="s">
        <v>4</v>
      </c>
      <c r="H2141" s="5" t="s">
        <v>2544</v>
      </c>
      <c r="I2141" s="4" t="s">
        <v>2522</v>
      </c>
      <c r="J2141" s="5" t="s">
        <v>4</v>
      </c>
      <c r="K2141" s="5" t="s">
        <v>4</v>
      </c>
      <c r="L2141" s="5" t="s">
        <v>4</v>
      </c>
      <c r="M2141" s="5" t="s">
        <v>5</v>
      </c>
      <c r="N2141" s="5" t="s">
        <v>2543</v>
      </c>
      <c r="O2141" s="18">
        <v>44733</v>
      </c>
      <c r="P2141" s="5" t="s">
        <v>7</v>
      </c>
      <c r="Q2141" s="19">
        <v>119406</v>
      </c>
      <c r="R2141" s="19">
        <v>119406</v>
      </c>
      <c r="S2141" s="19">
        <v>0</v>
      </c>
      <c r="T2141" s="19">
        <v>0</v>
      </c>
    </row>
    <row r="2142" spans="1:20" outlineLevel="3" x14ac:dyDescent="0.35">
      <c r="H2142" s="1" t="s">
        <v>11343</v>
      </c>
      <c r="O2142" s="18"/>
      <c r="Q2142" s="19">
        <f>SUBTOTAL(9,Q2141:Q2141)</f>
        <v>119406</v>
      </c>
      <c r="R2142" s="19">
        <f>SUBTOTAL(9,R2141:R2141)</f>
        <v>119406</v>
      </c>
      <c r="S2142" s="19">
        <f>SUBTOTAL(9,S2141:S2141)</f>
        <v>0</v>
      </c>
      <c r="T2142" s="19">
        <f>SUBTOTAL(9,T2141:T2141)</f>
        <v>0</v>
      </c>
    </row>
    <row r="2143" spans="1:20" ht="29" outlineLevel="4" x14ac:dyDescent="0.35">
      <c r="A2143" s="9" t="s">
        <v>74</v>
      </c>
      <c r="B2143" s="9" t="s">
        <v>75</v>
      </c>
      <c r="C2143" s="12" t="s">
        <v>2494</v>
      </c>
      <c r="D2143" s="5" t="s">
        <v>2502</v>
      </c>
      <c r="E2143" s="9" t="s">
        <v>2502</v>
      </c>
      <c r="F2143" s="5" t="s">
        <v>77</v>
      </c>
      <c r="G2143" s="5" t="s">
        <v>4</v>
      </c>
      <c r="H2143" s="5" t="s">
        <v>2546</v>
      </c>
      <c r="I2143" s="4" t="s">
        <v>2522</v>
      </c>
      <c r="J2143" s="5" t="s">
        <v>4</v>
      </c>
      <c r="K2143" s="5" t="s">
        <v>4</v>
      </c>
      <c r="L2143" s="5" t="s">
        <v>4</v>
      </c>
      <c r="M2143" s="5" t="s">
        <v>5</v>
      </c>
      <c r="N2143" s="5" t="s">
        <v>2545</v>
      </c>
      <c r="O2143" s="18">
        <v>44740</v>
      </c>
      <c r="P2143" s="5" t="s">
        <v>7</v>
      </c>
      <c r="Q2143" s="19">
        <v>86324</v>
      </c>
      <c r="R2143" s="19">
        <v>86324</v>
      </c>
      <c r="S2143" s="19">
        <v>0</v>
      </c>
      <c r="T2143" s="19">
        <v>0</v>
      </c>
    </row>
    <row r="2144" spans="1:20" outlineLevel="3" x14ac:dyDescent="0.35">
      <c r="H2144" s="1" t="s">
        <v>11344</v>
      </c>
      <c r="O2144" s="18"/>
      <c r="Q2144" s="19">
        <f>SUBTOTAL(9,Q2143:Q2143)</f>
        <v>86324</v>
      </c>
      <c r="R2144" s="19">
        <f>SUBTOTAL(9,R2143:R2143)</f>
        <v>86324</v>
      </c>
      <c r="S2144" s="19">
        <f>SUBTOTAL(9,S2143:S2143)</f>
        <v>0</v>
      </c>
      <c r="T2144" s="19">
        <f>SUBTOTAL(9,T2143:T2143)</f>
        <v>0</v>
      </c>
    </row>
    <row r="2145" spans="1:20" ht="29" outlineLevel="4" x14ac:dyDescent="0.35">
      <c r="A2145" s="9" t="s">
        <v>74</v>
      </c>
      <c r="B2145" s="9" t="s">
        <v>75</v>
      </c>
      <c r="C2145" s="12" t="s">
        <v>2494</v>
      </c>
      <c r="D2145" s="5" t="s">
        <v>2502</v>
      </c>
      <c r="E2145" s="9" t="s">
        <v>2502</v>
      </c>
      <c r="F2145" s="5" t="s">
        <v>4</v>
      </c>
      <c r="G2145" s="5" t="s">
        <v>729</v>
      </c>
      <c r="H2145" s="5" t="s">
        <v>2548</v>
      </c>
      <c r="I2145" s="4" t="s">
        <v>2505</v>
      </c>
      <c r="J2145" s="5" t="s">
        <v>4</v>
      </c>
      <c r="K2145" s="5" t="s">
        <v>4</v>
      </c>
      <c r="L2145" s="5" t="s">
        <v>4</v>
      </c>
      <c r="M2145" s="5" t="s">
        <v>5</v>
      </c>
      <c r="N2145" s="5" t="s">
        <v>2547</v>
      </c>
      <c r="O2145" s="18">
        <v>44655</v>
      </c>
      <c r="P2145" s="5" t="s">
        <v>7</v>
      </c>
      <c r="Q2145" s="19">
        <v>250000</v>
      </c>
      <c r="R2145" s="19">
        <v>0</v>
      </c>
      <c r="S2145" s="19">
        <v>250000</v>
      </c>
      <c r="T2145" s="19">
        <v>0</v>
      </c>
    </row>
    <row r="2146" spans="1:20" ht="29" outlineLevel="4" x14ac:dyDescent="0.35">
      <c r="A2146" s="9" t="s">
        <v>74</v>
      </c>
      <c r="B2146" s="9" t="s">
        <v>75</v>
      </c>
      <c r="C2146" s="12" t="s">
        <v>2494</v>
      </c>
      <c r="D2146" s="5" t="s">
        <v>2502</v>
      </c>
      <c r="E2146" s="9" t="s">
        <v>2502</v>
      </c>
      <c r="F2146" s="5" t="s">
        <v>4</v>
      </c>
      <c r="G2146" s="5" t="s">
        <v>729</v>
      </c>
      <c r="H2146" s="5" t="s">
        <v>2548</v>
      </c>
      <c r="I2146" s="4" t="s">
        <v>2505</v>
      </c>
      <c r="J2146" s="5" t="s">
        <v>4</v>
      </c>
      <c r="K2146" s="5" t="s">
        <v>4</v>
      </c>
      <c r="L2146" s="5" t="s">
        <v>4</v>
      </c>
      <c r="M2146" s="5" t="s">
        <v>5</v>
      </c>
      <c r="N2146" s="5" t="s">
        <v>2549</v>
      </c>
      <c r="O2146" s="18">
        <v>44733</v>
      </c>
      <c r="P2146" s="5" t="s">
        <v>7</v>
      </c>
      <c r="Q2146" s="19">
        <v>250000</v>
      </c>
      <c r="R2146" s="19">
        <v>0</v>
      </c>
      <c r="S2146" s="19">
        <v>250000</v>
      </c>
      <c r="T2146" s="19">
        <v>0</v>
      </c>
    </row>
    <row r="2147" spans="1:20" outlineLevel="3" x14ac:dyDescent="0.35">
      <c r="H2147" s="1" t="s">
        <v>11345</v>
      </c>
      <c r="O2147" s="18"/>
      <c r="Q2147" s="19">
        <f>SUBTOTAL(9,Q2145:Q2146)</f>
        <v>500000</v>
      </c>
      <c r="R2147" s="19">
        <f>SUBTOTAL(9,R2145:R2146)</f>
        <v>0</v>
      </c>
      <c r="S2147" s="19">
        <f>SUBTOTAL(9,S2145:S2146)</f>
        <v>500000</v>
      </c>
      <c r="T2147" s="19">
        <f>SUBTOTAL(9,T2145:T2146)</f>
        <v>0</v>
      </c>
    </row>
    <row r="2148" spans="1:20" outlineLevel="2" x14ac:dyDescent="0.35">
      <c r="C2148" s="11" t="s">
        <v>10299</v>
      </c>
      <c r="O2148" s="18"/>
      <c r="Q2148" s="19">
        <f>SUBTOTAL(9,Q2101:Q2146)</f>
        <v>7823344.0999999996</v>
      </c>
      <c r="R2148" s="19">
        <f>SUBTOTAL(9,R2101:R2146)</f>
        <v>3840232.62</v>
      </c>
      <c r="S2148" s="19">
        <f>SUBTOTAL(9,S2101:S2146)</f>
        <v>3983111.48</v>
      </c>
      <c r="T2148" s="19">
        <f>SUBTOTAL(9,T2101:T2146)</f>
        <v>0</v>
      </c>
    </row>
    <row r="2149" spans="1:20" outlineLevel="4" x14ac:dyDescent="0.35">
      <c r="A2149" s="9" t="s">
        <v>1129</v>
      </c>
      <c r="B2149" s="9" t="s">
        <v>1130</v>
      </c>
      <c r="C2149" s="12" t="s">
        <v>2550</v>
      </c>
      <c r="D2149" s="5" t="s">
        <v>2551</v>
      </c>
      <c r="E2149" s="9" t="s">
        <v>2551</v>
      </c>
      <c r="F2149" s="5" t="s">
        <v>4</v>
      </c>
      <c r="G2149" s="5" t="s">
        <v>1133</v>
      </c>
      <c r="H2149" s="5" t="s">
        <v>1135</v>
      </c>
      <c r="I2149" s="4" t="s">
        <v>1136</v>
      </c>
      <c r="J2149" s="5" t="s">
        <v>4</v>
      </c>
      <c r="K2149" s="5" t="s">
        <v>4</v>
      </c>
      <c r="L2149" s="5" t="s">
        <v>4</v>
      </c>
      <c r="M2149" s="5" t="s">
        <v>5</v>
      </c>
      <c r="N2149" s="5" t="s">
        <v>2552</v>
      </c>
      <c r="O2149" s="18">
        <v>44467</v>
      </c>
      <c r="P2149" s="5" t="s">
        <v>7</v>
      </c>
      <c r="Q2149" s="19">
        <v>323297.81</v>
      </c>
      <c r="R2149" s="19">
        <v>0</v>
      </c>
      <c r="S2149" s="19">
        <v>323297.81</v>
      </c>
      <c r="T2149" s="19">
        <v>0</v>
      </c>
    </row>
    <row r="2150" spans="1:20" outlineLevel="4" x14ac:dyDescent="0.35">
      <c r="A2150" s="9" t="s">
        <v>1129</v>
      </c>
      <c r="B2150" s="9" t="s">
        <v>1130</v>
      </c>
      <c r="C2150" s="12" t="s">
        <v>2550</v>
      </c>
      <c r="D2150" s="5" t="s">
        <v>2551</v>
      </c>
      <c r="E2150" s="9" t="s">
        <v>2551</v>
      </c>
      <c r="F2150" s="5" t="s">
        <v>4</v>
      </c>
      <c r="G2150" s="5" t="s">
        <v>1133</v>
      </c>
      <c r="H2150" s="5" t="s">
        <v>1135</v>
      </c>
      <c r="I2150" s="4" t="s">
        <v>1136</v>
      </c>
      <c r="J2150" s="5" t="s">
        <v>4</v>
      </c>
      <c r="K2150" s="5" t="s">
        <v>4</v>
      </c>
      <c r="L2150" s="5" t="s">
        <v>4</v>
      </c>
      <c r="M2150" s="5" t="s">
        <v>5</v>
      </c>
      <c r="N2150" s="5" t="s">
        <v>2553</v>
      </c>
      <c r="O2150" s="18">
        <v>44558</v>
      </c>
      <c r="P2150" s="5" t="s">
        <v>7</v>
      </c>
      <c r="Q2150" s="19">
        <v>444729.44</v>
      </c>
      <c r="R2150" s="19">
        <v>0</v>
      </c>
      <c r="S2150" s="19">
        <v>444729.44</v>
      </c>
      <c r="T2150" s="19">
        <v>0</v>
      </c>
    </row>
    <row r="2151" spans="1:20" outlineLevel="3" x14ac:dyDescent="0.35">
      <c r="H2151" s="1" t="s">
        <v>11125</v>
      </c>
      <c r="O2151" s="18"/>
      <c r="Q2151" s="19">
        <f>SUBTOTAL(9,Q2149:Q2150)</f>
        <v>768027.25</v>
      </c>
      <c r="R2151" s="19">
        <f>SUBTOTAL(9,R2149:R2150)</f>
        <v>0</v>
      </c>
      <c r="S2151" s="19">
        <f>SUBTOTAL(9,S2149:S2150)</f>
        <v>768027.25</v>
      </c>
      <c r="T2151" s="19">
        <f>SUBTOTAL(9,T2149:T2150)</f>
        <v>0</v>
      </c>
    </row>
    <row r="2152" spans="1:20" outlineLevel="2" x14ac:dyDescent="0.35">
      <c r="C2152" s="11" t="s">
        <v>10300</v>
      </c>
      <c r="O2152" s="18"/>
      <c r="Q2152" s="19">
        <f>SUBTOTAL(9,Q2149:Q2150)</f>
        <v>768027.25</v>
      </c>
      <c r="R2152" s="19">
        <f>SUBTOTAL(9,R2149:R2150)</f>
        <v>0</v>
      </c>
      <c r="S2152" s="19">
        <f>SUBTOTAL(9,S2149:S2150)</f>
        <v>768027.25</v>
      </c>
      <c r="T2152" s="19">
        <f>SUBTOTAL(9,T2149:T2150)</f>
        <v>0</v>
      </c>
    </row>
    <row r="2153" spans="1:20" outlineLevel="4" x14ac:dyDescent="0.35">
      <c r="A2153" s="9" t="s">
        <v>1129</v>
      </c>
      <c r="B2153" s="9" t="s">
        <v>1130</v>
      </c>
      <c r="C2153" s="12" t="s">
        <v>2554</v>
      </c>
      <c r="D2153" s="5" t="s">
        <v>2555</v>
      </c>
      <c r="E2153" s="9" t="s">
        <v>2555</v>
      </c>
      <c r="F2153" s="5" t="s">
        <v>4</v>
      </c>
      <c r="G2153" s="5" t="s">
        <v>1133</v>
      </c>
      <c r="H2153" s="5" t="s">
        <v>1135</v>
      </c>
      <c r="I2153" s="4" t="s">
        <v>1136</v>
      </c>
      <c r="J2153" s="5" t="s">
        <v>4</v>
      </c>
      <c r="K2153" s="5" t="s">
        <v>4</v>
      </c>
      <c r="L2153" s="5" t="s">
        <v>4</v>
      </c>
      <c r="M2153" s="5" t="s">
        <v>5</v>
      </c>
      <c r="N2153" s="5" t="s">
        <v>2556</v>
      </c>
      <c r="O2153" s="18">
        <v>44467</v>
      </c>
      <c r="P2153" s="5" t="s">
        <v>7</v>
      </c>
      <c r="Q2153" s="19">
        <v>73428.66</v>
      </c>
      <c r="R2153" s="19">
        <v>0</v>
      </c>
      <c r="S2153" s="19">
        <v>73428.66</v>
      </c>
      <c r="T2153" s="19">
        <v>0</v>
      </c>
    </row>
    <row r="2154" spans="1:20" outlineLevel="4" x14ac:dyDescent="0.35">
      <c r="A2154" s="9" t="s">
        <v>1129</v>
      </c>
      <c r="B2154" s="9" t="s">
        <v>1130</v>
      </c>
      <c r="C2154" s="12" t="s">
        <v>2554</v>
      </c>
      <c r="D2154" s="5" t="s">
        <v>2555</v>
      </c>
      <c r="E2154" s="9" t="s">
        <v>2555</v>
      </c>
      <c r="F2154" s="5" t="s">
        <v>4</v>
      </c>
      <c r="G2154" s="5" t="s">
        <v>1133</v>
      </c>
      <c r="H2154" s="5" t="s">
        <v>1135</v>
      </c>
      <c r="I2154" s="4" t="s">
        <v>1136</v>
      </c>
      <c r="J2154" s="5" t="s">
        <v>4</v>
      </c>
      <c r="K2154" s="5" t="s">
        <v>4</v>
      </c>
      <c r="L2154" s="5" t="s">
        <v>4</v>
      </c>
      <c r="M2154" s="5" t="s">
        <v>5</v>
      </c>
      <c r="N2154" s="5" t="s">
        <v>2557</v>
      </c>
      <c r="O2154" s="18">
        <v>44558</v>
      </c>
      <c r="P2154" s="5" t="s">
        <v>7</v>
      </c>
      <c r="Q2154" s="19">
        <v>102547.02</v>
      </c>
      <c r="R2154" s="19">
        <v>0</v>
      </c>
      <c r="S2154" s="19">
        <v>102547.02</v>
      </c>
      <c r="T2154" s="19">
        <v>0</v>
      </c>
    </row>
    <row r="2155" spans="1:20" outlineLevel="3" x14ac:dyDescent="0.35">
      <c r="H2155" s="1" t="s">
        <v>11125</v>
      </c>
      <c r="O2155" s="18"/>
      <c r="Q2155" s="19">
        <f>SUBTOTAL(9,Q2153:Q2154)</f>
        <v>175975.67999999999</v>
      </c>
      <c r="R2155" s="19">
        <f>SUBTOTAL(9,R2153:R2154)</f>
        <v>0</v>
      </c>
      <c r="S2155" s="19">
        <f>SUBTOTAL(9,S2153:S2154)</f>
        <v>175975.67999999999</v>
      </c>
      <c r="T2155" s="19">
        <f>SUBTOTAL(9,T2153:T2154)</f>
        <v>0</v>
      </c>
    </row>
    <row r="2156" spans="1:20" outlineLevel="2" x14ac:dyDescent="0.35">
      <c r="C2156" s="11" t="s">
        <v>10301</v>
      </c>
      <c r="O2156" s="18"/>
      <c r="Q2156" s="19">
        <f>SUBTOTAL(9,Q2153:Q2154)</f>
        <v>175975.67999999999</v>
      </c>
      <c r="R2156" s="19">
        <f>SUBTOTAL(9,R2153:R2154)</f>
        <v>0</v>
      </c>
      <c r="S2156" s="19">
        <f>SUBTOTAL(9,S2153:S2154)</f>
        <v>175975.67999999999</v>
      </c>
      <c r="T2156" s="19">
        <f>SUBTOTAL(9,T2153:T2154)</f>
        <v>0</v>
      </c>
    </row>
    <row r="2157" spans="1:20" outlineLevel="4" x14ac:dyDescent="0.35">
      <c r="A2157" s="9" t="s">
        <v>1129</v>
      </c>
      <c r="B2157" s="9" t="s">
        <v>1130</v>
      </c>
      <c r="C2157" s="12" t="s">
        <v>2558</v>
      </c>
      <c r="D2157" s="5" t="s">
        <v>2559</v>
      </c>
      <c r="E2157" s="9" t="s">
        <v>2559</v>
      </c>
      <c r="F2157" s="5" t="s">
        <v>4</v>
      </c>
      <c r="G2157" s="5" t="s">
        <v>1133</v>
      </c>
      <c r="H2157" s="5" t="s">
        <v>1135</v>
      </c>
      <c r="I2157" s="4" t="s">
        <v>1136</v>
      </c>
      <c r="J2157" s="5" t="s">
        <v>4</v>
      </c>
      <c r="K2157" s="5" t="s">
        <v>4</v>
      </c>
      <c r="L2157" s="5" t="s">
        <v>4</v>
      </c>
      <c r="M2157" s="5" t="s">
        <v>5</v>
      </c>
      <c r="N2157" s="5" t="s">
        <v>2560</v>
      </c>
      <c r="O2157" s="18">
        <v>44467</v>
      </c>
      <c r="P2157" s="5" t="s">
        <v>7</v>
      </c>
      <c r="Q2157" s="19">
        <v>133639.71</v>
      </c>
      <c r="R2157" s="19">
        <v>0</v>
      </c>
      <c r="S2157" s="19">
        <v>133639.71</v>
      </c>
      <c r="T2157" s="19">
        <v>0</v>
      </c>
    </row>
    <row r="2158" spans="1:20" outlineLevel="4" x14ac:dyDescent="0.35">
      <c r="A2158" s="9" t="s">
        <v>1129</v>
      </c>
      <c r="B2158" s="9" t="s">
        <v>1130</v>
      </c>
      <c r="C2158" s="12" t="s">
        <v>2558</v>
      </c>
      <c r="D2158" s="5" t="s">
        <v>2559</v>
      </c>
      <c r="E2158" s="9" t="s">
        <v>2559</v>
      </c>
      <c r="F2158" s="5" t="s">
        <v>4</v>
      </c>
      <c r="G2158" s="5" t="s">
        <v>1133</v>
      </c>
      <c r="H2158" s="5" t="s">
        <v>1135</v>
      </c>
      <c r="I2158" s="4" t="s">
        <v>1136</v>
      </c>
      <c r="J2158" s="5" t="s">
        <v>4</v>
      </c>
      <c r="K2158" s="5" t="s">
        <v>4</v>
      </c>
      <c r="L2158" s="5" t="s">
        <v>4</v>
      </c>
      <c r="M2158" s="5" t="s">
        <v>5</v>
      </c>
      <c r="N2158" s="5" t="s">
        <v>2561</v>
      </c>
      <c r="O2158" s="18">
        <v>44558</v>
      </c>
      <c r="P2158" s="5" t="s">
        <v>7</v>
      </c>
      <c r="Q2158" s="19">
        <v>181237.4</v>
      </c>
      <c r="R2158" s="19">
        <v>0</v>
      </c>
      <c r="S2158" s="19">
        <v>181237.4</v>
      </c>
      <c r="T2158" s="19">
        <v>0</v>
      </c>
    </row>
    <row r="2159" spans="1:20" outlineLevel="3" x14ac:dyDescent="0.35">
      <c r="H2159" s="1" t="s">
        <v>11125</v>
      </c>
      <c r="O2159" s="18"/>
      <c r="Q2159" s="19">
        <f>SUBTOTAL(9,Q2157:Q2158)</f>
        <v>314877.11</v>
      </c>
      <c r="R2159" s="19">
        <f>SUBTOTAL(9,R2157:R2158)</f>
        <v>0</v>
      </c>
      <c r="S2159" s="19">
        <f>SUBTOTAL(9,S2157:S2158)</f>
        <v>314877.11</v>
      </c>
      <c r="T2159" s="19">
        <f>SUBTOTAL(9,T2157:T2158)</f>
        <v>0</v>
      </c>
    </row>
    <row r="2160" spans="1:20" outlineLevel="4" x14ac:dyDescent="0.35">
      <c r="A2160" s="9" t="s">
        <v>74</v>
      </c>
      <c r="B2160" s="9" t="s">
        <v>75</v>
      </c>
      <c r="C2160" s="12" t="s">
        <v>2558</v>
      </c>
      <c r="D2160" s="5" t="s">
        <v>2562</v>
      </c>
      <c r="E2160" s="9" t="s">
        <v>2562</v>
      </c>
      <c r="F2160" s="5" t="s">
        <v>77</v>
      </c>
      <c r="G2160" s="5" t="s">
        <v>4</v>
      </c>
      <c r="H2160" s="5" t="s">
        <v>2565</v>
      </c>
      <c r="I2160" s="4" t="s">
        <v>2566</v>
      </c>
      <c r="J2160" s="5" t="s">
        <v>4</v>
      </c>
      <c r="K2160" s="5" t="s">
        <v>4</v>
      </c>
      <c r="L2160" s="5" t="s">
        <v>4</v>
      </c>
      <c r="M2160" s="5" t="s">
        <v>5</v>
      </c>
      <c r="N2160" s="5" t="s">
        <v>2563</v>
      </c>
      <c r="O2160" s="18">
        <v>44378</v>
      </c>
      <c r="P2160" s="5" t="s">
        <v>2564</v>
      </c>
      <c r="Q2160" s="19">
        <v>13000</v>
      </c>
      <c r="R2160" s="19">
        <v>13000</v>
      </c>
      <c r="S2160" s="19">
        <v>0</v>
      </c>
      <c r="T2160" s="19">
        <v>0</v>
      </c>
    </row>
    <row r="2161" spans="1:20" outlineLevel="4" x14ac:dyDescent="0.35">
      <c r="A2161" s="9" t="s">
        <v>74</v>
      </c>
      <c r="B2161" s="9" t="s">
        <v>75</v>
      </c>
      <c r="C2161" s="12" t="s">
        <v>2558</v>
      </c>
      <c r="D2161" s="5" t="s">
        <v>2562</v>
      </c>
      <c r="E2161" s="9" t="s">
        <v>2562</v>
      </c>
      <c r="F2161" s="5" t="s">
        <v>77</v>
      </c>
      <c r="G2161" s="5" t="s">
        <v>4</v>
      </c>
      <c r="H2161" s="5" t="s">
        <v>2565</v>
      </c>
      <c r="I2161" s="4" t="s">
        <v>2566</v>
      </c>
      <c r="J2161" s="5" t="s">
        <v>4</v>
      </c>
      <c r="K2161" s="5" t="s">
        <v>4</v>
      </c>
      <c r="L2161" s="5" t="s">
        <v>4</v>
      </c>
      <c r="M2161" s="5" t="s">
        <v>5</v>
      </c>
      <c r="N2161" s="5" t="s">
        <v>2567</v>
      </c>
      <c r="O2161" s="18">
        <v>44606</v>
      </c>
      <c r="P2161" s="5" t="s">
        <v>2568</v>
      </c>
      <c r="Q2161" s="19">
        <v>32000</v>
      </c>
      <c r="R2161" s="19">
        <v>32000</v>
      </c>
      <c r="S2161" s="19">
        <v>0</v>
      </c>
      <c r="T2161" s="19">
        <v>0</v>
      </c>
    </row>
    <row r="2162" spans="1:20" outlineLevel="3" x14ac:dyDescent="0.35">
      <c r="H2162" s="1" t="s">
        <v>11346</v>
      </c>
      <c r="O2162" s="18"/>
      <c r="Q2162" s="19">
        <f>SUBTOTAL(9,Q2160:Q2161)</f>
        <v>45000</v>
      </c>
      <c r="R2162" s="19">
        <f>SUBTOTAL(9,R2160:R2161)</f>
        <v>45000</v>
      </c>
      <c r="S2162" s="19">
        <f>SUBTOTAL(9,S2160:S2161)</f>
        <v>0</v>
      </c>
      <c r="T2162" s="19">
        <f>SUBTOTAL(9,T2160:T2161)</f>
        <v>0</v>
      </c>
    </row>
    <row r="2163" spans="1:20" outlineLevel="4" x14ac:dyDescent="0.35">
      <c r="A2163" s="9" t="s">
        <v>74</v>
      </c>
      <c r="B2163" s="9" t="s">
        <v>75</v>
      </c>
      <c r="C2163" s="12" t="s">
        <v>2558</v>
      </c>
      <c r="D2163" s="5" t="s">
        <v>2562</v>
      </c>
      <c r="E2163" s="9" t="s">
        <v>2562</v>
      </c>
      <c r="F2163" s="5" t="s">
        <v>77</v>
      </c>
      <c r="G2163" s="5" t="s">
        <v>4</v>
      </c>
      <c r="H2163" s="5" t="s">
        <v>2571</v>
      </c>
      <c r="I2163" s="4" t="s">
        <v>2566</v>
      </c>
      <c r="J2163" s="5" t="s">
        <v>4</v>
      </c>
      <c r="K2163" s="5" t="s">
        <v>4</v>
      </c>
      <c r="L2163" s="5" t="s">
        <v>4</v>
      </c>
      <c r="M2163" s="5" t="s">
        <v>5</v>
      </c>
      <c r="N2163" s="5" t="s">
        <v>2569</v>
      </c>
      <c r="O2163" s="18">
        <v>44536</v>
      </c>
      <c r="P2163" s="5" t="s">
        <v>2570</v>
      </c>
      <c r="Q2163" s="19">
        <v>56446</v>
      </c>
      <c r="R2163" s="19">
        <v>56446</v>
      </c>
      <c r="S2163" s="19">
        <v>0</v>
      </c>
      <c r="T2163" s="19">
        <v>0</v>
      </c>
    </row>
    <row r="2164" spans="1:20" outlineLevel="4" x14ac:dyDescent="0.35">
      <c r="A2164" s="9" t="s">
        <v>74</v>
      </c>
      <c r="B2164" s="9" t="s">
        <v>75</v>
      </c>
      <c r="C2164" s="12" t="s">
        <v>2558</v>
      </c>
      <c r="D2164" s="5" t="s">
        <v>2562</v>
      </c>
      <c r="E2164" s="9" t="s">
        <v>2562</v>
      </c>
      <c r="F2164" s="5" t="s">
        <v>77</v>
      </c>
      <c r="G2164" s="5" t="s">
        <v>4</v>
      </c>
      <c r="H2164" s="5" t="s">
        <v>2571</v>
      </c>
      <c r="I2164" s="4" t="s">
        <v>2566</v>
      </c>
      <c r="J2164" s="5" t="s">
        <v>4</v>
      </c>
      <c r="K2164" s="5" t="s">
        <v>4</v>
      </c>
      <c r="L2164" s="5" t="s">
        <v>4</v>
      </c>
      <c r="M2164" s="5" t="s">
        <v>5</v>
      </c>
      <c r="N2164" s="5" t="s">
        <v>2572</v>
      </c>
      <c r="O2164" s="18">
        <v>44560</v>
      </c>
      <c r="P2164" s="5" t="s">
        <v>2573</v>
      </c>
      <c r="Q2164" s="19">
        <v>17690</v>
      </c>
      <c r="R2164" s="19">
        <v>17690</v>
      </c>
      <c r="S2164" s="19">
        <v>0</v>
      </c>
      <c r="T2164" s="19">
        <v>0</v>
      </c>
    </row>
    <row r="2165" spans="1:20" outlineLevel="4" x14ac:dyDescent="0.35">
      <c r="A2165" s="9" t="s">
        <v>74</v>
      </c>
      <c r="B2165" s="9" t="s">
        <v>75</v>
      </c>
      <c r="C2165" s="12" t="s">
        <v>2558</v>
      </c>
      <c r="D2165" s="5" t="s">
        <v>2562</v>
      </c>
      <c r="E2165" s="9" t="s">
        <v>2562</v>
      </c>
      <c r="F2165" s="5" t="s">
        <v>77</v>
      </c>
      <c r="G2165" s="5" t="s">
        <v>4</v>
      </c>
      <c r="H2165" s="5" t="s">
        <v>2571</v>
      </c>
      <c r="I2165" s="4" t="s">
        <v>2566</v>
      </c>
      <c r="J2165" s="5" t="s">
        <v>4</v>
      </c>
      <c r="K2165" s="5" t="s">
        <v>4</v>
      </c>
      <c r="L2165" s="5" t="s">
        <v>4</v>
      </c>
      <c r="M2165" s="5" t="s">
        <v>5</v>
      </c>
      <c r="N2165" s="5" t="s">
        <v>2574</v>
      </c>
      <c r="O2165" s="18">
        <v>44623</v>
      </c>
      <c r="P2165" s="5" t="s">
        <v>2575</v>
      </c>
      <c r="Q2165" s="19">
        <v>27704</v>
      </c>
      <c r="R2165" s="19">
        <v>27704</v>
      </c>
      <c r="S2165" s="19">
        <v>0</v>
      </c>
      <c r="T2165" s="19">
        <v>0</v>
      </c>
    </row>
    <row r="2166" spans="1:20" outlineLevel="3" x14ac:dyDescent="0.35">
      <c r="H2166" s="1" t="s">
        <v>11347</v>
      </c>
      <c r="O2166" s="18"/>
      <c r="Q2166" s="19">
        <f>SUBTOTAL(9,Q2163:Q2165)</f>
        <v>101840</v>
      </c>
      <c r="R2166" s="19">
        <f>SUBTOTAL(9,R2163:R2165)</f>
        <v>101840</v>
      </c>
      <c r="S2166" s="19">
        <f>SUBTOTAL(9,S2163:S2165)</f>
        <v>0</v>
      </c>
      <c r="T2166" s="19">
        <f>SUBTOTAL(9,T2163:T2165)</f>
        <v>0</v>
      </c>
    </row>
    <row r="2167" spans="1:20" outlineLevel="2" x14ac:dyDescent="0.35">
      <c r="C2167" s="11" t="s">
        <v>10302</v>
      </c>
      <c r="O2167" s="18"/>
      <c r="Q2167" s="19">
        <f>SUBTOTAL(9,Q2157:Q2165)</f>
        <v>461717.11</v>
      </c>
      <c r="R2167" s="19">
        <f>SUBTOTAL(9,R2157:R2165)</f>
        <v>146840</v>
      </c>
      <c r="S2167" s="19">
        <f>SUBTOTAL(9,S2157:S2165)</f>
        <v>314877.11</v>
      </c>
      <c r="T2167" s="19">
        <f>SUBTOTAL(9,T2157:T2165)</f>
        <v>0</v>
      </c>
    </row>
    <row r="2168" spans="1:20" outlineLevel="4" x14ac:dyDescent="0.35">
      <c r="A2168" s="9" t="s">
        <v>1129</v>
      </c>
      <c r="B2168" s="9" t="s">
        <v>1130</v>
      </c>
      <c r="C2168" s="12" t="s">
        <v>2576</v>
      </c>
      <c r="D2168" s="5" t="s">
        <v>2577</v>
      </c>
      <c r="E2168" s="9" t="s">
        <v>2577</v>
      </c>
      <c r="F2168" s="5" t="s">
        <v>4</v>
      </c>
      <c r="G2168" s="5" t="s">
        <v>1133</v>
      </c>
      <c r="H2168" s="5" t="s">
        <v>1135</v>
      </c>
      <c r="I2168" s="4" t="s">
        <v>1136</v>
      </c>
      <c r="J2168" s="5" t="s">
        <v>4</v>
      </c>
      <c r="K2168" s="5" t="s">
        <v>4</v>
      </c>
      <c r="L2168" s="5" t="s">
        <v>4</v>
      </c>
      <c r="M2168" s="5" t="s">
        <v>5</v>
      </c>
      <c r="N2168" s="5" t="s">
        <v>2578</v>
      </c>
      <c r="O2168" s="18">
        <v>44467</v>
      </c>
      <c r="P2168" s="5" t="s">
        <v>7</v>
      </c>
      <c r="Q2168" s="19">
        <v>69686.929999999993</v>
      </c>
      <c r="R2168" s="19">
        <v>0</v>
      </c>
      <c r="S2168" s="19">
        <v>69686.929999999993</v>
      </c>
      <c r="T2168" s="19">
        <v>0</v>
      </c>
    </row>
    <row r="2169" spans="1:20" outlineLevel="4" x14ac:dyDescent="0.35">
      <c r="A2169" s="9" t="s">
        <v>1129</v>
      </c>
      <c r="B2169" s="9" t="s">
        <v>1130</v>
      </c>
      <c r="C2169" s="12" t="s">
        <v>2576</v>
      </c>
      <c r="D2169" s="5" t="s">
        <v>2577</v>
      </c>
      <c r="E2169" s="9" t="s">
        <v>2577</v>
      </c>
      <c r="F2169" s="5" t="s">
        <v>4</v>
      </c>
      <c r="G2169" s="5" t="s">
        <v>1133</v>
      </c>
      <c r="H2169" s="5" t="s">
        <v>1135</v>
      </c>
      <c r="I2169" s="4" t="s">
        <v>1136</v>
      </c>
      <c r="J2169" s="5" t="s">
        <v>4</v>
      </c>
      <c r="K2169" s="5" t="s">
        <v>4</v>
      </c>
      <c r="L2169" s="5" t="s">
        <v>4</v>
      </c>
      <c r="M2169" s="5" t="s">
        <v>5</v>
      </c>
      <c r="N2169" s="5" t="s">
        <v>2579</v>
      </c>
      <c r="O2169" s="18">
        <v>44558</v>
      </c>
      <c r="P2169" s="5" t="s">
        <v>7</v>
      </c>
      <c r="Q2169" s="19">
        <v>93757.59</v>
      </c>
      <c r="R2169" s="19">
        <v>0</v>
      </c>
      <c r="S2169" s="19">
        <v>93757.59</v>
      </c>
      <c r="T2169" s="19">
        <v>0</v>
      </c>
    </row>
    <row r="2170" spans="1:20" outlineLevel="3" x14ac:dyDescent="0.35">
      <c r="H2170" s="1" t="s">
        <v>11125</v>
      </c>
      <c r="O2170" s="18"/>
      <c r="Q2170" s="19">
        <f>SUBTOTAL(9,Q2168:Q2169)</f>
        <v>163444.51999999999</v>
      </c>
      <c r="R2170" s="19">
        <f>SUBTOTAL(9,R2168:R2169)</f>
        <v>0</v>
      </c>
      <c r="S2170" s="19">
        <f>SUBTOTAL(9,S2168:S2169)</f>
        <v>163444.51999999999</v>
      </c>
      <c r="T2170" s="19">
        <f>SUBTOTAL(9,T2168:T2169)</f>
        <v>0</v>
      </c>
    </row>
    <row r="2171" spans="1:20" outlineLevel="2" x14ac:dyDescent="0.35">
      <c r="C2171" s="11" t="s">
        <v>10303</v>
      </c>
      <c r="O2171" s="18"/>
      <c r="Q2171" s="19">
        <f>SUBTOTAL(9,Q2168:Q2169)</f>
        <v>163444.51999999999</v>
      </c>
      <c r="R2171" s="19">
        <f>SUBTOTAL(9,R2168:R2169)</f>
        <v>0</v>
      </c>
      <c r="S2171" s="19">
        <f>SUBTOTAL(9,S2168:S2169)</f>
        <v>163444.51999999999</v>
      </c>
      <c r="T2171" s="19">
        <f>SUBTOTAL(9,T2168:T2169)</f>
        <v>0</v>
      </c>
    </row>
    <row r="2172" spans="1:20" outlineLevel="4" x14ac:dyDescent="0.35">
      <c r="A2172" s="9" t="s">
        <v>1129</v>
      </c>
      <c r="B2172" s="9" t="s">
        <v>1130</v>
      </c>
      <c r="C2172" s="12" t="s">
        <v>2580</v>
      </c>
      <c r="D2172" s="5" t="s">
        <v>2581</v>
      </c>
      <c r="E2172" s="9" t="s">
        <v>2581</v>
      </c>
      <c r="F2172" s="5" t="s">
        <v>4</v>
      </c>
      <c r="G2172" s="5" t="s">
        <v>1133</v>
      </c>
      <c r="H2172" s="5" t="s">
        <v>1135</v>
      </c>
      <c r="I2172" s="4" t="s">
        <v>1136</v>
      </c>
      <c r="J2172" s="5" t="s">
        <v>4</v>
      </c>
      <c r="K2172" s="5" t="s">
        <v>4</v>
      </c>
      <c r="L2172" s="5" t="s">
        <v>4</v>
      </c>
      <c r="M2172" s="5" t="s">
        <v>5</v>
      </c>
      <c r="N2172" s="5" t="s">
        <v>2582</v>
      </c>
      <c r="O2172" s="18">
        <v>44467</v>
      </c>
      <c r="P2172" s="5" t="s">
        <v>7</v>
      </c>
      <c r="Q2172" s="19">
        <v>1349556.24</v>
      </c>
      <c r="R2172" s="19">
        <v>0</v>
      </c>
      <c r="S2172" s="19">
        <v>1349556.24</v>
      </c>
      <c r="T2172" s="19">
        <v>0</v>
      </c>
    </row>
    <row r="2173" spans="1:20" outlineLevel="4" x14ac:dyDescent="0.35">
      <c r="A2173" s="9" t="s">
        <v>1129</v>
      </c>
      <c r="B2173" s="9" t="s">
        <v>1130</v>
      </c>
      <c r="C2173" s="12" t="s">
        <v>2580</v>
      </c>
      <c r="D2173" s="5" t="s">
        <v>2581</v>
      </c>
      <c r="E2173" s="9" t="s">
        <v>2581</v>
      </c>
      <c r="F2173" s="5" t="s">
        <v>4</v>
      </c>
      <c r="G2173" s="5" t="s">
        <v>1133</v>
      </c>
      <c r="H2173" s="5" t="s">
        <v>1135</v>
      </c>
      <c r="I2173" s="4" t="s">
        <v>1136</v>
      </c>
      <c r="J2173" s="5" t="s">
        <v>4</v>
      </c>
      <c r="K2173" s="5" t="s">
        <v>4</v>
      </c>
      <c r="L2173" s="5" t="s">
        <v>4</v>
      </c>
      <c r="M2173" s="5" t="s">
        <v>5</v>
      </c>
      <c r="N2173" s="5" t="s">
        <v>2583</v>
      </c>
      <c r="O2173" s="18">
        <v>44558</v>
      </c>
      <c r="P2173" s="5" t="s">
        <v>7</v>
      </c>
      <c r="Q2173" s="19">
        <v>1859831.3</v>
      </c>
      <c r="R2173" s="19">
        <v>0</v>
      </c>
      <c r="S2173" s="19">
        <v>1859831.3</v>
      </c>
      <c r="T2173" s="19">
        <v>0</v>
      </c>
    </row>
    <row r="2174" spans="1:20" outlineLevel="3" x14ac:dyDescent="0.35">
      <c r="H2174" s="1" t="s">
        <v>11125</v>
      </c>
      <c r="O2174" s="18"/>
      <c r="Q2174" s="19">
        <f>SUBTOTAL(9,Q2172:Q2173)</f>
        <v>3209387.54</v>
      </c>
      <c r="R2174" s="19">
        <f>SUBTOTAL(9,R2172:R2173)</f>
        <v>0</v>
      </c>
      <c r="S2174" s="19">
        <f>SUBTOTAL(9,S2172:S2173)</f>
        <v>3209387.54</v>
      </c>
      <c r="T2174" s="19">
        <f>SUBTOTAL(9,T2172:T2173)</f>
        <v>0</v>
      </c>
    </row>
    <row r="2175" spans="1:20" outlineLevel="4" x14ac:dyDescent="0.35">
      <c r="A2175" s="9" t="s">
        <v>97</v>
      </c>
      <c r="B2175" s="9" t="s">
        <v>98</v>
      </c>
      <c r="C2175" s="12" t="s">
        <v>2580</v>
      </c>
      <c r="D2175" s="5" t="s">
        <v>2584</v>
      </c>
      <c r="E2175" s="9" t="s">
        <v>2584</v>
      </c>
      <c r="F2175" s="5" t="s">
        <v>12484</v>
      </c>
      <c r="G2175" s="5" t="s">
        <v>4</v>
      </c>
      <c r="H2175" s="5" t="s">
        <v>2587</v>
      </c>
      <c r="I2175" s="4" t="s">
        <v>2588</v>
      </c>
      <c r="J2175" s="5" t="s">
        <v>2585</v>
      </c>
      <c r="K2175" s="5" t="s">
        <v>4</v>
      </c>
      <c r="L2175" s="5" t="s">
        <v>4</v>
      </c>
      <c r="M2175" s="5" t="s">
        <v>5</v>
      </c>
      <c r="N2175" s="5" t="s">
        <v>2586</v>
      </c>
      <c r="O2175" s="18">
        <v>44438</v>
      </c>
      <c r="P2175" s="5" t="s">
        <v>7</v>
      </c>
      <c r="Q2175" s="19">
        <v>5425.67</v>
      </c>
      <c r="R2175" s="19">
        <v>5425.67</v>
      </c>
      <c r="S2175" s="19">
        <v>0</v>
      </c>
      <c r="T2175" s="19">
        <v>0</v>
      </c>
    </row>
    <row r="2176" spans="1:20" outlineLevel="3" x14ac:dyDescent="0.35">
      <c r="H2176" s="1" t="s">
        <v>11348</v>
      </c>
      <c r="O2176" s="18"/>
      <c r="Q2176" s="19">
        <f>SUBTOTAL(9,Q2175:Q2175)</f>
        <v>5425.67</v>
      </c>
      <c r="R2176" s="19">
        <f>SUBTOTAL(9,R2175:R2175)</f>
        <v>5425.67</v>
      </c>
      <c r="S2176" s="19">
        <f>SUBTOTAL(9,S2175:S2175)</f>
        <v>0</v>
      </c>
      <c r="T2176" s="19">
        <f>SUBTOTAL(9,T2175:T2175)</f>
        <v>0</v>
      </c>
    </row>
    <row r="2177" spans="1:20" ht="29" outlineLevel="4" x14ac:dyDescent="0.35">
      <c r="A2177" s="9" t="s">
        <v>97</v>
      </c>
      <c r="B2177" s="9" t="s">
        <v>98</v>
      </c>
      <c r="C2177" s="12" t="s">
        <v>2580</v>
      </c>
      <c r="D2177" s="5" t="s">
        <v>2584</v>
      </c>
      <c r="E2177" s="9" t="s">
        <v>2584</v>
      </c>
      <c r="F2177" s="5" t="s">
        <v>12484</v>
      </c>
      <c r="G2177" s="5" t="s">
        <v>4</v>
      </c>
      <c r="H2177" s="5" t="s">
        <v>2590</v>
      </c>
      <c r="I2177" s="4" t="s">
        <v>2591</v>
      </c>
      <c r="J2177" s="5" t="s">
        <v>2585</v>
      </c>
      <c r="K2177" s="5" t="s">
        <v>4</v>
      </c>
      <c r="L2177" s="5" t="s">
        <v>4</v>
      </c>
      <c r="M2177" s="5" t="s">
        <v>5</v>
      </c>
      <c r="N2177" s="5" t="s">
        <v>2589</v>
      </c>
      <c r="O2177" s="18">
        <v>44623</v>
      </c>
      <c r="P2177" s="5" t="s">
        <v>7</v>
      </c>
      <c r="Q2177" s="19">
        <v>69406.28</v>
      </c>
      <c r="R2177" s="19">
        <v>69406.28</v>
      </c>
      <c r="S2177" s="19">
        <v>0</v>
      </c>
      <c r="T2177" s="19">
        <v>0</v>
      </c>
    </row>
    <row r="2178" spans="1:20" ht="29" outlineLevel="4" x14ac:dyDescent="0.35">
      <c r="A2178" s="9" t="s">
        <v>97</v>
      </c>
      <c r="B2178" s="9" t="s">
        <v>98</v>
      </c>
      <c r="C2178" s="12" t="s">
        <v>2580</v>
      </c>
      <c r="D2178" s="5" t="s">
        <v>2584</v>
      </c>
      <c r="E2178" s="9" t="s">
        <v>2584</v>
      </c>
      <c r="F2178" s="5" t="s">
        <v>12484</v>
      </c>
      <c r="G2178" s="5" t="s">
        <v>4</v>
      </c>
      <c r="H2178" s="5" t="s">
        <v>2590</v>
      </c>
      <c r="I2178" s="4" t="s">
        <v>2591</v>
      </c>
      <c r="J2178" s="5" t="s">
        <v>2585</v>
      </c>
      <c r="K2178" s="5" t="s">
        <v>4</v>
      </c>
      <c r="L2178" s="5" t="s">
        <v>4</v>
      </c>
      <c r="M2178" s="5" t="s">
        <v>5</v>
      </c>
      <c r="N2178" s="5" t="s">
        <v>2592</v>
      </c>
      <c r="O2178" s="18">
        <v>44700</v>
      </c>
      <c r="P2178" s="5" t="s">
        <v>7</v>
      </c>
      <c r="Q2178" s="19">
        <v>146425.70000000001</v>
      </c>
      <c r="R2178" s="19">
        <v>146425.70000000001</v>
      </c>
      <c r="S2178" s="19">
        <v>0</v>
      </c>
      <c r="T2178" s="19">
        <v>0</v>
      </c>
    </row>
    <row r="2179" spans="1:20" ht="29" outlineLevel="4" x14ac:dyDescent="0.35">
      <c r="A2179" s="9" t="s">
        <v>97</v>
      </c>
      <c r="B2179" s="9" t="s">
        <v>98</v>
      </c>
      <c r="C2179" s="12" t="s">
        <v>2580</v>
      </c>
      <c r="D2179" s="5" t="s">
        <v>2584</v>
      </c>
      <c r="E2179" s="9" t="s">
        <v>2584</v>
      </c>
      <c r="F2179" s="5" t="s">
        <v>12484</v>
      </c>
      <c r="G2179" s="5" t="s">
        <v>4</v>
      </c>
      <c r="H2179" s="5" t="s">
        <v>2590</v>
      </c>
      <c r="I2179" s="4" t="s">
        <v>2591</v>
      </c>
      <c r="J2179" s="5" t="s">
        <v>2585</v>
      </c>
      <c r="K2179" s="5" t="s">
        <v>4</v>
      </c>
      <c r="L2179" s="5" t="s">
        <v>4</v>
      </c>
      <c r="M2179" s="5" t="s">
        <v>5</v>
      </c>
      <c r="N2179" s="5" t="s">
        <v>2593</v>
      </c>
      <c r="O2179" s="18">
        <v>44740</v>
      </c>
      <c r="P2179" s="5" t="s">
        <v>7</v>
      </c>
      <c r="Q2179" s="19">
        <v>144153.85</v>
      </c>
      <c r="R2179" s="19">
        <v>144153.85</v>
      </c>
      <c r="S2179" s="19">
        <v>0</v>
      </c>
      <c r="T2179" s="19">
        <v>0</v>
      </c>
    </row>
    <row r="2180" spans="1:20" outlineLevel="3" x14ac:dyDescent="0.35">
      <c r="H2180" s="1" t="s">
        <v>11349</v>
      </c>
      <c r="O2180" s="18"/>
      <c r="Q2180" s="19">
        <f>SUBTOTAL(9,Q2177:Q2179)</f>
        <v>359985.83</v>
      </c>
      <c r="R2180" s="19">
        <f>SUBTOTAL(9,R2177:R2179)</f>
        <v>359985.83</v>
      </c>
      <c r="S2180" s="19">
        <f>SUBTOTAL(9,S2177:S2179)</f>
        <v>0</v>
      </c>
      <c r="T2180" s="19">
        <f>SUBTOTAL(9,T2177:T2179)</f>
        <v>0</v>
      </c>
    </row>
    <row r="2181" spans="1:20" outlineLevel="4" x14ac:dyDescent="0.35">
      <c r="A2181" s="9" t="s">
        <v>97</v>
      </c>
      <c r="B2181" s="9" t="s">
        <v>98</v>
      </c>
      <c r="C2181" s="12" t="s">
        <v>2580</v>
      </c>
      <c r="D2181" s="5" t="s">
        <v>2584</v>
      </c>
      <c r="E2181" s="9" t="s">
        <v>2584</v>
      </c>
      <c r="F2181" s="5" t="s">
        <v>12484</v>
      </c>
      <c r="G2181" s="5" t="s">
        <v>4</v>
      </c>
      <c r="H2181" s="5" t="s">
        <v>2596</v>
      </c>
      <c r="I2181" s="4" t="s">
        <v>2597</v>
      </c>
      <c r="J2181" s="5" t="s">
        <v>2594</v>
      </c>
      <c r="K2181" s="5" t="s">
        <v>4</v>
      </c>
      <c r="L2181" s="5" t="s">
        <v>4</v>
      </c>
      <c r="M2181" s="5" t="s">
        <v>5</v>
      </c>
      <c r="N2181" s="5" t="s">
        <v>2595</v>
      </c>
      <c r="O2181" s="18">
        <v>44440</v>
      </c>
      <c r="P2181" s="5" t="s">
        <v>7</v>
      </c>
      <c r="Q2181" s="19">
        <v>-4000</v>
      </c>
      <c r="R2181" s="19">
        <v>-4000</v>
      </c>
      <c r="S2181" s="19">
        <v>0</v>
      </c>
      <c r="T2181" s="19">
        <v>0</v>
      </c>
    </row>
    <row r="2182" spans="1:20" outlineLevel="3" x14ac:dyDescent="0.35">
      <c r="H2182" s="1" t="s">
        <v>11350</v>
      </c>
      <c r="O2182" s="18"/>
      <c r="Q2182" s="19">
        <f>SUBTOTAL(9,Q2181:Q2181)</f>
        <v>-4000</v>
      </c>
      <c r="R2182" s="19">
        <f>SUBTOTAL(9,R2181:R2181)</f>
        <v>-4000</v>
      </c>
      <c r="S2182" s="19">
        <f>SUBTOTAL(9,S2181:S2181)</f>
        <v>0</v>
      </c>
      <c r="T2182" s="19">
        <f>SUBTOTAL(9,T2181:T2181)</f>
        <v>0</v>
      </c>
    </row>
    <row r="2183" spans="1:20" s="10" customFormat="1" ht="29" outlineLevel="4" x14ac:dyDescent="0.35">
      <c r="A2183" s="10" t="s">
        <v>97</v>
      </c>
      <c r="B2183" s="10" t="s">
        <v>98</v>
      </c>
      <c r="C2183" s="15" t="s">
        <v>2580</v>
      </c>
      <c r="D2183" s="7" t="s">
        <v>2584</v>
      </c>
      <c r="E2183" s="10" t="s">
        <v>2584</v>
      </c>
      <c r="F2183" s="7" t="s">
        <v>12484</v>
      </c>
      <c r="G2183" s="7" t="s">
        <v>4</v>
      </c>
      <c r="H2183" s="7" t="s">
        <v>2599</v>
      </c>
      <c r="I2183" s="6" t="s">
        <v>12622</v>
      </c>
      <c r="J2183" s="7" t="s">
        <v>4</v>
      </c>
      <c r="K2183" s="7" t="s">
        <v>4</v>
      </c>
      <c r="L2183" s="7" t="s">
        <v>4</v>
      </c>
      <c r="M2183" s="7" t="s">
        <v>5</v>
      </c>
      <c r="N2183" s="7" t="s">
        <v>2598</v>
      </c>
      <c r="O2183" s="21">
        <v>44697</v>
      </c>
      <c r="P2183" s="7" t="s">
        <v>7</v>
      </c>
      <c r="Q2183" s="22">
        <v>3696.66</v>
      </c>
      <c r="R2183" s="22">
        <v>3696.66</v>
      </c>
      <c r="S2183" s="22">
        <v>0</v>
      </c>
      <c r="T2183" s="22">
        <v>0</v>
      </c>
    </row>
    <row r="2184" spans="1:20" s="10" customFormat="1" ht="29" outlineLevel="4" x14ac:dyDescent="0.35">
      <c r="A2184" s="10" t="s">
        <v>97</v>
      </c>
      <c r="B2184" s="10" t="s">
        <v>98</v>
      </c>
      <c r="C2184" s="15" t="s">
        <v>2580</v>
      </c>
      <c r="D2184" s="7" t="s">
        <v>2584</v>
      </c>
      <c r="E2184" s="10" t="s">
        <v>2584</v>
      </c>
      <c r="F2184" s="7" t="s">
        <v>12484</v>
      </c>
      <c r="G2184" s="7" t="s">
        <v>4</v>
      </c>
      <c r="H2184" s="7" t="s">
        <v>2599</v>
      </c>
      <c r="I2184" s="6" t="s">
        <v>12622</v>
      </c>
      <c r="J2184" s="7" t="s">
        <v>4</v>
      </c>
      <c r="K2184" s="7" t="s">
        <v>4</v>
      </c>
      <c r="L2184" s="7" t="s">
        <v>4</v>
      </c>
      <c r="M2184" s="7" t="s">
        <v>5</v>
      </c>
      <c r="N2184" s="7" t="s">
        <v>2600</v>
      </c>
      <c r="O2184" s="21">
        <v>44432</v>
      </c>
      <c r="P2184" s="7" t="s">
        <v>7</v>
      </c>
      <c r="Q2184" s="22">
        <v>26859.73</v>
      </c>
      <c r="R2184" s="22">
        <v>26859.73</v>
      </c>
      <c r="S2184" s="22">
        <v>0</v>
      </c>
      <c r="T2184" s="22">
        <v>0</v>
      </c>
    </row>
    <row r="2185" spans="1:20" s="10" customFormat="1" ht="29" outlineLevel="4" x14ac:dyDescent="0.35">
      <c r="A2185" s="10" t="s">
        <v>97</v>
      </c>
      <c r="B2185" s="10" t="s">
        <v>98</v>
      </c>
      <c r="C2185" s="15" t="s">
        <v>2580</v>
      </c>
      <c r="D2185" s="7" t="s">
        <v>2584</v>
      </c>
      <c r="E2185" s="10" t="s">
        <v>2584</v>
      </c>
      <c r="F2185" s="7" t="s">
        <v>12484</v>
      </c>
      <c r="G2185" s="7" t="s">
        <v>4</v>
      </c>
      <c r="H2185" s="7" t="s">
        <v>2599</v>
      </c>
      <c r="I2185" s="6" t="s">
        <v>12622</v>
      </c>
      <c r="J2185" s="7" t="s">
        <v>4</v>
      </c>
      <c r="K2185" s="7" t="s">
        <v>4</v>
      </c>
      <c r="L2185" s="7" t="s">
        <v>4</v>
      </c>
      <c r="M2185" s="7" t="s">
        <v>5</v>
      </c>
      <c r="N2185" s="7" t="s">
        <v>2601</v>
      </c>
      <c r="O2185" s="21">
        <v>44494</v>
      </c>
      <c r="P2185" s="7" t="s">
        <v>7</v>
      </c>
      <c r="Q2185" s="22">
        <v>7223.57</v>
      </c>
      <c r="R2185" s="22">
        <v>7223.57</v>
      </c>
      <c r="S2185" s="22">
        <v>0</v>
      </c>
      <c r="T2185" s="22">
        <v>0</v>
      </c>
    </row>
    <row r="2186" spans="1:20" s="10" customFormat="1" ht="29" outlineLevel="4" x14ac:dyDescent="0.35">
      <c r="A2186" s="10" t="s">
        <v>97</v>
      </c>
      <c r="B2186" s="10" t="s">
        <v>98</v>
      </c>
      <c r="C2186" s="15" t="s">
        <v>2580</v>
      </c>
      <c r="D2186" s="7" t="s">
        <v>2584</v>
      </c>
      <c r="E2186" s="10" t="s">
        <v>2584</v>
      </c>
      <c r="F2186" s="7" t="s">
        <v>12484</v>
      </c>
      <c r="G2186" s="7" t="s">
        <v>4</v>
      </c>
      <c r="H2186" s="7" t="s">
        <v>2599</v>
      </c>
      <c r="I2186" s="6" t="s">
        <v>12622</v>
      </c>
      <c r="J2186" s="7" t="s">
        <v>4</v>
      </c>
      <c r="K2186" s="7" t="s">
        <v>4</v>
      </c>
      <c r="L2186" s="7" t="s">
        <v>4</v>
      </c>
      <c r="M2186" s="7" t="s">
        <v>5</v>
      </c>
      <c r="N2186" s="7" t="s">
        <v>2602</v>
      </c>
      <c r="O2186" s="21">
        <v>44627</v>
      </c>
      <c r="P2186" s="7" t="s">
        <v>7</v>
      </c>
      <c r="Q2186" s="22">
        <v>8401.07</v>
      </c>
      <c r="R2186" s="22">
        <v>8401.07</v>
      </c>
      <c r="S2186" s="22">
        <v>0</v>
      </c>
      <c r="T2186" s="22">
        <v>0</v>
      </c>
    </row>
    <row r="2187" spans="1:20" outlineLevel="3" x14ac:dyDescent="0.35">
      <c r="H2187" s="1" t="s">
        <v>11351</v>
      </c>
      <c r="O2187" s="18"/>
      <c r="Q2187" s="19">
        <f>SUBTOTAL(9,Q2183:Q2186)</f>
        <v>46181.03</v>
      </c>
      <c r="R2187" s="19">
        <f>SUBTOTAL(9,R2183:R2186)</f>
        <v>46181.03</v>
      </c>
      <c r="S2187" s="19">
        <f>SUBTOTAL(9,S2183:S2186)</f>
        <v>0</v>
      </c>
      <c r="T2187" s="19">
        <f>SUBTOTAL(9,T2183:T2186)</f>
        <v>0</v>
      </c>
    </row>
    <row r="2188" spans="1:20" outlineLevel="4" x14ac:dyDescent="0.35">
      <c r="A2188" s="9" t="s">
        <v>1222</v>
      </c>
      <c r="B2188" s="9" t="s">
        <v>1223</v>
      </c>
      <c r="C2188" s="12" t="s">
        <v>2580</v>
      </c>
      <c r="D2188" s="5" t="s">
        <v>2603</v>
      </c>
      <c r="E2188" s="9" t="s">
        <v>2603</v>
      </c>
      <c r="F2188" s="5" t="s">
        <v>12483</v>
      </c>
      <c r="G2188" s="5" t="s">
        <v>4</v>
      </c>
      <c r="H2188" s="5" t="s">
        <v>2607</v>
      </c>
      <c r="I2188" s="4" t="s">
        <v>12601</v>
      </c>
      <c r="J2188" s="5" t="s">
        <v>2604</v>
      </c>
      <c r="K2188" s="5" t="s">
        <v>4</v>
      </c>
      <c r="L2188" s="5" t="s">
        <v>4</v>
      </c>
      <c r="M2188" s="5" t="s">
        <v>5</v>
      </c>
      <c r="N2188" s="5" t="s">
        <v>2605</v>
      </c>
      <c r="O2188" s="18">
        <v>44431</v>
      </c>
      <c r="P2188" s="5" t="s">
        <v>2606</v>
      </c>
      <c r="Q2188" s="19">
        <v>180199.95</v>
      </c>
      <c r="R2188" s="19">
        <v>180199.95</v>
      </c>
      <c r="S2188" s="19">
        <v>0</v>
      </c>
      <c r="T2188" s="19">
        <v>0</v>
      </c>
    </row>
    <row r="2189" spans="1:20" outlineLevel="4" x14ac:dyDescent="0.35">
      <c r="A2189" s="9" t="s">
        <v>1222</v>
      </c>
      <c r="B2189" s="9" t="s">
        <v>1223</v>
      </c>
      <c r="C2189" s="12" t="s">
        <v>2580</v>
      </c>
      <c r="D2189" s="5" t="s">
        <v>2603</v>
      </c>
      <c r="E2189" s="9" t="s">
        <v>2603</v>
      </c>
      <c r="F2189" s="5" t="s">
        <v>12483</v>
      </c>
      <c r="G2189" s="5" t="s">
        <v>4</v>
      </c>
      <c r="H2189" s="5" t="s">
        <v>2607</v>
      </c>
      <c r="I2189" s="4" t="s">
        <v>12601</v>
      </c>
      <c r="J2189" s="5" t="s">
        <v>2604</v>
      </c>
      <c r="K2189" s="5" t="s">
        <v>4</v>
      </c>
      <c r="L2189" s="5" t="s">
        <v>4</v>
      </c>
      <c r="M2189" s="5" t="s">
        <v>5</v>
      </c>
      <c r="N2189" s="5" t="s">
        <v>2608</v>
      </c>
      <c r="O2189" s="18">
        <v>44630</v>
      </c>
      <c r="P2189" s="5" t="s">
        <v>2609</v>
      </c>
      <c r="Q2189" s="19">
        <v>2000</v>
      </c>
      <c r="R2189" s="19">
        <v>2000</v>
      </c>
      <c r="S2189" s="19">
        <v>0</v>
      </c>
      <c r="T2189" s="19">
        <v>0</v>
      </c>
    </row>
    <row r="2190" spans="1:20" outlineLevel="3" x14ac:dyDescent="0.35">
      <c r="H2190" s="1" t="s">
        <v>11352</v>
      </c>
      <c r="O2190" s="18"/>
      <c r="Q2190" s="19">
        <f>SUBTOTAL(9,Q2188:Q2189)</f>
        <v>182199.95</v>
      </c>
      <c r="R2190" s="19">
        <f>SUBTOTAL(9,R2188:R2189)</f>
        <v>182199.95</v>
      </c>
      <c r="S2190" s="19">
        <f>SUBTOTAL(9,S2188:S2189)</f>
        <v>0</v>
      </c>
      <c r="T2190" s="19">
        <f>SUBTOTAL(9,T2188:T2189)</f>
        <v>0</v>
      </c>
    </row>
    <row r="2191" spans="1:20" ht="29" outlineLevel="4" x14ac:dyDescent="0.35">
      <c r="A2191" s="9" t="s">
        <v>97</v>
      </c>
      <c r="B2191" s="9" t="s">
        <v>98</v>
      </c>
      <c r="C2191" s="12" t="s">
        <v>2580</v>
      </c>
      <c r="D2191" s="5" t="s">
        <v>2584</v>
      </c>
      <c r="E2191" s="9" t="s">
        <v>2584</v>
      </c>
      <c r="F2191" s="5" t="s">
        <v>12477</v>
      </c>
      <c r="G2191" s="5" t="s">
        <v>4</v>
      </c>
      <c r="H2191" s="5" t="s">
        <v>2611</v>
      </c>
      <c r="I2191" s="4" t="s">
        <v>2612</v>
      </c>
      <c r="J2191" s="5" t="s">
        <v>4</v>
      </c>
      <c r="K2191" s="5" t="s">
        <v>4</v>
      </c>
      <c r="L2191" s="5" t="s">
        <v>4</v>
      </c>
      <c r="M2191" s="5" t="s">
        <v>5</v>
      </c>
      <c r="N2191" s="5" t="s">
        <v>2610</v>
      </c>
      <c r="O2191" s="18">
        <v>44418</v>
      </c>
      <c r="P2191" s="5" t="s">
        <v>7</v>
      </c>
      <c r="Q2191" s="19">
        <v>755.55</v>
      </c>
      <c r="R2191" s="19">
        <v>755.55</v>
      </c>
      <c r="S2191" s="19">
        <v>0</v>
      </c>
      <c r="T2191" s="19">
        <v>0</v>
      </c>
    </row>
    <row r="2192" spans="1:20" ht="29" outlineLevel="4" x14ac:dyDescent="0.35">
      <c r="A2192" s="9" t="s">
        <v>97</v>
      </c>
      <c r="B2192" s="9" t="s">
        <v>98</v>
      </c>
      <c r="C2192" s="12" t="s">
        <v>2580</v>
      </c>
      <c r="D2192" s="5" t="s">
        <v>2584</v>
      </c>
      <c r="E2192" s="9" t="s">
        <v>2584</v>
      </c>
      <c r="F2192" s="5" t="s">
        <v>12477</v>
      </c>
      <c r="G2192" s="5" t="s">
        <v>4</v>
      </c>
      <c r="H2192" s="5" t="s">
        <v>2611</v>
      </c>
      <c r="I2192" s="4" t="s">
        <v>2612</v>
      </c>
      <c r="J2192" s="5" t="s">
        <v>4</v>
      </c>
      <c r="K2192" s="5" t="s">
        <v>4</v>
      </c>
      <c r="L2192" s="5" t="s">
        <v>4</v>
      </c>
      <c r="M2192" s="5" t="s">
        <v>5</v>
      </c>
      <c r="N2192" s="5" t="s">
        <v>2613</v>
      </c>
      <c r="O2192" s="18">
        <v>44697</v>
      </c>
      <c r="P2192" s="5" t="s">
        <v>7</v>
      </c>
      <c r="Q2192" s="19">
        <v>25067.52</v>
      </c>
      <c r="R2192" s="19">
        <v>25067.52</v>
      </c>
      <c r="S2192" s="19">
        <v>0</v>
      </c>
      <c r="T2192" s="19">
        <v>0</v>
      </c>
    </row>
    <row r="2193" spans="1:20" outlineLevel="3" x14ac:dyDescent="0.35">
      <c r="H2193" s="1" t="s">
        <v>11353</v>
      </c>
      <c r="O2193" s="18"/>
      <c r="Q2193" s="19">
        <f>SUBTOTAL(9,Q2191:Q2192)</f>
        <v>25823.07</v>
      </c>
      <c r="R2193" s="19">
        <f>SUBTOTAL(9,R2191:R2192)</f>
        <v>25823.07</v>
      </c>
      <c r="S2193" s="19">
        <f>SUBTOTAL(9,S2191:S2192)</f>
        <v>0</v>
      </c>
      <c r="T2193" s="19">
        <f>SUBTOTAL(9,T2191:T2192)</f>
        <v>0</v>
      </c>
    </row>
    <row r="2194" spans="1:20" ht="29" outlineLevel="4" x14ac:dyDescent="0.35">
      <c r="A2194" s="9" t="s">
        <v>97</v>
      </c>
      <c r="B2194" s="9" t="s">
        <v>98</v>
      </c>
      <c r="C2194" s="12" t="s">
        <v>2580</v>
      </c>
      <c r="D2194" s="5" t="s">
        <v>2584</v>
      </c>
      <c r="E2194" s="9" t="s">
        <v>2584</v>
      </c>
      <c r="F2194" s="5" t="s">
        <v>12484</v>
      </c>
      <c r="G2194" s="5" t="s">
        <v>4</v>
      </c>
      <c r="H2194" s="5" t="s">
        <v>2615</v>
      </c>
      <c r="I2194" s="4" t="s">
        <v>2616</v>
      </c>
      <c r="J2194" s="5" t="s">
        <v>4</v>
      </c>
      <c r="K2194" s="5" t="s">
        <v>4</v>
      </c>
      <c r="L2194" s="5" t="s">
        <v>4</v>
      </c>
      <c r="M2194" s="5" t="s">
        <v>5</v>
      </c>
      <c r="N2194" s="5" t="s">
        <v>2614</v>
      </c>
      <c r="O2194" s="18">
        <v>44494</v>
      </c>
      <c r="P2194" s="5" t="s">
        <v>7</v>
      </c>
      <c r="Q2194" s="19">
        <v>24914.58</v>
      </c>
      <c r="R2194" s="19">
        <v>24914.58</v>
      </c>
      <c r="S2194" s="19">
        <v>0</v>
      </c>
      <c r="T2194" s="19">
        <v>0</v>
      </c>
    </row>
    <row r="2195" spans="1:20" outlineLevel="3" x14ac:dyDescent="0.35">
      <c r="H2195" s="1" t="s">
        <v>11354</v>
      </c>
      <c r="O2195" s="18"/>
      <c r="Q2195" s="19">
        <f>SUBTOTAL(9,Q2194:Q2194)</f>
        <v>24914.58</v>
      </c>
      <c r="R2195" s="19">
        <f>SUBTOTAL(9,R2194:R2194)</f>
        <v>24914.58</v>
      </c>
      <c r="S2195" s="19">
        <f>SUBTOTAL(9,S2194:S2194)</f>
        <v>0</v>
      </c>
      <c r="T2195" s="19">
        <f>SUBTOTAL(9,T2194:T2194)</f>
        <v>0</v>
      </c>
    </row>
    <row r="2196" spans="1:20" outlineLevel="4" x14ac:dyDescent="0.35">
      <c r="A2196" s="9" t="s">
        <v>97</v>
      </c>
      <c r="B2196" s="9" t="s">
        <v>98</v>
      </c>
      <c r="C2196" s="12" t="s">
        <v>2580</v>
      </c>
      <c r="D2196" s="5" t="s">
        <v>2584</v>
      </c>
      <c r="E2196" s="9" t="s">
        <v>2584</v>
      </c>
      <c r="F2196" s="5" t="s">
        <v>12484</v>
      </c>
      <c r="G2196" s="5" t="s">
        <v>4</v>
      </c>
      <c r="H2196" s="5" t="s">
        <v>2618</v>
      </c>
      <c r="I2196" s="4" t="s">
        <v>2619</v>
      </c>
      <c r="J2196" s="5" t="s">
        <v>4</v>
      </c>
      <c r="K2196" s="5" t="s">
        <v>4</v>
      </c>
      <c r="L2196" s="5" t="s">
        <v>4</v>
      </c>
      <c r="M2196" s="5" t="s">
        <v>5</v>
      </c>
      <c r="N2196" s="5" t="s">
        <v>2617</v>
      </c>
      <c r="O2196" s="18">
        <v>44697</v>
      </c>
      <c r="P2196" s="5" t="s">
        <v>7</v>
      </c>
      <c r="Q2196" s="19">
        <v>24869.82</v>
      </c>
      <c r="R2196" s="19">
        <v>24869.82</v>
      </c>
      <c r="S2196" s="19">
        <v>0</v>
      </c>
      <c r="T2196" s="19">
        <v>0</v>
      </c>
    </row>
    <row r="2197" spans="1:20" outlineLevel="3" x14ac:dyDescent="0.35">
      <c r="H2197" s="1" t="s">
        <v>11355</v>
      </c>
      <c r="O2197" s="18"/>
      <c r="Q2197" s="19">
        <f>SUBTOTAL(9,Q2196:Q2196)</f>
        <v>24869.82</v>
      </c>
      <c r="R2197" s="19">
        <f>SUBTOTAL(9,R2196:R2196)</f>
        <v>24869.82</v>
      </c>
      <c r="S2197" s="19">
        <f>SUBTOTAL(9,S2196:S2196)</f>
        <v>0</v>
      </c>
      <c r="T2197" s="19">
        <f>SUBTOTAL(9,T2196:T2196)</f>
        <v>0</v>
      </c>
    </row>
    <row r="2198" spans="1:20" ht="29" outlineLevel="4" x14ac:dyDescent="0.35">
      <c r="A2198" s="9" t="s">
        <v>1725</v>
      </c>
      <c r="B2198" s="9" t="s">
        <v>1726</v>
      </c>
      <c r="C2198" s="12" t="s">
        <v>2580</v>
      </c>
      <c r="D2198" s="5" t="s">
        <v>2584</v>
      </c>
      <c r="E2198" s="9" t="s">
        <v>2584</v>
      </c>
      <c r="F2198" s="5" t="s">
        <v>4</v>
      </c>
      <c r="G2198" s="5" t="s">
        <v>1006</v>
      </c>
      <c r="H2198" s="5" t="s">
        <v>2622</v>
      </c>
      <c r="I2198" s="4" t="s">
        <v>12602</v>
      </c>
      <c r="J2198" s="5" t="s">
        <v>2620</v>
      </c>
      <c r="K2198" s="5" t="s">
        <v>4</v>
      </c>
      <c r="L2198" s="5" t="s">
        <v>4</v>
      </c>
      <c r="M2198" s="5" t="s">
        <v>5</v>
      </c>
      <c r="N2198" s="5" t="s">
        <v>2621</v>
      </c>
      <c r="O2198" s="18">
        <v>44406</v>
      </c>
      <c r="P2198" s="5" t="s">
        <v>7</v>
      </c>
      <c r="Q2198" s="19">
        <v>32446.19</v>
      </c>
      <c r="R2198" s="19">
        <v>0</v>
      </c>
      <c r="S2198" s="19">
        <v>32446.19</v>
      </c>
      <c r="T2198" s="19">
        <v>0</v>
      </c>
    </row>
    <row r="2199" spans="1:20" ht="29" outlineLevel="4" x14ac:dyDescent="0.35">
      <c r="A2199" s="9" t="s">
        <v>1725</v>
      </c>
      <c r="B2199" s="9" t="s">
        <v>1726</v>
      </c>
      <c r="C2199" s="12" t="s">
        <v>2580</v>
      </c>
      <c r="D2199" s="5" t="s">
        <v>2584</v>
      </c>
      <c r="E2199" s="9" t="s">
        <v>2584</v>
      </c>
      <c r="F2199" s="5" t="s">
        <v>4</v>
      </c>
      <c r="G2199" s="5" t="s">
        <v>1006</v>
      </c>
      <c r="H2199" s="5" t="s">
        <v>2622</v>
      </c>
      <c r="I2199" s="4" t="s">
        <v>12602</v>
      </c>
      <c r="J2199" s="5" t="s">
        <v>2620</v>
      </c>
      <c r="K2199" s="5" t="s">
        <v>4</v>
      </c>
      <c r="L2199" s="5" t="s">
        <v>4</v>
      </c>
      <c r="M2199" s="5" t="s">
        <v>5</v>
      </c>
      <c r="N2199" s="5" t="s">
        <v>2623</v>
      </c>
      <c r="O2199" s="18">
        <v>44460</v>
      </c>
      <c r="P2199" s="5" t="s">
        <v>7</v>
      </c>
      <c r="Q2199" s="19">
        <v>13164.74</v>
      </c>
      <c r="R2199" s="19">
        <v>0</v>
      </c>
      <c r="S2199" s="19">
        <v>13164.74</v>
      </c>
      <c r="T2199" s="19">
        <v>0</v>
      </c>
    </row>
    <row r="2200" spans="1:20" ht="29" outlineLevel="4" x14ac:dyDescent="0.35">
      <c r="A2200" s="9" t="s">
        <v>1725</v>
      </c>
      <c r="B2200" s="9" t="s">
        <v>1726</v>
      </c>
      <c r="C2200" s="12" t="s">
        <v>2580</v>
      </c>
      <c r="D2200" s="5" t="s">
        <v>2584</v>
      </c>
      <c r="E2200" s="9" t="s">
        <v>2584</v>
      </c>
      <c r="F2200" s="5" t="s">
        <v>4</v>
      </c>
      <c r="G2200" s="5" t="s">
        <v>1006</v>
      </c>
      <c r="H2200" s="5" t="s">
        <v>2622</v>
      </c>
      <c r="I2200" s="4" t="s">
        <v>12602</v>
      </c>
      <c r="J2200" s="5" t="s">
        <v>2620</v>
      </c>
      <c r="K2200" s="5" t="s">
        <v>4</v>
      </c>
      <c r="L2200" s="5" t="s">
        <v>4</v>
      </c>
      <c r="M2200" s="5" t="s">
        <v>5</v>
      </c>
      <c r="N2200" s="5" t="s">
        <v>2624</v>
      </c>
      <c r="O2200" s="18">
        <v>44504</v>
      </c>
      <c r="P2200" s="5" t="s">
        <v>7</v>
      </c>
      <c r="Q2200" s="19">
        <v>12164.71</v>
      </c>
      <c r="R2200" s="19">
        <v>0</v>
      </c>
      <c r="S2200" s="19">
        <v>12164.71</v>
      </c>
      <c r="T2200" s="19">
        <v>0</v>
      </c>
    </row>
    <row r="2201" spans="1:20" ht="29" outlineLevel="4" x14ac:dyDescent="0.35">
      <c r="A2201" s="9" t="s">
        <v>1725</v>
      </c>
      <c r="B2201" s="9" t="s">
        <v>1726</v>
      </c>
      <c r="C2201" s="12" t="s">
        <v>2580</v>
      </c>
      <c r="D2201" s="5" t="s">
        <v>2584</v>
      </c>
      <c r="E2201" s="9" t="s">
        <v>2584</v>
      </c>
      <c r="F2201" s="5" t="s">
        <v>4</v>
      </c>
      <c r="G2201" s="5" t="s">
        <v>1006</v>
      </c>
      <c r="H2201" s="5" t="s">
        <v>2622</v>
      </c>
      <c r="I2201" s="4" t="s">
        <v>12602</v>
      </c>
      <c r="J2201" s="5" t="s">
        <v>2620</v>
      </c>
      <c r="K2201" s="5" t="s">
        <v>4</v>
      </c>
      <c r="L2201" s="5" t="s">
        <v>4</v>
      </c>
      <c r="M2201" s="5" t="s">
        <v>5</v>
      </c>
      <c r="N2201" s="5" t="s">
        <v>2625</v>
      </c>
      <c r="O2201" s="18">
        <v>44505</v>
      </c>
      <c r="P2201" s="5" t="s">
        <v>7</v>
      </c>
      <c r="Q2201" s="19">
        <v>8764.7099999999991</v>
      </c>
      <c r="R2201" s="19">
        <v>0</v>
      </c>
      <c r="S2201" s="19">
        <v>8764.7099999999991</v>
      </c>
      <c r="T2201" s="19">
        <v>0</v>
      </c>
    </row>
    <row r="2202" spans="1:20" ht="29" outlineLevel="4" x14ac:dyDescent="0.35">
      <c r="A2202" s="9" t="s">
        <v>1725</v>
      </c>
      <c r="B2202" s="9" t="s">
        <v>1726</v>
      </c>
      <c r="C2202" s="12" t="s">
        <v>2580</v>
      </c>
      <c r="D2202" s="5" t="s">
        <v>2584</v>
      </c>
      <c r="E2202" s="9" t="s">
        <v>2584</v>
      </c>
      <c r="F2202" s="5" t="s">
        <v>4</v>
      </c>
      <c r="G2202" s="5" t="s">
        <v>1006</v>
      </c>
      <c r="H2202" s="5" t="s">
        <v>2622</v>
      </c>
      <c r="I2202" s="4" t="s">
        <v>12602</v>
      </c>
      <c r="J2202" s="5" t="s">
        <v>2620</v>
      </c>
      <c r="K2202" s="5" t="s">
        <v>4</v>
      </c>
      <c r="L2202" s="5" t="s">
        <v>4</v>
      </c>
      <c r="M2202" s="5" t="s">
        <v>5</v>
      </c>
      <c r="N2202" s="5" t="s">
        <v>2626</v>
      </c>
      <c r="O2202" s="18">
        <v>44567</v>
      </c>
      <c r="P2202" s="5" t="s">
        <v>7</v>
      </c>
      <c r="Q2202" s="19">
        <v>10764.71</v>
      </c>
      <c r="R2202" s="19">
        <v>0</v>
      </c>
      <c r="S2202" s="19">
        <v>10764.71</v>
      </c>
      <c r="T2202" s="19">
        <v>0</v>
      </c>
    </row>
    <row r="2203" spans="1:20" ht="29" outlineLevel="4" x14ac:dyDescent="0.35">
      <c r="A2203" s="9" t="s">
        <v>1725</v>
      </c>
      <c r="B2203" s="9" t="s">
        <v>1726</v>
      </c>
      <c r="C2203" s="12" t="s">
        <v>2580</v>
      </c>
      <c r="D2203" s="5" t="s">
        <v>2584</v>
      </c>
      <c r="E2203" s="9" t="s">
        <v>2584</v>
      </c>
      <c r="F2203" s="5" t="s">
        <v>4</v>
      </c>
      <c r="G2203" s="5" t="s">
        <v>1006</v>
      </c>
      <c r="H2203" s="5" t="s">
        <v>2622</v>
      </c>
      <c r="I2203" s="4" t="s">
        <v>12602</v>
      </c>
      <c r="J2203" s="5" t="s">
        <v>2620</v>
      </c>
      <c r="K2203" s="5" t="s">
        <v>4</v>
      </c>
      <c r="L2203" s="5" t="s">
        <v>4</v>
      </c>
      <c r="M2203" s="5" t="s">
        <v>5</v>
      </c>
      <c r="N2203" s="5" t="s">
        <v>2627</v>
      </c>
      <c r="O2203" s="18">
        <v>44602</v>
      </c>
      <c r="P2203" s="5" t="s">
        <v>7</v>
      </c>
      <c r="Q2203" s="19">
        <v>12764.71</v>
      </c>
      <c r="R2203" s="19">
        <v>0</v>
      </c>
      <c r="S2203" s="19">
        <v>12764.71</v>
      </c>
      <c r="T2203" s="19">
        <v>0</v>
      </c>
    </row>
    <row r="2204" spans="1:20" ht="29" outlineLevel="4" x14ac:dyDescent="0.35">
      <c r="A2204" s="9" t="s">
        <v>1725</v>
      </c>
      <c r="B2204" s="9" t="s">
        <v>1726</v>
      </c>
      <c r="C2204" s="12" t="s">
        <v>2580</v>
      </c>
      <c r="D2204" s="5" t="s">
        <v>2584</v>
      </c>
      <c r="E2204" s="9" t="s">
        <v>2584</v>
      </c>
      <c r="F2204" s="5" t="s">
        <v>4</v>
      </c>
      <c r="G2204" s="5" t="s">
        <v>1006</v>
      </c>
      <c r="H2204" s="5" t="s">
        <v>2622</v>
      </c>
      <c r="I2204" s="4" t="s">
        <v>12602</v>
      </c>
      <c r="J2204" s="5" t="s">
        <v>2620</v>
      </c>
      <c r="K2204" s="5" t="s">
        <v>4</v>
      </c>
      <c r="L2204" s="5" t="s">
        <v>4</v>
      </c>
      <c r="M2204" s="5" t="s">
        <v>5</v>
      </c>
      <c r="N2204" s="5" t="s">
        <v>2628</v>
      </c>
      <c r="O2204" s="18">
        <v>44638</v>
      </c>
      <c r="P2204" s="5" t="s">
        <v>7</v>
      </c>
      <c r="Q2204" s="19">
        <v>10764.71</v>
      </c>
      <c r="R2204" s="19">
        <v>0</v>
      </c>
      <c r="S2204" s="19">
        <v>10764.71</v>
      </c>
      <c r="T2204" s="19">
        <v>0</v>
      </c>
    </row>
    <row r="2205" spans="1:20" ht="29" outlineLevel="4" x14ac:dyDescent="0.35">
      <c r="A2205" s="9" t="s">
        <v>1725</v>
      </c>
      <c r="B2205" s="9" t="s">
        <v>1726</v>
      </c>
      <c r="C2205" s="12" t="s">
        <v>2580</v>
      </c>
      <c r="D2205" s="5" t="s">
        <v>2584</v>
      </c>
      <c r="E2205" s="9" t="s">
        <v>2584</v>
      </c>
      <c r="F2205" s="5" t="s">
        <v>4</v>
      </c>
      <c r="G2205" s="5" t="s">
        <v>1006</v>
      </c>
      <c r="H2205" s="5" t="s">
        <v>2622</v>
      </c>
      <c r="I2205" s="4" t="s">
        <v>12602</v>
      </c>
      <c r="J2205" s="5" t="s">
        <v>2620</v>
      </c>
      <c r="K2205" s="5" t="s">
        <v>4</v>
      </c>
      <c r="L2205" s="5" t="s">
        <v>4</v>
      </c>
      <c r="M2205" s="5" t="s">
        <v>5</v>
      </c>
      <c r="N2205" s="5" t="s">
        <v>2629</v>
      </c>
      <c r="O2205" s="18">
        <v>44643</v>
      </c>
      <c r="P2205" s="5" t="s">
        <v>7</v>
      </c>
      <c r="Q2205" s="19">
        <v>13764.71</v>
      </c>
      <c r="R2205" s="19">
        <v>0</v>
      </c>
      <c r="S2205" s="19">
        <v>13764.71</v>
      </c>
      <c r="T2205" s="19">
        <v>0</v>
      </c>
    </row>
    <row r="2206" spans="1:20" ht="29" outlineLevel="4" x14ac:dyDescent="0.35">
      <c r="A2206" s="9" t="s">
        <v>1725</v>
      </c>
      <c r="B2206" s="9" t="s">
        <v>1726</v>
      </c>
      <c r="C2206" s="12" t="s">
        <v>2580</v>
      </c>
      <c r="D2206" s="5" t="s">
        <v>2584</v>
      </c>
      <c r="E2206" s="9" t="s">
        <v>2584</v>
      </c>
      <c r="F2206" s="5" t="s">
        <v>4</v>
      </c>
      <c r="G2206" s="5" t="s">
        <v>1006</v>
      </c>
      <c r="H2206" s="5" t="s">
        <v>2622</v>
      </c>
      <c r="I2206" s="4" t="s">
        <v>12602</v>
      </c>
      <c r="J2206" s="5" t="s">
        <v>2620</v>
      </c>
      <c r="K2206" s="5" t="s">
        <v>4</v>
      </c>
      <c r="L2206" s="5" t="s">
        <v>4</v>
      </c>
      <c r="M2206" s="5" t="s">
        <v>5</v>
      </c>
      <c r="N2206" s="5" t="s">
        <v>2630</v>
      </c>
      <c r="O2206" s="18">
        <v>44690</v>
      </c>
      <c r="P2206" s="5" t="s">
        <v>7</v>
      </c>
      <c r="Q2206" s="19">
        <v>13764.71</v>
      </c>
      <c r="R2206" s="19">
        <v>0</v>
      </c>
      <c r="S2206" s="19">
        <v>13764.71</v>
      </c>
      <c r="T2206" s="19">
        <v>0</v>
      </c>
    </row>
    <row r="2207" spans="1:20" ht="29" outlineLevel="4" x14ac:dyDescent="0.35">
      <c r="A2207" s="9" t="s">
        <v>1725</v>
      </c>
      <c r="B2207" s="9" t="s">
        <v>1726</v>
      </c>
      <c r="C2207" s="12" t="s">
        <v>2580</v>
      </c>
      <c r="D2207" s="5" t="s">
        <v>2584</v>
      </c>
      <c r="E2207" s="9" t="s">
        <v>2584</v>
      </c>
      <c r="F2207" s="5" t="s">
        <v>4</v>
      </c>
      <c r="G2207" s="5" t="s">
        <v>1006</v>
      </c>
      <c r="H2207" s="5" t="s">
        <v>2622</v>
      </c>
      <c r="I2207" s="4" t="s">
        <v>12602</v>
      </c>
      <c r="J2207" s="5" t="s">
        <v>2620</v>
      </c>
      <c r="K2207" s="5" t="s">
        <v>4</v>
      </c>
      <c r="L2207" s="5" t="s">
        <v>4</v>
      </c>
      <c r="M2207" s="5" t="s">
        <v>5</v>
      </c>
      <c r="N2207" s="5" t="s">
        <v>2631</v>
      </c>
      <c r="O2207" s="18">
        <v>44712</v>
      </c>
      <c r="P2207" s="5" t="s">
        <v>7</v>
      </c>
      <c r="Q2207" s="19">
        <v>11764.71</v>
      </c>
      <c r="R2207" s="19">
        <v>0</v>
      </c>
      <c r="S2207" s="19">
        <v>11764.71</v>
      </c>
      <c r="T2207" s="19">
        <v>0</v>
      </c>
    </row>
    <row r="2208" spans="1:20" ht="29" outlineLevel="4" x14ac:dyDescent="0.35">
      <c r="A2208" s="9" t="s">
        <v>1725</v>
      </c>
      <c r="B2208" s="9" t="s">
        <v>1726</v>
      </c>
      <c r="C2208" s="12" t="s">
        <v>2580</v>
      </c>
      <c r="D2208" s="5" t="s">
        <v>2584</v>
      </c>
      <c r="E2208" s="9" t="s">
        <v>2584</v>
      </c>
      <c r="F2208" s="5" t="s">
        <v>4</v>
      </c>
      <c r="G2208" s="5" t="s">
        <v>1006</v>
      </c>
      <c r="H2208" s="5" t="s">
        <v>2622</v>
      </c>
      <c r="I2208" s="4" t="s">
        <v>12602</v>
      </c>
      <c r="J2208" s="5" t="s">
        <v>2620</v>
      </c>
      <c r="K2208" s="5" t="s">
        <v>4</v>
      </c>
      <c r="L2208" s="5" t="s">
        <v>4</v>
      </c>
      <c r="M2208" s="5" t="s">
        <v>5</v>
      </c>
      <c r="N2208" s="5" t="s">
        <v>2632</v>
      </c>
      <c r="O2208" s="18">
        <v>44735</v>
      </c>
      <c r="P2208" s="5" t="s">
        <v>7</v>
      </c>
      <c r="Q2208" s="19">
        <v>11764.71</v>
      </c>
      <c r="R2208" s="19">
        <v>0</v>
      </c>
      <c r="S2208" s="19">
        <v>11764.71</v>
      </c>
      <c r="T2208" s="19">
        <v>0</v>
      </c>
    </row>
    <row r="2209" spans="1:20" outlineLevel="3" x14ac:dyDescent="0.35">
      <c r="H2209" s="1" t="s">
        <v>11356</v>
      </c>
      <c r="O2209" s="18"/>
      <c r="Q2209" s="19">
        <f>SUBTOTAL(9,Q2198:Q2208)</f>
        <v>151893.31999999995</v>
      </c>
      <c r="R2209" s="19">
        <f>SUBTOTAL(9,R2198:R2208)</f>
        <v>0</v>
      </c>
      <c r="S2209" s="19">
        <f>SUBTOTAL(9,S2198:S2208)</f>
        <v>151893.31999999995</v>
      </c>
      <c r="T2209" s="19">
        <f>SUBTOTAL(9,T2198:T2208)</f>
        <v>0</v>
      </c>
    </row>
    <row r="2210" spans="1:20" ht="29" outlineLevel="4" x14ac:dyDescent="0.35">
      <c r="A2210" s="9" t="s">
        <v>1222</v>
      </c>
      <c r="B2210" s="9" t="s">
        <v>1223</v>
      </c>
      <c r="C2210" s="12" t="s">
        <v>2580</v>
      </c>
      <c r="D2210" s="5" t="s">
        <v>2603</v>
      </c>
      <c r="E2210" s="9" t="s">
        <v>2603</v>
      </c>
      <c r="F2210" s="5" t="s">
        <v>4</v>
      </c>
      <c r="G2210" s="5" t="s">
        <v>1006</v>
      </c>
      <c r="H2210" s="5" t="s">
        <v>2633</v>
      </c>
      <c r="I2210" s="4" t="s">
        <v>12603</v>
      </c>
      <c r="J2210" s="5" t="s">
        <v>2604</v>
      </c>
      <c r="K2210" s="5" t="s">
        <v>4</v>
      </c>
      <c r="L2210" s="5" t="s">
        <v>4</v>
      </c>
      <c r="M2210" s="5" t="s">
        <v>5</v>
      </c>
      <c r="N2210" s="5" t="s">
        <v>2605</v>
      </c>
      <c r="O2210" s="18">
        <v>44431</v>
      </c>
      <c r="P2210" s="5" t="s">
        <v>2606</v>
      </c>
      <c r="Q2210" s="19">
        <v>1049.03</v>
      </c>
      <c r="R2210" s="19">
        <v>0</v>
      </c>
      <c r="S2210" s="19">
        <v>1049.03</v>
      </c>
      <c r="T2210" s="19">
        <v>0</v>
      </c>
    </row>
    <row r="2211" spans="1:20" ht="29" outlineLevel="4" x14ac:dyDescent="0.35">
      <c r="A2211" s="9" t="s">
        <v>1222</v>
      </c>
      <c r="B2211" s="9" t="s">
        <v>1223</v>
      </c>
      <c r="C2211" s="12" t="s">
        <v>2580</v>
      </c>
      <c r="D2211" s="5" t="s">
        <v>2603</v>
      </c>
      <c r="E2211" s="9" t="s">
        <v>2603</v>
      </c>
      <c r="F2211" s="5" t="s">
        <v>12483</v>
      </c>
      <c r="G2211" s="5" t="s">
        <v>4</v>
      </c>
      <c r="H2211" s="5" t="s">
        <v>2633</v>
      </c>
      <c r="I2211" s="4" t="s">
        <v>12604</v>
      </c>
      <c r="J2211" s="5" t="s">
        <v>2604</v>
      </c>
      <c r="K2211" s="5" t="s">
        <v>4</v>
      </c>
      <c r="L2211" s="5" t="s">
        <v>4</v>
      </c>
      <c r="M2211" s="5" t="s">
        <v>5</v>
      </c>
      <c r="N2211" s="5" t="s">
        <v>2605</v>
      </c>
      <c r="O2211" s="18">
        <v>44431</v>
      </c>
      <c r="P2211" s="5" t="s">
        <v>2606</v>
      </c>
      <c r="Q2211" s="19">
        <v>54245.1</v>
      </c>
      <c r="R2211" s="19">
        <v>54245.1</v>
      </c>
      <c r="S2211" s="19">
        <v>0</v>
      </c>
      <c r="T2211" s="19">
        <v>0</v>
      </c>
    </row>
    <row r="2212" spans="1:20" outlineLevel="3" x14ac:dyDescent="0.35">
      <c r="H2212" s="1" t="s">
        <v>11357</v>
      </c>
      <c r="O2212" s="18"/>
      <c r="Q2212" s="19">
        <f>SUBTOTAL(9,Q2210:Q2211)</f>
        <v>55294.13</v>
      </c>
      <c r="R2212" s="19">
        <f>SUBTOTAL(9,R2210:R2211)</f>
        <v>54245.1</v>
      </c>
      <c r="S2212" s="19">
        <f>SUBTOTAL(9,S2210:S2211)</f>
        <v>1049.03</v>
      </c>
      <c r="T2212" s="19">
        <f>SUBTOTAL(9,T2210:T2211)</f>
        <v>0</v>
      </c>
    </row>
    <row r="2213" spans="1:20" ht="29" outlineLevel="4" x14ac:dyDescent="0.35">
      <c r="A2213" s="9" t="s">
        <v>104</v>
      </c>
      <c r="B2213" s="9" t="s">
        <v>105</v>
      </c>
      <c r="C2213" s="12" t="s">
        <v>2580</v>
      </c>
      <c r="D2213" s="5" t="s">
        <v>2603</v>
      </c>
      <c r="E2213" s="9" t="s">
        <v>2603</v>
      </c>
      <c r="F2213" s="5" t="s">
        <v>4</v>
      </c>
      <c r="G2213" s="5" t="s">
        <v>45</v>
      </c>
      <c r="H2213" s="5" t="s">
        <v>2636</v>
      </c>
      <c r="I2213" s="4" t="s">
        <v>2637</v>
      </c>
      <c r="J2213" s="5" t="s">
        <v>4</v>
      </c>
      <c r="K2213" s="5" t="s">
        <v>4</v>
      </c>
      <c r="L2213" s="5" t="s">
        <v>4</v>
      </c>
      <c r="M2213" s="5" t="s">
        <v>5</v>
      </c>
      <c r="N2213" s="5" t="s">
        <v>2634</v>
      </c>
      <c r="O2213" s="18">
        <v>44420</v>
      </c>
      <c r="P2213" s="5" t="s">
        <v>2635</v>
      </c>
      <c r="Q2213" s="19">
        <v>6912.03</v>
      </c>
      <c r="R2213" s="19">
        <v>0</v>
      </c>
      <c r="S2213" s="19">
        <v>6912.03</v>
      </c>
      <c r="T2213" s="19">
        <v>0</v>
      </c>
    </row>
    <row r="2214" spans="1:20" ht="29" outlineLevel="4" x14ac:dyDescent="0.35">
      <c r="A2214" s="9" t="s">
        <v>104</v>
      </c>
      <c r="B2214" s="9" t="s">
        <v>105</v>
      </c>
      <c r="C2214" s="12" t="s">
        <v>2580</v>
      </c>
      <c r="D2214" s="5" t="s">
        <v>2603</v>
      </c>
      <c r="E2214" s="9" t="s">
        <v>2603</v>
      </c>
      <c r="F2214" s="5" t="s">
        <v>4</v>
      </c>
      <c r="G2214" s="5" t="s">
        <v>45</v>
      </c>
      <c r="H2214" s="5" t="s">
        <v>2636</v>
      </c>
      <c r="I2214" s="4" t="s">
        <v>2637</v>
      </c>
      <c r="J2214" s="5" t="s">
        <v>4</v>
      </c>
      <c r="K2214" s="5" t="s">
        <v>4</v>
      </c>
      <c r="L2214" s="5" t="s">
        <v>4</v>
      </c>
      <c r="M2214" s="5" t="s">
        <v>5</v>
      </c>
      <c r="N2214" s="5" t="s">
        <v>2638</v>
      </c>
      <c r="O2214" s="18">
        <v>44438</v>
      </c>
      <c r="P2214" s="5" t="s">
        <v>2639</v>
      </c>
      <c r="Q2214" s="19">
        <v>8.35</v>
      </c>
      <c r="R2214" s="19">
        <v>0</v>
      </c>
      <c r="S2214" s="19">
        <v>8.35</v>
      </c>
      <c r="T2214" s="19">
        <v>0</v>
      </c>
    </row>
    <row r="2215" spans="1:20" ht="29" outlineLevel="4" x14ac:dyDescent="0.35">
      <c r="A2215" s="9" t="s">
        <v>104</v>
      </c>
      <c r="B2215" s="9" t="s">
        <v>105</v>
      </c>
      <c r="C2215" s="12" t="s">
        <v>2580</v>
      </c>
      <c r="D2215" s="5" t="s">
        <v>2603</v>
      </c>
      <c r="E2215" s="9" t="s">
        <v>2603</v>
      </c>
      <c r="F2215" s="5" t="s">
        <v>1200</v>
      </c>
      <c r="G2215" s="5" t="s">
        <v>4</v>
      </c>
      <c r="H2215" s="5" t="s">
        <v>2636</v>
      </c>
      <c r="I2215" s="4" t="s">
        <v>2637</v>
      </c>
      <c r="J2215" s="5" t="s">
        <v>4</v>
      </c>
      <c r="K2215" s="5" t="s">
        <v>4</v>
      </c>
      <c r="L2215" s="5" t="s">
        <v>4</v>
      </c>
      <c r="M2215" s="5" t="s">
        <v>5</v>
      </c>
      <c r="N2215" s="5" t="s">
        <v>2634</v>
      </c>
      <c r="O2215" s="18">
        <v>44420</v>
      </c>
      <c r="P2215" s="5" t="s">
        <v>2635</v>
      </c>
      <c r="Q2215" s="19">
        <v>55304.97</v>
      </c>
      <c r="R2215" s="19">
        <v>55304.97</v>
      </c>
      <c r="S2215" s="19">
        <v>0</v>
      </c>
      <c r="T2215" s="19">
        <v>0</v>
      </c>
    </row>
    <row r="2216" spans="1:20" ht="29" outlineLevel="4" x14ac:dyDescent="0.35">
      <c r="A2216" s="9" t="s">
        <v>104</v>
      </c>
      <c r="B2216" s="9" t="s">
        <v>105</v>
      </c>
      <c r="C2216" s="12" t="s">
        <v>2580</v>
      </c>
      <c r="D2216" s="5" t="s">
        <v>2603</v>
      </c>
      <c r="E2216" s="9" t="s">
        <v>2603</v>
      </c>
      <c r="F2216" s="5" t="s">
        <v>1200</v>
      </c>
      <c r="G2216" s="5" t="s">
        <v>4</v>
      </c>
      <c r="H2216" s="5" t="s">
        <v>2636</v>
      </c>
      <c r="I2216" s="4" t="s">
        <v>2637</v>
      </c>
      <c r="J2216" s="5" t="s">
        <v>4</v>
      </c>
      <c r="K2216" s="5" t="s">
        <v>4</v>
      </c>
      <c r="L2216" s="5" t="s">
        <v>4</v>
      </c>
      <c r="M2216" s="5" t="s">
        <v>5</v>
      </c>
      <c r="N2216" s="5" t="s">
        <v>2638</v>
      </c>
      <c r="O2216" s="18">
        <v>44438</v>
      </c>
      <c r="P2216" s="5" t="s">
        <v>2639</v>
      </c>
      <c r="Q2216" s="19">
        <v>56.65</v>
      </c>
      <c r="R2216" s="19">
        <v>56.65</v>
      </c>
      <c r="S2216" s="19">
        <v>0</v>
      </c>
      <c r="T2216" s="19">
        <v>0</v>
      </c>
    </row>
    <row r="2217" spans="1:20" outlineLevel="3" x14ac:dyDescent="0.35">
      <c r="H2217" s="1" t="s">
        <v>11358</v>
      </c>
      <c r="O2217" s="18"/>
      <c r="Q2217" s="19">
        <f>SUBTOTAL(9,Q2213:Q2216)</f>
        <v>62282</v>
      </c>
      <c r="R2217" s="19">
        <f>SUBTOTAL(9,R2213:R2216)</f>
        <v>55361.62</v>
      </c>
      <c r="S2217" s="19">
        <f>SUBTOTAL(9,S2213:S2216)</f>
        <v>6920.38</v>
      </c>
      <c r="T2217" s="19">
        <f>SUBTOTAL(9,T2213:T2216)</f>
        <v>0</v>
      </c>
    </row>
    <row r="2218" spans="1:20" ht="29" outlineLevel="4" x14ac:dyDescent="0.35">
      <c r="A2218" s="9" t="s">
        <v>104</v>
      </c>
      <c r="B2218" s="9" t="s">
        <v>105</v>
      </c>
      <c r="C2218" s="12" t="s">
        <v>2580</v>
      </c>
      <c r="D2218" s="5" t="s">
        <v>2603</v>
      </c>
      <c r="E2218" s="9" t="s">
        <v>2603</v>
      </c>
      <c r="F2218" s="5" t="s">
        <v>4</v>
      </c>
      <c r="G2218" s="5" t="s">
        <v>45</v>
      </c>
      <c r="H2218" s="5" t="s">
        <v>2641</v>
      </c>
      <c r="I2218" s="4" t="s">
        <v>2642</v>
      </c>
      <c r="J2218" s="5" t="s">
        <v>4</v>
      </c>
      <c r="K2218" s="5" t="s">
        <v>4</v>
      </c>
      <c r="L2218" s="5" t="s">
        <v>4</v>
      </c>
      <c r="M2218" s="5" t="s">
        <v>5</v>
      </c>
      <c r="N2218" s="5" t="s">
        <v>2640</v>
      </c>
      <c r="O2218" s="18">
        <v>44420</v>
      </c>
      <c r="P2218" s="5" t="s">
        <v>2635</v>
      </c>
      <c r="Q2218" s="19">
        <v>16755</v>
      </c>
      <c r="R2218" s="19">
        <v>0</v>
      </c>
      <c r="S2218" s="19">
        <v>16755</v>
      </c>
      <c r="T2218" s="19">
        <v>0</v>
      </c>
    </row>
    <row r="2219" spans="1:20" ht="29" outlineLevel="4" x14ac:dyDescent="0.35">
      <c r="A2219" s="9" t="s">
        <v>104</v>
      </c>
      <c r="B2219" s="9" t="s">
        <v>105</v>
      </c>
      <c r="C2219" s="12" t="s">
        <v>2580</v>
      </c>
      <c r="D2219" s="5" t="s">
        <v>2603</v>
      </c>
      <c r="E2219" s="9" t="s">
        <v>2603</v>
      </c>
      <c r="F2219" s="5" t="s">
        <v>4</v>
      </c>
      <c r="G2219" s="5" t="s">
        <v>45</v>
      </c>
      <c r="H2219" s="5" t="s">
        <v>2641</v>
      </c>
      <c r="I2219" s="4" t="s">
        <v>2642</v>
      </c>
      <c r="J2219" s="5" t="s">
        <v>4</v>
      </c>
      <c r="K2219" s="5" t="s">
        <v>4</v>
      </c>
      <c r="L2219" s="5" t="s">
        <v>4</v>
      </c>
      <c r="M2219" s="5" t="s">
        <v>5</v>
      </c>
      <c r="N2219" s="5" t="s">
        <v>2643</v>
      </c>
      <c r="O2219" s="18">
        <v>44441</v>
      </c>
      <c r="P2219" s="5" t="s">
        <v>2644</v>
      </c>
      <c r="Q2219" s="19">
        <v>195</v>
      </c>
      <c r="R2219" s="19">
        <v>0</v>
      </c>
      <c r="S2219" s="19">
        <v>195</v>
      </c>
      <c r="T2219" s="19">
        <v>0</v>
      </c>
    </row>
    <row r="2220" spans="1:20" outlineLevel="3" x14ac:dyDescent="0.35">
      <c r="H2220" s="1" t="s">
        <v>11359</v>
      </c>
      <c r="O2220" s="18"/>
      <c r="Q2220" s="19">
        <f>SUBTOTAL(9,Q2218:Q2219)</f>
        <v>16950</v>
      </c>
      <c r="R2220" s="19">
        <f>SUBTOTAL(9,R2218:R2219)</f>
        <v>0</v>
      </c>
      <c r="S2220" s="19">
        <f>SUBTOTAL(9,S2218:S2219)</f>
        <v>16950</v>
      </c>
      <c r="T2220" s="19">
        <f>SUBTOTAL(9,T2218:T2219)</f>
        <v>0</v>
      </c>
    </row>
    <row r="2221" spans="1:20" ht="29" outlineLevel="4" x14ac:dyDescent="0.35">
      <c r="A2221" s="9" t="s">
        <v>1222</v>
      </c>
      <c r="B2221" s="9" t="s">
        <v>1223</v>
      </c>
      <c r="C2221" s="12" t="s">
        <v>2580</v>
      </c>
      <c r="D2221" s="5" t="s">
        <v>2603</v>
      </c>
      <c r="E2221" s="9" t="s">
        <v>2603</v>
      </c>
      <c r="F2221" s="5" t="s">
        <v>12483</v>
      </c>
      <c r="G2221" s="5" t="s">
        <v>4</v>
      </c>
      <c r="H2221" s="5" t="s">
        <v>2648</v>
      </c>
      <c r="I2221" s="4" t="s">
        <v>12605</v>
      </c>
      <c r="J2221" s="5" t="s">
        <v>2645</v>
      </c>
      <c r="K2221" s="5" t="s">
        <v>4</v>
      </c>
      <c r="L2221" s="5" t="s">
        <v>4</v>
      </c>
      <c r="M2221" s="5" t="s">
        <v>5</v>
      </c>
      <c r="N2221" s="5" t="s">
        <v>2646</v>
      </c>
      <c r="O2221" s="18">
        <v>44539</v>
      </c>
      <c r="P2221" s="5" t="s">
        <v>2647</v>
      </c>
      <c r="Q2221" s="19">
        <v>92057.93</v>
      </c>
      <c r="R2221" s="19">
        <v>92057.93</v>
      </c>
      <c r="S2221" s="19">
        <v>0</v>
      </c>
      <c r="T2221" s="19">
        <v>0</v>
      </c>
    </row>
    <row r="2222" spans="1:20" ht="29" outlineLevel="4" x14ac:dyDescent="0.35">
      <c r="A2222" s="9" t="s">
        <v>1222</v>
      </c>
      <c r="B2222" s="9" t="s">
        <v>1223</v>
      </c>
      <c r="C2222" s="12" t="s">
        <v>2580</v>
      </c>
      <c r="D2222" s="5" t="s">
        <v>2603</v>
      </c>
      <c r="E2222" s="9" t="s">
        <v>2603</v>
      </c>
      <c r="F2222" s="5" t="s">
        <v>12483</v>
      </c>
      <c r="G2222" s="5" t="s">
        <v>4</v>
      </c>
      <c r="H2222" s="5" t="s">
        <v>2648</v>
      </c>
      <c r="I2222" s="4" t="s">
        <v>12605</v>
      </c>
      <c r="J2222" s="5" t="s">
        <v>2645</v>
      </c>
      <c r="K2222" s="5" t="s">
        <v>4</v>
      </c>
      <c r="L2222" s="5" t="s">
        <v>4</v>
      </c>
      <c r="M2222" s="5" t="s">
        <v>5</v>
      </c>
      <c r="N2222" s="5" t="s">
        <v>2649</v>
      </c>
      <c r="O2222" s="18">
        <v>44620</v>
      </c>
      <c r="P2222" s="5" t="s">
        <v>2650</v>
      </c>
      <c r="Q2222" s="19">
        <v>102177.92</v>
      </c>
      <c r="R2222" s="19">
        <v>102177.92</v>
      </c>
      <c r="S2222" s="19">
        <v>0</v>
      </c>
      <c r="T2222" s="19">
        <v>0</v>
      </c>
    </row>
    <row r="2223" spans="1:20" ht="29" outlineLevel="4" x14ac:dyDescent="0.35">
      <c r="A2223" s="9" t="s">
        <v>1222</v>
      </c>
      <c r="B2223" s="9" t="s">
        <v>1223</v>
      </c>
      <c r="C2223" s="12" t="s">
        <v>2580</v>
      </c>
      <c r="D2223" s="5" t="s">
        <v>2603</v>
      </c>
      <c r="E2223" s="9" t="s">
        <v>2603</v>
      </c>
      <c r="F2223" s="5" t="s">
        <v>12483</v>
      </c>
      <c r="G2223" s="5" t="s">
        <v>4</v>
      </c>
      <c r="H2223" s="5" t="s">
        <v>2648</v>
      </c>
      <c r="I2223" s="4" t="s">
        <v>12605</v>
      </c>
      <c r="J2223" s="5" t="s">
        <v>2645</v>
      </c>
      <c r="K2223" s="5" t="s">
        <v>4</v>
      </c>
      <c r="L2223" s="5" t="s">
        <v>4</v>
      </c>
      <c r="M2223" s="5" t="s">
        <v>5</v>
      </c>
      <c r="N2223" s="5" t="s">
        <v>2651</v>
      </c>
      <c r="O2223" s="18">
        <v>44697</v>
      </c>
      <c r="P2223" s="5" t="s">
        <v>2652</v>
      </c>
      <c r="Q2223" s="19">
        <v>127083.76</v>
      </c>
      <c r="R2223" s="19">
        <v>127083.76</v>
      </c>
      <c r="S2223" s="19">
        <v>0</v>
      </c>
      <c r="T2223" s="19">
        <v>0</v>
      </c>
    </row>
    <row r="2224" spans="1:20" outlineLevel="3" x14ac:dyDescent="0.35">
      <c r="H2224" s="1" t="s">
        <v>11360</v>
      </c>
      <c r="O2224" s="18"/>
      <c r="Q2224" s="19">
        <f>SUBTOTAL(9,Q2221:Q2223)</f>
        <v>321319.61</v>
      </c>
      <c r="R2224" s="19">
        <f>SUBTOTAL(9,R2221:R2223)</f>
        <v>321319.61</v>
      </c>
      <c r="S2224" s="19">
        <f>SUBTOTAL(9,S2221:S2223)</f>
        <v>0</v>
      </c>
      <c r="T2224" s="19">
        <f>SUBTOTAL(9,T2221:T2223)</f>
        <v>0</v>
      </c>
    </row>
    <row r="2225" spans="1:20" ht="29" outlineLevel="4" x14ac:dyDescent="0.35">
      <c r="A2225" s="9" t="s">
        <v>1222</v>
      </c>
      <c r="B2225" s="9" t="s">
        <v>1223</v>
      </c>
      <c r="C2225" s="12" t="s">
        <v>2580</v>
      </c>
      <c r="D2225" s="5" t="s">
        <v>2603</v>
      </c>
      <c r="E2225" s="9" t="s">
        <v>2603</v>
      </c>
      <c r="F2225" s="5" t="s">
        <v>12483</v>
      </c>
      <c r="G2225" s="5" t="s">
        <v>4</v>
      </c>
      <c r="H2225" s="5" t="s">
        <v>2653</v>
      </c>
      <c r="I2225" s="4" t="s">
        <v>12606</v>
      </c>
      <c r="J2225" s="5" t="s">
        <v>2645</v>
      </c>
      <c r="K2225" s="5" t="s">
        <v>4</v>
      </c>
      <c r="L2225" s="5" t="s">
        <v>4</v>
      </c>
      <c r="M2225" s="5" t="s">
        <v>5</v>
      </c>
      <c r="N2225" s="5" t="s">
        <v>2646</v>
      </c>
      <c r="O2225" s="18">
        <v>44539</v>
      </c>
      <c r="P2225" s="5" t="s">
        <v>2647</v>
      </c>
      <c r="Q2225" s="19">
        <v>104632.99</v>
      </c>
      <c r="R2225" s="19">
        <v>104632.99</v>
      </c>
      <c r="S2225" s="19">
        <v>0</v>
      </c>
      <c r="T2225" s="19">
        <v>0</v>
      </c>
    </row>
    <row r="2226" spans="1:20" ht="29" outlineLevel="4" x14ac:dyDescent="0.35">
      <c r="A2226" s="9" t="s">
        <v>1222</v>
      </c>
      <c r="B2226" s="9" t="s">
        <v>1223</v>
      </c>
      <c r="C2226" s="12" t="s">
        <v>2580</v>
      </c>
      <c r="D2226" s="5" t="s">
        <v>2603</v>
      </c>
      <c r="E2226" s="9" t="s">
        <v>2603</v>
      </c>
      <c r="F2226" s="5" t="s">
        <v>12483</v>
      </c>
      <c r="G2226" s="5" t="s">
        <v>4</v>
      </c>
      <c r="H2226" s="5" t="s">
        <v>2653</v>
      </c>
      <c r="I2226" s="4" t="s">
        <v>12606</v>
      </c>
      <c r="J2226" s="5" t="s">
        <v>2645</v>
      </c>
      <c r="K2226" s="5" t="s">
        <v>4</v>
      </c>
      <c r="L2226" s="5" t="s">
        <v>4</v>
      </c>
      <c r="M2226" s="5" t="s">
        <v>5</v>
      </c>
      <c r="N2226" s="5" t="s">
        <v>2649</v>
      </c>
      <c r="O2226" s="18">
        <v>44620</v>
      </c>
      <c r="P2226" s="5" t="s">
        <v>2650</v>
      </c>
      <c r="Q2226" s="19">
        <v>74719.48</v>
      </c>
      <c r="R2226" s="19">
        <v>74719.48</v>
      </c>
      <c r="S2226" s="19">
        <v>0</v>
      </c>
      <c r="T2226" s="19">
        <v>0</v>
      </c>
    </row>
    <row r="2227" spans="1:20" ht="29" outlineLevel="4" x14ac:dyDescent="0.35">
      <c r="A2227" s="9" t="s">
        <v>1222</v>
      </c>
      <c r="B2227" s="9" t="s">
        <v>1223</v>
      </c>
      <c r="C2227" s="12" t="s">
        <v>2580</v>
      </c>
      <c r="D2227" s="5" t="s">
        <v>2603</v>
      </c>
      <c r="E2227" s="9" t="s">
        <v>2603</v>
      </c>
      <c r="F2227" s="5" t="s">
        <v>12483</v>
      </c>
      <c r="G2227" s="5" t="s">
        <v>4</v>
      </c>
      <c r="H2227" s="5" t="s">
        <v>2653</v>
      </c>
      <c r="I2227" s="4" t="s">
        <v>12606</v>
      </c>
      <c r="J2227" s="5" t="s">
        <v>2645</v>
      </c>
      <c r="K2227" s="5" t="s">
        <v>4</v>
      </c>
      <c r="L2227" s="5" t="s">
        <v>4</v>
      </c>
      <c r="M2227" s="5" t="s">
        <v>5</v>
      </c>
      <c r="N2227" s="5" t="s">
        <v>2651</v>
      </c>
      <c r="O2227" s="18">
        <v>44697</v>
      </c>
      <c r="P2227" s="5" t="s">
        <v>2652</v>
      </c>
      <c r="Q2227" s="19">
        <v>56126.04</v>
      </c>
      <c r="R2227" s="19">
        <v>56126.04</v>
      </c>
      <c r="S2227" s="19">
        <v>0</v>
      </c>
      <c r="T2227" s="19">
        <v>0</v>
      </c>
    </row>
    <row r="2228" spans="1:20" outlineLevel="3" x14ac:dyDescent="0.35">
      <c r="H2228" s="1" t="s">
        <v>11361</v>
      </c>
      <c r="O2228" s="18"/>
      <c r="Q2228" s="19">
        <f>SUBTOTAL(9,Q2225:Q2227)</f>
        <v>235478.51</v>
      </c>
      <c r="R2228" s="19">
        <f>SUBTOTAL(9,R2225:R2227)</f>
        <v>235478.51</v>
      </c>
      <c r="S2228" s="19">
        <f>SUBTOTAL(9,S2225:S2227)</f>
        <v>0</v>
      </c>
      <c r="T2228" s="19">
        <f>SUBTOTAL(9,T2225:T2227)</f>
        <v>0</v>
      </c>
    </row>
    <row r="2229" spans="1:20" ht="29" outlineLevel="4" x14ac:dyDescent="0.35">
      <c r="A2229" s="9" t="s">
        <v>104</v>
      </c>
      <c r="B2229" s="9" t="s">
        <v>105</v>
      </c>
      <c r="C2229" s="12" t="s">
        <v>2580</v>
      </c>
      <c r="D2229" s="5" t="s">
        <v>2603</v>
      </c>
      <c r="E2229" s="9" t="s">
        <v>2603</v>
      </c>
      <c r="F2229" s="5" t="s">
        <v>4</v>
      </c>
      <c r="G2229" s="5" t="s">
        <v>45</v>
      </c>
      <c r="H2229" s="5" t="s">
        <v>2656</v>
      </c>
      <c r="I2229" s="4" t="s">
        <v>2657</v>
      </c>
      <c r="J2229" s="5" t="s">
        <v>4</v>
      </c>
      <c r="K2229" s="5" t="s">
        <v>4</v>
      </c>
      <c r="L2229" s="5" t="s">
        <v>4</v>
      </c>
      <c r="M2229" s="5" t="s">
        <v>5</v>
      </c>
      <c r="N2229" s="5" t="s">
        <v>2654</v>
      </c>
      <c r="O2229" s="18">
        <v>44588</v>
      </c>
      <c r="P2229" s="5" t="s">
        <v>2655</v>
      </c>
      <c r="Q2229" s="19">
        <v>105.99</v>
      </c>
      <c r="R2229" s="19">
        <v>0</v>
      </c>
      <c r="S2229" s="19">
        <v>105.99</v>
      </c>
      <c r="T2229" s="19">
        <v>0</v>
      </c>
    </row>
    <row r="2230" spans="1:20" ht="29" outlineLevel="4" x14ac:dyDescent="0.35">
      <c r="A2230" s="9" t="s">
        <v>104</v>
      </c>
      <c r="B2230" s="9" t="s">
        <v>105</v>
      </c>
      <c r="C2230" s="12" t="s">
        <v>2580</v>
      </c>
      <c r="D2230" s="5" t="s">
        <v>2603</v>
      </c>
      <c r="E2230" s="9" t="s">
        <v>2603</v>
      </c>
      <c r="F2230" s="5" t="s">
        <v>4</v>
      </c>
      <c r="G2230" s="5" t="s">
        <v>45</v>
      </c>
      <c r="H2230" s="5" t="s">
        <v>2656</v>
      </c>
      <c r="I2230" s="4" t="s">
        <v>2657</v>
      </c>
      <c r="J2230" s="5" t="s">
        <v>4</v>
      </c>
      <c r="K2230" s="5" t="s">
        <v>4</v>
      </c>
      <c r="L2230" s="5" t="s">
        <v>4</v>
      </c>
      <c r="M2230" s="5" t="s">
        <v>5</v>
      </c>
      <c r="N2230" s="5" t="s">
        <v>2658</v>
      </c>
      <c r="O2230" s="18">
        <v>44644</v>
      </c>
      <c r="P2230" s="5" t="s">
        <v>2659</v>
      </c>
      <c r="Q2230" s="19">
        <v>210.78</v>
      </c>
      <c r="R2230" s="19">
        <v>0</v>
      </c>
      <c r="S2230" s="19">
        <v>210.78</v>
      </c>
      <c r="T2230" s="19">
        <v>0</v>
      </c>
    </row>
    <row r="2231" spans="1:20" ht="29" outlineLevel="4" x14ac:dyDescent="0.35">
      <c r="A2231" s="9" t="s">
        <v>104</v>
      </c>
      <c r="B2231" s="9" t="s">
        <v>105</v>
      </c>
      <c r="C2231" s="12" t="s">
        <v>2580</v>
      </c>
      <c r="D2231" s="5" t="s">
        <v>2603</v>
      </c>
      <c r="E2231" s="9" t="s">
        <v>2603</v>
      </c>
      <c r="F2231" s="5" t="s">
        <v>4</v>
      </c>
      <c r="G2231" s="5" t="s">
        <v>45</v>
      </c>
      <c r="H2231" s="5" t="s">
        <v>2656</v>
      </c>
      <c r="I2231" s="4" t="s">
        <v>2657</v>
      </c>
      <c r="J2231" s="5" t="s">
        <v>4</v>
      </c>
      <c r="K2231" s="5" t="s">
        <v>4</v>
      </c>
      <c r="L2231" s="5" t="s">
        <v>4</v>
      </c>
      <c r="M2231" s="5" t="s">
        <v>5</v>
      </c>
      <c r="N2231" s="5" t="s">
        <v>2660</v>
      </c>
      <c r="O2231" s="18">
        <v>44725</v>
      </c>
      <c r="P2231" s="5" t="s">
        <v>2661</v>
      </c>
      <c r="Q2231" s="19">
        <v>4043.54</v>
      </c>
      <c r="R2231" s="19">
        <v>0</v>
      </c>
      <c r="S2231" s="19">
        <v>4043.54</v>
      </c>
      <c r="T2231" s="19">
        <v>0</v>
      </c>
    </row>
    <row r="2232" spans="1:20" ht="29" outlineLevel="4" x14ac:dyDescent="0.35">
      <c r="A2232" s="9" t="s">
        <v>104</v>
      </c>
      <c r="B2232" s="9" t="s">
        <v>105</v>
      </c>
      <c r="C2232" s="12" t="s">
        <v>2580</v>
      </c>
      <c r="D2232" s="5" t="s">
        <v>2603</v>
      </c>
      <c r="E2232" s="9" t="s">
        <v>2603</v>
      </c>
      <c r="F2232" s="5" t="s">
        <v>1200</v>
      </c>
      <c r="G2232" s="5" t="s">
        <v>4</v>
      </c>
      <c r="H2232" s="5" t="s">
        <v>2656</v>
      </c>
      <c r="I2232" s="4" t="s">
        <v>2657</v>
      </c>
      <c r="J2232" s="5" t="s">
        <v>4</v>
      </c>
      <c r="K2232" s="5" t="s">
        <v>4</v>
      </c>
      <c r="L2232" s="5" t="s">
        <v>4</v>
      </c>
      <c r="M2232" s="5" t="s">
        <v>5</v>
      </c>
      <c r="N2232" s="5" t="s">
        <v>2654</v>
      </c>
      <c r="O2232" s="18">
        <v>44588</v>
      </c>
      <c r="P2232" s="5" t="s">
        <v>2655</v>
      </c>
      <c r="Q2232" s="19">
        <v>848.01</v>
      </c>
      <c r="R2232" s="19">
        <v>848.01</v>
      </c>
      <c r="S2232" s="19">
        <v>0</v>
      </c>
      <c r="T2232" s="19">
        <v>0</v>
      </c>
    </row>
    <row r="2233" spans="1:20" ht="29" outlineLevel="4" x14ac:dyDescent="0.35">
      <c r="A2233" s="9" t="s">
        <v>104</v>
      </c>
      <c r="B2233" s="9" t="s">
        <v>105</v>
      </c>
      <c r="C2233" s="12" t="s">
        <v>2580</v>
      </c>
      <c r="D2233" s="5" t="s">
        <v>2603</v>
      </c>
      <c r="E2233" s="9" t="s">
        <v>2603</v>
      </c>
      <c r="F2233" s="5" t="s">
        <v>1200</v>
      </c>
      <c r="G2233" s="5" t="s">
        <v>4</v>
      </c>
      <c r="H2233" s="5" t="s">
        <v>2656</v>
      </c>
      <c r="I2233" s="4" t="s">
        <v>2657</v>
      </c>
      <c r="J2233" s="5" t="s">
        <v>4</v>
      </c>
      <c r="K2233" s="5" t="s">
        <v>4</v>
      </c>
      <c r="L2233" s="5" t="s">
        <v>4</v>
      </c>
      <c r="M2233" s="5" t="s">
        <v>5</v>
      </c>
      <c r="N2233" s="5" t="s">
        <v>2658</v>
      </c>
      <c r="O2233" s="18">
        <v>44644</v>
      </c>
      <c r="P2233" s="5" t="s">
        <v>2659</v>
      </c>
      <c r="Q2233" s="19">
        <v>1686.22</v>
      </c>
      <c r="R2233" s="19">
        <v>1686.22</v>
      </c>
      <c r="S2233" s="19">
        <v>0</v>
      </c>
      <c r="T2233" s="19">
        <v>0</v>
      </c>
    </row>
    <row r="2234" spans="1:20" ht="29" outlineLevel="4" x14ac:dyDescent="0.35">
      <c r="A2234" s="9" t="s">
        <v>104</v>
      </c>
      <c r="B2234" s="9" t="s">
        <v>105</v>
      </c>
      <c r="C2234" s="12" t="s">
        <v>2580</v>
      </c>
      <c r="D2234" s="5" t="s">
        <v>2603</v>
      </c>
      <c r="E2234" s="9" t="s">
        <v>2603</v>
      </c>
      <c r="F2234" s="5" t="s">
        <v>1200</v>
      </c>
      <c r="G2234" s="5" t="s">
        <v>4</v>
      </c>
      <c r="H2234" s="5" t="s">
        <v>2656</v>
      </c>
      <c r="I2234" s="4" t="s">
        <v>2657</v>
      </c>
      <c r="J2234" s="5" t="s">
        <v>4</v>
      </c>
      <c r="K2234" s="5" t="s">
        <v>4</v>
      </c>
      <c r="L2234" s="5" t="s">
        <v>4</v>
      </c>
      <c r="M2234" s="5" t="s">
        <v>5</v>
      </c>
      <c r="N2234" s="5" t="s">
        <v>2660</v>
      </c>
      <c r="O2234" s="18">
        <v>44725</v>
      </c>
      <c r="P2234" s="5" t="s">
        <v>2661</v>
      </c>
      <c r="Q2234" s="19">
        <v>32349.47</v>
      </c>
      <c r="R2234" s="19">
        <v>32349.47</v>
      </c>
      <c r="S2234" s="19">
        <v>0</v>
      </c>
      <c r="T2234" s="19">
        <v>0</v>
      </c>
    </row>
    <row r="2235" spans="1:20" outlineLevel="3" x14ac:dyDescent="0.35">
      <c r="H2235" s="1" t="s">
        <v>11362</v>
      </c>
      <c r="O2235" s="18"/>
      <c r="Q2235" s="19">
        <f>SUBTOTAL(9,Q2229:Q2234)</f>
        <v>39244.01</v>
      </c>
      <c r="R2235" s="19">
        <f>SUBTOTAL(9,R2229:R2234)</f>
        <v>34883.700000000004</v>
      </c>
      <c r="S2235" s="19">
        <f>SUBTOTAL(9,S2229:S2234)</f>
        <v>4360.3099999999995</v>
      </c>
      <c r="T2235" s="19">
        <f>SUBTOTAL(9,T2229:T2234)</f>
        <v>0</v>
      </c>
    </row>
    <row r="2236" spans="1:20" outlineLevel="2" x14ac:dyDescent="0.35">
      <c r="C2236" s="11" t="s">
        <v>10304</v>
      </c>
      <c r="O2236" s="18"/>
      <c r="Q2236" s="19">
        <f>SUBTOTAL(9,Q2172:Q2234)</f>
        <v>4757249.0699999994</v>
      </c>
      <c r="R2236" s="19">
        <f>SUBTOTAL(9,R2172:R2234)</f>
        <v>1366688.4899999998</v>
      </c>
      <c r="S2236" s="19">
        <f>SUBTOTAL(9,S2172:S2234)</f>
        <v>3390560.5799999996</v>
      </c>
      <c r="T2236" s="19">
        <f>SUBTOTAL(9,T2172:T2234)</f>
        <v>0</v>
      </c>
    </row>
    <row r="2237" spans="1:20" outlineLevel="4" x14ac:dyDescent="0.35">
      <c r="A2237" s="9" t="s">
        <v>1129</v>
      </c>
      <c r="B2237" s="9" t="s">
        <v>1130</v>
      </c>
      <c r="C2237" s="12" t="s">
        <v>2662</v>
      </c>
      <c r="D2237" s="5" t="s">
        <v>2663</v>
      </c>
      <c r="E2237" s="9" t="s">
        <v>2663</v>
      </c>
      <c r="F2237" s="5" t="s">
        <v>4</v>
      </c>
      <c r="G2237" s="5" t="s">
        <v>1133</v>
      </c>
      <c r="H2237" s="5" t="s">
        <v>1135</v>
      </c>
      <c r="I2237" s="4" t="s">
        <v>1136</v>
      </c>
      <c r="J2237" s="5" t="s">
        <v>4</v>
      </c>
      <c r="K2237" s="5" t="s">
        <v>4</v>
      </c>
      <c r="L2237" s="5" t="s">
        <v>4</v>
      </c>
      <c r="M2237" s="5" t="s">
        <v>5</v>
      </c>
      <c r="N2237" s="5" t="s">
        <v>2664</v>
      </c>
      <c r="O2237" s="18">
        <v>44467</v>
      </c>
      <c r="P2237" s="5" t="s">
        <v>7</v>
      </c>
      <c r="Q2237" s="19">
        <v>609673.64</v>
      </c>
      <c r="R2237" s="19">
        <v>0</v>
      </c>
      <c r="S2237" s="19">
        <v>609673.64</v>
      </c>
      <c r="T2237" s="19">
        <v>0</v>
      </c>
    </row>
    <row r="2238" spans="1:20" outlineLevel="4" x14ac:dyDescent="0.35">
      <c r="A2238" s="9" t="s">
        <v>1129</v>
      </c>
      <c r="B2238" s="9" t="s">
        <v>1130</v>
      </c>
      <c r="C2238" s="12" t="s">
        <v>2662</v>
      </c>
      <c r="D2238" s="5" t="s">
        <v>2663</v>
      </c>
      <c r="E2238" s="9" t="s">
        <v>2663</v>
      </c>
      <c r="F2238" s="5" t="s">
        <v>4</v>
      </c>
      <c r="G2238" s="5" t="s">
        <v>1133</v>
      </c>
      <c r="H2238" s="5" t="s">
        <v>1135</v>
      </c>
      <c r="I2238" s="4" t="s">
        <v>1136</v>
      </c>
      <c r="J2238" s="5" t="s">
        <v>4</v>
      </c>
      <c r="K2238" s="5" t="s">
        <v>4</v>
      </c>
      <c r="L2238" s="5" t="s">
        <v>4</v>
      </c>
      <c r="M2238" s="5" t="s">
        <v>5</v>
      </c>
      <c r="N2238" s="5" t="s">
        <v>2665</v>
      </c>
      <c r="O2238" s="18">
        <v>44558</v>
      </c>
      <c r="P2238" s="5" t="s">
        <v>7</v>
      </c>
      <c r="Q2238" s="19">
        <v>832071.85</v>
      </c>
      <c r="R2238" s="19">
        <v>0</v>
      </c>
      <c r="S2238" s="19">
        <v>832071.85</v>
      </c>
      <c r="T2238" s="19">
        <v>0</v>
      </c>
    </row>
    <row r="2239" spans="1:20" outlineLevel="3" x14ac:dyDescent="0.35">
      <c r="H2239" s="1" t="s">
        <v>11125</v>
      </c>
      <c r="O2239" s="18"/>
      <c r="Q2239" s="19">
        <f>SUBTOTAL(9,Q2237:Q2238)</f>
        <v>1441745.49</v>
      </c>
      <c r="R2239" s="19">
        <f>SUBTOTAL(9,R2237:R2238)</f>
        <v>0</v>
      </c>
      <c r="S2239" s="19">
        <f>SUBTOTAL(9,S2237:S2238)</f>
        <v>1441745.49</v>
      </c>
      <c r="T2239" s="19">
        <f>SUBTOTAL(9,T2237:T2238)</f>
        <v>0</v>
      </c>
    </row>
    <row r="2240" spans="1:20" ht="29" outlineLevel="4" x14ac:dyDescent="0.35">
      <c r="A2240" s="9" t="s">
        <v>104</v>
      </c>
      <c r="B2240" s="9" t="s">
        <v>105</v>
      </c>
      <c r="C2240" s="12" t="s">
        <v>2662</v>
      </c>
      <c r="D2240" s="5" t="s">
        <v>2666</v>
      </c>
      <c r="E2240" s="9" t="s">
        <v>2666</v>
      </c>
      <c r="F2240" s="5" t="s">
        <v>4</v>
      </c>
      <c r="G2240" s="5" t="s">
        <v>45</v>
      </c>
      <c r="H2240" s="5" t="s">
        <v>2668</v>
      </c>
      <c r="I2240" s="4" t="s">
        <v>2669</v>
      </c>
      <c r="J2240" s="5" t="s">
        <v>4</v>
      </c>
      <c r="K2240" s="5" t="s">
        <v>4</v>
      </c>
      <c r="L2240" s="5" t="s">
        <v>4</v>
      </c>
      <c r="M2240" s="5" t="s">
        <v>5</v>
      </c>
      <c r="N2240" s="5" t="s">
        <v>2667</v>
      </c>
      <c r="O2240" s="18">
        <v>44496</v>
      </c>
      <c r="P2240" s="5" t="s">
        <v>7</v>
      </c>
      <c r="Q2240" s="19">
        <v>49130</v>
      </c>
      <c r="R2240" s="19">
        <v>0</v>
      </c>
      <c r="S2240" s="19">
        <v>49130</v>
      </c>
      <c r="T2240" s="19">
        <v>0</v>
      </c>
    </row>
    <row r="2241" spans="1:20" ht="29" outlineLevel="4" x14ac:dyDescent="0.35">
      <c r="A2241" s="9" t="s">
        <v>104</v>
      </c>
      <c r="B2241" s="9" t="s">
        <v>105</v>
      </c>
      <c r="C2241" s="12" t="s">
        <v>2662</v>
      </c>
      <c r="D2241" s="5" t="s">
        <v>2666</v>
      </c>
      <c r="E2241" s="9" t="s">
        <v>2666</v>
      </c>
      <c r="F2241" s="5" t="s">
        <v>4</v>
      </c>
      <c r="G2241" s="5" t="s">
        <v>45</v>
      </c>
      <c r="H2241" s="5" t="s">
        <v>2668</v>
      </c>
      <c r="I2241" s="4" t="s">
        <v>2669</v>
      </c>
      <c r="J2241" s="5" t="s">
        <v>4</v>
      </c>
      <c r="K2241" s="5" t="s">
        <v>4</v>
      </c>
      <c r="L2241" s="5" t="s">
        <v>4</v>
      </c>
      <c r="M2241" s="5" t="s">
        <v>5</v>
      </c>
      <c r="N2241" s="5" t="s">
        <v>2670</v>
      </c>
      <c r="O2241" s="18">
        <v>44624</v>
      </c>
      <c r="P2241" s="5" t="s">
        <v>7</v>
      </c>
      <c r="Q2241" s="19">
        <v>8020</v>
      </c>
      <c r="R2241" s="19">
        <v>0</v>
      </c>
      <c r="S2241" s="19">
        <v>8020</v>
      </c>
      <c r="T2241" s="19">
        <v>0</v>
      </c>
    </row>
    <row r="2242" spans="1:20" outlineLevel="3" x14ac:dyDescent="0.35">
      <c r="H2242" s="1" t="s">
        <v>11363</v>
      </c>
      <c r="O2242" s="18"/>
      <c r="Q2242" s="19">
        <f>SUBTOTAL(9,Q2240:Q2241)</f>
        <v>57150</v>
      </c>
      <c r="R2242" s="19">
        <f>SUBTOTAL(9,R2240:R2241)</f>
        <v>0</v>
      </c>
      <c r="S2242" s="19">
        <f>SUBTOTAL(9,S2240:S2241)</f>
        <v>57150</v>
      </c>
      <c r="T2242" s="19">
        <f>SUBTOTAL(9,T2240:T2241)</f>
        <v>0</v>
      </c>
    </row>
    <row r="2243" spans="1:20" ht="29" outlineLevel="4" x14ac:dyDescent="0.35">
      <c r="A2243" s="9" t="s">
        <v>104</v>
      </c>
      <c r="B2243" s="9" t="s">
        <v>105</v>
      </c>
      <c r="C2243" s="12" t="s">
        <v>2662</v>
      </c>
      <c r="D2243" s="5" t="s">
        <v>2666</v>
      </c>
      <c r="E2243" s="9" t="s">
        <v>2666</v>
      </c>
      <c r="F2243" s="5" t="s">
        <v>4</v>
      </c>
      <c r="G2243" s="5" t="s">
        <v>45</v>
      </c>
      <c r="H2243" s="5" t="s">
        <v>2672</v>
      </c>
      <c r="I2243" s="4" t="s">
        <v>2673</v>
      </c>
      <c r="J2243" s="5" t="s">
        <v>4</v>
      </c>
      <c r="K2243" s="5" t="s">
        <v>4</v>
      </c>
      <c r="L2243" s="5" t="s">
        <v>4</v>
      </c>
      <c r="M2243" s="5" t="s">
        <v>5</v>
      </c>
      <c r="N2243" s="5" t="s">
        <v>2671</v>
      </c>
      <c r="O2243" s="18">
        <v>44378</v>
      </c>
      <c r="P2243" s="5" t="s">
        <v>7</v>
      </c>
      <c r="Q2243" s="19">
        <v>3688.88</v>
      </c>
      <c r="R2243" s="19">
        <v>0</v>
      </c>
      <c r="S2243" s="19">
        <v>3688.88</v>
      </c>
      <c r="T2243" s="19">
        <v>0</v>
      </c>
    </row>
    <row r="2244" spans="1:20" ht="29" outlineLevel="4" x14ac:dyDescent="0.35">
      <c r="A2244" s="9" t="s">
        <v>104</v>
      </c>
      <c r="B2244" s="9" t="s">
        <v>105</v>
      </c>
      <c r="C2244" s="12" t="s">
        <v>2662</v>
      </c>
      <c r="D2244" s="5" t="s">
        <v>2666</v>
      </c>
      <c r="E2244" s="9" t="s">
        <v>2666</v>
      </c>
      <c r="F2244" s="5" t="s">
        <v>4</v>
      </c>
      <c r="G2244" s="5" t="s">
        <v>45</v>
      </c>
      <c r="H2244" s="5" t="s">
        <v>2672</v>
      </c>
      <c r="I2244" s="4" t="s">
        <v>2673</v>
      </c>
      <c r="J2244" s="5" t="s">
        <v>4</v>
      </c>
      <c r="K2244" s="5" t="s">
        <v>4</v>
      </c>
      <c r="L2244" s="5" t="s">
        <v>4</v>
      </c>
      <c r="M2244" s="5" t="s">
        <v>5</v>
      </c>
      <c r="N2244" s="5" t="s">
        <v>2674</v>
      </c>
      <c r="O2244" s="18">
        <v>44417</v>
      </c>
      <c r="P2244" s="5" t="s">
        <v>7</v>
      </c>
      <c r="Q2244" s="19">
        <v>1744.8</v>
      </c>
      <c r="R2244" s="19">
        <v>0</v>
      </c>
      <c r="S2244" s="19">
        <v>1744.8</v>
      </c>
      <c r="T2244" s="19">
        <v>0</v>
      </c>
    </row>
    <row r="2245" spans="1:20" ht="29" outlineLevel="4" x14ac:dyDescent="0.35">
      <c r="A2245" s="9" t="s">
        <v>104</v>
      </c>
      <c r="B2245" s="9" t="s">
        <v>105</v>
      </c>
      <c r="C2245" s="12" t="s">
        <v>2662</v>
      </c>
      <c r="D2245" s="5" t="s">
        <v>2666</v>
      </c>
      <c r="E2245" s="9" t="s">
        <v>2666</v>
      </c>
      <c r="F2245" s="5" t="s">
        <v>49</v>
      </c>
      <c r="G2245" s="5" t="s">
        <v>4</v>
      </c>
      <c r="H2245" s="5" t="s">
        <v>2672</v>
      </c>
      <c r="I2245" s="4" t="s">
        <v>2673</v>
      </c>
      <c r="J2245" s="5" t="s">
        <v>4</v>
      </c>
      <c r="K2245" s="5" t="s">
        <v>4</v>
      </c>
      <c r="L2245" s="5" t="s">
        <v>4</v>
      </c>
      <c r="M2245" s="5" t="s">
        <v>5</v>
      </c>
      <c r="N2245" s="5" t="s">
        <v>2671</v>
      </c>
      <c r="O2245" s="18">
        <v>44378</v>
      </c>
      <c r="P2245" s="5" t="s">
        <v>7</v>
      </c>
      <c r="Q2245" s="19">
        <v>59021.120000000003</v>
      </c>
      <c r="R2245" s="19">
        <v>59021.120000000003</v>
      </c>
      <c r="S2245" s="19">
        <v>0</v>
      </c>
      <c r="T2245" s="19">
        <v>0</v>
      </c>
    </row>
    <row r="2246" spans="1:20" ht="29" outlineLevel="4" x14ac:dyDescent="0.35">
      <c r="A2246" s="9" t="s">
        <v>104</v>
      </c>
      <c r="B2246" s="9" t="s">
        <v>105</v>
      </c>
      <c r="C2246" s="12" t="s">
        <v>2662</v>
      </c>
      <c r="D2246" s="5" t="s">
        <v>2666</v>
      </c>
      <c r="E2246" s="9" t="s">
        <v>2666</v>
      </c>
      <c r="F2246" s="5" t="s">
        <v>49</v>
      </c>
      <c r="G2246" s="5" t="s">
        <v>4</v>
      </c>
      <c r="H2246" s="5" t="s">
        <v>2672</v>
      </c>
      <c r="I2246" s="4" t="s">
        <v>2673</v>
      </c>
      <c r="J2246" s="5" t="s">
        <v>4</v>
      </c>
      <c r="K2246" s="5" t="s">
        <v>4</v>
      </c>
      <c r="L2246" s="5" t="s">
        <v>4</v>
      </c>
      <c r="M2246" s="5" t="s">
        <v>5</v>
      </c>
      <c r="N2246" s="5" t="s">
        <v>2674</v>
      </c>
      <c r="O2246" s="18">
        <v>44417</v>
      </c>
      <c r="P2246" s="5" t="s">
        <v>7</v>
      </c>
      <c r="Q2246" s="19">
        <v>27916.2</v>
      </c>
      <c r="R2246" s="19">
        <v>27916.2</v>
      </c>
      <c r="S2246" s="19">
        <v>0</v>
      </c>
      <c r="T2246" s="19">
        <v>0</v>
      </c>
    </row>
    <row r="2247" spans="1:20" outlineLevel="3" x14ac:dyDescent="0.35">
      <c r="H2247" s="1" t="s">
        <v>11364</v>
      </c>
      <c r="O2247" s="18"/>
      <c r="Q2247" s="19">
        <f>SUBTOTAL(9,Q2243:Q2246)</f>
        <v>92371</v>
      </c>
      <c r="R2247" s="19">
        <f>SUBTOTAL(9,R2243:R2246)</f>
        <v>86937.32</v>
      </c>
      <c r="S2247" s="19">
        <f>SUBTOTAL(9,S2243:S2246)</f>
        <v>5433.68</v>
      </c>
      <c r="T2247" s="19">
        <f>SUBTOTAL(9,T2243:T2246)</f>
        <v>0</v>
      </c>
    </row>
    <row r="2248" spans="1:20" ht="29" outlineLevel="4" x14ac:dyDescent="0.35">
      <c r="A2248" s="9" t="s">
        <v>104</v>
      </c>
      <c r="B2248" s="9" t="s">
        <v>105</v>
      </c>
      <c r="C2248" s="12" t="s">
        <v>2662</v>
      </c>
      <c r="D2248" s="5" t="s">
        <v>2666</v>
      </c>
      <c r="E2248" s="9" t="s">
        <v>2666</v>
      </c>
      <c r="F2248" s="5" t="s">
        <v>4</v>
      </c>
      <c r="G2248" s="5" t="s">
        <v>50</v>
      </c>
      <c r="H2248" s="5" t="s">
        <v>2676</v>
      </c>
      <c r="I2248" s="4" t="s">
        <v>2677</v>
      </c>
      <c r="J2248" s="5" t="s">
        <v>4</v>
      </c>
      <c r="K2248" s="5" t="s">
        <v>4</v>
      </c>
      <c r="L2248" s="5" t="s">
        <v>4</v>
      </c>
      <c r="M2248" s="5" t="s">
        <v>5</v>
      </c>
      <c r="N2248" s="5" t="s">
        <v>2675</v>
      </c>
      <c r="O2248" s="18">
        <v>44385</v>
      </c>
      <c r="P2248" s="5" t="s">
        <v>7</v>
      </c>
      <c r="Q2248" s="19">
        <v>32.22</v>
      </c>
      <c r="R2248" s="19">
        <v>0</v>
      </c>
      <c r="S2248" s="19">
        <v>32.22</v>
      </c>
      <c r="T2248" s="19">
        <v>0</v>
      </c>
    </row>
    <row r="2249" spans="1:20" ht="29" outlineLevel="4" x14ac:dyDescent="0.35">
      <c r="A2249" s="9" t="s">
        <v>104</v>
      </c>
      <c r="B2249" s="9" t="s">
        <v>105</v>
      </c>
      <c r="C2249" s="12" t="s">
        <v>2662</v>
      </c>
      <c r="D2249" s="5" t="s">
        <v>2666</v>
      </c>
      <c r="E2249" s="9" t="s">
        <v>2666</v>
      </c>
      <c r="F2249" s="5" t="s">
        <v>4</v>
      </c>
      <c r="G2249" s="5" t="s">
        <v>50</v>
      </c>
      <c r="H2249" s="5" t="s">
        <v>2676</v>
      </c>
      <c r="I2249" s="4" t="s">
        <v>2677</v>
      </c>
      <c r="J2249" s="5" t="s">
        <v>4</v>
      </c>
      <c r="K2249" s="5" t="s">
        <v>4</v>
      </c>
      <c r="L2249" s="5" t="s">
        <v>4</v>
      </c>
      <c r="M2249" s="5" t="s">
        <v>5</v>
      </c>
      <c r="N2249" s="5" t="s">
        <v>2678</v>
      </c>
      <c r="O2249" s="18">
        <v>44412</v>
      </c>
      <c r="P2249" s="5" t="s">
        <v>7</v>
      </c>
      <c r="Q2249" s="19">
        <v>734.23</v>
      </c>
      <c r="R2249" s="19">
        <v>0</v>
      </c>
      <c r="S2249" s="19">
        <v>734.23</v>
      </c>
      <c r="T2249" s="19">
        <v>0</v>
      </c>
    </row>
    <row r="2250" spans="1:20" ht="29" outlineLevel="4" x14ac:dyDescent="0.35">
      <c r="A2250" s="9" t="s">
        <v>104</v>
      </c>
      <c r="B2250" s="9" t="s">
        <v>105</v>
      </c>
      <c r="C2250" s="12" t="s">
        <v>2662</v>
      </c>
      <c r="D2250" s="5" t="s">
        <v>2666</v>
      </c>
      <c r="E2250" s="9" t="s">
        <v>2666</v>
      </c>
      <c r="F2250" s="5" t="s">
        <v>49</v>
      </c>
      <c r="G2250" s="5" t="s">
        <v>4</v>
      </c>
      <c r="H2250" s="5" t="s">
        <v>2676</v>
      </c>
      <c r="I2250" s="4" t="s">
        <v>2677</v>
      </c>
      <c r="J2250" s="5" t="s">
        <v>4</v>
      </c>
      <c r="K2250" s="5" t="s">
        <v>4</v>
      </c>
      <c r="L2250" s="5" t="s">
        <v>4</v>
      </c>
      <c r="M2250" s="5" t="s">
        <v>5</v>
      </c>
      <c r="N2250" s="5" t="s">
        <v>2675</v>
      </c>
      <c r="O2250" s="18">
        <v>44385</v>
      </c>
      <c r="P2250" s="5" t="s">
        <v>7</v>
      </c>
      <c r="Q2250" s="19">
        <v>257.77999999999997</v>
      </c>
      <c r="R2250" s="19">
        <v>257.77999999999997</v>
      </c>
      <c r="S2250" s="19">
        <v>0</v>
      </c>
      <c r="T2250" s="19">
        <v>0</v>
      </c>
    </row>
    <row r="2251" spans="1:20" ht="29" outlineLevel="4" x14ac:dyDescent="0.35">
      <c r="A2251" s="9" t="s">
        <v>104</v>
      </c>
      <c r="B2251" s="9" t="s">
        <v>105</v>
      </c>
      <c r="C2251" s="12" t="s">
        <v>2662</v>
      </c>
      <c r="D2251" s="5" t="s">
        <v>2666</v>
      </c>
      <c r="E2251" s="9" t="s">
        <v>2666</v>
      </c>
      <c r="F2251" s="5" t="s">
        <v>49</v>
      </c>
      <c r="G2251" s="5" t="s">
        <v>4</v>
      </c>
      <c r="H2251" s="5" t="s">
        <v>2676</v>
      </c>
      <c r="I2251" s="4" t="s">
        <v>2677</v>
      </c>
      <c r="J2251" s="5" t="s">
        <v>4</v>
      </c>
      <c r="K2251" s="5" t="s">
        <v>4</v>
      </c>
      <c r="L2251" s="5" t="s">
        <v>4</v>
      </c>
      <c r="M2251" s="5" t="s">
        <v>5</v>
      </c>
      <c r="N2251" s="5" t="s">
        <v>2678</v>
      </c>
      <c r="O2251" s="18">
        <v>44412</v>
      </c>
      <c r="P2251" s="5" t="s">
        <v>7</v>
      </c>
      <c r="Q2251" s="19">
        <v>5873.77</v>
      </c>
      <c r="R2251" s="19">
        <v>5873.77</v>
      </c>
      <c r="S2251" s="19">
        <v>0</v>
      </c>
      <c r="T2251" s="19">
        <v>0</v>
      </c>
    </row>
    <row r="2252" spans="1:20" outlineLevel="3" x14ac:dyDescent="0.35">
      <c r="H2252" s="1" t="s">
        <v>11365</v>
      </c>
      <c r="O2252" s="18"/>
      <c r="Q2252" s="19">
        <f>SUBTOTAL(9,Q2248:Q2251)</f>
        <v>6898</v>
      </c>
      <c r="R2252" s="19">
        <f>SUBTOTAL(9,R2248:R2251)</f>
        <v>6131.55</v>
      </c>
      <c r="S2252" s="19">
        <f>SUBTOTAL(9,S2248:S2251)</f>
        <v>766.45</v>
      </c>
      <c r="T2252" s="19">
        <f>SUBTOTAL(9,T2248:T2251)</f>
        <v>0</v>
      </c>
    </row>
    <row r="2253" spans="1:20" ht="29" outlineLevel="4" x14ac:dyDescent="0.35">
      <c r="A2253" s="9" t="s">
        <v>104</v>
      </c>
      <c r="B2253" s="9" t="s">
        <v>105</v>
      </c>
      <c r="C2253" s="12" t="s">
        <v>2662</v>
      </c>
      <c r="D2253" s="5" t="s">
        <v>2666</v>
      </c>
      <c r="E2253" s="9" t="s">
        <v>2666</v>
      </c>
      <c r="F2253" s="5" t="s">
        <v>4</v>
      </c>
      <c r="G2253" s="5" t="s">
        <v>50</v>
      </c>
      <c r="H2253" s="5" t="s">
        <v>2680</v>
      </c>
      <c r="I2253" s="4" t="s">
        <v>2681</v>
      </c>
      <c r="J2253" s="5" t="s">
        <v>4</v>
      </c>
      <c r="K2253" s="5" t="s">
        <v>4</v>
      </c>
      <c r="L2253" s="5" t="s">
        <v>4</v>
      </c>
      <c r="M2253" s="5" t="s">
        <v>5</v>
      </c>
      <c r="N2253" s="5" t="s">
        <v>2679</v>
      </c>
      <c r="O2253" s="18">
        <v>44425</v>
      </c>
      <c r="P2253" s="5" t="s">
        <v>7</v>
      </c>
      <c r="Q2253" s="19">
        <v>569.01</v>
      </c>
      <c r="R2253" s="19">
        <v>0</v>
      </c>
      <c r="S2253" s="19">
        <v>569.01</v>
      </c>
      <c r="T2253" s="19">
        <v>0</v>
      </c>
    </row>
    <row r="2254" spans="1:20" ht="29" outlineLevel="4" x14ac:dyDescent="0.35">
      <c r="A2254" s="9" t="s">
        <v>104</v>
      </c>
      <c r="B2254" s="9" t="s">
        <v>105</v>
      </c>
      <c r="C2254" s="12" t="s">
        <v>2662</v>
      </c>
      <c r="D2254" s="5" t="s">
        <v>2666</v>
      </c>
      <c r="E2254" s="9" t="s">
        <v>2666</v>
      </c>
      <c r="F2254" s="5" t="s">
        <v>49</v>
      </c>
      <c r="G2254" s="5" t="s">
        <v>4</v>
      </c>
      <c r="H2254" s="5" t="s">
        <v>2680</v>
      </c>
      <c r="I2254" s="4" t="s">
        <v>2681</v>
      </c>
      <c r="J2254" s="5" t="s">
        <v>4</v>
      </c>
      <c r="K2254" s="5" t="s">
        <v>4</v>
      </c>
      <c r="L2254" s="5" t="s">
        <v>4</v>
      </c>
      <c r="M2254" s="5" t="s">
        <v>5</v>
      </c>
      <c r="N2254" s="5" t="s">
        <v>2679</v>
      </c>
      <c r="O2254" s="18">
        <v>44425</v>
      </c>
      <c r="P2254" s="5" t="s">
        <v>7</v>
      </c>
      <c r="Q2254" s="19">
        <v>4551.99</v>
      </c>
      <c r="R2254" s="19">
        <v>4551.99</v>
      </c>
      <c r="S2254" s="19">
        <v>0</v>
      </c>
      <c r="T2254" s="19">
        <v>0</v>
      </c>
    </row>
    <row r="2255" spans="1:20" outlineLevel="3" x14ac:dyDescent="0.35">
      <c r="H2255" s="1" t="s">
        <v>11366</v>
      </c>
      <c r="O2255" s="18"/>
      <c r="Q2255" s="19">
        <f>SUBTOTAL(9,Q2253:Q2254)</f>
        <v>5121</v>
      </c>
      <c r="R2255" s="19">
        <f>SUBTOTAL(9,R2253:R2254)</f>
        <v>4551.99</v>
      </c>
      <c r="S2255" s="19">
        <f>SUBTOTAL(9,S2253:S2254)</f>
        <v>569.01</v>
      </c>
      <c r="T2255" s="19">
        <f>SUBTOTAL(9,T2253:T2254)</f>
        <v>0</v>
      </c>
    </row>
    <row r="2256" spans="1:20" ht="29" outlineLevel="4" x14ac:dyDescent="0.35">
      <c r="A2256" s="9" t="s">
        <v>104</v>
      </c>
      <c r="B2256" s="9" t="s">
        <v>105</v>
      </c>
      <c r="C2256" s="12" t="s">
        <v>2662</v>
      </c>
      <c r="D2256" s="5" t="s">
        <v>2666</v>
      </c>
      <c r="E2256" s="9" t="s">
        <v>2666</v>
      </c>
      <c r="F2256" s="5" t="s">
        <v>4</v>
      </c>
      <c r="G2256" s="5" t="s">
        <v>50</v>
      </c>
      <c r="H2256" s="5" t="s">
        <v>2683</v>
      </c>
      <c r="I2256" s="4" t="s">
        <v>2684</v>
      </c>
      <c r="J2256" s="5" t="s">
        <v>4</v>
      </c>
      <c r="K2256" s="5" t="s">
        <v>4</v>
      </c>
      <c r="L2256" s="5" t="s">
        <v>4</v>
      </c>
      <c r="M2256" s="5" t="s">
        <v>5</v>
      </c>
      <c r="N2256" s="5" t="s">
        <v>2682</v>
      </c>
      <c r="O2256" s="18">
        <v>44384</v>
      </c>
      <c r="P2256" s="5" t="s">
        <v>7</v>
      </c>
      <c r="Q2256" s="19">
        <v>13053</v>
      </c>
      <c r="R2256" s="19">
        <v>0</v>
      </c>
      <c r="S2256" s="19">
        <v>13053</v>
      </c>
      <c r="T2256" s="19">
        <v>0</v>
      </c>
    </row>
    <row r="2257" spans="1:20" ht="29" outlineLevel="4" x14ac:dyDescent="0.35">
      <c r="A2257" s="9" t="s">
        <v>104</v>
      </c>
      <c r="B2257" s="9" t="s">
        <v>105</v>
      </c>
      <c r="C2257" s="12" t="s">
        <v>2662</v>
      </c>
      <c r="D2257" s="5" t="s">
        <v>2666</v>
      </c>
      <c r="E2257" s="9" t="s">
        <v>2666</v>
      </c>
      <c r="F2257" s="5" t="s">
        <v>54</v>
      </c>
      <c r="G2257" s="5" t="s">
        <v>4</v>
      </c>
      <c r="H2257" s="5" t="s">
        <v>2683</v>
      </c>
      <c r="I2257" s="4" t="s">
        <v>2684</v>
      </c>
      <c r="J2257" s="5" t="s">
        <v>4</v>
      </c>
      <c r="K2257" s="5" t="s">
        <v>4</v>
      </c>
      <c r="L2257" s="5" t="s">
        <v>4</v>
      </c>
      <c r="M2257" s="5" t="s">
        <v>5</v>
      </c>
      <c r="N2257" s="5" t="s">
        <v>2682</v>
      </c>
      <c r="O2257" s="18">
        <v>44384</v>
      </c>
      <c r="P2257" s="5" t="s">
        <v>7</v>
      </c>
      <c r="Q2257" s="19">
        <v>104418</v>
      </c>
      <c r="R2257" s="19">
        <v>104418</v>
      </c>
      <c r="S2257" s="19">
        <v>0</v>
      </c>
      <c r="T2257" s="19">
        <v>0</v>
      </c>
    </row>
    <row r="2258" spans="1:20" outlineLevel="3" x14ac:dyDescent="0.35">
      <c r="H2258" s="1" t="s">
        <v>11367</v>
      </c>
      <c r="O2258" s="18"/>
      <c r="Q2258" s="19">
        <f>SUBTOTAL(9,Q2256:Q2257)</f>
        <v>117471</v>
      </c>
      <c r="R2258" s="19">
        <f>SUBTOTAL(9,R2256:R2257)</f>
        <v>104418</v>
      </c>
      <c r="S2258" s="19">
        <f>SUBTOTAL(9,S2256:S2257)</f>
        <v>13053</v>
      </c>
      <c r="T2258" s="19">
        <f>SUBTOTAL(9,T2256:T2257)</f>
        <v>0</v>
      </c>
    </row>
    <row r="2259" spans="1:20" ht="29" outlineLevel="4" x14ac:dyDescent="0.35">
      <c r="A2259" s="9" t="s">
        <v>104</v>
      </c>
      <c r="B2259" s="9" t="s">
        <v>105</v>
      </c>
      <c r="C2259" s="12" t="s">
        <v>2662</v>
      </c>
      <c r="D2259" s="5" t="s">
        <v>2666</v>
      </c>
      <c r="E2259" s="9" t="s">
        <v>2666</v>
      </c>
      <c r="F2259" s="5" t="s">
        <v>49</v>
      </c>
      <c r="G2259" s="5" t="s">
        <v>4</v>
      </c>
      <c r="H2259" s="5" t="s">
        <v>2686</v>
      </c>
      <c r="I2259" s="4" t="s">
        <v>2687</v>
      </c>
      <c r="J2259" s="5" t="s">
        <v>4</v>
      </c>
      <c r="K2259" s="5" t="s">
        <v>4</v>
      </c>
      <c r="L2259" s="5" t="s">
        <v>4</v>
      </c>
      <c r="M2259" s="5" t="s">
        <v>5</v>
      </c>
      <c r="N2259" s="5" t="s">
        <v>2685</v>
      </c>
      <c r="O2259" s="18">
        <v>44378</v>
      </c>
      <c r="P2259" s="5" t="s">
        <v>7</v>
      </c>
      <c r="Q2259" s="19">
        <v>66884</v>
      </c>
      <c r="R2259" s="19">
        <v>66884</v>
      </c>
      <c r="S2259" s="19">
        <v>0</v>
      </c>
      <c r="T2259" s="19">
        <v>0</v>
      </c>
    </row>
    <row r="2260" spans="1:20" ht="29" outlineLevel="4" x14ac:dyDescent="0.35">
      <c r="A2260" s="9" t="s">
        <v>104</v>
      </c>
      <c r="B2260" s="9" t="s">
        <v>105</v>
      </c>
      <c r="C2260" s="12" t="s">
        <v>2662</v>
      </c>
      <c r="D2260" s="5" t="s">
        <v>2666</v>
      </c>
      <c r="E2260" s="9" t="s">
        <v>2666</v>
      </c>
      <c r="F2260" s="5" t="s">
        <v>49</v>
      </c>
      <c r="G2260" s="5" t="s">
        <v>4</v>
      </c>
      <c r="H2260" s="5" t="s">
        <v>2686</v>
      </c>
      <c r="I2260" s="4" t="s">
        <v>2687</v>
      </c>
      <c r="J2260" s="5" t="s">
        <v>4</v>
      </c>
      <c r="K2260" s="5" t="s">
        <v>4</v>
      </c>
      <c r="L2260" s="5" t="s">
        <v>4</v>
      </c>
      <c r="M2260" s="5" t="s">
        <v>5</v>
      </c>
      <c r="N2260" s="5" t="s">
        <v>2688</v>
      </c>
      <c r="O2260" s="18">
        <v>44390</v>
      </c>
      <c r="P2260" s="5" t="s">
        <v>7</v>
      </c>
      <c r="Q2260" s="19">
        <v>123605</v>
      </c>
      <c r="R2260" s="19">
        <v>123605</v>
      </c>
      <c r="S2260" s="19">
        <v>0</v>
      </c>
      <c r="T2260" s="19">
        <v>0</v>
      </c>
    </row>
    <row r="2261" spans="1:20" ht="29" outlineLevel="4" x14ac:dyDescent="0.35">
      <c r="A2261" s="9" t="s">
        <v>104</v>
      </c>
      <c r="B2261" s="9" t="s">
        <v>105</v>
      </c>
      <c r="C2261" s="12" t="s">
        <v>2662</v>
      </c>
      <c r="D2261" s="5" t="s">
        <v>2666</v>
      </c>
      <c r="E2261" s="9" t="s">
        <v>2666</v>
      </c>
      <c r="F2261" s="5" t="s">
        <v>49</v>
      </c>
      <c r="G2261" s="5" t="s">
        <v>4</v>
      </c>
      <c r="H2261" s="5" t="s">
        <v>2686</v>
      </c>
      <c r="I2261" s="4" t="s">
        <v>2687</v>
      </c>
      <c r="J2261" s="5" t="s">
        <v>4</v>
      </c>
      <c r="K2261" s="5" t="s">
        <v>4</v>
      </c>
      <c r="L2261" s="5" t="s">
        <v>4</v>
      </c>
      <c r="M2261" s="5" t="s">
        <v>5</v>
      </c>
      <c r="N2261" s="5" t="s">
        <v>2689</v>
      </c>
      <c r="O2261" s="18">
        <v>44421</v>
      </c>
      <c r="P2261" s="5" t="s">
        <v>7</v>
      </c>
      <c r="Q2261" s="19">
        <v>-29606</v>
      </c>
      <c r="R2261" s="19">
        <v>-29606</v>
      </c>
      <c r="S2261" s="19">
        <v>0</v>
      </c>
      <c r="T2261" s="19">
        <v>0</v>
      </c>
    </row>
    <row r="2262" spans="1:20" ht="29" outlineLevel="4" x14ac:dyDescent="0.35">
      <c r="A2262" s="9" t="s">
        <v>104</v>
      </c>
      <c r="B2262" s="9" t="s">
        <v>105</v>
      </c>
      <c r="C2262" s="12" t="s">
        <v>2662</v>
      </c>
      <c r="D2262" s="5" t="s">
        <v>2666</v>
      </c>
      <c r="E2262" s="9" t="s">
        <v>2666</v>
      </c>
      <c r="F2262" s="5" t="s">
        <v>49</v>
      </c>
      <c r="G2262" s="5" t="s">
        <v>4</v>
      </c>
      <c r="H2262" s="5" t="s">
        <v>2686</v>
      </c>
      <c r="I2262" s="4" t="s">
        <v>2687</v>
      </c>
      <c r="J2262" s="5" t="s">
        <v>4</v>
      </c>
      <c r="K2262" s="5" t="s">
        <v>4</v>
      </c>
      <c r="L2262" s="5" t="s">
        <v>4</v>
      </c>
      <c r="M2262" s="5" t="s">
        <v>5</v>
      </c>
      <c r="N2262" s="5" t="s">
        <v>2690</v>
      </c>
      <c r="O2262" s="18">
        <v>44439</v>
      </c>
      <c r="P2262" s="5" t="s">
        <v>7</v>
      </c>
      <c r="Q2262" s="19">
        <v>588766</v>
      </c>
      <c r="R2262" s="19">
        <v>588766</v>
      </c>
      <c r="S2262" s="19">
        <v>0</v>
      </c>
      <c r="T2262" s="19">
        <v>0</v>
      </c>
    </row>
    <row r="2263" spans="1:20" ht="29" outlineLevel="4" x14ac:dyDescent="0.35">
      <c r="A2263" s="9" t="s">
        <v>104</v>
      </c>
      <c r="B2263" s="9" t="s">
        <v>105</v>
      </c>
      <c r="C2263" s="12" t="s">
        <v>2662</v>
      </c>
      <c r="D2263" s="5" t="s">
        <v>2666</v>
      </c>
      <c r="E2263" s="9" t="s">
        <v>2666</v>
      </c>
      <c r="F2263" s="5" t="s">
        <v>49</v>
      </c>
      <c r="G2263" s="5" t="s">
        <v>4</v>
      </c>
      <c r="H2263" s="5" t="s">
        <v>2686</v>
      </c>
      <c r="I2263" s="4" t="s">
        <v>2687</v>
      </c>
      <c r="J2263" s="5" t="s">
        <v>4</v>
      </c>
      <c r="K2263" s="5" t="s">
        <v>4</v>
      </c>
      <c r="L2263" s="5" t="s">
        <v>4</v>
      </c>
      <c r="M2263" s="5" t="s">
        <v>5</v>
      </c>
      <c r="N2263" s="5" t="s">
        <v>2691</v>
      </c>
      <c r="O2263" s="18">
        <v>44539</v>
      </c>
      <c r="P2263" s="5" t="s">
        <v>7</v>
      </c>
      <c r="Q2263" s="19">
        <v>362250</v>
      </c>
      <c r="R2263" s="19">
        <v>362250</v>
      </c>
      <c r="S2263" s="19">
        <v>0</v>
      </c>
      <c r="T2263" s="19">
        <v>0</v>
      </c>
    </row>
    <row r="2264" spans="1:20" ht="29" outlineLevel="4" x14ac:dyDescent="0.35">
      <c r="A2264" s="9" t="s">
        <v>104</v>
      </c>
      <c r="B2264" s="9" t="s">
        <v>105</v>
      </c>
      <c r="C2264" s="12" t="s">
        <v>2662</v>
      </c>
      <c r="D2264" s="5" t="s">
        <v>2666</v>
      </c>
      <c r="E2264" s="9" t="s">
        <v>2666</v>
      </c>
      <c r="F2264" s="5" t="s">
        <v>49</v>
      </c>
      <c r="G2264" s="5" t="s">
        <v>4</v>
      </c>
      <c r="H2264" s="5" t="s">
        <v>2686</v>
      </c>
      <c r="I2264" s="4" t="s">
        <v>2687</v>
      </c>
      <c r="J2264" s="5" t="s">
        <v>4</v>
      </c>
      <c r="K2264" s="5" t="s">
        <v>4</v>
      </c>
      <c r="L2264" s="5" t="s">
        <v>4</v>
      </c>
      <c r="M2264" s="5" t="s">
        <v>5</v>
      </c>
      <c r="N2264" s="5" t="s">
        <v>2692</v>
      </c>
      <c r="O2264" s="18">
        <v>44651</v>
      </c>
      <c r="P2264" s="5" t="s">
        <v>7</v>
      </c>
      <c r="Q2264" s="19">
        <v>273769</v>
      </c>
      <c r="R2264" s="19">
        <v>273769</v>
      </c>
      <c r="S2264" s="19">
        <v>0</v>
      </c>
      <c r="T2264" s="19">
        <v>0</v>
      </c>
    </row>
    <row r="2265" spans="1:20" ht="29" outlineLevel="4" x14ac:dyDescent="0.35">
      <c r="A2265" s="9" t="s">
        <v>104</v>
      </c>
      <c r="B2265" s="9" t="s">
        <v>105</v>
      </c>
      <c r="C2265" s="12" t="s">
        <v>2662</v>
      </c>
      <c r="D2265" s="5" t="s">
        <v>2666</v>
      </c>
      <c r="E2265" s="9" t="s">
        <v>2666</v>
      </c>
      <c r="F2265" s="5" t="s">
        <v>49</v>
      </c>
      <c r="G2265" s="5" t="s">
        <v>4</v>
      </c>
      <c r="H2265" s="5" t="s">
        <v>2686</v>
      </c>
      <c r="I2265" s="4" t="s">
        <v>2687</v>
      </c>
      <c r="J2265" s="5" t="s">
        <v>4</v>
      </c>
      <c r="K2265" s="5" t="s">
        <v>4</v>
      </c>
      <c r="L2265" s="5" t="s">
        <v>4</v>
      </c>
      <c r="M2265" s="5" t="s">
        <v>5</v>
      </c>
      <c r="N2265" s="5" t="s">
        <v>2693</v>
      </c>
      <c r="O2265" s="18">
        <v>44692</v>
      </c>
      <c r="P2265" s="5" t="s">
        <v>7</v>
      </c>
      <c r="Q2265" s="19">
        <v>74659</v>
      </c>
      <c r="R2265" s="19">
        <v>74659</v>
      </c>
      <c r="S2265" s="19">
        <v>0</v>
      </c>
      <c r="T2265" s="19">
        <v>0</v>
      </c>
    </row>
    <row r="2266" spans="1:20" outlineLevel="3" x14ac:dyDescent="0.35">
      <c r="H2266" s="1" t="s">
        <v>11368</v>
      </c>
      <c r="O2266" s="18"/>
      <c r="Q2266" s="19">
        <f>SUBTOTAL(9,Q2259:Q2265)</f>
        <v>1460327</v>
      </c>
      <c r="R2266" s="19">
        <f>SUBTOTAL(9,R2259:R2265)</f>
        <v>1460327</v>
      </c>
      <c r="S2266" s="19">
        <f>SUBTOTAL(9,S2259:S2265)</f>
        <v>0</v>
      </c>
      <c r="T2266" s="19">
        <f>SUBTOTAL(9,T2259:T2265)</f>
        <v>0</v>
      </c>
    </row>
    <row r="2267" spans="1:20" outlineLevel="4" x14ac:dyDescent="0.35">
      <c r="A2267" s="9" t="s">
        <v>104</v>
      </c>
      <c r="B2267" s="9" t="s">
        <v>105</v>
      </c>
      <c r="C2267" s="12" t="s">
        <v>2662</v>
      </c>
      <c r="D2267" s="5" t="s">
        <v>2666</v>
      </c>
      <c r="E2267" s="9" t="s">
        <v>2666</v>
      </c>
      <c r="F2267" s="5" t="s">
        <v>4</v>
      </c>
      <c r="G2267" s="5" t="s">
        <v>177</v>
      </c>
      <c r="H2267" s="5" t="s">
        <v>179</v>
      </c>
      <c r="I2267" s="4" t="s">
        <v>180</v>
      </c>
      <c r="J2267" s="5" t="s">
        <v>4</v>
      </c>
      <c r="K2267" s="5" t="s">
        <v>4</v>
      </c>
      <c r="L2267" s="5" t="s">
        <v>4</v>
      </c>
      <c r="M2267" s="5" t="s">
        <v>5</v>
      </c>
      <c r="N2267" s="5" t="s">
        <v>2694</v>
      </c>
      <c r="O2267" s="18">
        <v>44439</v>
      </c>
      <c r="P2267" s="5" t="s">
        <v>7</v>
      </c>
      <c r="Q2267" s="19">
        <v>11097.68</v>
      </c>
      <c r="R2267" s="19">
        <v>0</v>
      </c>
      <c r="S2267" s="19">
        <v>0</v>
      </c>
      <c r="T2267" s="19">
        <v>11097.68</v>
      </c>
    </row>
    <row r="2268" spans="1:20" outlineLevel="3" x14ac:dyDescent="0.35">
      <c r="H2268" s="1" t="s">
        <v>10949</v>
      </c>
      <c r="O2268" s="18"/>
      <c r="Q2268" s="19">
        <f>SUBTOTAL(9,Q2267:Q2267)</f>
        <v>11097.68</v>
      </c>
      <c r="R2268" s="19">
        <f>SUBTOTAL(9,R2267:R2267)</f>
        <v>0</v>
      </c>
      <c r="S2268" s="19">
        <f>SUBTOTAL(9,S2267:S2267)</f>
        <v>0</v>
      </c>
      <c r="T2268" s="19">
        <f>SUBTOTAL(9,T2267:T2267)</f>
        <v>11097.68</v>
      </c>
    </row>
    <row r="2269" spans="1:20" ht="29" outlineLevel="4" x14ac:dyDescent="0.35">
      <c r="A2269" s="9" t="s">
        <v>104</v>
      </c>
      <c r="B2269" s="9" t="s">
        <v>105</v>
      </c>
      <c r="C2269" s="12" t="s">
        <v>2662</v>
      </c>
      <c r="D2269" s="5" t="s">
        <v>2666</v>
      </c>
      <c r="E2269" s="9" t="s">
        <v>2666</v>
      </c>
      <c r="F2269" s="5" t="s">
        <v>4</v>
      </c>
      <c r="G2269" s="5" t="s">
        <v>45</v>
      </c>
      <c r="H2269" s="5" t="s">
        <v>2696</v>
      </c>
      <c r="I2269" s="4" t="s">
        <v>2697</v>
      </c>
      <c r="J2269" s="5" t="s">
        <v>4</v>
      </c>
      <c r="K2269" s="5" t="s">
        <v>4</v>
      </c>
      <c r="L2269" s="5" t="s">
        <v>4</v>
      </c>
      <c r="M2269" s="5" t="s">
        <v>5</v>
      </c>
      <c r="N2269" s="5" t="s">
        <v>2695</v>
      </c>
      <c r="O2269" s="18">
        <v>44504</v>
      </c>
      <c r="P2269" s="5" t="s">
        <v>7</v>
      </c>
      <c r="Q2269" s="19">
        <v>2613.36</v>
      </c>
      <c r="R2269" s="19">
        <v>0</v>
      </c>
      <c r="S2269" s="19">
        <v>2613.36</v>
      </c>
      <c r="T2269" s="19">
        <v>0</v>
      </c>
    </row>
    <row r="2270" spans="1:20" ht="29" outlineLevel="4" x14ac:dyDescent="0.35">
      <c r="A2270" s="9" t="s">
        <v>104</v>
      </c>
      <c r="B2270" s="9" t="s">
        <v>105</v>
      </c>
      <c r="C2270" s="12" t="s">
        <v>2662</v>
      </c>
      <c r="D2270" s="5" t="s">
        <v>2666</v>
      </c>
      <c r="E2270" s="9" t="s">
        <v>2666</v>
      </c>
      <c r="F2270" s="5" t="s">
        <v>4</v>
      </c>
      <c r="G2270" s="5" t="s">
        <v>45</v>
      </c>
      <c r="H2270" s="5" t="s">
        <v>2696</v>
      </c>
      <c r="I2270" s="4" t="s">
        <v>2697</v>
      </c>
      <c r="J2270" s="5" t="s">
        <v>4</v>
      </c>
      <c r="K2270" s="5" t="s">
        <v>4</v>
      </c>
      <c r="L2270" s="5" t="s">
        <v>4</v>
      </c>
      <c r="M2270" s="5" t="s">
        <v>5</v>
      </c>
      <c r="N2270" s="5" t="s">
        <v>2698</v>
      </c>
      <c r="O2270" s="18">
        <v>44699</v>
      </c>
      <c r="P2270" s="5" t="s">
        <v>7</v>
      </c>
      <c r="Q2270" s="19">
        <v>2840.11</v>
      </c>
      <c r="R2270" s="19">
        <v>0</v>
      </c>
      <c r="S2270" s="19">
        <v>2840.11</v>
      </c>
      <c r="T2270" s="19">
        <v>0</v>
      </c>
    </row>
    <row r="2271" spans="1:20" ht="29" outlineLevel="4" x14ac:dyDescent="0.35">
      <c r="A2271" s="9" t="s">
        <v>104</v>
      </c>
      <c r="B2271" s="9" t="s">
        <v>105</v>
      </c>
      <c r="C2271" s="12" t="s">
        <v>2662</v>
      </c>
      <c r="D2271" s="5" t="s">
        <v>2666</v>
      </c>
      <c r="E2271" s="9" t="s">
        <v>2666</v>
      </c>
      <c r="F2271" s="5" t="s">
        <v>4</v>
      </c>
      <c r="G2271" s="5" t="s">
        <v>45</v>
      </c>
      <c r="H2271" s="5" t="s">
        <v>2696</v>
      </c>
      <c r="I2271" s="4" t="s">
        <v>2697</v>
      </c>
      <c r="J2271" s="5" t="s">
        <v>4</v>
      </c>
      <c r="K2271" s="5" t="s">
        <v>4</v>
      </c>
      <c r="L2271" s="5" t="s">
        <v>4</v>
      </c>
      <c r="M2271" s="5" t="s">
        <v>5</v>
      </c>
      <c r="N2271" s="5" t="s">
        <v>2699</v>
      </c>
      <c r="O2271" s="18">
        <v>44725</v>
      </c>
      <c r="P2271" s="5" t="s">
        <v>7</v>
      </c>
      <c r="Q2271" s="19">
        <v>2790.04</v>
      </c>
      <c r="R2271" s="19">
        <v>0</v>
      </c>
      <c r="S2271" s="19">
        <v>2790.04</v>
      </c>
      <c r="T2271" s="19">
        <v>0</v>
      </c>
    </row>
    <row r="2272" spans="1:20" ht="29" outlineLevel="4" x14ac:dyDescent="0.35">
      <c r="A2272" s="9" t="s">
        <v>104</v>
      </c>
      <c r="B2272" s="9" t="s">
        <v>105</v>
      </c>
      <c r="C2272" s="12" t="s">
        <v>2662</v>
      </c>
      <c r="D2272" s="5" t="s">
        <v>2666</v>
      </c>
      <c r="E2272" s="9" t="s">
        <v>2666</v>
      </c>
      <c r="F2272" s="5" t="s">
        <v>49</v>
      </c>
      <c r="G2272" s="5" t="s">
        <v>4</v>
      </c>
      <c r="H2272" s="5" t="s">
        <v>2696</v>
      </c>
      <c r="I2272" s="4" t="s">
        <v>2697</v>
      </c>
      <c r="J2272" s="5" t="s">
        <v>4</v>
      </c>
      <c r="K2272" s="5" t="s">
        <v>4</v>
      </c>
      <c r="L2272" s="5" t="s">
        <v>4</v>
      </c>
      <c r="M2272" s="5" t="s">
        <v>5</v>
      </c>
      <c r="N2272" s="5" t="s">
        <v>2695</v>
      </c>
      <c r="O2272" s="18">
        <v>44504</v>
      </c>
      <c r="P2272" s="5" t="s">
        <v>7</v>
      </c>
      <c r="Q2272" s="19">
        <v>41813.64</v>
      </c>
      <c r="R2272" s="19">
        <v>41813.64</v>
      </c>
      <c r="S2272" s="19">
        <v>0</v>
      </c>
      <c r="T2272" s="19">
        <v>0</v>
      </c>
    </row>
    <row r="2273" spans="1:20" ht="29" outlineLevel="4" x14ac:dyDescent="0.35">
      <c r="A2273" s="9" t="s">
        <v>104</v>
      </c>
      <c r="B2273" s="9" t="s">
        <v>105</v>
      </c>
      <c r="C2273" s="12" t="s">
        <v>2662</v>
      </c>
      <c r="D2273" s="5" t="s">
        <v>2666</v>
      </c>
      <c r="E2273" s="9" t="s">
        <v>2666</v>
      </c>
      <c r="F2273" s="5" t="s">
        <v>49</v>
      </c>
      <c r="G2273" s="5" t="s">
        <v>4</v>
      </c>
      <c r="H2273" s="5" t="s">
        <v>2696</v>
      </c>
      <c r="I2273" s="4" t="s">
        <v>2697</v>
      </c>
      <c r="J2273" s="5" t="s">
        <v>4</v>
      </c>
      <c r="K2273" s="5" t="s">
        <v>4</v>
      </c>
      <c r="L2273" s="5" t="s">
        <v>4</v>
      </c>
      <c r="M2273" s="5" t="s">
        <v>5</v>
      </c>
      <c r="N2273" s="5" t="s">
        <v>2698</v>
      </c>
      <c r="O2273" s="18">
        <v>44699</v>
      </c>
      <c r="P2273" s="5" t="s">
        <v>7</v>
      </c>
      <c r="Q2273" s="19">
        <v>45441.89</v>
      </c>
      <c r="R2273" s="19">
        <v>45441.89</v>
      </c>
      <c r="S2273" s="19">
        <v>0</v>
      </c>
      <c r="T2273" s="19">
        <v>0</v>
      </c>
    </row>
    <row r="2274" spans="1:20" ht="29" outlineLevel="4" x14ac:dyDescent="0.35">
      <c r="A2274" s="9" t="s">
        <v>104</v>
      </c>
      <c r="B2274" s="9" t="s">
        <v>105</v>
      </c>
      <c r="C2274" s="12" t="s">
        <v>2662</v>
      </c>
      <c r="D2274" s="5" t="s">
        <v>2666</v>
      </c>
      <c r="E2274" s="9" t="s">
        <v>2666</v>
      </c>
      <c r="F2274" s="5" t="s">
        <v>49</v>
      </c>
      <c r="G2274" s="5" t="s">
        <v>4</v>
      </c>
      <c r="H2274" s="5" t="s">
        <v>2696</v>
      </c>
      <c r="I2274" s="4" t="s">
        <v>2697</v>
      </c>
      <c r="J2274" s="5" t="s">
        <v>4</v>
      </c>
      <c r="K2274" s="5" t="s">
        <v>4</v>
      </c>
      <c r="L2274" s="5" t="s">
        <v>4</v>
      </c>
      <c r="M2274" s="5" t="s">
        <v>5</v>
      </c>
      <c r="N2274" s="5" t="s">
        <v>2699</v>
      </c>
      <c r="O2274" s="18">
        <v>44725</v>
      </c>
      <c r="P2274" s="5" t="s">
        <v>7</v>
      </c>
      <c r="Q2274" s="19">
        <v>44640.959999999999</v>
      </c>
      <c r="R2274" s="19">
        <v>44640.959999999999</v>
      </c>
      <c r="S2274" s="19">
        <v>0</v>
      </c>
      <c r="T2274" s="19">
        <v>0</v>
      </c>
    </row>
    <row r="2275" spans="1:20" outlineLevel="3" x14ac:dyDescent="0.35">
      <c r="H2275" s="1" t="s">
        <v>11369</v>
      </c>
      <c r="O2275" s="18"/>
      <c r="Q2275" s="19">
        <f>SUBTOTAL(9,Q2269:Q2274)</f>
        <v>140140</v>
      </c>
      <c r="R2275" s="19">
        <f>SUBTOTAL(9,R2269:R2274)</f>
        <v>131896.49</v>
      </c>
      <c r="S2275" s="19">
        <f>SUBTOTAL(9,S2269:S2274)</f>
        <v>8243.51</v>
      </c>
      <c r="T2275" s="19">
        <f>SUBTOTAL(9,T2269:T2274)</f>
        <v>0</v>
      </c>
    </row>
    <row r="2276" spans="1:20" ht="29" outlineLevel="4" x14ac:dyDescent="0.35">
      <c r="A2276" s="9" t="s">
        <v>104</v>
      </c>
      <c r="B2276" s="9" t="s">
        <v>105</v>
      </c>
      <c r="C2276" s="12" t="s">
        <v>2662</v>
      </c>
      <c r="D2276" s="5" t="s">
        <v>2666</v>
      </c>
      <c r="E2276" s="9" t="s">
        <v>2666</v>
      </c>
      <c r="F2276" s="5" t="s">
        <v>4</v>
      </c>
      <c r="G2276" s="5" t="s">
        <v>50</v>
      </c>
      <c r="H2276" s="5" t="s">
        <v>2701</v>
      </c>
      <c r="I2276" s="4" t="s">
        <v>2702</v>
      </c>
      <c r="J2276" s="5" t="s">
        <v>4</v>
      </c>
      <c r="K2276" s="5" t="s">
        <v>4</v>
      </c>
      <c r="L2276" s="5" t="s">
        <v>4</v>
      </c>
      <c r="M2276" s="5" t="s">
        <v>5</v>
      </c>
      <c r="N2276" s="5" t="s">
        <v>2700</v>
      </c>
      <c r="O2276" s="18">
        <v>44617</v>
      </c>
      <c r="P2276" s="5" t="s">
        <v>7</v>
      </c>
      <c r="Q2276" s="19">
        <v>110.23</v>
      </c>
      <c r="R2276" s="19">
        <v>0</v>
      </c>
      <c r="S2276" s="19">
        <v>110.23</v>
      </c>
      <c r="T2276" s="19">
        <v>0</v>
      </c>
    </row>
    <row r="2277" spans="1:20" ht="29" outlineLevel="4" x14ac:dyDescent="0.35">
      <c r="A2277" s="9" t="s">
        <v>104</v>
      </c>
      <c r="B2277" s="9" t="s">
        <v>105</v>
      </c>
      <c r="C2277" s="12" t="s">
        <v>2662</v>
      </c>
      <c r="D2277" s="5" t="s">
        <v>2666</v>
      </c>
      <c r="E2277" s="9" t="s">
        <v>2666</v>
      </c>
      <c r="F2277" s="5" t="s">
        <v>49</v>
      </c>
      <c r="G2277" s="5" t="s">
        <v>4</v>
      </c>
      <c r="H2277" s="5" t="s">
        <v>2701</v>
      </c>
      <c r="I2277" s="4" t="s">
        <v>2702</v>
      </c>
      <c r="J2277" s="5" t="s">
        <v>4</v>
      </c>
      <c r="K2277" s="5" t="s">
        <v>4</v>
      </c>
      <c r="L2277" s="5" t="s">
        <v>4</v>
      </c>
      <c r="M2277" s="5" t="s">
        <v>5</v>
      </c>
      <c r="N2277" s="5" t="s">
        <v>2700</v>
      </c>
      <c r="O2277" s="18">
        <v>44617</v>
      </c>
      <c r="P2277" s="5" t="s">
        <v>7</v>
      </c>
      <c r="Q2277" s="19">
        <v>881.78</v>
      </c>
      <c r="R2277" s="19">
        <v>881.78</v>
      </c>
      <c r="S2277" s="19">
        <v>0</v>
      </c>
      <c r="T2277" s="19">
        <v>0</v>
      </c>
    </row>
    <row r="2278" spans="1:20" outlineLevel="3" x14ac:dyDescent="0.35">
      <c r="H2278" s="1" t="s">
        <v>11370</v>
      </c>
      <c r="O2278" s="18"/>
      <c r="Q2278" s="19">
        <f>SUBTOTAL(9,Q2276:Q2277)</f>
        <v>992.01</v>
      </c>
      <c r="R2278" s="19">
        <f>SUBTOTAL(9,R2276:R2277)</f>
        <v>881.78</v>
      </c>
      <c r="S2278" s="19">
        <f>SUBTOTAL(9,S2276:S2277)</f>
        <v>110.23</v>
      </c>
      <c r="T2278" s="19">
        <f>SUBTOTAL(9,T2276:T2277)</f>
        <v>0</v>
      </c>
    </row>
    <row r="2279" spans="1:20" ht="29" outlineLevel="4" x14ac:dyDescent="0.35">
      <c r="A2279" s="9" t="s">
        <v>104</v>
      </c>
      <c r="B2279" s="9" t="s">
        <v>105</v>
      </c>
      <c r="C2279" s="12" t="s">
        <v>2662</v>
      </c>
      <c r="D2279" s="5" t="s">
        <v>2666</v>
      </c>
      <c r="E2279" s="9" t="s">
        <v>2666</v>
      </c>
      <c r="F2279" s="5" t="s">
        <v>2703</v>
      </c>
      <c r="G2279" s="5" t="s">
        <v>4</v>
      </c>
      <c r="H2279" s="5" t="s">
        <v>2705</v>
      </c>
      <c r="I2279" s="4" t="s">
        <v>2706</v>
      </c>
      <c r="J2279" s="5" t="s">
        <v>4</v>
      </c>
      <c r="K2279" s="5" t="s">
        <v>4</v>
      </c>
      <c r="L2279" s="5" t="s">
        <v>4</v>
      </c>
      <c r="M2279" s="5" t="s">
        <v>5</v>
      </c>
      <c r="N2279" s="5" t="s">
        <v>2704</v>
      </c>
      <c r="O2279" s="18">
        <v>44637</v>
      </c>
      <c r="P2279" s="5" t="s">
        <v>7</v>
      </c>
      <c r="Q2279" s="19">
        <v>2222.91</v>
      </c>
      <c r="R2279" s="19">
        <v>2222.91</v>
      </c>
      <c r="S2279" s="19">
        <v>0</v>
      </c>
      <c r="T2279" s="19">
        <v>0</v>
      </c>
    </row>
    <row r="2280" spans="1:20" ht="29" outlineLevel="4" x14ac:dyDescent="0.35">
      <c r="A2280" s="9" t="s">
        <v>104</v>
      </c>
      <c r="B2280" s="9" t="s">
        <v>105</v>
      </c>
      <c r="C2280" s="12" t="s">
        <v>2662</v>
      </c>
      <c r="D2280" s="5" t="s">
        <v>2666</v>
      </c>
      <c r="E2280" s="9" t="s">
        <v>2666</v>
      </c>
      <c r="F2280" s="5" t="s">
        <v>2703</v>
      </c>
      <c r="G2280" s="5" t="s">
        <v>4</v>
      </c>
      <c r="H2280" s="5" t="s">
        <v>2705</v>
      </c>
      <c r="I2280" s="4" t="s">
        <v>2706</v>
      </c>
      <c r="J2280" s="5" t="s">
        <v>4</v>
      </c>
      <c r="K2280" s="5" t="s">
        <v>4</v>
      </c>
      <c r="L2280" s="5" t="s">
        <v>4</v>
      </c>
      <c r="M2280" s="5" t="s">
        <v>5</v>
      </c>
      <c r="N2280" s="5" t="s">
        <v>2707</v>
      </c>
      <c r="O2280" s="18">
        <v>44678</v>
      </c>
      <c r="P2280" s="5" t="s">
        <v>7</v>
      </c>
      <c r="Q2280" s="19">
        <v>7070.15</v>
      </c>
      <c r="R2280" s="19">
        <v>7070.15</v>
      </c>
      <c r="S2280" s="19">
        <v>0</v>
      </c>
      <c r="T2280" s="19">
        <v>0</v>
      </c>
    </row>
    <row r="2281" spans="1:20" ht="29" outlineLevel="4" x14ac:dyDescent="0.35">
      <c r="A2281" s="9" t="s">
        <v>104</v>
      </c>
      <c r="B2281" s="9" t="s">
        <v>105</v>
      </c>
      <c r="C2281" s="12" t="s">
        <v>2662</v>
      </c>
      <c r="D2281" s="5" t="s">
        <v>2666</v>
      </c>
      <c r="E2281" s="9" t="s">
        <v>2666</v>
      </c>
      <c r="F2281" s="5" t="s">
        <v>2703</v>
      </c>
      <c r="G2281" s="5" t="s">
        <v>4</v>
      </c>
      <c r="H2281" s="5" t="s">
        <v>2705</v>
      </c>
      <c r="I2281" s="4" t="s">
        <v>2706</v>
      </c>
      <c r="J2281" s="5" t="s">
        <v>4</v>
      </c>
      <c r="K2281" s="5" t="s">
        <v>4</v>
      </c>
      <c r="L2281" s="5" t="s">
        <v>4</v>
      </c>
      <c r="M2281" s="5" t="s">
        <v>5</v>
      </c>
      <c r="N2281" s="5" t="s">
        <v>2708</v>
      </c>
      <c r="O2281" s="18">
        <v>44700</v>
      </c>
      <c r="P2281" s="5" t="s">
        <v>7</v>
      </c>
      <c r="Q2281" s="19">
        <v>8234.2900000000009</v>
      </c>
      <c r="R2281" s="19">
        <v>8234.2900000000009</v>
      </c>
      <c r="S2281" s="19">
        <v>0</v>
      </c>
      <c r="T2281" s="19">
        <v>0</v>
      </c>
    </row>
    <row r="2282" spans="1:20" outlineLevel="3" x14ac:dyDescent="0.35">
      <c r="H2282" s="1" t="s">
        <v>11371</v>
      </c>
      <c r="O2282" s="18"/>
      <c r="Q2282" s="19">
        <f>SUBTOTAL(9,Q2279:Q2281)</f>
        <v>17527.349999999999</v>
      </c>
      <c r="R2282" s="19">
        <f>SUBTOTAL(9,R2279:R2281)</f>
        <v>17527.349999999999</v>
      </c>
      <c r="S2282" s="19">
        <f>SUBTOTAL(9,S2279:S2281)</f>
        <v>0</v>
      </c>
      <c r="T2282" s="19">
        <f>SUBTOTAL(9,T2279:T2281)</f>
        <v>0</v>
      </c>
    </row>
    <row r="2283" spans="1:20" outlineLevel="4" x14ac:dyDescent="0.35">
      <c r="A2283" s="9" t="s">
        <v>104</v>
      </c>
      <c r="B2283" s="9" t="s">
        <v>105</v>
      </c>
      <c r="C2283" s="12" t="s">
        <v>2662</v>
      </c>
      <c r="D2283" s="5" t="s">
        <v>2666</v>
      </c>
      <c r="E2283" s="9" t="s">
        <v>2666</v>
      </c>
      <c r="F2283" s="5" t="s">
        <v>4</v>
      </c>
      <c r="G2283" s="5" t="s">
        <v>334</v>
      </c>
      <c r="H2283" s="5" t="s">
        <v>336</v>
      </c>
      <c r="I2283" s="4" t="s">
        <v>12505</v>
      </c>
      <c r="J2283" s="5" t="s">
        <v>4</v>
      </c>
      <c r="K2283" s="5" t="s">
        <v>4</v>
      </c>
      <c r="L2283" s="5" t="s">
        <v>4</v>
      </c>
      <c r="M2283" s="5" t="s">
        <v>5</v>
      </c>
      <c r="N2283" s="5" t="s">
        <v>2709</v>
      </c>
      <c r="O2283" s="18">
        <v>44523</v>
      </c>
      <c r="P2283" s="5" t="s">
        <v>7</v>
      </c>
      <c r="Q2283" s="19">
        <v>171057</v>
      </c>
      <c r="R2283" s="19">
        <v>0</v>
      </c>
      <c r="S2283" s="19">
        <v>171057</v>
      </c>
      <c r="T2283" s="19">
        <v>0</v>
      </c>
    </row>
    <row r="2284" spans="1:20" outlineLevel="3" x14ac:dyDescent="0.35">
      <c r="H2284" s="1" t="s">
        <v>10981</v>
      </c>
      <c r="O2284" s="18"/>
      <c r="Q2284" s="19">
        <f>SUBTOTAL(9,Q2283:Q2283)</f>
        <v>171057</v>
      </c>
      <c r="R2284" s="19">
        <f>SUBTOTAL(9,R2283:R2283)</f>
        <v>0</v>
      </c>
      <c r="S2284" s="19">
        <f>SUBTOTAL(9,S2283:S2283)</f>
        <v>171057</v>
      </c>
      <c r="T2284" s="19">
        <f>SUBTOTAL(9,T2283:T2283)</f>
        <v>0</v>
      </c>
    </row>
    <row r="2285" spans="1:20" outlineLevel="2" x14ac:dyDescent="0.35">
      <c r="C2285" s="11" t="s">
        <v>10305</v>
      </c>
      <c r="O2285" s="18"/>
      <c r="Q2285" s="19">
        <f>SUBTOTAL(9,Q2237:Q2283)</f>
        <v>3521897.5300000003</v>
      </c>
      <c r="R2285" s="19">
        <f>SUBTOTAL(9,R2237:R2283)</f>
        <v>1812671.4799999995</v>
      </c>
      <c r="S2285" s="19">
        <f>SUBTOTAL(9,S2237:S2283)</f>
        <v>1698128.37</v>
      </c>
      <c r="T2285" s="19">
        <f>SUBTOTAL(9,T2237:T2283)</f>
        <v>11097.68</v>
      </c>
    </row>
    <row r="2286" spans="1:20" ht="29" outlineLevel="4" x14ac:dyDescent="0.35">
      <c r="A2286" s="9" t="s">
        <v>97</v>
      </c>
      <c r="B2286" s="9" t="s">
        <v>98</v>
      </c>
      <c r="C2286" s="12" t="s">
        <v>2710</v>
      </c>
      <c r="D2286" s="5" t="s">
        <v>2711</v>
      </c>
      <c r="E2286" s="9" t="s">
        <v>2711</v>
      </c>
      <c r="F2286" s="5" t="s">
        <v>12484</v>
      </c>
      <c r="G2286" s="5" t="s">
        <v>4</v>
      </c>
      <c r="H2286" s="5" t="s">
        <v>2714</v>
      </c>
      <c r="I2286" s="4" t="s">
        <v>2715</v>
      </c>
      <c r="J2286" s="5" t="s">
        <v>2712</v>
      </c>
      <c r="K2286" s="5" t="s">
        <v>4</v>
      </c>
      <c r="L2286" s="5" t="s">
        <v>4</v>
      </c>
      <c r="M2286" s="5" t="s">
        <v>5</v>
      </c>
      <c r="N2286" s="5" t="s">
        <v>2713</v>
      </c>
      <c r="O2286" s="18">
        <v>44644</v>
      </c>
      <c r="P2286" s="5" t="s">
        <v>7</v>
      </c>
      <c r="Q2286" s="19">
        <v>100534.23</v>
      </c>
      <c r="R2286" s="19">
        <v>100534.23</v>
      </c>
      <c r="S2286" s="19">
        <v>0</v>
      </c>
      <c r="T2286" s="19">
        <v>0</v>
      </c>
    </row>
    <row r="2287" spans="1:20" outlineLevel="3" x14ac:dyDescent="0.35">
      <c r="H2287" s="1" t="s">
        <v>11372</v>
      </c>
      <c r="O2287" s="18"/>
      <c r="Q2287" s="19">
        <f>SUBTOTAL(9,Q2286:Q2286)</f>
        <v>100534.23</v>
      </c>
      <c r="R2287" s="19">
        <f>SUBTOTAL(9,R2286:R2286)</f>
        <v>100534.23</v>
      </c>
      <c r="S2287" s="19">
        <f>SUBTOTAL(9,S2286:S2286)</f>
        <v>0</v>
      </c>
      <c r="T2287" s="19">
        <f>SUBTOTAL(9,T2286:T2286)</f>
        <v>0</v>
      </c>
    </row>
    <row r="2288" spans="1:20" ht="29" outlineLevel="4" x14ac:dyDescent="0.35">
      <c r="A2288" s="9" t="s">
        <v>97</v>
      </c>
      <c r="B2288" s="9" t="s">
        <v>98</v>
      </c>
      <c r="C2288" s="12" t="s">
        <v>2710</v>
      </c>
      <c r="D2288" s="5" t="s">
        <v>2711</v>
      </c>
      <c r="E2288" s="9" t="s">
        <v>2711</v>
      </c>
      <c r="F2288" s="5" t="s">
        <v>12477</v>
      </c>
      <c r="G2288" s="5" t="s">
        <v>4</v>
      </c>
      <c r="H2288" s="5" t="s">
        <v>2718</v>
      </c>
      <c r="I2288" s="4" t="s">
        <v>2719</v>
      </c>
      <c r="J2288" s="5" t="s">
        <v>2716</v>
      </c>
      <c r="K2288" s="5" t="s">
        <v>4</v>
      </c>
      <c r="L2288" s="5" t="s">
        <v>4</v>
      </c>
      <c r="M2288" s="5" t="s">
        <v>5</v>
      </c>
      <c r="N2288" s="5" t="s">
        <v>2717</v>
      </c>
      <c r="O2288" s="18">
        <v>44533</v>
      </c>
      <c r="P2288" s="5" t="s">
        <v>7</v>
      </c>
      <c r="Q2288" s="19">
        <v>1000</v>
      </c>
      <c r="R2288" s="19">
        <v>1000</v>
      </c>
      <c r="S2288" s="19">
        <v>0</v>
      </c>
      <c r="T2288" s="19">
        <v>0</v>
      </c>
    </row>
    <row r="2289" spans="1:20" outlineLevel="3" x14ac:dyDescent="0.35">
      <c r="H2289" s="1" t="s">
        <v>11373</v>
      </c>
      <c r="O2289" s="18"/>
      <c r="Q2289" s="19">
        <f>SUBTOTAL(9,Q2288:Q2288)</f>
        <v>1000</v>
      </c>
      <c r="R2289" s="19">
        <f>SUBTOTAL(9,R2288:R2288)</f>
        <v>1000</v>
      </c>
      <c r="S2289" s="19">
        <f>SUBTOTAL(9,S2288:S2288)</f>
        <v>0</v>
      </c>
      <c r="T2289" s="19">
        <f>SUBTOTAL(9,T2288:T2288)</f>
        <v>0</v>
      </c>
    </row>
    <row r="2290" spans="1:20" ht="29" outlineLevel="4" x14ac:dyDescent="0.35">
      <c r="A2290" s="9" t="s">
        <v>97</v>
      </c>
      <c r="B2290" s="9" t="s">
        <v>98</v>
      </c>
      <c r="C2290" s="12" t="s">
        <v>2710</v>
      </c>
      <c r="D2290" s="5" t="s">
        <v>2711</v>
      </c>
      <c r="E2290" s="9" t="s">
        <v>2711</v>
      </c>
      <c r="F2290" s="5" t="s">
        <v>12484</v>
      </c>
      <c r="G2290" s="5" t="s">
        <v>4</v>
      </c>
      <c r="H2290" s="5" t="s">
        <v>2722</v>
      </c>
      <c r="I2290" s="4" t="s">
        <v>12607</v>
      </c>
      <c r="J2290" s="5" t="s">
        <v>2720</v>
      </c>
      <c r="K2290" s="5" t="s">
        <v>4</v>
      </c>
      <c r="L2290" s="5" t="s">
        <v>4</v>
      </c>
      <c r="M2290" s="5" t="s">
        <v>5</v>
      </c>
      <c r="N2290" s="5" t="s">
        <v>2721</v>
      </c>
      <c r="O2290" s="18">
        <v>44536</v>
      </c>
      <c r="P2290" s="5" t="s">
        <v>7</v>
      </c>
      <c r="Q2290" s="19">
        <v>98.65</v>
      </c>
      <c r="R2290" s="19">
        <v>98.65</v>
      </c>
      <c r="S2290" s="19">
        <v>0</v>
      </c>
      <c r="T2290" s="19">
        <v>0</v>
      </c>
    </row>
    <row r="2291" spans="1:20" outlineLevel="3" x14ac:dyDescent="0.35">
      <c r="H2291" s="1" t="s">
        <v>11374</v>
      </c>
      <c r="O2291" s="18"/>
      <c r="Q2291" s="19">
        <f>SUBTOTAL(9,Q2290:Q2290)</f>
        <v>98.65</v>
      </c>
      <c r="R2291" s="19">
        <f>SUBTOTAL(9,R2290:R2290)</f>
        <v>98.65</v>
      </c>
      <c r="S2291" s="19">
        <f>SUBTOTAL(9,S2290:S2290)</f>
        <v>0</v>
      </c>
      <c r="T2291" s="19">
        <f>SUBTOTAL(9,T2290:T2290)</f>
        <v>0</v>
      </c>
    </row>
    <row r="2292" spans="1:20" ht="29" outlineLevel="4" x14ac:dyDescent="0.35">
      <c r="A2292" s="9" t="s">
        <v>97</v>
      </c>
      <c r="B2292" s="9" t="s">
        <v>98</v>
      </c>
      <c r="C2292" s="12" t="s">
        <v>2710</v>
      </c>
      <c r="D2292" s="5" t="s">
        <v>2711</v>
      </c>
      <c r="E2292" s="9" t="s">
        <v>2711</v>
      </c>
      <c r="F2292" s="5" t="s">
        <v>12484</v>
      </c>
      <c r="G2292" s="5" t="s">
        <v>4</v>
      </c>
      <c r="H2292" s="5" t="s">
        <v>2725</v>
      </c>
      <c r="I2292" s="4" t="s">
        <v>2726</v>
      </c>
      <c r="J2292" s="5" t="s">
        <v>2723</v>
      </c>
      <c r="K2292" s="5" t="s">
        <v>4</v>
      </c>
      <c r="L2292" s="5" t="s">
        <v>4</v>
      </c>
      <c r="M2292" s="5" t="s">
        <v>5</v>
      </c>
      <c r="N2292" s="5" t="s">
        <v>2724</v>
      </c>
      <c r="O2292" s="18">
        <v>44531</v>
      </c>
      <c r="P2292" s="5" t="s">
        <v>7</v>
      </c>
      <c r="Q2292" s="19">
        <v>1076.3699999999999</v>
      </c>
      <c r="R2292" s="19">
        <v>1076.3699999999999</v>
      </c>
      <c r="S2292" s="19">
        <v>0</v>
      </c>
      <c r="T2292" s="19">
        <v>0</v>
      </c>
    </row>
    <row r="2293" spans="1:20" ht="29" outlineLevel="4" x14ac:dyDescent="0.35">
      <c r="A2293" s="9" t="s">
        <v>97</v>
      </c>
      <c r="B2293" s="9" t="s">
        <v>98</v>
      </c>
      <c r="C2293" s="12" t="s">
        <v>2710</v>
      </c>
      <c r="D2293" s="5" t="s">
        <v>2711</v>
      </c>
      <c r="E2293" s="9" t="s">
        <v>2711</v>
      </c>
      <c r="F2293" s="5" t="s">
        <v>12484</v>
      </c>
      <c r="G2293" s="5" t="s">
        <v>4</v>
      </c>
      <c r="H2293" s="5" t="s">
        <v>2725</v>
      </c>
      <c r="I2293" s="4" t="s">
        <v>2726</v>
      </c>
      <c r="J2293" s="5" t="s">
        <v>2723</v>
      </c>
      <c r="K2293" s="5" t="s">
        <v>4</v>
      </c>
      <c r="L2293" s="5" t="s">
        <v>4</v>
      </c>
      <c r="M2293" s="5" t="s">
        <v>5</v>
      </c>
      <c r="N2293" s="5" t="s">
        <v>2727</v>
      </c>
      <c r="O2293" s="18">
        <v>44734</v>
      </c>
      <c r="P2293" s="5" t="s">
        <v>7</v>
      </c>
      <c r="Q2293" s="19">
        <v>70893.16</v>
      </c>
      <c r="R2293" s="19">
        <v>70893.16</v>
      </c>
      <c r="S2293" s="19">
        <v>0</v>
      </c>
      <c r="T2293" s="19">
        <v>0</v>
      </c>
    </row>
    <row r="2294" spans="1:20" outlineLevel="3" x14ac:dyDescent="0.35">
      <c r="H2294" s="1" t="s">
        <v>11375</v>
      </c>
      <c r="O2294" s="18"/>
      <c r="Q2294" s="19">
        <f>SUBTOTAL(9,Q2292:Q2293)</f>
        <v>71969.53</v>
      </c>
      <c r="R2294" s="19">
        <f>SUBTOTAL(9,R2292:R2293)</f>
        <v>71969.53</v>
      </c>
      <c r="S2294" s="19">
        <f>SUBTOTAL(9,S2292:S2293)</f>
        <v>0</v>
      </c>
      <c r="T2294" s="19">
        <f>SUBTOTAL(9,T2292:T2293)</f>
        <v>0</v>
      </c>
    </row>
    <row r="2295" spans="1:20" s="10" customFormat="1" ht="29" outlineLevel="4" x14ac:dyDescent="0.35">
      <c r="A2295" s="10" t="s">
        <v>97</v>
      </c>
      <c r="B2295" s="10" t="s">
        <v>98</v>
      </c>
      <c r="C2295" s="15" t="s">
        <v>2710</v>
      </c>
      <c r="D2295" s="7" t="s">
        <v>2711</v>
      </c>
      <c r="E2295" s="10" t="s">
        <v>2711</v>
      </c>
      <c r="F2295" s="7" t="s">
        <v>12477</v>
      </c>
      <c r="G2295" s="7" t="s">
        <v>4</v>
      </c>
      <c r="H2295" s="7" t="s">
        <v>2729</v>
      </c>
      <c r="I2295" s="6" t="s">
        <v>12621</v>
      </c>
      <c r="J2295" s="7" t="s">
        <v>4</v>
      </c>
      <c r="K2295" s="7" t="s">
        <v>4</v>
      </c>
      <c r="L2295" s="7" t="s">
        <v>4</v>
      </c>
      <c r="M2295" s="7" t="s">
        <v>5</v>
      </c>
      <c r="N2295" s="7" t="s">
        <v>2728</v>
      </c>
      <c r="O2295" s="21">
        <v>44460</v>
      </c>
      <c r="P2295" s="7" t="s">
        <v>7</v>
      </c>
      <c r="Q2295" s="22">
        <v>174044.76</v>
      </c>
      <c r="R2295" s="22">
        <v>174044.76</v>
      </c>
      <c r="S2295" s="22">
        <v>0</v>
      </c>
      <c r="T2295" s="22">
        <v>0</v>
      </c>
    </row>
    <row r="2296" spans="1:20" s="10" customFormat="1" ht="29" outlineLevel="4" x14ac:dyDescent="0.35">
      <c r="A2296" s="10" t="s">
        <v>97</v>
      </c>
      <c r="B2296" s="10" t="s">
        <v>98</v>
      </c>
      <c r="C2296" s="15" t="s">
        <v>2710</v>
      </c>
      <c r="D2296" s="7" t="s">
        <v>2711</v>
      </c>
      <c r="E2296" s="10" t="s">
        <v>2711</v>
      </c>
      <c r="F2296" s="7" t="s">
        <v>12477</v>
      </c>
      <c r="G2296" s="7" t="s">
        <v>4</v>
      </c>
      <c r="H2296" s="7" t="s">
        <v>2729</v>
      </c>
      <c r="I2296" s="6" t="s">
        <v>12621</v>
      </c>
      <c r="J2296" s="7" t="s">
        <v>4</v>
      </c>
      <c r="K2296" s="7" t="s">
        <v>4</v>
      </c>
      <c r="L2296" s="7" t="s">
        <v>4</v>
      </c>
      <c r="M2296" s="7" t="s">
        <v>5</v>
      </c>
      <c r="N2296" s="7" t="s">
        <v>2730</v>
      </c>
      <c r="O2296" s="21">
        <v>44568</v>
      </c>
      <c r="P2296" s="7" t="s">
        <v>7</v>
      </c>
      <c r="Q2296" s="22">
        <v>35834</v>
      </c>
      <c r="R2296" s="22">
        <v>35834</v>
      </c>
      <c r="S2296" s="22">
        <v>0</v>
      </c>
      <c r="T2296" s="22">
        <v>0</v>
      </c>
    </row>
    <row r="2297" spans="1:20" s="10" customFormat="1" ht="29" outlineLevel="4" x14ac:dyDescent="0.35">
      <c r="A2297" s="10" t="s">
        <v>97</v>
      </c>
      <c r="B2297" s="10" t="s">
        <v>98</v>
      </c>
      <c r="C2297" s="15" t="s">
        <v>2710</v>
      </c>
      <c r="D2297" s="7" t="s">
        <v>2711</v>
      </c>
      <c r="E2297" s="10" t="s">
        <v>2711</v>
      </c>
      <c r="F2297" s="7" t="s">
        <v>12477</v>
      </c>
      <c r="G2297" s="7" t="s">
        <v>4</v>
      </c>
      <c r="H2297" s="7" t="s">
        <v>2729</v>
      </c>
      <c r="I2297" s="6" t="s">
        <v>12621</v>
      </c>
      <c r="J2297" s="7" t="s">
        <v>4</v>
      </c>
      <c r="K2297" s="7" t="s">
        <v>4</v>
      </c>
      <c r="L2297" s="7" t="s">
        <v>4</v>
      </c>
      <c r="M2297" s="7" t="s">
        <v>5</v>
      </c>
      <c r="N2297" s="7" t="s">
        <v>2731</v>
      </c>
      <c r="O2297" s="21">
        <v>44664</v>
      </c>
      <c r="P2297" s="7" t="s">
        <v>7</v>
      </c>
      <c r="Q2297" s="22">
        <v>6149.66</v>
      </c>
      <c r="R2297" s="22">
        <v>6149.66</v>
      </c>
      <c r="S2297" s="22">
        <v>0</v>
      </c>
      <c r="T2297" s="22">
        <v>0</v>
      </c>
    </row>
    <row r="2298" spans="1:20" s="10" customFormat="1" ht="29" outlineLevel="4" x14ac:dyDescent="0.35">
      <c r="A2298" s="10" t="s">
        <v>97</v>
      </c>
      <c r="B2298" s="10" t="s">
        <v>98</v>
      </c>
      <c r="C2298" s="15" t="s">
        <v>2710</v>
      </c>
      <c r="D2298" s="7" t="s">
        <v>2711</v>
      </c>
      <c r="E2298" s="10" t="s">
        <v>2711</v>
      </c>
      <c r="F2298" s="7" t="s">
        <v>12477</v>
      </c>
      <c r="G2298" s="7" t="s">
        <v>4</v>
      </c>
      <c r="H2298" s="7" t="s">
        <v>2729</v>
      </c>
      <c r="I2298" s="6" t="s">
        <v>12621</v>
      </c>
      <c r="J2298" s="7" t="s">
        <v>4</v>
      </c>
      <c r="K2298" s="7" t="s">
        <v>4</v>
      </c>
      <c r="L2298" s="7" t="s">
        <v>4</v>
      </c>
      <c r="M2298" s="7" t="s">
        <v>5</v>
      </c>
      <c r="N2298" s="7" t="s">
        <v>2732</v>
      </c>
      <c r="O2298" s="21">
        <v>44742</v>
      </c>
      <c r="P2298" s="7" t="s">
        <v>7</v>
      </c>
      <c r="Q2298" s="22">
        <v>19058.34</v>
      </c>
      <c r="R2298" s="22">
        <v>19058.34</v>
      </c>
      <c r="S2298" s="22">
        <v>0</v>
      </c>
      <c r="T2298" s="22">
        <v>0</v>
      </c>
    </row>
    <row r="2299" spans="1:20" outlineLevel="3" x14ac:dyDescent="0.35">
      <c r="H2299" s="1" t="s">
        <v>11376</v>
      </c>
      <c r="O2299" s="18"/>
      <c r="Q2299" s="19">
        <f>SUBTOTAL(9,Q2295:Q2298)</f>
        <v>235086.76</v>
      </c>
      <c r="R2299" s="19">
        <f>SUBTOTAL(9,R2295:R2298)</f>
        <v>235086.76</v>
      </c>
      <c r="S2299" s="19">
        <f>SUBTOTAL(9,S2295:S2298)</f>
        <v>0</v>
      </c>
      <c r="T2299" s="19">
        <f>SUBTOTAL(9,T2295:T2298)</f>
        <v>0</v>
      </c>
    </row>
    <row r="2300" spans="1:20" outlineLevel="4" x14ac:dyDescent="0.35">
      <c r="A2300" s="9" t="s">
        <v>1222</v>
      </c>
      <c r="B2300" s="9" t="s">
        <v>1223</v>
      </c>
      <c r="C2300" s="12" t="s">
        <v>2710</v>
      </c>
      <c r="D2300" s="5" t="s">
        <v>2733</v>
      </c>
      <c r="E2300" s="9" t="s">
        <v>2733</v>
      </c>
      <c r="F2300" s="5" t="s">
        <v>12483</v>
      </c>
      <c r="G2300" s="5" t="s">
        <v>4</v>
      </c>
      <c r="H2300" s="5" t="s">
        <v>2737</v>
      </c>
      <c r="I2300" s="4" t="s">
        <v>12608</v>
      </c>
      <c r="J2300" s="5" t="s">
        <v>2734</v>
      </c>
      <c r="K2300" s="5" t="s">
        <v>4</v>
      </c>
      <c r="L2300" s="5" t="s">
        <v>4</v>
      </c>
      <c r="M2300" s="5" t="s">
        <v>5</v>
      </c>
      <c r="N2300" s="5" t="s">
        <v>2735</v>
      </c>
      <c r="O2300" s="18">
        <v>44501</v>
      </c>
      <c r="P2300" s="5" t="s">
        <v>2736</v>
      </c>
      <c r="Q2300" s="19">
        <v>103213.3</v>
      </c>
      <c r="R2300" s="19">
        <v>103213.3</v>
      </c>
      <c r="S2300" s="19">
        <v>0</v>
      </c>
      <c r="T2300" s="19">
        <v>0</v>
      </c>
    </row>
    <row r="2301" spans="1:20" outlineLevel="4" x14ac:dyDescent="0.35">
      <c r="A2301" s="9" t="s">
        <v>1222</v>
      </c>
      <c r="B2301" s="9" t="s">
        <v>1223</v>
      </c>
      <c r="C2301" s="12" t="s">
        <v>2710</v>
      </c>
      <c r="D2301" s="5" t="s">
        <v>2733</v>
      </c>
      <c r="E2301" s="9" t="s">
        <v>2733</v>
      </c>
      <c r="F2301" s="5" t="s">
        <v>12483</v>
      </c>
      <c r="G2301" s="5" t="s">
        <v>4</v>
      </c>
      <c r="H2301" s="5" t="s">
        <v>2737</v>
      </c>
      <c r="I2301" s="4" t="s">
        <v>12608</v>
      </c>
      <c r="J2301" s="5" t="s">
        <v>2734</v>
      </c>
      <c r="K2301" s="5" t="s">
        <v>4</v>
      </c>
      <c r="L2301" s="5" t="s">
        <v>4</v>
      </c>
      <c r="M2301" s="5" t="s">
        <v>5</v>
      </c>
      <c r="N2301" s="5" t="s">
        <v>2738</v>
      </c>
      <c r="O2301" s="18">
        <v>44560</v>
      </c>
      <c r="P2301" s="5" t="s">
        <v>2739</v>
      </c>
      <c r="Q2301" s="19">
        <v>27907.599999999999</v>
      </c>
      <c r="R2301" s="19">
        <v>27907.599999999999</v>
      </c>
      <c r="S2301" s="19">
        <v>0</v>
      </c>
      <c r="T2301" s="19">
        <v>0</v>
      </c>
    </row>
    <row r="2302" spans="1:20" outlineLevel="4" x14ac:dyDescent="0.35">
      <c r="A2302" s="9" t="s">
        <v>1222</v>
      </c>
      <c r="B2302" s="9" t="s">
        <v>1223</v>
      </c>
      <c r="C2302" s="12" t="s">
        <v>2710</v>
      </c>
      <c r="D2302" s="5" t="s">
        <v>2733</v>
      </c>
      <c r="E2302" s="9" t="s">
        <v>2733</v>
      </c>
      <c r="F2302" s="5" t="s">
        <v>12483</v>
      </c>
      <c r="G2302" s="5" t="s">
        <v>4</v>
      </c>
      <c r="H2302" s="5" t="s">
        <v>2737</v>
      </c>
      <c r="I2302" s="4" t="s">
        <v>12608</v>
      </c>
      <c r="J2302" s="5" t="s">
        <v>2734</v>
      </c>
      <c r="K2302" s="5" t="s">
        <v>4</v>
      </c>
      <c r="L2302" s="5" t="s">
        <v>4</v>
      </c>
      <c r="M2302" s="5" t="s">
        <v>5</v>
      </c>
      <c r="N2302" s="5" t="s">
        <v>2740</v>
      </c>
      <c r="O2302" s="18">
        <v>44616</v>
      </c>
      <c r="P2302" s="5" t="s">
        <v>2741</v>
      </c>
      <c r="Q2302" s="19">
        <v>17139.88</v>
      </c>
      <c r="R2302" s="19">
        <v>17139.88</v>
      </c>
      <c r="S2302" s="19">
        <v>0</v>
      </c>
      <c r="T2302" s="19">
        <v>0</v>
      </c>
    </row>
    <row r="2303" spans="1:20" outlineLevel="4" x14ac:dyDescent="0.35">
      <c r="A2303" s="9" t="s">
        <v>1222</v>
      </c>
      <c r="B2303" s="9" t="s">
        <v>1223</v>
      </c>
      <c r="C2303" s="12" t="s">
        <v>2710</v>
      </c>
      <c r="D2303" s="5" t="s">
        <v>2733</v>
      </c>
      <c r="E2303" s="9" t="s">
        <v>2733</v>
      </c>
      <c r="F2303" s="5" t="s">
        <v>12483</v>
      </c>
      <c r="G2303" s="5" t="s">
        <v>4</v>
      </c>
      <c r="H2303" s="5" t="s">
        <v>2737</v>
      </c>
      <c r="I2303" s="4" t="s">
        <v>12608</v>
      </c>
      <c r="J2303" s="5" t="s">
        <v>2734</v>
      </c>
      <c r="K2303" s="5" t="s">
        <v>4</v>
      </c>
      <c r="L2303" s="5" t="s">
        <v>4</v>
      </c>
      <c r="M2303" s="5" t="s">
        <v>5</v>
      </c>
      <c r="N2303" s="5" t="s">
        <v>2742</v>
      </c>
      <c r="O2303" s="18">
        <v>44718</v>
      </c>
      <c r="P2303" s="5" t="s">
        <v>2743</v>
      </c>
      <c r="Q2303" s="19">
        <v>8017.7</v>
      </c>
      <c r="R2303" s="19">
        <v>8017.7</v>
      </c>
      <c r="S2303" s="19">
        <v>0</v>
      </c>
      <c r="T2303" s="19">
        <v>0</v>
      </c>
    </row>
    <row r="2304" spans="1:20" outlineLevel="3" x14ac:dyDescent="0.35">
      <c r="H2304" s="1" t="s">
        <v>11377</v>
      </c>
      <c r="O2304" s="18"/>
      <c r="Q2304" s="19">
        <f>SUBTOTAL(9,Q2300:Q2303)</f>
        <v>156278.48000000001</v>
      </c>
      <c r="R2304" s="19">
        <f>SUBTOTAL(9,R2300:R2303)</f>
        <v>156278.48000000001</v>
      </c>
      <c r="S2304" s="19">
        <f>SUBTOTAL(9,S2300:S2303)</f>
        <v>0</v>
      </c>
      <c r="T2304" s="19">
        <f>SUBTOTAL(9,T2300:T2303)</f>
        <v>0</v>
      </c>
    </row>
    <row r="2305" spans="1:20" s="10" customFormat="1" ht="29" outlineLevel="4" x14ac:dyDescent="0.35">
      <c r="A2305" s="10" t="s">
        <v>97</v>
      </c>
      <c r="B2305" s="10" t="s">
        <v>98</v>
      </c>
      <c r="C2305" s="15" t="s">
        <v>2710</v>
      </c>
      <c r="D2305" s="7" t="s">
        <v>2711</v>
      </c>
      <c r="E2305" s="10" t="s">
        <v>2711</v>
      </c>
      <c r="F2305" s="7" t="s">
        <v>4</v>
      </c>
      <c r="G2305" s="7" t="s">
        <v>1006</v>
      </c>
      <c r="H2305" s="7" t="s">
        <v>2746</v>
      </c>
      <c r="I2305" s="6" t="s">
        <v>12620</v>
      </c>
      <c r="J2305" s="7" t="s">
        <v>2744</v>
      </c>
      <c r="K2305" s="7" t="s">
        <v>4</v>
      </c>
      <c r="L2305" s="7" t="s">
        <v>4</v>
      </c>
      <c r="M2305" s="7" t="s">
        <v>5</v>
      </c>
      <c r="N2305" s="7" t="s">
        <v>2745</v>
      </c>
      <c r="O2305" s="21">
        <v>44438</v>
      </c>
      <c r="P2305" s="7" t="s">
        <v>7</v>
      </c>
      <c r="Q2305" s="22">
        <v>124510.77</v>
      </c>
      <c r="R2305" s="22">
        <v>0</v>
      </c>
      <c r="S2305" s="22">
        <v>124510.77</v>
      </c>
      <c r="T2305" s="22">
        <v>0</v>
      </c>
    </row>
    <row r="2306" spans="1:20" s="10" customFormat="1" ht="29" outlineLevel="4" x14ac:dyDescent="0.35">
      <c r="A2306" s="10" t="s">
        <v>97</v>
      </c>
      <c r="B2306" s="10" t="s">
        <v>98</v>
      </c>
      <c r="C2306" s="15" t="s">
        <v>2710</v>
      </c>
      <c r="D2306" s="7" t="s">
        <v>2711</v>
      </c>
      <c r="E2306" s="10" t="s">
        <v>2711</v>
      </c>
      <c r="F2306" s="7" t="s">
        <v>4</v>
      </c>
      <c r="G2306" s="7" t="s">
        <v>1006</v>
      </c>
      <c r="H2306" s="7" t="s">
        <v>2746</v>
      </c>
      <c r="I2306" s="6" t="s">
        <v>12620</v>
      </c>
      <c r="J2306" s="7" t="s">
        <v>2744</v>
      </c>
      <c r="K2306" s="7" t="s">
        <v>4</v>
      </c>
      <c r="L2306" s="7" t="s">
        <v>4</v>
      </c>
      <c r="M2306" s="7" t="s">
        <v>5</v>
      </c>
      <c r="N2306" s="7" t="s">
        <v>2747</v>
      </c>
      <c r="O2306" s="21">
        <v>44524</v>
      </c>
      <c r="P2306" s="7" t="s">
        <v>7</v>
      </c>
      <c r="Q2306" s="22">
        <v>234547.01</v>
      </c>
      <c r="R2306" s="22">
        <v>0</v>
      </c>
      <c r="S2306" s="22">
        <v>234547.01</v>
      </c>
      <c r="T2306" s="22">
        <v>0</v>
      </c>
    </row>
    <row r="2307" spans="1:20" outlineLevel="3" x14ac:dyDescent="0.35">
      <c r="H2307" s="1" t="s">
        <v>11378</v>
      </c>
      <c r="O2307" s="18"/>
      <c r="Q2307" s="19">
        <f>SUBTOTAL(9,Q2305:Q2306)</f>
        <v>359057.78</v>
      </c>
      <c r="R2307" s="19">
        <f>SUBTOTAL(9,R2305:R2306)</f>
        <v>0</v>
      </c>
      <c r="S2307" s="19">
        <f>SUBTOTAL(9,S2305:S2306)</f>
        <v>359057.78</v>
      </c>
      <c r="T2307" s="19">
        <f>SUBTOTAL(9,T2305:T2306)</f>
        <v>0</v>
      </c>
    </row>
    <row r="2308" spans="1:20" outlineLevel="4" x14ac:dyDescent="0.35">
      <c r="A2308" s="9" t="s">
        <v>1222</v>
      </c>
      <c r="B2308" s="9" t="s">
        <v>1223</v>
      </c>
      <c r="C2308" s="12" t="s">
        <v>2710</v>
      </c>
      <c r="D2308" s="5" t="s">
        <v>2733</v>
      </c>
      <c r="E2308" s="9" t="s">
        <v>2733</v>
      </c>
      <c r="F2308" s="5" t="s">
        <v>12483</v>
      </c>
      <c r="G2308" s="5" t="s">
        <v>4</v>
      </c>
      <c r="H2308" s="5" t="s">
        <v>2750</v>
      </c>
      <c r="I2308" s="4" t="s">
        <v>12608</v>
      </c>
      <c r="J2308" s="5" t="s">
        <v>2748</v>
      </c>
      <c r="K2308" s="5" t="s">
        <v>4</v>
      </c>
      <c r="L2308" s="5" t="s">
        <v>4</v>
      </c>
      <c r="M2308" s="5" t="s">
        <v>5</v>
      </c>
      <c r="N2308" s="5" t="s">
        <v>2749</v>
      </c>
      <c r="O2308" s="18">
        <v>44560</v>
      </c>
      <c r="P2308" s="5" t="s">
        <v>2739</v>
      </c>
      <c r="Q2308" s="19">
        <v>8764.8799999999992</v>
      </c>
      <c r="R2308" s="19">
        <v>8764.8799999999992</v>
      </c>
      <c r="S2308" s="19">
        <v>0</v>
      </c>
      <c r="T2308" s="19">
        <v>0</v>
      </c>
    </row>
    <row r="2309" spans="1:20" outlineLevel="3" x14ac:dyDescent="0.35">
      <c r="H2309" s="1" t="s">
        <v>11379</v>
      </c>
      <c r="O2309" s="18"/>
      <c r="Q2309" s="19">
        <f>SUBTOTAL(9,Q2308:Q2308)</f>
        <v>8764.8799999999992</v>
      </c>
      <c r="R2309" s="19">
        <f>SUBTOTAL(9,R2308:R2308)</f>
        <v>8764.8799999999992</v>
      </c>
      <c r="S2309" s="19">
        <f>SUBTOTAL(9,S2308:S2308)</f>
        <v>0</v>
      </c>
      <c r="T2309" s="19">
        <f>SUBTOTAL(9,T2308:T2308)</f>
        <v>0</v>
      </c>
    </row>
    <row r="2310" spans="1:20" ht="29" outlineLevel="4" x14ac:dyDescent="0.35">
      <c r="A2310" s="9" t="s">
        <v>97</v>
      </c>
      <c r="B2310" s="9" t="s">
        <v>98</v>
      </c>
      <c r="C2310" s="12" t="s">
        <v>2710</v>
      </c>
      <c r="D2310" s="5" t="s">
        <v>2711</v>
      </c>
      <c r="E2310" s="9" t="s">
        <v>2711</v>
      </c>
      <c r="F2310" s="5" t="s">
        <v>12477</v>
      </c>
      <c r="G2310" s="5" t="s">
        <v>4</v>
      </c>
      <c r="H2310" s="5" t="s">
        <v>2752</v>
      </c>
      <c r="I2310" s="4" t="s">
        <v>2753</v>
      </c>
      <c r="J2310" s="5" t="s">
        <v>4</v>
      </c>
      <c r="K2310" s="5" t="s">
        <v>4</v>
      </c>
      <c r="L2310" s="5" t="s">
        <v>4</v>
      </c>
      <c r="M2310" s="5" t="s">
        <v>5</v>
      </c>
      <c r="N2310" s="5" t="s">
        <v>2751</v>
      </c>
      <c r="O2310" s="18">
        <v>44460</v>
      </c>
      <c r="P2310" s="5" t="s">
        <v>7</v>
      </c>
      <c r="Q2310" s="19">
        <v>17872.150000000001</v>
      </c>
      <c r="R2310" s="19">
        <v>17872.150000000001</v>
      </c>
      <c r="S2310" s="19">
        <v>0</v>
      </c>
      <c r="T2310" s="19">
        <v>0</v>
      </c>
    </row>
    <row r="2311" spans="1:20" ht="29" outlineLevel="4" x14ac:dyDescent="0.35">
      <c r="A2311" s="9" t="s">
        <v>97</v>
      </c>
      <c r="B2311" s="9" t="s">
        <v>98</v>
      </c>
      <c r="C2311" s="12" t="s">
        <v>2710</v>
      </c>
      <c r="D2311" s="5" t="s">
        <v>2711</v>
      </c>
      <c r="E2311" s="9" t="s">
        <v>2711</v>
      </c>
      <c r="F2311" s="5" t="s">
        <v>12477</v>
      </c>
      <c r="G2311" s="5" t="s">
        <v>4</v>
      </c>
      <c r="H2311" s="5" t="s">
        <v>2752</v>
      </c>
      <c r="I2311" s="4" t="s">
        <v>2753</v>
      </c>
      <c r="J2311" s="5" t="s">
        <v>4</v>
      </c>
      <c r="K2311" s="5" t="s">
        <v>4</v>
      </c>
      <c r="L2311" s="5" t="s">
        <v>4</v>
      </c>
      <c r="M2311" s="5" t="s">
        <v>5</v>
      </c>
      <c r="N2311" s="5" t="s">
        <v>2754</v>
      </c>
      <c r="O2311" s="18">
        <v>44565</v>
      </c>
      <c r="P2311" s="5" t="s">
        <v>7</v>
      </c>
      <c r="Q2311" s="19">
        <v>12075.71</v>
      </c>
      <c r="R2311" s="19">
        <v>12075.71</v>
      </c>
      <c r="S2311" s="19">
        <v>0</v>
      </c>
      <c r="T2311" s="19">
        <v>0</v>
      </c>
    </row>
    <row r="2312" spans="1:20" ht="29" outlineLevel="4" x14ac:dyDescent="0.35">
      <c r="A2312" s="9" t="s">
        <v>97</v>
      </c>
      <c r="B2312" s="9" t="s">
        <v>98</v>
      </c>
      <c r="C2312" s="12" t="s">
        <v>2710</v>
      </c>
      <c r="D2312" s="5" t="s">
        <v>2711</v>
      </c>
      <c r="E2312" s="9" t="s">
        <v>2711</v>
      </c>
      <c r="F2312" s="5" t="s">
        <v>12477</v>
      </c>
      <c r="G2312" s="5" t="s">
        <v>4</v>
      </c>
      <c r="H2312" s="5" t="s">
        <v>2752</v>
      </c>
      <c r="I2312" s="4" t="s">
        <v>2753</v>
      </c>
      <c r="J2312" s="5" t="s">
        <v>4</v>
      </c>
      <c r="K2312" s="5" t="s">
        <v>4</v>
      </c>
      <c r="L2312" s="5" t="s">
        <v>4</v>
      </c>
      <c r="M2312" s="5" t="s">
        <v>5</v>
      </c>
      <c r="N2312" s="5" t="s">
        <v>2755</v>
      </c>
      <c r="O2312" s="18">
        <v>44664</v>
      </c>
      <c r="P2312" s="5" t="s">
        <v>7</v>
      </c>
      <c r="Q2312" s="19">
        <v>8700.9</v>
      </c>
      <c r="R2312" s="19">
        <v>8700.9</v>
      </c>
      <c r="S2312" s="19">
        <v>0</v>
      </c>
      <c r="T2312" s="19">
        <v>0</v>
      </c>
    </row>
    <row r="2313" spans="1:20" ht="29" outlineLevel="4" x14ac:dyDescent="0.35">
      <c r="A2313" s="9" t="s">
        <v>97</v>
      </c>
      <c r="B2313" s="9" t="s">
        <v>98</v>
      </c>
      <c r="C2313" s="12" t="s">
        <v>2710</v>
      </c>
      <c r="D2313" s="5" t="s">
        <v>2711</v>
      </c>
      <c r="E2313" s="9" t="s">
        <v>2711</v>
      </c>
      <c r="F2313" s="5" t="s">
        <v>12477</v>
      </c>
      <c r="G2313" s="5" t="s">
        <v>4</v>
      </c>
      <c r="H2313" s="5" t="s">
        <v>2752</v>
      </c>
      <c r="I2313" s="4" t="s">
        <v>2753</v>
      </c>
      <c r="J2313" s="5" t="s">
        <v>4</v>
      </c>
      <c r="K2313" s="5" t="s">
        <v>4</v>
      </c>
      <c r="L2313" s="5" t="s">
        <v>4</v>
      </c>
      <c r="M2313" s="5" t="s">
        <v>5</v>
      </c>
      <c r="N2313" s="5" t="s">
        <v>2756</v>
      </c>
      <c r="O2313" s="18">
        <v>44742</v>
      </c>
      <c r="P2313" s="5" t="s">
        <v>7</v>
      </c>
      <c r="Q2313" s="19">
        <v>2536.1799999999998</v>
      </c>
      <c r="R2313" s="19">
        <v>2536.1799999999998</v>
      </c>
      <c r="S2313" s="19">
        <v>0</v>
      </c>
      <c r="T2313" s="19">
        <v>0</v>
      </c>
    </row>
    <row r="2314" spans="1:20" outlineLevel="3" x14ac:dyDescent="0.35">
      <c r="H2314" s="1" t="s">
        <v>11380</v>
      </c>
      <c r="O2314" s="18"/>
      <c r="Q2314" s="19">
        <f>SUBTOTAL(9,Q2310:Q2313)</f>
        <v>41184.94</v>
      </c>
      <c r="R2314" s="19">
        <f>SUBTOTAL(9,R2310:R2313)</f>
        <v>41184.94</v>
      </c>
      <c r="S2314" s="19">
        <f>SUBTOTAL(9,S2310:S2313)</f>
        <v>0</v>
      </c>
      <c r="T2314" s="19">
        <f>SUBTOTAL(9,T2310:T2313)</f>
        <v>0</v>
      </c>
    </row>
    <row r="2315" spans="1:20" ht="29" outlineLevel="4" x14ac:dyDescent="0.35">
      <c r="A2315" s="9" t="s">
        <v>97</v>
      </c>
      <c r="B2315" s="9" t="s">
        <v>98</v>
      </c>
      <c r="C2315" s="12" t="s">
        <v>2710</v>
      </c>
      <c r="D2315" s="5" t="s">
        <v>2711</v>
      </c>
      <c r="E2315" s="9" t="s">
        <v>2711</v>
      </c>
      <c r="F2315" s="5" t="s">
        <v>12477</v>
      </c>
      <c r="G2315" s="5" t="s">
        <v>4</v>
      </c>
      <c r="H2315" s="5" t="s">
        <v>2758</v>
      </c>
      <c r="I2315" s="4" t="s">
        <v>12609</v>
      </c>
      <c r="J2315" s="5" t="s">
        <v>4</v>
      </c>
      <c r="K2315" s="5" t="s">
        <v>4</v>
      </c>
      <c r="L2315" s="5" t="s">
        <v>4</v>
      </c>
      <c r="M2315" s="5" t="s">
        <v>5</v>
      </c>
      <c r="N2315" s="5" t="s">
        <v>2757</v>
      </c>
      <c r="O2315" s="18">
        <v>44460</v>
      </c>
      <c r="P2315" s="5" t="s">
        <v>7</v>
      </c>
      <c r="Q2315" s="19">
        <v>68306.94</v>
      </c>
      <c r="R2315" s="19">
        <v>68306.94</v>
      </c>
      <c r="S2315" s="19">
        <v>0</v>
      </c>
      <c r="T2315" s="19">
        <v>0</v>
      </c>
    </row>
    <row r="2316" spans="1:20" ht="29" outlineLevel="4" x14ac:dyDescent="0.35">
      <c r="A2316" s="9" t="s">
        <v>97</v>
      </c>
      <c r="B2316" s="9" t="s">
        <v>98</v>
      </c>
      <c r="C2316" s="12" t="s">
        <v>2710</v>
      </c>
      <c r="D2316" s="5" t="s">
        <v>2711</v>
      </c>
      <c r="E2316" s="9" t="s">
        <v>2711</v>
      </c>
      <c r="F2316" s="5" t="s">
        <v>12477</v>
      </c>
      <c r="G2316" s="5" t="s">
        <v>4</v>
      </c>
      <c r="H2316" s="5" t="s">
        <v>2758</v>
      </c>
      <c r="I2316" s="4" t="s">
        <v>12609</v>
      </c>
      <c r="J2316" s="5" t="s">
        <v>4</v>
      </c>
      <c r="K2316" s="5" t="s">
        <v>4</v>
      </c>
      <c r="L2316" s="5" t="s">
        <v>4</v>
      </c>
      <c r="M2316" s="5" t="s">
        <v>5</v>
      </c>
      <c r="N2316" s="5" t="s">
        <v>2759</v>
      </c>
      <c r="O2316" s="18">
        <v>44568</v>
      </c>
      <c r="P2316" s="5" t="s">
        <v>7</v>
      </c>
      <c r="Q2316" s="19">
        <v>10343.74</v>
      </c>
      <c r="R2316" s="19">
        <v>10343.74</v>
      </c>
      <c r="S2316" s="19">
        <v>0</v>
      </c>
      <c r="T2316" s="19">
        <v>0</v>
      </c>
    </row>
    <row r="2317" spans="1:20" ht="29" outlineLevel="4" x14ac:dyDescent="0.35">
      <c r="A2317" s="9" t="s">
        <v>97</v>
      </c>
      <c r="B2317" s="9" t="s">
        <v>98</v>
      </c>
      <c r="C2317" s="12" t="s">
        <v>2710</v>
      </c>
      <c r="D2317" s="5" t="s">
        <v>2711</v>
      </c>
      <c r="E2317" s="9" t="s">
        <v>2711</v>
      </c>
      <c r="F2317" s="5" t="s">
        <v>12477</v>
      </c>
      <c r="G2317" s="5" t="s">
        <v>4</v>
      </c>
      <c r="H2317" s="5" t="s">
        <v>2758</v>
      </c>
      <c r="I2317" s="4" t="s">
        <v>12609</v>
      </c>
      <c r="J2317" s="5" t="s">
        <v>4</v>
      </c>
      <c r="K2317" s="5" t="s">
        <v>4</v>
      </c>
      <c r="L2317" s="5" t="s">
        <v>4</v>
      </c>
      <c r="M2317" s="5" t="s">
        <v>5</v>
      </c>
      <c r="N2317" s="5" t="s">
        <v>2760</v>
      </c>
      <c r="O2317" s="18">
        <v>44649</v>
      </c>
      <c r="P2317" s="5" t="s">
        <v>7</v>
      </c>
      <c r="Q2317" s="19">
        <v>12285.22</v>
      </c>
      <c r="R2317" s="19">
        <v>12285.22</v>
      </c>
      <c r="S2317" s="19">
        <v>0</v>
      </c>
      <c r="T2317" s="19">
        <v>0</v>
      </c>
    </row>
    <row r="2318" spans="1:20" ht="29" outlineLevel="4" x14ac:dyDescent="0.35">
      <c r="A2318" s="9" t="s">
        <v>97</v>
      </c>
      <c r="B2318" s="9" t="s">
        <v>98</v>
      </c>
      <c r="C2318" s="12" t="s">
        <v>2710</v>
      </c>
      <c r="D2318" s="5" t="s">
        <v>2711</v>
      </c>
      <c r="E2318" s="9" t="s">
        <v>2711</v>
      </c>
      <c r="F2318" s="5" t="s">
        <v>12477</v>
      </c>
      <c r="G2318" s="5" t="s">
        <v>4</v>
      </c>
      <c r="H2318" s="5" t="s">
        <v>2758</v>
      </c>
      <c r="I2318" s="4" t="s">
        <v>12609</v>
      </c>
      <c r="J2318" s="5" t="s">
        <v>4</v>
      </c>
      <c r="K2318" s="5" t="s">
        <v>4</v>
      </c>
      <c r="L2318" s="5" t="s">
        <v>4</v>
      </c>
      <c r="M2318" s="5" t="s">
        <v>5</v>
      </c>
      <c r="N2318" s="5" t="s">
        <v>2761</v>
      </c>
      <c r="O2318" s="18">
        <v>44694</v>
      </c>
      <c r="P2318" s="5" t="s">
        <v>7</v>
      </c>
      <c r="Q2318" s="19">
        <v>6256.18</v>
      </c>
      <c r="R2318" s="19">
        <v>6256.18</v>
      </c>
      <c r="S2318" s="19">
        <v>0</v>
      </c>
      <c r="T2318" s="19">
        <v>0</v>
      </c>
    </row>
    <row r="2319" spans="1:20" ht="29" outlineLevel="4" x14ac:dyDescent="0.35">
      <c r="A2319" s="9" t="s">
        <v>97</v>
      </c>
      <c r="B2319" s="9" t="s">
        <v>98</v>
      </c>
      <c r="C2319" s="12" t="s">
        <v>2710</v>
      </c>
      <c r="D2319" s="5" t="s">
        <v>2711</v>
      </c>
      <c r="E2319" s="9" t="s">
        <v>2711</v>
      </c>
      <c r="F2319" s="5" t="s">
        <v>12477</v>
      </c>
      <c r="G2319" s="5" t="s">
        <v>4</v>
      </c>
      <c r="H2319" s="5" t="s">
        <v>2758</v>
      </c>
      <c r="I2319" s="4" t="s">
        <v>12609</v>
      </c>
      <c r="J2319" s="5" t="s">
        <v>4</v>
      </c>
      <c r="K2319" s="5" t="s">
        <v>4</v>
      </c>
      <c r="L2319" s="5" t="s">
        <v>4</v>
      </c>
      <c r="M2319" s="5" t="s">
        <v>5</v>
      </c>
      <c r="N2319" s="5" t="s">
        <v>2762</v>
      </c>
      <c r="O2319" s="18">
        <v>44742</v>
      </c>
      <c r="P2319" s="5" t="s">
        <v>7</v>
      </c>
      <c r="Q2319" s="19">
        <v>6582.55</v>
      </c>
      <c r="R2319" s="19">
        <v>6582.55</v>
      </c>
      <c r="S2319" s="19">
        <v>0</v>
      </c>
      <c r="T2319" s="19">
        <v>0</v>
      </c>
    </row>
    <row r="2320" spans="1:20" outlineLevel="3" x14ac:dyDescent="0.35">
      <c r="H2320" s="1" t="s">
        <v>11381</v>
      </c>
      <c r="O2320" s="18"/>
      <c r="Q2320" s="19">
        <f>SUBTOTAL(9,Q2315:Q2319)</f>
        <v>103774.63000000002</v>
      </c>
      <c r="R2320" s="19">
        <f>SUBTOTAL(9,R2315:R2319)</f>
        <v>103774.63000000002</v>
      </c>
      <c r="S2320" s="19">
        <f>SUBTOTAL(9,S2315:S2319)</f>
        <v>0</v>
      </c>
      <c r="T2320" s="19">
        <f>SUBTOTAL(9,T2315:T2319)</f>
        <v>0</v>
      </c>
    </row>
    <row r="2321" spans="1:20" ht="29" outlineLevel="4" x14ac:dyDescent="0.35">
      <c r="A2321" s="9" t="s">
        <v>97</v>
      </c>
      <c r="B2321" s="9" t="s">
        <v>98</v>
      </c>
      <c r="C2321" s="12" t="s">
        <v>2710</v>
      </c>
      <c r="D2321" s="5" t="s">
        <v>2711</v>
      </c>
      <c r="E2321" s="9" t="s">
        <v>2711</v>
      </c>
      <c r="F2321" s="5" t="s">
        <v>12477</v>
      </c>
      <c r="G2321" s="5" t="s">
        <v>4</v>
      </c>
      <c r="H2321" s="5" t="s">
        <v>2764</v>
      </c>
      <c r="I2321" s="4" t="s">
        <v>2765</v>
      </c>
      <c r="J2321" s="5" t="s">
        <v>4</v>
      </c>
      <c r="K2321" s="5" t="s">
        <v>4</v>
      </c>
      <c r="L2321" s="5" t="s">
        <v>4</v>
      </c>
      <c r="M2321" s="5" t="s">
        <v>5</v>
      </c>
      <c r="N2321" s="5" t="s">
        <v>2763</v>
      </c>
      <c r="O2321" s="18">
        <v>44460</v>
      </c>
      <c r="P2321" s="5" t="s">
        <v>7</v>
      </c>
      <c r="Q2321" s="19">
        <v>6508.06</v>
      </c>
      <c r="R2321" s="19">
        <v>6508.06</v>
      </c>
      <c r="S2321" s="19">
        <v>0</v>
      </c>
      <c r="T2321" s="19">
        <v>0</v>
      </c>
    </row>
    <row r="2322" spans="1:20" ht="29" outlineLevel="4" x14ac:dyDescent="0.35">
      <c r="A2322" s="9" t="s">
        <v>97</v>
      </c>
      <c r="B2322" s="9" t="s">
        <v>98</v>
      </c>
      <c r="C2322" s="12" t="s">
        <v>2710</v>
      </c>
      <c r="D2322" s="5" t="s">
        <v>2711</v>
      </c>
      <c r="E2322" s="9" t="s">
        <v>2711</v>
      </c>
      <c r="F2322" s="5" t="s">
        <v>12477</v>
      </c>
      <c r="G2322" s="5" t="s">
        <v>4</v>
      </c>
      <c r="H2322" s="5" t="s">
        <v>2764</v>
      </c>
      <c r="I2322" s="4" t="s">
        <v>2765</v>
      </c>
      <c r="J2322" s="5" t="s">
        <v>4</v>
      </c>
      <c r="K2322" s="5" t="s">
        <v>4</v>
      </c>
      <c r="L2322" s="5" t="s">
        <v>4</v>
      </c>
      <c r="M2322" s="5" t="s">
        <v>5</v>
      </c>
      <c r="N2322" s="5" t="s">
        <v>2766</v>
      </c>
      <c r="O2322" s="18">
        <v>44565</v>
      </c>
      <c r="P2322" s="5" t="s">
        <v>7</v>
      </c>
      <c r="Q2322" s="19">
        <v>3123.15</v>
      </c>
      <c r="R2322" s="19">
        <v>3123.15</v>
      </c>
      <c r="S2322" s="19">
        <v>0</v>
      </c>
      <c r="T2322" s="19">
        <v>0</v>
      </c>
    </row>
    <row r="2323" spans="1:20" outlineLevel="3" x14ac:dyDescent="0.35">
      <c r="H2323" s="1" t="s">
        <v>11382</v>
      </c>
      <c r="O2323" s="18"/>
      <c r="Q2323" s="19">
        <f>SUBTOTAL(9,Q2321:Q2322)</f>
        <v>9631.2100000000009</v>
      </c>
      <c r="R2323" s="19">
        <f>SUBTOTAL(9,R2321:R2322)</f>
        <v>9631.2100000000009</v>
      </c>
      <c r="S2323" s="19">
        <f>SUBTOTAL(9,S2321:S2322)</f>
        <v>0</v>
      </c>
      <c r="T2323" s="19">
        <f>SUBTOTAL(9,T2321:T2322)</f>
        <v>0</v>
      </c>
    </row>
    <row r="2324" spans="1:20" ht="29" outlineLevel="4" x14ac:dyDescent="0.35">
      <c r="A2324" s="9" t="s">
        <v>97</v>
      </c>
      <c r="B2324" s="9" t="s">
        <v>98</v>
      </c>
      <c r="C2324" s="12" t="s">
        <v>2710</v>
      </c>
      <c r="D2324" s="5" t="s">
        <v>2711</v>
      </c>
      <c r="E2324" s="9" t="s">
        <v>2711</v>
      </c>
      <c r="F2324" s="5" t="s">
        <v>12477</v>
      </c>
      <c r="G2324" s="5" t="s">
        <v>4</v>
      </c>
      <c r="H2324" s="5" t="s">
        <v>2768</v>
      </c>
      <c r="I2324" s="4" t="s">
        <v>2769</v>
      </c>
      <c r="J2324" s="5" t="s">
        <v>4</v>
      </c>
      <c r="K2324" s="5" t="s">
        <v>4</v>
      </c>
      <c r="L2324" s="5" t="s">
        <v>4</v>
      </c>
      <c r="M2324" s="5" t="s">
        <v>5</v>
      </c>
      <c r="N2324" s="5" t="s">
        <v>2767</v>
      </c>
      <c r="O2324" s="18">
        <v>44460</v>
      </c>
      <c r="P2324" s="5" t="s">
        <v>7</v>
      </c>
      <c r="Q2324" s="19">
        <v>5112.4799999999996</v>
      </c>
      <c r="R2324" s="19">
        <v>5112.4799999999996</v>
      </c>
      <c r="S2324" s="19">
        <v>0</v>
      </c>
      <c r="T2324" s="19">
        <v>0</v>
      </c>
    </row>
    <row r="2325" spans="1:20" ht="29" outlineLevel="4" x14ac:dyDescent="0.35">
      <c r="A2325" s="9" t="s">
        <v>97</v>
      </c>
      <c r="B2325" s="9" t="s">
        <v>98</v>
      </c>
      <c r="C2325" s="12" t="s">
        <v>2710</v>
      </c>
      <c r="D2325" s="5" t="s">
        <v>2711</v>
      </c>
      <c r="E2325" s="9" t="s">
        <v>2711</v>
      </c>
      <c r="F2325" s="5" t="s">
        <v>12477</v>
      </c>
      <c r="G2325" s="5" t="s">
        <v>4</v>
      </c>
      <c r="H2325" s="5" t="s">
        <v>2768</v>
      </c>
      <c r="I2325" s="4" t="s">
        <v>2769</v>
      </c>
      <c r="J2325" s="5" t="s">
        <v>4</v>
      </c>
      <c r="K2325" s="5" t="s">
        <v>4</v>
      </c>
      <c r="L2325" s="5" t="s">
        <v>4</v>
      </c>
      <c r="M2325" s="5" t="s">
        <v>5</v>
      </c>
      <c r="N2325" s="5" t="s">
        <v>2770</v>
      </c>
      <c r="O2325" s="18">
        <v>44568</v>
      </c>
      <c r="P2325" s="5" t="s">
        <v>7</v>
      </c>
      <c r="Q2325" s="19">
        <v>2814.16</v>
      </c>
      <c r="R2325" s="19">
        <v>2814.16</v>
      </c>
      <c r="S2325" s="19">
        <v>0</v>
      </c>
      <c r="T2325" s="19">
        <v>0</v>
      </c>
    </row>
    <row r="2326" spans="1:20" ht="29" outlineLevel="4" x14ac:dyDescent="0.35">
      <c r="A2326" s="9" t="s">
        <v>97</v>
      </c>
      <c r="B2326" s="9" t="s">
        <v>98</v>
      </c>
      <c r="C2326" s="12" t="s">
        <v>2710</v>
      </c>
      <c r="D2326" s="5" t="s">
        <v>2711</v>
      </c>
      <c r="E2326" s="9" t="s">
        <v>2711</v>
      </c>
      <c r="F2326" s="5" t="s">
        <v>12477</v>
      </c>
      <c r="G2326" s="5" t="s">
        <v>4</v>
      </c>
      <c r="H2326" s="5" t="s">
        <v>2768</v>
      </c>
      <c r="I2326" s="4" t="s">
        <v>2769</v>
      </c>
      <c r="J2326" s="5" t="s">
        <v>4</v>
      </c>
      <c r="K2326" s="5" t="s">
        <v>4</v>
      </c>
      <c r="L2326" s="5" t="s">
        <v>4</v>
      </c>
      <c r="M2326" s="5" t="s">
        <v>5</v>
      </c>
      <c r="N2326" s="5" t="s">
        <v>2771</v>
      </c>
      <c r="O2326" s="18">
        <v>44742</v>
      </c>
      <c r="P2326" s="5" t="s">
        <v>7</v>
      </c>
      <c r="Q2326" s="19">
        <v>5811.8</v>
      </c>
      <c r="R2326" s="19">
        <v>5811.8</v>
      </c>
      <c r="S2326" s="19">
        <v>0</v>
      </c>
      <c r="T2326" s="19">
        <v>0</v>
      </c>
    </row>
    <row r="2327" spans="1:20" outlineLevel="3" x14ac:dyDescent="0.35">
      <c r="H2327" s="1" t="s">
        <v>11383</v>
      </c>
      <c r="O2327" s="18"/>
      <c r="Q2327" s="19">
        <f>SUBTOTAL(9,Q2324:Q2326)</f>
        <v>13738.439999999999</v>
      </c>
      <c r="R2327" s="19">
        <f>SUBTOTAL(9,R2324:R2326)</f>
        <v>13738.439999999999</v>
      </c>
      <c r="S2327" s="19">
        <f>SUBTOTAL(9,S2324:S2326)</f>
        <v>0</v>
      </c>
      <c r="T2327" s="19">
        <f>SUBTOTAL(9,T2324:T2326)</f>
        <v>0</v>
      </c>
    </row>
    <row r="2328" spans="1:20" ht="29" outlineLevel="4" x14ac:dyDescent="0.35">
      <c r="A2328" s="9" t="s">
        <v>1222</v>
      </c>
      <c r="B2328" s="9" t="s">
        <v>1223</v>
      </c>
      <c r="C2328" s="12" t="s">
        <v>2710</v>
      </c>
      <c r="D2328" s="5" t="s">
        <v>2733</v>
      </c>
      <c r="E2328" s="9" t="s">
        <v>2733</v>
      </c>
      <c r="F2328" s="5" t="s">
        <v>12483</v>
      </c>
      <c r="G2328" s="5" t="s">
        <v>4</v>
      </c>
      <c r="H2328" s="5" t="s">
        <v>2773</v>
      </c>
      <c r="I2328" s="4" t="s">
        <v>12610</v>
      </c>
      <c r="J2328" s="5" t="s">
        <v>2748</v>
      </c>
      <c r="K2328" s="5" t="s">
        <v>4</v>
      </c>
      <c r="L2328" s="5" t="s">
        <v>4</v>
      </c>
      <c r="M2328" s="5" t="s">
        <v>5</v>
      </c>
      <c r="N2328" s="5" t="s">
        <v>2772</v>
      </c>
      <c r="O2328" s="18">
        <v>44501</v>
      </c>
      <c r="P2328" s="5" t="s">
        <v>2736</v>
      </c>
      <c r="Q2328" s="19">
        <v>80387.199999999997</v>
      </c>
      <c r="R2328" s="19">
        <v>80387.199999999997</v>
      </c>
      <c r="S2328" s="19">
        <v>0</v>
      </c>
      <c r="T2328" s="19">
        <v>0</v>
      </c>
    </row>
    <row r="2329" spans="1:20" outlineLevel="3" x14ac:dyDescent="0.35">
      <c r="H2329" s="1" t="s">
        <v>11384</v>
      </c>
      <c r="O2329" s="18"/>
      <c r="Q2329" s="19">
        <f>SUBTOTAL(9,Q2328:Q2328)</f>
        <v>80387.199999999997</v>
      </c>
      <c r="R2329" s="19">
        <f>SUBTOTAL(9,R2328:R2328)</f>
        <v>80387.199999999997</v>
      </c>
      <c r="S2329" s="19">
        <f>SUBTOTAL(9,S2328:S2328)</f>
        <v>0</v>
      </c>
      <c r="T2329" s="19">
        <f>SUBTOTAL(9,T2328:T2328)</f>
        <v>0</v>
      </c>
    </row>
    <row r="2330" spans="1:20" ht="29" outlineLevel="4" x14ac:dyDescent="0.35">
      <c r="A2330" s="9" t="s">
        <v>104</v>
      </c>
      <c r="B2330" s="9" t="s">
        <v>105</v>
      </c>
      <c r="C2330" s="12" t="s">
        <v>2710</v>
      </c>
      <c r="D2330" s="5" t="s">
        <v>2711</v>
      </c>
      <c r="E2330" s="9" t="s">
        <v>2711</v>
      </c>
      <c r="F2330" s="5" t="s">
        <v>4</v>
      </c>
      <c r="G2330" s="5" t="s">
        <v>45</v>
      </c>
      <c r="H2330" s="5" t="s">
        <v>2775</v>
      </c>
      <c r="I2330" s="4" t="s">
        <v>12611</v>
      </c>
      <c r="J2330" s="5" t="s">
        <v>4</v>
      </c>
      <c r="K2330" s="5" t="s">
        <v>4</v>
      </c>
      <c r="L2330" s="5" t="s">
        <v>4</v>
      </c>
      <c r="M2330" s="5" t="s">
        <v>5</v>
      </c>
      <c r="N2330" s="5" t="s">
        <v>2774</v>
      </c>
      <c r="O2330" s="18">
        <v>44405</v>
      </c>
      <c r="P2330" s="5" t="s">
        <v>7</v>
      </c>
      <c r="Q2330" s="19">
        <v>1852.41</v>
      </c>
      <c r="R2330" s="19">
        <v>0</v>
      </c>
      <c r="S2330" s="19">
        <v>1852.41</v>
      </c>
      <c r="T2330" s="19">
        <v>0</v>
      </c>
    </row>
    <row r="2331" spans="1:20" ht="29" outlineLevel="4" x14ac:dyDescent="0.35">
      <c r="A2331" s="9" t="s">
        <v>104</v>
      </c>
      <c r="B2331" s="9" t="s">
        <v>105</v>
      </c>
      <c r="C2331" s="12" t="s">
        <v>2710</v>
      </c>
      <c r="D2331" s="5" t="s">
        <v>2711</v>
      </c>
      <c r="E2331" s="9" t="s">
        <v>2711</v>
      </c>
      <c r="F2331" s="5" t="s">
        <v>1200</v>
      </c>
      <c r="G2331" s="5" t="s">
        <v>4</v>
      </c>
      <c r="H2331" s="5" t="s">
        <v>2775</v>
      </c>
      <c r="I2331" s="4" t="s">
        <v>12611</v>
      </c>
      <c r="J2331" s="5" t="s">
        <v>4</v>
      </c>
      <c r="K2331" s="5" t="s">
        <v>4</v>
      </c>
      <c r="L2331" s="5" t="s">
        <v>4</v>
      </c>
      <c r="M2331" s="5" t="s">
        <v>5</v>
      </c>
      <c r="N2331" s="5" t="s">
        <v>2774</v>
      </c>
      <c r="O2331" s="18">
        <v>44405</v>
      </c>
      <c r="P2331" s="5" t="s">
        <v>7</v>
      </c>
      <c r="Q2331" s="19">
        <v>14819.59</v>
      </c>
      <c r="R2331" s="19">
        <v>14819.59</v>
      </c>
      <c r="S2331" s="19">
        <v>0</v>
      </c>
      <c r="T2331" s="19">
        <v>0</v>
      </c>
    </row>
    <row r="2332" spans="1:20" outlineLevel="3" x14ac:dyDescent="0.35">
      <c r="H2332" s="1" t="s">
        <v>11385</v>
      </c>
      <c r="O2332" s="18"/>
      <c r="Q2332" s="19">
        <f>SUBTOTAL(9,Q2330:Q2331)</f>
        <v>16672</v>
      </c>
      <c r="R2332" s="19">
        <f>SUBTOTAL(9,R2330:R2331)</f>
        <v>14819.59</v>
      </c>
      <c r="S2332" s="19">
        <f>SUBTOTAL(9,S2330:S2331)</f>
        <v>1852.41</v>
      </c>
      <c r="T2332" s="19">
        <f>SUBTOTAL(9,T2330:T2331)</f>
        <v>0</v>
      </c>
    </row>
    <row r="2333" spans="1:20" ht="29" outlineLevel="4" x14ac:dyDescent="0.35">
      <c r="A2333" s="9" t="s">
        <v>526</v>
      </c>
      <c r="B2333" s="9" t="s">
        <v>527</v>
      </c>
      <c r="C2333" s="12" t="s">
        <v>2710</v>
      </c>
      <c r="D2333" s="5" t="s">
        <v>2711</v>
      </c>
      <c r="E2333" s="9" t="s">
        <v>2776</v>
      </c>
      <c r="F2333" s="5" t="s">
        <v>529</v>
      </c>
      <c r="G2333" s="5" t="s">
        <v>4</v>
      </c>
      <c r="H2333" s="5" t="s">
        <v>2779</v>
      </c>
      <c r="I2333" s="4" t="s">
        <v>12612</v>
      </c>
      <c r="J2333" s="5" t="s">
        <v>4</v>
      </c>
      <c r="K2333" s="5" t="s">
        <v>4</v>
      </c>
      <c r="L2333" s="5" t="s">
        <v>4</v>
      </c>
      <c r="M2333" s="5" t="s">
        <v>5</v>
      </c>
      <c r="N2333" s="5" t="s">
        <v>2780</v>
      </c>
      <c r="O2333" s="18">
        <v>44427</v>
      </c>
      <c r="P2333" s="5" t="s">
        <v>2781</v>
      </c>
      <c r="Q2333" s="19">
        <v>24702.2</v>
      </c>
      <c r="R2333" s="19">
        <v>24702.2</v>
      </c>
      <c r="S2333" s="19">
        <v>0</v>
      </c>
      <c r="T2333" s="19">
        <v>0</v>
      </c>
    </row>
    <row r="2334" spans="1:20" ht="29" outlineLevel="4" x14ac:dyDescent="0.35">
      <c r="A2334" s="9" t="s">
        <v>526</v>
      </c>
      <c r="B2334" s="9" t="s">
        <v>527</v>
      </c>
      <c r="C2334" s="12" t="s">
        <v>2710</v>
      </c>
      <c r="D2334" s="5" t="s">
        <v>2711</v>
      </c>
      <c r="E2334" s="9" t="s">
        <v>2776</v>
      </c>
      <c r="F2334" s="5" t="s">
        <v>529</v>
      </c>
      <c r="G2334" s="5" t="s">
        <v>4</v>
      </c>
      <c r="H2334" s="5" t="s">
        <v>2779</v>
      </c>
      <c r="I2334" s="4" t="s">
        <v>12612</v>
      </c>
      <c r="J2334" s="5" t="s">
        <v>4</v>
      </c>
      <c r="K2334" s="5" t="s">
        <v>4</v>
      </c>
      <c r="L2334" s="5" t="s">
        <v>4</v>
      </c>
      <c r="M2334" s="5" t="s">
        <v>5</v>
      </c>
      <c r="N2334" s="5" t="s">
        <v>2777</v>
      </c>
      <c r="O2334" s="18">
        <v>44532</v>
      </c>
      <c r="P2334" s="5" t="s">
        <v>2778</v>
      </c>
      <c r="Q2334" s="19">
        <f>22738.92+0.84</f>
        <v>22739.759999999998</v>
      </c>
      <c r="R2334" s="19">
        <f>22738.92+0.84</f>
        <v>22739.759999999998</v>
      </c>
      <c r="S2334" s="19">
        <v>0</v>
      </c>
      <c r="T2334" s="19">
        <v>0</v>
      </c>
    </row>
    <row r="2335" spans="1:20" outlineLevel="3" x14ac:dyDescent="0.35">
      <c r="H2335" s="1" t="s">
        <v>11386</v>
      </c>
      <c r="O2335" s="18"/>
      <c r="Q2335" s="19">
        <f>SUBTOTAL(9,Q2333:Q2334)</f>
        <v>47441.96</v>
      </c>
      <c r="R2335" s="19">
        <f>SUBTOTAL(9,R2333:R2334)</f>
        <v>47441.96</v>
      </c>
      <c r="S2335" s="19">
        <f>SUBTOTAL(9,S2333:S2334)</f>
        <v>0</v>
      </c>
      <c r="T2335" s="19">
        <f>SUBTOTAL(9,T2333:T2334)</f>
        <v>0</v>
      </c>
    </row>
    <row r="2336" spans="1:20" ht="29" outlineLevel="4" x14ac:dyDescent="0.35">
      <c r="A2336" s="9" t="s">
        <v>1222</v>
      </c>
      <c r="B2336" s="9" t="s">
        <v>1223</v>
      </c>
      <c r="C2336" s="12" t="s">
        <v>2710</v>
      </c>
      <c r="D2336" s="5" t="s">
        <v>2733</v>
      </c>
      <c r="E2336" s="9" t="s">
        <v>2733</v>
      </c>
      <c r="F2336" s="5" t="s">
        <v>12483</v>
      </c>
      <c r="G2336" s="5" t="s">
        <v>4</v>
      </c>
      <c r="H2336" s="5" t="s">
        <v>2784</v>
      </c>
      <c r="I2336" s="4" t="s">
        <v>12613</v>
      </c>
      <c r="J2336" s="5" t="s">
        <v>2782</v>
      </c>
      <c r="K2336" s="5" t="s">
        <v>4</v>
      </c>
      <c r="L2336" s="5" t="s">
        <v>4</v>
      </c>
      <c r="M2336" s="5" t="s">
        <v>5</v>
      </c>
      <c r="N2336" s="5" t="s">
        <v>2783</v>
      </c>
      <c r="O2336" s="18">
        <v>44560</v>
      </c>
      <c r="P2336" s="5" t="s">
        <v>2739</v>
      </c>
      <c r="Q2336" s="19">
        <v>64351.03</v>
      </c>
      <c r="R2336" s="19">
        <v>64351.03</v>
      </c>
      <c r="S2336" s="19">
        <v>0</v>
      </c>
      <c r="T2336" s="19">
        <v>0</v>
      </c>
    </row>
    <row r="2337" spans="1:20" ht="29" outlineLevel="4" x14ac:dyDescent="0.35">
      <c r="A2337" s="9" t="s">
        <v>1222</v>
      </c>
      <c r="B2337" s="9" t="s">
        <v>1223</v>
      </c>
      <c r="C2337" s="12" t="s">
        <v>2710</v>
      </c>
      <c r="D2337" s="5" t="s">
        <v>2733</v>
      </c>
      <c r="E2337" s="9" t="s">
        <v>2733</v>
      </c>
      <c r="F2337" s="5" t="s">
        <v>12483</v>
      </c>
      <c r="G2337" s="5" t="s">
        <v>4</v>
      </c>
      <c r="H2337" s="5" t="s">
        <v>2784</v>
      </c>
      <c r="I2337" s="4" t="s">
        <v>12613</v>
      </c>
      <c r="J2337" s="5" t="s">
        <v>2782</v>
      </c>
      <c r="K2337" s="5" t="s">
        <v>4</v>
      </c>
      <c r="L2337" s="5" t="s">
        <v>4</v>
      </c>
      <c r="M2337" s="5" t="s">
        <v>5</v>
      </c>
      <c r="N2337" s="5" t="s">
        <v>2785</v>
      </c>
      <c r="O2337" s="18">
        <v>44603</v>
      </c>
      <c r="P2337" s="5" t="s">
        <v>2786</v>
      </c>
      <c r="Q2337" s="19">
        <v>73561.22</v>
      </c>
      <c r="R2337" s="19">
        <v>73561.22</v>
      </c>
      <c r="S2337" s="19">
        <v>0</v>
      </c>
      <c r="T2337" s="19">
        <v>0</v>
      </c>
    </row>
    <row r="2338" spans="1:20" ht="29" outlineLevel="4" x14ac:dyDescent="0.35">
      <c r="A2338" s="9" t="s">
        <v>1222</v>
      </c>
      <c r="B2338" s="9" t="s">
        <v>1223</v>
      </c>
      <c r="C2338" s="12" t="s">
        <v>2710</v>
      </c>
      <c r="D2338" s="5" t="s">
        <v>2733</v>
      </c>
      <c r="E2338" s="9" t="s">
        <v>2733</v>
      </c>
      <c r="F2338" s="5" t="s">
        <v>12483</v>
      </c>
      <c r="G2338" s="5" t="s">
        <v>4</v>
      </c>
      <c r="H2338" s="5" t="s">
        <v>2784</v>
      </c>
      <c r="I2338" s="4" t="s">
        <v>12613</v>
      </c>
      <c r="J2338" s="5" t="s">
        <v>2782</v>
      </c>
      <c r="K2338" s="5" t="s">
        <v>4</v>
      </c>
      <c r="L2338" s="5" t="s">
        <v>4</v>
      </c>
      <c r="M2338" s="5" t="s">
        <v>5</v>
      </c>
      <c r="N2338" s="5" t="s">
        <v>2787</v>
      </c>
      <c r="O2338" s="18">
        <v>44697</v>
      </c>
      <c r="P2338" s="5" t="s">
        <v>2788</v>
      </c>
      <c r="Q2338" s="19">
        <v>82228.44</v>
      </c>
      <c r="R2338" s="19">
        <v>82228.44</v>
      </c>
      <c r="S2338" s="19">
        <v>0</v>
      </c>
      <c r="T2338" s="19">
        <v>0</v>
      </c>
    </row>
    <row r="2339" spans="1:20" outlineLevel="3" x14ac:dyDescent="0.35">
      <c r="H2339" s="1" t="s">
        <v>11387</v>
      </c>
      <c r="O2339" s="18"/>
      <c r="Q2339" s="19">
        <f>SUBTOTAL(9,Q2336:Q2338)</f>
        <v>220140.69</v>
      </c>
      <c r="R2339" s="19">
        <f>SUBTOTAL(9,R2336:R2338)</f>
        <v>220140.69</v>
      </c>
      <c r="S2339" s="19">
        <f>SUBTOTAL(9,S2336:S2338)</f>
        <v>0</v>
      </c>
      <c r="T2339" s="19">
        <f>SUBTOTAL(9,T2336:T2338)</f>
        <v>0</v>
      </c>
    </row>
    <row r="2340" spans="1:20" ht="29" outlineLevel="4" x14ac:dyDescent="0.35">
      <c r="A2340" s="9" t="s">
        <v>104</v>
      </c>
      <c r="B2340" s="9" t="s">
        <v>105</v>
      </c>
      <c r="C2340" s="12" t="s">
        <v>2710</v>
      </c>
      <c r="D2340" s="5" t="s">
        <v>2711</v>
      </c>
      <c r="E2340" s="9" t="s">
        <v>2711</v>
      </c>
      <c r="F2340" s="5" t="s">
        <v>4</v>
      </c>
      <c r="G2340" s="5" t="s">
        <v>45</v>
      </c>
      <c r="H2340" s="5" t="s">
        <v>2790</v>
      </c>
      <c r="I2340" s="4" t="s">
        <v>12614</v>
      </c>
      <c r="J2340" s="5" t="s">
        <v>4</v>
      </c>
      <c r="K2340" s="5" t="s">
        <v>4</v>
      </c>
      <c r="L2340" s="5" t="s">
        <v>4</v>
      </c>
      <c r="M2340" s="5" t="s">
        <v>5</v>
      </c>
      <c r="N2340" s="5" t="s">
        <v>2789</v>
      </c>
      <c r="O2340" s="18">
        <v>44545</v>
      </c>
      <c r="P2340" s="5" t="s">
        <v>7</v>
      </c>
      <c r="Q2340" s="19">
        <v>1288.2</v>
      </c>
      <c r="R2340" s="19">
        <v>0</v>
      </c>
      <c r="S2340" s="19">
        <v>1288.2</v>
      </c>
      <c r="T2340" s="19">
        <v>0</v>
      </c>
    </row>
    <row r="2341" spans="1:20" ht="29" outlineLevel="4" x14ac:dyDescent="0.35">
      <c r="A2341" s="9" t="s">
        <v>104</v>
      </c>
      <c r="B2341" s="9" t="s">
        <v>105</v>
      </c>
      <c r="C2341" s="12" t="s">
        <v>2710</v>
      </c>
      <c r="D2341" s="5" t="s">
        <v>2711</v>
      </c>
      <c r="E2341" s="9" t="s">
        <v>2711</v>
      </c>
      <c r="F2341" s="5" t="s">
        <v>4</v>
      </c>
      <c r="G2341" s="5" t="s">
        <v>45</v>
      </c>
      <c r="H2341" s="5" t="s">
        <v>2790</v>
      </c>
      <c r="I2341" s="4" t="s">
        <v>12614</v>
      </c>
      <c r="J2341" s="5" t="s">
        <v>4</v>
      </c>
      <c r="K2341" s="5" t="s">
        <v>4</v>
      </c>
      <c r="L2341" s="5" t="s">
        <v>4</v>
      </c>
      <c r="M2341" s="5" t="s">
        <v>5</v>
      </c>
      <c r="N2341" s="5" t="s">
        <v>2791</v>
      </c>
      <c r="O2341" s="18">
        <v>44624</v>
      </c>
      <c r="P2341" s="5" t="s">
        <v>7</v>
      </c>
      <c r="Q2341" s="19">
        <v>3737.16</v>
      </c>
      <c r="R2341" s="19">
        <v>0</v>
      </c>
      <c r="S2341" s="19">
        <v>3737.16</v>
      </c>
      <c r="T2341" s="19">
        <v>0</v>
      </c>
    </row>
    <row r="2342" spans="1:20" ht="29" outlineLevel="4" x14ac:dyDescent="0.35">
      <c r="A2342" s="9" t="s">
        <v>104</v>
      </c>
      <c r="B2342" s="9" t="s">
        <v>105</v>
      </c>
      <c r="C2342" s="12" t="s">
        <v>2710</v>
      </c>
      <c r="D2342" s="5" t="s">
        <v>2711</v>
      </c>
      <c r="E2342" s="9" t="s">
        <v>2711</v>
      </c>
      <c r="F2342" s="5" t="s">
        <v>4</v>
      </c>
      <c r="G2342" s="5" t="s">
        <v>45</v>
      </c>
      <c r="H2342" s="5" t="s">
        <v>2790</v>
      </c>
      <c r="I2342" s="4" t="s">
        <v>12614</v>
      </c>
      <c r="J2342" s="5" t="s">
        <v>4</v>
      </c>
      <c r="K2342" s="5" t="s">
        <v>4</v>
      </c>
      <c r="L2342" s="5" t="s">
        <v>4</v>
      </c>
      <c r="M2342" s="5" t="s">
        <v>5</v>
      </c>
      <c r="N2342" s="5" t="s">
        <v>2792</v>
      </c>
      <c r="O2342" s="18">
        <v>44701</v>
      </c>
      <c r="P2342" s="5" t="s">
        <v>7</v>
      </c>
      <c r="Q2342" s="19">
        <v>4047.28</v>
      </c>
      <c r="R2342" s="19">
        <v>0</v>
      </c>
      <c r="S2342" s="19">
        <v>4047.28</v>
      </c>
      <c r="T2342" s="19">
        <v>0</v>
      </c>
    </row>
    <row r="2343" spans="1:20" ht="29" outlineLevel="4" x14ac:dyDescent="0.35">
      <c r="A2343" s="9" t="s">
        <v>104</v>
      </c>
      <c r="B2343" s="9" t="s">
        <v>105</v>
      </c>
      <c r="C2343" s="12" t="s">
        <v>2710</v>
      </c>
      <c r="D2343" s="5" t="s">
        <v>2711</v>
      </c>
      <c r="E2343" s="9" t="s">
        <v>2711</v>
      </c>
      <c r="F2343" s="5" t="s">
        <v>1200</v>
      </c>
      <c r="G2343" s="5" t="s">
        <v>4</v>
      </c>
      <c r="H2343" s="5" t="s">
        <v>2790</v>
      </c>
      <c r="I2343" s="4" t="s">
        <v>12614</v>
      </c>
      <c r="J2343" s="5" t="s">
        <v>4</v>
      </c>
      <c r="K2343" s="5" t="s">
        <v>4</v>
      </c>
      <c r="L2343" s="5" t="s">
        <v>4</v>
      </c>
      <c r="M2343" s="5" t="s">
        <v>5</v>
      </c>
      <c r="N2343" s="5" t="s">
        <v>2789</v>
      </c>
      <c r="O2343" s="18">
        <v>44545</v>
      </c>
      <c r="P2343" s="5" t="s">
        <v>7</v>
      </c>
      <c r="Q2343" s="19">
        <v>10305.799999999999</v>
      </c>
      <c r="R2343" s="19">
        <v>10305.799999999999</v>
      </c>
      <c r="S2343" s="19">
        <v>0</v>
      </c>
      <c r="T2343" s="19">
        <v>0</v>
      </c>
    </row>
    <row r="2344" spans="1:20" ht="29" outlineLevel="4" x14ac:dyDescent="0.35">
      <c r="A2344" s="9" t="s">
        <v>104</v>
      </c>
      <c r="B2344" s="9" t="s">
        <v>105</v>
      </c>
      <c r="C2344" s="12" t="s">
        <v>2710</v>
      </c>
      <c r="D2344" s="5" t="s">
        <v>2711</v>
      </c>
      <c r="E2344" s="9" t="s">
        <v>2711</v>
      </c>
      <c r="F2344" s="5" t="s">
        <v>1200</v>
      </c>
      <c r="G2344" s="5" t="s">
        <v>4</v>
      </c>
      <c r="H2344" s="5" t="s">
        <v>2790</v>
      </c>
      <c r="I2344" s="4" t="s">
        <v>12614</v>
      </c>
      <c r="J2344" s="5" t="s">
        <v>4</v>
      </c>
      <c r="K2344" s="5" t="s">
        <v>4</v>
      </c>
      <c r="L2344" s="5" t="s">
        <v>4</v>
      </c>
      <c r="M2344" s="5" t="s">
        <v>5</v>
      </c>
      <c r="N2344" s="5" t="s">
        <v>2791</v>
      </c>
      <c r="O2344" s="18">
        <v>44624</v>
      </c>
      <c r="P2344" s="5" t="s">
        <v>7</v>
      </c>
      <c r="Q2344" s="19">
        <v>29897.84</v>
      </c>
      <c r="R2344" s="19">
        <v>29897.84</v>
      </c>
      <c r="S2344" s="19">
        <v>0</v>
      </c>
      <c r="T2344" s="19">
        <v>0</v>
      </c>
    </row>
    <row r="2345" spans="1:20" ht="29" outlineLevel="4" x14ac:dyDescent="0.35">
      <c r="A2345" s="9" t="s">
        <v>104</v>
      </c>
      <c r="B2345" s="9" t="s">
        <v>105</v>
      </c>
      <c r="C2345" s="12" t="s">
        <v>2710</v>
      </c>
      <c r="D2345" s="5" t="s">
        <v>2711</v>
      </c>
      <c r="E2345" s="9" t="s">
        <v>2711</v>
      </c>
      <c r="F2345" s="5" t="s">
        <v>1200</v>
      </c>
      <c r="G2345" s="5" t="s">
        <v>4</v>
      </c>
      <c r="H2345" s="5" t="s">
        <v>2790</v>
      </c>
      <c r="I2345" s="4" t="s">
        <v>12614</v>
      </c>
      <c r="J2345" s="5" t="s">
        <v>4</v>
      </c>
      <c r="K2345" s="5" t="s">
        <v>4</v>
      </c>
      <c r="L2345" s="5" t="s">
        <v>4</v>
      </c>
      <c r="M2345" s="5" t="s">
        <v>5</v>
      </c>
      <c r="N2345" s="5" t="s">
        <v>2792</v>
      </c>
      <c r="O2345" s="18">
        <v>44701</v>
      </c>
      <c r="P2345" s="5" t="s">
        <v>7</v>
      </c>
      <c r="Q2345" s="19">
        <v>32378.720000000001</v>
      </c>
      <c r="R2345" s="19">
        <v>32378.720000000001</v>
      </c>
      <c r="S2345" s="19">
        <v>0</v>
      </c>
      <c r="T2345" s="19">
        <v>0</v>
      </c>
    </row>
    <row r="2346" spans="1:20" outlineLevel="3" x14ac:dyDescent="0.35">
      <c r="H2346" s="1" t="s">
        <v>11388</v>
      </c>
      <c r="O2346" s="18"/>
      <c r="Q2346" s="19">
        <f>SUBTOTAL(9,Q2340:Q2345)</f>
        <v>81655</v>
      </c>
      <c r="R2346" s="19">
        <f>SUBTOTAL(9,R2340:R2345)</f>
        <v>72582.36</v>
      </c>
      <c r="S2346" s="19">
        <f>SUBTOTAL(9,S2340:S2345)</f>
        <v>9072.64</v>
      </c>
      <c r="T2346" s="19">
        <f>SUBTOTAL(9,T2340:T2345)</f>
        <v>0</v>
      </c>
    </row>
    <row r="2347" spans="1:20" ht="29" outlineLevel="4" x14ac:dyDescent="0.35">
      <c r="A2347" s="9" t="s">
        <v>526</v>
      </c>
      <c r="B2347" s="9" t="s">
        <v>527</v>
      </c>
      <c r="C2347" s="12" t="s">
        <v>2710</v>
      </c>
      <c r="D2347" s="5" t="s">
        <v>2711</v>
      </c>
      <c r="E2347" s="9" t="s">
        <v>2776</v>
      </c>
      <c r="F2347" s="5" t="s">
        <v>566</v>
      </c>
      <c r="G2347" s="5" t="s">
        <v>4</v>
      </c>
      <c r="H2347" s="5" t="s">
        <v>2795</v>
      </c>
      <c r="I2347" s="4" t="s">
        <v>2796</v>
      </c>
      <c r="J2347" s="5" t="s">
        <v>4</v>
      </c>
      <c r="K2347" s="5" t="s">
        <v>4</v>
      </c>
      <c r="L2347" s="5" t="s">
        <v>4</v>
      </c>
      <c r="M2347" s="5" t="s">
        <v>5</v>
      </c>
      <c r="N2347" s="5" t="s">
        <v>2793</v>
      </c>
      <c r="O2347" s="18">
        <v>44623</v>
      </c>
      <c r="P2347" s="5" t="s">
        <v>2794</v>
      </c>
      <c r="Q2347" s="19">
        <v>8592.24</v>
      </c>
      <c r="R2347" s="19">
        <v>8592.24</v>
      </c>
      <c r="S2347" s="19">
        <v>0</v>
      </c>
      <c r="T2347" s="19">
        <v>0</v>
      </c>
    </row>
    <row r="2348" spans="1:20" ht="29" outlineLevel="4" x14ac:dyDescent="0.35">
      <c r="A2348" s="9" t="s">
        <v>526</v>
      </c>
      <c r="B2348" s="9" t="s">
        <v>527</v>
      </c>
      <c r="C2348" s="12" t="s">
        <v>2710</v>
      </c>
      <c r="D2348" s="5" t="s">
        <v>2711</v>
      </c>
      <c r="E2348" s="9" t="s">
        <v>2776</v>
      </c>
      <c r="F2348" s="5" t="s">
        <v>566</v>
      </c>
      <c r="G2348" s="5" t="s">
        <v>4</v>
      </c>
      <c r="H2348" s="5" t="s">
        <v>2795</v>
      </c>
      <c r="I2348" s="4" t="s">
        <v>2796</v>
      </c>
      <c r="J2348" s="5" t="s">
        <v>4</v>
      </c>
      <c r="K2348" s="5" t="s">
        <v>4</v>
      </c>
      <c r="L2348" s="5" t="s">
        <v>4</v>
      </c>
      <c r="M2348" s="5" t="s">
        <v>5</v>
      </c>
      <c r="N2348" s="5" t="s">
        <v>2797</v>
      </c>
      <c r="O2348" s="18">
        <v>44700</v>
      </c>
      <c r="P2348" s="5" t="s">
        <v>2798</v>
      </c>
      <c r="Q2348" s="19">
        <v>10541.95</v>
      </c>
      <c r="R2348" s="19">
        <v>10541.95</v>
      </c>
      <c r="S2348" s="19">
        <v>0</v>
      </c>
      <c r="T2348" s="19">
        <v>0</v>
      </c>
    </row>
    <row r="2349" spans="1:20" outlineLevel="3" x14ac:dyDescent="0.35">
      <c r="H2349" s="1" t="s">
        <v>11389</v>
      </c>
      <c r="O2349" s="18"/>
      <c r="Q2349" s="19">
        <f>SUBTOTAL(9,Q2347:Q2348)</f>
        <v>19134.190000000002</v>
      </c>
      <c r="R2349" s="19">
        <f>SUBTOTAL(9,R2347:R2348)</f>
        <v>19134.190000000002</v>
      </c>
      <c r="S2349" s="19">
        <f>SUBTOTAL(9,S2347:S2348)</f>
        <v>0</v>
      </c>
      <c r="T2349" s="19">
        <f>SUBTOTAL(9,T2347:T2348)</f>
        <v>0</v>
      </c>
    </row>
    <row r="2350" spans="1:20" outlineLevel="4" x14ac:dyDescent="0.35">
      <c r="A2350" s="9" t="s">
        <v>104</v>
      </c>
      <c r="B2350" s="9" t="s">
        <v>105</v>
      </c>
      <c r="C2350" s="12" t="s">
        <v>2710</v>
      </c>
      <c r="D2350" s="5" t="s">
        <v>2711</v>
      </c>
      <c r="E2350" s="9" t="s">
        <v>2711</v>
      </c>
      <c r="F2350" s="5" t="s">
        <v>4</v>
      </c>
      <c r="G2350" s="5" t="s">
        <v>334</v>
      </c>
      <c r="H2350" s="5" t="s">
        <v>336</v>
      </c>
      <c r="I2350" s="4" t="s">
        <v>12615</v>
      </c>
      <c r="J2350" s="5" t="s">
        <v>4</v>
      </c>
      <c r="K2350" s="5" t="s">
        <v>4</v>
      </c>
      <c r="L2350" s="5" t="s">
        <v>4</v>
      </c>
      <c r="M2350" s="5" t="s">
        <v>5</v>
      </c>
      <c r="N2350" s="5" t="s">
        <v>2799</v>
      </c>
      <c r="O2350" s="18">
        <v>44523</v>
      </c>
      <c r="P2350" s="5" t="s">
        <v>7</v>
      </c>
      <c r="Q2350" s="19">
        <v>1168139</v>
      </c>
      <c r="R2350" s="19">
        <v>0</v>
      </c>
      <c r="S2350" s="19">
        <v>1168139</v>
      </c>
      <c r="T2350" s="19">
        <v>0</v>
      </c>
    </row>
    <row r="2351" spans="1:20" outlineLevel="3" x14ac:dyDescent="0.35">
      <c r="H2351" s="1" t="s">
        <v>10981</v>
      </c>
      <c r="O2351" s="18"/>
      <c r="Q2351" s="19">
        <f>SUBTOTAL(9,Q2350:Q2350)</f>
        <v>1168139</v>
      </c>
      <c r="R2351" s="19">
        <f>SUBTOTAL(9,R2350:R2350)</f>
        <v>0</v>
      </c>
      <c r="S2351" s="19">
        <f>SUBTOTAL(9,S2350:S2350)</f>
        <v>1168139</v>
      </c>
      <c r="T2351" s="19">
        <f>SUBTOTAL(9,T2350:T2350)</f>
        <v>0</v>
      </c>
    </row>
    <row r="2352" spans="1:20" outlineLevel="2" x14ac:dyDescent="0.35">
      <c r="C2352" s="11" t="s">
        <v>10306</v>
      </c>
      <c r="O2352" s="18"/>
      <c r="Q2352" s="19">
        <f>SUBTOTAL(9,Q2286:Q2350)</f>
        <v>2734689.5699999994</v>
      </c>
      <c r="R2352" s="19">
        <f>SUBTOTAL(9,R2286:R2350)</f>
        <v>1196567.74</v>
      </c>
      <c r="S2352" s="19">
        <f>SUBTOTAL(9,S2286:S2350)</f>
        <v>1538121.83</v>
      </c>
      <c r="T2352" s="19">
        <f>SUBTOTAL(9,T2286:T2350)</f>
        <v>0</v>
      </c>
    </row>
    <row r="2353" spans="1:20" outlineLevel="4" x14ac:dyDescent="0.35">
      <c r="A2353" s="9" t="s">
        <v>1129</v>
      </c>
      <c r="B2353" s="9" t="s">
        <v>1130</v>
      </c>
      <c r="C2353" s="12" t="s">
        <v>2800</v>
      </c>
      <c r="D2353" s="5" t="s">
        <v>2801</v>
      </c>
      <c r="E2353" s="9" t="s">
        <v>2801</v>
      </c>
      <c r="F2353" s="5" t="s">
        <v>4</v>
      </c>
      <c r="G2353" s="5" t="s">
        <v>1133</v>
      </c>
      <c r="H2353" s="5" t="s">
        <v>1135</v>
      </c>
      <c r="I2353" s="4" t="s">
        <v>1136</v>
      </c>
      <c r="J2353" s="5" t="s">
        <v>4</v>
      </c>
      <c r="K2353" s="5" t="s">
        <v>4</v>
      </c>
      <c r="L2353" s="5" t="s">
        <v>4</v>
      </c>
      <c r="M2353" s="5" t="s">
        <v>5</v>
      </c>
      <c r="N2353" s="5" t="s">
        <v>2802</v>
      </c>
      <c r="O2353" s="18">
        <v>44467</v>
      </c>
      <c r="P2353" s="5" t="s">
        <v>7</v>
      </c>
      <c r="Q2353" s="19">
        <v>3060915.66</v>
      </c>
      <c r="R2353" s="19">
        <v>0</v>
      </c>
      <c r="S2353" s="19">
        <v>3060915.66</v>
      </c>
      <c r="T2353" s="19">
        <v>0</v>
      </c>
    </row>
    <row r="2354" spans="1:20" outlineLevel="4" x14ac:dyDescent="0.35">
      <c r="A2354" s="9" t="s">
        <v>1129</v>
      </c>
      <c r="B2354" s="9" t="s">
        <v>1130</v>
      </c>
      <c r="C2354" s="12" t="s">
        <v>2800</v>
      </c>
      <c r="D2354" s="5" t="s">
        <v>2801</v>
      </c>
      <c r="E2354" s="9" t="s">
        <v>2801</v>
      </c>
      <c r="F2354" s="5" t="s">
        <v>4</v>
      </c>
      <c r="G2354" s="5" t="s">
        <v>1133</v>
      </c>
      <c r="H2354" s="5" t="s">
        <v>1135</v>
      </c>
      <c r="I2354" s="4" t="s">
        <v>1136</v>
      </c>
      <c r="J2354" s="5" t="s">
        <v>4</v>
      </c>
      <c r="K2354" s="5" t="s">
        <v>4</v>
      </c>
      <c r="L2354" s="5" t="s">
        <v>4</v>
      </c>
      <c r="M2354" s="5" t="s">
        <v>5</v>
      </c>
      <c r="N2354" s="5" t="s">
        <v>2803</v>
      </c>
      <c r="O2354" s="18">
        <v>44558</v>
      </c>
      <c r="P2354" s="5" t="s">
        <v>7</v>
      </c>
      <c r="Q2354" s="19">
        <v>4196265.08</v>
      </c>
      <c r="R2354" s="19">
        <v>0</v>
      </c>
      <c r="S2354" s="19">
        <v>4196265.08</v>
      </c>
      <c r="T2354" s="19">
        <v>0</v>
      </c>
    </row>
    <row r="2355" spans="1:20" outlineLevel="3" x14ac:dyDescent="0.35">
      <c r="H2355" s="1" t="s">
        <v>11125</v>
      </c>
      <c r="O2355" s="18"/>
      <c r="Q2355" s="19">
        <f>SUBTOTAL(9,Q2353:Q2354)</f>
        <v>7257180.7400000002</v>
      </c>
      <c r="R2355" s="19">
        <f>SUBTOTAL(9,R2353:R2354)</f>
        <v>0</v>
      </c>
      <c r="S2355" s="19">
        <f>SUBTOTAL(9,S2353:S2354)</f>
        <v>7257180.7400000002</v>
      </c>
      <c r="T2355" s="19">
        <f>SUBTOTAL(9,T2353:T2354)</f>
        <v>0</v>
      </c>
    </row>
    <row r="2356" spans="1:20" ht="29" outlineLevel="4" x14ac:dyDescent="0.35">
      <c r="A2356" s="9" t="s">
        <v>97</v>
      </c>
      <c r="B2356" s="9" t="s">
        <v>98</v>
      </c>
      <c r="C2356" s="12" t="s">
        <v>2800</v>
      </c>
      <c r="D2356" s="5" t="s">
        <v>2804</v>
      </c>
      <c r="E2356" s="9" t="s">
        <v>2804</v>
      </c>
      <c r="F2356" s="5" t="s">
        <v>12477</v>
      </c>
      <c r="G2356" s="5" t="s">
        <v>4</v>
      </c>
      <c r="H2356" s="5" t="s">
        <v>2808</v>
      </c>
      <c r="I2356" s="4" t="s">
        <v>2809</v>
      </c>
      <c r="J2356" s="5" t="s">
        <v>2805</v>
      </c>
      <c r="K2356" s="5" t="s">
        <v>4</v>
      </c>
      <c r="L2356" s="5" t="s">
        <v>4</v>
      </c>
      <c r="M2356" s="5" t="s">
        <v>5</v>
      </c>
      <c r="N2356" s="5" t="s">
        <v>2806</v>
      </c>
      <c r="O2356" s="18">
        <v>44588</v>
      </c>
      <c r="P2356" s="5" t="s">
        <v>2807</v>
      </c>
      <c r="Q2356" s="19">
        <v>5883.99</v>
      </c>
      <c r="R2356" s="19">
        <v>5883.99</v>
      </c>
      <c r="S2356" s="19">
        <v>0</v>
      </c>
      <c r="T2356" s="19">
        <v>0</v>
      </c>
    </row>
    <row r="2357" spans="1:20" ht="29" outlineLevel="4" x14ac:dyDescent="0.35">
      <c r="A2357" s="9" t="s">
        <v>97</v>
      </c>
      <c r="B2357" s="9" t="s">
        <v>98</v>
      </c>
      <c r="C2357" s="12" t="s">
        <v>2800</v>
      </c>
      <c r="D2357" s="5" t="s">
        <v>2804</v>
      </c>
      <c r="E2357" s="9" t="s">
        <v>2804</v>
      </c>
      <c r="F2357" s="5" t="s">
        <v>12477</v>
      </c>
      <c r="G2357" s="5" t="s">
        <v>4</v>
      </c>
      <c r="H2357" s="5" t="s">
        <v>2808</v>
      </c>
      <c r="I2357" s="4" t="s">
        <v>2809</v>
      </c>
      <c r="J2357" s="5" t="s">
        <v>2805</v>
      </c>
      <c r="K2357" s="5" t="s">
        <v>4</v>
      </c>
      <c r="L2357" s="5" t="s">
        <v>4</v>
      </c>
      <c r="M2357" s="5" t="s">
        <v>5</v>
      </c>
      <c r="N2357" s="5" t="s">
        <v>2810</v>
      </c>
      <c r="O2357" s="18">
        <v>44665</v>
      </c>
      <c r="P2357" s="5" t="s">
        <v>2811</v>
      </c>
      <c r="Q2357" s="19">
        <v>6192.42</v>
      </c>
      <c r="R2357" s="19">
        <v>6192.42</v>
      </c>
      <c r="S2357" s="19">
        <v>0</v>
      </c>
      <c r="T2357" s="19">
        <v>0</v>
      </c>
    </row>
    <row r="2358" spans="1:20" outlineLevel="3" x14ac:dyDescent="0.35">
      <c r="H2358" s="1" t="s">
        <v>11390</v>
      </c>
      <c r="O2358" s="18"/>
      <c r="Q2358" s="19">
        <f>SUBTOTAL(9,Q2356:Q2357)</f>
        <v>12076.41</v>
      </c>
      <c r="R2358" s="19">
        <f>SUBTOTAL(9,R2356:R2357)</f>
        <v>12076.41</v>
      </c>
      <c r="S2358" s="19">
        <f>SUBTOTAL(9,S2356:S2357)</f>
        <v>0</v>
      </c>
      <c r="T2358" s="19">
        <f>SUBTOTAL(9,T2356:T2357)</f>
        <v>0</v>
      </c>
    </row>
    <row r="2359" spans="1:20" outlineLevel="2" x14ac:dyDescent="0.35">
      <c r="C2359" s="11" t="s">
        <v>10307</v>
      </c>
      <c r="O2359" s="18"/>
      <c r="Q2359" s="19">
        <f>SUBTOTAL(9,Q2353:Q2357)</f>
        <v>7269257.1500000004</v>
      </c>
      <c r="R2359" s="19">
        <f>SUBTOTAL(9,R2353:R2357)</f>
        <v>12076.41</v>
      </c>
      <c r="S2359" s="19">
        <f>SUBTOTAL(9,S2353:S2357)</f>
        <v>7257180.7400000002</v>
      </c>
      <c r="T2359" s="19">
        <f>SUBTOTAL(9,T2353:T2357)</f>
        <v>0</v>
      </c>
    </row>
    <row r="2360" spans="1:20" ht="29" outlineLevel="4" x14ac:dyDescent="0.35">
      <c r="A2360" s="9" t="s">
        <v>104</v>
      </c>
      <c r="B2360" s="9" t="s">
        <v>105</v>
      </c>
      <c r="C2360" s="12" t="s">
        <v>2812</v>
      </c>
      <c r="D2360" s="5" t="s">
        <v>2813</v>
      </c>
      <c r="E2360" s="9" t="s">
        <v>2813</v>
      </c>
      <c r="F2360" s="5" t="s">
        <v>4</v>
      </c>
      <c r="G2360" s="5" t="s">
        <v>45</v>
      </c>
      <c r="H2360" s="5" t="s">
        <v>2815</v>
      </c>
      <c r="I2360" s="4" t="s">
        <v>2816</v>
      </c>
      <c r="J2360" s="5" t="s">
        <v>4</v>
      </c>
      <c r="K2360" s="5" t="s">
        <v>4</v>
      </c>
      <c r="L2360" s="5" t="s">
        <v>4</v>
      </c>
      <c r="M2360" s="5" t="s">
        <v>5</v>
      </c>
      <c r="N2360" s="5" t="s">
        <v>2814</v>
      </c>
      <c r="O2360" s="18">
        <v>44399</v>
      </c>
      <c r="P2360" s="5" t="s">
        <v>7</v>
      </c>
      <c r="Q2360" s="19">
        <v>136.21</v>
      </c>
      <c r="R2360" s="19">
        <v>0</v>
      </c>
      <c r="S2360" s="19">
        <v>136.21</v>
      </c>
      <c r="T2360" s="19">
        <v>0</v>
      </c>
    </row>
    <row r="2361" spans="1:20" ht="29" outlineLevel="4" x14ac:dyDescent="0.35">
      <c r="A2361" s="9" t="s">
        <v>104</v>
      </c>
      <c r="B2361" s="9" t="s">
        <v>105</v>
      </c>
      <c r="C2361" s="12" t="s">
        <v>2812</v>
      </c>
      <c r="D2361" s="5" t="s">
        <v>2813</v>
      </c>
      <c r="E2361" s="9" t="s">
        <v>2813</v>
      </c>
      <c r="F2361" s="5" t="s">
        <v>49</v>
      </c>
      <c r="G2361" s="5" t="s">
        <v>4</v>
      </c>
      <c r="H2361" s="5" t="s">
        <v>2815</v>
      </c>
      <c r="I2361" s="4" t="s">
        <v>2816</v>
      </c>
      <c r="J2361" s="5" t="s">
        <v>4</v>
      </c>
      <c r="K2361" s="5" t="s">
        <v>4</v>
      </c>
      <c r="L2361" s="5" t="s">
        <v>4</v>
      </c>
      <c r="M2361" s="5" t="s">
        <v>5</v>
      </c>
      <c r="N2361" s="5" t="s">
        <v>2814</v>
      </c>
      <c r="O2361" s="18">
        <v>44399</v>
      </c>
      <c r="P2361" s="5" t="s">
        <v>7</v>
      </c>
      <c r="Q2361" s="19">
        <v>2179.79</v>
      </c>
      <c r="R2361" s="19">
        <v>2179.79</v>
      </c>
      <c r="S2361" s="19">
        <v>0</v>
      </c>
      <c r="T2361" s="19">
        <v>0</v>
      </c>
    </row>
    <row r="2362" spans="1:20" outlineLevel="3" x14ac:dyDescent="0.35">
      <c r="H2362" s="1" t="s">
        <v>11391</v>
      </c>
      <c r="O2362" s="18"/>
      <c r="Q2362" s="19">
        <f>SUBTOTAL(9,Q2360:Q2361)</f>
        <v>2316</v>
      </c>
      <c r="R2362" s="19">
        <f>SUBTOTAL(9,R2360:R2361)</f>
        <v>2179.79</v>
      </c>
      <c r="S2362" s="19">
        <f>SUBTOTAL(9,S2360:S2361)</f>
        <v>136.21</v>
      </c>
      <c r="T2362" s="19">
        <f>SUBTOTAL(9,T2360:T2361)</f>
        <v>0</v>
      </c>
    </row>
    <row r="2363" spans="1:20" ht="29" outlineLevel="4" x14ac:dyDescent="0.35">
      <c r="A2363" s="9" t="s">
        <v>104</v>
      </c>
      <c r="B2363" s="9" t="s">
        <v>105</v>
      </c>
      <c r="C2363" s="12" t="s">
        <v>2812</v>
      </c>
      <c r="D2363" s="5" t="s">
        <v>2813</v>
      </c>
      <c r="E2363" s="9" t="s">
        <v>2813</v>
      </c>
      <c r="F2363" s="5" t="s">
        <v>49</v>
      </c>
      <c r="G2363" s="5" t="s">
        <v>4</v>
      </c>
      <c r="H2363" s="5" t="s">
        <v>2818</v>
      </c>
      <c r="I2363" s="4" t="s">
        <v>2819</v>
      </c>
      <c r="J2363" s="5" t="s">
        <v>4</v>
      </c>
      <c r="K2363" s="5" t="s">
        <v>4</v>
      </c>
      <c r="L2363" s="5" t="s">
        <v>4</v>
      </c>
      <c r="M2363" s="5" t="s">
        <v>5</v>
      </c>
      <c r="N2363" s="5" t="s">
        <v>2817</v>
      </c>
      <c r="O2363" s="18">
        <v>44399</v>
      </c>
      <c r="P2363" s="5" t="s">
        <v>7</v>
      </c>
      <c r="Q2363" s="19">
        <v>7994</v>
      </c>
      <c r="R2363" s="19">
        <v>7994</v>
      </c>
      <c r="S2363" s="19">
        <v>0</v>
      </c>
      <c r="T2363" s="19">
        <v>0</v>
      </c>
    </row>
    <row r="2364" spans="1:20" outlineLevel="3" x14ac:dyDescent="0.35">
      <c r="H2364" s="1" t="s">
        <v>11392</v>
      </c>
      <c r="O2364" s="18"/>
      <c r="Q2364" s="19">
        <f>SUBTOTAL(9,Q2363:Q2363)</f>
        <v>7994</v>
      </c>
      <c r="R2364" s="19">
        <f>SUBTOTAL(9,R2363:R2363)</f>
        <v>7994</v>
      </c>
      <c r="S2364" s="19">
        <f>SUBTOTAL(9,S2363:S2363)</f>
        <v>0</v>
      </c>
      <c r="T2364" s="19">
        <f>SUBTOTAL(9,T2363:T2363)</f>
        <v>0</v>
      </c>
    </row>
    <row r="2365" spans="1:20" ht="29" outlineLevel="4" x14ac:dyDescent="0.35">
      <c r="A2365" s="9" t="s">
        <v>104</v>
      </c>
      <c r="B2365" s="9" t="s">
        <v>105</v>
      </c>
      <c r="C2365" s="12" t="s">
        <v>2812</v>
      </c>
      <c r="D2365" s="5" t="s">
        <v>2813</v>
      </c>
      <c r="E2365" s="9" t="s">
        <v>2813</v>
      </c>
      <c r="F2365" s="5" t="s">
        <v>4</v>
      </c>
      <c r="G2365" s="5" t="s">
        <v>45</v>
      </c>
      <c r="H2365" s="5" t="s">
        <v>2821</v>
      </c>
      <c r="I2365" s="4" t="s">
        <v>2822</v>
      </c>
      <c r="J2365" s="5" t="s">
        <v>4</v>
      </c>
      <c r="K2365" s="5" t="s">
        <v>4</v>
      </c>
      <c r="L2365" s="5" t="s">
        <v>4</v>
      </c>
      <c r="M2365" s="5" t="s">
        <v>5</v>
      </c>
      <c r="N2365" s="5" t="s">
        <v>2820</v>
      </c>
      <c r="O2365" s="18">
        <v>44434</v>
      </c>
      <c r="P2365" s="5" t="s">
        <v>7</v>
      </c>
      <c r="Q2365" s="19">
        <v>0</v>
      </c>
      <c r="R2365" s="19">
        <v>0</v>
      </c>
      <c r="S2365" s="19">
        <v>0</v>
      </c>
      <c r="T2365" s="19">
        <v>0</v>
      </c>
    </row>
    <row r="2366" spans="1:20" ht="29" outlineLevel="4" x14ac:dyDescent="0.35">
      <c r="A2366" s="9" t="s">
        <v>104</v>
      </c>
      <c r="B2366" s="9" t="s">
        <v>105</v>
      </c>
      <c r="C2366" s="12" t="s">
        <v>2812</v>
      </c>
      <c r="D2366" s="5" t="s">
        <v>2813</v>
      </c>
      <c r="E2366" s="9" t="s">
        <v>2813</v>
      </c>
      <c r="F2366" s="5" t="s">
        <v>49</v>
      </c>
      <c r="G2366" s="5" t="s">
        <v>4</v>
      </c>
      <c r="H2366" s="5" t="s">
        <v>2821</v>
      </c>
      <c r="I2366" s="4" t="s">
        <v>2822</v>
      </c>
      <c r="J2366" s="5" t="s">
        <v>4</v>
      </c>
      <c r="K2366" s="5" t="s">
        <v>4</v>
      </c>
      <c r="L2366" s="5" t="s">
        <v>4</v>
      </c>
      <c r="M2366" s="5" t="s">
        <v>5</v>
      </c>
      <c r="N2366" s="5" t="s">
        <v>2820</v>
      </c>
      <c r="O2366" s="18">
        <v>44434</v>
      </c>
      <c r="P2366" s="5" t="s">
        <v>7</v>
      </c>
      <c r="Q2366" s="19">
        <v>28264</v>
      </c>
      <c r="R2366" s="19">
        <v>28264</v>
      </c>
      <c r="S2366" s="19">
        <v>0</v>
      </c>
      <c r="T2366" s="19">
        <v>0</v>
      </c>
    </row>
    <row r="2367" spans="1:20" outlineLevel="3" x14ac:dyDescent="0.35">
      <c r="H2367" s="1" t="s">
        <v>11393</v>
      </c>
      <c r="O2367" s="18"/>
      <c r="Q2367" s="19">
        <f>SUBTOTAL(9,Q2365:Q2366)</f>
        <v>28264</v>
      </c>
      <c r="R2367" s="19">
        <f>SUBTOTAL(9,R2365:R2366)</f>
        <v>28264</v>
      </c>
      <c r="S2367" s="19">
        <f>SUBTOTAL(9,S2365:S2366)</f>
        <v>0</v>
      </c>
      <c r="T2367" s="19">
        <f>SUBTOTAL(9,T2365:T2366)</f>
        <v>0</v>
      </c>
    </row>
    <row r="2368" spans="1:20" ht="29" outlineLevel="4" x14ac:dyDescent="0.35">
      <c r="A2368" s="9" t="s">
        <v>104</v>
      </c>
      <c r="B2368" s="9" t="s">
        <v>105</v>
      </c>
      <c r="C2368" s="12" t="s">
        <v>2812</v>
      </c>
      <c r="D2368" s="5" t="s">
        <v>2813</v>
      </c>
      <c r="E2368" s="9" t="s">
        <v>2813</v>
      </c>
      <c r="F2368" s="5" t="s">
        <v>41</v>
      </c>
      <c r="G2368" s="5" t="s">
        <v>4</v>
      </c>
      <c r="H2368" s="5" t="s">
        <v>2824</v>
      </c>
      <c r="I2368" s="4" t="s">
        <v>2825</v>
      </c>
      <c r="J2368" s="5" t="s">
        <v>4</v>
      </c>
      <c r="K2368" s="5" t="s">
        <v>4</v>
      </c>
      <c r="L2368" s="5" t="s">
        <v>4</v>
      </c>
      <c r="M2368" s="5" t="s">
        <v>5</v>
      </c>
      <c r="N2368" s="5" t="s">
        <v>2823</v>
      </c>
      <c r="O2368" s="18">
        <v>44496</v>
      </c>
      <c r="P2368" s="5" t="s">
        <v>7</v>
      </c>
      <c r="Q2368" s="19">
        <v>9944</v>
      </c>
      <c r="R2368" s="19">
        <v>9944</v>
      </c>
      <c r="S2368" s="19">
        <v>0</v>
      </c>
      <c r="T2368" s="19">
        <v>0</v>
      </c>
    </row>
    <row r="2369" spans="1:20" ht="29" outlineLevel="4" x14ac:dyDescent="0.35">
      <c r="A2369" s="9" t="s">
        <v>104</v>
      </c>
      <c r="B2369" s="9" t="s">
        <v>105</v>
      </c>
      <c r="C2369" s="12" t="s">
        <v>2812</v>
      </c>
      <c r="D2369" s="5" t="s">
        <v>2813</v>
      </c>
      <c r="E2369" s="9" t="s">
        <v>2813</v>
      </c>
      <c r="F2369" s="5" t="s">
        <v>41</v>
      </c>
      <c r="G2369" s="5" t="s">
        <v>4</v>
      </c>
      <c r="H2369" s="5" t="s">
        <v>2824</v>
      </c>
      <c r="I2369" s="4" t="s">
        <v>2825</v>
      </c>
      <c r="J2369" s="5" t="s">
        <v>4</v>
      </c>
      <c r="K2369" s="5" t="s">
        <v>4</v>
      </c>
      <c r="L2369" s="5" t="s">
        <v>4</v>
      </c>
      <c r="M2369" s="5" t="s">
        <v>5</v>
      </c>
      <c r="N2369" s="5" t="s">
        <v>2826</v>
      </c>
      <c r="O2369" s="18">
        <v>44601</v>
      </c>
      <c r="P2369" s="5" t="s">
        <v>7</v>
      </c>
      <c r="Q2369" s="19">
        <v>15188</v>
      </c>
      <c r="R2369" s="19">
        <v>15188</v>
      </c>
      <c r="S2369" s="19">
        <v>0</v>
      </c>
      <c r="T2369" s="19">
        <v>0</v>
      </c>
    </row>
    <row r="2370" spans="1:20" ht="29" outlineLevel="4" x14ac:dyDescent="0.35">
      <c r="A2370" s="9" t="s">
        <v>104</v>
      </c>
      <c r="B2370" s="9" t="s">
        <v>105</v>
      </c>
      <c r="C2370" s="12" t="s">
        <v>2812</v>
      </c>
      <c r="D2370" s="5" t="s">
        <v>2813</v>
      </c>
      <c r="E2370" s="9" t="s">
        <v>2813</v>
      </c>
      <c r="F2370" s="5" t="s">
        <v>41</v>
      </c>
      <c r="G2370" s="5" t="s">
        <v>4</v>
      </c>
      <c r="H2370" s="5" t="s">
        <v>2824</v>
      </c>
      <c r="I2370" s="4" t="s">
        <v>2825</v>
      </c>
      <c r="J2370" s="5" t="s">
        <v>4</v>
      </c>
      <c r="K2370" s="5" t="s">
        <v>4</v>
      </c>
      <c r="L2370" s="5" t="s">
        <v>4</v>
      </c>
      <c r="M2370" s="5" t="s">
        <v>5</v>
      </c>
      <c r="N2370" s="5" t="s">
        <v>2827</v>
      </c>
      <c r="O2370" s="18">
        <v>44685</v>
      </c>
      <c r="P2370" s="5" t="s">
        <v>7</v>
      </c>
      <c r="Q2370" s="19">
        <v>14868</v>
      </c>
      <c r="R2370" s="19">
        <v>14868</v>
      </c>
      <c r="S2370" s="19">
        <v>0</v>
      </c>
      <c r="T2370" s="19">
        <v>0</v>
      </c>
    </row>
    <row r="2371" spans="1:20" outlineLevel="3" x14ac:dyDescent="0.35">
      <c r="H2371" s="1" t="s">
        <v>11394</v>
      </c>
      <c r="O2371" s="18"/>
      <c r="Q2371" s="19">
        <f>SUBTOTAL(9,Q2368:Q2370)</f>
        <v>40000</v>
      </c>
      <c r="R2371" s="19">
        <f>SUBTOTAL(9,R2368:R2370)</f>
        <v>40000</v>
      </c>
      <c r="S2371" s="19">
        <f>SUBTOTAL(9,S2368:S2370)</f>
        <v>0</v>
      </c>
      <c r="T2371" s="19">
        <f>SUBTOTAL(9,T2368:T2370)</f>
        <v>0</v>
      </c>
    </row>
    <row r="2372" spans="1:20" ht="29" outlineLevel="4" x14ac:dyDescent="0.35">
      <c r="A2372" s="9" t="s">
        <v>104</v>
      </c>
      <c r="B2372" s="9" t="s">
        <v>105</v>
      </c>
      <c r="C2372" s="12" t="s">
        <v>2812</v>
      </c>
      <c r="D2372" s="5" t="s">
        <v>2813</v>
      </c>
      <c r="E2372" s="9" t="s">
        <v>2813</v>
      </c>
      <c r="F2372" s="5" t="s">
        <v>4</v>
      </c>
      <c r="G2372" s="5" t="s">
        <v>45</v>
      </c>
      <c r="H2372" s="5" t="s">
        <v>2829</v>
      </c>
      <c r="I2372" s="4" t="s">
        <v>2830</v>
      </c>
      <c r="J2372" s="5" t="s">
        <v>4</v>
      </c>
      <c r="K2372" s="5" t="s">
        <v>4</v>
      </c>
      <c r="L2372" s="5" t="s">
        <v>4</v>
      </c>
      <c r="M2372" s="5" t="s">
        <v>5</v>
      </c>
      <c r="N2372" s="5" t="s">
        <v>2828</v>
      </c>
      <c r="O2372" s="18">
        <v>44475</v>
      </c>
      <c r="P2372" s="5" t="s">
        <v>7</v>
      </c>
      <c r="Q2372" s="19">
        <v>1657.58</v>
      </c>
      <c r="R2372" s="19">
        <v>0</v>
      </c>
      <c r="S2372" s="19">
        <v>1657.58</v>
      </c>
      <c r="T2372" s="19">
        <v>0</v>
      </c>
    </row>
    <row r="2373" spans="1:20" ht="29" outlineLevel="4" x14ac:dyDescent="0.35">
      <c r="A2373" s="9" t="s">
        <v>104</v>
      </c>
      <c r="B2373" s="9" t="s">
        <v>105</v>
      </c>
      <c r="C2373" s="12" t="s">
        <v>2812</v>
      </c>
      <c r="D2373" s="5" t="s">
        <v>2813</v>
      </c>
      <c r="E2373" s="9" t="s">
        <v>2813</v>
      </c>
      <c r="F2373" s="5" t="s">
        <v>4</v>
      </c>
      <c r="G2373" s="5" t="s">
        <v>45</v>
      </c>
      <c r="H2373" s="5" t="s">
        <v>2829</v>
      </c>
      <c r="I2373" s="4" t="s">
        <v>2830</v>
      </c>
      <c r="J2373" s="5" t="s">
        <v>4</v>
      </c>
      <c r="K2373" s="5" t="s">
        <v>4</v>
      </c>
      <c r="L2373" s="5" t="s">
        <v>4</v>
      </c>
      <c r="M2373" s="5" t="s">
        <v>5</v>
      </c>
      <c r="N2373" s="5" t="s">
        <v>2831</v>
      </c>
      <c r="O2373" s="18">
        <v>44585</v>
      </c>
      <c r="P2373" s="5" t="s">
        <v>7</v>
      </c>
      <c r="Q2373" s="19">
        <v>2003.34</v>
      </c>
      <c r="R2373" s="19">
        <v>0</v>
      </c>
      <c r="S2373" s="19">
        <v>2003.34</v>
      </c>
      <c r="T2373" s="19">
        <v>0</v>
      </c>
    </row>
    <row r="2374" spans="1:20" ht="29" outlineLevel="4" x14ac:dyDescent="0.35">
      <c r="A2374" s="9" t="s">
        <v>104</v>
      </c>
      <c r="B2374" s="9" t="s">
        <v>105</v>
      </c>
      <c r="C2374" s="12" t="s">
        <v>2812</v>
      </c>
      <c r="D2374" s="5" t="s">
        <v>2813</v>
      </c>
      <c r="E2374" s="9" t="s">
        <v>2813</v>
      </c>
      <c r="F2374" s="5" t="s">
        <v>4</v>
      </c>
      <c r="G2374" s="5" t="s">
        <v>45</v>
      </c>
      <c r="H2374" s="5" t="s">
        <v>2829</v>
      </c>
      <c r="I2374" s="4" t="s">
        <v>2830</v>
      </c>
      <c r="J2374" s="5" t="s">
        <v>4</v>
      </c>
      <c r="K2374" s="5" t="s">
        <v>4</v>
      </c>
      <c r="L2374" s="5" t="s">
        <v>4</v>
      </c>
      <c r="M2374" s="5" t="s">
        <v>5</v>
      </c>
      <c r="N2374" s="5" t="s">
        <v>2832</v>
      </c>
      <c r="O2374" s="18">
        <v>44678</v>
      </c>
      <c r="P2374" s="5" t="s">
        <v>7</v>
      </c>
      <c r="Q2374" s="19">
        <v>1728.05</v>
      </c>
      <c r="R2374" s="19">
        <v>0</v>
      </c>
      <c r="S2374" s="19">
        <v>1728.05</v>
      </c>
      <c r="T2374" s="19">
        <v>0</v>
      </c>
    </row>
    <row r="2375" spans="1:20" ht="29" outlineLevel="4" x14ac:dyDescent="0.35">
      <c r="A2375" s="9" t="s">
        <v>104</v>
      </c>
      <c r="B2375" s="9" t="s">
        <v>105</v>
      </c>
      <c r="C2375" s="12" t="s">
        <v>2812</v>
      </c>
      <c r="D2375" s="5" t="s">
        <v>2813</v>
      </c>
      <c r="E2375" s="9" t="s">
        <v>2813</v>
      </c>
      <c r="F2375" s="5" t="s">
        <v>49</v>
      </c>
      <c r="G2375" s="5" t="s">
        <v>4</v>
      </c>
      <c r="H2375" s="5" t="s">
        <v>2829</v>
      </c>
      <c r="I2375" s="4" t="s">
        <v>2830</v>
      </c>
      <c r="J2375" s="5" t="s">
        <v>4</v>
      </c>
      <c r="K2375" s="5" t="s">
        <v>4</v>
      </c>
      <c r="L2375" s="5" t="s">
        <v>4</v>
      </c>
      <c r="M2375" s="5" t="s">
        <v>5</v>
      </c>
      <c r="N2375" s="5" t="s">
        <v>2828</v>
      </c>
      <c r="O2375" s="18">
        <v>44475</v>
      </c>
      <c r="P2375" s="5" t="s">
        <v>7</v>
      </c>
      <c r="Q2375" s="19">
        <v>26522.42</v>
      </c>
      <c r="R2375" s="19">
        <v>26522.42</v>
      </c>
      <c r="S2375" s="19">
        <v>0</v>
      </c>
      <c r="T2375" s="19">
        <v>0</v>
      </c>
    </row>
    <row r="2376" spans="1:20" ht="29" outlineLevel="4" x14ac:dyDescent="0.35">
      <c r="A2376" s="9" t="s">
        <v>104</v>
      </c>
      <c r="B2376" s="9" t="s">
        <v>105</v>
      </c>
      <c r="C2376" s="12" t="s">
        <v>2812</v>
      </c>
      <c r="D2376" s="5" t="s">
        <v>2813</v>
      </c>
      <c r="E2376" s="9" t="s">
        <v>2813</v>
      </c>
      <c r="F2376" s="5" t="s">
        <v>49</v>
      </c>
      <c r="G2376" s="5" t="s">
        <v>4</v>
      </c>
      <c r="H2376" s="5" t="s">
        <v>2829</v>
      </c>
      <c r="I2376" s="4" t="s">
        <v>2830</v>
      </c>
      <c r="J2376" s="5" t="s">
        <v>4</v>
      </c>
      <c r="K2376" s="5" t="s">
        <v>4</v>
      </c>
      <c r="L2376" s="5" t="s">
        <v>4</v>
      </c>
      <c r="M2376" s="5" t="s">
        <v>5</v>
      </c>
      <c r="N2376" s="5" t="s">
        <v>2831</v>
      </c>
      <c r="O2376" s="18">
        <v>44585</v>
      </c>
      <c r="P2376" s="5" t="s">
        <v>7</v>
      </c>
      <c r="Q2376" s="19">
        <v>32054.66</v>
      </c>
      <c r="R2376" s="19">
        <v>32054.66</v>
      </c>
      <c r="S2376" s="19">
        <v>0</v>
      </c>
      <c r="T2376" s="19">
        <v>0</v>
      </c>
    </row>
    <row r="2377" spans="1:20" ht="29" outlineLevel="4" x14ac:dyDescent="0.35">
      <c r="A2377" s="9" t="s">
        <v>104</v>
      </c>
      <c r="B2377" s="9" t="s">
        <v>105</v>
      </c>
      <c r="C2377" s="12" t="s">
        <v>2812</v>
      </c>
      <c r="D2377" s="5" t="s">
        <v>2813</v>
      </c>
      <c r="E2377" s="9" t="s">
        <v>2813</v>
      </c>
      <c r="F2377" s="5" t="s">
        <v>49</v>
      </c>
      <c r="G2377" s="5" t="s">
        <v>4</v>
      </c>
      <c r="H2377" s="5" t="s">
        <v>2829</v>
      </c>
      <c r="I2377" s="4" t="s">
        <v>2830</v>
      </c>
      <c r="J2377" s="5" t="s">
        <v>4</v>
      </c>
      <c r="K2377" s="5" t="s">
        <v>4</v>
      </c>
      <c r="L2377" s="5" t="s">
        <v>4</v>
      </c>
      <c r="M2377" s="5" t="s">
        <v>5</v>
      </c>
      <c r="N2377" s="5" t="s">
        <v>2832</v>
      </c>
      <c r="O2377" s="18">
        <v>44678</v>
      </c>
      <c r="P2377" s="5" t="s">
        <v>7</v>
      </c>
      <c r="Q2377" s="19">
        <v>27649.95</v>
      </c>
      <c r="R2377" s="19">
        <v>27649.95</v>
      </c>
      <c r="S2377" s="19">
        <v>0</v>
      </c>
      <c r="T2377" s="19">
        <v>0</v>
      </c>
    </row>
    <row r="2378" spans="1:20" outlineLevel="3" x14ac:dyDescent="0.35">
      <c r="H2378" s="1" t="s">
        <v>11395</v>
      </c>
      <c r="O2378" s="18"/>
      <c r="Q2378" s="19">
        <f>SUBTOTAL(9,Q2372:Q2377)</f>
        <v>91616</v>
      </c>
      <c r="R2378" s="19">
        <f>SUBTOTAL(9,R2372:R2377)</f>
        <v>86227.03</v>
      </c>
      <c r="S2378" s="19">
        <f>SUBTOTAL(9,S2372:S2377)</f>
        <v>5388.97</v>
      </c>
      <c r="T2378" s="19">
        <f>SUBTOTAL(9,T2372:T2377)</f>
        <v>0</v>
      </c>
    </row>
    <row r="2379" spans="1:20" outlineLevel="4" x14ac:dyDescent="0.35">
      <c r="A2379" s="9" t="s">
        <v>104</v>
      </c>
      <c r="B2379" s="9" t="s">
        <v>105</v>
      </c>
      <c r="C2379" s="12" t="s">
        <v>2812</v>
      </c>
      <c r="D2379" s="5" t="s">
        <v>2813</v>
      </c>
      <c r="E2379" s="9" t="s">
        <v>2813</v>
      </c>
      <c r="F2379" s="5" t="s">
        <v>4</v>
      </c>
      <c r="G2379" s="5" t="s">
        <v>106</v>
      </c>
      <c r="H2379" s="5" t="s">
        <v>108</v>
      </c>
      <c r="I2379" s="20" t="s">
        <v>12479</v>
      </c>
      <c r="J2379" s="5" t="s">
        <v>4</v>
      </c>
      <c r="K2379" s="5" t="s">
        <v>4</v>
      </c>
      <c r="L2379" s="5" t="s">
        <v>4</v>
      </c>
      <c r="M2379" s="5" t="s">
        <v>5</v>
      </c>
      <c r="N2379" s="5" t="s">
        <v>2833</v>
      </c>
      <c r="O2379" s="18">
        <v>44524</v>
      </c>
      <c r="P2379" s="5" t="s">
        <v>7</v>
      </c>
      <c r="Q2379" s="19">
        <v>50292</v>
      </c>
      <c r="R2379" s="19">
        <v>0</v>
      </c>
      <c r="S2379" s="19">
        <v>50292</v>
      </c>
      <c r="T2379" s="19">
        <v>0</v>
      </c>
    </row>
    <row r="2380" spans="1:20" outlineLevel="3" x14ac:dyDescent="0.35">
      <c r="H2380" s="1" t="s">
        <v>10932</v>
      </c>
      <c r="O2380" s="18"/>
      <c r="Q2380" s="19">
        <f>SUBTOTAL(9,Q2379:Q2379)</f>
        <v>50292</v>
      </c>
      <c r="R2380" s="19">
        <f>SUBTOTAL(9,R2379:R2379)</f>
        <v>0</v>
      </c>
      <c r="S2380" s="19">
        <f>SUBTOTAL(9,S2379:S2379)</f>
        <v>50292</v>
      </c>
      <c r="T2380" s="19">
        <f>SUBTOTAL(9,T2379:T2379)</f>
        <v>0</v>
      </c>
    </row>
    <row r="2381" spans="1:20" outlineLevel="4" x14ac:dyDescent="0.35">
      <c r="A2381" s="9" t="s">
        <v>104</v>
      </c>
      <c r="B2381" s="9" t="s">
        <v>105</v>
      </c>
      <c r="C2381" s="12" t="s">
        <v>2812</v>
      </c>
      <c r="D2381" s="5" t="s">
        <v>2813</v>
      </c>
      <c r="E2381" s="9" t="s">
        <v>2813</v>
      </c>
      <c r="F2381" s="5" t="s">
        <v>4</v>
      </c>
      <c r="G2381" s="5" t="s">
        <v>106</v>
      </c>
      <c r="H2381" s="5" t="s">
        <v>109</v>
      </c>
      <c r="I2381" s="20" t="s">
        <v>12480</v>
      </c>
      <c r="J2381" s="5" t="s">
        <v>4</v>
      </c>
      <c r="K2381" s="5" t="s">
        <v>4</v>
      </c>
      <c r="L2381" s="5" t="s">
        <v>4</v>
      </c>
      <c r="M2381" s="5" t="s">
        <v>5</v>
      </c>
      <c r="N2381" s="5" t="s">
        <v>2833</v>
      </c>
      <c r="O2381" s="18">
        <v>44524</v>
      </c>
      <c r="P2381" s="5" t="s">
        <v>7</v>
      </c>
      <c r="Q2381" s="19">
        <v>53127</v>
      </c>
      <c r="R2381" s="19">
        <v>0</v>
      </c>
      <c r="S2381" s="19">
        <v>53127</v>
      </c>
      <c r="T2381" s="19">
        <v>0</v>
      </c>
    </row>
    <row r="2382" spans="1:20" outlineLevel="3" x14ac:dyDescent="0.35">
      <c r="H2382" s="1" t="s">
        <v>10933</v>
      </c>
      <c r="O2382" s="18"/>
      <c r="Q2382" s="19">
        <f>SUBTOTAL(9,Q2381:Q2381)</f>
        <v>53127</v>
      </c>
      <c r="R2382" s="19">
        <f>SUBTOTAL(9,R2381:R2381)</f>
        <v>0</v>
      </c>
      <c r="S2382" s="19">
        <f>SUBTOTAL(9,S2381:S2381)</f>
        <v>53127</v>
      </c>
      <c r="T2382" s="19">
        <f>SUBTOTAL(9,T2381:T2381)</f>
        <v>0</v>
      </c>
    </row>
    <row r="2383" spans="1:20" outlineLevel="4" x14ac:dyDescent="0.35">
      <c r="A2383" s="9" t="s">
        <v>104</v>
      </c>
      <c r="B2383" s="9" t="s">
        <v>105</v>
      </c>
      <c r="C2383" s="12" t="s">
        <v>2812</v>
      </c>
      <c r="D2383" s="5" t="s">
        <v>2813</v>
      </c>
      <c r="E2383" s="9" t="s">
        <v>2813</v>
      </c>
      <c r="F2383" s="5" t="s">
        <v>4</v>
      </c>
      <c r="G2383" s="5" t="s">
        <v>106</v>
      </c>
      <c r="H2383" s="5" t="s">
        <v>110</v>
      </c>
      <c r="I2383" s="20" t="s">
        <v>12481</v>
      </c>
      <c r="J2383" s="5" t="s">
        <v>4</v>
      </c>
      <c r="K2383" s="5" t="s">
        <v>4</v>
      </c>
      <c r="L2383" s="5" t="s">
        <v>4</v>
      </c>
      <c r="M2383" s="5" t="s">
        <v>5</v>
      </c>
      <c r="N2383" s="5" t="s">
        <v>2833</v>
      </c>
      <c r="O2383" s="18">
        <v>44524</v>
      </c>
      <c r="P2383" s="5" t="s">
        <v>7</v>
      </c>
      <c r="Q2383" s="19">
        <v>4967</v>
      </c>
      <c r="R2383" s="19">
        <v>0</v>
      </c>
      <c r="S2383" s="19">
        <v>4967</v>
      </c>
      <c r="T2383" s="19">
        <v>0</v>
      </c>
    </row>
    <row r="2384" spans="1:20" outlineLevel="3" x14ac:dyDescent="0.35">
      <c r="H2384" s="1" t="s">
        <v>10934</v>
      </c>
      <c r="O2384" s="18"/>
      <c r="Q2384" s="19">
        <f>SUBTOTAL(9,Q2383:Q2383)</f>
        <v>4967</v>
      </c>
      <c r="R2384" s="19">
        <f>SUBTOTAL(9,R2383:R2383)</f>
        <v>0</v>
      </c>
      <c r="S2384" s="19">
        <f>SUBTOTAL(9,S2383:S2383)</f>
        <v>4967</v>
      </c>
      <c r="T2384" s="19">
        <f>SUBTOTAL(9,T2383:T2383)</f>
        <v>0</v>
      </c>
    </row>
    <row r="2385" spans="1:20" outlineLevel="2" x14ac:dyDescent="0.35">
      <c r="C2385" s="11" t="s">
        <v>10308</v>
      </c>
      <c r="O2385" s="18"/>
      <c r="Q2385" s="19">
        <f>SUBTOTAL(9,Q2360:Q2383)</f>
        <v>278576</v>
      </c>
      <c r="R2385" s="19">
        <f>SUBTOTAL(9,R2360:R2383)</f>
        <v>164664.82</v>
      </c>
      <c r="S2385" s="19">
        <f>SUBTOTAL(9,S2360:S2383)</f>
        <v>113911.18</v>
      </c>
      <c r="T2385" s="19">
        <f>SUBTOTAL(9,T2360:T2383)</f>
        <v>0</v>
      </c>
    </row>
    <row r="2386" spans="1:20" ht="29" outlineLevel="4" x14ac:dyDescent="0.35">
      <c r="A2386" s="9" t="s">
        <v>97</v>
      </c>
      <c r="B2386" s="9" t="s">
        <v>98</v>
      </c>
      <c r="C2386" s="12" t="s">
        <v>12367</v>
      </c>
      <c r="D2386" s="5" t="s">
        <v>2834</v>
      </c>
      <c r="E2386" s="9" t="s">
        <v>2834</v>
      </c>
      <c r="F2386" s="5" t="s">
        <v>4</v>
      </c>
      <c r="G2386" s="5" t="s">
        <v>1006</v>
      </c>
      <c r="H2386" s="5" t="s">
        <v>2837</v>
      </c>
      <c r="I2386" s="4" t="s">
        <v>2838</v>
      </c>
      <c r="J2386" s="5" t="s">
        <v>4</v>
      </c>
      <c r="K2386" s="5" t="s">
        <v>4</v>
      </c>
      <c r="L2386" s="5" t="s">
        <v>4</v>
      </c>
      <c r="M2386" s="5" t="s">
        <v>5</v>
      </c>
      <c r="N2386" s="5" t="s">
        <v>2835</v>
      </c>
      <c r="O2386" s="18">
        <v>44462</v>
      </c>
      <c r="P2386" s="5" t="s">
        <v>2836</v>
      </c>
      <c r="Q2386" s="19">
        <v>25000</v>
      </c>
      <c r="R2386" s="19">
        <v>0</v>
      </c>
      <c r="S2386" s="19">
        <v>25000</v>
      </c>
      <c r="T2386" s="19">
        <v>0</v>
      </c>
    </row>
    <row r="2387" spans="1:20" outlineLevel="3" x14ac:dyDescent="0.35">
      <c r="H2387" s="1" t="s">
        <v>11396</v>
      </c>
      <c r="O2387" s="18"/>
      <c r="Q2387" s="19">
        <f>SUBTOTAL(9,Q2386:Q2386)</f>
        <v>25000</v>
      </c>
      <c r="R2387" s="19">
        <f>SUBTOTAL(9,R2386:R2386)</f>
        <v>0</v>
      </c>
      <c r="S2387" s="19">
        <f>SUBTOTAL(9,S2386:S2386)</f>
        <v>25000</v>
      </c>
      <c r="T2387" s="19">
        <f>SUBTOTAL(9,T2386:T2386)</f>
        <v>0</v>
      </c>
    </row>
    <row r="2388" spans="1:20" outlineLevel="2" x14ac:dyDescent="0.35">
      <c r="C2388" s="11" t="s">
        <v>12368</v>
      </c>
      <c r="O2388" s="18"/>
      <c r="Q2388" s="19">
        <f>SUBTOTAL(9,Q2386:Q2386)</f>
        <v>25000</v>
      </c>
      <c r="R2388" s="19">
        <f>SUBTOTAL(9,R2386:R2386)</f>
        <v>0</v>
      </c>
      <c r="S2388" s="19">
        <f>SUBTOTAL(9,S2386:S2386)</f>
        <v>25000</v>
      </c>
      <c r="T2388" s="19">
        <f>SUBTOTAL(9,T2386:T2386)</f>
        <v>0</v>
      </c>
    </row>
    <row r="2389" spans="1:20" outlineLevel="4" x14ac:dyDescent="0.35">
      <c r="A2389" s="9" t="s">
        <v>104</v>
      </c>
      <c r="B2389" s="9" t="s">
        <v>105</v>
      </c>
      <c r="C2389" s="12" t="s">
        <v>2839</v>
      </c>
      <c r="D2389" s="5" t="s">
        <v>2840</v>
      </c>
      <c r="E2389" s="9" t="s">
        <v>2840</v>
      </c>
      <c r="F2389" s="5" t="s">
        <v>4</v>
      </c>
      <c r="G2389" s="5" t="s">
        <v>106</v>
      </c>
      <c r="H2389" s="5" t="s">
        <v>108</v>
      </c>
      <c r="I2389" s="20" t="s">
        <v>12479</v>
      </c>
      <c r="J2389" s="5" t="s">
        <v>4</v>
      </c>
      <c r="K2389" s="5" t="s">
        <v>4</v>
      </c>
      <c r="L2389" s="5" t="s">
        <v>4</v>
      </c>
      <c r="M2389" s="5" t="s">
        <v>5</v>
      </c>
      <c r="N2389" s="5" t="s">
        <v>2841</v>
      </c>
      <c r="O2389" s="18">
        <v>44524</v>
      </c>
      <c r="P2389" s="5" t="s">
        <v>7</v>
      </c>
      <c r="Q2389" s="19">
        <v>122233</v>
      </c>
      <c r="R2389" s="19">
        <v>0</v>
      </c>
      <c r="S2389" s="19">
        <v>122233</v>
      </c>
      <c r="T2389" s="19">
        <v>0</v>
      </c>
    </row>
    <row r="2390" spans="1:20" outlineLevel="3" x14ac:dyDescent="0.35">
      <c r="H2390" s="1" t="s">
        <v>10932</v>
      </c>
      <c r="O2390" s="18"/>
      <c r="Q2390" s="19">
        <f>SUBTOTAL(9,Q2389:Q2389)</f>
        <v>122233</v>
      </c>
      <c r="R2390" s="19">
        <f>SUBTOTAL(9,R2389:R2389)</f>
        <v>0</v>
      </c>
      <c r="S2390" s="19">
        <f>SUBTOTAL(9,S2389:S2389)</f>
        <v>122233</v>
      </c>
      <c r="T2390" s="19">
        <f>SUBTOTAL(9,T2389:T2389)</f>
        <v>0</v>
      </c>
    </row>
    <row r="2391" spans="1:20" outlineLevel="4" x14ac:dyDescent="0.35">
      <c r="A2391" s="9" t="s">
        <v>104</v>
      </c>
      <c r="B2391" s="9" t="s">
        <v>105</v>
      </c>
      <c r="C2391" s="12" t="s">
        <v>2839</v>
      </c>
      <c r="D2391" s="5" t="s">
        <v>2840</v>
      </c>
      <c r="E2391" s="9" t="s">
        <v>2840</v>
      </c>
      <c r="F2391" s="5" t="s">
        <v>4</v>
      </c>
      <c r="G2391" s="5" t="s">
        <v>106</v>
      </c>
      <c r="H2391" s="5" t="s">
        <v>109</v>
      </c>
      <c r="I2391" s="20" t="s">
        <v>12480</v>
      </c>
      <c r="J2391" s="5" t="s">
        <v>4</v>
      </c>
      <c r="K2391" s="5" t="s">
        <v>4</v>
      </c>
      <c r="L2391" s="5" t="s">
        <v>4</v>
      </c>
      <c r="M2391" s="5" t="s">
        <v>5</v>
      </c>
      <c r="N2391" s="5" t="s">
        <v>2841</v>
      </c>
      <c r="O2391" s="18">
        <v>44524</v>
      </c>
      <c r="P2391" s="5" t="s">
        <v>7</v>
      </c>
      <c r="Q2391" s="19">
        <v>96855</v>
      </c>
      <c r="R2391" s="19">
        <v>0</v>
      </c>
      <c r="S2391" s="19">
        <v>96855</v>
      </c>
      <c r="T2391" s="19">
        <v>0</v>
      </c>
    </row>
    <row r="2392" spans="1:20" outlineLevel="3" x14ac:dyDescent="0.35">
      <c r="H2392" s="1" t="s">
        <v>10933</v>
      </c>
      <c r="O2392" s="18"/>
      <c r="Q2392" s="19">
        <f>SUBTOTAL(9,Q2391:Q2391)</f>
        <v>96855</v>
      </c>
      <c r="R2392" s="19">
        <f>SUBTOTAL(9,R2391:R2391)</f>
        <v>0</v>
      </c>
      <c r="S2392" s="19">
        <f>SUBTOTAL(9,S2391:S2391)</f>
        <v>96855</v>
      </c>
      <c r="T2392" s="19">
        <f>SUBTOTAL(9,T2391:T2391)</f>
        <v>0</v>
      </c>
    </row>
    <row r="2393" spans="1:20" outlineLevel="4" x14ac:dyDescent="0.35">
      <c r="A2393" s="9" t="s">
        <v>104</v>
      </c>
      <c r="B2393" s="9" t="s">
        <v>105</v>
      </c>
      <c r="C2393" s="12" t="s">
        <v>2839</v>
      </c>
      <c r="D2393" s="5" t="s">
        <v>2840</v>
      </c>
      <c r="E2393" s="9" t="s">
        <v>2840</v>
      </c>
      <c r="F2393" s="5" t="s">
        <v>4</v>
      </c>
      <c r="G2393" s="5" t="s">
        <v>106</v>
      </c>
      <c r="H2393" s="5" t="s">
        <v>110</v>
      </c>
      <c r="I2393" s="20" t="s">
        <v>12481</v>
      </c>
      <c r="J2393" s="5" t="s">
        <v>4</v>
      </c>
      <c r="K2393" s="5" t="s">
        <v>4</v>
      </c>
      <c r="L2393" s="5" t="s">
        <v>4</v>
      </c>
      <c r="M2393" s="5" t="s">
        <v>5</v>
      </c>
      <c r="N2393" s="5" t="s">
        <v>2841</v>
      </c>
      <c r="O2393" s="18">
        <v>44524</v>
      </c>
      <c r="P2393" s="5" t="s">
        <v>7</v>
      </c>
      <c r="Q2393" s="19">
        <v>26583</v>
      </c>
      <c r="R2393" s="19">
        <v>0</v>
      </c>
      <c r="S2393" s="19">
        <v>26583</v>
      </c>
      <c r="T2393" s="19">
        <v>0</v>
      </c>
    </row>
    <row r="2394" spans="1:20" outlineLevel="3" x14ac:dyDescent="0.35">
      <c r="H2394" s="1" t="s">
        <v>10934</v>
      </c>
      <c r="O2394" s="18"/>
      <c r="Q2394" s="19">
        <f>SUBTOTAL(9,Q2393:Q2393)</f>
        <v>26583</v>
      </c>
      <c r="R2394" s="19">
        <f>SUBTOTAL(9,R2393:R2393)</f>
        <v>0</v>
      </c>
      <c r="S2394" s="19">
        <f>SUBTOTAL(9,S2393:S2393)</f>
        <v>26583</v>
      </c>
      <c r="T2394" s="19">
        <f>SUBTOTAL(9,T2393:T2393)</f>
        <v>0</v>
      </c>
    </row>
    <row r="2395" spans="1:20" outlineLevel="2" x14ac:dyDescent="0.35">
      <c r="C2395" s="11" t="s">
        <v>10309</v>
      </c>
      <c r="O2395" s="18"/>
      <c r="Q2395" s="19">
        <f>SUBTOTAL(9,Q2389:Q2393)</f>
        <v>245671</v>
      </c>
      <c r="R2395" s="19">
        <f>SUBTOTAL(9,R2389:R2393)</f>
        <v>0</v>
      </c>
      <c r="S2395" s="19">
        <f>SUBTOTAL(9,S2389:S2393)</f>
        <v>245671</v>
      </c>
      <c r="T2395" s="19">
        <f>SUBTOTAL(9,T2389:T2393)</f>
        <v>0</v>
      </c>
    </row>
    <row r="2396" spans="1:20" ht="29" outlineLevel="4" x14ac:dyDescent="0.35">
      <c r="A2396" s="9" t="s">
        <v>0</v>
      </c>
      <c r="B2396" s="9" t="s">
        <v>1</v>
      </c>
      <c r="C2396" s="12" t="s">
        <v>2842</v>
      </c>
      <c r="D2396" s="5" t="s">
        <v>2843</v>
      </c>
      <c r="E2396" s="9" t="s">
        <v>2843</v>
      </c>
      <c r="F2396" s="5" t="s">
        <v>4</v>
      </c>
      <c r="G2396" s="5" t="s">
        <v>12472</v>
      </c>
      <c r="H2396" s="5" t="s">
        <v>1407</v>
      </c>
      <c r="I2396" s="4" t="s">
        <v>1408</v>
      </c>
      <c r="J2396" s="5" t="s">
        <v>2844</v>
      </c>
      <c r="K2396" s="5" t="s">
        <v>4</v>
      </c>
      <c r="L2396" s="5" t="s">
        <v>4</v>
      </c>
      <c r="M2396" s="5" t="s">
        <v>5</v>
      </c>
      <c r="N2396" s="5" t="s">
        <v>2845</v>
      </c>
      <c r="O2396" s="18">
        <v>44452</v>
      </c>
      <c r="P2396" s="5" t="s">
        <v>7</v>
      </c>
      <c r="Q2396" s="19">
        <v>36601.199999999997</v>
      </c>
      <c r="R2396" s="19">
        <v>0</v>
      </c>
      <c r="S2396" s="19">
        <v>36601.199999999997</v>
      </c>
      <c r="T2396" s="19">
        <v>0</v>
      </c>
    </row>
    <row r="2397" spans="1:20" ht="29" outlineLevel="4" x14ac:dyDescent="0.35">
      <c r="A2397" s="9" t="s">
        <v>0</v>
      </c>
      <c r="B2397" s="9" t="s">
        <v>1</v>
      </c>
      <c r="C2397" s="12" t="s">
        <v>2842</v>
      </c>
      <c r="D2397" s="5" t="s">
        <v>2843</v>
      </c>
      <c r="E2397" s="9" t="s">
        <v>2843</v>
      </c>
      <c r="F2397" s="5" t="s">
        <v>4</v>
      </c>
      <c r="G2397" s="5" t="s">
        <v>12472</v>
      </c>
      <c r="H2397" s="5" t="s">
        <v>1407</v>
      </c>
      <c r="I2397" s="4" t="s">
        <v>1408</v>
      </c>
      <c r="J2397" s="5" t="s">
        <v>2844</v>
      </c>
      <c r="K2397" s="5" t="s">
        <v>4</v>
      </c>
      <c r="L2397" s="5" t="s">
        <v>4</v>
      </c>
      <c r="M2397" s="5" t="s">
        <v>5</v>
      </c>
      <c r="N2397" s="5" t="s">
        <v>2846</v>
      </c>
      <c r="O2397" s="18">
        <v>44452</v>
      </c>
      <c r="P2397" s="5" t="s">
        <v>7</v>
      </c>
      <c r="Q2397" s="19">
        <v>24484</v>
      </c>
      <c r="R2397" s="19">
        <v>0</v>
      </c>
      <c r="S2397" s="19">
        <v>24484</v>
      </c>
      <c r="T2397" s="19">
        <v>0</v>
      </c>
    </row>
    <row r="2398" spans="1:20" outlineLevel="3" x14ac:dyDescent="0.35">
      <c r="H2398" s="1" t="s">
        <v>11170</v>
      </c>
      <c r="O2398" s="18"/>
      <c r="Q2398" s="19">
        <f>SUBTOTAL(9,Q2396:Q2397)</f>
        <v>61085.2</v>
      </c>
      <c r="R2398" s="19">
        <f>SUBTOTAL(9,R2396:R2397)</f>
        <v>0</v>
      </c>
      <c r="S2398" s="19">
        <f>SUBTOTAL(9,S2396:S2397)</f>
        <v>61085.2</v>
      </c>
      <c r="T2398" s="19">
        <f>SUBTOTAL(9,T2396:T2397)</f>
        <v>0</v>
      </c>
    </row>
    <row r="2399" spans="1:20" outlineLevel="2" x14ac:dyDescent="0.35">
      <c r="C2399" s="11" t="s">
        <v>10310</v>
      </c>
      <c r="O2399" s="18"/>
      <c r="Q2399" s="19">
        <f>SUBTOTAL(9,Q2396:Q2397)</f>
        <v>61085.2</v>
      </c>
      <c r="R2399" s="19">
        <f>SUBTOTAL(9,R2396:R2397)</f>
        <v>0</v>
      </c>
      <c r="S2399" s="19">
        <f>SUBTOTAL(9,S2396:S2397)</f>
        <v>61085.2</v>
      </c>
      <c r="T2399" s="19">
        <f>SUBTOTAL(9,T2396:T2397)</f>
        <v>0</v>
      </c>
    </row>
    <row r="2400" spans="1:20" ht="29" outlineLevel="4" x14ac:dyDescent="0.35">
      <c r="A2400" s="9" t="s">
        <v>74</v>
      </c>
      <c r="B2400" s="9" t="s">
        <v>75</v>
      </c>
      <c r="C2400" s="12" t="s">
        <v>2847</v>
      </c>
      <c r="D2400" s="5" t="s">
        <v>2848</v>
      </c>
      <c r="E2400" s="9" t="s">
        <v>2848</v>
      </c>
      <c r="F2400" s="5" t="s">
        <v>4</v>
      </c>
      <c r="G2400" s="5" t="s">
        <v>729</v>
      </c>
      <c r="H2400" s="5" t="s">
        <v>2850</v>
      </c>
      <c r="I2400" s="4" t="s">
        <v>2851</v>
      </c>
      <c r="J2400" s="5" t="s">
        <v>4</v>
      </c>
      <c r="K2400" s="5" t="s">
        <v>4</v>
      </c>
      <c r="L2400" s="5" t="s">
        <v>4</v>
      </c>
      <c r="M2400" s="5" t="s">
        <v>5</v>
      </c>
      <c r="N2400" s="5" t="s">
        <v>2849</v>
      </c>
      <c r="O2400" s="18">
        <v>44496</v>
      </c>
      <c r="P2400" s="5" t="s">
        <v>7</v>
      </c>
      <c r="Q2400" s="19">
        <v>332402</v>
      </c>
      <c r="R2400" s="19">
        <v>0</v>
      </c>
      <c r="S2400" s="19">
        <v>332402</v>
      </c>
      <c r="T2400" s="19">
        <v>0</v>
      </c>
    </row>
    <row r="2401" spans="1:20" ht="29" outlineLevel="4" x14ac:dyDescent="0.35">
      <c r="A2401" s="9" t="s">
        <v>74</v>
      </c>
      <c r="B2401" s="9" t="s">
        <v>75</v>
      </c>
      <c r="C2401" s="12" t="s">
        <v>2847</v>
      </c>
      <c r="D2401" s="5" t="s">
        <v>2848</v>
      </c>
      <c r="E2401" s="9" t="s">
        <v>2848</v>
      </c>
      <c r="F2401" s="5" t="s">
        <v>4</v>
      </c>
      <c r="G2401" s="5" t="s">
        <v>729</v>
      </c>
      <c r="H2401" s="5" t="s">
        <v>2850</v>
      </c>
      <c r="I2401" s="4" t="s">
        <v>2851</v>
      </c>
      <c r="J2401" s="5" t="s">
        <v>4</v>
      </c>
      <c r="K2401" s="5" t="s">
        <v>4</v>
      </c>
      <c r="L2401" s="5" t="s">
        <v>4</v>
      </c>
      <c r="M2401" s="5" t="s">
        <v>5</v>
      </c>
      <c r="N2401" s="5" t="s">
        <v>2852</v>
      </c>
      <c r="O2401" s="18">
        <v>44564</v>
      </c>
      <c r="P2401" s="5" t="s">
        <v>7</v>
      </c>
      <c r="Q2401" s="19">
        <v>332402</v>
      </c>
      <c r="R2401" s="19">
        <v>0</v>
      </c>
      <c r="S2401" s="19">
        <v>332402</v>
      </c>
      <c r="T2401" s="19">
        <v>0</v>
      </c>
    </row>
    <row r="2402" spans="1:20" ht="29" outlineLevel="4" x14ac:dyDescent="0.35">
      <c r="A2402" s="9" t="s">
        <v>74</v>
      </c>
      <c r="B2402" s="9" t="s">
        <v>75</v>
      </c>
      <c r="C2402" s="12" t="s">
        <v>2847</v>
      </c>
      <c r="D2402" s="5" t="s">
        <v>2848</v>
      </c>
      <c r="E2402" s="9" t="s">
        <v>2848</v>
      </c>
      <c r="F2402" s="5" t="s">
        <v>4</v>
      </c>
      <c r="G2402" s="5" t="s">
        <v>729</v>
      </c>
      <c r="H2402" s="5" t="s">
        <v>2850</v>
      </c>
      <c r="I2402" s="4" t="s">
        <v>2851</v>
      </c>
      <c r="J2402" s="5" t="s">
        <v>4</v>
      </c>
      <c r="K2402" s="5" t="s">
        <v>4</v>
      </c>
      <c r="L2402" s="5" t="s">
        <v>4</v>
      </c>
      <c r="M2402" s="5" t="s">
        <v>5</v>
      </c>
      <c r="N2402" s="5" t="s">
        <v>2853</v>
      </c>
      <c r="O2402" s="18">
        <v>44643</v>
      </c>
      <c r="P2402" s="5" t="s">
        <v>7</v>
      </c>
      <c r="Q2402" s="19">
        <v>332402</v>
      </c>
      <c r="R2402" s="19">
        <v>0</v>
      </c>
      <c r="S2402" s="19">
        <v>332402</v>
      </c>
      <c r="T2402" s="19">
        <v>0</v>
      </c>
    </row>
    <row r="2403" spans="1:20" ht="29" outlineLevel="4" x14ac:dyDescent="0.35">
      <c r="A2403" s="9" t="s">
        <v>74</v>
      </c>
      <c r="B2403" s="9" t="s">
        <v>75</v>
      </c>
      <c r="C2403" s="12" t="s">
        <v>2847</v>
      </c>
      <c r="D2403" s="5" t="s">
        <v>2848</v>
      </c>
      <c r="E2403" s="9" t="s">
        <v>2848</v>
      </c>
      <c r="F2403" s="5" t="s">
        <v>4</v>
      </c>
      <c r="G2403" s="5" t="s">
        <v>729</v>
      </c>
      <c r="H2403" s="5" t="s">
        <v>2850</v>
      </c>
      <c r="I2403" s="4" t="s">
        <v>2851</v>
      </c>
      <c r="J2403" s="5" t="s">
        <v>4</v>
      </c>
      <c r="K2403" s="5" t="s">
        <v>4</v>
      </c>
      <c r="L2403" s="5" t="s">
        <v>4</v>
      </c>
      <c r="M2403" s="5" t="s">
        <v>5</v>
      </c>
      <c r="N2403" s="5" t="s">
        <v>2854</v>
      </c>
      <c r="O2403" s="18">
        <v>44670</v>
      </c>
      <c r="P2403" s="5" t="s">
        <v>7</v>
      </c>
      <c r="Q2403" s="19">
        <v>332400</v>
      </c>
      <c r="R2403" s="19">
        <v>0</v>
      </c>
      <c r="S2403" s="19">
        <v>332400</v>
      </c>
      <c r="T2403" s="19">
        <v>0</v>
      </c>
    </row>
    <row r="2404" spans="1:20" outlineLevel="3" x14ac:dyDescent="0.35">
      <c r="H2404" s="1" t="s">
        <v>11397</v>
      </c>
      <c r="O2404" s="18"/>
      <c r="Q2404" s="19">
        <f>SUBTOTAL(9,Q2400:Q2403)</f>
        <v>1329606</v>
      </c>
      <c r="R2404" s="19">
        <f>SUBTOTAL(9,R2400:R2403)</f>
        <v>0</v>
      </c>
      <c r="S2404" s="19">
        <f>SUBTOTAL(9,S2400:S2403)</f>
        <v>1329606</v>
      </c>
      <c r="T2404" s="19">
        <f>SUBTOTAL(9,T2400:T2403)</f>
        <v>0</v>
      </c>
    </row>
    <row r="2405" spans="1:20" outlineLevel="2" x14ac:dyDescent="0.35">
      <c r="C2405" s="11" t="s">
        <v>10311</v>
      </c>
      <c r="O2405" s="18"/>
      <c r="Q2405" s="19">
        <f>SUBTOTAL(9,Q2400:Q2403)</f>
        <v>1329606</v>
      </c>
      <c r="R2405" s="19">
        <f>SUBTOTAL(9,R2400:R2403)</f>
        <v>0</v>
      </c>
      <c r="S2405" s="19">
        <f>SUBTOTAL(9,S2400:S2403)</f>
        <v>1329606</v>
      </c>
      <c r="T2405" s="19">
        <f>SUBTOTAL(9,T2400:T2403)</f>
        <v>0</v>
      </c>
    </row>
    <row r="2406" spans="1:20" outlineLevel="4" x14ac:dyDescent="0.35">
      <c r="A2406" s="9" t="s">
        <v>74</v>
      </c>
      <c r="B2406" s="9" t="s">
        <v>75</v>
      </c>
      <c r="C2406" s="12" t="s">
        <v>2855</v>
      </c>
      <c r="D2406" s="5" t="s">
        <v>2856</v>
      </c>
      <c r="E2406" s="9" t="s">
        <v>2856</v>
      </c>
      <c r="F2406" s="5" t="s">
        <v>4</v>
      </c>
      <c r="G2406" s="5" t="s">
        <v>729</v>
      </c>
      <c r="H2406" s="5" t="s">
        <v>2858</v>
      </c>
      <c r="I2406" s="4" t="s">
        <v>2859</v>
      </c>
      <c r="J2406" s="5" t="s">
        <v>4</v>
      </c>
      <c r="K2406" s="5" t="s">
        <v>4</v>
      </c>
      <c r="L2406" s="5" t="s">
        <v>4</v>
      </c>
      <c r="M2406" s="5" t="s">
        <v>5</v>
      </c>
      <c r="N2406" s="5" t="s">
        <v>2857</v>
      </c>
      <c r="O2406" s="18">
        <v>44403</v>
      </c>
      <c r="P2406" s="5" t="s">
        <v>7</v>
      </c>
      <c r="Q2406" s="19">
        <v>334</v>
      </c>
      <c r="R2406" s="19">
        <v>0</v>
      </c>
      <c r="S2406" s="19">
        <v>334</v>
      </c>
      <c r="T2406" s="19">
        <v>0</v>
      </c>
    </row>
    <row r="2407" spans="1:20" outlineLevel="4" x14ac:dyDescent="0.35">
      <c r="A2407" s="9" t="s">
        <v>74</v>
      </c>
      <c r="B2407" s="9" t="s">
        <v>75</v>
      </c>
      <c r="C2407" s="12" t="s">
        <v>2855</v>
      </c>
      <c r="D2407" s="5" t="s">
        <v>2856</v>
      </c>
      <c r="E2407" s="9" t="s">
        <v>2856</v>
      </c>
      <c r="F2407" s="5" t="s">
        <v>4</v>
      </c>
      <c r="G2407" s="5" t="s">
        <v>729</v>
      </c>
      <c r="H2407" s="5" t="s">
        <v>2858</v>
      </c>
      <c r="I2407" s="4" t="s">
        <v>2859</v>
      </c>
      <c r="J2407" s="5" t="s">
        <v>4</v>
      </c>
      <c r="K2407" s="5" t="s">
        <v>4</v>
      </c>
      <c r="L2407" s="5" t="s">
        <v>4</v>
      </c>
      <c r="M2407" s="5" t="s">
        <v>5</v>
      </c>
      <c r="N2407" s="5" t="s">
        <v>2860</v>
      </c>
      <c r="O2407" s="18">
        <v>44428</v>
      </c>
      <c r="P2407" s="5" t="s">
        <v>7</v>
      </c>
      <c r="Q2407" s="19">
        <v>83213</v>
      </c>
      <c r="R2407" s="19">
        <v>0</v>
      </c>
      <c r="S2407" s="19">
        <v>83213</v>
      </c>
      <c r="T2407" s="19">
        <v>0</v>
      </c>
    </row>
    <row r="2408" spans="1:20" outlineLevel="3" x14ac:dyDescent="0.35">
      <c r="H2408" s="1" t="s">
        <v>11398</v>
      </c>
      <c r="O2408" s="18"/>
      <c r="Q2408" s="19">
        <f>SUBTOTAL(9,Q2406:Q2407)</f>
        <v>83547</v>
      </c>
      <c r="R2408" s="19">
        <f>SUBTOTAL(9,R2406:R2407)</f>
        <v>0</v>
      </c>
      <c r="S2408" s="19">
        <f>SUBTOTAL(9,S2406:S2407)</f>
        <v>83547</v>
      </c>
      <c r="T2408" s="19">
        <f>SUBTOTAL(9,T2406:T2407)</f>
        <v>0</v>
      </c>
    </row>
    <row r="2409" spans="1:20" outlineLevel="4" x14ac:dyDescent="0.35">
      <c r="A2409" s="9" t="s">
        <v>74</v>
      </c>
      <c r="B2409" s="9" t="s">
        <v>75</v>
      </c>
      <c r="C2409" s="12" t="s">
        <v>2855</v>
      </c>
      <c r="D2409" s="5" t="s">
        <v>2856</v>
      </c>
      <c r="E2409" s="9" t="s">
        <v>2856</v>
      </c>
      <c r="F2409" s="5" t="s">
        <v>4</v>
      </c>
      <c r="G2409" s="5" t="s">
        <v>729</v>
      </c>
      <c r="H2409" s="5" t="s">
        <v>2862</v>
      </c>
      <c r="I2409" s="4" t="s">
        <v>2859</v>
      </c>
      <c r="J2409" s="5" t="s">
        <v>4</v>
      </c>
      <c r="K2409" s="5" t="s">
        <v>4</v>
      </c>
      <c r="L2409" s="5" t="s">
        <v>4</v>
      </c>
      <c r="M2409" s="5" t="s">
        <v>5</v>
      </c>
      <c r="N2409" s="5" t="s">
        <v>2861</v>
      </c>
      <c r="O2409" s="18">
        <v>44405</v>
      </c>
      <c r="P2409" s="5" t="s">
        <v>7</v>
      </c>
      <c r="Q2409" s="19">
        <v>3808</v>
      </c>
      <c r="R2409" s="19">
        <v>0</v>
      </c>
      <c r="S2409" s="19">
        <v>3808</v>
      </c>
      <c r="T2409" s="19">
        <v>0</v>
      </c>
    </row>
    <row r="2410" spans="1:20" outlineLevel="4" x14ac:dyDescent="0.35">
      <c r="A2410" s="9" t="s">
        <v>74</v>
      </c>
      <c r="B2410" s="9" t="s">
        <v>75</v>
      </c>
      <c r="C2410" s="12" t="s">
        <v>2855</v>
      </c>
      <c r="D2410" s="5" t="s">
        <v>2856</v>
      </c>
      <c r="E2410" s="9" t="s">
        <v>2856</v>
      </c>
      <c r="F2410" s="5" t="s">
        <v>4</v>
      </c>
      <c r="G2410" s="5" t="s">
        <v>729</v>
      </c>
      <c r="H2410" s="5" t="s">
        <v>2862</v>
      </c>
      <c r="I2410" s="4" t="s">
        <v>2859</v>
      </c>
      <c r="J2410" s="5" t="s">
        <v>4</v>
      </c>
      <c r="K2410" s="5" t="s">
        <v>4</v>
      </c>
      <c r="L2410" s="5" t="s">
        <v>4</v>
      </c>
      <c r="M2410" s="5" t="s">
        <v>5</v>
      </c>
      <c r="N2410" s="5" t="s">
        <v>2863</v>
      </c>
      <c r="O2410" s="18">
        <v>44435</v>
      </c>
      <c r="P2410" s="5" t="s">
        <v>7</v>
      </c>
      <c r="Q2410" s="19">
        <v>109187</v>
      </c>
      <c r="R2410" s="19">
        <v>0</v>
      </c>
      <c r="S2410" s="19">
        <v>109187</v>
      </c>
      <c r="T2410" s="19">
        <v>0</v>
      </c>
    </row>
    <row r="2411" spans="1:20" outlineLevel="4" x14ac:dyDescent="0.35">
      <c r="A2411" s="9" t="s">
        <v>74</v>
      </c>
      <c r="B2411" s="9" t="s">
        <v>75</v>
      </c>
      <c r="C2411" s="12" t="s">
        <v>2855</v>
      </c>
      <c r="D2411" s="5" t="s">
        <v>2856</v>
      </c>
      <c r="E2411" s="9" t="s">
        <v>2856</v>
      </c>
      <c r="F2411" s="5" t="s">
        <v>4</v>
      </c>
      <c r="G2411" s="5" t="s">
        <v>729</v>
      </c>
      <c r="H2411" s="5" t="s">
        <v>2862</v>
      </c>
      <c r="I2411" s="4" t="s">
        <v>2859</v>
      </c>
      <c r="J2411" s="5" t="s">
        <v>4</v>
      </c>
      <c r="K2411" s="5" t="s">
        <v>4</v>
      </c>
      <c r="L2411" s="5" t="s">
        <v>4</v>
      </c>
      <c r="M2411" s="5" t="s">
        <v>5</v>
      </c>
      <c r="N2411" s="5" t="s">
        <v>2864</v>
      </c>
      <c r="O2411" s="18">
        <v>44468</v>
      </c>
      <c r="P2411" s="5" t="s">
        <v>7</v>
      </c>
      <c r="Q2411" s="19">
        <v>894</v>
      </c>
      <c r="R2411" s="19">
        <v>0</v>
      </c>
      <c r="S2411" s="19">
        <v>894</v>
      </c>
      <c r="T2411" s="19">
        <v>0</v>
      </c>
    </row>
    <row r="2412" spans="1:20" outlineLevel="3" x14ac:dyDescent="0.35">
      <c r="H2412" s="1" t="s">
        <v>11399</v>
      </c>
      <c r="O2412" s="18"/>
      <c r="Q2412" s="19">
        <f>SUBTOTAL(9,Q2409:Q2411)</f>
        <v>113889</v>
      </c>
      <c r="R2412" s="19">
        <f>SUBTOTAL(9,R2409:R2411)</f>
        <v>0</v>
      </c>
      <c r="S2412" s="19">
        <f>SUBTOTAL(9,S2409:S2411)</f>
        <v>113889</v>
      </c>
      <c r="T2412" s="19">
        <f>SUBTOTAL(9,T2409:T2411)</f>
        <v>0</v>
      </c>
    </row>
    <row r="2413" spans="1:20" ht="29" outlineLevel="4" x14ac:dyDescent="0.35">
      <c r="A2413" s="9" t="s">
        <v>74</v>
      </c>
      <c r="B2413" s="9" t="s">
        <v>75</v>
      </c>
      <c r="C2413" s="12" t="s">
        <v>2855</v>
      </c>
      <c r="D2413" s="5" t="s">
        <v>2856</v>
      </c>
      <c r="E2413" s="9" t="s">
        <v>2856</v>
      </c>
      <c r="F2413" s="5" t="s">
        <v>77</v>
      </c>
      <c r="G2413" s="5" t="s">
        <v>4</v>
      </c>
      <c r="H2413" s="5" t="s">
        <v>2866</v>
      </c>
      <c r="I2413" s="4" t="s">
        <v>2867</v>
      </c>
      <c r="J2413" s="5" t="s">
        <v>4</v>
      </c>
      <c r="K2413" s="5" t="s">
        <v>4</v>
      </c>
      <c r="L2413" s="5" t="s">
        <v>4</v>
      </c>
      <c r="M2413" s="5" t="s">
        <v>5</v>
      </c>
      <c r="N2413" s="5" t="s">
        <v>2865</v>
      </c>
      <c r="O2413" s="18">
        <v>44403</v>
      </c>
      <c r="P2413" s="5" t="s">
        <v>7</v>
      </c>
      <c r="Q2413" s="19">
        <v>8326</v>
      </c>
      <c r="R2413" s="19">
        <v>8326</v>
      </c>
      <c r="S2413" s="19">
        <v>0</v>
      </c>
      <c r="T2413" s="19">
        <v>0</v>
      </c>
    </row>
    <row r="2414" spans="1:20" ht="29" outlineLevel="4" x14ac:dyDescent="0.35">
      <c r="A2414" s="9" t="s">
        <v>74</v>
      </c>
      <c r="B2414" s="9" t="s">
        <v>75</v>
      </c>
      <c r="C2414" s="12" t="s">
        <v>2855</v>
      </c>
      <c r="D2414" s="5" t="s">
        <v>2856</v>
      </c>
      <c r="E2414" s="9" t="s">
        <v>2856</v>
      </c>
      <c r="F2414" s="5" t="s">
        <v>77</v>
      </c>
      <c r="G2414" s="5" t="s">
        <v>4</v>
      </c>
      <c r="H2414" s="5" t="s">
        <v>2866</v>
      </c>
      <c r="I2414" s="4" t="s">
        <v>2867</v>
      </c>
      <c r="J2414" s="5" t="s">
        <v>4</v>
      </c>
      <c r="K2414" s="5" t="s">
        <v>4</v>
      </c>
      <c r="L2414" s="5" t="s">
        <v>4</v>
      </c>
      <c r="M2414" s="5" t="s">
        <v>5</v>
      </c>
      <c r="N2414" s="5" t="s">
        <v>2868</v>
      </c>
      <c r="O2414" s="18">
        <v>44435</v>
      </c>
      <c r="P2414" s="5" t="s">
        <v>7</v>
      </c>
      <c r="Q2414" s="19">
        <v>9010</v>
      </c>
      <c r="R2414" s="19">
        <v>9010</v>
      </c>
      <c r="S2414" s="19">
        <v>0</v>
      </c>
      <c r="T2414" s="19">
        <v>0</v>
      </c>
    </row>
    <row r="2415" spans="1:20" ht="29" outlineLevel="4" x14ac:dyDescent="0.35">
      <c r="A2415" s="9" t="s">
        <v>74</v>
      </c>
      <c r="B2415" s="9" t="s">
        <v>75</v>
      </c>
      <c r="C2415" s="12" t="s">
        <v>2855</v>
      </c>
      <c r="D2415" s="5" t="s">
        <v>2856</v>
      </c>
      <c r="E2415" s="9" t="s">
        <v>2856</v>
      </c>
      <c r="F2415" s="5" t="s">
        <v>77</v>
      </c>
      <c r="G2415" s="5" t="s">
        <v>4</v>
      </c>
      <c r="H2415" s="5" t="s">
        <v>2866</v>
      </c>
      <c r="I2415" s="4" t="s">
        <v>2867</v>
      </c>
      <c r="J2415" s="5" t="s">
        <v>4</v>
      </c>
      <c r="K2415" s="5" t="s">
        <v>4</v>
      </c>
      <c r="L2415" s="5" t="s">
        <v>4</v>
      </c>
      <c r="M2415" s="5" t="s">
        <v>5</v>
      </c>
      <c r="N2415" s="5" t="s">
        <v>2869</v>
      </c>
      <c r="O2415" s="18">
        <v>44468</v>
      </c>
      <c r="P2415" s="5" t="s">
        <v>7</v>
      </c>
      <c r="Q2415" s="19">
        <v>19753</v>
      </c>
      <c r="R2415" s="19">
        <v>19753</v>
      </c>
      <c r="S2415" s="19">
        <v>0</v>
      </c>
      <c r="T2415" s="19">
        <v>0</v>
      </c>
    </row>
    <row r="2416" spans="1:20" ht="29" outlineLevel="4" x14ac:dyDescent="0.35">
      <c r="A2416" s="9" t="s">
        <v>74</v>
      </c>
      <c r="B2416" s="9" t="s">
        <v>75</v>
      </c>
      <c r="C2416" s="12" t="s">
        <v>2855</v>
      </c>
      <c r="D2416" s="5" t="s">
        <v>2856</v>
      </c>
      <c r="E2416" s="9" t="s">
        <v>2856</v>
      </c>
      <c r="F2416" s="5" t="s">
        <v>77</v>
      </c>
      <c r="G2416" s="5" t="s">
        <v>4</v>
      </c>
      <c r="H2416" s="5" t="s">
        <v>2866</v>
      </c>
      <c r="I2416" s="4" t="s">
        <v>2867</v>
      </c>
      <c r="J2416" s="5" t="s">
        <v>4</v>
      </c>
      <c r="K2416" s="5" t="s">
        <v>4</v>
      </c>
      <c r="L2416" s="5" t="s">
        <v>4</v>
      </c>
      <c r="M2416" s="5" t="s">
        <v>5</v>
      </c>
      <c r="N2416" s="5" t="s">
        <v>2870</v>
      </c>
      <c r="O2416" s="18">
        <v>44496</v>
      </c>
      <c r="P2416" s="5" t="s">
        <v>7</v>
      </c>
      <c r="Q2416" s="19">
        <v>12474</v>
      </c>
      <c r="R2416" s="19">
        <v>12474</v>
      </c>
      <c r="S2416" s="19">
        <v>0</v>
      </c>
      <c r="T2416" s="19">
        <v>0</v>
      </c>
    </row>
    <row r="2417" spans="1:20" ht="29" outlineLevel="4" x14ac:dyDescent="0.35">
      <c r="A2417" s="9" t="s">
        <v>74</v>
      </c>
      <c r="B2417" s="9" t="s">
        <v>75</v>
      </c>
      <c r="C2417" s="12" t="s">
        <v>2855</v>
      </c>
      <c r="D2417" s="5" t="s">
        <v>2856</v>
      </c>
      <c r="E2417" s="9" t="s">
        <v>2856</v>
      </c>
      <c r="F2417" s="5" t="s">
        <v>77</v>
      </c>
      <c r="G2417" s="5" t="s">
        <v>4</v>
      </c>
      <c r="H2417" s="5" t="s">
        <v>2866</v>
      </c>
      <c r="I2417" s="4" t="s">
        <v>2867</v>
      </c>
      <c r="J2417" s="5" t="s">
        <v>4</v>
      </c>
      <c r="K2417" s="5" t="s">
        <v>4</v>
      </c>
      <c r="L2417" s="5" t="s">
        <v>4</v>
      </c>
      <c r="M2417" s="5" t="s">
        <v>5</v>
      </c>
      <c r="N2417" s="5" t="s">
        <v>2871</v>
      </c>
      <c r="O2417" s="18">
        <v>44524</v>
      </c>
      <c r="P2417" s="5" t="s">
        <v>7</v>
      </c>
      <c r="Q2417" s="19">
        <v>6928</v>
      </c>
      <c r="R2417" s="19">
        <v>6928</v>
      </c>
      <c r="S2417" s="19">
        <v>0</v>
      </c>
      <c r="T2417" s="19">
        <v>0</v>
      </c>
    </row>
    <row r="2418" spans="1:20" ht="29" outlineLevel="4" x14ac:dyDescent="0.35">
      <c r="A2418" s="9" t="s">
        <v>74</v>
      </c>
      <c r="B2418" s="9" t="s">
        <v>75</v>
      </c>
      <c r="C2418" s="12" t="s">
        <v>2855</v>
      </c>
      <c r="D2418" s="5" t="s">
        <v>2856</v>
      </c>
      <c r="E2418" s="9" t="s">
        <v>2856</v>
      </c>
      <c r="F2418" s="5" t="s">
        <v>77</v>
      </c>
      <c r="G2418" s="5" t="s">
        <v>4</v>
      </c>
      <c r="H2418" s="5" t="s">
        <v>2866</v>
      </c>
      <c r="I2418" s="4" t="s">
        <v>2867</v>
      </c>
      <c r="J2418" s="5" t="s">
        <v>4</v>
      </c>
      <c r="K2418" s="5" t="s">
        <v>4</v>
      </c>
      <c r="L2418" s="5" t="s">
        <v>4</v>
      </c>
      <c r="M2418" s="5" t="s">
        <v>5</v>
      </c>
      <c r="N2418" s="5" t="s">
        <v>2872</v>
      </c>
      <c r="O2418" s="18">
        <v>44564</v>
      </c>
      <c r="P2418" s="5" t="s">
        <v>7</v>
      </c>
      <c r="Q2418" s="19">
        <v>11442</v>
      </c>
      <c r="R2418" s="19">
        <v>11442</v>
      </c>
      <c r="S2418" s="19">
        <v>0</v>
      </c>
      <c r="T2418" s="19">
        <v>0</v>
      </c>
    </row>
    <row r="2419" spans="1:20" ht="29" outlineLevel="4" x14ac:dyDescent="0.35">
      <c r="A2419" s="9" t="s">
        <v>74</v>
      </c>
      <c r="B2419" s="9" t="s">
        <v>75</v>
      </c>
      <c r="C2419" s="12" t="s">
        <v>2855</v>
      </c>
      <c r="D2419" s="5" t="s">
        <v>2856</v>
      </c>
      <c r="E2419" s="9" t="s">
        <v>2856</v>
      </c>
      <c r="F2419" s="5" t="s">
        <v>77</v>
      </c>
      <c r="G2419" s="5" t="s">
        <v>4</v>
      </c>
      <c r="H2419" s="5" t="s">
        <v>2866</v>
      </c>
      <c r="I2419" s="4" t="s">
        <v>2867</v>
      </c>
      <c r="J2419" s="5" t="s">
        <v>4</v>
      </c>
      <c r="K2419" s="5" t="s">
        <v>4</v>
      </c>
      <c r="L2419" s="5" t="s">
        <v>4</v>
      </c>
      <c r="M2419" s="5" t="s">
        <v>5</v>
      </c>
      <c r="N2419" s="5" t="s">
        <v>2873</v>
      </c>
      <c r="O2419" s="18">
        <v>44601</v>
      </c>
      <c r="P2419" s="5" t="s">
        <v>7</v>
      </c>
      <c r="Q2419" s="19">
        <v>9010</v>
      </c>
      <c r="R2419" s="19">
        <v>9010</v>
      </c>
      <c r="S2419" s="19">
        <v>0</v>
      </c>
      <c r="T2419" s="19">
        <v>0</v>
      </c>
    </row>
    <row r="2420" spans="1:20" ht="29" outlineLevel="4" x14ac:dyDescent="0.35">
      <c r="A2420" s="9" t="s">
        <v>74</v>
      </c>
      <c r="B2420" s="9" t="s">
        <v>75</v>
      </c>
      <c r="C2420" s="12" t="s">
        <v>2855</v>
      </c>
      <c r="D2420" s="5" t="s">
        <v>2856</v>
      </c>
      <c r="E2420" s="9" t="s">
        <v>2856</v>
      </c>
      <c r="F2420" s="5" t="s">
        <v>77</v>
      </c>
      <c r="G2420" s="5" t="s">
        <v>4</v>
      </c>
      <c r="H2420" s="5" t="s">
        <v>2866</v>
      </c>
      <c r="I2420" s="4" t="s">
        <v>2867</v>
      </c>
      <c r="J2420" s="5" t="s">
        <v>4</v>
      </c>
      <c r="K2420" s="5" t="s">
        <v>4</v>
      </c>
      <c r="L2420" s="5" t="s">
        <v>4</v>
      </c>
      <c r="M2420" s="5" t="s">
        <v>5</v>
      </c>
      <c r="N2420" s="5" t="s">
        <v>2874</v>
      </c>
      <c r="O2420" s="18">
        <v>44620</v>
      </c>
      <c r="P2420" s="5" t="s">
        <v>7</v>
      </c>
      <c r="Q2420" s="19">
        <v>3603</v>
      </c>
      <c r="R2420" s="19">
        <v>3603</v>
      </c>
      <c r="S2420" s="19">
        <v>0</v>
      </c>
      <c r="T2420" s="19">
        <v>0</v>
      </c>
    </row>
    <row r="2421" spans="1:20" ht="29" outlineLevel="4" x14ac:dyDescent="0.35">
      <c r="A2421" s="9" t="s">
        <v>74</v>
      </c>
      <c r="B2421" s="9" t="s">
        <v>75</v>
      </c>
      <c r="C2421" s="12" t="s">
        <v>2855</v>
      </c>
      <c r="D2421" s="5" t="s">
        <v>2856</v>
      </c>
      <c r="E2421" s="9" t="s">
        <v>2856</v>
      </c>
      <c r="F2421" s="5" t="s">
        <v>77</v>
      </c>
      <c r="G2421" s="5" t="s">
        <v>4</v>
      </c>
      <c r="H2421" s="5" t="s">
        <v>2866</v>
      </c>
      <c r="I2421" s="4" t="s">
        <v>2867</v>
      </c>
      <c r="J2421" s="5" t="s">
        <v>4</v>
      </c>
      <c r="K2421" s="5" t="s">
        <v>4</v>
      </c>
      <c r="L2421" s="5" t="s">
        <v>4</v>
      </c>
      <c r="M2421" s="5" t="s">
        <v>5</v>
      </c>
      <c r="N2421" s="5" t="s">
        <v>2875</v>
      </c>
      <c r="O2421" s="18">
        <v>44673</v>
      </c>
      <c r="P2421" s="5" t="s">
        <v>7</v>
      </c>
      <c r="Q2421" s="19">
        <v>3603</v>
      </c>
      <c r="R2421" s="19">
        <v>3603</v>
      </c>
      <c r="S2421" s="19">
        <v>0</v>
      </c>
      <c r="T2421" s="19">
        <v>0</v>
      </c>
    </row>
    <row r="2422" spans="1:20" ht="29" outlineLevel="4" x14ac:dyDescent="0.35">
      <c r="A2422" s="9" t="s">
        <v>74</v>
      </c>
      <c r="B2422" s="9" t="s">
        <v>75</v>
      </c>
      <c r="C2422" s="12" t="s">
        <v>2855</v>
      </c>
      <c r="D2422" s="5" t="s">
        <v>2856</v>
      </c>
      <c r="E2422" s="9" t="s">
        <v>2856</v>
      </c>
      <c r="F2422" s="5" t="s">
        <v>77</v>
      </c>
      <c r="G2422" s="5" t="s">
        <v>4</v>
      </c>
      <c r="H2422" s="5" t="s">
        <v>2866</v>
      </c>
      <c r="I2422" s="4" t="s">
        <v>2867</v>
      </c>
      <c r="J2422" s="5" t="s">
        <v>4</v>
      </c>
      <c r="K2422" s="5" t="s">
        <v>4</v>
      </c>
      <c r="L2422" s="5" t="s">
        <v>4</v>
      </c>
      <c r="M2422" s="5" t="s">
        <v>5</v>
      </c>
      <c r="N2422" s="5" t="s">
        <v>2876</v>
      </c>
      <c r="O2422" s="18">
        <v>44736</v>
      </c>
      <c r="P2422" s="5" t="s">
        <v>7</v>
      </c>
      <c r="Q2422" s="19">
        <v>7208</v>
      </c>
      <c r="R2422" s="19">
        <v>7208</v>
      </c>
      <c r="S2422" s="19">
        <v>0</v>
      </c>
      <c r="T2422" s="19">
        <v>0</v>
      </c>
    </row>
    <row r="2423" spans="1:20" outlineLevel="3" x14ac:dyDescent="0.35">
      <c r="H2423" s="1" t="s">
        <v>11400</v>
      </c>
      <c r="O2423" s="18"/>
      <c r="Q2423" s="19">
        <f>SUBTOTAL(9,Q2413:Q2422)</f>
        <v>91357</v>
      </c>
      <c r="R2423" s="19">
        <f>SUBTOTAL(9,R2413:R2422)</f>
        <v>91357</v>
      </c>
      <c r="S2423" s="19">
        <f>SUBTOTAL(9,S2413:S2422)</f>
        <v>0</v>
      </c>
      <c r="T2423" s="19">
        <f>SUBTOTAL(9,T2413:T2422)</f>
        <v>0</v>
      </c>
    </row>
    <row r="2424" spans="1:20" ht="29" outlineLevel="4" x14ac:dyDescent="0.35">
      <c r="A2424" s="9" t="s">
        <v>104</v>
      </c>
      <c r="B2424" s="9" t="s">
        <v>105</v>
      </c>
      <c r="C2424" s="12" t="s">
        <v>2855</v>
      </c>
      <c r="D2424" s="5" t="s">
        <v>2877</v>
      </c>
      <c r="E2424" s="9" t="s">
        <v>2877</v>
      </c>
      <c r="F2424" s="5" t="s">
        <v>4</v>
      </c>
      <c r="G2424" s="5" t="s">
        <v>45</v>
      </c>
      <c r="H2424" s="5" t="s">
        <v>2879</v>
      </c>
      <c r="I2424" s="4" t="s">
        <v>2880</v>
      </c>
      <c r="J2424" s="5" t="s">
        <v>4</v>
      </c>
      <c r="K2424" s="5" t="s">
        <v>4</v>
      </c>
      <c r="L2424" s="5" t="s">
        <v>4</v>
      </c>
      <c r="M2424" s="5" t="s">
        <v>5</v>
      </c>
      <c r="N2424" s="5" t="s">
        <v>2878</v>
      </c>
      <c r="O2424" s="18">
        <v>44418</v>
      </c>
      <c r="P2424" s="5" t="s">
        <v>7</v>
      </c>
      <c r="Q2424" s="19">
        <v>1085.75</v>
      </c>
      <c r="R2424" s="19">
        <v>0</v>
      </c>
      <c r="S2424" s="19">
        <v>1085.75</v>
      </c>
      <c r="T2424" s="19">
        <v>0</v>
      </c>
    </row>
    <row r="2425" spans="1:20" ht="29" outlineLevel="4" x14ac:dyDescent="0.35">
      <c r="A2425" s="9" t="s">
        <v>104</v>
      </c>
      <c r="B2425" s="9" t="s">
        <v>105</v>
      </c>
      <c r="C2425" s="12" t="s">
        <v>2855</v>
      </c>
      <c r="D2425" s="5" t="s">
        <v>2877</v>
      </c>
      <c r="E2425" s="9" t="s">
        <v>2877</v>
      </c>
      <c r="F2425" s="5" t="s">
        <v>4</v>
      </c>
      <c r="G2425" s="5" t="s">
        <v>45</v>
      </c>
      <c r="H2425" s="5" t="s">
        <v>2879</v>
      </c>
      <c r="I2425" s="4" t="s">
        <v>2880</v>
      </c>
      <c r="J2425" s="5" t="s">
        <v>4</v>
      </c>
      <c r="K2425" s="5" t="s">
        <v>4</v>
      </c>
      <c r="L2425" s="5" t="s">
        <v>4</v>
      </c>
      <c r="M2425" s="5" t="s">
        <v>5</v>
      </c>
      <c r="N2425" s="5" t="s">
        <v>2881</v>
      </c>
      <c r="O2425" s="18">
        <v>44428</v>
      </c>
      <c r="P2425" s="5" t="s">
        <v>7</v>
      </c>
      <c r="Q2425" s="19">
        <v>8.24</v>
      </c>
      <c r="R2425" s="19">
        <v>0</v>
      </c>
      <c r="S2425" s="19">
        <v>8.24</v>
      </c>
      <c r="T2425" s="19">
        <v>0</v>
      </c>
    </row>
    <row r="2426" spans="1:20" ht="29" outlineLevel="4" x14ac:dyDescent="0.35">
      <c r="A2426" s="9" t="s">
        <v>104</v>
      </c>
      <c r="B2426" s="9" t="s">
        <v>105</v>
      </c>
      <c r="C2426" s="12" t="s">
        <v>2855</v>
      </c>
      <c r="D2426" s="5" t="s">
        <v>2877</v>
      </c>
      <c r="E2426" s="9" t="s">
        <v>2877</v>
      </c>
      <c r="F2426" s="5" t="s">
        <v>49</v>
      </c>
      <c r="G2426" s="5" t="s">
        <v>4</v>
      </c>
      <c r="H2426" s="5" t="s">
        <v>2879</v>
      </c>
      <c r="I2426" s="4" t="s">
        <v>2880</v>
      </c>
      <c r="J2426" s="5" t="s">
        <v>4</v>
      </c>
      <c r="K2426" s="5" t="s">
        <v>4</v>
      </c>
      <c r="L2426" s="5" t="s">
        <v>4</v>
      </c>
      <c r="M2426" s="5" t="s">
        <v>5</v>
      </c>
      <c r="N2426" s="5" t="s">
        <v>2878</v>
      </c>
      <c r="O2426" s="18">
        <v>44418</v>
      </c>
      <c r="P2426" s="5" t="s">
        <v>7</v>
      </c>
      <c r="Q2426" s="19">
        <v>17373.25</v>
      </c>
      <c r="R2426" s="19">
        <v>17373.25</v>
      </c>
      <c r="S2426" s="19">
        <v>0</v>
      </c>
      <c r="T2426" s="19">
        <v>0</v>
      </c>
    </row>
    <row r="2427" spans="1:20" ht="29" outlineLevel="4" x14ac:dyDescent="0.35">
      <c r="A2427" s="9" t="s">
        <v>104</v>
      </c>
      <c r="B2427" s="9" t="s">
        <v>105</v>
      </c>
      <c r="C2427" s="12" t="s">
        <v>2855</v>
      </c>
      <c r="D2427" s="5" t="s">
        <v>2877</v>
      </c>
      <c r="E2427" s="9" t="s">
        <v>2877</v>
      </c>
      <c r="F2427" s="5" t="s">
        <v>49</v>
      </c>
      <c r="G2427" s="5" t="s">
        <v>4</v>
      </c>
      <c r="H2427" s="5" t="s">
        <v>2879</v>
      </c>
      <c r="I2427" s="4" t="s">
        <v>2880</v>
      </c>
      <c r="J2427" s="5" t="s">
        <v>4</v>
      </c>
      <c r="K2427" s="5" t="s">
        <v>4</v>
      </c>
      <c r="L2427" s="5" t="s">
        <v>4</v>
      </c>
      <c r="M2427" s="5" t="s">
        <v>5</v>
      </c>
      <c r="N2427" s="5" t="s">
        <v>2881</v>
      </c>
      <c r="O2427" s="18">
        <v>44428</v>
      </c>
      <c r="P2427" s="5" t="s">
        <v>7</v>
      </c>
      <c r="Q2427" s="19">
        <v>131.76</v>
      </c>
      <c r="R2427" s="19">
        <v>131.76</v>
      </c>
      <c r="S2427" s="19">
        <v>0</v>
      </c>
      <c r="T2427" s="19">
        <v>0</v>
      </c>
    </row>
    <row r="2428" spans="1:20" outlineLevel="3" x14ac:dyDescent="0.35">
      <c r="H2428" s="1" t="s">
        <v>11401</v>
      </c>
      <c r="O2428" s="18"/>
      <c r="Q2428" s="19">
        <f>SUBTOTAL(9,Q2424:Q2427)</f>
        <v>18599</v>
      </c>
      <c r="R2428" s="19">
        <f>SUBTOTAL(9,R2424:R2427)</f>
        <v>17505.009999999998</v>
      </c>
      <c r="S2428" s="19">
        <f>SUBTOTAL(9,S2424:S2427)</f>
        <v>1093.99</v>
      </c>
      <c r="T2428" s="19">
        <f>SUBTOTAL(9,T2424:T2427)</f>
        <v>0</v>
      </c>
    </row>
    <row r="2429" spans="1:20" ht="29" outlineLevel="4" x14ac:dyDescent="0.35">
      <c r="A2429" s="9" t="s">
        <v>74</v>
      </c>
      <c r="B2429" s="9" t="s">
        <v>75</v>
      </c>
      <c r="C2429" s="12" t="s">
        <v>2855</v>
      </c>
      <c r="D2429" s="5" t="s">
        <v>2856</v>
      </c>
      <c r="E2429" s="9" t="s">
        <v>2856</v>
      </c>
      <c r="F2429" s="5" t="s">
        <v>77</v>
      </c>
      <c r="G2429" s="5" t="s">
        <v>4</v>
      </c>
      <c r="H2429" s="5" t="s">
        <v>2883</v>
      </c>
      <c r="I2429" s="4" t="s">
        <v>2867</v>
      </c>
      <c r="J2429" s="5" t="s">
        <v>4</v>
      </c>
      <c r="K2429" s="5" t="s">
        <v>4</v>
      </c>
      <c r="L2429" s="5" t="s">
        <v>4</v>
      </c>
      <c r="M2429" s="5" t="s">
        <v>5</v>
      </c>
      <c r="N2429" s="5" t="s">
        <v>2882</v>
      </c>
      <c r="O2429" s="18">
        <v>44620</v>
      </c>
      <c r="P2429" s="5" t="s">
        <v>7</v>
      </c>
      <c r="Q2429" s="19">
        <v>32000</v>
      </c>
      <c r="R2429" s="19">
        <v>32000</v>
      </c>
      <c r="S2429" s="19">
        <v>0</v>
      </c>
      <c r="T2429" s="19">
        <v>0</v>
      </c>
    </row>
    <row r="2430" spans="1:20" outlineLevel="3" x14ac:dyDescent="0.35">
      <c r="H2430" s="1" t="s">
        <v>11402</v>
      </c>
      <c r="O2430" s="18"/>
      <c r="Q2430" s="19">
        <f>SUBTOTAL(9,Q2429:Q2429)</f>
        <v>32000</v>
      </c>
      <c r="R2430" s="19">
        <f>SUBTOTAL(9,R2429:R2429)</f>
        <v>32000</v>
      </c>
      <c r="S2430" s="19">
        <f>SUBTOTAL(9,S2429:S2429)</f>
        <v>0</v>
      </c>
      <c r="T2430" s="19">
        <f>SUBTOTAL(9,T2429:T2429)</f>
        <v>0</v>
      </c>
    </row>
    <row r="2431" spans="1:20" ht="29" outlineLevel="4" x14ac:dyDescent="0.35">
      <c r="A2431" s="9" t="s">
        <v>104</v>
      </c>
      <c r="B2431" s="9" t="s">
        <v>105</v>
      </c>
      <c r="C2431" s="12" t="s">
        <v>2855</v>
      </c>
      <c r="D2431" s="5" t="s">
        <v>2877</v>
      </c>
      <c r="E2431" s="9" t="s">
        <v>2877</v>
      </c>
      <c r="F2431" s="5" t="s">
        <v>49</v>
      </c>
      <c r="G2431" s="5" t="s">
        <v>4</v>
      </c>
      <c r="H2431" s="5" t="s">
        <v>2885</v>
      </c>
      <c r="I2431" s="4" t="s">
        <v>2886</v>
      </c>
      <c r="J2431" s="5" t="s">
        <v>4</v>
      </c>
      <c r="K2431" s="5" t="s">
        <v>4</v>
      </c>
      <c r="L2431" s="5" t="s">
        <v>4</v>
      </c>
      <c r="M2431" s="5" t="s">
        <v>5</v>
      </c>
      <c r="N2431" s="5" t="s">
        <v>2884</v>
      </c>
      <c r="O2431" s="18">
        <v>44418</v>
      </c>
      <c r="P2431" s="5" t="s">
        <v>7</v>
      </c>
      <c r="Q2431" s="19">
        <v>32092</v>
      </c>
      <c r="R2431" s="19">
        <v>32092</v>
      </c>
      <c r="S2431" s="19">
        <v>0</v>
      </c>
      <c r="T2431" s="19">
        <v>0</v>
      </c>
    </row>
    <row r="2432" spans="1:20" ht="29" outlineLevel="4" x14ac:dyDescent="0.35">
      <c r="A2432" s="9" t="s">
        <v>104</v>
      </c>
      <c r="B2432" s="9" t="s">
        <v>105</v>
      </c>
      <c r="C2432" s="12" t="s">
        <v>2855</v>
      </c>
      <c r="D2432" s="5" t="s">
        <v>2877</v>
      </c>
      <c r="E2432" s="9" t="s">
        <v>2877</v>
      </c>
      <c r="F2432" s="5" t="s">
        <v>49</v>
      </c>
      <c r="G2432" s="5" t="s">
        <v>4</v>
      </c>
      <c r="H2432" s="5" t="s">
        <v>2885</v>
      </c>
      <c r="I2432" s="4" t="s">
        <v>2886</v>
      </c>
      <c r="J2432" s="5" t="s">
        <v>4</v>
      </c>
      <c r="K2432" s="5" t="s">
        <v>4</v>
      </c>
      <c r="L2432" s="5" t="s">
        <v>4</v>
      </c>
      <c r="M2432" s="5" t="s">
        <v>5</v>
      </c>
      <c r="N2432" s="5" t="s">
        <v>2887</v>
      </c>
      <c r="O2432" s="18">
        <v>44431</v>
      </c>
      <c r="P2432" s="5" t="s">
        <v>7</v>
      </c>
      <c r="Q2432" s="19">
        <v>30753</v>
      </c>
      <c r="R2432" s="19">
        <v>30753</v>
      </c>
      <c r="S2432" s="19">
        <v>0</v>
      </c>
      <c r="T2432" s="19">
        <v>0</v>
      </c>
    </row>
    <row r="2433" spans="1:20" ht="29" outlineLevel="4" x14ac:dyDescent="0.35">
      <c r="A2433" s="9" t="s">
        <v>104</v>
      </c>
      <c r="B2433" s="9" t="s">
        <v>105</v>
      </c>
      <c r="C2433" s="12" t="s">
        <v>2855</v>
      </c>
      <c r="D2433" s="5" t="s">
        <v>2877</v>
      </c>
      <c r="E2433" s="9" t="s">
        <v>2877</v>
      </c>
      <c r="F2433" s="5" t="s">
        <v>49</v>
      </c>
      <c r="G2433" s="5" t="s">
        <v>4</v>
      </c>
      <c r="H2433" s="5" t="s">
        <v>2885</v>
      </c>
      <c r="I2433" s="4" t="s">
        <v>2886</v>
      </c>
      <c r="J2433" s="5" t="s">
        <v>4</v>
      </c>
      <c r="K2433" s="5" t="s">
        <v>4</v>
      </c>
      <c r="L2433" s="5" t="s">
        <v>4</v>
      </c>
      <c r="M2433" s="5" t="s">
        <v>5</v>
      </c>
      <c r="N2433" s="5" t="s">
        <v>2888</v>
      </c>
      <c r="O2433" s="18">
        <v>44468</v>
      </c>
      <c r="P2433" s="5" t="s">
        <v>7</v>
      </c>
      <c r="Q2433" s="19">
        <v>7255</v>
      </c>
      <c r="R2433" s="19">
        <v>7255</v>
      </c>
      <c r="S2433" s="19">
        <v>0</v>
      </c>
      <c r="T2433" s="19">
        <v>0</v>
      </c>
    </row>
    <row r="2434" spans="1:20" ht="29" outlineLevel="4" x14ac:dyDescent="0.35">
      <c r="A2434" s="9" t="s">
        <v>104</v>
      </c>
      <c r="B2434" s="9" t="s">
        <v>105</v>
      </c>
      <c r="C2434" s="12" t="s">
        <v>2855</v>
      </c>
      <c r="D2434" s="5" t="s">
        <v>2877</v>
      </c>
      <c r="E2434" s="9" t="s">
        <v>2877</v>
      </c>
      <c r="F2434" s="5" t="s">
        <v>49</v>
      </c>
      <c r="G2434" s="5" t="s">
        <v>4</v>
      </c>
      <c r="H2434" s="5" t="s">
        <v>2885</v>
      </c>
      <c r="I2434" s="4" t="s">
        <v>2886</v>
      </c>
      <c r="J2434" s="5" t="s">
        <v>4</v>
      </c>
      <c r="K2434" s="5" t="s">
        <v>4</v>
      </c>
      <c r="L2434" s="5" t="s">
        <v>4</v>
      </c>
      <c r="M2434" s="5" t="s">
        <v>5</v>
      </c>
      <c r="N2434" s="5" t="s">
        <v>2889</v>
      </c>
      <c r="O2434" s="18">
        <v>44495</v>
      </c>
      <c r="P2434" s="5" t="s">
        <v>7</v>
      </c>
      <c r="Q2434" s="19">
        <v>17460</v>
      </c>
      <c r="R2434" s="19">
        <v>17460</v>
      </c>
      <c r="S2434" s="19">
        <v>0</v>
      </c>
      <c r="T2434" s="19">
        <v>0</v>
      </c>
    </row>
    <row r="2435" spans="1:20" ht="29" outlineLevel="4" x14ac:dyDescent="0.35">
      <c r="A2435" s="9" t="s">
        <v>104</v>
      </c>
      <c r="B2435" s="9" t="s">
        <v>105</v>
      </c>
      <c r="C2435" s="12" t="s">
        <v>2855</v>
      </c>
      <c r="D2435" s="5" t="s">
        <v>2877</v>
      </c>
      <c r="E2435" s="9" t="s">
        <v>2877</v>
      </c>
      <c r="F2435" s="5" t="s">
        <v>49</v>
      </c>
      <c r="G2435" s="5" t="s">
        <v>4</v>
      </c>
      <c r="H2435" s="5" t="s">
        <v>2885</v>
      </c>
      <c r="I2435" s="4" t="s">
        <v>2886</v>
      </c>
      <c r="J2435" s="5" t="s">
        <v>4</v>
      </c>
      <c r="K2435" s="5" t="s">
        <v>4</v>
      </c>
      <c r="L2435" s="5" t="s">
        <v>4</v>
      </c>
      <c r="M2435" s="5" t="s">
        <v>5</v>
      </c>
      <c r="N2435" s="5" t="s">
        <v>2890</v>
      </c>
      <c r="O2435" s="18">
        <v>44602</v>
      </c>
      <c r="P2435" s="5" t="s">
        <v>7</v>
      </c>
      <c r="Q2435" s="19">
        <v>19839</v>
      </c>
      <c r="R2435" s="19">
        <v>19839</v>
      </c>
      <c r="S2435" s="19">
        <v>0</v>
      </c>
      <c r="T2435" s="19">
        <v>0</v>
      </c>
    </row>
    <row r="2436" spans="1:20" ht="29" outlineLevel="4" x14ac:dyDescent="0.35">
      <c r="A2436" s="9" t="s">
        <v>104</v>
      </c>
      <c r="B2436" s="9" t="s">
        <v>105</v>
      </c>
      <c r="C2436" s="12" t="s">
        <v>2855</v>
      </c>
      <c r="D2436" s="5" t="s">
        <v>2877</v>
      </c>
      <c r="E2436" s="9" t="s">
        <v>2877</v>
      </c>
      <c r="F2436" s="5" t="s">
        <v>49</v>
      </c>
      <c r="G2436" s="5" t="s">
        <v>4</v>
      </c>
      <c r="H2436" s="5" t="s">
        <v>2885</v>
      </c>
      <c r="I2436" s="4" t="s">
        <v>2886</v>
      </c>
      <c r="J2436" s="5" t="s">
        <v>4</v>
      </c>
      <c r="K2436" s="5" t="s">
        <v>4</v>
      </c>
      <c r="L2436" s="5" t="s">
        <v>4</v>
      </c>
      <c r="M2436" s="5" t="s">
        <v>5</v>
      </c>
      <c r="N2436" s="5" t="s">
        <v>2891</v>
      </c>
      <c r="O2436" s="18">
        <v>44725</v>
      </c>
      <c r="P2436" s="5" t="s">
        <v>7</v>
      </c>
      <c r="Q2436" s="19">
        <v>26519</v>
      </c>
      <c r="R2436" s="19">
        <v>26519</v>
      </c>
      <c r="S2436" s="19">
        <v>0</v>
      </c>
      <c r="T2436" s="19">
        <v>0</v>
      </c>
    </row>
    <row r="2437" spans="1:20" outlineLevel="3" x14ac:dyDescent="0.35">
      <c r="H2437" s="1" t="s">
        <v>11403</v>
      </c>
      <c r="O2437" s="18"/>
      <c r="Q2437" s="19">
        <f>SUBTOTAL(9,Q2431:Q2436)</f>
        <v>133918</v>
      </c>
      <c r="R2437" s="19">
        <f>SUBTOTAL(9,R2431:R2436)</f>
        <v>133918</v>
      </c>
      <c r="S2437" s="19">
        <f>SUBTOTAL(9,S2431:S2436)</f>
        <v>0</v>
      </c>
      <c r="T2437" s="19">
        <f>SUBTOTAL(9,T2431:T2436)</f>
        <v>0</v>
      </c>
    </row>
    <row r="2438" spans="1:20" ht="29" outlineLevel="4" x14ac:dyDescent="0.35">
      <c r="A2438" s="9" t="s">
        <v>526</v>
      </c>
      <c r="B2438" s="9" t="s">
        <v>527</v>
      </c>
      <c r="C2438" s="12" t="s">
        <v>2855</v>
      </c>
      <c r="D2438" s="5" t="s">
        <v>2892</v>
      </c>
      <c r="E2438" s="9" t="s">
        <v>2892</v>
      </c>
      <c r="F2438" s="5" t="s">
        <v>529</v>
      </c>
      <c r="G2438" s="5" t="s">
        <v>4</v>
      </c>
      <c r="H2438" s="5" t="s">
        <v>2895</v>
      </c>
      <c r="I2438" s="4" t="s">
        <v>2896</v>
      </c>
      <c r="J2438" s="5" t="s">
        <v>4</v>
      </c>
      <c r="K2438" s="5" t="s">
        <v>4</v>
      </c>
      <c r="L2438" s="5" t="s">
        <v>4</v>
      </c>
      <c r="M2438" s="5" t="s">
        <v>5</v>
      </c>
      <c r="N2438" s="5" t="s">
        <v>2893</v>
      </c>
      <c r="O2438" s="18">
        <v>44481</v>
      </c>
      <c r="P2438" s="5" t="s">
        <v>2894</v>
      </c>
      <c r="Q2438" s="19">
        <v>15875.74</v>
      </c>
      <c r="R2438" s="19">
        <v>15875.74</v>
      </c>
      <c r="S2438" s="19">
        <v>0</v>
      </c>
      <c r="T2438" s="19">
        <v>0</v>
      </c>
    </row>
    <row r="2439" spans="1:20" ht="29" outlineLevel="4" x14ac:dyDescent="0.35">
      <c r="A2439" s="9" t="s">
        <v>526</v>
      </c>
      <c r="B2439" s="9" t="s">
        <v>527</v>
      </c>
      <c r="C2439" s="12" t="s">
        <v>2855</v>
      </c>
      <c r="D2439" s="5" t="s">
        <v>2892</v>
      </c>
      <c r="E2439" s="9" t="s">
        <v>2892</v>
      </c>
      <c r="F2439" s="5" t="s">
        <v>529</v>
      </c>
      <c r="G2439" s="5" t="s">
        <v>4</v>
      </c>
      <c r="H2439" s="5" t="s">
        <v>2895</v>
      </c>
      <c r="I2439" s="4" t="s">
        <v>2896</v>
      </c>
      <c r="J2439" s="5" t="s">
        <v>4</v>
      </c>
      <c r="K2439" s="5" t="s">
        <v>4</v>
      </c>
      <c r="L2439" s="5" t="s">
        <v>4</v>
      </c>
      <c r="M2439" s="5" t="s">
        <v>5</v>
      </c>
      <c r="N2439" s="5" t="s">
        <v>2897</v>
      </c>
      <c r="O2439" s="18">
        <v>44487</v>
      </c>
      <c r="P2439" s="5" t="s">
        <v>2898</v>
      </c>
      <c r="Q2439" s="19">
        <v>14072.27</v>
      </c>
      <c r="R2439" s="19">
        <v>14072.27</v>
      </c>
      <c r="S2439" s="19">
        <v>0</v>
      </c>
      <c r="T2439" s="19">
        <v>0</v>
      </c>
    </row>
    <row r="2440" spans="1:20" ht="29" outlineLevel="4" x14ac:dyDescent="0.35">
      <c r="A2440" s="9" t="s">
        <v>526</v>
      </c>
      <c r="B2440" s="9" t="s">
        <v>527</v>
      </c>
      <c r="C2440" s="12" t="s">
        <v>2855</v>
      </c>
      <c r="D2440" s="5" t="s">
        <v>2892</v>
      </c>
      <c r="E2440" s="9" t="s">
        <v>2892</v>
      </c>
      <c r="F2440" s="5" t="s">
        <v>529</v>
      </c>
      <c r="G2440" s="5" t="s">
        <v>4</v>
      </c>
      <c r="H2440" s="5" t="s">
        <v>2895</v>
      </c>
      <c r="I2440" s="4" t="s">
        <v>2896</v>
      </c>
      <c r="J2440" s="5" t="s">
        <v>4</v>
      </c>
      <c r="K2440" s="5" t="s">
        <v>4</v>
      </c>
      <c r="L2440" s="5" t="s">
        <v>4</v>
      </c>
      <c r="M2440" s="5" t="s">
        <v>5</v>
      </c>
      <c r="N2440" s="5" t="s">
        <v>2899</v>
      </c>
      <c r="O2440" s="18">
        <v>44536</v>
      </c>
      <c r="P2440" s="5" t="s">
        <v>2900</v>
      </c>
      <c r="Q2440" s="19">
        <v>26225.63</v>
      </c>
      <c r="R2440" s="19">
        <v>26225.63</v>
      </c>
      <c r="S2440" s="19">
        <v>0</v>
      </c>
      <c r="T2440" s="19">
        <v>0</v>
      </c>
    </row>
    <row r="2441" spans="1:20" outlineLevel="3" x14ac:dyDescent="0.35">
      <c r="H2441" s="1" t="s">
        <v>11404</v>
      </c>
      <c r="O2441" s="18"/>
      <c r="Q2441" s="19">
        <f>SUBTOTAL(9,Q2438:Q2440)</f>
        <v>56173.64</v>
      </c>
      <c r="R2441" s="19">
        <f>SUBTOTAL(9,R2438:R2440)</f>
        <v>56173.64</v>
      </c>
      <c r="S2441" s="19">
        <f>SUBTOTAL(9,S2438:S2440)</f>
        <v>0</v>
      </c>
      <c r="T2441" s="19">
        <f>SUBTOTAL(9,T2438:T2440)</f>
        <v>0</v>
      </c>
    </row>
    <row r="2442" spans="1:20" ht="29" outlineLevel="4" x14ac:dyDescent="0.35">
      <c r="A2442" s="9" t="s">
        <v>74</v>
      </c>
      <c r="B2442" s="9" t="s">
        <v>75</v>
      </c>
      <c r="C2442" s="12" t="s">
        <v>2855</v>
      </c>
      <c r="D2442" s="5" t="s">
        <v>2856</v>
      </c>
      <c r="E2442" s="9" t="s">
        <v>2856</v>
      </c>
      <c r="F2442" s="5" t="s">
        <v>4</v>
      </c>
      <c r="G2442" s="5" t="s">
        <v>729</v>
      </c>
      <c r="H2442" s="5" t="s">
        <v>2902</v>
      </c>
      <c r="I2442" s="4" t="s">
        <v>2867</v>
      </c>
      <c r="J2442" s="5" t="s">
        <v>4</v>
      </c>
      <c r="K2442" s="5" t="s">
        <v>4</v>
      </c>
      <c r="L2442" s="5" t="s">
        <v>4</v>
      </c>
      <c r="M2442" s="5" t="s">
        <v>5</v>
      </c>
      <c r="N2442" s="5" t="s">
        <v>2901</v>
      </c>
      <c r="O2442" s="18">
        <v>44403</v>
      </c>
      <c r="P2442" s="5" t="s">
        <v>7</v>
      </c>
      <c r="Q2442" s="19">
        <v>450.01</v>
      </c>
      <c r="R2442" s="19">
        <v>0</v>
      </c>
      <c r="S2442" s="19">
        <v>450.01</v>
      </c>
      <c r="T2442" s="19">
        <v>0</v>
      </c>
    </row>
    <row r="2443" spans="1:20" ht="29" outlineLevel="4" x14ac:dyDescent="0.35">
      <c r="A2443" s="9" t="s">
        <v>74</v>
      </c>
      <c r="B2443" s="9" t="s">
        <v>75</v>
      </c>
      <c r="C2443" s="12" t="s">
        <v>2855</v>
      </c>
      <c r="D2443" s="5" t="s">
        <v>2856</v>
      </c>
      <c r="E2443" s="9" t="s">
        <v>2856</v>
      </c>
      <c r="F2443" s="5" t="s">
        <v>4</v>
      </c>
      <c r="G2443" s="5" t="s">
        <v>729</v>
      </c>
      <c r="H2443" s="5" t="s">
        <v>2902</v>
      </c>
      <c r="I2443" s="4" t="s">
        <v>2867</v>
      </c>
      <c r="J2443" s="5" t="s">
        <v>4</v>
      </c>
      <c r="K2443" s="5" t="s">
        <v>4</v>
      </c>
      <c r="L2443" s="5" t="s">
        <v>4</v>
      </c>
      <c r="M2443" s="5" t="s">
        <v>5</v>
      </c>
      <c r="N2443" s="5" t="s">
        <v>2903</v>
      </c>
      <c r="O2443" s="18">
        <v>44435</v>
      </c>
      <c r="P2443" s="5" t="s">
        <v>7</v>
      </c>
      <c r="Q2443" s="19">
        <v>230.16</v>
      </c>
      <c r="R2443" s="19">
        <v>0</v>
      </c>
      <c r="S2443" s="19">
        <v>230.16</v>
      </c>
      <c r="T2443" s="19">
        <v>0</v>
      </c>
    </row>
    <row r="2444" spans="1:20" ht="29" outlineLevel="4" x14ac:dyDescent="0.35">
      <c r="A2444" s="9" t="s">
        <v>74</v>
      </c>
      <c r="B2444" s="9" t="s">
        <v>75</v>
      </c>
      <c r="C2444" s="12" t="s">
        <v>2855</v>
      </c>
      <c r="D2444" s="5" t="s">
        <v>2856</v>
      </c>
      <c r="E2444" s="9" t="s">
        <v>2856</v>
      </c>
      <c r="F2444" s="5" t="s">
        <v>4</v>
      </c>
      <c r="G2444" s="5" t="s">
        <v>729</v>
      </c>
      <c r="H2444" s="5" t="s">
        <v>2902</v>
      </c>
      <c r="I2444" s="4" t="s">
        <v>2867</v>
      </c>
      <c r="J2444" s="5" t="s">
        <v>4</v>
      </c>
      <c r="K2444" s="5" t="s">
        <v>4</v>
      </c>
      <c r="L2444" s="5" t="s">
        <v>4</v>
      </c>
      <c r="M2444" s="5" t="s">
        <v>5</v>
      </c>
      <c r="N2444" s="5" t="s">
        <v>2904</v>
      </c>
      <c r="O2444" s="18">
        <v>44468</v>
      </c>
      <c r="P2444" s="5" t="s">
        <v>7</v>
      </c>
      <c r="Q2444" s="19">
        <v>464.1</v>
      </c>
      <c r="R2444" s="19">
        <v>0</v>
      </c>
      <c r="S2444" s="19">
        <v>464.1</v>
      </c>
      <c r="T2444" s="19">
        <v>0</v>
      </c>
    </row>
    <row r="2445" spans="1:20" ht="29" outlineLevel="4" x14ac:dyDescent="0.35">
      <c r="A2445" s="9" t="s">
        <v>74</v>
      </c>
      <c r="B2445" s="9" t="s">
        <v>75</v>
      </c>
      <c r="C2445" s="12" t="s">
        <v>2855</v>
      </c>
      <c r="D2445" s="5" t="s">
        <v>2856</v>
      </c>
      <c r="E2445" s="9" t="s">
        <v>2856</v>
      </c>
      <c r="F2445" s="5" t="s">
        <v>4</v>
      </c>
      <c r="G2445" s="5" t="s">
        <v>729</v>
      </c>
      <c r="H2445" s="5" t="s">
        <v>2902</v>
      </c>
      <c r="I2445" s="4" t="s">
        <v>2867</v>
      </c>
      <c r="J2445" s="5" t="s">
        <v>4</v>
      </c>
      <c r="K2445" s="5" t="s">
        <v>4</v>
      </c>
      <c r="L2445" s="5" t="s">
        <v>4</v>
      </c>
      <c r="M2445" s="5" t="s">
        <v>5</v>
      </c>
      <c r="N2445" s="5" t="s">
        <v>2905</v>
      </c>
      <c r="O2445" s="18">
        <v>44489</v>
      </c>
      <c r="P2445" s="5" t="s">
        <v>7</v>
      </c>
      <c r="Q2445" s="19">
        <v>236.55</v>
      </c>
      <c r="R2445" s="19">
        <v>0</v>
      </c>
      <c r="S2445" s="19">
        <v>236.55</v>
      </c>
      <c r="T2445" s="19">
        <v>0</v>
      </c>
    </row>
    <row r="2446" spans="1:20" ht="29" outlineLevel="4" x14ac:dyDescent="0.35">
      <c r="A2446" s="9" t="s">
        <v>74</v>
      </c>
      <c r="B2446" s="9" t="s">
        <v>75</v>
      </c>
      <c r="C2446" s="12" t="s">
        <v>2855</v>
      </c>
      <c r="D2446" s="5" t="s">
        <v>2856</v>
      </c>
      <c r="E2446" s="9" t="s">
        <v>2856</v>
      </c>
      <c r="F2446" s="5" t="s">
        <v>77</v>
      </c>
      <c r="G2446" s="5" t="s">
        <v>4</v>
      </c>
      <c r="H2446" s="5" t="s">
        <v>2902</v>
      </c>
      <c r="I2446" s="4" t="s">
        <v>2867</v>
      </c>
      <c r="J2446" s="5" t="s">
        <v>4</v>
      </c>
      <c r="K2446" s="5" t="s">
        <v>4</v>
      </c>
      <c r="L2446" s="5" t="s">
        <v>4</v>
      </c>
      <c r="M2446" s="5" t="s">
        <v>5</v>
      </c>
      <c r="N2446" s="5" t="s">
        <v>2901</v>
      </c>
      <c r="O2446" s="18">
        <v>44403</v>
      </c>
      <c r="P2446" s="5" t="s">
        <v>7</v>
      </c>
      <c r="Q2446" s="19">
        <v>4051</v>
      </c>
      <c r="R2446" s="19">
        <v>4051</v>
      </c>
      <c r="S2446" s="19">
        <v>0</v>
      </c>
      <c r="T2446" s="19">
        <v>0</v>
      </c>
    </row>
    <row r="2447" spans="1:20" ht="29" outlineLevel="4" x14ac:dyDescent="0.35">
      <c r="A2447" s="9" t="s">
        <v>74</v>
      </c>
      <c r="B2447" s="9" t="s">
        <v>75</v>
      </c>
      <c r="C2447" s="12" t="s">
        <v>2855</v>
      </c>
      <c r="D2447" s="5" t="s">
        <v>2856</v>
      </c>
      <c r="E2447" s="9" t="s">
        <v>2856</v>
      </c>
      <c r="F2447" s="5" t="s">
        <v>77</v>
      </c>
      <c r="G2447" s="5" t="s">
        <v>4</v>
      </c>
      <c r="H2447" s="5" t="s">
        <v>2902</v>
      </c>
      <c r="I2447" s="4" t="s">
        <v>2867</v>
      </c>
      <c r="J2447" s="5" t="s">
        <v>4</v>
      </c>
      <c r="K2447" s="5" t="s">
        <v>4</v>
      </c>
      <c r="L2447" s="5" t="s">
        <v>4</v>
      </c>
      <c r="M2447" s="5" t="s">
        <v>5</v>
      </c>
      <c r="N2447" s="5" t="s">
        <v>2903</v>
      </c>
      <c r="O2447" s="18">
        <v>44435</v>
      </c>
      <c r="P2447" s="5" t="s">
        <v>7</v>
      </c>
      <c r="Q2447" s="19">
        <v>2071.84</v>
      </c>
      <c r="R2447" s="19">
        <v>2071.84</v>
      </c>
      <c r="S2447" s="19">
        <v>0</v>
      </c>
      <c r="T2447" s="19">
        <v>0</v>
      </c>
    </row>
    <row r="2448" spans="1:20" ht="29" outlineLevel="4" x14ac:dyDescent="0.35">
      <c r="A2448" s="9" t="s">
        <v>74</v>
      </c>
      <c r="B2448" s="9" t="s">
        <v>75</v>
      </c>
      <c r="C2448" s="12" t="s">
        <v>2855</v>
      </c>
      <c r="D2448" s="5" t="s">
        <v>2856</v>
      </c>
      <c r="E2448" s="9" t="s">
        <v>2856</v>
      </c>
      <c r="F2448" s="5" t="s">
        <v>77</v>
      </c>
      <c r="G2448" s="5" t="s">
        <v>4</v>
      </c>
      <c r="H2448" s="5" t="s">
        <v>2902</v>
      </c>
      <c r="I2448" s="4" t="s">
        <v>2867</v>
      </c>
      <c r="J2448" s="5" t="s">
        <v>4</v>
      </c>
      <c r="K2448" s="5" t="s">
        <v>4</v>
      </c>
      <c r="L2448" s="5" t="s">
        <v>4</v>
      </c>
      <c r="M2448" s="5" t="s">
        <v>5</v>
      </c>
      <c r="N2448" s="5" t="s">
        <v>2904</v>
      </c>
      <c r="O2448" s="18">
        <v>44468</v>
      </c>
      <c r="P2448" s="5" t="s">
        <v>7</v>
      </c>
      <c r="Q2448" s="19">
        <v>4177.8999999999996</v>
      </c>
      <c r="R2448" s="19">
        <v>4177.8999999999996</v>
      </c>
      <c r="S2448" s="19">
        <v>0</v>
      </c>
      <c r="T2448" s="19">
        <v>0</v>
      </c>
    </row>
    <row r="2449" spans="1:20" ht="29" outlineLevel="4" x14ac:dyDescent="0.35">
      <c r="A2449" s="9" t="s">
        <v>74</v>
      </c>
      <c r="B2449" s="9" t="s">
        <v>75</v>
      </c>
      <c r="C2449" s="12" t="s">
        <v>2855</v>
      </c>
      <c r="D2449" s="5" t="s">
        <v>2856</v>
      </c>
      <c r="E2449" s="9" t="s">
        <v>2856</v>
      </c>
      <c r="F2449" s="5" t="s">
        <v>77</v>
      </c>
      <c r="G2449" s="5" t="s">
        <v>4</v>
      </c>
      <c r="H2449" s="5" t="s">
        <v>2902</v>
      </c>
      <c r="I2449" s="4" t="s">
        <v>2867</v>
      </c>
      <c r="J2449" s="5" t="s">
        <v>4</v>
      </c>
      <c r="K2449" s="5" t="s">
        <v>4</v>
      </c>
      <c r="L2449" s="5" t="s">
        <v>4</v>
      </c>
      <c r="M2449" s="5" t="s">
        <v>5</v>
      </c>
      <c r="N2449" s="5" t="s">
        <v>2905</v>
      </c>
      <c r="O2449" s="18">
        <v>44489</v>
      </c>
      <c r="P2449" s="5" t="s">
        <v>7</v>
      </c>
      <c r="Q2449" s="19">
        <v>2129.4499999999998</v>
      </c>
      <c r="R2449" s="19">
        <v>2129.4499999999998</v>
      </c>
      <c r="S2449" s="19">
        <v>0</v>
      </c>
      <c r="T2449" s="19">
        <v>0</v>
      </c>
    </row>
    <row r="2450" spans="1:20" outlineLevel="3" x14ac:dyDescent="0.35">
      <c r="H2450" s="1" t="s">
        <v>11405</v>
      </c>
      <c r="O2450" s="18"/>
      <c r="Q2450" s="19">
        <f>SUBTOTAL(9,Q2442:Q2449)</f>
        <v>13811.009999999998</v>
      </c>
      <c r="R2450" s="19">
        <f>SUBTOTAL(9,R2442:R2449)</f>
        <v>12430.189999999999</v>
      </c>
      <c r="S2450" s="19">
        <f>SUBTOTAL(9,S2442:S2449)</f>
        <v>1380.82</v>
      </c>
      <c r="T2450" s="19">
        <f>SUBTOTAL(9,T2442:T2449)</f>
        <v>0</v>
      </c>
    </row>
    <row r="2451" spans="1:20" ht="29" outlineLevel="4" x14ac:dyDescent="0.35">
      <c r="A2451" s="9" t="s">
        <v>104</v>
      </c>
      <c r="B2451" s="9" t="s">
        <v>105</v>
      </c>
      <c r="C2451" s="12" t="s">
        <v>2855</v>
      </c>
      <c r="D2451" s="5" t="s">
        <v>2877</v>
      </c>
      <c r="E2451" s="9" t="s">
        <v>2877</v>
      </c>
      <c r="F2451" s="5" t="s">
        <v>4</v>
      </c>
      <c r="G2451" s="5" t="s">
        <v>45</v>
      </c>
      <c r="H2451" s="5" t="s">
        <v>2907</v>
      </c>
      <c r="I2451" s="4" t="s">
        <v>2908</v>
      </c>
      <c r="J2451" s="5" t="s">
        <v>4</v>
      </c>
      <c r="K2451" s="5" t="s">
        <v>4</v>
      </c>
      <c r="L2451" s="5" t="s">
        <v>4</v>
      </c>
      <c r="M2451" s="5" t="s">
        <v>5</v>
      </c>
      <c r="N2451" s="5" t="s">
        <v>2906</v>
      </c>
      <c r="O2451" s="18">
        <v>44483</v>
      </c>
      <c r="P2451" s="5" t="s">
        <v>7</v>
      </c>
      <c r="Q2451" s="19">
        <v>1003.12</v>
      </c>
      <c r="R2451" s="19">
        <v>0</v>
      </c>
      <c r="S2451" s="19">
        <v>1003.12</v>
      </c>
      <c r="T2451" s="19">
        <v>0</v>
      </c>
    </row>
    <row r="2452" spans="1:20" ht="29" outlineLevel="4" x14ac:dyDescent="0.35">
      <c r="A2452" s="9" t="s">
        <v>104</v>
      </c>
      <c r="B2452" s="9" t="s">
        <v>105</v>
      </c>
      <c r="C2452" s="12" t="s">
        <v>2855</v>
      </c>
      <c r="D2452" s="5" t="s">
        <v>2877</v>
      </c>
      <c r="E2452" s="9" t="s">
        <v>2877</v>
      </c>
      <c r="F2452" s="5" t="s">
        <v>4</v>
      </c>
      <c r="G2452" s="5" t="s">
        <v>45</v>
      </c>
      <c r="H2452" s="5" t="s">
        <v>2907</v>
      </c>
      <c r="I2452" s="4" t="s">
        <v>2908</v>
      </c>
      <c r="J2452" s="5" t="s">
        <v>4</v>
      </c>
      <c r="K2452" s="5" t="s">
        <v>4</v>
      </c>
      <c r="L2452" s="5" t="s">
        <v>4</v>
      </c>
      <c r="M2452" s="5" t="s">
        <v>5</v>
      </c>
      <c r="N2452" s="5" t="s">
        <v>2909</v>
      </c>
      <c r="O2452" s="18">
        <v>44495</v>
      </c>
      <c r="P2452" s="5" t="s">
        <v>7</v>
      </c>
      <c r="Q2452" s="19">
        <v>679.48</v>
      </c>
      <c r="R2452" s="19">
        <v>0</v>
      </c>
      <c r="S2452" s="19">
        <v>679.48</v>
      </c>
      <c r="T2452" s="19">
        <v>0</v>
      </c>
    </row>
    <row r="2453" spans="1:20" ht="29" outlineLevel="4" x14ac:dyDescent="0.35">
      <c r="A2453" s="9" t="s">
        <v>104</v>
      </c>
      <c r="B2453" s="9" t="s">
        <v>105</v>
      </c>
      <c r="C2453" s="12" t="s">
        <v>2855</v>
      </c>
      <c r="D2453" s="5" t="s">
        <v>2877</v>
      </c>
      <c r="E2453" s="9" t="s">
        <v>2877</v>
      </c>
      <c r="F2453" s="5" t="s">
        <v>4</v>
      </c>
      <c r="G2453" s="5" t="s">
        <v>45</v>
      </c>
      <c r="H2453" s="5" t="s">
        <v>2907</v>
      </c>
      <c r="I2453" s="4" t="s">
        <v>2908</v>
      </c>
      <c r="J2453" s="5" t="s">
        <v>4</v>
      </c>
      <c r="K2453" s="5" t="s">
        <v>4</v>
      </c>
      <c r="L2453" s="5" t="s">
        <v>4</v>
      </c>
      <c r="M2453" s="5" t="s">
        <v>5</v>
      </c>
      <c r="N2453" s="5" t="s">
        <v>2910</v>
      </c>
      <c r="O2453" s="18">
        <v>44518</v>
      </c>
      <c r="P2453" s="5" t="s">
        <v>7</v>
      </c>
      <c r="Q2453" s="19">
        <v>679.13</v>
      </c>
      <c r="R2453" s="19">
        <v>0</v>
      </c>
      <c r="S2453" s="19">
        <v>679.13</v>
      </c>
      <c r="T2453" s="19">
        <v>0</v>
      </c>
    </row>
    <row r="2454" spans="1:20" ht="29" outlineLevel="4" x14ac:dyDescent="0.35">
      <c r="A2454" s="9" t="s">
        <v>104</v>
      </c>
      <c r="B2454" s="9" t="s">
        <v>105</v>
      </c>
      <c r="C2454" s="12" t="s">
        <v>2855</v>
      </c>
      <c r="D2454" s="5" t="s">
        <v>2877</v>
      </c>
      <c r="E2454" s="9" t="s">
        <v>2877</v>
      </c>
      <c r="F2454" s="5" t="s">
        <v>4</v>
      </c>
      <c r="G2454" s="5" t="s">
        <v>45</v>
      </c>
      <c r="H2454" s="5" t="s">
        <v>2907</v>
      </c>
      <c r="I2454" s="4" t="s">
        <v>2908</v>
      </c>
      <c r="J2454" s="5" t="s">
        <v>4</v>
      </c>
      <c r="K2454" s="5" t="s">
        <v>4</v>
      </c>
      <c r="L2454" s="5" t="s">
        <v>4</v>
      </c>
      <c r="M2454" s="5" t="s">
        <v>5</v>
      </c>
      <c r="N2454" s="5" t="s">
        <v>2911</v>
      </c>
      <c r="O2454" s="18">
        <v>44571</v>
      </c>
      <c r="P2454" s="5" t="s">
        <v>7</v>
      </c>
      <c r="Q2454" s="19">
        <v>809.13</v>
      </c>
      <c r="R2454" s="19">
        <v>0</v>
      </c>
      <c r="S2454" s="19">
        <v>809.13</v>
      </c>
      <c r="T2454" s="19">
        <v>0</v>
      </c>
    </row>
    <row r="2455" spans="1:20" ht="29" outlineLevel="4" x14ac:dyDescent="0.35">
      <c r="A2455" s="9" t="s">
        <v>104</v>
      </c>
      <c r="B2455" s="9" t="s">
        <v>105</v>
      </c>
      <c r="C2455" s="12" t="s">
        <v>2855</v>
      </c>
      <c r="D2455" s="5" t="s">
        <v>2877</v>
      </c>
      <c r="E2455" s="9" t="s">
        <v>2877</v>
      </c>
      <c r="F2455" s="5" t="s">
        <v>4</v>
      </c>
      <c r="G2455" s="5" t="s">
        <v>45</v>
      </c>
      <c r="H2455" s="5" t="s">
        <v>2907</v>
      </c>
      <c r="I2455" s="4" t="s">
        <v>2908</v>
      </c>
      <c r="J2455" s="5" t="s">
        <v>4</v>
      </c>
      <c r="K2455" s="5" t="s">
        <v>4</v>
      </c>
      <c r="L2455" s="5" t="s">
        <v>4</v>
      </c>
      <c r="M2455" s="5" t="s">
        <v>5</v>
      </c>
      <c r="N2455" s="5" t="s">
        <v>2912</v>
      </c>
      <c r="O2455" s="18">
        <v>44603</v>
      </c>
      <c r="P2455" s="5" t="s">
        <v>7</v>
      </c>
      <c r="Q2455" s="19">
        <v>665.02</v>
      </c>
      <c r="R2455" s="19">
        <v>0</v>
      </c>
      <c r="S2455" s="19">
        <v>665.02</v>
      </c>
      <c r="T2455" s="19">
        <v>0</v>
      </c>
    </row>
    <row r="2456" spans="1:20" ht="29" outlineLevel="4" x14ac:dyDescent="0.35">
      <c r="A2456" s="9" t="s">
        <v>104</v>
      </c>
      <c r="B2456" s="9" t="s">
        <v>105</v>
      </c>
      <c r="C2456" s="12" t="s">
        <v>2855</v>
      </c>
      <c r="D2456" s="5" t="s">
        <v>2877</v>
      </c>
      <c r="E2456" s="9" t="s">
        <v>2877</v>
      </c>
      <c r="F2456" s="5" t="s">
        <v>4</v>
      </c>
      <c r="G2456" s="5" t="s">
        <v>45</v>
      </c>
      <c r="H2456" s="5" t="s">
        <v>2907</v>
      </c>
      <c r="I2456" s="4" t="s">
        <v>2908</v>
      </c>
      <c r="J2456" s="5" t="s">
        <v>4</v>
      </c>
      <c r="K2456" s="5" t="s">
        <v>4</v>
      </c>
      <c r="L2456" s="5" t="s">
        <v>4</v>
      </c>
      <c r="M2456" s="5" t="s">
        <v>5</v>
      </c>
      <c r="N2456" s="5" t="s">
        <v>2913</v>
      </c>
      <c r="O2456" s="18">
        <v>44643</v>
      </c>
      <c r="P2456" s="5" t="s">
        <v>7</v>
      </c>
      <c r="Q2456" s="19">
        <v>680.66</v>
      </c>
      <c r="R2456" s="19">
        <v>0</v>
      </c>
      <c r="S2456" s="19">
        <v>680.66</v>
      </c>
      <c r="T2456" s="19">
        <v>0</v>
      </c>
    </row>
    <row r="2457" spans="1:20" ht="29" outlineLevel="4" x14ac:dyDescent="0.35">
      <c r="A2457" s="9" t="s">
        <v>104</v>
      </c>
      <c r="B2457" s="9" t="s">
        <v>105</v>
      </c>
      <c r="C2457" s="12" t="s">
        <v>2855</v>
      </c>
      <c r="D2457" s="5" t="s">
        <v>2877</v>
      </c>
      <c r="E2457" s="9" t="s">
        <v>2877</v>
      </c>
      <c r="F2457" s="5" t="s">
        <v>4</v>
      </c>
      <c r="G2457" s="5" t="s">
        <v>45</v>
      </c>
      <c r="H2457" s="5" t="s">
        <v>2907</v>
      </c>
      <c r="I2457" s="4" t="s">
        <v>2908</v>
      </c>
      <c r="J2457" s="5" t="s">
        <v>4</v>
      </c>
      <c r="K2457" s="5" t="s">
        <v>4</v>
      </c>
      <c r="L2457" s="5" t="s">
        <v>4</v>
      </c>
      <c r="M2457" s="5" t="s">
        <v>5</v>
      </c>
      <c r="N2457" s="5" t="s">
        <v>2914</v>
      </c>
      <c r="O2457" s="18">
        <v>44680</v>
      </c>
      <c r="P2457" s="5" t="s">
        <v>7</v>
      </c>
      <c r="Q2457" s="19">
        <v>721.49</v>
      </c>
      <c r="R2457" s="19">
        <v>0</v>
      </c>
      <c r="S2457" s="19">
        <v>721.49</v>
      </c>
      <c r="T2457" s="19">
        <v>0</v>
      </c>
    </row>
    <row r="2458" spans="1:20" ht="29" outlineLevel="4" x14ac:dyDescent="0.35">
      <c r="A2458" s="9" t="s">
        <v>104</v>
      </c>
      <c r="B2458" s="9" t="s">
        <v>105</v>
      </c>
      <c r="C2458" s="12" t="s">
        <v>2855</v>
      </c>
      <c r="D2458" s="5" t="s">
        <v>2877</v>
      </c>
      <c r="E2458" s="9" t="s">
        <v>2877</v>
      </c>
      <c r="F2458" s="5" t="s">
        <v>4</v>
      </c>
      <c r="G2458" s="5" t="s">
        <v>45</v>
      </c>
      <c r="H2458" s="5" t="s">
        <v>2907</v>
      </c>
      <c r="I2458" s="4" t="s">
        <v>2908</v>
      </c>
      <c r="J2458" s="5" t="s">
        <v>4</v>
      </c>
      <c r="K2458" s="5" t="s">
        <v>4</v>
      </c>
      <c r="L2458" s="5" t="s">
        <v>4</v>
      </c>
      <c r="M2458" s="5" t="s">
        <v>5</v>
      </c>
      <c r="N2458" s="5" t="s">
        <v>2915</v>
      </c>
      <c r="O2458" s="18">
        <v>44725</v>
      </c>
      <c r="P2458" s="5" t="s">
        <v>7</v>
      </c>
      <c r="Q2458" s="19">
        <v>1373.92</v>
      </c>
      <c r="R2458" s="19">
        <v>0</v>
      </c>
      <c r="S2458" s="19">
        <v>1373.92</v>
      </c>
      <c r="T2458" s="19">
        <v>0</v>
      </c>
    </row>
    <row r="2459" spans="1:20" ht="29" outlineLevel="4" x14ac:dyDescent="0.35">
      <c r="A2459" s="9" t="s">
        <v>104</v>
      </c>
      <c r="B2459" s="9" t="s">
        <v>105</v>
      </c>
      <c r="C2459" s="12" t="s">
        <v>2855</v>
      </c>
      <c r="D2459" s="5" t="s">
        <v>2877</v>
      </c>
      <c r="E2459" s="9" t="s">
        <v>2877</v>
      </c>
      <c r="F2459" s="5" t="s">
        <v>49</v>
      </c>
      <c r="G2459" s="5" t="s">
        <v>4</v>
      </c>
      <c r="H2459" s="5" t="s">
        <v>2907</v>
      </c>
      <c r="I2459" s="4" t="s">
        <v>2908</v>
      </c>
      <c r="J2459" s="5" t="s">
        <v>4</v>
      </c>
      <c r="K2459" s="5" t="s">
        <v>4</v>
      </c>
      <c r="L2459" s="5" t="s">
        <v>4</v>
      </c>
      <c r="M2459" s="5" t="s">
        <v>5</v>
      </c>
      <c r="N2459" s="5" t="s">
        <v>2906</v>
      </c>
      <c r="O2459" s="18">
        <v>44483</v>
      </c>
      <c r="P2459" s="5" t="s">
        <v>7</v>
      </c>
      <c r="Q2459" s="19">
        <v>16050.88</v>
      </c>
      <c r="R2459" s="19">
        <v>16050.88</v>
      </c>
      <c r="S2459" s="19">
        <v>0</v>
      </c>
      <c r="T2459" s="19">
        <v>0</v>
      </c>
    </row>
    <row r="2460" spans="1:20" ht="29" outlineLevel="4" x14ac:dyDescent="0.35">
      <c r="A2460" s="9" t="s">
        <v>104</v>
      </c>
      <c r="B2460" s="9" t="s">
        <v>105</v>
      </c>
      <c r="C2460" s="12" t="s">
        <v>2855</v>
      </c>
      <c r="D2460" s="5" t="s">
        <v>2877</v>
      </c>
      <c r="E2460" s="9" t="s">
        <v>2877</v>
      </c>
      <c r="F2460" s="5" t="s">
        <v>49</v>
      </c>
      <c r="G2460" s="5" t="s">
        <v>4</v>
      </c>
      <c r="H2460" s="5" t="s">
        <v>2907</v>
      </c>
      <c r="I2460" s="4" t="s">
        <v>2908</v>
      </c>
      <c r="J2460" s="5" t="s">
        <v>4</v>
      </c>
      <c r="K2460" s="5" t="s">
        <v>4</v>
      </c>
      <c r="L2460" s="5" t="s">
        <v>4</v>
      </c>
      <c r="M2460" s="5" t="s">
        <v>5</v>
      </c>
      <c r="N2460" s="5" t="s">
        <v>2909</v>
      </c>
      <c r="O2460" s="18">
        <v>44495</v>
      </c>
      <c r="P2460" s="5" t="s">
        <v>7</v>
      </c>
      <c r="Q2460" s="19">
        <v>10872.52</v>
      </c>
      <c r="R2460" s="19">
        <v>10872.52</v>
      </c>
      <c r="S2460" s="19">
        <v>0</v>
      </c>
      <c r="T2460" s="19">
        <v>0</v>
      </c>
    </row>
    <row r="2461" spans="1:20" ht="29" outlineLevel="4" x14ac:dyDescent="0.35">
      <c r="A2461" s="9" t="s">
        <v>104</v>
      </c>
      <c r="B2461" s="9" t="s">
        <v>105</v>
      </c>
      <c r="C2461" s="12" t="s">
        <v>2855</v>
      </c>
      <c r="D2461" s="5" t="s">
        <v>2877</v>
      </c>
      <c r="E2461" s="9" t="s">
        <v>2877</v>
      </c>
      <c r="F2461" s="5" t="s">
        <v>49</v>
      </c>
      <c r="G2461" s="5" t="s">
        <v>4</v>
      </c>
      <c r="H2461" s="5" t="s">
        <v>2907</v>
      </c>
      <c r="I2461" s="4" t="s">
        <v>2908</v>
      </c>
      <c r="J2461" s="5" t="s">
        <v>4</v>
      </c>
      <c r="K2461" s="5" t="s">
        <v>4</v>
      </c>
      <c r="L2461" s="5" t="s">
        <v>4</v>
      </c>
      <c r="M2461" s="5" t="s">
        <v>5</v>
      </c>
      <c r="N2461" s="5" t="s">
        <v>2910</v>
      </c>
      <c r="O2461" s="18">
        <v>44518</v>
      </c>
      <c r="P2461" s="5" t="s">
        <v>7</v>
      </c>
      <c r="Q2461" s="19">
        <v>10866.87</v>
      </c>
      <c r="R2461" s="19">
        <v>10866.87</v>
      </c>
      <c r="S2461" s="19">
        <v>0</v>
      </c>
      <c r="T2461" s="19">
        <v>0</v>
      </c>
    </row>
    <row r="2462" spans="1:20" ht="29" outlineLevel="4" x14ac:dyDescent="0.35">
      <c r="A2462" s="9" t="s">
        <v>104</v>
      </c>
      <c r="B2462" s="9" t="s">
        <v>105</v>
      </c>
      <c r="C2462" s="12" t="s">
        <v>2855</v>
      </c>
      <c r="D2462" s="5" t="s">
        <v>2877</v>
      </c>
      <c r="E2462" s="9" t="s">
        <v>2877</v>
      </c>
      <c r="F2462" s="5" t="s">
        <v>49</v>
      </c>
      <c r="G2462" s="5" t="s">
        <v>4</v>
      </c>
      <c r="H2462" s="5" t="s">
        <v>2907</v>
      </c>
      <c r="I2462" s="4" t="s">
        <v>2908</v>
      </c>
      <c r="J2462" s="5" t="s">
        <v>4</v>
      </c>
      <c r="K2462" s="5" t="s">
        <v>4</v>
      </c>
      <c r="L2462" s="5" t="s">
        <v>4</v>
      </c>
      <c r="M2462" s="5" t="s">
        <v>5</v>
      </c>
      <c r="N2462" s="5" t="s">
        <v>2911</v>
      </c>
      <c r="O2462" s="18">
        <v>44571</v>
      </c>
      <c r="P2462" s="5" t="s">
        <v>7</v>
      </c>
      <c r="Q2462" s="19">
        <v>12946.87</v>
      </c>
      <c r="R2462" s="19">
        <v>12946.87</v>
      </c>
      <c r="S2462" s="19">
        <v>0</v>
      </c>
      <c r="T2462" s="19">
        <v>0</v>
      </c>
    </row>
    <row r="2463" spans="1:20" ht="29" outlineLevel="4" x14ac:dyDescent="0.35">
      <c r="A2463" s="9" t="s">
        <v>104</v>
      </c>
      <c r="B2463" s="9" t="s">
        <v>105</v>
      </c>
      <c r="C2463" s="12" t="s">
        <v>2855</v>
      </c>
      <c r="D2463" s="5" t="s">
        <v>2877</v>
      </c>
      <c r="E2463" s="9" t="s">
        <v>2877</v>
      </c>
      <c r="F2463" s="5" t="s">
        <v>49</v>
      </c>
      <c r="G2463" s="5" t="s">
        <v>4</v>
      </c>
      <c r="H2463" s="5" t="s">
        <v>2907</v>
      </c>
      <c r="I2463" s="4" t="s">
        <v>2908</v>
      </c>
      <c r="J2463" s="5" t="s">
        <v>4</v>
      </c>
      <c r="K2463" s="5" t="s">
        <v>4</v>
      </c>
      <c r="L2463" s="5" t="s">
        <v>4</v>
      </c>
      <c r="M2463" s="5" t="s">
        <v>5</v>
      </c>
      <c r="N2463" s="5" t="s">
        <v>2912</v>
      </c>
      <c r="O2463" s="18">
        <v>44603</v>
      </c>
      <c r="P2463" s="5" t="s">
        <v>7</v>
      </c>
      <c r="Q2463" s="19">
        <v>10640.98</v>
      </c>
      <c r="R2463" s="19">
        <v>10640.98</v>
      </c>
      <c r="S2463" s="19">
        <v>0</v>
      </c>
      <c r="T2463" s="19">
        <v>0</v>
      </c>
    </row>
    <row r="2464" spans="1:20" ht="29" outlineLevel="4" x14ac:dyDescent="0.35">
      <c r="A2464" s="9" t="s">
        <v>104</v>
      </c>
      <c r="B2464" s="9" t="s">
        <v>105</v>
      </c>
      <c r="C2464" s="12" t="s">
        <v>2855</v>
      </c>
      <c r="D2464" s="5" t="s">
        <v>2877</v>
      </c>
      <c r="E2464" s="9" t="s">
        <v>2877</v>
      </c>
      <c r="F2464" s="5" t="s">
        <v>49</v>
      </c>
      <c r="G2464" s="5" t="s">
        <v>4</v>
      </c>
      <c r="H2464" s="5" t="s">
        <v>2907</v>
      </c>
      <c r="I2464" s="4" t="s">
        <v>2908</v>
      </c>
      <c r="J2464" s="5" t="s">
        <v>4</v>
      </c>
      <c r="K2464" s="5" t="s">
        <v>4</v>
      </c>
      <c r="L2464" s="5" t="s">
        <v>4</v>
      </c>
      <c r="M2464" s="5" t="s">
        <v>5</v>
      </c>
      <c r="N2464" s="5" t="s">
        <v>2913</v>
      </c>
      <c r="O2464" s="18">
        <v>44643</v>
      </c>
      <c r="P2464" s="5" t="s">
        <v>7</v>
      </c>
      <c r="Q2464" s="19">
        <v>10891.34</v>
      </c>
      <c r="R2464" s="19">
        <v>10891.34</v>
      </c>
      <c r="S2464" s="19">
        <v>0</v>
      </c>
      <c r="T2464" s="19">
        <v>0</v>
      </c>
    </row>
    <row r="2465" spans="1:20" ht="29" outlineLevel="4" x14ac:dyDescent="0.35">
      <c r="A2465" s="9" t="s">
        <v>104</v>
      </c>
      <c r="B2465" s="9" t="s">
        <v>105</v>
      </c>
      <c r="C2465" s="12" t="s">
        <v>2855</v>
      </c>
      <c r="D2465" s="5" t="s">
        <v>2877</v>
      </c>
      <c r="E2465" s="9" t="s">
        <v>2877</v>
      </c>
      <c r="F2465" s="5" t="s">
        <v>49</v>
      </c>
      <c r="G2465" s="5" t="s">
        <v>4</v>
      </c>
      <c r="H2465" s="5" t="s">
        <v>2907</v>
      </c>
      <c r="I2465" s="4" t="s">
        <v>2908</v>
      </c>
      <c r="J2465" s="5" t="s">
        <v>4</v>
      </c>
      <c r="K2465" s="5" t="s">
        <v>4</v>
      </c>
      <c r="L2465" s="5" t="s">
        <v>4</v>
      </c>
      <c r="M2465" s="5" t="s">
        <v>5</v>
      </c>
      <c r="N2465" s="5" t="s">
        <v>2914</v>
      </c>
      <c r="O2465" s="18">
        <v>44680</v>
      </c>
      <c r="P2465" s="5" t="s">
        <v>7</v>
      </c>
      <c r="Q2465" s="19">
        <v>11544.51</v>
      </c>
      <c r="R2465" s="19">
        <v>11544.51</v>
      </c>
      <c r="S2465" s="19">
        <v>0</v>
      </c>
      <c r="T2465" s="19">
        <v>0</v>
      </c>
    </row>
    <row r="2466" spans="1:20" ht="29" outlineLevel="4" x14ac:dyDescent="0.35">
      <c r="A2466" s="9" t="s">
        <v>104</v>
      </c>
      <c r="B2466" s="9" t="s">
        <v>105</v>
      </c>
      <c r="C2466" s="12" t="s">
        <v>2855</v>
      </c>
      <c r="D2466" s="5" t="s">
        <v>2877</v>
      </c>
      <c r="E2466" s="9" t="s">
        <v>2877</v>
      </c>
      <c r="F2466" s="5" t="s">
        <v>49</v>
      </c>
      <c r="G2466" s="5" t="s">
        <v>4</v>
      </c>
      <c r="H2466" s="5" t="s">
        <v>2907</v>
      </c>
      <c r="I2466" s="4" t="s">
        <v>2908</v>
      </c>
      <c r="J2466" s="5" t="s">
        <v>4</v>
      </c>
      <c r="K2466" s="5" t="s">
        <v>4</v>
      </c>
      <c r="L2466" s="5" t="s">
        <v>4</v>
      </c>
      <c r="M2466" s="5" t="s">
        <v>5</v>
      </c>
      <c r="N2466" s="5" t="s">
        <v>2915</v>
      </c>
      <c r="O2466" s="18">
        <v>44725</v>
      </c>
      <c r="P2466" s="5" t="s">
        <v>7</v>
      </c>
      <c r="Q2466" s="19">
        <v>21984.080000000002</v>
      </c>
      <c r="R2466" s="19">
        <v>21984.080000000002</v>
      </c>
      <c r="S2466" s="19">
        <v>0</v>
      </c>
      <c r="T2466" s="19">
        <v>0</v>
      </c>
    </row>
    <row r="2467" spans="1:20" outlineLevel="3" x14ac:dyDescent="0.35">
      <c r="H2467" s="1" t="s">
        <v>11406</v>
      </c>
      <c r="O2467" s="18"/>
      <c r="Q2467" s="19">
        <f>SUBTOTAL(9,Q2451:Q2466)</f>
        <v>112410</v>
      </c>
      <c r="R2467" s="19">
        <f>SUBTOTAL(9,R2451:R2466)</f>
        <v>105798.05</v>
      </c>
      <c r="S2467" s="19">
        <f>SUBTOTAL(9,S2451:S2466)</f>
        <v>6611.95</v>
      </c>
      <c r="T2467" s="19">
        <f>SUBTOTAL(9,T2451:T2466)</f>
        <v>0</v>
      </c>
    </row>
    <row r="2468" spans="1:20" ht="29" outlineLevel="4" x14ac:dyDescent="0.35">
      <c r="A2468" s="9" t="s">
        <v>526</v>
      </c>
      <c r="B2468" s="9" t="s">
        <v>527</v>
      </c>
      <c r="C2468" s="12" t="s">
        <v>2855</v>
      </c>
      <c r="D2468" s="5" t="s">
        <v>2892</v>
      </c>
      <c r="E2468" s="9" t="s">
        <v>2892</v>
      </c>
      <c r="F2468" s="5" t="s">
        <v>529</v>
      </c>
      <c r="G2468" s="5" t="s">
        <v>4</v>
      </c>
      <c r="H2468" s="5" t="s">
        <v>2918</v>
      </c>
      <c r="I2468" s="4" t="s">
        <v>2919</v>
      </c>
      <c r="J2468" s="5" t="s">
        <v>4</v>
      </c>
      <c r="K2468" s="5" t="s">
        <v>4</v>
      </c>
      <c r="L2468" s="5" t="s">
        <v>4</v>
      </c>
      <c r="M2468" s="5" t="s">
        <v>5</v>
      </c>
      <c r="N2468" s="5" t="s">
        <v>2916</v>
      </c>
      <c r="O2468" s="18">
        <v>44571</v>
      </c>
      <c r="P2468" s="5" t="s">
        <v>2917</v>
      </c>
      <c r="Q2468" s="19">
        <v>4167.88</v>
      </c>
      <c r="R2468" s="19">
        <v>4167.88</v>
      </c>
      <c r="S2468" s="19">
        <v>0</v>
      </c>
      <c r="T2468" s="19">
        <v>0</v>
      </c>
    </row>
    <row r="2469" spans="1:20" ht="29" outlineLevel="4" x14ac:dyDescent="0.35">
      <c r="A2469" s="9" t="s">
        <v>526</v>
      </c>
      <c r="B2469" s="9" t="s">
        <v>527</v>
      </c>
      <c r="C2469" s="12" t="s">
        <v>2855</v>
      </c>
      <c r="D2469" s="5" t="s">
        <v>2892</v>
      </c>
      <c r="E2469" s="9" t="s">
        <v>2892</v>
      </c>
      <c r="F2469" s="5" t="s">
        <v>529</v>
      </c>
      <c r="G2469" s="5" t="s">
        <v>4</v>
      </c>
      <c r="H2469" s="5" t="s">
        <v>2918</v>
      </c>
      <c r="I2469" s="4" t="s">
        <v>2919</v>
      </c>
      <c r="J2469" s="5" t="s">
        <v>4</v>
      </c>
      <c r="K2469" s="5" t="s">
        <v>4</v>
      </c>
      <c r="L2469" s="5" t="s">
        <v>4</v>
      </c>
      <c r="M2469" s="5" t="s">
        <v>5</v>
      </c>
      <c r="N2469" s="5" t="s">
        <v>2920</v>
      </c>
      <c r="O2469" s="18">
        <v>44588</v>
      </c>
      <c r="P2469" s="5" t="s">
        <v>2921</v>
      </c>
      <c r="Q2469" s="19">
        <v>6232.49</v>
      </c>
      <c r="R2469" s="19">
        <v>6232.49</v>
      </c>
      <c r="S2469" s="19">
        <v>0</v>
      </c>
      <c r="T2469" s="19">
        <v>0</v>
      </c>
    </row>
    <row r="2470" spans="1:20" ht="29" outlineLevel="4" x14ac:dyDescent="0.35">
      <c r="A2470" s="9" t="s">
        <v>526</v>
      </c>
      <c r="B2470" s="9" t="s">
        <v>527</v>
      </c>
      <c r="C2470" s="12" t="s">
        <v>2855</v>
      </c>
      <c r="D2470" s="5" t="s">
        <v>2892</v>
      </c>
      <c r="E2470" s="9" t="s">
        <v>2892</v>
      </c>
      <c r="F2470" s="5" t="s">
        <v>529</v>
      </c>
      <c r="G2470" s="5" t="s">
        <v>4</v>
      </c>
      <c r="H2470" s="5" t="s">
        <v>2918</v>
      </c>
      <c r="I2470" s="4" t="s">
        <v>2919</v>
      </c>
      <c r="J2470" s="5" t="s">
        <v>4</v>
      </c>
      <c r="K2470" s="5" t="s">
        <v>4</v>
      </c>
      <c r="L2470" s="5" t="s">
        <v>4</v>
      </c>
      <c r="M2470" s="5" t="s">
        <v>5</v>
      </c>
      <c r="N2470" s="5" t="s">
        <v>2922</v>
      </c>
      <c r="O2470" s="18">
        <v>44637</v>
      </c>
      <c r="P2470" s="5" t="s">
        <v>2923</v>
      </c>
      <c r="Q2470" s="19">
        <v>5415.07</v>
      </c>
      <c r="R2470" s="19">
        <v>5415.07</v>
      </c>
      <c r="S2470" s="19">
        <v>0</v>
      </c>
      <c r="T2470" s="19">
        <v>0</v>
      </c>
    </row>
    <row r="2471" spans="1:20" ht="29" outlineLevel="4" x14ac:dyDescent="0.35">
      <c r="A2471" s="9" t="s">
        <v>526</v>
      </c>
      <c r="B2471" s="9" t="s">
        <v>527</v>
      </c>
      <c r="C2471" s="12" t="s">
        <v>2855</v>
      </c>
      <c r="D2471" s="5" t="s">
        <v>2892</v>
      </c>
      <c r="E2471" s="9" t="s">
        <v>2892</v>
      </c>
      <c r="F2471" s="5" t="s">
        <v>529</v>
      </c>
      <c r="G2471" s="5" t="s">
        <v>4</v>
      </c>
      <c r="H2471" s="5" t="s">
        <v>2918</v>
      </c>
      <c r="I2471" s="4" t="s">
        <v>2919</v>
      </c>
      <c r="J2471" s="5" t="s">
        <v>4</v>
      </c>
      <c r="K2471" s="5" t="s">
        <v>4</v>
      </c>
      <c r="L2471" s="5" t="s">
        <v>4</v>
      </c>
      <c r="M2471" s="5" t="s">
        <v>5</v>
      </c>
      <c r="N2471" s="5" t="s">
        <v>2924</v>
      </c>
      <c r="O2471" s="18">
        <v>44679</v>
      </c>
      <c r="P2471" s="5" t="s">
        <v>2925</v>
      </c>
      <c r="Q2471" s="19">
        <v>6544.06</v>
      </c>
      <c r="R2471" s="19">
        <v>6544.06</v>
      </c>
      <c r="S2471" s="19">
        <v>0</v>
      </c>
      <c r="T2471" s="19">
        <v>0</v>
      </c>
    </row>
    <row r="2472" spans="1:20" ht="29" outlineLevel="4" x14ac:dyDescent="0.35">
      <c r="A2472" s="9" t="s">
        <v>526</v>
      </c>
      <c r="B2472" s="9" t="s">
        <v>527</v>
      </c>
      <c r="C2472" s="12" t="s">
        <v>2855</v>
      </c>
      <c r="D2472" s="5" t="s">
        <v>2892</v>
      </c>
      <c r="E2472" s="9" t="s">
        <v>2892</v>
      </c>
      <c r="F2472" s="5" t="s">
        <v>529</v>
      </c>
      <c r="G2472" s="5" t="s">
        <v>4</v>
      </c>
      <c r="H2472" s="5" t="s">
        <v>2918</v>
      </c>
      <c r="I2472" s="4" t="s">
        <v>2919</v>
      </c>
      <c r="J2472" s="5" t="s">
        <v>4</v>
      </c>
      <c r="K2472" s="5" t="s">
        <v>4</v>
      </c>
      <c r="L2472" s="5" t="s">
        <v>4</v>
      </c>
      <c r="M2472" s="5" t="s">
        <v>5</v>
      </c>
      <c r="N2472" s="5" t="s">
        <v>2926</v>
      </c>
      <c r="O2472" s="18">
        <v>44718</v>
      </c>
      <c r="P2472" s="5" t="s">
        <v>2927</v>
      </c>
      <c r="Q2472" s="19">
        <v>4147.87</v>
      </c>
      <c r="R2472" s="19">
        <v>4147.87</v>
      </c>
      <c r="S2472" s="19">
        <v>0</v>
      </c>
      <c r="T2472" s="19">
        <v>0</v>
      </c>
    </row>
    <row r="2473" spans="1:20" ht="29" outlineLevel="4" x14ac:dyDescent="0.35">
      <c r="A2473" s="9" t="s">
        <v>526</v>
      </c>
      <c r="B2473" s="9" t="s">
        <v>527</v>
      </c>
      <c r="C2473" s="12" t="s">
        <v>2855</v>
      </c>
      <c r="D2473" s="5" t="s">
        <v>2892</v>
      </c>
      <c r="E2473" s="9" t="s">
        <v>2892</v>
      </c>
      <c r="F2473" s="5" t="s">
        <v>529</v>
      </c>
      <c r="G2473" s="5" t="s">
        <v>4</v>
      </c>
      <c r="H2473" s="5" t="s">
        <v>2918</v>
      </c>
      <c r="I2473" s="4" t="s">
        <v>2919</v>
      </c>
      <c r="J2473" s="5" t="s">
        <v>4</v>
      </c>
      <c r="K2473" s="5" t="s">
        <v>4</v>
      </c>
      <c r="L2473" s="5" t="s">
        <v>4</v>
      </c>
      <c r="M2473" s="5" t="s">
        <v>5</v>
      </c>
      <c r="N2473" s="5" t="s">
        <v>2928</v>
      </c>
      <c r="O2473" s="18">
        <v>44728</v>
      </c>
      <c r="P2473" s="5" t="s">
        <v>2929</v>
      </c>
      <c r="Q2473" s="19">
        <v>5474.18</v>
      </c>
      <c r="R2473" s="19">
        <v>5474.18</v>
      </c>
      <c r="S2473" s="19">
        <v>0</v>
      </c>
      <c r="T2473" s="19">
        <v>0</v>
      </c>
    </row>
    <row r="2474" spans="1:20" outlineLevel="3" x14ac:dyDescent="0.35">
      <c r="H2474" s="1" t="s">
        <v>11407</v>
      </c>
      <c r="O2474" s="18"/>
      <c r="Q2474" s="19">
        <f>SUBTOTAL(9,Q2468:Q2473)</f>
        <v>31981.55</v>
      </c>
      <c r="R2474" s="19">
        <f>SUBTOTAL(9,R2468:R2473)</f>
        <v>31981.55</v>
      </c>
      <c r="S2474" s="19">
        <f>SUBTOTAL(9,S2468:S2473)</f>
        <v>0</v>
      </c>
      <c r="T2474" s="19">
        <f>SUBTOTAL(9,T2468:T2473)</f>
        <v>0</v>
      </c>
    </row>
    <row r="2475" spans="1:20" outlineLevel="4" x14ac:dyDescent="0.35">
      <c r="A2475" s="9" t="s">
        <v>104</v>
      </c>
      <c r="B2475" s="9" t="s">
        <v>105</v>
      </c>
      <c r="C2475" s="12" t="s">
        <v>2855</v>
      </c>
      <c r="D2475" s="5" t="s">
        <v>2877</v>
      </c>
      <c r="E2475" s="9" t="s">
        <v>2877</v>
      </c>
      <c r="F2475" s="5" t="s">
        <v>4</v>
      </c>
      <c r="G2475" s="5" t="s">
        <v>106</v>
      </c>
      <c r="H2475" s="5" t="s">
        <v>108</v>
      </c>
      <c r="I2475" s="20" t="s">
        <v>12479</v>
      </c>
      <c r="J2475" s="5" t="s">
        <v>4</v>
      </c>
      <c r="K2475" s="5" t="s">
        <v>4</v>
      </c>
      <c r="L2475" s="5" t="s">
        <v>4</v>
      </c>
      <c r="M2475" s="5" t="s">
        <v>5</v>
      </c>
      <c r="N2475" s="5" t="s">
        <v>2930</v>
      </c>
      <c r="O2475" s="18">
        <v>44524</v>
      </c>
      <c r="P2475" s="5" t="s">
        <v>7</v>
      </c>
      <c r="Q2475" s="19">
        <v>53341</v>
      </c>
      <c r="R2475" s="19">
        <v>0</v>
      </c>
      <c r="S2475" s="19">
        <v>53341</v>
      </c>
      <c r="T2475" s="19">
        <v>0</v>
      </c>
    </row>
    <row r="2476" spans="1:20" outlineLevel="3" x14ac:dyDescent="0.35">
      <c r="H2476" s="1" t="s">
        <v>10932</v>
      </c>
      <c r="O2476" s="18"/>
      <c r="Q2476" s="19">
        <f>SUBTOTAL(9,Q2475:Q2475)</f>
        <v>53341</v>
      </c>
      <c r="R2476" s="19">
        <f>SUBTOTAL(9,R2475:R2475)</f>
        <v>0</v>
      </c>
      <c r="S2476" s="19">
        <f>SUBTOTAL(9,S2475:S2475)</f>
        <v>53341</v>
      </c>
      <c r="T2476" s="19">
        <f>SUBTOTAL(9,T2475:T2475)</f>
        <v>0</v>
      </c>
    </row>
    <row r="2477" spans="1:20" outlineLevel="4" x14ac:dyDescent="0.35">
      <c r="A2477" s="9" t="s">
        <v>104</v>
      </c>
      <c r="B2477" s="9" t="s">
        <v>105</v>
      </c>
      <c r="C2477" s="12" t="s">
        <v>2855</v>
      </c>
      <c r="D2477" s="5" t="s">
        <v>2877</v>
      </c>
      <c r="E2477" s="9" t="s">
        <v>2877</v>
      </c>
      <c r="F2477" s="5" t="s">
        <v>4</v>
      </c>
      <c r="G2477" s="5" t="s">
        <v>106</v>
      </c>
      <c r="H2477" s="5" t="s">
        <v>109</v>
      </c>
      <c r="I2477" s="20" t="s">
        <v>12480</v>
      </c>
      <c r="J2477" s="5" t="s">
        <v>4</v>
      </c>
      <c r="K2477" s="5" t="s">
        <v>4</v>
      </c>
      <c r="L2477" s="5" t="s">
        <v>4</v>
      </c>
      <c r="M2477" s="5" t="s">
        <v>5</v>
      </c>
      <c r="N2477" s="5" t="s">
        <v>2930</v>
      </c>
      <c r="O2477" s="18">
        <v>44524</v>
      </c>
      <c r="P2477" s="5" t="s">
        <v>7</v>
      </c>
      <c r="Q2477" s="19">
        <v>66379</v>
      </c>
      <c r="R2477" s="19">
        <v>0</v>
      </c>
      <c r="S2477" s="19">
        <v>66379</v>
      </c>
      <c r="T2477" s="19">
        <v>0</v>
      </c>
    </row>
    <row r="2478" spans="1:20" outlineLevel="3" x14ac:dyDescent="0.35">
      <c r="H2478" s="1" t="s">
        <v>10933</v>
      </c>
      <c r="O2478" s="18"/>
      <c r="Q2478" s="19">
        <f>SUBTOTAL(9,Q2477:Q2477)</f>
        <v>66379</v>
      </c>
      <c r="R2478" s="19">
        <f>SUBTOTAL(9,R2477:R2477)</f>
        <v>0</v>
      </c>
      <c r="S2478" s="19">
        <f>SUBTOTAL(9,S2477:S2477)</f>
        <v>66379</v>
      </c>
      <c r="T2478" s="19">
        <f>SUBTOTAL(9,T2477:T2477)</f>
        <v>0</v>
      </c>
    </row>
    <row r="2479" spans="1:20" outlineLevel="4" x14ac:dyDescent="0.35">
      <c r="A2479" s="9" t="s">
        <v>104</v>
      </c>
      <c r="B2479" s="9" t="s">
        <v>105</v>
      </c>
      <c r="C2479" s="12" t="s">
        <v>2855</v>
      </c>
      <c r="D2479" s="5" t="s">
        <v>2877</v>
      </c>
      <c r="E2479" s="9" t="s">
        <v>2877</v>
      </c>
      <c r="F2479" s="5" t="s">
        <v>4</v>
      </c>
      <c r="G2479" s="5" t="s">
        <v>106</v>
      </c>
      <c r="H2479" s="5" t="s">
        <v>110</v>
      </c>
      <c r="I2479" s="20" t="s">
        <v>12481</v>
      </c>
      <c r="J2479" s="5" t="s">
        <v>4</v>
      </c>
      <c r="K2479" s="5" t="s">
        <v>4</v>
      </c>
      <c r="L2479" s="5" t="s">
        <v>4</v>
      </c>
      <c r="M2479" s="5" t="s">
        <v>5</v>
      </c>
      <c r="N2479" s="5" t="s">
        <v>2930</v>
      </c>
      <c r="O2479" s="18">
        <v>44524</v>
      </c>
      <c r="P2479" s="5" t="s">
        <v>7</v>
      </c>
      <c r="Q2479" s="19">
        <v>16679</v>
      </c>
      <c r="R2479" s="19">
        <v>0</v>
      </c>
      <c r="S2479" s="19">
        <v>16679</v>
      </c>
      <c r="T2479" s="19">
        <v>0</v>
      </c>
    </row>
    <row r="2480" spans="1:20" outlineLevel="3" x14ac:dyDescent="0.35">
      <c r="H2480" s="1" t="s">
        <v>10934</v>
      </c>
      <c r="O2480" s="18"/>
      <c r="Q2480" s="19">
        <f>SUBTOTAL(9,Q2479:Q2479)</f>
        <v>16679</v>
      </c>
      <c r="R2480" s="19">
        <f>SUBTOTAL(9,R2479:R2479)</f>
        <v>0</v>
      </c>
      <c r="S2480" s="19">
        <f>SUBTOTAL(9,S2479:S2479)</f>
        <v>16679</v>
      </c>
      <c r="T2480" s="19">
        <f>SUBTOTAL(9,T2479:T2479)</f>
        <v>0</v>
      </c>
    </row>
    <row r="2481" spans="1:20" ht="29" outlineLevel="4" x14ac:dyDescent="0.35">
      <c r="A2481" s="9" t="s">
        <v>74</v>
      </c>
      <c r="B2481" s="9" t="s">
        <v>75</v>
      </c>
      <c r="C2481" s="12" t="s">
        <v>2855</v>
      </c>
      <c r="D2481" s="5" t="s">
        <v>2856</v>
      </c>
      <c r="E2481" s="9" t="s">
        <v>2856</v>
      </c>
      <c r="F2481" s="5" t="s">
        <v>77</v>
      </c>
      <c r="G2481" s="5" t="s">
        <v>4</v>
      </c>
      <c r="H2481" s="5" t="s">
        <v>2932</v>
      </c>
      <c r="I2481" s="4" t="s">
        <v>2867</v>
      </c>
      <c r="J2481" s="5" t="s">
        <v>4</v>
      </c>
      <c r="K2481" s="5" t="s">
        <v>4</v>
      </c>
      <c r="L2481" s="5" t="s">
        <v>4</v>
      </c>
      <c r="M2481" s="5" t="s">
        <v>5</v>
      </c>
      <c r="N2481" s="5" t="s">
        <v>2931</v>
      </c>
      <c r="O2481" s="18">
        <v>44673</v>
      </c>
      <c r="P2481" s="5" t="s">
        <v>7</v>
      </c>
      <c r="Q2481" s="19">
        <v>4757</v>
      </c>
      <c r="R2481" s="19">
        <v>4757</v>
      </c>
      <c r="S2481" s="19">
        <v>0</v>
      </c>
      <c r="T2481" s="19">
        <v>0</v>
      </c>
    </row>
    <row r="2482" spans="1:20" outlineLevel="3" x14ac:dyDescent="0.35">
      <c r="H2482" s="1" t="s">
        <v>11408</v>
      </c>
      <c r="O2482" s="18"/>
      <c r="Q2482" s="19">
        <f>SUBTOTAL(9,Q2481:Q2481)</f>
        <v>4757</v>
      </c>
      <c r="R2482" s="19">
        <f>SUBTOTAL(9,R2481:R2481)</f>
        <v>4757</v>
      </c>
      <c r="S2482" s="19">
        <f>SUBTOTAL(9,S2481:S2481)</f>
        <v>0</v>
      </c>
      <c r="T2482" s="19">
        <f>SUBTOTAL(9,T2481:T2481)</f>
        <v>0</v>
      </c>
    </row>
    <row r="2483" spans="1:20" outlineLevel="4" x14ac:dyDescent="0.35">
      <c r="A2483" s="9" t="s">
        <v>74</v>
      </c>
      <c r="B2483" s="9" t="s">
        <v>75</v>
      </c>
      <c r="C2483" s="12" t="s">
        <v>2855</v>
      </c>
      <c r="D2483" s="5" t="s">
        <v>2856</v>
      </c>
      <c r="E2483" s="9" t="s">
        <v>2856</v>
      </c>
      <c r="F2483" s="5" t="s">
        <v>4</v>
      </c>
      <c r="G2483" s="5" t="s">
        <v>729</v>
      </c>
      <c r="H2483" s="5" t="s">
        <v>2934</v>
      </c>
      <c r="I2483" s="4" t="s">
        <v>2859</v>
      </c>
      <c r="J2483" s="5" t="s">
        <v>4</v>
      </c>
      <c r="K2483" s="5" t="s">
        <v>4</v>
      </c>
      <c r="L2483" s="5" t="s">
        <v>4</v>
      </c>
      <c r="M2483" s="5" t="s">
        <v>5</v>
      </c>
      <c r="N2483" s="5" t="s">
        <v>2933</v>
      </c>
      <c r="O2483" s="18">
        <v>44692</v>
      </c>
      <c r="P2483" s="5" t="s">
        <v>7</v>
      </c>
      <c r="Q2483" s="19">
        <v>3500000</v>
      </c>
      <c r="R2483" s="19">
        <v>0</v>
      </c>
      <c r="S2483" s="19">
        <v>3500000</v>
      </c>
      <c r="T2483" s="19">
        <v>0</v>
      </c>
    </row>
    <row r="2484" spans="1:20" outlineLevel="4" x14ac:dyDescent="0.35">
      <c r="A2484" s="9" t="s">
        <v>74</v>
      </c>
      <c r="B2484" s="9" t="s">
        <v>75</v>
      </c>
      <c r="C2484" s="12" t="s">
        <v>2855</v>
      </c>
      <c r="D2484" s="5" t="s">
        <v>2856</v>
      </c>
      <c r="E2484" s="9" t="s">
        <v>2856</v>
      </c>
      <c r="F2484" s="5" t="s">
        <v>4</v>
      </c>
      <c r="G2484" s="5" t="s">
        <v>729</v>
      </c>
      <c r="H2484" s="5" t="s">
        <v>2934</v>
      </c>
      <c r="I2484" s="4" t="s">
        <v>2859</v>
      </c>
      <c r="J2484" s="5" t="s">
        <v>4</v>
      </c>
      <c r="K2484" s="5" t="s">
        <v>4</v>
      </c>
      <c r="L2484" s="5" t="s">
        <v>4</v>
      </c>
      <c r="M2484" s="5" t="s">
        <v>5</v>
      </c>
      <c r="N2484" s="5" t="s">
        <v>2935</v>
      </c>
      <c r="O2484" s="18">
        <v>44714</v>
      </c>
      <c r="P2484" s="5" t="s">
        <v>7</v>
      </c>
      <c r="Q2484" s="19">
        <v>3500000</v>
      </c>
      <c r="R2484" s="19">
        <v>0</v>
      </c>
      <c r="S2484" s="19">
        <v>3500000</v>
      </c>
      <c r="T2484" s="19">
        <v>0</v>
      </c>
    </row>
    <row r="2485" spans="1:20" outlineLevel="3" x14ac:dyDescent="0.35">
      <c r="H2485" s="1" t="s">
        <v>11409</v>
      </c>
      <c r="O2485" s="18"/>
      <c r="Q2485" s="19">
        <f>SUBTOTAL(9,Q2483:Q2484)</f>
        <v>7000000</v>
      </c>
      <c r="R2485" s="19">
        <f>SUBTOTAL(9,R2483:R2484)</f>
        <v>0</v>
      </c>
      <c r="S2485" s="19">
        <f>SUBTOTAL(9,S2483:S2484)</f>
        <v>7000000</v>
      </c>
      <c r="T2485" s="19">
        <f>SUBTOTAL(9,T2483:T2484)</f>
        <v>0</v>
      </c>
    </row>
    <row r="2486" spans="1:20" outlineLevel="2" x14ac:dyDescent="0.35">
      <c r="C2486" s="11" t="s">
        <v>10312</v>
      </c>
      <c r="O2486" s="18"/>
      <c r="Q2486" s="19">
        <f>SUBTOTAL(9,Q2406:Q2484)</f>
        <v>7828842.2000000002</v>
      </c>
      <c r="R2486" s="19">
        <f>SUBTOTAL(9,R2406:R2484)</f>
        <v>485920.44000000012</v>
      </c>
      <c r="S2486" s="19">
        <f>SUBTOTAL(9,S2406:S2484)</f>
        <v>7342921.7599999998</v>
      </c>
      <c r="T2486" s="19">
        <f>SUBTOTAL(9,T2406:T2484)</f>
        <v>0</v>
      </c>
    </row>
    <row r="2487" spans="1:20" ht="29" outlineLevel="4" x14ac:dyDescent="0.35">
      <c r="A2487" s="9" t="s">
        <v>37</v>
      </c>
      <c r="B2487" s="9" t="s">
        <v>38</v>
      </c>
      <c r="C2487" s="12" t="s">
        <v>12369</v>
      </c>
      <c r="D2487" s="5" t="s">
        <v>2936</v>
      </c>
      <c r="E2487" s="9" t="s">
        <v>2936</v>
      </c>
      <c r="F2487" s="5" t="s">
        <v>4</v>
      </c>
      <c r="G2487" s="5" t="s">
        <v>45</v>
      </c>
      <c r="H2487" s="5" t="s">
        <v>2938</v>
      </c>
      <c r="I2487" s="4" t="s">
        <v>2939</v>
      </c>
      <c r="J2487" s="5" t="s">
        <v>4</v>
      </c>
      <c r="K2487" s="5" t="s">
        <v>4</v>
      </c>
      <c r="L2487" s="5" t="s">
        <v>4</v>
      </c>
      <c r="M2487" s="5" t="s">
        <v>5</v>
      </c>
      <c r="N2487" s="5" t="s">
        <v>2937</v>
      </c>
      <c r="O2487" s="18">
        <v>44417</v>
      </c>
      <c r="P2487" s="5" t="s">
        <v>7</v>
      </c>
      <c r="Q2487" s="19">
        <v>2273.62</v>
      </c>
      <c r="R2487" s="19">
        <v>0</v>
      </c>
      <c r="S2487" s="19">
        <v>2273.62</v>
      </c>
      <c r="T2487" s="19">
        <v>0</v>
      </c>
    </row>
    <row r="2488" spans="1:20" ht="29" outlineLevel="4" x14ac:dyDescent="0.35">
      <c r="A2488" s="9" t="s">
        <v>37</v>
      </c>
      <c r="B2488" s="9" t="s">
        <v>38</v>
      </c>
      <c r="C2488" s="12" t="s">
        <v>12369</v>
      </c>
      <c r="D2488" s="5" t="s">
        <v>2936</v>
      </c>
      <c r="E2488" s="9" t="s">
        <v>2936</v>
      </c>
      <c r="F2488" s="5" t="s">
        <v>49</v>
      </c>
      <c r="G2488" s="5" t="s">
        <v>4</v>
      </c>
      <c r="H2488" s="5" t="s">
        <v>2938</v>
      </c>
      <c r="I2488" s="4" t="s">
        <v>2939</v>
      </c>
      <c r="J2488" s="5" t="s">
        <v>4</v>
      </c>
      <c r="K2488" s="5" t="s">
        <v>4</v>
      </c>
      <c r="L2488" s="5" t="s">
        <v>4</v>
      </c>
      <c r="M2488" s="5" t="s">
        <v>5</v>
      </c>
      <c r="N2488" s="5" t="s">
        <v>2937</v>
      </c>
      <c r="O2488" s="18">
        <v>44417</v>
      </c>
      <c r="P2488" s="5" t="s">
        <v>7</v>
      </c>
      <c r="Q2488" s="19">
        <v>36378.379999999997</v>
      </c>
      <c r="R2488" s="19">
        <v>36378.379999999997</v>
      </c>
      <c r="S2488" s="19">
        <v>0</v>
      </c>
      <c r="T2488" s="19">
        <v>0</v>
      </c>
    </row>
    <row r="2489" spans="1:20" outlineLevel="3" x14ac:dyDescent="0.35">
      <c r="H2489" s="1" t="s">
        <v>11410</v>
      </c>
      <c r="O2489" s="18"/>
      <c r="Q2489" s="19">
        <f>SUBTOTAL(9,Q2487:Q2488)</f>
        <v>38652</v>
      </c>
      <c r="R2489" s="19">
        <f>SUBTOTAL(9,R2487:R2488)</f>
        <v>36378.379999999997</v>
      </c>
      <c r="S2489" s="19">
        <f>SUBTOTAL(9,S2487:S2488)</f>
        <v>2273.62</v>
      </c>
      <c r="T2489" s="19">
        <f>SUBTOTAL(9,T2487:T2488)</f>
        <v>0</v>
      </c>
    </row>
    <row r="2490" spans="1:20" ht="29" outlineLevel="4" x14ac:dyDescent="0.35">
      <c r="A2490" s="9" t="s">
        <v>37</v>
      </c>
      <c r="B2490" s="9" t="s">
        <v>38</v>
      </c>
      <c r="C2490" s="12" t="s">
        <v>12369</v>
      </c>
      <c r="D2490" s="5" t="s">
        <v>2936</v>
      </c>
      <c r="E2490" s="9" t="s">
        <v>2936</v>
      </c>
      <c r="F2490" s="5" t="s">
        <v>4</v>
      </c>
      <c r="G2490" s="5" t="s">
        <v>50</v>
      </c>
      <c r="H2490" s="5" t="s">
        <v>2941</v>
      </c>
      <c r="I2490" s="4" t="s">
        <v>2942</v>
      </c>
      <c r="J2490" s="5" t="s">
        <v>4</v>
      </c>
      <c r="K2490" s="5" t="s">
        <v>4</v>
      </c>
      <c r="L2490" s="5" t="s">
        <v>4</v>
      </c>
      <c r="M2490" s="5" t="s">
        <v>5</v>
      </c>
      <c r="N2490" s="5" t="s">
        <v>2940</v>
      </c>
      <c r="O2490" s="18">
        <v>44386</v>
      </c>
      <c r="P2490" s="5" t="s">
        <v>7</v>
      </c>
      <c r="Q2490" s="19">
        <v>100.45</v>
      </c>
      <c r="R2490" s="19">
        <v>0</v>
      </c>
      <c r="S2490" s="19">
        <v>100.45</v>
      </c>
      <c r="T2490" s="19">
        <v>0</v>
      </c>
    </row>
    <row r="2491" spans="1:20" ht="29" outlineLevel="4" x14ac:dyDescent="0.35">
      <c r="A2491" s="9" t="s">
        <v>37</v>
      </c>
      <c r="B2491" s="9" t="s">
        <v>38</v>
      </c>
      <c r="C2491" s="12" t="s">
        <v>12369</v>
      </c>
      <c r="D2491" s="5" t="s">
        <v>2936</v>
      </c>
      <c r="E2491" s="9" t="s">
        <v>2936</v>
      </c>
      <c r="F2491" s="5" t="s">
        <v>49</v>
      </c>
      <c r="G2491" s="5" t="s">
        <v>4</v>
      </c>
      <c r="H2491" s="5" t="s">
        <v>2941</v>
      </c>
      <c r="I2491" s="4" t="s">
        <v>2942</v>
      </c>
      <c r="J2491" s="5" t="s">
        <v>4</v>
      </c>
      <c r="K2491" s="5" t="s">
        <v>4</v>
      </c>
      <c r="L2491" s="5" t="s">
        <v>4</v>
      </c>
      <c r="M2491" s="5" t="s">
        <v>5</v>
      </c>
      <c r="N2491" s="5" t="s">
        <v>2940</v>
      </c>
      <c r="O2491" s="18">
        <v>44386</v>
      </c>
      <c r="P2491" s="5" t="s">
        <v>7</v>
      </c>
      <c r="Q2491" s="19">
        <v>803.55</v>
      </c>
      <c r="R2491" s="19">
        <v>803.55</v>
      </c>
      <c r="S2491" s="19">
        <v>0</v>
      </c>
      <c r="T2491" s="19">
        <v>0</v>
      </c>
    </row>
    <row r="2492" spans="1:20" outlineLevel="3" x14ac:dyDescent="0.35">
      <c r="H2492" s="1" t="s">
        <v>11411</v>
      </c>
      <c r="O2492" s="18"/>
      <c r="Q2492" s="19">
        <f>SUBTOTAL(9,Q2490:Q2491)</f>
        <v>904</v>
      </c>
      <c r="R2492" s="19">
        <f>SUBTOTAL(9,R2490:R2491)</f>
        <v>803.55</v>
      </c>
      <c r="S2492" s="19">
        <f>SUBTOTAL(9,S2490:S2491)</f>
        <v>100.45</v>
      </c>
      <c r="T2492" s="19">
        <f>SUBTOTAL(9,T2490:T2491)</f>
        <v>0</v>
      </c>
    </row>
    <row r="2493" spans="1:20" ht="29" outlineLevel="4" x14ac:dyDescent="0.35">
      <c r="A2493" s="9" t="s">
        <v>37</v>
      </c>
      <c r="B2493" s="9" t="s">
        <v>38</v>
      </c>
      <c r="C2493" s="12" t="s">
        <v>12369</v>
      </c>
      <c r="D2493" s="5" t="s">
        <v>2936</v>
      </c>
      <c r="E2493" s="9" t="s">
        <v>2936</v>
      </c>
      <c r="F2493" s="5" t="s">
        <v>4</v>
      </c>
      <c r="G2493" s="5" t="s">
        <v>50</v>
      </c>
      <c r="H2493" s="5" t="s">
        <v>2944</v>
      </c>
      <c r="I2493" s="4" t="s">
        <v>2945</v>
      </c>
      <c r="J2493" s="5" t="s">
        <v>4</v>
      </c>
      <c r="K2493" s="5" t="s">
        <v>4</v>
      </c>
      <c r="L2493" s="5" t="s">
        <v>4</v>
      </c>
      <c r="M2493" s="5" t="s">
        <v>5</v>
      </c>
      <c r="N2493" s="5" t="s">
        <v>2943</v>
      </c>
      <c r="O2493" s="18">
        <v>44386</v>
      </c>
      <c r="P2493" s="5" t="s">
        <v>7</v>
      </c>
      <c r="Q2493" s="19">
        <v>410.35</v>
      </c>
      <c r="R2493" s="19">
        <v>0</v>
      </c>
      <c r="S2493" s="19">
        <v>410.35</v>
      </c>
      <c r="T2493" s="19">
        <v>0</v>
      </c>
    </row>
    <row r="2494" spans="1:20" ht="29" outlineLevel="4" x14ac:dyDescent="0.35">
      <c r="A2494" s="9" t="s">
        <v>37</v>
      </c>
      <c r="B2494" s="9" t="s">
        <v>38</v>
      </c>
      <c r="C2494" s="12" t="s">
        <v>12369</v>
      </c>
      <c r="D2494" s="5" t="s">
        <v>2936</v>
      </c>
      <c r="E2494" s="9" t="s">
        <v>2936</v>
      </c>
      <c r="F2494" s="5" t="s">
        <v>49</v>
      </c>
      <c r="G2494" s="5" t="s">
        <v>4</v>
      </c>
      <c r="H2494" s="5" t="s">
        <v>2944</v>
      </c>
      <c r="I2494" s="4" t="s">
        <v>2945</v>
      </c>
      <c r="J2494" s="5" t="s">
        <v>4</v>
      </c>
      <c r="K2494" s="5" t="s">
        <v>4</v>
      </c>
      <c r="L2494" s="5" t="s">
        <v>4</v>
      </c>
      <c r="M2494" s="5" t="s">
        <v>5</v>
      </c>
      <c r="N2494" s="5" t="s">
        <v>2943</v>
      </c>
      <c r="O2494" s="18">
        <v>44386</v>
      </c>
      <c r="P2494" s="5" t="s">
        <v>7</v>
      </c>
      <c r="Q2494" s="19">
        <v>3283.65</v>
      </c>
      <c r="R2494" s="19">
        <v>3283.65</v>
      </c>
      <c r="S2494" s="19">
        <v>0</v>
      </c>
      <c r="T2494" s="19">
        <v>0</v>
      </c>
    </row>
    <row r="2495" spans="1:20" outlineLevel="3" x14ac:dyDescent="0.35">
      <c r="H2495" s="1" t="s">
        <v>11412</v>
      </c>
      <c r="O2495" s="18"/>
      <c r="Q2495" s="19">
        <f>SUBTOTAL(9,Q2493:Q2494)</f>
        <v>3694</v>
      </c>
      <c r="R2495" s="19">
        <f>SUBTOTAL(9,R2493:R2494)</f>
        <v>3283.65</v>
      </c>
      <c r="S2495" s="19">
        <f>SUBTOTAL(9,S2493:S2494)</f>
        <v>410.35</v>
      </c>
      <c r="T2495" s="19">
        <f>SUBTOTAL(9,T2493:T2494)</f>
        <v>0</v>
      </c>
    </row>
    <row r="2496" spans="1:20" ht="29" outlineLevel="4" x14ac:dyDescent="0.35">
      <c r="A2496" s="9" t="s">
        <v>37</v>
      </c>
      <c r="B2496" s="9" t="s">
        <v>38</v>
      </c>
      <c r="C2496" s="12" t="s">
        <v>12369</v>
      </c>
      <c r="D2496" s="5" t="s">
        <v>2936</v>
      </c>
      <c r="E2496" s="9" t="s">
        <v>2936</v>
      </c>
      <c r="F2496" s="5" t="s">
        <v>4</v>
      </c>
      <c r="G2496" s="5" t="s">
        <v>50</v>
      </c>
      <c r="H2496" s="5" t="s">
        <v>2947</v>
      </c>
      <c r="I2496" s="4" t="s">
        <v>2948</v>
      </c>
      <c r="J2496" s="5" t="s">
        <v>4</v>
      </c>
      <c r="K2496" s="5" t="s">
        <v>4</v>
      </c>
      <c r="L2496" s="5" t="s">
        <v>4</v>
      </c>
      <c r="M2496" s="5" t="s">
        <v>5</v>
      </c>
      <c r="N2496" s="5" t="s">
        <v>2946</v>
      </c>
      <c r="O2496" s="18">
        <v>44589</v>
      </c>
      <c r="P2496" s="5" t="s">
        <v>7</v>
      </c>
      <c r="Q2496" s="19">
        <v>13202.33</v>
      </c>
      <c r="R2496" s="19">
        <v>0</v>
      </c>
      <c r="S2496" s="19">
        <v>13202.33</v>
      </c>
      <c r="T2496" s="19">
        <v>0</v>
      </c>
    </row>
    <row r="2497" spans="1:20" ht="29" outlineLevel="4" x14ac:dyDescent="0.35">
      <c r="A2497" s="9" t="s">
        <v>37</v>
      </c>
      <c r="B2497" s="9" t="s">
        <v>38</v>
      </c>
      <c r="C2497" s="12" t="s">
        <v>12369</v>
      </c>
      <c r="D2497" s="5" t="s">
        <v>2936</v>
      </c>
      <c r="E2497" s="9" t="s">
        <v>2936</v>
      </c>
      <c r="F2497" s="5" t="s">
        <v>54</v>
      </c>
      <c r="G2497" s="5" t="s">
        <v>4</v>
      </c>
      <c r="H2497" s="5" t="s">
        <v>2947</v>
      </c>
      <c r="I2497" s="4" t="s">
        <v>2948</v>
      </c>
      <c r="J2497" s="5" t="s">
        <v>4</v>
      </c>
      <c r="K2497" s="5" t="s">
        <v>4</v>
      </c>
      <c r="L2497" s="5" t="s">
        <v>4</v>
      </c>
      <c r="M2497" s="5" t="s">
        <v>5</v>
      </c>
      <c r="N2497" s="5" t="s">
        <v>2946</v>
      </c>
      <c r="O2497" s="18">
        <v>44589</v>
      </c>
      <c r="P2497" s="5" t="s">
        <v>7</v>
      </c>
      <c r="Q2497" s="19">
        <v>105618.67</v>
      </c>
      <c r="R2497" s="19">
        <v>105618.67</v>
      </c>
      <c r="S2497" s="19">
        <v>0</v>
      </c>
      <c r="T2497" s="19">
        <v>0</v>
      </c>
    </row>
    <row r="2498" spans="1:20" outlineLevel="3" x14ac:dyDescent="0.35">
      <c r="H2498" s="1" t="s">
        <v>11413</v>
      </c>
      <c r="O2498" s="18"/>
      <c r="Q2498" s="19">
        <f>SUBTOTAL(9,Q2496:Q2497)</f>
        <v>118821</v>
      </c>
      <c r="R2498" s="19">
        <f>SUBTOTAL(9,R2496:R2497)</f>
        <v>105618.67</v>
      </c>
      <c r="S2498" s="19">
        <f>SUBTOTAL(9,S2496:S2497)</f>
        <v>13202.33</v>
      </c>
      <c r="T2498" s="19">
        <f>SUBTOTAL(9,T2496:T2497)</f>
        <v>0</v>
      </c>
    </row>
    <row r="2499" spans="1:20" ht="29" outlineLevel="4" x14ac:dyDescent="0.35">
      <c r="A2499" s="9" t="s">
        <v>37</v>
      </c>
      <c r="B2499" s="9" t="s">
        <v>38</v>
      </c>
      <c r="C2499" s="12" t="s">
        <v>12369</v>
      </c>
      <c r="D2499" s="5" t="s">
        <v>2936</v>
      </c>
      <c r="E2499" s="9" t="s">
        <v>2936</v>
      </c>
      <c r="F2499" s="5" t="s">
        <v>49</v>
      </c>
      <c r="G2499" s="5" t="s">
        <v>4</v>
      </c>
      <c r="H2499" s="5" t="s">
        <v>2950</v>
      </c>
      <c r="I2499" s="4" t="s">
        <v>2951</v>
      </c>
      <c r="J2499" s="5" t="s">
        <v>4</v>
      </c>
      <c r="K2499" s="5" t="s">
        <v>4</v>
      </c>
      <c r="L2499" s="5" t="s">
        <v>4</v>
      </c>
      <c r="M2499" s="5" t="s">
        <v>5</v>
      </c>
      <c r="N2499" s="5" t="s">
        <v>2949</v>
      </c>
      <c r="O2499" s="18">
        <v>44417</v>
      </c>
      <c r="P2499" s="5" t="s">
        <v>7</v>
      </c>
      <c r="Q2499" s="19">
        <v>31262</v>
      </c>
      <c r="R2499" s="19">
        <v>31262</v>
      </c>
      <c r="S2499" s="19">
        <v>0</v>
      </c>
      <c r="T2499" s="19">
        <v>0</v>
      </c>
    </row>
    <row r="2500" spans="1:20" ht="29" outlineLevel="4" x14ac:dyDescent="0.35">
      <c r="A2500" s="9" t="s">
        <v>37</v>
      </c>
      <c r="B2500" s="9" t="s">
        <v>38</v>
      </c>
      <c r="C2500" s="12" t="s">
        <v>12369</v>
      </c>
      <c r="D2500" s="5" t="s">
        <v>2936</v>
      </c>
      <c r="E2500" s="9" t="s">
        <v>2936</v>
      </c>
      <c r="F2500" s="5" t="s">
        <v>49</v>
      </c>
      <c r="G2500" s="5" t="s">
        <v>4</v>
      </c>
      <c r="H2500" s="5" t="s">
        <v>2950</v>
      </c>
      <c r="I2500" s="4" t="s">
        <v>2951</v>
      </c>
      <c r="J2500" s="5" t="s">
        <v>4</v>
      </c>
      <c r="K2500" s="5" t="s">
        <v>4</v>
      </c>
      <c r="L2500" s="5" t="s">
        <v>4</v>
      </c>
      <c r="M2500" s="5" t="s">
        <v>5</v>
      </c>
      <c r="N2500" s="5" t="s">
        <v>2952</v>
      </c>
      <c r="O2500" s="18">
        <v>44484</v>
      </c>
      <c r="P2500" s="5" t="s">
        <v>7</v>
      </c>
      <c r="Q2500" s="19">
        <v>111941</v>
      </c>
      <c r="R2500" s="19">
        <v>111941</v>
      </c>
      <c r="S2500" s="19">
        <v>0</v>
      </c>
      <c r="T2500" s="19">
        <v>0</v>
      </c>
    </row>
    <row r="2501" spans="1:20" ht="29" outlineLevel="4" x14ac:dyDescent="0.35">
      <c r="A2501" s="9" t="s">
        <v>37</v>
      </c>
      <c r="B2501" s="9" t="s">
        <v>38</v>
      </c>
      <c r="C2501" s="12" t="s">
        <v>12369</v>
      </c>
      <c r="D2501" s="5" t="s">
        <v>2936</v>
      </c>
      <c r="E2501" s="9" t="s">
        <v>2936</v>
      </c>
      <c r="F2501" s="5" t="s">
        <v>49</v>
      </c>
      <c r="G2501" s="5" t="s">
        <v>4</v>
      </c>
      <c r="H2501" s="5" t="s">
        <v>2950</v>
      </c>
      <c r="I2501" s="4" t="s">
        <v>2951</v>
      </c>
      <c r="J2501" s="5" t="s">
        <v>4</v>
      </c>
      <c r="K2501" s="5" t="s">
        <v>4</v>
      </c>
      <c r="L2501" s="5" t="s">
        <v>4</v>
      </c>
      <c r="M2501" s="5" t="s">
        <v>5</v>
      </c>
      <c r="N2501" s="5" t="s">
        <v>2953</v>
      </c>
      <c r="O2501" s="18">
        <v>44638</v>
      </c>
      <c r="P2501" s="5" t="s">
        <v>7</v>
      </c>
      <c r="Q2501" s="19">
        <v>88433</v>
      </c>
      <c r="R2501" s="19">
        <v>88433</v>
      </c>
      <c r="S2501" s="19">
        <v>0</v>
      </c>
      <c r="T2501" s="19">
        <v>0</v>
      </c>
    </row>
    <row r="2502" spans="1:20" ht="29" outlineLevel="4" x14ac:dyDescent="0.35">
      <c r="A2502" s="9" t="s">
        <v>37</v>
      </c>
      <c r="B2502" s="9" t="s">
        <v>38</v>
      </c>
      <c r="C2502" s="12" t="s">
        <v>12369</v>
      </c>
      <c r="D2502" s="5" t="s">
        <v>2936</v>
      </c>
      <c r="E2502" s="9" t="s">
        <v>2936</v>
      </c>
      <c r="F2502" s="5" t="s">
        <v>49</v>
      </c>
      <c r="G2502" s="5" t="s">
        <v>4</v>
      </c>
      <c r="H2502" s="5" t="s">
        <v>2950</v>
      </c>
      <c r="I2502" s="4" t="s">
        <v>2951</v>
      </c>
      <c r="J2502" s="5" t="s">
        <v>4</v>
      </c>
      <c r="K2502" s="5" t="s">
        <v>4</v>
      </c>
      <c r="L2502" s="5" t="s">
        <v>4</v>
      </c>
      <c r="M2502" s="5" t="s">
        <v>5</v>
      </c>
      <c r="N2502" s="5" t="s">
        <v>2954</v>
      </c>
      <c r="O2502" s="18">
        <v>44685</v>
      </c>
      <c r="P2502" s="5" t="s">
        <v>7</v>
      </c>
      <c r="Q2502" s="19">
        <v>161094</v>
      </c>
      <c r="R2502" s="19">
        <v>161094</v>
      </c>
      <c r="S2502" s="19">
        <v>0</v>
      </c>
      <c r="T2502" s="19">
        <v>0</v>
      </c>
    </row>
    <row r="2503" spans="1:20" outlineLevel="3" x14ac:dyDescent="0.35">
      <c r="H2503" s="1" t="s">
        <v>11414</v>
      </c>
      <c r="O2503" s="18"/>
      <c r="Q2503" s="19">
        <f>SUBTOTAL(9,Q2499:Q2502)</f>
        <v>392730</v>
      </c>
      <c r="R2503" s="19">
        <f>SUBTOTAL(9,R2499:R2502)</f>
        <v>392730</v>
      </c>
      <c r="S2503" s="19">
        <f>SUBTOTAL(9,S2499:S2502)</f>
        <v>0</v>
      </c>
      <c r="T2503" s="19">
        <f>SUBTOTAL(9,T2499:T2502)</f>
        <v>0</v>
      </c>
    </row>
    <row r="2504" spans="1:20" ht="29" outlineLevel="4" x14ac:dyDescent="0.35">
      <c r="A2504" s="9" t="s">
        <v>37</v>
      </c>
      <c r="B2504" s="9" t="s">
        <v>38</v>
      </c>
      <c r="C2504" s="12" t="s">
        <v>12369</v>
      </c>
      <c r="D2504" s="5" t="s">
        <v>2936</v>
      </c>
      <c r="E2504" s="9" t="s">
        <v>2936</v>
      </c>
      <c r="F2504" s="5" t="s">
        <v>54</v>
      </c>
      <c r="G2504" s="5" t="s">
        <v>4</v>
      </c>
      <c r="H2504" s="5" t="s">
        <v>2956</v>
      </c>
      <c r="I2504" s="4" t="s">
        <v>2957</v>
      </c>
      <c r="J2504" s="5" t="s">
        <v>4</v>
      </c>
      <c r="K2504" s="5" t="s">
        <v>4</v>
      </c>
      <c r="L2504" s="5" t="s">
        <v>4</v>
      </c>
      <c r="M2504" s="5" t="s">
        <v>5</v>
      </c>
      <c r="N2504" s="5" t="s">
        <v>2955</v>
      </c>
      <c r="O2504" s="18">
        <v>44629</v>
      </c>
      <c r="P2504" s="5" t="s">
        <v>7</v>
      </c>
      <c r="Q2504" s="19">
        <v>71824</v>
      </c>
      <c r="R2504" s="19">
        <v>71824</v>
      </c>
      <c r="S2504" s="19">
        <v>0</v>
      </c>
      <c r="T2504" s="19">
        <v>0</v>
      </c>
    </row>
    <row r="2505" spans="1:20" ht="29" outlineLevel="4" x14ac:dyDescent="0.35">
      <c r="A2505" s="9" t="s">
        <v>37</v>
      </c>
      <c r="B2505" s="9" t="s">
        <v>38</v>
      </c>
      <c r="C2505" s="12" t="s">
        <v>12369</v>
      </c>
      <c r="D2505" s="5" t="s">
        <v>2936</v>
      </c>
      <c r="E2505" s="9" t="s">
        <v>2936</v>
      </c>
      <c r="F2505" s="5" t="s">
        <v>54</v>
      </c>
      <c r="G2505" s="5" t="s">
        <v>4</v>
      </c>
      <c r="H2505" s="5" t="s">
        <v>2956</v>
      </c>
      <c r="I2505" s="4" t="s">
        <v>2957</v>
      </c>
      <c r="J2505" s="5" t="s">
        <v>4</v>
      </c>
      <c r="K2505" s="5" t="s">
        <v>4</v>
      </c>
      <c r="L2505" s="5" t="s">
        <v>4</v>
      </c>
      <c r="M2505" s="5" t="s">
        <v>5</v>
      </c>
      <c r="N2505" s="5" t="s">
        <v>2958</v>
      </c>
      <c r="O2505" s="18">
        <v>44650</v>
      </c>
      <c r="P2505" s="5" t="s">
        <v>7</v>
      </c>
      <c r="Q2505" s="19">
        <v>450099</v>
      </c>
      <c r="R2505" s="19">
        <v>450099</v>
      </c>
      <c r="S2505" s="19">
        <v>0</v>
      </c>
      <c r="T2505" s="19">
        <v>0</v>
      </c>
    </row>
    <row r="2506" spans="1:20" ht="29" outlineLevel="4" x14ac:dyDescent="0.35">
      <c r="A2506" s="9" t="s">
        <v>37</v>
      </c>
      <c r="B2506" s="9" t="s">
        <v>38</v>
      </c>
      <c r="C2506" s="12" t="s">
        <v>12369</v>
      </c>
      <c r="D2506" s="5" t="s">
        <v>2936</v>
      </c>
      <c r="E2506" s="9" t="s">
        <v>2936</v>
      </c>
      <c r="F2506" s="5" t="s">
        <v>54</v>
      </c>
      <c r="G2506" s="5" t="s">
        <v>4</v>
      </c>
      <c r="H2506" s="5" t="s">
        <v>2956</v>
      </c>
      <c r="I2506" s="4" t="s">
        <v>2957</v>
      </c>
      <c r="J2506" s="5" t="s">
        <v>4</v>
      </c>
      <c r="K2506" s="5" t="s">
        <v>4</v>
      </c>
      <c r="L2506" s="5" t="s">
        <v>4</v>
      </c>
      <c r="M2506" s="5" t="s">
        <v>5</v>
      </c>
      <c r="N2506" s="5" t="s">
        <v>2959</v>
      </c>
      <c r="O2506" s="18">
        <v>44708</v>
      </c>
      <c r="P2506" s="5" t="s">
        <v>7</v>
      </c>
      <c r="Q2506" s="19">
        <v>201390</v>
      </c>
      <c r="R2506" s="19">
        <v>201390</v>
      </c>
      <c r="S2506" s="19">
        <v>0</v>
      </c>
      <c r="T2506" s="19">
        <v>0</v>
      </c>
    </row>
    <row r="2507" spans="1:20" outlineLevel="3" x14ac:dyDescent="0.35">
      <c r="H2507" s="1" t="s">
        <v>11415</v>
      </c>
      <c r="O2507" s="18"/>
      <c r="Q2507" s="19">
        <f>SUBTOTAL(9,Q2504:Q2506)</f>
        <v>723313</v>
      </c>
      <c r="R2507" s="19">
        <f>SUBTOTAL(9,R2504:R2506)</f>
        <v>723313</v>
      </c>
      <c r="S2507" s="19">
        <f>SUBTOTAL(9,S2504:S2506)</f>
        <v>0</v>
      </c>
      <c r="T2507" s="19">
        <f>SUBTOTAL(9,T2504:T2506)</f>
        <v>0</v>
      </c>
    </row>
    <row r="2508" spans="1:20" ht="29" outlineLevel="4" x14ac:dyDescent="0.35">
      <c r="A2508" s="9" t="s">
        <v>37</v>
      </c>
      <c r="B2508" s="9" t="s">
        <v>38</v>
      </c>
      <c r="C2508" s="12" t="s">
        <v>12369</v>
      </c>
      <c r="D2508" s="5" t="s">
        <v>2936</v>
      </c>
      <c r="E2508" s="9" t="s">
        <v>2936</v>
      </c>
      <c r="F2508" s="5" t="s">
        <v>4</v>
      </c>
      <c r="G2508" s="5" t="s">
        <v>50</v>
      </c>
      <c r="H2508" s="5" t="s">
        <v>2961</v>
      </c>
      <c r="I2508" s="4" t="s">
        <v>2962</v>
      </c>
      <c r="J2508" s="5" t="s">
        <v>4</v>
      </c>
      <c r="K2508" s="5" t="s">
        <v>4</v>
      </c>
      <c r="L2508" s="5" t="s">
        <v>4</v>
      </c>
      <c r="M2508" s="5" t="s">
        <v>5</v>
      </c>
      <c r="N2508" s="5" t="s">
        <v>2960</v>
      </c>
      <c r="O2508" s="18">
        <v>44502</v>
      </c>
      <c r="P2508" s="5" t="s">
        <v>7</v>
      </c>
      <c r="Q2508" s="19">
        <v>2894</v>
      </c>
      <c r="R2508" s="19">
        <v>0</v>
      </c>
      <c r="S2508" s="19">
        <v>2894</v>
      </c>
      <c r="T2508" s="19">
        <v>0</v>
      </c>
    </row>
    <row r="2509" spans="1:20" ht="29" outlineLevel="4" x14ac:dyDescent="0.35">
      <c r="A2509" s="9" t="s">
        <v>37</v>
      </c>
      <c r="B2509" s="9" t="s">
        <v>38</v>
      </c>
      <c r="C2509" s="12" t="s">
        <v>12369</v>
      </c>
      <c r="D2509" s="5" t="s">
        <v>2936</v>
      </c>
      <c r="E2509" s="9" t="s">
        <v>2936</v>
      </c>
      <c r="F2509" s="5" t="s">
        <v>4</v>
      </c>
      <c r="G2509" s="5" t="s">
        <v>50</v>
      </c>
      <c r="H2509" s="5" t="s">
        <v>2961</v>
      </c>
      <c r="I2509" s="4" t="s">
        <v>2962</v>
      </c>
      <c r="J2509" s="5" t="s">
        <v>4</v>
      </c>
      <c r="K2509" s="5" t="s">
        <v>4</v>
      </c>
      <c r="L2509" s="5" t="s">
        <v>4</v>
      </c>
      <c r="M2509" s="5" t="s">
        <v>5</v>
      </c>
      <c r="N2509" s="5" t="s">
        <v>2963</v>
      </c>
      <c r="O2509" s="18">
        <v>44552</v>
      </c>
      <c r="P2509" s="5" t="s">
        <v>7</v>
      </c>
      <c r="Q2509" s="19">
        <v>807.22</v>
      </c>
      <c r="R2509" s="19">
        <v>0</v>
      </c>
      <c r="S2509" s="19">
        <v>807.22</v>
      </c>
      <c r="T2509" s="19">
        <v>0</v>
      </c>
    </row>
    <row r="2510" spans="1:20" ht="29" outlineLevel="4" x14ac:dyDescent="0.35">
      <c r="A2510" s="9" t="s">
        <v>37</v>
      </c>
      <c r="B2510" s="9" t="s">
        <v>38</v>
      </c>
      <c r="C2510" s="12" t="s">
        <v>12369</v>
      </c>
      <c r="D2510" s="5" t="s">
        <v>2936</v>
      </c>
      <c r="E2510" s="9" t="s">
        <v>2936</v>
      </c>
      <c r="F2510" s="5" t="s">
        <v>4</v>
      </c>
      <c r="G2510" s="5" t="s">
        <v>50</v>
      </c>
      <c r="H2510" s="5" t="s">
        <v>2961</v>
      </c>
      <c r="I2510" s="4" t="s">
        <v>2962</v>
      </c>
      <c r="J2510" s="5" t="s">
        <v>4</v>
      </c>
      <c r="K2510" s="5" t="s">
        <v>4</v>
      </c>
      <c r="L2510" s="5" t="s">
        <v>4</v>
      </c>
      <c r="M2510" s="5" t="s">
        <v>5</v>
      </c>
      <c r="N2510" s="5" t="s">
        <v>2964</v>
      </c>
      <c r="O2510" s="18">
        <v>44587</v>
      </c>
      <c r="P2510" s="5" t="s">
        <v>7</v>
      </c>
      <c r="Q2510" s="19">
        <v>804.77</v>
      </c>
      <c r="R2510" s="19">
        <v>0</v>
      </c>
      <c r="S2510" s="19">
        <v>804.77</v>
      </c>
      <c r="T2510" s="19">
        <v>0</v>
      </c>
    </row>
    <row r="2511" spans="1:20" ht="29" outlineLevel="4" x14ac:dyDescent="0.35">
      <c r="A2511" s="9" t="s">
        <v>37</v>
      </c>
      <c r="B2511" s="9" t="s">
        <v>38</v>
      </c>
      <c r="C2511" s="12" t="s">
        <v>12369</v>
      </c>
      <c r="D2511" s="5" t="s">
        <v>2936</v>
      </c>
      <c r="E2511" s="9" t="s">
        <v>2936</v>
      </c>
      <c r="F2511" s="5" t="s">
        <v>4</v>
      </c>
      <c r="G2511" s="5" t="s">
        <v>50</v>
      </c>
      <c r="H2511" s="5" t="s">
        <v>2961</v>
      </c>
      <c r="I2511" s="4" t="s">
        <v>2962</v>
      </c>
      <c r="J2511" s="5" t="s">
        <v>4</v>
      </c>
      <c r="K2511" s="5" t="s">
        <v>4</v>
      </c>
      <c r="L2511" s="5" t="s">
        <v>4</v>
      </c>
      <c r="M2511" s="5" t="s">
        <v>5</v>
      </c>
      <c r="N2511" s="5" t="s">
        <v>2965</v>
      </c>
      <c r="O2511" s="18">
        <v>44630</v>
      </c>
      <c r="P2511" s="5" t="s">
        <v>7</v>
      </c>
      <c r="Q2511" s="19">
        <v>754.56</v>
      </c>
      <c r="R2511" s="19">
        <v>0</v>
      </c>
      <c r="S2511" s="19">
        <v>754.56</v>
      </c>
      <c r="T2511" s="19">
        <v>0</v>
      </c>
    </row>
    <row r="2512" spans="1:20" ht="29" outlineLevel="4" x14ac:dyDescent="0.35">
      <c r="A2512" s="9" t="s">
        <v>37</v>
      </c>
      <c r="B2512" s="9" t="s">
        <v>38</v>
      </c>
      <c r="C2512" s="12" t="s">
        <v>12369</v>
      </c>
      <c r="D2512" s="5" t="s">
        <v>2936</v>
      </c>
      <c r="E2512" s="9" t="s">
        <v>2936</v>
      </c>
      <c r="F2512" s="5" t="s">
        <v>4</v>
      </c>
      <c r="G2512" s="5" t="s">
        <v>50</v>
      </c>
      <c r="H2512" s="5" t="s">
        <v>2961</v>
      </c>
      <c r="I2512" s="4" t="s">
        <v>2962</v>
      </c>
      <c r="J2512" s="5" t="s">
        <v>4</v>
      </c>
      <c r="K2512" s="5" t="s">
        <v>4</v>
      </c>
      <c r="L2512" s="5" t="s">
        <v>4</v>
      </c>
      <c r="M2512" s="5" t="s">
        <v>5</v>
      </c>
      <c r="N2512" s="5" t="s">
        <v>2966</v>
      </c>
      <c r="O2512" s="18">
        <v>44713</v>
      </c>
      <c r="P2512" s="5" t="s">
        <v>7</v>
      </c>
      <c r="Q2512" s="19">
        <v>1429.22</v>
      </c>
      <c r="R2512" s="19">
        <v>0</v>
      </c>
      <c r="S2512" s="19">
        <v>1429.22</v>
      </c>
      <c r="T2512" s="19">
        <v>0</v>
      </c>
    </row>
    <row r="2513" spans="1:20" ht="29" outlineLevel="4" x14ac:dyDescent="0.35">
      <c r="A2513" s="9" t="s">
        <v>37</v>
      </c>
      <c r="B2513" s="9" t="s">
        <v>38</v>
      </c>
      <c r="C2513" s="12" t="s">
        <v>12369</v>
      </c>
      <c r="D2513" s="5" t="s">
        <v>2936</v>
      </c>
      <c r="E2513" s="9" t="s">
        <v>2936</v>
      </c>
      <c r="F2513" s="5" t="s">
        <v>41</v>
      </c>
      <c r="G2513" s="5" t="s">
        <v>4</v>
      </c>
      <c r="H2513" s="5" t="s">
        <v>2961</v>
      </c>
      <c r="I2513" s="4" t="s">
        <v>2962</v>
      </c>
      <c r="J2513" s="5" t="s">
        <v>4</v>
      </c>
      <c r="K2513" s="5" t="s">
        <v>4</v>
      </c>
      <c r="L2513" s="5" t="s">
        <v>4</v>
      </c>
      <c r="M2513" s="5" t="s">
        <v>5</v>
      </c>
      <c r="N2513" s="5" t="s">
        <v>2960</v>
      </c>
      <c r="O2513" s="18">
        <v>44502</v>
      </c>
      <c r="P2513" s="5" t="s">
        <v>7</v>
      </c>
      <c r="Q2513" s="19">
        <v>23152</v>
      </c>
      <c r="R2513" s="19">
        <v>23152</v>
      </c>
      <c r="S2513" s="19">
        <v>0</v>
      </c>
      <c r="T2513" s="19">
        <v>0</v>
      </c>
    </row>
    <row r="2514" spans="1:20" ht="29" outlineLevel="4" x14ac:dyDescent="0.35">
      <c r="A2514" s="9" t="s">
        <v>37</v>
      </c>
      <c r="B2514" s="9" t="s">
        <v>38</v>
      </c>
      <c r="C2514" s="12" t="s">
        <v>12369</v>
      </c>
      <c r="D2514" s="5" t="s">
        <v>2936</v>
      </c>
      <c r="E2514" s="9" t="s">
        <v>2936</v>
      </c>
      <c r="F2514" s="5" t="s">
        <v>41</v>
      </c>
      <c r="G2514" s="5" t="s">
        <v>4</v>
      </c>
      <c r="H2514" s="5" t="s">
        <v>2961</v>
      </c>
      <c r="I2514" s="4" t="s">
        <v>2962</v>
      </c>
      <c r="J2514" s="5" t="s">
        <v>4</v>
      </c>
      <c r="K2514" s="5" t="s">
        <v>4</v>
      </c>
      <c r="L2514" s="5" t="s">
        <v>4</v>
      </c>
      <c r="M2514" s="5" t="s">
        <v>5</v>
      </c>
      <c r="N2514" s="5" t="s">
        <v>2963</v>
      </c>
      <c r="O2514" s="18">
        <v>44552</v>
      </c>
      <c r="P2514" s="5" t="s">
        <v>7</v>
      </c>
      <c r="Q2514" s="19">
        <v>6457.78</v>
      </c>
      <c r="R2514" s="19">
        <v>6457.78</v>
      </c>
      <c r="S2514" s="19">
        <v>0</v>
      </c>
      <c r="T2514" s="19">
        <v>0</v>
      </c>
    </row>
    <row r="2515" spans="1:20" ht="29" outlineLevel="4" x14ac:dyDescent="0.35">
      <c r="A2515" s="9" t="s">
        <v>37</v>
      </c>
      <c r="B2515" s="9" t="s">
        <v>38</v>
      </c>
      <c r="C2515" s="12" t="s">
        <v>12369</v>
      </c>
      <c r="D2515" s="5" t="s">
        <v>2936</v>
      </c>
      <c r="E2515" s="9" t="s">
        <v>2936</v>
      </c>
      <c r="F2515" s="5" t="s">
        <v>41</v>
      </c>
      <c r="G2515" s="5" t="s">
        <v>4</v>
      </c>
      <c r="H2515" s="5" t="s">
        <v>2961</v>
      </c>
      <c r="I2515" s="4" t="s">
        <v>2962</v>
      </c>
      <c r="J2515" s="5" t="s">
        <v>4</v>
      </c>
      <c r="K2515" s="5" t="s">
        <v>4</v>
      </c>
      <c r="L2515" s="5" t="s">
        <v>4</v>
      </c>
      <c r="M2515" s="5" t="s">
        <v>5</v>
      </c>
      <c r="N2515" s="5" t="s">
        <v>2964</v>
      </c>
      <c r="O2515" s="18">
        <v>44587</v>
      </c>
      <c r="P2515" s="5" t="s">
        <v>7</v>
      </c>
      <c r="Q2515" s="19">
        <v>6438.23</v>
      </c>
      <c r="R2515" s="19">
        <v>6438.23</v>
      </c>
      <c r="S2515" s="19">
        <v>0</v>
      </c>
      <c r="T2515" s="19">
        <v>0</v>
      </c>
    </row>
    <row r="2516" spans="1:20" ht="29" outlineLevel="4" x14ac:dyDescent="0.35">
      <c r="A2516" s="9" t="s">
        <v>37</v>
      </c>
      <c r="B2516" s="9" t="s">
        <v>38</v>
      </c>
      <c r="C2516" s="12" t="s">
        <v>12369</v>
      </c>
      <c r="D2516" s="5" t="s">
        <v>2936</v>
      </c>
      <c r="E2516" s="9" t="s">
        <v>2936</v>
      </c>
      <c r="F2516" s="5" t="s">
        <v>41</v>
      </c>
      <c r="G2516" s="5" t="s">
        <v>4</v>
      </c>
      <c r="H2516" s="5" t="s">
        <v>2961</v>
      </c>
      <c r="I2516" s="4" t="s">
        <v>2962</v>
      </c>
      <c r="J2516" s="5" t="s">
        <v>4</v>
      </c>
      <c r="K2516" s="5" t="s">
        <v>4</v>
      </c>
      <c r="L2516" s="5" t="s">
        <v>4</v>
      </c>
      <c r="M2516" s="5" t="s">
        <v>5</v>
      </c>
      <c r="N2516" s="5" t="s">
        <v>2965</v>
      </c>
      <c r="O2516" s="18">
        <v>44630</v>
      </c>
      <c r="P2516" s="5" t="s">
        <v>7</v>
      </c>
      <c r="Q2516" s="19">
        <v>6036.44</v>
      </c>
      <c r="R2516" s="19">
        <v>6036.44</v>
      </c>
      <c r="S2516" s="19">
        <v>0</v>
      </c>
      <c r="T2516" s="19">
        <v>0</v>
      </c>
    </row>
    <row r="2517" spans="1:20" ht="29" outlineLevel="4" x14ac:dyDescent="0.35">
      <c r="A2517" s="9" t="s">
        <v>37</v>
      </c>
      <c r="B2517" s="9" t="s">
        <v>38</v>
      </c>
      <c r="C2517" s="12" t="s">
        <v>12369</v>
      </c>
      <c r="D2517" s="5" t="s">
        <v>2936</v>
      </c>
      <c r="E2517" s="9" t="s">
        <v>2936</v>
      </c>
      <c r="F2517" s="5" t="s">
        <v>41</v>
      </c>
      <c r="G2517" s="5" t="s">
        <v>4</v>
      </c>
      <c r="H2517" s="5" t="s">
        <v>2961</v>
      </c>
      <c r="I2517" s="4" t="s">
        <v>2962</v>
      </c>
      <c r="J2517" s="5" t="s">
        <v>4</v>
      </c>
      <c r="K2517" s="5" t="s">
        <v>4</v>
      </c>
      <c r="L2517" s="5" t="s">
        <v>4</v>
      </c>
      <c r="M2517" s="5" t="s">
        <v>5</v>
      </c>
      <c r="N2517" s="5" t="s">
        <v>2966</v>
      </c>
      <c r="O2517" s="18">
        <v>44713</v>
      </c>
      <c r="P2517" s="5" t="s">
        <v>7</v>
      </c>
      <c r="Q2517" s="19">
        <v>11433.78</v>
      </c>
      <c r="R2517" s="19">
        <v>11433.78</v>
      </c>
      <c r="S2517" s="19">
        <v>0</v>
      </c>
      <c r="T2517" s="19">
        <v>0</v>
      </c>
    </row>
    <row r="2518" spans="1:20" outlineLevel="3" x14ac:dyDescent="0.35">
      <c r="H2518" s="1" t="s">
        <v>11416</v>
      </c>
      <c r="O2518" s="18"/>
      <c r="Q2518" s="19">
        <f>SUBTOTAL(9,Q2508:Q2517)</f>
        <v>60208</v>
      </c>
      <c r="R2518" s="19">
        <f>SUBTOTAL(9,R2508:R2517)</f>
        <v>53518.229999999996</v>
      </c>
      <c r="S2518" s="19">
        <f>SUBTOTAL(9,S2508:S2517)</f>
        <v>6689.7699999999995</v>
      </c>
      <c r="T2518" s="19">
        <f>SUBTOTAL(9,T2508:T2517)</f>
        <v>0</v>
      </c>
    </row>
    <row r="2519" spans="1:20" ht="29" outlineLevel="4" x14ac:dyDescent="0.35">
      <c r="A2519" s="9" t="s">
        <v>37</v>
      </c>
      <c r="B2519" s="9" t="s">
        <v>38</v>
      </c>
      <c r="C2519" s="12" t="s">
        <v>12369</v>
      </c>
      <c r="D2519" s="5" t="s">
        <v>2936</v>
      </c>
      <c r="E2519" s="9" t="s">
        <v>2936</v>
      </c>
      <c r="F2519" s="5" t="s">
        <v>4</v>
      </c>
      <c r="G2519" s="5" t="s">
        <v>45</v>
      </c>
      <c r="H2519" s="5" t="s">
        <v>2968</v>
      </c>
      <c r="I2519" s="4" t="s">
        <v>2969</v>
      </c>
      <c r="J2519" s="5" t="s">
        <v>4</v>
      </c>
      <c r="K2519" s="5" t="s">
        <v>4</v>
      </c>
      <c r="L2519" s="5" t="s">
        <v>4</v>
      </c>
      <c r="M2519" s="5" t="s">
        <v>5</v>
      </c>
      <c r="N2519" s="5" t="s">
        <v>2967</v>
      </c>
      <c r="O2519" s="18">
        <v>44446</v>
      </c>
      <c r="P2519" s="5" t="s">
        <v>7</v>
      </c>
      <c r="Q2519" s="19">
        <v>5871.34</v>
      </c>
      <c r="R2519" s="19">
        <v>0</v>
      </c>
      <c r="S2519" s="19">
        <v>5871.34</v>
      </c>
      <c r="T2519" s="19">
        <v>0</v>
      </c>
    </row>
    <row r="2520" spans="1:20" ht="29" outlineLevel="4" x14ac:dyDescent="0.35">
      <c r="A2520" s="9" t="s">
        <v>37</v>
      </c>
      <c r="B2520" s="9" t="s">
        <v>38</v>
      </c>
      <c r="C2520" s="12" t="s">
        <v>12369</v>
      </c>
      <c r="D2520" s="5" t="s">
        <v>2936</v>
      </c>
      <c r="E2520" s="9" t="s">
        <v>2936</v>
      </c>
      <c r="F2520" s="5" t="s">
        <v>4</v>
      </c>
      <c r="G2520" s="5" t="s">
        <v>45</v>
      </c>
      <c r="H2520" s="5" t="s">
        <v>2968</v>
      </c>
      <c r="I2520" s="4" t="s">
        <v>2969</v>
      </c>
      <c r="J2520" s="5" t="s">
        <v>4</v>
      </c>
      <c r="K2520" s="5" t="s">
        <v>4</v>
      </c>
      <c r="L2520" s="5" t="s">
        <v>4</v>
      </c>
      <c r="M2520" s="5" t="s">
        <v>5</v>
      </c>
      <c r="N2520" s="5" t="s">
        <v>2970</v>
      </c>
      <c r="O2520" s="18">
        <v>44469</v>
      </c>
      <c r="P2520" s="5" t="s">
        <v>7</v>
      </c>
      <c r="Q2520" s="19">
        <v>2252.7199999999998</v>
      </c>
      <c r="R2520" s="19">
        <v>0</v>
      </c>
      <c r="S2520" s="19">
        <v>2252.7199999999998</v>
      </c>
      <c r="T2520" s="19">
        <v>0</v>
      </c>
    </row>
    <row r="2521" spans="1:20" ht="29" outlineLevel="4" x14ac:dyDescent="0.35">
      <c r="A2521" s="9" t="s">
        <v>37</v>
      </c>
      <c r="B2521" s="9" t="s">
        <v>38</v>
      </c>
      <c r="C2521" s="12" t="s">
        <v>12369</v>
      </c>
      <c r="D2521" s="5" t="s">
        <v>2936</v>
      </c>
      <c r="E2521" s="9" t="s">
        <v>2936</v>
      </c>
      <c r="F2521" s="5" t="s">
        <v>4</v>
      </c>
      <c r="G2521" s="5" t="s">
        <v>45</v>
      </c>
      <c r="H2521" s="5" t="s">
        <v>2968</v>
      </c>
      <c r="I2521" s="4" t="s">
        <v>2969</v>
      </c>
      <c r="J2521" s="5" t="s">
        <v>4</v>
      </c>
      <c r="K2521" s="5" t="s">
        <v>4</v>
      </c>
      <c r="L2521" s="5" t="s">
        <v>4</v>
      </c>
      <c r="M2521" s="5" t="s">
        <v>5</v>
      </c>
      <c r="N2521" s="5" t="s">
        <v>2971</v>
      </c>
      <c r="O2521" s="18">
        <v>44502</v>
      </c>
      <c r="P2521" s="5" t="s">
        <v>7</v>
      </c>
      <c r="Q2521" s="19">
        <v>1242.95</v>
      </c>
      <c r="R2521" s="19">
        <v>0</v>
      </c>
      <c r="S2521" s="19">
        <v>1242.95</v>
      </c>
      <c r="T2521" s="19">
        <v>0</v>
      </c>
    </row>
    <row r="2522" spans="1:20" ht="29" outlineLevel="4" x14ac:dyDescent="0.35">
      <c r="A2522" s="9" t="s">
        <v>37</v>
      </c>
      <c r="B2522" s="9" t="s">
        <v>38</v>
      </c>
      <c r="C2522" s="12" t="s">
        <v>12369</v>
      </c>
      <c r="D2522" s="5" t="s">
        <v>2936</v>
      </c>
      <c r="E2522" s="9" t="s">
        <v>2936</v>
      </c>
      <c r="F2522" s="5" t="s">
        <v>4</v>
      </c>
      <c r="G2522" s="5" t="s">
        <v>45</v>
      </c>
      <c r="H2522" s="5" t="s">
        <v>2968</v>
      </c>
      <c r="I2522" s="4" t="s">
        <v>2969</v>
      </c>
      <c r="J2522" s="5" t="s">
        <v>4</v>
      </c>
      <c r="K2522" s="5" t="s">
        <v>4</v>
      </c>
      <c r="L2522" s="5" t="s">
        <v>4</v>
      </c>
      <c r="M2522" s="5" t="s">
        <v>5</v>
      </c>
      <c r="N2522" s="5" t="s">
        <v>2972</v>
      </c>
      <c r="O2522" s="18">
        <v>44539</v>
      </c>
      <c r="P2522" s="5" t="s">
        <v>7</v>
      </c>
      <c r="Q2522" s="19">
        <v>1295.95</v>
      </c>
      <c r="R2522" s="19">
        <v>0</v>
      </c>
      <c r="S2522" s="19">
        <v>1295.95</v>
      </c>
      <c r="T2522" s="19">
        <v>0</v>
      </c>
    </row>
    <row r="2523" spans="1:20" ht="29" outlineLevel="4" x14ac:dyDescent="0.35">
      <c r="A2523" s="9" t="s">
        <v>37</v>
      </c>
      <c r="B2523" s="9" t="s">
        <v>38</v>
      </c>
      <c r="C2523" s="12" t="s">
        <v>12369</v>
      </c>
      <c r="D2523" s="5" t="s">
        <v>2936</v>
      </c>
      <c r="E2523" s="9" t="s">
        <v>2936</v>
      </c>
      <c r="F2523" s="5" t="s">
        <v>4</v>
      </c>
      <c r="G2523" s="5" t="s">
        <v>45</v>
      </c>
      <c r="H2523" s="5" t="s">
        <v>2968</v>
      </c>
      <c r="I2523" s="4" t="s">
        <v>2969</v>
      </c>
      <c r="J2523" s="5" t="s">
        <v>4</v>
      </c>
      <c r="K2523" s="5" t="s">
        <v>4</v>
      </c>
      <c r="L2523" s="5" t="s">
        <v>4</v>
      </c>
      <c r="M2523" s="5" t="s">
        <v>5</v>
      </c>
      <c r="N2523" s="5" t="s">
        <v>2973</v>
      </c>
      <c r="O2523" s="18">
        <v>44603</v>
      </c>
      <c r="P2523" s="5" t="s">
        <v>7</v>
      </c>
      <c r="Q2523" s="19">
        <v>1282.33</v>
      </c>
      <c r="R2523" s="19">
        <v>0</v>
      </c>
      <c r="S2523" s="19">
        <v>1282.33</v>
      </c>
      <c r="T2523" s="19">
        <v>0</v>
      </c>
    </row>
    <row r="2524" spans="1:20" ht="29" outlineLevel="4" x14ac:dyDescent="0.35">
      <c r="A2524" s="9" t="s">
        <v>37</v>
      </c>
      <c r="B2524" s="9" t="s">
        <v>38</v>
      </c>
      <c r="C2524" s="12" t="s">
        <v>12369</v>
      </c>
      <c r="D2524" s="5" t="s">
        <v>2936</v>
      </c>
      <c r="E2524" s="9" t="s">
        <v>2936</v>
      </c>
      <c r="F2524" s="5" t="s">
        <v>4</v>
      </c>
      <c r="G2524" s="5" t="s">
        <v>45</v>
      </c>
      <c r="H2524" s="5" t="s">
        <v>2968</v>
      </c>
      <c r="I2524" s="4" t="s">
        <v>2969</v>
      </c>
      <c r="J2524" s="5" t="s">
        <v>4</v>
      </c>
      <c r="K2524" s="5" t="s">
        <v>4</v>
      </c>
      <c r="L2524" s="5" t="s">
        <v>4</v>
      </c>
      <c r="M2524" s="5" t="s">
        <v>5</v>
      </c>
      <c r="N2524" s="5" t="s">
        <v>2974</v>
      </c>
      <c r="O2524" s="18">
        <v>44650</v>
      </c>
      <c r="P2524" s="5" t="s">
        <v>7</v>
      </c>
      <c r="Q2524" s="19">
        <v>1719.98</v>
      </c>
      <c r="R2524" s="19">
        <v>0</v>
      </c>
      <c r="S2524" s="19">
        <v>1719.98</v>
      </c>
      <c r="T2524" s="19">
        <v>0</v>
      </c>
    </row>
    <row r="2525" spans="1:20" ht="29" outlineLevel="4" x14ac:dyDescent="0.35">
      <c r="A2525" s="9" t="s">
        <v>37</v>
      </c>
      <c r="B2525" s="9" t="s">
        <v>38</v>
      </c>
      <c r="C2525" s="12" t="s">
        <v>12369</v>
      </c>
      <c r="D2525" s="5" t="s">
        <v>2936</v>
      </c>
      <c r="E2525" s="9" t="s">
        <v>2936</v>
      </c>
      <c r="F2525" s="5" t="s">
        <v>4</v>
      </c>
      <c r="G2525" s="5" t="s">
        <v>45</v>
      </c>
      <c r="H2525" s="5" t="s">
        <v>2968</v>
      </c>
      <c r="I2525" s="4" t="s">
        <v>2969</v>
      </c>
      <c r="J2525" s="5" t="s">
        <v>4</v>
      </c>
      <c r="K2525" s="5" t="s">
        <v>4</v>
      </c>
      <c r="L2525" s="5" t="s">
        <v>4</v>
      </c>
      <c r="M2525" s="5" t="s">
        <v>5</v>
      </c>
      <c r="N2525" s="5" t="s">
        <v>2975</v>
      </c>
      <c r="O2525" s="18">
        <v>44678</v>
      </c>
      <c r="P2525" s="5" t="s">
        <v>7</v>
      </c>
      <c r="Q2525" s="19">
        <v>2689.6</v>
      </c>
      <c r="R2525" s="19">
        <v>0</v>
      </c>
      <c r="S2525" s="19">
        <v>2689.6</v>
      </c>
      <c r="T2525" s="19">
        <v>0</v>
      </c>
    </row>
    <row r="2526" spans="1:20" ht="29" outlineLevel="4" x14ac:dyDescent="0.35">
      <c r="A2526" s="9" t="s">
        <v>37</v>
      </c>
      <c r="B2526" s="9" t="s">
        <v>38</v>
      </c>
      <c r="C2526" s="12" t="s">
        <v>12369</v>
      </c>
      <c r="D2526" s="5" t="s">
        <v>2936</v>
      </c>
      <c r="E2526" s="9" t="s">
        <v>2936</v>
      </c>
      <c r="F2526" s="5" t="s">
        <v>4</v>
      </c>
      <c r="G2526" s="5" t="s">
        <v>45</v>
      </c>
      <c r="H2526" s="5" t="s">
        <v>2968</v>
      </c>
      <c r="I2526" s="4" t="s">
        <v>2969</v>
      </c>
      <c r="J2526" s="5" t="s">
        <v>4</v>
      </c>
      <c r="K2526" s="5" t="s">
        <v>4</v>
      </c>
      <c r="L2526" s="5" t="s">
        <v>4</v>
      </c>
      <c r="M2526" s="5" t="s">
        <v>5</v>
      </c>
      <c r="N2526" s="5" t="s">
        <v>2976</v>
      </c>
      <c r="O2526" s="18">
        <v>44712</v>
      </c>
      <c r="P2526" s="5" t="s">
        <v>7</v>
      </c>
      <c r="Q2526" s="19">
        <v>2043.93</v>
      </c>
      <c r="R2526" s="19">
        <v>0</v>
      </c>
      <c r="S2526" s="19">
        <v>2043.93</v>
      </c>
      <c r="T2526" s="19">
        <v>0</v>
      </c>
    </row>
    <row r="2527" spans="1:20" ht="29" outlineLevel="4" x14ac:dyDescent="0.35">
      <c r="A2527" s="9" t="s">
        <v>37</v>
      </c>
      <c r="B2527" s="9" t="s">
        <v>38</v>
      </c>
      <c r="C2527" s="12" t="s">
        <v>12369</v>
      </c>
      <c r="D2527" s="5" t="s">
        <v>2936</v>
      </c>
      <c r="E2527" s="9" t="s">
        <v>2936</v>
      </c>
      <c r="F2527" s="5" t="s">
        <v>49</v>
      </c>
      <c r="G2527" s="5" t="s">
        <v>4</v>
      </c>
      <c r="H2527" s="5" t="s">
        <v>2968</v>
      </c>
      <c r="I2527" s="4" t="s">
        <v>2969</v>
      </c>
      <c r="J2527" s="5" t="s">
        <v>4</v>
      </c>
      <c r="K2527" s="5" t="s">
        <v>4</v>
      </c>
      <c r="L2527" s="5" t="s">
        <v>4</v>
      </c>
      <c r="M2527" s="5" t="s">
        <v>5</v>
      </c>
      <c r="N2527" s="5" t="s">
        <v>2967</v>
      </c>
      <c r="O2527" s="18">
        <v>44446</v>
      </c>
      <c r="P2527" s="5" t="s">
        <v>7</v>
      </c>
      <c r="Q2527" s="19">
        <v>93944.66</v>
      </c>
      <c r="R2527" s="19">
        <v>93944.66</v>
      </c>
      <c r="S2527" s="19">
        <v>0</v>
      </c>
      <c r="T2527" s="19">
        <v>0</v>
      </c>
    </row>
    <row r="2528" spans="1:20" ht="29" outlineLevel="4" x14ac:dyDescent="0.35">
      <c r="A2528" s="9" t="s">
        <v>37</v>
      </c>
      <c r="B2528" s="9" t="s">
        <v>38</v>
      </c>
      <c r="C2528" s="12" t="s">
        <v>12369</v>
      </c>
      <c r="D2528" s="5" t="s">
        <v>2936</v>
      </c>
      <c r="E2528" s="9" t="s">
        <v>2936</v>
      </c>
      <c r="F2528" s="5" t="s">
        <v>49</v>
      </c>
      <c r="G2528" s="5" t="s">
        <v>4</v>
      </c>
      <c r="H2528" s="5" t="s">
        <v>2968</v>
      </c>
      <c r="I2528" s="4" t="s">
        <v>2969</v>
      </c>
      <c r="J2528" s="5" t="s">
        <v>4</v>
      </c>
      <c r="K2528" s="5" t="s">
        <v>4</v>
      </c>
      <c r="L2528" s="5" t="s">
        <v>4</v>
      </c>
      <c r="M2528" s="5" t="s">
        <v>5</v>
      </c>
      <c r="N2528" s="5" t="s">
        <v>2970</v>
      </c>
      <c r="O2528" s="18">
        <v>44469</v>
      </c>
      <c r="P2528" s="5" t="s">
        <v>7</v>
      </c>
      <c r="Q2528" s="19">
        <v>36044.28</v>
      </c>
      <c r="R2528" s="19">
        <v>36044.28</v>
      </c>
      <c r="S2528" s="19">
        <v>0</v>
      </c>
      <c r="T2528" s="19">
        <v>0</v>
      </c>
    </row>
    <row r="2529" spans="1:20" ht="29" outlineLevel="4" x14ac:dyDescent="0.35">
      <c r="A2529" s="9" t="s">
        <v>37</v>
      </c>
      <c r="B2529" s="9" t="s">
        <v>38</v>
      </c>
      <c r="C2529" s="12" t="s">
        <v>12369</v>
      </c>
      <c r="D2529" s="5" t="s">
        <v>2936</v>
      </c>
      <c r="E2529" s="9" t="s">
        <v>2936</v>
      </c>
      <c r="F2529" s="5" t="s">
        <v>49</v>
      </c>
      <c r="G2529" s="5" t="s">
        <v>4</v>
      </c>
      <c r="H2529" s="5" t="s">
        <v>2968</v>
      </c>
      <c r="I2529" s="4" t="s">
        <v>2969</v>
      </c>
      <c r="J2529" s="5" t="s">
        <v>4</v>
      </c>
      <c r="K2529" s="5" t="s">
        <v>4</v>
      </c>
      <c r="L2529" s="5" t="s">
        <v>4</v>
      </c>
      <c r="M2529" s="5" t="s">
        <v>5</v>
      </c>
      <c r="N2529" s="5" t="s">
        <v>2971</v>
      </c>
      <c r="O2529" s="18">
        <v>44502</v>
      </c>
      <c r="P2529" s="5" t="s">
        <v>7</v>
      </c>
      <c r="Q2529" s="19">
        <v>19888.05</v>
      </c>
      <c r="R2529" s="19">
        <v>19888.05</v>
      </c>
      <c r="S2529" s="19">
        <v>0</v>
      </c>
      <c r="T2529" s="19">
        <v>0</v>
      </c>
    </row>
    <row r="2530" spans="1:20" ht="29" outlineLevel="4" x14ac:dyDescent="0.35">
      <c r="A2530" s="9" t="s">
        <v>37</v>
      </c>
      <c r="B2530" s="9" t="s">
        <v>38</v>
      </c>
      <c r="C2530" s="12" t="s">
        <v>12369</v>
      </c>
      <c r="D2530" s="5" t="s">
        <v>2936</v>
      </c>
      <c r="E2530" s="9" t="s">
        <v>2936</v>
      </c>
      <c r="F2530" s="5" t="s">
        <v>49</v>
      </c>
      <c r="G2530" s="5" t="s">
        <v>4</v>
      </c>
      <c r="H2530" s="5" t="s">
        <v>2968</v>
      </c>
      <c r="I2530" s="4" t="s">
        <v>2969</v>
      </c>
      <c r="J2530" s="5" t="s">
        <v>4</v>
      </c>
      <c r="K2530" s="5" t="s">
        <v>4</v>
      </c>
      <c r="L2530" s="5" t="s">
        <v>4</v>
      </c>
      <c r="M2530" s="5" t="s">
        <v>5</v>
      </c>
      <c r="N2530" s="5" t="s">
        <v>2972</v>
      </c>
      <c r="O2530" s="18">
        <v>44539</v>
      </c>
      <c r="P2530" s="5" t="s">
        <v>7</v>
      </c>
      <c r="Q2530" s="19">
        <v>20736.05</v>
      </c>
      <c r="R2530" s="19">
        <v>20736.05</v>
      </c>
      <c r="S2530" s="19">
        <v>0</v>
      </c>
      <c r="T2530" s="19">
        <v>0</v>
      </c>
    </row>
    <row r="2531" spans="1:20" ht="29" outlineLevel="4" x14ac:dyDescent="0.35">
      <c r="A2531" s="9" t="s">
        <v>37</v>
      </c>
      <c r="B2531" s="9" t="s">
        <v>38</v>
      </c>
      <c r="C2531" s="12" t="s">
        <v>12369</v>
      </c>
      <c r="D2531" s="5" t="s">
        <v>2936</v>
      </c>
      <c r="E2531" s="9" t="s">
        <v>2936</v>
      </c>
      <c r="F2531" s="5" t="s">
        <v>49</v>
      </c>
      <c r="G2531" s="5" t="s">
        <v>4</v>
      </c>
      <c r="H2531" s="5" t="s">
        <v>2968</v>
      </c>
      <c r="I2531" s="4" t="s">
        <v>2969</v>
      </c>
      <c r="J2531" s="5" t="s">
        <v>4</v>
      </c>
      <c r="K2531" s="5" t="s">
        <v>4</v>
      </c>
      <c r="L2531" s="5" t="s">
        <v>4</v>
      </c>
      <c r="M2531" s="5" t="s">
        <v>5</v>
      </c>
      <c r="N2531" s="5" t="s">
        <v>2973</v>
      </c>
      <c r="O2531" s="18">
        <v>44603</v>
      </c>
      <c r="P2531" s="5" t="s">
        <v>7</v>
      </c>
      <c r="Q2531" s="19">
        <v>20517.669999999998</v>
      </c>
      <c r="R2531" s="19">
        <v>20517.669999999998</v>
      </c>
      <c r="S2531" s="19">
        <v>0</v>
      </c>
      <c r="T2531" s="19">
        <v>0</v>
      </c>
    </row>
    <row r="2532" spans="1:20" ht="29" outlineLevel="4" x14ac:dyDescent="0.35">
      <c r="A2532" s="9" t="s">
        <v>37</v>
      </c>
      <c r="B2532" s="9" t="s">
        <v>38</v>
      </c>
      <c r="C2532" s="12" t="s">
        <v>12369</v>
      </c>
      <c r="D2532" s="5" t="s">
        <v>2936</v>
      </c>
      <c r="E2532" s="9" t="s">
        <v>2936</v>
      </c>
      <c r="F2532" s="5" t="s">
        <v>49</v>
      </c>
      <c r="G2532" s="5" t="s">
        <v>4</v>
      </c>
      <c r="H2532" s="5" t="s">
        <v>2968</v>
      </c>
      <c r="I2532" s="4" t="s">
        <v>2969</v>
      </c>
      <c r="J2532" s="5" t="s">
        <v>4</v>
      </c>
      <c r="K2532" s="5" t="s">
        <v>4</v>
      </c>
      <c r="L2532" s="5" t="s">
        <v>4</v>
      </c>
      <c r="M2532" s="5" t="s">
        <v>5</v>
      </c>
      <c r="N2532" s="5" t="s">
        <v>2974</v>
      </c>
      <c r="O2532" s="18">
        <v>44650</v>
      </c>
      <c r="P2532" s="5" t="s">
        <v>7</v>
      </c>
      <c r="Q2532" s="19">
        <v>27521.02</v>
      </c>
      <c r="R2532" s="19">
        <v>27521.02</v>
      </c>
      <c r="S2532" s="19">
        <v>0</v>
      </c>
      <c r="T2532" s="19">
        <v>0</v>
      </c>
    </row>
    <row r="2533" spans="1:20" ht="29" outlineLevel="4" x14ac:dyDescent="0.35">
      <c r="A2533" s="9" t="s">
        <v>37</v>
      </c>
      <c r="B2533" s="9" t="s">
        <v>38</v>
      </c>
      <c r="C2533" s="12" t="s">
        <v>12369</v>
      </c>
      <c r="D2533" s="5" t="s">
        <v>2936</v>
      </c>
      <c r="E2533" s="9" t="s">
        <v>2936</v>
      </c>
      <c r="F2533" s="5" t="s">
        <v>49</v>
      </c>
      <c r="G2533" s="5" t="s">
        <v>4</v>
      </c>
      <c r="H2533" s="5" t="s">
        <v>2968</v>
      </c>
      <c r="I2533" s="4" t="s">
        <v>2969</v>
      </c>
      <c r="J2533" s="5" t="s">
        <v>4</v>
      </c>
      <c r="K2533" s="5" t="s">
        <v>4</v>
      </c>
      <c r="L2533" s="5" t="s">
        <v>4</v>
      </c>
      <c r="M2533" s="5" t="s">
        <v>5</v>
      </c>
      <c r="N2533" s="5" t="s">
        <v>2975</v>
      </c>
      <c r="O2533" s="18">
        <v>44678</v>
      </c>
      <c r="P2533" s="5" t="s">
        <v>7</v>
      </c>
      <c r="Q2533" s="19">
        <v>43035.4</v>
      </c>
      <c r="R2533" s="19">
        <v>43035.4</v>
      </c>
      <c r="S2533" s="19">
        <v>0</v>
      </c>
      <c r="T2533" s="19">
        <v>0</v>
      </c>
    </row>
    <row r="2534" spans="1:20" ht="29" outlineLevel="4" x14ac:dyDescent="0.35">
      <c r="A2534" s="9" t="s">
        <v>37</v>
      </c>
      <c r="B2534" s="9" t="s">
        <v>38</v>
      </c>
      <c r="C2534" s="12" t="s">
        <v>12369</v>
      </c>
      <c r="D2534" s="5" t="s">
        <v>2936</v>
      </c>
      <c r="E2534" s="9" t="s">
        <v>2936</v>
      </c>
      <c r="F2534" s="5" t="s">
        <v>49</v>
      </c>
      <c r="G2534" s="5" t="s">
        <v>4</v>
      </c>
      <c r="H2534" s="5" t="s">
        <v>2968</v>
      </c>
      <c r="I2534" s="4" t="s">
        <v>2969</v>
      </c>
      <c r="J2534" s="5" t="s">
        <v>4</v>
      </c>
      <c r="K2534" s="5" t="s">
        <v>4</v>
      </c>
      <c r="L2534" s="5" t="s">
        <v>4</v>
      </c>
      <c r="M2534" s="5" t="s">
        <v>5</v>
      </c>
      <c r="N2534" s="5" t="s">
        <v>2976</v>
      </c>
      <c r="O2534" s="18">
        <v>44712</v>
      </c>
      <c r="P2534" s="5" t="s">
        <v>7</v>
      </c>
      <c r="Q2534" s="19">
        <v>32704.07</v>
      </c>
      <c r="R2534" s="19">
        <v>32704.07</v>
      </c>
      <c r="S2534" s="19">
        <v>0</v>
      </c>
      <c r="T2534" s="19">
        <v>0</v>
      </c>
    </row>
    <row r="2535" spans="1:20" outlineLevel="3" x14ac:dyDescent="0.35">
      <c r="H2535" s="1" t="s">
        <v>11417</v>
      </c>
      <c r="O2535" s="18"/>
      <c r="Q2535" s="19">
        <f>SUBTOTAL(9,Q2519:Q2534)</f>
        <v>312789.99999999994</v>
      </c>
      <c r="R2535" s="19">
        <f>SUBTOTAL(9,R2519:R2534)</f>
        <v>294391.19999999995</v>
      </c>
      <c r="S2535" s="19">
        <f>SUBTOTAL(9,S2519:S2534)</f>
        <v>18398.8</v>
      </c>
      <c r="T2535" s="19">
        <f>SUBTOTAL(9,T2519:T2534)</f>
        <v>0</v>
      </c>
    </row>
    <row r="2536" spans="1:20" ht="29" outlineLevel="4" x14ac:dyDescent="0.35">
      <c r="A2536" s="9" t="s">
        <v>37</v>
      </c>
      <c r="B2536" s="9" t="s">
        <v>38</v>
      </c>
      <c r="C2536" s="12" t="s">
        <v>12369</v>
      </c>
      <c r="D2536" s="5" t="s">
        <v>2936</v>
      </c>
      <c r="E2536" s="9" t="s">
        <v>2936</v>
      </c>
      <c r="F2536" s="5" t="s">
        <v>4</v>
      </c>
      <c r="G2536" s="5" t="s">
        <v>50</v>
      </c>
      <c r="H2536" s="5" t="s">
        <v>2978</v>
      </c>
      <c r="I2536" s="4" t="s">
        <v>2979</v>
      </c>
      <c r="J2536" s="5" t="s">
        <v>4</v>
      </c>
      <c r="K2536" s="5" t="s">
        <v>4</v>
      </c>
      <c r="L2536" s="5" t="s">
        <v>4</v>
      </c>
      <c r="M2536" s="5" t="s">
        <v>5</v>
      </c>
      <c r="N2536" s="5" t="s">
        <v>2977</v>
      </c>
      <c r="O2536" s="18">
        <v>44725</v>
      </c>
      <c r="P2536" s="5" t="s">
        <v>7</v>
      </c>
      <c r="Q2536" s="19">
        <v>463.11</v>
      </c>
      <c r="R2536" s="19">
        <v>0</v>
      </c>
      <c r="S2536" s="19">
        <v>463.11</v>
      </c>
      <c r="T2536" s="19">
        <v>0</v>
      </c>
    </row>
    <row r="2537" spans="1:20" ht="29" outlineLevel="4" x14ac:dyDescent="0.35">
      <c r="A2537" s="9" t="s">
        <v>37</v>
      </c>
      <c r="B2537" s="9" t="s">
        <v>38</v>
      </c>
      <c r="C2537" s="12" t="s">
        <v>12369</v>
      </c>
      <c r="D2537" s="5" t="s">
        <v>2936</v>
      </c>
      <c r="E2537" s="9" t="s">
        <v>2936</v>
      </c>
      <c r="F2537" s="5" t="s">
        <v>49</v>
      </c>
      <c r="G2537" s="5" t="s">
        <v>4</v>
      </c>
      <c r="H2537" s="5" t="s">
        <v>2978</v>
      </c>
      <c r="I2537" s="4" t="s">
        <v>2979</v>
      </c>
      <c r="J2537" s="5" t="s">
        <v>4</v>
      </c>
      <c r="K2537" s="5" t="s">
        <v>4</v>
      </c>
      <c r="L2537" s="5" t="s">
        <v>4</v>
      </c>
      <c r="M2537" s="5" t="s">
        <v>5</v>
      </c>
      <c r="N2537" s="5" t="s">
        <v>2977</v>
      </c>
      <c r="O2537" s="18">
        <v>44725</v>
      </c>
      <c r="P2537" s="5" t="s">
        <v>7</v>
      </c>
      <c r="Q2537" s="19">
        <v>3704.89</v>
      </c>
      <c r="R2537" s="19">
        <v>3704.89</v>
      </c>
      <c r="S2537" s="19">
        <v>0</v>
      </c>
      <c r="T2537" s="19">
        <v>0</v>
      </c>
    </row>
    <row r="2538" spans="1:20" outlineLevel="3" x14ac:dyDescent="0.35">
      <c r="H2538" s="1" t="s">
        <v>11418</v>
      </c>
      <c r="O2538" s="18"/>
      <c r="Q2538" s="19">
        <f>SUBTOTAL(9,Q2536:Q2537)</f>
        <v>4168</v>
      </c>
      <c r="R2538" s="19">
        <f>SUBTOTAL(9,R2536:R2537)</f>
        <v>3704.89</v>
      </c>
      <c r="S2538" s="19">
        <f>SUBTOTAL(9,S2536:S2537)</f>
        <v>463.11</v>
      </c>
      <c r="T2538" s="19">
        <f>SUBTOTAL(9,T2536:T2537)</f>
        <v>0</v>
      </c>
    </row>
    <row r="2539" spans="1:20" outlineLevel="2" x14ac:dyDescent="0.35">
      <c r="C2539" s="11" t="s">
        <v>12370</v>
      </c>
      <c r="O2539" s="18"/>
      <c r="Q2539" s="19">
        <f>SUBTOTAL(9,Q2487:Q2537)</f>
        <v>1655280</v>
      </c>
      <c r="R2539" s="19">
        <f>SUBTOTAL(9,R2487:R2537)</f>
        <v>1613741.5699999998</v>
      </c>
      <c r="S2539" s="19">
        <f>SUBTOTAL(9,S2487:S2537)</f>
        <v>41538.430000000008</v>
      </c>
      <c r="T2539" s="19">
        <f>SUBTOTAL(9,T2487:T2537)</f>
        <v>0</v>
      </c>
    </row>
    <row r="2540" spans="1:20" ht="29" outlineLevel="4" x14ac:dyDescent="0.35">
      <c r="A2540" s="9" t="s">
        <v>37</v>
      </c>
      <c r="B2540" s="9" t="s">
        <v>38</v>
      </c>
      <c r="C2540" s="12" t="s">
        <v>12371</v>
      </c>
      <c r="D2540" s="5" t="s">
        <v>2980</v>
      </c>
      <c r="E2540" s="9" t="s">
        <v>2980</v>
      </c>
      <c r="F2540" s="5" t="s">
        <v>4</v>
      </c>
      <c r="G2540" s="5" t="s">
        <v>45</v>
      </c>
      <c r="H2540" s="5" t="s">
        <v>2982</v>
      </c>
      <c r="I2540" s="4" t="s">
        <v>2983</v>
      </c>
      <c r="J2540" s="5" t="s">
        <v>4</v>
      </c>
      <c r="K2540" s="5" t="s">
        <v>4</v>
      </c>
      <c r="L2540" s="5" t="s">
        <v>4</v>
      </c>
      <c r="M2540" s="5" t="s">
        <v>5</v>
      </c>
      <c r="N2540" s="5" t="s">
        <v>2981</v>
      </c>
      <c r="O2540" s="18">
        <v>44385</v>
      </c>
      <c r="P2540" s="5" t="s">
        <v>7</v>
      </c>
      <c r="Q2540" s="19">
        <v>4956</v>
      </c>
      <c r="R2540" s="19">
        <v>0</v>
      </c>
      <c r="S2540" s="19">
        <v>4956</v>
      </c>
      <c r="T2540" s="19">
        <v>0</v>
      </c>
    </row>
    <row r="2541" spans="1:20" ht="29" outlineLevel="4" x14ac:dyDescent="0.35">
      <c r="A2541" s="9" t="s">
        <v>37</v>
      </c>
      <c r="B2541" s="9" t="s">
        <v>38</v>
      </c>
      <c r="C2541" s="12" t="s">
        <v>12371</v>
      </c>
      <c r="D2541" s="5" t="s">
        <v>2980</v>
      </c>
      <c r="E2541" s="9" t="s">
        <v>2980</v>
      </c>
      <c r="F2541" s="5" t="s">
        <v>4</v>
      </c>
      <c r="G2541" s="5" t="s">
        <v>45</v>
      </c>
      <c r="H2541" s="5" t="s">
        <v>2982</v>
      </c>
      <c r="I2541" s="4" t="s">
        <v>2983</v>
      </c>
      <c r="J2541" s="5" t="s">
        <v>4</v>
      </c>
      <c r="K2541" s="5" t="s">
        <v>4</v>
      </c>
      <c r="L2541" s="5" t="s">
        <v>4</v>
      </c>
      <c r="M2541" s="5" t="s">
        <v>5</v>
      </c>
      <c r="N2541" s="5" t="s">
        <v>2984</v>
      </c>
      <c r="O2541" s="18">
        <v>44424</v>
      </c>
      <c r="P2541" s="5" t="s">
        <v>7</v>
      </c>
      <c r="Q2541" s="19">
        <v>2003</v>
      </c>
      <c r="R2541" s="19">
        <v>0</v>
      </c>
      <c r="S2541" s="19">
        <v>2003</v>
      </c>
      <c r="T2541" s="19">
        <v>0</v>
      </c>
    </row>
    <row r="2542" spans="1:20" outlineLevel="3" x14ac:dyDescent="0.35">
      <c r="H2542" s="1" t="s">
        <v>11419</v>
      </c>
      <c r="O2542" s="18"/>
      <c r="Q2542" s="19">
        <f>SUBTOTAL(9,Q2540:Q2541)</f>
        <v>6959</v>
      </c>
      <c r="R2542" s="19">
        <f>SUBTOTAL(9,R2540:R2541)</f>
        <v>0</v>
      </c>
      <c r="S2542" s="19">
        <f>SUBTOTAL(9,S2540:S2541)</f>
        <v>6959</v>
      </c>
      <c r="T2542" s="19">
        <f>SUBTOTAL(9,T2540:T2541)</f>
        <v>0</v>
      </c>
    </row>
    <row r="2543" spans="1:20" outlineLevel="2" x14ac:dyDescent="0.35">
      <c r="C2543" s="11" t="s">
        <v>12372</v>
      </c>
      <c r="O2543" s="18"/>
      <c r="Q2543" s="19">
        <f>SUBTOTAL(9,Q2540:Q2541)</f>
        <v>6959</v>
      </c>
      <c r="R2543" s="19">
        <f>SUBTOTAL(9,R2540:R2541)</f>
        <v>0</v>
      </c>
      <c r="S2543" s="19">
        <f>SUBTOTAL(9,S2540:S2541)</f>
        <v>6959</v>
      </c>
      <c r="T2543" s="19">
        <f>SUBTOTAL(9,T2540:T2541)</f>
        <v>0</v>
      </c>
    </row>
    <row r="2544" spans="1:20" s="10" customFormat="1" ht="29" outlineLevel="4" x14ac:dyDescent="0.35">
      <c r="A2544" s="10" t="s">
        <v>97</v>
      </c>
      <c r="B2544" s="10" t="s">
        <v>98</v>
      </c>
      <c r="C2544" s="15" t="s">
        <v>2985</v>
      </c>
      <c r="D2544" s="7" t="s">
        <v>2986</v>
      </c>
      <c r="E2544" s="10" t="s">
        <v>2986</v>
      </c>
      <c r="F2544" s="7" t="s">
        <v>4</v>
      </c>
      <c r="G2544" s="7" t="s">
        <v>177</v>
      </c>
      <c r="H2544" s="7" t="s">
        <v>2989</v>
      </c>
      <c r="I2544" s="6" t="s">
        <v>12619</v>
      </c>
      <c r="J2544" s="7" t="s">
        <v>2987</v>
      </c>
      <c r="K2544" s="7" t="s">
        <v>4</v>
      </c>
      <c r="L2544" s="7" t="s">
        <v>4</v>
      </c>
      <c r="M2544" s="7" t="s">
        <v>5</v>
      </c>
      <c r="N2544" s="7" t="s">
        <v>2988</v>
      </c>
      <c r="O2544" s="21">
        <v>44425</v>
      </c>
      <c r="P2544" s="7" t="s">
        <v>7</v>
      </c>
      <c r="Q2544" s="22">
        <v>1213.0999999999999</v>
      </c>
      <c r="R2544" s="22">
        <v>0</v>
      </c>
      <c r="S2544" s="22">
        <v>0</v>
      </c>
      <c r="T2544" s="22">
        <v>1213.0999999999999</v>
      </c>
    </row>
    <row r="2545" spans="1:20" s="10" customFormat="1" ht="29" outlineLevel="4" x14ac:dyDescent="0.35">
      <c r="A2545" s="10" t="s">
        <v>97</v>
      </c>
      <c r="B2545" s="10" t="s">
        <v>98</v>
      </c>
      <c r="C2545" s="15" t="s">
        <v>2985</v>
      </c>
      <c r="D2545" s="7" t="s">
        <v>2986</v>
      </c>
      <c r="E2545" s="10" t="s">
        <v>2986</v>
      </c>
      <c r="F2545" s="7" t="s">
        <v>12484</v>
      </c>
      <c r="G2545" s="7" t="s">
        <v>4</v>
      </c>
      <c r="H2545" s="7" t="s">
        <v>2989</v>
      </c>
      <c r="I2545" s="6" t="s">
        <v>12619</v>
      </c>
      <c r="J2545" s="7" t="s">
        <v>2987</v>
      </c>
      <c r="K2545" s="7" t="s">
        <v>4</v>
      </c>
      <c r="L2545" s="7" t="s">
        <v>4</v>
      </c>
      <c r="M2545" s="7" t="s">
        <v>5</v>
      </c>
      <c r="N2545" s="7" t="s">
        <v>2988</v>
      </c>
      <c r="O2545" s="21">
        <v>44425</v>
      </c>
      <c r="P2545" s="7" t="s">
        <v>7</v>
      </c>
      <c r="Q2545" s="22">
        <v>88438.44</v>
      </c>
      <c r="R2545" s="22">
        <v>88438.44</v>
      </c>
      <c r="S2545" s="22">
        <v>0</v>
      </c>
      <c r="T2545" s="22">
        <v>0</v>
      </c>
    </row>
    <row r="2546" spans="1:20" outlineLevel="3" x14ac:dyDescent="0.35">
      <c r="H2546" s="1" t="s">
        <v>11420</v>
      </c>
      <c r="O2546" s="18"/>
      <c r="Q2546" s="19">
        <f>SUBTOTAL(9,Q2544:Q2545)</f>
        <v>89651.540000000008</v>
      </c>
      <c r="R2546" s="19">
        <f>SUBTOTAL(9,R2544:R2545)</f>
        <v>88438.44</v>
      </c>
      <c r="S2546" s="19">
        <f>SUBTOTAL(9,S2544:S2545)</f>
        <v>0</v>
      </c>
      <c r="T2546" s="19">
        <f>SUBTOTAL(9,T2544:T2545)</f>
        <v>1213.0999999999999</v>
      </c>
    </row>
    <row r="2547" spans="1:20" ht="29" outlineLevel="4" x14ac:dyDescent="0.35">
      <c r="A2547" s="9" t="s">
        <v>104</v>
      </c>
      <c r="B2547" s="9" t="s">
        <v>105</v>
      </c>
      <c r="C2547" s="12" t="s">
        <v>2985</v>
      </c>
      <c r="D2547" s="5" t="s">
        <v>2986</v>
      </c>
      <c r="E2547" s="9" t="s">
        <v>2986</v>
      </c>
      <c r="F2547" s="5" t="s">
        <v>41</v>
      </c>
      <c r="G2547" s="5" t="s">
        <v>4</v>
      </c>
      <c r="H2547" s="5" t="s">
        <v>2991</v>
      </c>
      <c r="I2547" s="4" t="s">
        <v>2992</v>
      </c>
      <c r="J2547" s="5" t="s">
        <v>4</v>
      </c>
      <c r="K2547" s="5" t="s">
        <v>4</v>
      </c>
      <c r="L2547" s="5" t="s">
        <v>4</v>
      </c>
      <c r="M2547" s="5" t="s">
        <v>5</v>
      </c>
      <c r="N2547" s="5" t="s">
        <v>2990</v>
      </c>
      <c r="O2547" s="18">
        <v>44399</v>
      </c>
      <c r="P2547" s="5" t="s">
        <v>7</v>
      </c>
      <c r="Q2547" s="19">
        <v>13314</v>
      </c>
      <c r="R2547" s="19">
        <v>13314</v>
      </c>
      <c r="S2547" s="19">
        <v>0</v>
      </c>
      <c r="T2547" s="19">
        <v>0</v>
      </c>
    </row>
    <row r="2548" spans="1:20" outlineLevel="3" x14ac:dyDescent="0.35">
      <c r="H2548" s="1" t="s">
        <v>11421</v>
      </c>
      <c r="O2548" s="18"/>
      <c r="Q2548" s="19">
        <f>SUBTOTAL(9,Q2547:Q2547)</f>
        <v>13314</v>
      </c>
      <c r="R2548" s="19">
        <f>SUBTOTAL(9,R2547:R2547)</f>
        <v>13314</v>
      </c>
      <c r="S2548" s="19">
        <f>SUBTOTAL(9,S2547:S2547)</f>
        <v>0</v>
      </c>
      <c r="T2548" s="19">
        <f>SUBTOTAL(9,T2547:T2547)</f>
        <v>0</v>
      </c>
    </row>
    <row r="2549" spans="1:20" outlineLevel="4" x14ac:dyDescent="0.35">
      <c r="A2549" s="9" t="s">
        <v>104</v>
      </c>
      <c r="B2549" s="9" t="s">
        <v>105</v>
      </c>
      <c r="C2549" s="12" t="s">
        <v>2985</v>
      </c>
      <c r="D2549" s="5" t="s">
        <v>2986</v>
      </c>
      <c r="E2549" s="9" t="s">
        <v>2986</v>
      </c>
      <c r="F2549" s="5" t="s">
        <v>4</v>
      </c>
      <c r="G2549" s="5" t="s">
        <v>45</v>
      </c>
      <c r="H2549" s="5" t="s">
        <v>2994</v>
      </c>
      <c r="I2549" s="4" t="s">
        <v>2995</v>
      </c>
      <c r="J2549" s="5" t="s">
        <v>4</v>
      </c>
      <c r="K2549" s="5" t="s">
        <v>4</v>
      </c>
      <c r="L2549" s="5" t="s">
        <v>4</v>
      </c>
      <c r="M2549" s="5" t="s">
        <v>5</v>
      </c>
      <c r="N2549" s="5" t="s">
        <v>2993</v>
      </c>
      <c r="O2549" s="18">
        <v>44659</v>
      </c>
      <c r="P2549" s="5" t="s">
        <v>7</v>
      </c>
      <c r="Q2549" s="19">
        <v>1432.17</v>
      </c>
      <c r="R2549" s="19">
        <v>0</v>
      </c>
      <c r="S2549" s="19">
        <v>1432.17</v>
      </c>
      <c r="T2549" s="19">
        <v>0</v>
      </c>
    </row>
    <row r="2550" spans="1:20" outlineLevel="4" x14ac:dyDescent="0.35">
      <c r="A2550" s="9" t="s">
        <v>104</v>
      </c>
      <c r="B2550" s="9" t="s">
        <v>105</v>
      </c>
      <c r="C2550" s="12" t="s">
        <v>2985</v>
      </c>
      <c r="D2550" s="5" t="s">
        <v>2986</v>
      </c>
      <c r="E2550" s="9" t="s">
        <v>2986</v>
      </c>
      <c r="F2550" s="5" t="s">
        <v>49</v>
      </c>
      <c r="G2550" s="5" t="s">
        <v>4</v>
      </c>
      <c r="H2550" s="5" t="s">
        <v>2994</v>
      </c>
      <c r="I2550" s="4" t="s">
        <v>2995</v>
      </c>
      <c r="J2550" s="5" t="s">
        <v>4</v>
      </c>
      <c r="K2550" s="5" t="s">
        <v>4</v>
      </c>
      <c r="L2550" s="5" t="s">
        <v>4</v>
      </c>
      <c r="M2550" s="5" t="s">
        <v>5</v>
      </c>
      <c r="N2550" s="5" t="s">
        <v>2993</v>
      </c>
      <c r="O2550" s="18">
        <v>44659</v>
      </c>
      <c r="P2550" s="5" t="s">
        <v>7</v>
      </c>
      <c r="Q2550" s="19">
        <v>22917.83</v>
      </c>
      <c r="R2550" s="19">
        <v>22917.83</v>
      </c>
      <c r="S2550" s="19">
        <v>0</v>
      </c>
      <c r="T2550" s="19">
        <v>0</v>
      </c>
    </row>
    <row r="2551" spans="1:20" outlineLevel="3" x14ac:dyDescent="0.35">
      <c r="H2551" s="1" t="s">
        <v>11422</v>
      </c>
      <c r="O2551" s="18"/>
      <c r="Q2551" s="19">
        <f>SUBTOTAL(9,Q2549:Q2550)</f>
        <v>24350</v>
      </c>
      <c r="R2551" s="19">
        <f>SUBTOTAL(9,R2549:R2550)</f>
        <v>22917.83</v>
      </c>
      <c r="S2551" s="19">
        <f>SUBTOTAL(9,S2549:S2550)</f>
        <v>1432.17</v>
      </c>
      <c r="T2551" s="19">
        <f>SUBTOTAL(9,T2549:T2550)</f>
        <v>0</v>
      </c>
    </row>
    <row r="2552" spans="1:20" ht="29" outlineLevel="4" x14ac:dyDescent="0.35">
      <c r="A2552" s="9" t="s">
        <v>104</v>
      </c>
      <c r="B2552" s="9" t="s">
        <v>105</v>
      </c>
      <c r="C2552" s="12" t="s">
        <v>2985</v>
      </c>
      <c r="D2552" s="5" t="s">
        <v>2986</v>
      </c>
      <c r="E2552" s="9" t="s">
        <v>2986</v>
      </c>
      <c r="F2552" s="5" t="s">
        <v>49</v>
      </c>
      <c r="G2552" s="5" t="s">
        <v>4</v>
      </c>
      <c r="H2552" s="5" t="s">
        <v>2997</v>
      </c>
      <c r="I2552" s="4" t="s">
        <v>2998</v>
      </c>
      <c r="J2552" s="5" t="s">
        <v>4</v>
      </c>
      <c r="K2552" s="5" t="s">
        <v>4</v>
      </c>
      <c r="L2552" s="5" t="s">
        <v>4</v>
      </c>
      <c r="M2552" s="5" t="s">
        <v>5</v>
      </c>
      <c r="N2552" s="5" t="s">
        <v>2996</v>
      </c>
      <c r="O2552" s="18">
        <v>44496</v>
      </c>
      <c r="P2552" s="5" t="s">
        <v>7</v>
      </c>
      <c r="Q2552" s="19">
        <v>55288</v>
      </c>
      <c r="R2552" s="19">
        <v>55288</v>
      </c>
      <c r="S2552" s="19">
        <v>0</v>
      </c>
      <c r="T2552" s="19">
        <v>0</v>
      </c>
    </row>
    <row r="2553" spans="1:20" ht="29" outlineLevel="4" x14ac:dyDescent="0.35">
      <c r="A2553" s="9" t="s">
        <v>104</v>
      </c>
      <c r="B2553" s="9" t="s">
        <v>105</v>
      </c>
      <c r="C2553" s="12" t="s">
        <v>2985</v>
      </c>
      <c r="D2553" s="5" t="s">
        <v>2986</v>
      </c>
      <c r="E2553" s="9" t="s">
        <v>2986</v>
      </c>
      <c r="F2553" s="5" t="s">
        <v>49</v>
      </c>
      <c r="G2553" s="5" t="s">
        <v>4</v>
      </c>
      <c r="H2553" s="5" t="s">
        <v>2997</v>
      </c>
      <c r="I2553" s="4" t="s">
        <v>2998</v>
      </c>
      <c r="J2553" s="5" t="s">
        <v>4</v>
      </c>
      <c r="K2553" s="5" t="s">
        <v>4</v>
      </c>
      <c r="L2553" s="5" t="s">
        <v>4</v>
      </c>
      <c r="M2553" s="5" t="s">
        <v>5</v>
      </c>
      <c r="N2553" s="5" t="s">
        <v>2999</v>
      </c>
      <c r="O2553" s="18">
        <v>44498</v>
      </c>
      <c r="P2553" s="5" t="s">
        <v>7</v>
      </c>
      <c r="Q2553" s="19">
        <v>76999</v>
      </c>
      <c r="R2553" s="19">
        <v>76999</v>
      </c>
      <c r="S2553" s="19">
        <v>0</v>
      </c>
      <c r="T2553" s="19">
        <v>0</v>
      </c>
    </row>
    <row r="2554" spans="1:20" ht="29" outlineLevel="4" x14ac:dyDescent="0.35">
      <c r="A2554" s="9" t="s">
        <v>104</v>
      </c>
      <c r="B2554" s="9" t="s">
        <v>105</v>
      </c>
      <c r="C2554" s="12" t="s">
        <v>2985</v>
      </c>
      <c r="D2554" s="5" t="s">
        <v>2986</v>
      </c>
      <c r="E2554" s="9" t="s">
        <v>2986</v>
      </c>
      <c r="F2554" s="5" t="s">
        <v>49</v>
      </c>
      <c r="G2554" s="5" t="s">
        <v>4</v>
      </c>
      <c r="H2554" s="5" t="s">
        <v>2997</v>
      </c>
      <c r="I2554" s="4" t="s">
        <v>2998</v>
      </c>
      <c r="J2554" s="5" t="s">
        <v>4</v>
      </c>
      <c r="K2554" s="5" t="s">
        <v>4</v>
      </c>
      <c r="L2554" s="5" t="s">
        <v>4</v>
      </c>
      <c r="M2554" s="5" t="s">
        <v>5</v>
      </c>
      <c r="N2554" s="5" t="s">
        <v>3000</v>
      </c>
      <c r="O2554" s="18">
        <v>44638</v>
      </c>
      <c r="P2554" s="5" t="s">
        <v>7</v>
      </c>
      <c r="Q2554" s="19">
        <v>76674</v>
      </c>
      <c r="R2554" s="19">
        <v>76674</v>
      </c>
      <c r="S2554" s="19">
        <v>0</v>
      </c>
      <c r="T2554" s="19">
        <v>0</v>
      </c>
    </row>
    <row r="2555" spans="1:20" outlineLevel="3" x14ac:dyDescent="0.35">
      <c r="H2555" s="1" t="s">
        <v>11423</v>
      </c>
      <c r="O2555" s="18"/>
      <c r="Q2555" s="19">
        <f>SUBTOTAL(9,Q2552:Q2554)</f>
        <v>208961</v>
      </c>
      <c r="R2555" s="19">
        <f>SUBTOTAL(9,R2552:R2554)</f>
        <v>208961</v>
      </c>
      <c r="S2555" s="19">
        <f>SUBTOTAL(9,S2552:S2554)</f>
        <v>0</v>
      </c>
      <c r="T2555" s="19">
        <f>SUBTOTAL(9,T2552:T2554)</f>
        <v>0</v>
      </c>
    </row>
    <row r="2556" spans="1:20" ht="29" outlineLevel="4" x14ac:dyDescent="0.35">
      <c r="A2556" s="9" t="s">
        <v>526</v>
      </c>
      <c r="B2556" s="9" t="s">
        <v>527</v>
      </c>
      <c r="C2556" s="12" t="s">
        <v>2985</v>
      </c>
      <c r="D2556" s="5" t="s">
        <v>2986</v>
      </c>
      <c r="E2556" s="9" t="s">
        <v>3001</v>
      </c>
      <c r="F2556" s="5" t="s">
        <v>529</v>
      </c>
      <c r="G2556" s="5" t="s">
        <v>4</v>
      </c>
      <c r="H2556" s="5" t="s">
        <v>3004</v>
      </c>
      <c r="I2556" s="4" t="s">
        <v>3005</v>
      </c>
      <c r="J2556" s="5" t="s">
        <v>4</v>
      </c>
      <c r="K2556" s="5" t="s">
        <v>4</v>
      </c>
      <c r="L2556" s="5" t="s">
        <v>4</v>
      </c>
      <c r="M2556" s="5" t="s">
        <v>5</v>
      </c>
      <c r="N2556" s="5" t="s">
        <v>3006</v>
      </c>
      <c r="O2556" s="18">
        <v>44420</v>
      </c>
      <c r="P2556" s="5" t="s">
        <v>3007</v>
      </c>
      <c r="Q2556" s="19">
        <v>22599</v>
      </c>
      <c r="R2556" s="19">
        <v>22599</v>
      </c>
      <c r="S2556" s="19">
        <v>0</v>
      </c>
      <c r="T2556" s="19">
        <v>0</v>
      </c>
    </row>
    <row r="2557" spans="1:20" ht="29" outlineLevel="4" x14ac:dyDescent="0.35">
      <c r="A2557" s="9" t="s">
        <v>526</v>
      </c>
      <c r="B2557" s="9" t="s">
        <v>527</v>
      </c>
      <c r="C2557" s="12" t="s">
        <v>2985</v>
      </c>
      <c r="D2557" s="5" t="s">
        <v>2986</v>
      </c>
      <c r="E2557" s="9" t="s">
        <v>3001</v>
      </c>
      <c r="F2557" s="5" t="s">
        <v>529</v>
      </c>
      <c r="G2557" s="5" t="s">
        <v>4</v>
      </c>
      <c r="H2557" s="5" t="s">
        <v>3004</v>
      </c>
      <c r="I2557" s="4" t="s">
        <v>3005</v>
      </c>
      <c r="J2557" s="5" t="s">
        <v>4</v>
      </c>
      <c r="K2557" s="5" t="s">
        <v>4</v>
      </c>
      <c r="L2557" s="5" t="s">
        <v>4</v>
      </c>
      <c r="M2557" s="5" t="s">
        <v>5</v>
      </c>
      <c r="N2557" s="5" t="s">
        <v>3002</v>
      </c>
      <c r="O2557" s="18">
        <v>44501</v>
      </c>
      <c r="P2557" s="5" t="s">
        <v>3003</v>
      </c>
      <c r="Q2557" s="19">
        <v>2380.48</v>
      </c>
      <c r="R2557" s="19">
        <v>2380.48</v>
      </c>
      <c r="S2557" s="19">
        <v>0</v>
      </c>
      <c r="T2557" s="19">
        <v>0</v>
      </c>
    </row>
    <row r="2558" spans="1:20" outlineLevel="3" x14ac:dyDescent="0.35">
      <c r="H2558" s="1" t="s">
        <v>11424</v>
      </c>
      <c r="O2558" s="18"/>
      <c r="Q2558" s="19">
        <f>SUBTOTAL(9,Q2556:Q2557)</f>
        <v>24979.48</v>
      </c>
      <c r="R2558" s="19">
        <f>SUBTOTAL(9,R2556:R2557)</f>
        <v>24979.48</v>
      </c>
      <c r="S2558" s="19">
        <f>SUBTOTAL(9,S2556:S2557)</f>
        <v>0</v>
      </c>
      <c r="T2558" s="19">
        <f>SUBTOTAL(9,T2556:T2557)</f>
        <v>0</v>
      </c>
    </row>
    <row r="2559" spans="1:20" ht="29" outlineLevel="4" x14ac:dyDescent="0.35">
      <c r="A2559" s="9" t="s">
        <v>104</v>
      </c>
      <c r="B2559" s="9" t="s">
        <v>105</v>
      </c>
      <c r="C2559" s="12" t="s">
        <v>2985</v>
      </c>
      <c r="D2559" s="5" t="s">
        <v>2986</v>
      </c>
      <c r="E2559" s="9" t="s">
        <v>2986</v>
      </c>
      <c r="F2559" s="5" t="s">
        <v>41</v>
      </c>
      <c r="G2559" s="5" t="s">
        <v>4</v>
      </c>
      <c r="H2559" s="5" t="s">
        <v>3009</v>
      </c>
      <c r="I2559" s="4" t="s">
        <v>2992</v>
      </c>
      <c r="J2559" s="5" t="s">
        <v>4</v>
      </c>
      <c r="K2559" s="5" t="s">
        <v>4</v>
      </c>
      <c r="L2559" s="5" t="s">
        <v>4</v>
      </c>
      <c r="M2559" s="5" t="s">
        <v>5</v>
      </c>
      <c r="N2559" s="5" t="s">
        <v>3008</v>
      </c>
      <c r="O2559" s="18">
        <v>44502</v>
      </c>
      <c r="P2559" s="5" t="s">
        <v>7</v>
      </c>
      <c r="Q2559" s="19">
        <v>8188</v>
      </c>
      <c r="R2559" s="19">
        <v>8188</v>
      </c>
      <c r="S2559" s="19">
        <v>0</v>
      </c>
      <c r="T2559" s="19">
        <v>0</v>
      </c>
    </row>
    <row r="2560" spans="1:20" ht="29" outlineLevel="4" x14ac:dyDescent="0.35">
      <c r="A2560" s="9" t="s">
        <v>104</v>
      </c>
      <c r="B2560" s="9" t="s">
        <v>105</v>
      </c>
      <c r="C2560" s="12" t="s">
        <v>2985</v>
      </c>
      <c r="D2560" s="5" t="s">
        <v>2986</v>
      </c>
      <c r="E2560" s="9" t="s">
        <v>2986</v>
      </c>
      <c r="F2560" s="5" t="s">
        <v>41</v>
      </c>
      <c r="G2560" s="5" t="s">
        <v>4</v>
      </c>
      <c r="H2560" s="5" t="s">
        <v>3009</v>
      </c>
      <c r="I2560" s="4" t="s">
        <v>2992</v>
      </c>
      <c r="J2560" s="5" t="s">
        <v>4</v>
      </c>
      <c r="K2560" s="5" t="s">
        <v>4</v>
      </c>
      <c r="L2560" s="5" t="s">
        <v>4</v>
      </c>
      <c r="M2560" s="5" t="s">
        <v>5</v>
      </c>
      <c r="N2560" s="5" t="s">
        <v>3010</v>
      </c>
      <c r="O2560" s="18">
        <v>44629</v>
      </c>
      <c r="P2560" s="5" t="s">
        <v>7</v>
      </c>
      <c r="Q2560" s="19">
        <v>6836</v>
      </c>
      <c r="R2560" s="19">
        <v>6836</v>
      </c>
      <c r="S2560" s="19">
        <v>0</v>
      </c>
      <c r="T2560" s="19">
        <v>0</v>
      </c>
    </row>
    <row r="2561" spans="1:20" ht="29" outlineLevel="4" x14ac:dyDescent="0.35">
      <c r="A2561" s="9" t="s">
        <v>104</v>
      </c>
      <c r="B2561" s="9" t="s">
        <v>105</v>
      </c>
      <c r="C2561" s="12" t="s">
        <v>2985</v>
      </c>
      <c r="D2561" s="5" t="s">
        <v>2986</v>
      </c>
      <c r="E2561" s="9" t="s">
        <v>2986</v>
      </c>
      <c r="F2561" s="5" t="s">
        <v>41</v>
      </c>
      <c r="G2561" s="5" t="s">
        <v>4</v>
      </c>
      <c r="H2561" s="5" t="s">
        <v>3009</v>
      </c>
      <c r="I2561" s="4" t="s">
        <v>2992</v>
      </c>
      <c r="J2561" s="5" t="s">
        <v>4</v>
      </c>
      <c r="K2561" s="5" t="s">
        <v>4</v>
      </c>
      <c r="L2561" s="5" t="s">
        <v>4</v>
      </c>
      <c r="M2561" s="5" t="s">
        <v>5</v>
      </c>
      <c r="N2561" s="5" t="s">
        <v>3011</v>
      </c>
      <c r="O2561" s="18">
        <v>44692</v>
      </c>
      <c r="P2561" s="5" t="s">
        <v>7</v>
      </c>
      <c r="Q2561" s="19">
        <v>6607</v>
      </c>
      <c r="R2561" s="19">
        <v>6607</v>
      </c>
      <c r="S2561" s="19">
        <v>0</v>
      </c>
      <c r="T2561" s="19">
        <v>0</v>
      </c>
    </row>
    <row r="2562" spans="1:20" outlineLevel="3" x14ac:dyDescent="0.35">
      <c r="H2562" s="1" t="s">
        <v>11425</v>
      </c>
      <c r="O2562" s="18"/>
      <c r="Q2562" s="19">
        <f>SUBTOTAL(9,Q2559:Q2561)</f>
        <v>21631</v>
      </c>
      <c r="R2562" s="19">
        <f>SUBTOTAL(9,R2559:R2561)</f>
        <v>21631</v>
      </c>
      <c r="S2562" s="19">
        <f>SUBTOTAL(9,S2559:S2561)</f>
        <v>0</v>
      </c>
      <c r="T2562" s="19">
        <f>SUBTOTAL(9,T2559:T2561)</f>
        <v>0</v>
      </c>
    </row>
    <row r="2563" spans="1:20" ht="29" outlineLevel="4" x14ac:dyDescent="0.35">
      <c r="A2563" s="9" t="s">
        <v>104</v>
      </c>
      <c r="B2563" s="9" t="s">
        <v>105</v>
      </c>
      <c r="C2563" s="12" t="s">
        <v>2985</v>
      </c>
      <c r="D2563" s="5" t="s">
        <v>2986</v>
      </c>
      <c r="E2563" s="9" t="s">
        <v>2986</v>
      </c>
      <c r="F2563" s="5" t="s">
        <v>4</v>
      </c>
      <c r="G2563" s="5" t="s">
        <v>45</v>
      </c>
      <c r="H2563" s="5" t="s">
        <v>3013</v>
      </c>
      <c r="I2563" s="4" t="s">
        <v>3014</v>
      </c>
      <c r="J2563" s="5" t="s">
        <v>4</v>
      </c>
      <c r="K2563" s="5" t="s">
        <v>4</v>
      </c>
      <c r="L2563" s="5" t="s">
        <v>4</v>
      </c>
      <c r="M2563" s="5" t="s">
        <v>5</v>
      </c>
      <c r="N2563" s="5" t="s">
        <v>3012</v>
      </c>
      <c r="O2563" s="18">
        <v>44502</v>
      </c>
      <c r="P2563" s="5" t="s">
        <v>7</v>
      </c>
      <c r="Q2563" s="19">
        <v>2495.12</v>
      </c>
      <c r="R2563" s="19">
        <v>0</v>
      </c>
      <c r="S2563" s="19">
        <v>2495.12</v>
      </c>
      <c r="T2563" s="19">
        <v>0</v>
      </c>
    </row>
    <row r="2564" spans="1:20" ht="29" outlineLevel="4" x14ac:dyDescent="0.35">
      <c r="A2564" s="9" t="s">
        <v>104</v>
      </c>
      <c r="B2564" s="9" t="s">
        <v>105</v>
      </c>
      <c r="C2564" s="12" t="s">
        <v>2985</v>
      </c>
      <c r="D2564" s="5" t="s">
        <v>2986</v>
      </c>
      <c r="E2564" s="9" t="s">
        <v>2986</v>
      </c>
      <c r="F2564" s="5" t="s">
        <v>4</v>
      </c>
      <c r="G2564" s="5" t="s">
        <v>45</v>
      </c>
      <c r="H2564" s="5" t="s">
        <v>3013</v>
      </c>
      <c r="I2564" s="4" t="s">
        <v>3014</v>
      </c>
      <c r="J2564" s="5" t="s">
        <v>4</v>
      </c>
      <c r="K2564" s="5" t="s">
        <v>4</v>
      </c>
      <c r="L2564" s="5" t="s">
        <v>4</v>
      </c>
      <c r="M2564" s="5" t="s">
        <v>5</v>
      </c>
      <c r="N2564" s="5" t="s">
        <v>3015</v>
      </c>
      <c r="O2564" s="18">
        <v>44620</v>
      </c>
      <c r="P2564" s="5" t="s">
        <v>7</v>
      </c>
      <c r="Q2564" s="19">
        <v>2218.6</v>
      </c>
      <c r="R2564" s="19">
        <v>0</v>
      </c>
      <c r="S2564" s="19">
        <v>2218.6</v>
      </c>
      <c r="T2564" s="19">
        <v>0</v>
      </c>
    </row>
    <row r="2565" spans="1:20" ht="29" outlineLevel="4" x14ac:dyDescent="0.35">
      <c r="A2565" s="9" t="s">
        <v>104</v>
      </c>
      <c r="B2565" s="9" t="s">
        <v>105</v>
      </c>
      <c r="C2565" s="12" t="s">
        <v>2985</v>
      </c>
      <c r="D2565" s="5" t="s">
        <v>2986</v>
      </c>
      <c r="E2565" s="9" t="s">
        <v>2986</v>
      </c>
      <c r="F2565" s="5" t="s">
        <v>4</v>
      </c>
      <c r="G2565" s="5" t="s">
        <v>45</v>
      </c>
      <c r="H2565" s="5" t="s">
        <v>3013</v>
      </c>
      <c r="I2565" s="4" t="s">
        <v>3014</v>
      </c>
      <c r="J2565" s="5" t="s">
        <v>4</v>
      </c>
      <c r="K2565" s="5" t="s">
        <v>4</v>
      </c>
      <c r="L2565" s="5" t="s">
        <v>4</v>
      </c>
      <c r="M2565" s="5" t="s">
        <v>5</v>
      </c>
      <c r="N2565" s="5" t="s">
        <v>3016</v>
      </c>
      <c r="O2565" s="18">
        <v>44721</v>
      </c>
      <c r="P2565" s="5" t="s">
        <v>7</v>
      </c>
      <c r="Q2565" s="19">
        <v>1460.76</v>
      </c>
      <c r="R2565" s="19">
        <v>0</v>
      </c>
      <c r="S2565" s="19">
        <v>1460.76</v>
      </c>
      <c r="T2565" s="19">
        <v>0</v>
      </c>
    </row>
    <row r="2566" spans="1:20" ht="29" outlineLevel="4" x14ac:dyDescent="0.35">
      <c r="A2566" s="9" t="s">
        <v>104</v>
      </c>
      <c r="B2566" s="9" t="s">
        <v>105</v>
      </c>
      <c r="C2566" s="12" t="s">
        <v>2985</v>
      </c>
      <c r="D2566" s="5" t="s">
        <v>2986</v>
      </c>
      <c r="E2566" s="9" t="s">
        <v>2986</v>
      </c>
      <c r="F2566" s="5" t="s">
        <v>49</v>
      </c>
      <c r="G2566" s="5" t="s">
        <v>4</v>
      </c>
      <c r="H2566" s="5" t="s">
        <v>3013</v>
      </c>
      <c r="I2566" s="4" t="s">
        <v>3014</v>
      </c>
      <c r="J2566" s="5" t="s">
        <v>4</v>
      </c>
      <c r="K2566" s="5" t="s">
        <v>4</v>
      </c>
      <c r="L2566" s="5" t="s">
        <v>4</v>
      </c>
      <c r="M2566" s="5" t="s">
        <v>5</v>
      </c>
      <c r="N2566" s="5" t="s">
        <v>3012</v>
      </c>
      <c r="O2566" s="18">
        <v>44502</v>
      </c>
      <c r="P2566" s="5" t="s">
        <v>7</v>
      </c>
      <c r="Q2566" s="19">
        <v>39921.879999999997</v>
      </c>
      <c r="R2566" s="19">
        <v>39921.879999999997</v>
      </c>
      <c r="S2566" s="19">
        <v>0</v>
      </c>
      <c r="T2566" s="19">
        <v>0</v>
      </c>
    </row>
    <row r="2567" spans="1:20" ht="29" outlineLevel="4" x14ac:dyDescent="0.35">
      <c r="A2567" s="9" t="s">
        <v>104</v>
      </c>
      <c r="B2567" s="9" t="s">
        <v>105</v>
      </c>
      <c r="C2567" s="12" t="s">
        <v>2985</v>
      </c>
      <c r="D2567" s="5" t="s">
        <v>2986</v>
      </c>
      <c r="E2567" s="9" t="s">
        <v>2986</v>
      </c>
      <c r="F2567" s="5" t="s">
        <v>49</v>
      </c>
      <c r="G2567" s="5" t="s">
        <v>4</v>
      </c>
      <c r="H2567" s="5" t="s">
        <v>3013</v>
      </c>
      <c r="I2567" s="4" t="s">
        <v>3014</v>
      </c>
      <c r="J2567" s="5" t="s">
        <v>4</v>
      </c>
      <c r="K2567" s="5" t="s">
        <v>4</v>
      </c>
      <c r="L2567" s="5" t="s">
        <v>4</v>
      </c>
      <c r="M2567" s="5" t="s">
        <v>5</v>
      </c>
      <c r="N2567" s="5" t="s">
        <v>3015</v>
      </c>
      <c r="O2567" s="18">
        <v>44620</v>
      </c>
      <c r="P2567" s="5" t="s">
        <v>7</v>
      </c>
      <c r="Q2567" s="19">
        <v>35499.4</v>
      </c>
      <c r="R2567" s="19">
        <v>35499.4</v>
      </c>
      <c r="S2567" s="19">
        <v>0</v>
      </c>
      <c r="T2567" s="19">
        <v>0</v>
      </c>
    </row>
    <row r="2568" spans="1:20" ht="29" outlineLevel="4" x14ac:dyDescent="0.35">
      <c r="A2568" s="9" t="s">
        <v>104</v>
      </c>
      <c r="B2568" s="9" t="s">
        <v>105</v>
      </c>
      <c r="C2568" s="12" t="s">
        <v>2985</v>
      </c>
      <c r="D2568" s="5" t="s">
        <v>2986</v>
      </c>
      <c r="E2568" s="9" t="s">
        <v>2986</v>
      </c>
      <c r="F2568" s="5" t="s">
        <v>49</v>
      </c>
      <c r="G2568" s="5" t="s">
        <v>4</v>
      </c>
      <c r="H2568" s="5" t="s">
        <v>3013</v>
      </c>
      <c r="I2568" s="4" t="s">
        <v>3014</v>
      </c>
      <c r="J2568" s="5" t="s">
        <v>4</v>
      </c>
      <c r="K2568" s="5" t="s">
        <v>4</v>
      </c>
      <c r="L2568" s="5" t="s">
        <v>4</v>
      </c>
      <c r="M2568" s="5" t="s">
        <v>5</v>
      </c>
      <c r="N2568" s="5" t="s">
        <v>3016</v>
      </c>
      <c r="O2568" s="18">
        <v>44721</v>
      </c>
      <c r="P2568" s="5" t="s">
        <v>7</v>
      </c>
      <c r="Q2568" s="19">
        <v>23373.24</v>
      </c>
      <c r="R2568" s="19">
        <v>23373.24</v>
      </c>
      <c r="S2568" s="19">
        <v>0</v>
      </c>
      <c r="T2568" s="19">
        <v>0</v>
      </c>
    </row>
    <row r="2569" spans="1:20" outlineLevel="3" x14ac:dyDescent="0.35">
      <c r="H2569" s="1" t="s">
        <v>11426</v>
      </c>
      <c r="O2569" s="18"/>
      <c r="Q2569" s="19">
        <f>SUBTOTAL(9,Q2563:Q2568)</f>
        <v>104969.00000000001</v>
      </c>
      <c r="R2569" s="19">
        <f>SUBTOTAL(9,R2563:R2568)</f>
        <v>98794.52</v>
      </c>
      <c r="S2569" s="19">
        <f>SUBTOTAL(9,S2563:S2568)</f>
        <v>6174.48</v>
      </c>
      <c r="T2569" s="19">
        <f>SUBTOTAL(9,T2563:T2568)</f>
        <v>0</v>
      </c>
    </row>
    <row r="2570" spans="1:20" ht="29" outlineLevel="4" x14ac:dyDescent="0.35">
      <c r="A2570" s="9" t="s">
        <v>526</v>
      </c>
      <c r="B2570" s="9" t="s">
        <v>527</v>
      </c>
      <c r="C2570" s="12" t="s">
        <v>2985</v>
      </c>
      <c r="D2570" s="5" t="s">
        <v>2986</v>
      </c>
      <c r="E2570" s="9" t="s">
        <v>3001</v>
      </c>
      <c r="F2570" s="5" t="s">
        <v>529</v>
      </c>
      <c r="G2570" s="5" t="s">
        <v>4</v>
      </c>
      <c r="H2570" s="5" t="s">
        <v>3019</v>
      </c>
      <c r="I2570" s="4" t="s">
        <v>3020</v>
      </c>
      <c r="J2570" s="5" t="s">
        <v>4</v>
      </c>
      <c r="K2570" s="5" t="s">
        <v>4</v>
      </c>
      <c r="L2570" s="5" t="s">
        <v>4</v>
      </c>
      <c r="M2570" s="5" t="s">
        <v>5</v>
      </c>
      <c r="N2570" s="5" t="s">
        <v>3017</v>
      </c>
      <c r="O2570" s="18">
        <v>44588</v>
      </c>
      <c r="P2570" s="5" t="s">
        <v>3018</v>
      </c>
      <c r="Q2570" s="19">
        <v>16956</v>
      </c>
      <c r="R2570" s="19">
        <v>16956</v>
      </c>
      <c r="S2570" s="19">
        <v>0</v>
      </c>
      <c r="T2570" s="19">
        <v>0</v>
      </c>
    </row>
    <row r="2571" spans="1:20" outlineLevel="3" x14ac:dyDescent="0.35">
      <c r="H2571" s="1" t="s">
        <v>11427</v>
      </c>
      <c r="O2571" s="18"/>
      <c r="Q2571" s="19">
        <f>SUBTOTAL(9,Q2570:Q2570)</f>
        <v>16956</v>
      </c>
      <c r="R2571" s="19">
        <f>SUBTOTAL(9,R2570:R2570)</f>
        <v>16956</v>
      </c>
      <c r="S2571" s="19">
        <f>SUBTOTAL(9,S2570:S2570)</f>
        <v>0</v>
      </c>
      <c r="T2571" s="19">
        <f>SUBTOTAL(9,T2570:T2570)</f>
        <v>0</v>
      </c>
    </row>
    <row r="2572" spans="1:20" outlineLevel="4" x14ac:dyDescent="0.35">
      <c r="A2572" s="9" t="s">
        <v>526</v>
      </c>
      <c r="B2572" s="9" t="s">
        <v>527</v>
      </c>
      <c r="C2572" s="12" t="s">
        <v>2985</v>
      </c>
      <c r="D2572" s="5" t="s">
        <v>2986</v>
      </c>
      <c r="E2572" s="9" t="s">
        <v>3001</v>
      </c>
      <c r="F2572" s="5" t="s">
        <v>529</v>
      </c>
      <c r="G2572" s="5" t="s">
        <v>4</v>
      </c>
      <c r="H2572" s="5" t="s">
        <v>3023</v>
      </c>
      <c r="I2572" s="4" t="s">
        <v>3024</v>
      </c>
      <c r="J2572" s="5" t="s">
        <v>4</v>
      </c>
      <c r="K2572" s="5" t="s">
        <v>4</v>
      </c>
      <c r="L2572" s="5" t="s">
        <v>4</v>
      </c>
      <c r="M2572" s="5" t="s">
        <v>5</v>
      </c>
      <c r="N2572" s="5" t="s">
        <v>3021</v>
      </c>
      <c r="O2572" s="18">
        <v>44679</v>
      </c>
      <c r="P2572" s="5" t="s">
        <v>3022</v>
      </c>
      <c r="Q2572" s="19">
        <v>880.15</v>
      </c>
      <c r="R2572" s="19">
        <v>880.15</v>
      </c>
      <c r="S2572" s="19">
        <v>0</v>
      </c>
      <c r="T2572" s="19">
        <v>0</v>
      </c>
    </row>
    <row r="2573" spans="1:20" outlineLevel="3" x14ac:dyDescent="0.35">
      <c r="H2573" s="1" t="s">
        <v>11428</v>
      </c>
      <c r="O2573" s="18"/>
      <c r="Q2573" s="19">
        <f>SUBTOTAL(9,Q2572:Q2572)</f>
        <v>880.15</v>
      </c>
      <c r="R2573" s="19">
        <f>SUBTOTAL(9,R2572:R2572)</f>
        <v>880.15</v>
      </c>
      <c r="S2573" s="19">
        <f>SUBTOTAL(9,S2572:S2572)</f>
        <v>0</v>
      </c>
      <c r="T2573" s="19">
        <f>SUBTOTAL(9,T2572:T2572)</f>
        <v>0</v>
      </c>
    </row>
    <row r="2574" spans="1:20" outlineLevel="4" x14ac:dyDescent="0.35">
      <c r="A2574" s="9" t="s">
        <v>104</v>
      </c>
      <c r="B2574" s="9" t="s">
        <v>105</v>
      </c>
      <c r="C2574" s="12" t="s">
        <v>2985</v>
      </c>
      <c r="D2574" s="5" t="s">
        <v>2986</v>
      </c>
      <c r="E2574" s="9" t="s">
        <v>2986</v>
      </c>
      <c r="F2574" s="5" t="s">
        <v>4</v>
      </c>
      <c r="G2574" s="5" t="s">
        <v>106</v>
      </c>
      <c r="H2574" s="5" t="s">
        <v>108</v>
      </c>
      <c r="I2574" s="20" t="s">
        <v>12479</v>
      </c>
      <c r="J2574" s="5" t="s">
        <v>4</v>
      </c>
      <c r="K2574" s="5" t="s">
        <v>4</v>
      </c>
      <c r="L2574" s="5" t="s">
        <v>4</v>
      </c>
      <c r="M2574" s="5" t="s">
        <v>5</v>
      </c>
      <c r="N2574" s="5" t="s">
        <v>3025</v>
      </c>
      <c r="O2574" s="18">
        <v>44524</v>
      </c>
      <c r="P2574" s="5" t="s">
        <v>7</v>
      </c>
      <c r="Q2574" s="19">
        <v>72286</v>
      </c>
      <c r="R2574" s="19">
        <v>0</v>
      </c>
      <c r="S2574" s="19">
        <v>72286</v>
      </c>
      <c r="T2574" s="19">
        <v>0</v>
      </c>
    </row>
    <row r="2575" spans="1:20" outlineLevel="3" x14ac:dyDescent="0.35">
      <c r="H2575" s="1" t="s">
        <v>10932</v>
      </c>
      <c r="O2575" s="18"/>
      <c r="Q2575" s="19">
        <f>SUBTOTAL(9,Q2574:Q2574)</f>
        <v>72286</v>
      </c>
      <c r="R2575" s="19">
        <f>SUBTOTAL(9,R2574:R2574)</f>
        <v>0</v>
      </c>
      <c r="S2575" s="19">
        <f>SUBTOTAL(9,S2574:S2574)</f>
        <v>72286</v>
      </c>
      <c r="T2575" s="19">
        <f>SUBTOTAL(9,T2574:T2574)</f>
        <v>0</v>
      </c>
    </row>
    <row r="2576" spans="1:20" outlineLevel="4" x14ac:dyDescent="0.35">
      <c r="A2576" s="9" t="s">
        <v>104</v>
      </c>
      <c r="B2576" s="9" t="s">
        <v>105</v>
      </c>
      <c r="C2576" s="12" t="s">
        <v>2985</v>
      </c>
      <c r="D2576" s="5" t="s">
        <v>2986</v>
      </c>
      <c r="E2576" s="9" t="s">
        <v>2986</v>
      </c>
      <c r="F2576" s="5" t="s">
        <v>4</v>
      </c>
      <c r="G2576" s="5" t="s">
        <v>106</v>
      </c>
      <c r="H2576" s="5" t="s">
        <v>109</v>
      </c>
      <c r="I2576" s="20" t="s">
        <v>12480</v>
      </c>
      <c r="J2576" s="5" t="s">
        <v>4</v>
      </c>
      <c r="K2576" s="5" t="s">
        <v>4</v>
      </c>
      <c r="L2576" s="5" t="s">
        <v>4</v>
      </c>
      <c r="M2576" s="5" t="s">
        <v>5</v>
      </c>
      <c r="N2576" s="5" t="s">
        <v>3025</v>
      </c>
      <c r="O2576" s="18">
        <v>44524</v>
      </c>
      <c r="P2576" s="5" t="s">
        <v>7</v>
      </c>
      <c r="Q2576" s="19">
        <v>63386</v>
      </c>
      <c r="R2576" s="19">
        <v>0</v>
      </c>
      <c r="S2576" s="19">
        <v>63386</v>
      </c>
      <c r="T2576" s="19">
        <v>0</v>
      </c>
    </row>
    <row r="2577" spans="1:20" outlineLevel="3" x14ac:dyDescent="0.35">
      <c r="H2577" s="1" t="s">
        <v>10933</v>
      </c>
      <c r="O2577" s="18"/>
      <c r="Q2577" s="19">
        <f>SUBTOTAL(9,Q2576:Q2576)</f>
        <v>63386</v>
      </c>
      <c r="R2577" s="19">
        <f>SUBTOTAL(9,R2576:R2576)</f>
        <v>0</v>
      </c>
      <c r="S2577" s="19">
        <f>SUBTOTAL(9,S2576:S2576)</f>
        <v>63386</v>
      </c>
      <c r="T2577" s="19">
        <f>SUBTOTAL(9,T2576:T2576)</f>
        <v>0</v>
      </c>
    </row>
    <row r="2578" spans="1:20" outlineLevel="4" x14ac:dyDescent="0.35">
      <c r="A2578" s="9" t="s">
        <v>104</v>
      </c>
      <c r="B2578" s="9" t="s">
        <v>105</v>
      </c>
      <c r="C2578" s="12" t="s">
        <v>2985</v>
      </c>
      <c r="D2578" s="5" t="s">
        <v>2986</v>
      </c>
      <c r="E2578" s="9" t="s">
        <v>2986</v>
      </c>
      <c r="F2578" s="5" t="s">
        <v>4</v>
      </c>
      <c r="G2578" s="5" t="s">
        <v>106</v>
      </c>
      <c r="H2578" s="5" t="s">
        <v>110</v>
      </c>
      <c r="I2578" s="20" t="s">
        <v>12481</v>
      </c>
      <c r="J2578" s="5" t="s">
        <v>4</v>
      </c>
      <c r="K2578" s="5" t="s">
        <v>4</v>
      </c>
      <c r="L2578" s="5" t="s">
        <v>4</v>
      </c>
      <c r="M2578" s="5" t="s">
        <v>5</v>
      </c>
      <c r="N2578" s="5" t="s">
        <v>3025</v>
      </c>
      <c r="O2578" s="18">
        <v>44524</v>
      </c>
      <c r="P2578" s="5" t="s">
        <v>7</v>
      </c>
      <c r="Q2578" s="19">
        <v>16462</v>
      </c>
      <c r="R2578" s="19">
        <v>0</v>
      </c>
      <c r="S2578" s="19">
        <v>16462</v>
      </c>
      <c r="T2578" s="19">
        <v>0</v>
      </c>
    </row>
    <row r="2579" spans="1:20" outlineLevel="3" x14ac:dyDescent="0.35">
      <c r="H2579" s="1" t="s">
        <v>10934</v>
      </c>
      <c r="O2579" s="18"/>
      <c r="Q2579" s="19">
        <f>SUBTOTAL(9,Q2578:Q2578)</f>
        <v>16462</v>
      </c>
      <c r="R2579" s="19">
        <f>SUBTOTAL(9,R2578:R2578)</f>
        <v>0</v>
      </c>
      <c r="S2579" s="19">
        <f>SUBTOTAL(9,S2578:S2578)</f>
        <v>16462</v>
      </c>
      <c r="T2579" s="19">
        <f>SUBTOTAL(9,T2578:T2578)</f>
        <v>0</v>
      </c>
    </row>
    <row r="2580" spans="1:20" outlineLevel="2" x14ac:dyDescent="0.35">
      <c r="C2580" s="11" t="s">
        <v>10313</v>
      </c>
      <c r="O2580" s="18"/>
      <c r="Q2580" s="19">
        <f>SUBTOTAL(9,Q2544:Q2578)</f>
        <v>657826.17000000004</v>
      </c>
      <c r="R2580" s="19">
        <f>SUBTOTAL(9,R2544:R2578)</f>
        <v>496872.42000000004</v>
      </c>
      <c r="S2580" s="19">
        <f>SUBTOTAL(9,S2544:S2578)</f>
        <v>159740.65</v>
      </c>
      <c r="T2580" s="19">
        <f>SUBTOTAL(9,T2544:T2578)</f>
        <v>1213.0999999999999</v>
      </c>
    </row>
    <row r="2581" spans="1:20" ht="29" outlineLevel="4" x14ac:dyDescent="0.35">
      <c r="A2581" s="9" t="s">
        <v>104</v>
      </c>
      <c r="B2581" s="9" t="s">
        <v>105</v>
      </c>
      <c r="C2581" s="12" t="s">
        <v>3026</v>
      </c>
      <c r="D2581" s="5" t="s">
        <v>3027</v>
      </c>
      <c r="E2581" s="9" t="s">
        <v>3027</v>
      </c>
      <c r="F2581" s="5" t="s">
        <v>4</v>
      </c>
      <c r="G2581" s="5" t="s">
        <v>45</v>
      </c>
      <c r="H2581" s="5" t="s">
        <v>3029</v>
      </c>
      <c r="I2581" s="4" t="s">
        <v>3030</v>
      </c>
      <c r="J2581" s="5" t="s">
        <v>4</v>
      </c>
      <c r="K2581" s="5" t="s">
        <v>4</v>
      </c>
      <c r="L2581" s="5" t="s">
        <v>4</v>
      </c>
      <c r="M2581" s="5" t="s">
        <v>5</v>
      </c>
      <c r="N2581" s="5" t="s">
        <v>3028</v>
      </c>
      <c r="O2581" s="18">
        <v>44412</v>
      </c>
      <c r="P2581" s="5" t="s">
        <v>7</v>
      </c>
      <c r="Q2581" s="19">
        <v>2226.2399999999998</v>
      </c>
      <c r="R2581" s="19">
        <v>0</v>
      </c>
      <c r="S2581" s="19">
        <v>2226.2399999999998</v>
      </c>
      <c r="T2581" s="19">
        <v>0</v>
      </c>
    </row>
    <row r="2582" spans="1:20" ht="29" outlineLevel="4" x14ac:dyDescent="0.35">
      <c r="A2582" s="9" t="s">
        <v>104</v>
      </c>
      <c r="B2582" s="9" t="s">
        <v>105</v>
      </c>
      <c r="C2582" s="12" t="s">
        <v>3026</v>
      </c>
      <c r="D2582" s="5" t="s">
        <v>3027</v>
      </c>
      <c r="E2582" s="9" t="s">
        <v>3027</v>
      </c>
      <c r="F2582" s="5" t="s">
        <v>49</v>
      </c>
      <c r="G2582" s="5" t="s">
        <v>4</v>
      </c>
      <c r="H2582" s="5" t="s">
        <v>3029</v>
      </c>
      <c r="I2582" s="4" t="s">
        <v>3030</v>
      </c>
      <c r="J2582" s="5" t="s">
        <v>4</v>
      </c>
      <c r="K2582" s="5" t="s">
        <v>4</v>
      </c>
      <c r="L2582" s="5" t="s">
        <v>4</v>
      </c>
      <c r="M2582" s="5" t="s">
        <v>5</v>
      </c>
      <c r="N2582" s="5" t="s">
        <v>3028</v>
      </c>
      <c r="O2582" s="18">
        <v>44412</v>
      </c>
      <c r="P2582" s="5" t="s">
        <v>7</v>
      </c>
      <c r="Q2582" s="19">
        <v>35605.760000000002</v>
      </c>
      <c r="R2582" s="19">
        <v>35605.760000000002</v>
      </c>
      <c r="S2582" s="19">
        <v>0</v>
      </c>
      <c r="T2582" s="19">
        <v>0</v>
      </c>
    </row>
    <row r="2583" spans="1:20" outlineLevel="3" x14ac:dyDescent="0.35">
      <c r="H2583" s="1" t="s">
        <v>11429</v>
      </c>
      <c r="O2583" s="18"/>
      <c r="Q2583" s="19">
        <f>SUBTOTAL(9,Q2581:Q2582)</f>
        <v>37832</v>
      </c>
      <c r="R2583" s="19">
        <f>SUBTOTAL(9,R2581:R2582)</f>
        <v>35605.760000000002</v>
      </c>
      <c r="S2583" s="19">
        <f>SUBTOTAL(9,S2581:S2582)</f>
        <v>2226.2399999999998</v>
      </c>
      <c r="T2583" s="19">
        <f>SUBTOTAL(9,T2581:T2582)</f>
        <v>0</v>
      </c>
    </row>
    <row r="2584" spans="1:20" ht="29" outlineLevel="4" x14ac:dyDescent="0.35">
      <c r="A2584" s="9" t="s">
        <v>104</v>
      </c>
      <c r="B2584" s="9" t="s">
        <v>105</v>
      </c>
      <c r="C2584" s="12" t="s">
        <v>3026</v>
      </c>
      <c r="D2584" s="5" t="s">
        <v>3027</v>
      </c>
      <c r="E2584" s="9" t="s">
        <v>3027</v>
      </c>
      <c r="F2584" s="5" t="s">
        <v>49</v>
      </c>
      <c r="G2584" s="5" t="s">
        <v>4</v>
      </c>
      <c r="H2584" s="5" t="s">
        <v>3032</v>
      </c>
      <c r="I2584" s="4" t="s">
        <v>3033</v>
      </c>
      <c r="J2584" s="5" t="s">
        <v>4</v>
      </c>
      <c r="K2584" s="5" t="s">
        <v>4</v>
      </c>
      <c r="L2584" s="5" t="s">
        <v>4</v>
      </c>
      <c r="M2584" s="5" t="s">
        <v>5</v>
      </c>
      <c r="N2584" s="5" t="s">
        <v>3031</v>
      </c>
      <c r="O2584" s="18">
        <v>44399</v>
      </c>
      <c r="P2584" s="5" t="s">
        <v>7</v>
      </c>
      <c r="Q2584" s="19">
        <v>126020</v>
      </c>
      <c r="R2584" s="19">
        <v>126020</v>
      </c>
      <c r="S2584" s="19">
        <v>0</v>
      </c>
      <c r="T2584" s="19">
        <v>0</v>
      </c>
    </row>
    <row r="2585" spans="1:20" outlineLevel="3" x14ac:dyDescent="0.35">
      <c r="H2585" s="1" t="s">
        <v>11430</v>
      </c>
      <c r="O2585" s="18"/>
      <c r="Q2585" s="19">
        <f>SUBTOTAL(9,Q2584:Q2584)</f>
        <v>126020</v>
      </c>
      <c r="R2585" s="19">
        <f>SUBTOTAL(9,R2584:R2584)</f>
        <v>126020</v>
      </c>
      <c r="S2585" s="19">
        <f>SUBTOTAL(9,S2584:S2584)</f>
        <v>0</v>
      </c>
      <c r="T2585" s="19">
        <f>SUBTOTAL(9,T2584:T2584)</f>
        <v>0</v>
      </c>
    </row>
    <row r="2586" spans="1:20" ht="29" outlineLevel="4" x14ac:dyDescent="0.35">
      <c r="A2586" s="9" t="s">
        <v>104</v>
      </c>
      <c r="B2586" s="9" t="s">
        <v>105</v>
      </c>
      <c r="C2586" s="12" t="s">
        <v>3026</v>
      </c>
      <c r="D2586" s="5" t="s">
        <v>3027</v>
      </c>
      <c r="E2586" s="9" t="s">
        <v>3027</v>
      </c>
      <c r="F2586" s="5" t="s">
        <v>4</v>
      </c>
      <c r="G2586" s="5" t="s">
        <v>45</v>
      </c>
      <c r="H2586" s="5" t="s">
        <v>3035</v>
      </c>
      <c r="I2586" s="4" t="s">
        <v>3036</v>
      </c>
      <c r="J2586" s="5" t="s">
        <v>4</v>
      </c>
      <c r="K2586" s="5" t="s">
        <v>4</v>
      </c>
      <c r="L2586" s="5" t="s">
        <v>4</v>
      </c>
      <c r="M2586" s="5" t="s">
        <v>5</v>
      </c>
      <c r="N2586" s="5" t="s">
        <v>3034</v>
      </c>
      <c r="O2586" s="18">
        <v>44582</v>
      </c>
      <c r="P2586" s="5" t="s">
        <v>7</v>
      </c>
      <c r="Q2586" s="19">
        <v>3486.18</v>
      </c>
      <c r="R2586" s="19">
        <v>0</v>
      </c>
      <c r="S2586" s="19">
        <v>3486.18</v>
      </c>
      <c r="T2586" s="19">
        <v>0</v>
      </c>
    </row>
    <row r="2587" spans="1:20" ht="29" outlineLevel="4" x14ac:dyDescent="0.35">
      <c r="A2587" s="9" t="s">
        <v>104</v>
      </c>
      <c r="B2587" s="9" t="s">
        <v>105</v>
      </c>
      <c r="C2587" s="12" t="s">
        <v>3026</v>
      </c>
      <c r="D2587" s="5" t="s">
        <v>3027</v>
      </c>
      <c r="E2587" s="9" t="s">
        <v>3027</v>
      </c>
      <c r="F2587" s="5" t="s">
        <v>49</v>
      </c>
      <c r="G2587" s="5" t="s">
        <v>4</v>
      </c>
      <c r="H2587" s="5" t="s">
        <v>3035</v>
      </c>
      <c r="I2587" s="4" t="s">
        <v>3036</v>
      </c>
      <c r="J2587" s="5" t="s">
        <v>4</v>
      </c>
      <c r="K2587" s="5" t="s">
        <v>4</v>
      </c>
      <c r="L2587" s="5" t="s">
        <v>4</v>
      </c>
      <c r="M2587" s="5" t="s">
        <v>5</v>
      </c>
      <c r="N2587" s="5" t="s">
        <v>3034</v>
      </c>
      <c r="O2587" s="18">
        <v>44582</v>
      </c>
      <c r="P2587" s="5" t="s">
        <v>7</v>
      </c>
      <c r="Q2587" s="19">
        <v>55782.82</v>
      </c>
      <c r="R2587" s="19">
        <v>55782.82</v>
      </c>
      <c r="S2587" s="19">
        <v>0</v>
      </c>
      <c r="T2587" s="19">
        <v>0</v>
      </c>
    </row>
    <row r="2588" spans="1:20" outlineLevel="3" x14ac:dyDescent="0.35">
      <c r="H2588" s="1" t="s">
        <v>11431</v>
      </c>
      <c r="O2588" s="18"/>
      <c r="Q2588" s="19">
        <f>SUBTOTAL(9,Q2586:Q2587)</f>
        <v>59269</v>
      </c>
      <c r="R2588" s="19">
        <f>SUBTOTAL(9,R2586:R2587)</f>
        <v>55782.82</v>
      </c>
      <c r="S2588" s="19">
        <f>SUBTOTAL(9,S2586:S2587)</f>
        <v>3486.18</v>
      </c>
      <c r="T2588" s="19">
        <f>SUBTOTAL(9,T2586:T2587)</f>
        <v>0</v>
      </c>
    </row>
    <row r="2589" spans="1:20" outlineLevel="4" x14ac:dyDescent="0.35">
      <c r="A2589" s="9" t="s">
        <v>104</v>
      </c>
      <c r="B2589" s="9" t="s">
        <v>105</v>
      </c>
      <c r="C2589" s="12" t="s">
        <v>3026</v>
      </c>
      <c r="D2589" s="5" t="s">
        <v>3027</v>
      </c>
      <c r="E2589" s="9" t="s">
        <v>3027</v>
      </c>
      <c r="F2589" s="5" t="s">
        <v>4</v>
      </c>
      <c r="G2589" s="5" t="s">
        <v>106</v>
      </c>
      <c r="H2589" s="5" t="s">
        <v>108</v>
      </c>
      <c r="I2589" s="20" t="s">
        <v>12479</v>
      </c>
      <c r="J2589" s="5" t="s">
        <v>4</v>
      </c>
      <c r="K2589" s="5" t="s">
        <v>4</v>
      </c>
      <c r="L2589" s="5" t="s">
        <v>4</v>
      </c>
      <c r="M2589" s="5" t="s">
        <v>5</v>
      </c>
      <c r="N2589" s="5" t="s">
        <v>3037</v>
      </c>
      <c r="O2589" s="18">
        <v>44524</v>
      </c>
      <c r="P2589" s="5" t="s">
        <v>7</v>
      </c>
      <c r="Q2589" s="19">
        <v>94858</v>
      </c>
      <c r="R2589" s="19">
        <v>0</v>
      </c>
      <c r="S2589" s="19">
        <v>94858</v>
      </c>
      <c r="T2589" s="19">
        <v>0</v>
      </c>
    </row>
    <row r="2590" spans="1:20" outlineLevel="3" x14ac:dyDescent="0.35">
      <c r="H2590" s="1" t="s">
        <v>10932</v>
      </c>
      <c r="O2590" s="18"/>
      <c r="Q2590" s="19">
        <f>SUBTOTAL(9,Q2589:Q2589)</f>
        <v>94858</v>
      </c>
      <c r="R2590" s="19">
        <f>SUBTOTAL(9,R2589:R2589)</f>
        <v>0</v>
      </c>
      <c r="S2590" s="19">
        <f>SUBTOTAL(9,S2589:S2589)</f>
        <v>94858</v>
      </c>
      <c r="T2590" s="19">
        <f>SUBTOTAL(9,T2589:T2589)</f>
        <v>0</v>
      </c>
    </row>
    <row r="2591" spans="1:20" outlineLevel="4" x14ac:dyDescent="0.35">
      <c r="A2591" s="9" t="s">
        <v>104</v>
      </c>
      <c r="B2591" s="9" t="s">
        <v>105</v>
      </c>
      <c r="C2591" s="12" t="s">
        <v>3026</v>
      </c>
      <c r="D2591" s="5" t="s">
        <v>3027</v>
      </c>
      <c r="E2591" s="9" t="s">
        <v>3027</v>
      </c>
      <c r="F2591" s="5" t="s">
        <v>4</v>
      </c>
      <c r="G2591" s="5" t="s">
        <v>106</v>
      </c>
      <c r="H2591" s="5" t="s">
        <v>109</v>
      </c>
      <c r="I2591" s="20" t="s">
        <v>12480</v>
      </c>
      <c r="J2591" s="5" t="s">
        <v>4</v>
      </c>
      <c r="K2591" s="5" t="s">
        <v>4</v>
      </c>
      <c r="L2591" s="5" t="s">
        <v>4</v>
      </c>
      <c r="M2591" s="5" t="s">
        <v>5</v>
      </c>
      <c r="N2591" s="5" t="s">
        <v>3037</v>
      </c>
      <c r="O2591" s="18">
        <v>44524</v>
      </c>
      <c r="P2591" s="5" t="s">
        <v>7</v>
      </c>
      <c r="Q2591" s="19">
        <v>71699</v>
      </c>
      <c r="R2591" s="19">
        <v>0</v>
      </c>
      <c r="S2591" s="19">
        <v>71699</v>
      </c>
      <c r="T2591" s="19">
        <v>0</v>
      </c>
    </row>
    <row r="2592" spans="1:20" outlineLevel="3" x14ac:dyDescent="0.35">
      <c r="H2592" s="1" t="s">
        <v>10933</v>
      </c>
      <c r="O2592" s="18"/>
      <c r="Q2592" s="19">
        <f>SUBTOTAL(9,Q2591:Q2591)</f>
        <v>71699</v>
      </c>
      <c r="R2592" s="19">
        <f>SUBTOTAL(9,R2591:R2591)</f>
        <v>0</v>
      </c>
      <c r="S2592" s="19">
        <f>SUBTOTAL(9,S2591:S2591)</f>
        <v>71699</v>
      </c>
      <c r="T2592" s="19">
        <f>SUBTOTAL(9,T2591:T2591)</f>
        <v>0</v>
      </c>
    </row>
    <row r="2593" spans="1:20" outlineLevel="4" x14ac:dyDescent="0.35">
      <c r="A2593" s="9" t="s">
        <v>104</v>
      </c>
      <c r="B2593" s="9" t="s">
        <v>105</v>
      </c>
      <c r="C2593" s="12" t="s">
        <v>3026</v>
      </c>
      <c r="D2593" s="5" t="s">
        <v>3027</v>
      </c>
      <c r="E2593" s="9" t="s">
        <v>3027</v>
      </c>
      <c r="F2593" s="5" t="s">
        <v>4</v>
      </c>
      <c r="G2593" s="5" t="s">
        <v>106</v>
      </c>
      <c r="H2593" s="5" t="s">
        <v>110</v>
      </c>
      <c r="I2593" s="20" t="s">
        <v>12481</v>
      </c>
      <c r="J2593" s="5" t="s">
        <v>4</v>
      </c>
      <c r="K2593" s="5" t="s">
        <v>4</v>
      </c>
      <c r="L2593" s="5" t="s">
        <v>4</v>
      </c>
      <c r="M2593" s="5" t="s">
        <v>5</v>
      </c>
      <c r="N2593" s="5" t="s">
        <v>3037</v>
      </c>
      <c r="O2593" s="18">
        <v>44524</v>
      </c>
      <c r="P2593" s="5" t="s">
        <v>7</v>
      </c>
      <c r="Q2593" s="19">
        <v>17102</v>
      </c>
      <c r="R2593" s="19">
        <v>0</v>
      </c>
      <c r="S2593" s="19">
        <v>17102</v>
      </c>
      <c r="T2593" s="19">
        <v>0</v>
      </c>
    </row>
    <row r="2594" spans="1:20" outlineLevel="3" x14ac:dyDescent="0.35">
      <c r="H2594" s="1" t="s">
        <v>10934</v>
      </c>
      <c r="O2594" s="18"/>
      <c r="Q2594" s="19">
        <f>SUBTOTAL(9,Q2593:Q2593)</f>
        <v>17102</v>
      </c>
      <c r="R2594" s="19">
        <f>SUBTOTAL(9,R2593:R2593)</f>
        <v>0</v>
      </c>
      <c r="S2594" s="19">
        <f>SUBTOTAL(9,S2593:S2593)</f>
        <v>17102</v>
      </c>
      <c r="T2594" s="19">
        <f>SUBTOTAL(9,T2593:T2593)</f>
        <v>0</v>
      </c>
    </row>
    <row r="2595" spans="1:20" outlineLevel="2" x14ac:dyDescent="0.35">
      <c r="C2595" s="11" t="s">
        <v>10314</v>
      </c>
      <c r="O2595" s="18"/>
      <c r="Q2595" s="19">
        <f>SUBTOTAL(9,Q2581:Q2593)</f>
        <v>406780</v>
      </c>
      <c r="R2595" s="19">
        <f>SUBTOTAL(9,R2581:R2593)</f>
        <v>217408.58000000002</v>
      </c>
      <c r="S2595" s="19">
        <f>SUBTOTAL(9,S2581:S2593)</f>
        <v>189371.41999999998</v>
      </c>
      <c r="T2595" s="19">
        <f>SUBTOTAL(9,T2581:T2593)</f>
        <v>0</v>
      </c>
    </row>
    <row r="2596" spans="1:20" ht="29" outlineLevel="4" x14ac:dyDescent="0.35">
      <c r="A2596" s="9" t="s">
        <v>104</v>
      </c>
      <c r="B2596" s="9" t="s">
        <v>105</v>
      </c>
      <c r="C2596" s="12" t="s">
        <v>3038</v>
      </c>
      <c r="D2596" s="5" t="s">
        <v>3039</v>
      </c>
      <c r="E2596" s="9" t="s">
        <v>3039</v>
      </c>
      <c r="F2596" s="5" t="s">
        <v>4</v>
      </c>
      <c r="G2596" s="5" t="s">
        <v>45</v>
      </c>
      <c r="H2596" s="5" t="s">
        <v>3041</v>
      </c>
      <c r="I2596" s="4" t="s">
        <v>3042</v>
      </c>
      <c r="J2596" s="5" t="s">
        <v>4</v>
      </c>
      <c r="K2596" s="5" t="s">
        <v>4</v>
      </c>
      <c r="L2596" s="5" t="s">
        <v>4</v>
      </c>
      <c r="M2596" s="5" t="s">
        <v>5</v>
      </c>
      <c r="N2596" s="5" t="s">
        <v>3040</v>
      </c>
      <c r="O2596" s="18">
        <v>44431</v>
      </c>
      <c r="P2596" s="5" t="s">
        <v>7</v>
      </c>
      <c r="Q2596" s="19">
        <v>1398.39</v>
      </c>
      <c r="R2596" s="19">
        <v>0</v>
      </c>
      <c r="S2596" s="19">
        <v>1398.39</v>
      </c>
      <c r="T2596" s="19">
        <v>0</v>
      </c>
    </row>
    <row r="2597" spans="1:20" ht="29" outlineLevel="4" x14ac:dyDescent="0.35">
      <c r="A2597" s="9" t="s">
        <v>104</v>
      </c>
      <c r="B2597" s="9" t="s">
        <v>105</v>
      </c>
      <c r="C2597" s="12" t="s">
        <v>3038</v>
      </c>
      <c r="D2597" s="5" t="s">
        <v>3039</v>
      </c>
      <c r="E2597" s="9" t="s">
        <v>3039</v>
      </c>
      <c r="F2597" s="5" t="s">
        <v>49</v>
      </c>
      <c r="G2597" s="5" t="s">
        <v>4</v>
      </c>
      <c r="H2597" s="5" t="s">
        <v>3041</v>
      </c>
      <c r="I2597" s="4" t="s">
        <v>3042</v>
      </c>
      <c r="J2597" s="5" t="s">
        <v>4</v>
      </c>
      <c r="K2597" s="5" t="s">
        <v>4</v>
      </c>
      <c r="L2597" s="5" t="s">
        <v>4</v>
      </c>
      <c r="M2597" s="5" t="s">
        <v>5</v>
      </c>
      <c r="N2597" s="5" t="s">
        <v>3040</v>
      </c>
      <c r="O2597" s="18">
        <v>44431</v>
      </c>
      <c r="P2597" s="5" t="s">
        <v>7</v>
      </c>
      <c r="Q2597" s="19">
        <v>22375.61</v>
      </c>
      <c r="R2597" s="19">
        <v>22375.61</v>
      </c>
      <c r="S2597" s="19">
        <v>0</v>
      </c>
      <c r="T2597" s="19">
        <v>0</v>
      </c>
    </row>
    <row r="2598" spans="1:20" outlineLevel="3" x14ac:dyDescent="0.35">
      <c r="H2598" s="1" t="s">
        <v>11432</v>
      </c>
      <c r="O2598" s="18"/>
      <c r="Q2598" s="19">
        <f>SUBTOTAL(9,Q2596:Q2597)</f>
        <v>23774</v>
      </c>
      <c r="R2598" s="19">
        <f>SUBTOTAL(9,R2596:R2597)</f>
        <v>22375.61</v>
      </c>
      <c r="S2598" s="19">
        <f>SUBTOTAL(9,S2596:S2597)</f>
        <v>1398.39</v>
      </c>
      <c r="T2598" s="19">
        <f>SUBTOTAL(9,T2596:T2597)</f>
        <v>0</v>
      </c>
    </row>
    <row r="2599" spans="1:20" ht="29" outlineLevel="4" x14ac:dyDescent="0.35">
      <c r="A2599" s="9" t="s">
        <v>104</v>
      </c>
      <c r="B2599" s="9" t="s">
        <v>105</v>
      </c>
      <c r="C2599" s="12" t="s">
        <v>3038</v>
      </c>
      <c r="D2599" s="5" t="s">
        <v>3039</v>
      </c>
      <c r="E2599" s="9" t="s">
        <v>3039</v>
      </c>
      <c r="F2599" s="5" t="s">
        <v>4</v>
      </c>
      <c r="G2599" s="5" t="s">
        <v>50</v>
      </c>
      <c r="H2599" s="5" t="s">
        <v>3044</v>
      </c>
      <c r="I2599" s="4" t="s">
        <v>3045</v>
      </c>
      <c r="J2599" s="5" t="s">
        <v>4</v>
      </c>
      <c r="K2599" s="5" t="s">
        <v>4</v>
      </c>
      <c r="L2599" s="5" t="s">
        <v>4</v>
      </c>
      <c r="M2599" s="5" t="s">
        <v>5</v>
      </c>
      <c r="N2599" s="5" t="s">
        <v>3043</v>
      </c>
      <c r="O2599" s="18">
        <v>44480</v>
      </c>
      <c r="P2599" s="5" t="s">
        <v>7</v>
      </c>
      <c r="Q2599" s="19">
        <v>18016.560000000001</v>
      </c>
      <c r="R2599" s="19">
        <v>0</v>
      </c>
      <c r="S2599" s="19">
        <v>18016.560000000001</v>
      </c>
      <c r="T2599" s="19">
        <v>0</v>
      </c>
    </row>
    <row r="2600" spans="1:20" ht="29" outlineLevel="4" x14ac:dyDescent="0.35">
      <c r="A2600" s="9" t="s">
        <v>104</v>
      </c>
      <c r="B2600" s="9" t="s">
        <v>105</v>
      </c>
      <c r="C2600" s="12" t="s">
        <v>3038</v>
      </c>
      <c r="D2600" s="5" t="s">
        <v>3039</v>
      </c>
      <c r="E2600" s="9" t="s">
        <v>3039</v>
      </c>
      <c r="F2600" s="5" t="s">
        <v>54</v>
      </c>
      <c r="G2600" s="5" t="s">
        <v>4</v>
      </c>
      <c r="H2600" s="5" t="s">
        <v>3044</v>
      </c>
      <c r="I2600" s="4" t="s">
        <v>3045</v>
      </c>
      <c r="J2600" s="5" t="s">
        <v>4</v>
      </c>
      <c r="K2600" s="5" t="s">
        <v>4</v>
      </c>
      <c r="L2600" s="5" t="s">
        <v>4</v>
      </c>
      <c r="M2600" s="5" t="s">
        <v>5</v>
      </c>
      <c r="N2600" s="5" t="s">
        <v>3043</v>
      </c>
      <c r="O2600" s="18">
        <v>44480</v>
      </c>
      <c r="P2600" s="5" t="s">
        <v>7</v>
      </c>
      <c r="Q2600" s="19">
        <v>144132.44</v>
      </c>
      <c r="R2600" s="19">
        <v>144132.44</v>
      </c>
      <c r="S2600" s="19">
        <v>0</v>
      </c>
      <c r="T2600" s="19">
        <v>0</v>
      </c>
    </row>
    <row r="2601" spans="1:20" outlineLevel="3" x14ac:dyDescent="0.35">
      <c r="H2601" s="1" t="s">
        <v>11433</v>
      </c>
      <c r="O2601" s="18"/>
      <c r="Q2601" s="19">
        <f>SUBTOTAL(9,Q2599:Q2600)</f>
        <v>162149</v>
      </c>
      <c r="R2601" s="19">
        <f>SUBTOTAL(9,R2599:R2600)</f>
        <v>144132.44</v>
      </c>
      <c r="S2601" s="19">
        <f>SUBTOTAL(9,S2599:S2600)</f>
        <v>18016.560000000001</v>
      </c>
      <c r="T2601" s="19">
        <f>SUBTOTAL(9,T2599:T2600)</f>
        <v>0</v>
      </c>
    </row>
    <row r="2602" spans="1:20" ht="29" outlineLevel="4" x14ac:dyDescent="0.35">
      <c r="A2602" s="9" t="s">
        <v>104</v>
      </c>
      <c r="B2602" s="9" t="s">
        <v>105</v>
      </c>
      <c r="C2602" s="12" t="s">
        <v>3038</v>
      </c>
      <c r="D2602" s="5" t="s">
        <v>3039</v>
      </c>
      <c r="E2602" s="9" t="s">
        <v>3039</v>
      </c>
      <c r="F2602" s="5" t="s">
        <v>49</v>
      </c>
      <c r="G2602" s="5" t="s">
        <v>4</v>
      </c>
      <c r="H2602" s="5" t="s">
        <v>3047</v>
      </c>
      <c r="I2602" s="4" t="s">
        <v>3048</v>
      </c>
      <c r="J2602" s="5" t="s">
        <v>4</v>
      </c>
      <c r="K2602" s="5" t="s">
        <v>4</v>
      </c>
      <c r="L2602" s="5" t="s">
        <v>4</v>
      </c>
      <c r="M2602" s="5" t="s">
        <v>5</v>
      </c>
      <c r="N2602" s="5" t="s">
        <v>3046</v>
      </c>
      <c r="O2602" s="18">
        <v>44403</v>
      </c>
      <c r="P2602" s="5" t="s">
        <v>7</v>
      </c>
      <c r="Q2602" s="19">
        <v>54988</v>
      </c>
      <c r="R2602" s="19">
        <v>54988</v>
      </c>
      <c r="S2602" s="19">
        <v>0</v>
      </c>
      <c r="T2602" s="19">
        <v>0</v>
      </c>
    </row>
    <row r="2603" spans="1:20" ht="29" outlineLevel="4" x14ac:dyDescent="0.35">
      <c r="A2603" s="9" t="s">
        <v>104</v>
      </c>
      <c r="B2603" s="9" t="s">
        <v>105</v>
      </c>
      <c r="C2603" s="12" t="s">
        <v>3038</v>
      </c>
      <c r="D2603" s="5" t="s">
        <v>3039</v>
      </c>
      <c r="E2603" s="9" t="s">
        <v>3039</v>
      </c>
      <c r="F2603" s="5" t="s">
        <v>49</v>
      </c>
      <c r="G2603" s="5" t="s">
        <v>4</v>
      </c>
      <c r="H2603" s="5" t="s">
        <v>3047</v>
      </c>
      <c r="I2603" s="4" t="s">
        <v>3048</v>
      </c>
      <c r="J2603" s="5" t="s">
        <v>4</v>
      </c>
      <c r="K2603" s="5" t="s">
        <v>4</v>
      </c>
      <c r="L2603" s="5" t="s">
        <v>4</v>
      </c>
      <c r="M2603" s="5" t="s">
        <v>5</v>
      </c>
      <c r="N2603" s="5" t="s">
        <v>3049</v>
      </c>
      <c r="O2603" s="18">
        <v>44489</v>
      </c>
      <c r="P2603" s="5" t="s">
        <v>7</v>
      </c>
      <c r="Q2603" s="19">
        <v>12571</v>
      </c>
      <c r="R2603" s="19">
        <v>12571</v>
      </c>
      <c r="S2603" s="19">
        <v>0</v>
      </c>
      <c r="T2603" s="19">
        <v>0</v>
      </c>
    </row>
    <row r="2604" spans="1:20" ht="29" outlineLevel="4" x14ac:dyDescent="0.35">
      <c r="A2604" s="9" t="s">
        <v>104</v>
      </c>
      <c r="B2604" s="9" t="s">
        <v>105</v>
      </c>
      <c r="C2604" s="12" t="s">
        <v>3038</v>
      </c>
      <c r="D2604" s="5" t="s">
        <v>3039</v>
      </c>
      <c r="E2604" s="9" t="s">
        <v>3039</v>
      </c>
      <c r="F2604" s="5" t="s">
        <v>49</v>
      </c>
      <c r="G2604" s="5" t="s">
        <v>4</v>
      </c>
      <c r="H2604" s="5" t="s">
        <v>3047</v>
      </c>
      <c r="I2604" s="4" t="s">
        <v>3048</v>
      </c>
      <c r="J2604" s="5" t="s">
        <v>4</v>
      </c>
      <c r="K2604" s="5" t="s">
        <v>4</v>
      </c>
      <c r="L2604" s="5" t="s">
        <v>4</v>
      </c>
      <c r="M2604" s="5" t="s">
        <v>5</v>
      </c>
      <c r="N2604" s="5" t="s">
        <v>3050</v>
      </c>
      <c r="O2604" s="18">
        <v>44614</v>
      </c>
      <c r="P2604" s="5" t="s">
        <v>7</v>
      </c>
      <c r="Q2604" s="19">
        <v>72635</v>
      </c>
      <c r="R2604" s="19">
        <v>72635</v>
      </c>
      <c r="S2604" s="19">
        <v>0</v>
      </c>
      <c r="T2604" s="19">
        <v>0</v>
      </c>
    </row>
    <row r="2605" spans="1:20" ht="29" outlineLevel="4" x14ac:dyDescent="0.35">
      <c r="A2605" s="9" t="s">
        <v>104</v>
      </c>
      <c r="B2605" s="9" t="s">
        <v>105</v>
      </c>
      <c r="C2605" s="12" t="s">
        <v>3038</v>
      </c>
      <c r="D2605" s="5" t="s">
        <v>3039</v>
      </c>
      <c r="E2605" s="9" t="s">
        <v>3039</v>
      </c>
      <c r="F2605" s="5" t="s">
        <v>49</v>
      </c>
      <c r="G2605" s="5" t="s">
        <v>4</v>
      </c>
      <c r="H2605" s="5" t="s">
        <v>3047</v>
      </c>
      <c r="I2605" s="4" t="s">
        <v>3048</v>
      </c>
      <c r="J2605" s="5" t="s">
        <v>4</v>
      </c>
      <c r="K2605" s="5" t="s">
        <v>4</v>
      </c>
      <c r="L2605" s="5" t="s">
        <v>4</v>
      </c>
      <c r="M2605" s="5" t="s">
        <v>5</v>
      </c>
      <c r="N2605" s="5" t="s">
        <v>3051</v>
      </c>
      <c r="O2605" s="18">
        <v>44690</v>
      </c>
      <c r="P2605" s="5" t="s">
        <v>7</v>
      </c>
      <c r="Q2605" s="19">
        <v>63337</v>
      </c>
      <c r="R2605" s="19">
        <v>63337</v>
      </c>
      <c r="S2605" s="19">
        <v>0</v>
      </c>
      <c r="T2605" s="19">
        <v>0</v>
      </c>
    </row>
    <row r="2606" spans="1:20" outlineLevel="3" x14ac:dyDescent="0.35">
      <c r="H2606" s="1" t="s">
        <v>11434</v>
      </c>
      <c r="O2606" s="18"/>
      <c r="Q2606" s="19">
        <f>SUBTOTAL(9,Q2602:Q2605)</f>
        <v>203531</v>
      </c>
      <c r="R2606" s="19">
        <f>SUBTOTAL(9,R2602:R2605)</f>
        <v>203531</v>
      </c>
      <c r="S2606" s="19">
        <f>SUBTOTAL(9,S2602:S2605)</f>
        <v>0</v>
      </c>
      <c r="T2606" s="19">
        <f>SUBTOTAL(9,T2602:T2605)</f>
        <v>0</v>
      </c>
    </row>
    <row r="2607" spans="1:20" ht="29" outlineLevel="4" x14ac:dyDescent="0.35">
      <c r="A2607" s="9" t="s">
        <v>104</v>
      </c>
      <c r="B2607" s="9" t="s">
        <v>105</v>
      </c>
      <c r="C2607" s="12" t="s">
        <v>3038</v>
      </c>
      <c r="D2607" s="5" t="s">
        <v>3039</v>
      </c>
      <c r="E2607" s="9" t="s">
        <v>3039</v>
      </c>
      <c r="F2607" s="5" t="s">
        <v>49</v>
      </c>
      <c r="G2607" s="5" t="s">
        <v>4</v>
      </c>
      <c r="H2607" s="5" t="s">
        <v>3053</v>
      </c>
      <c r="I2607" s="4" t="s">
        <v>3054</v>
      </c>
      <c r="J2607" s="5" t="s">
        <v>4</v>
      </c>
      <c r="K2607" s="5" t="s">
        <v>4</v>
      </c>
      <c r="L2607" s="5" t="s">
        <v>4</v>
      </c>
      <c r="M2607" s="5" t="s">
        <v>5</v>
      </c>
      <c r="N2607" s="5" t="s">
        <v>3052</v>
      </c>
      <c r="O2607" s="18">
        <v>44403</v>
      </c>
      <c r="P2607" s="5" t="s">
        <v>7</v>
      </c>
      <c r="Q2607" s="19">
        <v>143</v>
      </c>
      <c r="R2607" s="19">
        <v>143</v>
      </c>
      <c r="S2607" s="19">
        <v>0</v>
      </c>
      <c r="T2607" s="19">
        <v>0</v>
      </c>
    </row>
    <row r="2608" spans="1:20" ht="29" outlineLevel="4" x14ac:dyDescent="0.35">
      <c r="A2608" s="9" t="s">
        <v>104</v>
      </c>
      <c r="B2608" s="9" t="s">
        <v>105</v>
      </c>
      <c r="C2608" s="12" t="s">
        <v>3038</v>
      </c>
      <c r="D2608" s="5" t="s">
        <v>3039</v>
      </c>
      <c r="E2608" s="9" t="s">
        <v>3039</v>
      </c>
      <c r="F2608" s="5" t="s">
        <v>49</v>
      </c>
      <c r="G2608" s="5" t="s">
        <v>4</v>
      </c>
      <c r="H2608" s="5" t="s">
        <v>3053</v>
      </c>
      <c r="I2608" s="4" t="s">
        <v>3054</v>
      </c>
      <c r="J2608" s="5" t="s">
        <v>4</v>
      </c>
      <c r="K2608" s="5" t="s">
        <v>4</v>
      </c>
      <c r="L2608" s="5" t="s">
        <v>4</v>
      </c>
      <c r="M2608" s="5" t="s">
        <v>5</v>
      </c>
      <c r="N2608" s="5" t="s">
        <v>3055</v>
      </c>
      <c r="O2608" s="18">
        <v>44489</v>
      </c>
      <c r="P2608" s="5" t="s">
        <v>7</v>
      </c>
      <c r="Q2608" s="19">
        <v>31156</v>
      </c>
      <c r="R2608" s="19">
        <v>31156</v>
      </c>
      <c r="S2608" s="19">
        <v>0</v>
      </c>
      <c r="T2608" s="19">
        <v>0</v>
      </c>
    </row>
    <row r="2609" spans="1:20" outlineLevel="3" x14ac:dyDescent="0.35">
      <c r="H2609" s="1" t="s">
        <v>11435</v>
      </c>
      <c r="O2609" s="18"/>
      <c r="Q2609" s="19">
        <f>SUBTOTAL(9,Q2607:Q2608)</f>
        <v>31299</v>
      </c>
      <c r="R2609" s="19">
        <f>SUBTOTAL(9,R2607:R2608)</f>
        <v>31299</v>
      </c>
      <c r="S2609" s="19">
        <f>SUBTOTAL(9,S2607:S2608)</f>
        <v>0</v>
      </c>
      <c r="T2609" s="19">
        <f>SUBTOTAL(9,T2607:T2608)</f>
        <v>0</v>
      </c>
    </row>
    <row r="2610" spans="1:20" ht="29" outlineLevel="4" x14ac:dyDescent="0.35">
      <c r="A2610" s="9" t="s">
        <v>104</v>
      </c>
      <c r="B2610" s="9" t="s">
        <v>105</v>
      </c>
      <c r="C2610" s="12" t="s">
        <v>3038</v>
      </c>
      <c r="D2610" s="5" t="s">
        <v>3039</v>
      </c>
      <c r="E2610" s="9" t="s">
        <v>3039</v>
      </c>
      <c r="F2610" s="5" t="s">
        <v>4</v>
      </c>
      <c r="G2610" s="5" t="s">
        <v>45</v>
      </c>
      <c r="H2610" s="5" t="s">
        <v>3057</v>
      </c>
      <c r="I2610" s="4" t="s">
        <v>3058</v>
      </c>
      <c r="J2610" s="5" t="s">
        <v>4</v>
      </c>
      <c r="K2610" s="5" t="s">
        <v>4</v>
      </c>
      <c r="L2610" s="5" t="s">
        <v>4</v>
      </c>
      <c r="M2610" s="5" t="s">
        <v>5</v>
      </c>
      <c r="N2610" s="5" t="s">
        <v>3056</v>
      </c>
      <c r="O2610" s="18">
        <v>44496</v>
      </c>
      <c r="P2610" s="5" t="s">
        <v>7</v>
      </c>
      <c r="Q2610" s="19">
        <v>2469.91</v>
      </c>
      <c r="R2610" s="19">
        <v>0</v>
      </c>
      <c r="S2610" s="19">
        <v>2469.91</v>
      </c>
      <c r="T2610" s="19">
        <v>0</v>
      </c>
    </row>
    <row r="2611" spans="1:20" ht="29" outlineLevel="4" x14ac:dyDescent="0.35">
      <c r="A2611" s="9" t="s">
        <v>104</v>
      </c>
      <c r="B2611" s="9" t="s">
        <v>105</v>
      </c>
      <c r="C2611" s="12" t="s">
        <v>3038</v>
      </c>
      <c r="D2611" s="5" t="s">
        <v>3039</v>
      </c>
      <c r="E2611" s="9" t="s">
        <v>3039</v>
      </c>
      <c r="F2611" s="5" t="s">
        <v>4</v>
      </c>
      <c r="G2611" s="5" t="s">
        <v>45</v>
      </c>
      <c r="H2611" s="5" t="s">
        <v>3057</v>
      </c>
      <c r="I2611" s="4" t="s">
        <v>3058</v>
      </c>
      <c r="J2611" s="5" t="s">
        <v>4</v>
      </c>
      <c r="K2611" s="5" t="s">
        <v>4</v>
      </c>
      <c r="L2611" s="5" t="s">
        <v>4</v>
      </c>
      <c r="M2611" s="5" t="s">
        <v>5</v>
      </c>
      <c r="N2611" s="5" t="s">
        <v>3059</v>
      </c>
      <c r="O2611" s="18">
        <v>44677</v>
      </c>
      <c r="P2611" s="5" t="s">
        <v>7</v>
      </c>
      <c r="Q2611" s="19">
        <v>2243.36</v>
      </c>
      <c r="R2611" s="19">
        <v>0</v>
      </c>
      <c r="S2611" s="19">
        <v>2243.36</v>
      </c>
      <c r="T2611" s="19">
        <v>0</v>
      </c>
    </row>
    <row r="2612" spans="1:20" ht="29" outlineLevel="4" x14ac:dyDescent="0.35">
      <c r="A2612" s="9" t="s">
        <v>104</v>
      </c>
      <c r="B2612" s="9" t="s">
        <v>105</v>
      </c>
      <c r="C2612" s="12" t="s">
        <v>3038</v>
      </c>
      <c r="D2612" s="5" t="s">
        <v>3039</v>
      </c>
      <c r="E2612" s="9" t="s">
        <v>3039</v>
      </c>
      <c r="F2612" s="5" t="s">
        <v>4</v>
      </c>
      <c r="G2612" s="5" t="s">
        <v>45</v>
      </c>
      <c r="H2612" s="5" t="s">
        <v>3057</v>
      </c>
      <c r="I2612" s="4" t="s">
        <v>3058</v>
      </c>
      <c r="J2612" s="5" t="s">
        <v>4</v>
      </c>
      <c r="K2612" s="5" t="s">
        <v>4</v>
      </c>
      <c r="L2612" s="5" t="s">
        <v>4</v>
      </c>
      <c r="M2612" s="5" t="s">
        <v>5</v>
      </c>
      <c r="N2612" s="5" t="s">
        <v>3060</v>
      </c>
      <c r="O2612" s="18">
        <v>44694</v>
      </c>
      <c r="P2612" s="5" t="s">
        <v>7</v>
      </c>
      <c r="Q2612" s="19">
        <v>2178.13</v>
      </c>
      <c r="R2612" s="19">
        <v>0</v>
      </c>
      <c r="S2612" s="19">
        <v>2178.13</v>
      </c>
      <c r="T2612" s="19">
        <v>0</v>
      </c>
    </row>
    <row r="2613" spans="1:20" ht="29" outlineLevel="4" x14ac:dyDescent="0.35">
      <c r="A2613" s="9" t="s">
        <v>104</v>
      </c>
      <c r="B2613" s="9" t="s">
        <v>105</v>
      </c>
      <c r="C2613" s="12" t="s">
        <v>3038</v>
      </c>
      <c r="D2613" s="5" t="s">
        <v>3039</v>
      </c>
      <c r="E2613" s="9" t="s">
        <v>3039</v>
      </c>
      <c r="F2613" s="5" t="s">
        <v>49</v>
      </c>
      <c r="G2613" s="5" t="s">
        <v>4</v>
      </c>
      <c r="H2613" s="5" t="s">
        <v>3057</v>
      </c>
      <c r="I2613" s="4" t="s">
        <v>3058</v>
      </c>
      <c r="J2613" s="5" t="s">
        <v>4</v>
      </c>
      <c r="K2613" s="5" t="s">
        <v>4</v>
      </c>
      <c r="L2613" s="5" t="s">
        <v>4</v>
      </c>
      <c r="M2613" s="5" t="s">
        <v>5</v>
      </c>
      <c r="N2613" s="5" t="s">
        <v>3056</v>
      </c>
      <c r="O2613" s="18">
        <v>44496</v>
      </c>
      <c r="P2613" s="5" t="s">
        <v>7</v>
      </c>
      <c r="Q2613" s="19">
        <v>39522.089999999997</v>
      </c>
      <c r="R2613" s="19">
        <v>39522.089999999997</v>
      </c>
      <c r="S2613" s="19">
        <v>0</v>
      </c>
      <c r="T2613" s="19">
        <v>0</v>
      </c>
    </row>
    <row r="2614" spans="1:20" ht="29" outlineLevel="4" x14ac:dyDescent="0.35">
      <c r="A2614" s="9" t="s">
        <v>104</v>
      </c>
      <c r="B2614" s="9" t="s">
        <v>105</v>
      </c>
      <c r="C2614" s="12" t="s">
        <v>3038</v>
      </c>
      <c r="D2614" s="5" t="s">
        <v>3039</v>
      </c>
      <c r="E2614" s="9" t="s">
        <v>3039</v>
      </c>
      <c r="F2614" s="5" t="s">
        <v>49</v>
      </c>
      <c r="G2614" s="5" t="s">
        <v>4</v>
      </c>
      <c r="H2614" s="5" t="s">
        <v>3057</v>
      </c>
      <c r="I2614" s="4" t="s">
        <v>3058</v>
      </c>
      <c r="J2614" s="5" t="s">
        <v>4</v>
      </c>
      <c r="K2614" s="5" t="s">
        <v>4</v>
      </c>
      <c r="L2614" s="5" t="s">
        <v>4</v>
      </c>
      <c r="M2614" s="5" t="s">
        <v>5</v>
      </c>
      <c r="N2614" s="5" t="s">
        <v>3059</v>
      </c>
      <c r="O2614" s="18">
        <v>44677</v>
      </c>
      <c r="P2614" s="5" t="s">
        <v>7</v>
      </c>
      <c r="Q2614" s="19">
        <v>35896.639999999999</v>
      </c>
      <c r="R2614" s="19">
        <v>35896.639999999999</v>
      </c>
      <c r="S2614" s="19">
        <v>0</v>
      </c>
      <c r="T2614" s="19">
        <v>0</v>
      </c>
    </row>
    <row r="2615" spans="1:20" ht="29" outlineLevel="4" x14ac:dyDescent="0.35">
      <c r="A2615" s="9" t="s">
        <v>104</v>
      </c>
      <c r="B2615" s="9" t="s">
        <v>105</v>
      </c>
      <c r="C2615" s="12" t="s">
        <v>3038</v>
      </c>
      <c r="D2615" s="5" t="s">
        <v>3039</v>
      </c>
      <c r="E2615" s="9" t="s">
        <v>3039</v>
      </c>
      <c r="F2615" s="5" t="s">
        <v>49</v>
      </c>
      <c r="G2615" s="5" t="s">
        <v>4</v>
      </c>
      <c r="H2615" s="5" t="s">
        <v>3057</v>
      </c>
      <c r="I2615" s="4" t="s">
        <v>3058</v>
      </c>
      <c r="J2615" s="5" t="s">
        <v>4</v>
      </c>
      <c r="K2615" s="5" t="s">
        <v>4</v>
      </c>
      <c r="L2615" s="5" t="s">
        <v>4</v>
      </c>
      <c r="M2615" s="5" t="s">
        <v>5</v>
      </c>
      <c r="N2615" s="5" t="s">
        <v>3060</v>
      </c>
      <c r="O2615" s="18">
        <v>44694</v>
      </c>
      <c r="P2615" s="5" t="s">
        <v>7</v>
      </c>
      <c r="Q2615" s="19">
        <v>34852.870000000003</v>
      </c>
      <c r="R2615" s="19">
        <v>34852.870000000003</v>
      </c>
      <c r="S2615" s="19">
        <v>0</v>
      </c>
      <c r="T2615" s="19">
        <v>0</v>
      </c>
    </row>
    <row r="2616" spans="1:20" outlineLevel="3" x14ac:dyDescent="0.35">
      <c r="H2616" s="1" t="s">
        <v>11436</v>
      </c>
      <c r="O2616" s="18"/>
      <c r="Q2616" s="19">
        <f>SUBTOTAL(9,Q2610:Q2615)</f>
        <v>117163</v>
      </c>
      <c r="R2616" s="19">
        <f>SUBTOTAL(9,R2610:R2615)</f>
        <v>110271.6</v>
      </c>
      <c r="S2616" s="19">
        <f>SUBTOTAL(9,S2610:S2615)</f>
        <v>6891.4000000000005</v>
      </c>
      <c r="T2616" s="19">
        <f>SUBTOTAL(9,T2610:T2615)</f>
        <v>0</v>
      </c>
    </row>
    <row r="2617" spans="1:20" ht="29" outlineLevel="4" x14ac:dyDescent="0.35">
      <c r="A2617" s="9" t="s">
        <v>104</v>
      </c>
      <c r="B2617" s="9" t="s">
        <v>105</v>
      </c>
      <c r="C2617" s="12" t="s">
        <v>3038</v>
      </c>
      <c r="D2617" s="5" t="s">
        <v>3039</v>
      </c>
      <c r="E2617" s="9" t="s">
        <v>3039</v>
      </c>
      <c r="F2617" s="5" t="s">
        <v>4</v>
      </c>
      <c r="G2617" s="5" t="s">
        <v>50</v>
      </c>
      <c r="H2617" s="5" t="s">
        <v>3062</v>
      </c>
      <c r="I2617" s="4" t="s">
        <v>3063</v>
      </c>
      <c r="J2617" s="5" t="s">
        <v>4</v>
      </c>
      <c r="K2617" s="5" t="s">
        <v>4</v>
      </c>
      <c r="L2617" s="5" t="s">
        <v>4</v>
      </c>
      <c r="M2617" s="5" t="s">
        <v>5</v>
      </c>
      <c r="N2617" s="5" t="s">
        <v>3061</v>
      </c>
      <c r="O2617" s="18">
        <v>44726</v>
      </c>
      <c r="P2617" s="5" t="s">
        <v>7</v>
      </c>
      <c r="Q2617" s="19">
        <v>6000</v>
      </c>
      <c r="R2617" s="19">
        <v>0</v>
      </c>
      <c r="S2617" s="19">
        <v>6000</v>
      </c>
      <c r="T2617" s="19">
        <v>0</v>
      </c>
    </row>
    <row r="2618" spans="1:20" ht="29" outlineLevel="4" x14ac:dyDescent="0.35">
      <c r="A2618" s="9" t="s">
        <v>104</v>
      </c>
      <c r="B2618" s="9" t="s">
        <v>105</v>
      </c>
      <c r="C2618" s="12" t="s">
        <v>3038</v>
      </c>
      <c r="D2618" s="5" t="s">
        <v>3039</v>
      </c>
      <c r="E2618" s="9" t="s">
        <v>3039</v>
      </c>
      <c r="F2618" s="5" t="s">
        <v>54</v>
      </c>
      <c r="G2618" s="5" t="s">
        <v>4</v>
      </c>
      <c r="H2618" s="5" t="s">
        <v>3062</v>
      </c>
      <c r="I2618" s="4" t="s">
        <v>3063</v>
      </c>
      <c r="J2618" s="5" t="s">
        <v>4</v>
      </c>
      <c r="K2618" s="5" t="s">
        <v>4</v>
      </c>
      <c r="L2618" s="5" t="s">
        <v>4</v>
      </c>
      <c r="M2618" s="5" t="s">
        <v>5</v>
      </c>
      <c r="N2618" s="5" t="s">
        <v>3061</v>
      </c>
      <c r="O2618" s="18">
        <v>44726</v>
      </c>
      <c r="P2618" s="5" t="s">
        <v>7</v>
      </c>
      <c r="Q2618" s="19">
        <v>48000</v>
      </c>
      <c r="R2618" s="19">
        <v>48000</v>
      </c>
      <c r="S2618" s="19">
        <v>0</v>
      </c>
      <c r="T2618" s="19">
        <v>0</v>
      </c>
    </row>
    <row r="2619" spans="1:20" outlineLevel="3" x14ac:dyDescent="0.35">
      <c r="H2619" s="1" t="s">
        <v>11437</v>
      </c>
      <c r="O2619" s="18"/>
      <c r="Q2619" s="19">
        <f>SUBTOTAL(9,Q2617:Q2618)</f>
        <v>54000</v>
      </c>
      <c r="R2619" s="19">
        <f>SUBTOTAL(9,R2617:R2618)</f>
        <v>48000</v>
      </c>
      <c r="S2619" s="19">
        <f>SUBTOTAL(9,S2617:S2618)</f>
        <v>6000</v>
      </c>
      <c r="T2619" s="19">
        <f>SUBTOTAL(9,T2617:T2618)</f>
        <v>0</v>
      </c>
    </row>
    <row r="2620" spans="1:20" outlineLevel="4" x14ac:dyDescent="0.35">
      <c r="A2620" s="9" t="s">
        <v>104</v>
      </c>
      <c r="B2620" s="9" t="s">
        <v>105</v>
      </c>
      <c r="C2620" s="12" t="s">
        <v>3038</v>
      </c>
      <c r="D2620" s="5" t="s">
        <v>3039</v>
      </c>
      <c r="E2620" s="9" t="s">
        <v>3039</v>
      </c>
      <c r="F2620" s="5" t="s">
        <v>4</v>
      </c>
      <c r="G2620" s="5" t="s">
        <v>106</v>
      </c>
      <c r="H2620" s="5" t="s">
        <v>108</v>
      </c>
      <c r="I2620" s="20" t="s">
        <v>12479</v>
      </c>
      <c r="J2620" s="5" t="s">
        <v>4</v>
      </c>
      <c r="K2620" s="5" t="s">
        <v>4</v>
      </c>
      <c r="L2620" s="5" t="s">
        <v>4</v>
      </c>
      <c r="M2620" s="5" t="s">
        <v>5</v>
      </c>
      <c r="N2620" s="5" t="s">
        <v>3064</v>
      </c>
      <c r="O2620" s="18">
        <v>44524</v>
      </c>
      <c r="P2620" s="5" t="s">
        <v>7</v>
      </c>
      <c r="Q2620" s="19">
        <v>82726</v>
      </c>
      <c r="R2620" s="19">
        <v>0</v>
      </c>
      <c r="S2620" s="19">
        <v>82726</v>
      </c>
      <c r="T2620" s="19">
        <v>0</v>
      </c>
    </row>
    <row r="2621" spans="1:20" outlineLevel="3" x14ac:dyDescent="0.35">
      <c r="H2621" s="1" t="s">
        <v>10932</v>
      </c>
      <c r="O2621" s="18"/>
      <c r="Q2621" s="19">
        <f>SUBTOTAL(9,Q2620:Q2620)</f>
        <v>82726</v>
      </c>
      <c r="R2621" s="19">
        <f>SUBTOTAL(9,R2620:R2620)</f>
        <v>0</v>
      </c>
      <c r="S2621" s="19">
        <f>SUBTOTAL(9,S2620:S2620)</f>
        <v>82726</v>
      </c>
      <c r="T2621" s="19">
        <f>SUBTOTAL(9,T2620:T2620)</f>
        <v>0</v>
      </c>
    </row>
    <row r="2622" spans="1:20" outlineLevel="4" x14ac:dyDescent="0.35">
      <c r="A2622" s="9" t="s">
        <v>104</v>
      </c>
      <c r="B2622" s="9" t="s">
        <v>105</v>
      </c>
      <c r="C2622" s="12" t="s">
        <v>3038</v>
      </c>
      <c r="D2622" s="5" t="s">
        <v>3039</v>
      </c>
      <c r="E2622" s="9" t="s">
        <v>3039</v>
      </c>
      <c r="F2622" s="5" t="s">
        <v>4</v>
      </c>
      <c r="G2622" s="5" t="s">
        <v>106</v>
      </c>
      <c r="H2622" s="5" t="s">
        <v>109</v>
      </c>
      <c r="I2622" s="20" t="s">
        <v>12480</v>
      </c>
      <c r="J2622" s="5" t="s">
        <v>4</v>
      </c>
      <c r="K2622" s="5" t="s">
        <v>4</v>
      </c>
      <c r="L2622" s="5" t="s">
        <v>4</v>
      </c>
      <c r="M2622" s="5" t="s">
        <v>5</v>
      </c>
      <c r="N2622" s="5" t="s">
        <v>3064</v>
      </c>
      <c r="O2622" s="18">
        <v>44524</v>
      </c>
      <c r="P2622" s="5" t="s">
        <v>7</v>
      </c>
      <c r="Q2622" s="19">
        <v>73893</v>
      </c>
      <c r="R2622" s="19">
        <v>0</v>
      </c>
      <c r="S2622" s="19">
        <v>73893</v>
      </c>
      <c r="T2622" s="19">
        <v>0</v>
      </c>
    </row>
    <row r="2623" spans="1:20" outlineLevel="3" x14ac:dyDescent="0.35">
      <c r="H2623" s="1" t="s">
        <v>10933</v>
      </c>
      <c r="O2623" s="18"/>
      <c r="Q2623" s="19">
        <f>SUBTOTAL(9,Q2622:Q2622)</f>
        <v>73893</v>
      </c>
      <c r="R2623" s="19">
        <f>SUBTOTAL(9,R2622:R2622)</f>
        <v>0</v>
      </c>
      <c r="S2623" s="19">
        <f>SUBTOTAL(9,S2622:S2622)</f>
        <v>73893</v>
      </c>
      <c r="T2623" s="19">
        <f>SUBTOTAL(9,T2622:T2622)</f>
        <v>0</v>
      </c>
    </row>
    <row r="2624" spans="1:20" outlineLevel="4" x14ac:dyDescent="0.35">
      <c r="A2624" s="9" t="s">
        <v>104</v>
      </c>
      <c r="B2624" s="9" t="s">
        <v>105</v>
      </c>
      <c r="C2624" s="12" t="s">
        <v>3038</v>
      </c>
      <c r="D2624" s="5" t="s">
        <v>3039</v>
      </c>
      <c r="E2624" s="9" t="s">
        <v>3039</v>
      </c>
      <c r="F2624" s="5" t="s">
        <v>4</v>
      </c>
      <c r="G2624" s="5" t="s">
        <v>106</v>
      </c>
      <c r="H2624" s="5" t="s">
        <v>110</v>
      </c>
      <c r="I2624" s="20" t="s">
        <v>12481</v>
      </c>
      <c r="J2624" s="5" t="s">
        <v>4</v>
      </c>
      <c r="K2624" s="5" t="s">
        <v>4</v>
      </c>
      <c r="L2624" s="5" t="s">
        <v>4</v>
      </c>
      <c r="M2624" s="5" t="s">
        <v>5</v>
      </c>
      <c r="N2624" s="5" t="s">
        <v>3064</v>
      </c>
      <c r="O2624" s="18">
        <v>44524</v>
      </c>
      <c r="P2624" s="5" t="s">
        <v>7</v>
      </c>
      <c r="Q2624" s="19">
        <v>12940</v>
      </c>
      <c r="R2624" s="19">
        <v>0</v>
      </c>
      <c r="S2624" s="19">
        <v>12940</v>
      </c>
      <c r="T2624" s="19">
        <v>0</v>
      </c>
    </row>
    <row r="2625" spans="1:20" outlineLevel="3" x14ac:dyDescent="0.35">
      <c r="H2625" s="1" t="s">
        <v>10934</v>
      </c>
      <c r="O2625" s="18"/>
      <c r="Q2625" s="19">
        <f>SUBTOTAL(9,Q2624:Q2624)</f>
        <v>12940</v>
      </c>
      <c r="R2625" s="19">
        <f>SUBTOTAL(9,R2624:R2624)</f>
        <v>0</v>
      </c>
      <c r="S2625" s="19">
        <f>SUBTOTAL(9,S2624:S2624)</f>
        <v>12940</v>
      </c>
      <c r="T2625" s="19">
        <f>SUBTOTAL(9,T2624:T2624)</f>
        <v>0</v>
      </c>
    </row>
    <row r="2626" spans="1:20" ht="29" outlineLevel="4" x14ac:dyDescent="0.35">
      <c r="A2626" s="9" t="s">
        <v>104</v>
      </c>
      <c r="B2626" s="9" t="s">
        <v>105</v>
      </c>
      <c r="C2626" s="12" t="s">
        <v>3038</v>
      </c>
      <c r="D2626" s="5" t="s">
        <v>3039</v>
      </c>
      <c r="E2626" s="9" t="s">
        <v>3039</v>
      </c>
      <c r="F2626" s="5" t="s">
        <v>4</v>
      </c>
      <c r="G2626" s="5" t="s">
        <v>50</v>
      </c>
      <c r="H2626" s="5" t="s">
        <v>3066</v>
      </c>
      <c r="I2626" s="4" t="s">
        <v>3067</v>
      </c>
      <c r="J2626" s="5" t="s">
        <v>4</v>
      </c>
      <c r="K2626" s="5" t="s">
        <v>4</v>
      </c>
      <c r="L2626" s="5" t="s">
        <v>4</v>
      </c>
      <c r="M2626" s="5" t="s">
        <v>5</v>
      </c>
      <c r="N2626" s="5" t="s">
        <v>3065</v>
      </c>
      <c r="O2626" s="18">
        <v>44720</v>
      </c>
      <c r="P2626" s="5" t="s">
        <v>7</v>
      </c>
      <c r="Q2626" s="19">
        <v>1396</v>
      </c>
      <c r="R2626" s="19">
        <v>0</v>
      </c>
      <c r="S2626" s="19">
        <v>1396</v>
      </c>
      <c r="T2626" s="19">
        <v>0</v>
      </c>
    </row>
    <row r="2627" spans="1:20" outlineLevel="3" x14ac:dyDescent="0.35">
      <c r="H2627" s="1" t="s">
        <v>11438</v>
      </c>
      <c r="O2627" s="18"/>
      <c r="Q2627" s="19">
        <f>SUBTOTAL(9,Q2626:Q2626)</f>
        <v>1396</v>
      </c>
      <c r="R2627" s="19">
        <f>SUBTOTAL(9,R2626:R2626)</f>
        <v>0</v>
      </c>
      <c r="S2627" s="19">
        <f>SUBTOTAL(9,S2626:S2626)</f>
        <v>1396</v>
      </c>
      <c r="T2627" s="19">
        <f>SUBTOTAL(9,T2626:T2626)</f>
        <v>0</v>
      </c>
    </row>
    <row r="2628" spans="1:20" outlineLevel="2" x14ac:dyDescent="0.35">
      <c r="C2628" s="11" t="s">
        <v>10315</v>
      </c>
      <c r="O2628" s="18"/>
      <c r="Q2628" s="19">
        <f>SUBTOTAL(9,Q2596:Q2626)</f>
        <v>762871</v>
      </c>
      <c r="R2628" s="19">
        <f>SUBTOTAL(9,R2596:R2626)</f>
        <v>559609.65</v>
      </c>
      <c r="S2628" s="19">
        <f>SUBTOTAL(9,S2596:S2626)</f>
        <v>203261.35</v>
      </c>
      <c r="T2628" s="19">
        <f>SUBTOTAL(9,T2596:T2626)</f>
        <v>0</v>
      </c>
    </row>
    <row r="2629" spans="1:20" ht="29" outlineLevel="4" x14ac:dyDescent="0.35">
      <c r="A2629" s="9" t="s">
        <v>74</v>
      </c>
      <c r="B2629" s="9" t="s">
        <v>75</v>
      </c>
      <c r="C2629" s="12" t="s">
        <v>3068</v>
      </c>
      <c r="D2629" s="5" t="s">
        <v>3069</v>
      </c>
      <c r="E2629" s="9" t="s">
        <v>3069</v>
      </c>
      <c r="F2629" s="5" t="s">
        <v>4</v>
      </c>
      <c r="G2629" s="5" t="s">
        <v>729</v>
      </c>
      <c r="H2629" s="5" t="s">
        <v>3071</v>
      </c>
      <c r="I2629" s="4" t="s">
        <v>3072</v>
      </c>
      <c r="J2629" s="5" t="s">
        <v>4</v>
      </c>
      <c r="K2629" s="5" t="s">
        <v>4</v>
      </c>
      <c r="L2629" s="5" t="s">
        <v>4</v>
      </c>
      <c r="M2629" s="5" t="s">
        <v>5</v>
      </c>
      <c r="N2629" s="5" t="s">
        <v>3070</v>
      </c>
      <c r="O2629" s="18">
        <v>44673</v>
      </c>
      <c r="P2629" s="5" t="s">
        <v>7</v>
      </c>
      <c r="Q2629" s="19">
        <v>270000</v>
      </c>
      <c r="R2629" s="19">
        <v>0</v>
      </c>
      <c r="S2629" s="19">
        <v>270000</v>
      </c>
      <c r="T2629" s="19">
        <v>0</v>
      </c>
    </row>
    <row r="2630" spans="1:20" outlineLevel="3" x14ac:dyDescent="0.35">
      <c r="H2630" s="1" t="s">
        <v>11439</v>
      </c>
      <c r="O2630" s="18"/>
      <c r="Q2630" s="19">
        <f>SUBTOTAL(9,Q2629:Q2629)</f>
        <v>270000</v>
      </c>
      <c r="R2630" s="19">
        <f>SUBTOTAL(9,R2629:R2629)</f>
        <v>0</v>
      </c>
      <c r="S2630" s="19">
        <f>SUBTOTAL(9,S2629:S2629)</f>
        <v>270000</v>
      </c>
      <c r="T2630" s="19">
        <f>SUBTOTAL(9,T2629:T2629)</f>
        <v>0</v>
      </c>
    </row>
    <row r="2631" spans="1:20" ht="29" outlineLevel="4" x14ac:dyDescent="0.35">
      <c r="A2631" s="9" t="s">
        <v>74</v>
      </c>
      <c r="B2631" s="9" t="s">
        <v>75</v>
      </c>
      <c r="C2631" s="12" t="s">
        <v>3068</v>
      </c>
      <c r="D2631" s="5" t="s">
        <v>3069</v>
      </c>
      <c r="E2631" s="9" t="s">
        <v>3069</v>
      </c>
      <c r="F2631" s="5" t="s">
        <v>4</v>
      </c>
      <c r="G2631" s="5" t="s">
        <v>729</v>
      </c>
      <c r="H2631" s="5" t="s">
        <v>3074</v>
      </c>
      <c r="I2631" s="4" t="s">
        <v>3075</v>
      </c>
      <c r="J2631" s="5" t="s">
        <v>4</v>
      </c>
      <c r="K2631" s="5" t="s">
        <v>4</v>
      </c>
      <c r="L2631" s="5" t="s">
        <v>4</v>
      </c>
      <c r="M2631" s="5" t="s">
        <v>5</v>
      </c>
      <c r="N2631" s="5" t="s">
        <v>3073</v>
      </c>
      <c r="O2631" s="18">
        <v>44407</v>
      </c>
      <c r="P2631" s="5" t="s">
        <v>7</v>
      </c>
      <c r="Q2631" s="19">
        <v>12656</v>
      </c>
      <c r="R2631" s="19">
        <v>0</v>
      </c>
      <c r="S2631" s="19">
        <v>12656</v>
      </c>
      <c r="T2631" s="19">
        <v>0</v>
      </c>
    </row>
    <row r="2632" spans="1:20" ht="29" outlineLevel="4" x14ac:dyDescent="0.35">
      <c r="A2632" s="9" t="s">
        <v>74</v>
      </c>
      <c r="B2632" s="9" t="s">
        <v>75</v>
      </c>
      <c r="C2632" s="12" t="s">
        <v>3068</v>
      </c>
      <c r="D2632" s="5" t="s">
        <v>3069</v>
      </c>
      <c r="E2632" s="9" t="s">
        <v>3069</v>
      </c>
      <c r="F2632" s="5" t="s">
        <v>4</v>
      </c>
      <c r="G2632" s="5" t="s">
        <v>729</v>
      </c>
      <c r="H2632" s="5" t="s">
        <v>3074</v>
      </c>
      <c r="I2632" s="4" t="s">
        <v>3075</v>
      </c>
      <c r="J2632" s="5" t="s">
        <v>4</v>
      </c>
      <c r="K2632" s="5" t="s">
        <v>4</v>
      </c>
      <c r="L2632" s="5" t="s">
        <v>4</v>
      </c>
      <c r="M2632" s="5" t="s">
        <v>5</v>
      </c>
      <c r="N2632" s="5" t="s">
        <v>3076</v>
      </c>
      <c r="O2632" s="18">
        <v>44483</v>
      </c>
      <c r="P2632" s="5" t="s">
        <v>7</v>
      </c>
      <c r="Q2632" s="19">
        <v>5000</v>
      </c>
      <c r="R2632" s="19">
        <v>0</v>
      </c>
      <c r="S2632" s="19">
        <v>5000</v>
      </c>
      <c r="T2632" s="19">
        <v>0</v>
      </c>
    </row>
    <row r="2633" spans="1:20" outlineLevel="3" x14ac:dyDescent="0.35">
      <c r="H2633" s="1" t="s">
        <v>11440</v>
      </c>
      <c r="O2633" s="18"/>
      <c r="Q2633" s="19">
        <f>SUBTOTAL(9,Q2631:Q2632)</f>
        <v>17656</v>
      </c>
      <c r="R2633" s="19">
        <f>SUBTOTAL(9,R2631:R2632)</f>
        <v>0</v>
      </c>
      <c r="S2633" s="19">
        <f>SUBTOTAL(9,S2631:S2632)</f>
        <v>17656</v>
      </c>
      <c r="T2633" s="19">
        <f>SUBTOTAL(9,T2631:T2632)</f>
        <v>0</v>
      </c>
    </row>
    <row r="2634" spans="1:20" ht="29" outlineLevel="4" x14ac:dyDescent="0.35">
      <c r="A2634" s="9" t="s">
        <v>526</v>
      </c>
      <c r="B2634" s="9" t="s">
        <v>527</v>
      </c>
      <c r="C2634" s="12" t="s">
        <v>3068</v>
      </c>
      <c r="D2634" s="5" t="s">
        <v>3069</v>
      </c>
      <c r="E2634" s="9" t="s">
        <v>3077</v>
      </c>
      <c r="F2634" s="5" t="s">
        <v>529</v>
      </c>
      <c r="G2634" s="5" t="s">
        <v>4</v>
      </c>
      <c r="H2634" s="5" t="s">
        <v>3080</v>
      </c>
      <c r="I2634" s="4" t="s">
        <v>12616</v>
      </c>
      <c r="J2634" s="5" t="s">
        <v>4</v>
      </c>
      <c r="K2634" s="5" t="s">
        <v>4</v>
      </c>
      <c r="L2634" s="5" t="s">
        <v>4</v>
      </c>
      <c r="M2634" s="5" t="s">
        <v>5</v>
      </c>
      <c r="N2634" s="5" t="s">
        <v>3078</v>
      </c>
      <c r="O2634" s="18">
        <v>44427</v>
      </c>
      <c r="P2634" s="5" t="s">
        <v>3079</v>
      </c>
      <c r="Q2634" s="19">
        <v>15021.6</v>
      </c>
      <c r="R2634" s="19">
        <v>15021.6</v>
      </c>
      <c r="S2634" s="19">
        <v>0</v>
      </c>
      <c r="T2634" s="19">
        <v>0</v>
      </c>
    </row>
    <row r="2635" spans="1:20" ht="29" outlineLevel="4" x14ac:dyDescent="0.35">
      <c r="A2635" s="9" t="s">
        <v>526</v>
      </c>
      <c r="B2635" s="9" t="s">
        <v>527</v>
      </c>
      <c r="C2635" s="12" t="s">
        <v>3068</v>
      </c>
      <c r="D2635" s="5" t="s">
        <v>3069</v>
      </c>
      <c r="E2635" s="9" t="s">
        <v>3077</v>
      </c>
      <c r="F2635" s="5" t="s">
        <v>529</v>
      </c>
      <c r="G2635" s="5" t="s">
        <v>4</v>
      </c>
      <c r="H2635" s="5" t="s">
        <v>3080</v>
      </c>
      <c r="I2635" s="4" t="s">
        <v>12616</v>
      </c>
      <c r="J2635" s="5" t="s">
        <v>4</v>
      </c>
      <c r="K2635" s="5" t="s">
        <v>4</v>
      </c>
      <c r="L2635" s="5" t="s">
        <v>4</v>
      </c>
      <c r="M2635" s="5" t="s">
        <v>5</v>
      </c>
      <c r="N2635" s="5" t="s">
        <v>3081</v>
      </c>
      <c r="O2635" s="18">
        <v>44441</v>
      </c>
      <c r="P2635" s="5" t="s">
        <v>3082</v>
      </c>
      <c r="Q2635" s="19">
        <v>14566.01</v>
      </c>
      <c r="R2635" s="19">
        <v>14566.01</v>
      </c>
      <c r="S2635" s="19">
        <v>0</v>
      </c>
      <c r="T2635" s="19">
        <v>0</v>
      </c>
    </row>
    <row r="2636" spans="1:20" ht="29" outlineLevel="4" x14ac:dyDescent="0.35">
      <c r="A2636" s="9" t="s">
        <v>526</v>
      </c>
      <c r="B2636" s="9" t="s">
        <v>527</v>
      </c>
      <c r="C2636" s="12" t="s">
        <v>3068</v>
      </c>
      <c r="D2636" s="5" t="s">
        <v>3069</v>
      </c>
      <c r="E2636" s="9" t="s">
        <v>3077</v>
      </c>
      <c r="F2636" s="5" t="s">
        <v>529</v>
      </c>
      <c r="G2636" s="5" t="s">
        <v>4</v>
      </c>
      <c r="H2636" s="5" t="s">
        <v>3080</v>
      </c>
      <c r="I2636" s="4" t="s">
        <v>12616</v>
      </c>
      <c r="J2636" s="5" t="s">
        <v>4</v>
      </c>
      <c r="K2636" s="5" t="s">
        <v>4</v>
      </c>
      <c r="L2636" s="5" t="s">
        <v>4</v>
      </c>
      <c r="M2636" s="5" t="s">
        <v>5</v>
      </c>
      <c r="N2636" s="5" t="s">
        <v>3083</v>
      </c>
      <c r="O2636" s="18">
        <v>44452</v>
      </c>
      <c r="P2636" s="5" t="s">
        <v>3084</v>
      </c>
      <c r="Q2636" s="19">
        <v>10780.91</v>
      </c>
      <c r="R2636" s="19">
        <v>10780.91</v>
      </c>
      <c r="S2636" s="19">
        <v>0</v>
      </c>
      <c r="T2636" s="19">
        <v>0</v>
      </c>
    </row>
    <row r="2637" spans="1:20" ht="29" outlineLevel="4" x14ac:dyDescent="0.35">
      <c r="A2637" s="9" t="s">
        <v>526</v>
      </c>
      <c r="B2637" s="9" t="s">
        <v>527</v>
      </c>
      <c r="C2637" s="12" t="s">
        <v>3068</v>
      </c>
      <c r="D2637" s="5" t="s">
        <v>3069</v>
      </c>
      <c r="E2637" s="9" t="s">
        <v>3077</v>
      </c>
      <c r="F2637" s="5" t="s">
        <v>529</v>
      </c>
      <c r="G2637" s="5" t="s">
        <v>4</v>
      </c>
      <c r="H2637" s="5" t="s">
        <v>3080</v>
      </c>
      <c r="I2637" s="4" t="s">
        <v>12616</v>
      </c>
      <c r="J2637" s="5" t="s">
        <v>4</v>
      </c>
      <c r="K2637" s="5" t="s">
        <v>4</v>
      </c>
      <c r="L2637" s="5" t="s">
        <v>4</v>
      </c>
      <c r="M2637" s="5" t="s">
        <v>5</v>
      </c>
      <c r="N2637" s="5" t="s">
        <v>3085</v>
      </c>
      <c r="O2637" s="18">
        <v>44494</v>
      </c>
      <c r="P2637" s="5" t="s">
        <v>3086</v>
      </c>
      <c r="Q2637" s="19">
        <v>16035.01</v>
      </c>
      <c r="R2637" s="19">
        <v>16035.01</v>
      </c>
      <c r="S2637" s="19">
        <v>0</v>
      </c>
      <c r="T2637" s="19">
        <v>0</v>
      </c>
    </row>
    <row r="2638" spans="1:20" ht="29" outlineLevel="4" x14ac:dyDescent="0.35">
      <c r="A2638" s="9" t="s">
        <v>526</v>
      </c>
      <c r="B2638" s="9" t="s">
        <v>527</v>
      </c>
      <c r="C2638" s="12" t="s">
        <v>3068</v>
      </c>
      <c r="D2638" s="5" t="s">
        <v>3069</v>
      </c>
      <c r="E2638" s="9" t="s">
        <v>3077</v>
      </c>
      <c r="F2638" s="5" t="s">
        <v>529</v>
      </c>
      <c r="G2638" s="5" t="s">
        <v>4</v>
      </c>
      <c r="H2638" s="5" t="s">
        <v>3080</v>
      </c>
      <c r="I2638" s="4" t="s">
        <v>12616</v>
      </c>
      <c r="J2638" s="5" t="s">
        <v>4</v>
      </c>
      <c r="K2638" s="5" t="s">
        <v>4</v>
      </c>
      <c r="L2638" s="5" t="s">
        <v>4</v>
      </c>
      <c r="M2638" s="5" t="s">
        <v>5</v>
      </c>
      <c r="N2638" s="5" t="s">
        <v>3087</v>
      </c>
      <c r="O2638" s="18">
        <v>44529</v>
      </c>
      <c r="P2638" s="5" t="s">
        <v>3088</v>
      </c>
      <c r="Q2638" s="19">
        <v>29846.53</v>
      </c>
      <c r="R2638" s="19">
        <v>29846.53</v>
      </c>
      <c r="S2638" s="19">
        <v>0</v>
      </c>
      <c r="T2638" s="19">
        <v>0</v>
      </c>
    </row>
    <row r="2639" spans="1:20" outlineLevel="3" x14ac:dyDescent="0.35">
      <c r="H2639" s="1" t="s">
        <v>11441</v>
      </c>
      <c r="O2639" s="18"/>
      <c r="Q2639" s="19">
        <f>SUBTOTAL(9,Q2634:Q2638)</f>
        <v>86250.06</v>
      </c>
      <c r="R2639" s="19">
        <f>SUBTOTAL(9,R2634:R2638)</f>
        <v>86250.06</v>
      </c>
      <c r="S2639" s="19">
        <f>SUBTOTAL(9,S2634:S2638)</f>
        <v>0</v>
      </c>
      <c r="T2639" s="19">
        <f>SUBTOTAL(9,T2634:T2638)</f>
        <v>0</v>
      </c>
    </row>
    <row r="2640" spans="1:20" ht="29" outlineLevel="4" x14ac:dyDescent="0.35">
      <c r="A2640" s="9" t="s">
        <v>526</v>
      </c>
      <c r="B2640" s="9" t="s">
        <v>527</v>
      </c>
      <c r="C2640" s="12" t="s">
        <v>3068</v>
      </c>
      <c r="D2640" s="5" t="s">
        <v>3069</v>
      </c>
      <c r="E2640" s="9" t="s">
        <v>3077</v>
      </c>
      <c r="F2640" s="5" t="s">
        <v>566</v>
      </c>
      <c r="G2640" s="5" t="s">
        <v>4</v>
      </c>
      <c r="H2640" s="5" t="s">
        <v>3091</v>
      </c>
      <c r="I2640" s="4" t="s">
        <v>3092</v>
      </c>
      <c r="J2640" s="5" t="s">
        <v>4</v>
      </c>
      <c r="K2640" s="5" t="s">
        <v>4</v>
      </c>
      <c r="L2640" s="5" t="s">
        <v>4</v>
      </c>
      <c r="M2640" s="5" t="s">
        <v>5</v>
      </c>
      <c r="N2640" s="5" t="s">
        <v>3089</v>
      </c>
      <c r="O2640" s="18">
        <v>44560</v>
      </c>
      <c r="P2640" s="5" t="s">
        <v>3090</v>
      </c>
      <c r="Q2640" s="19">
        <v>11243.94</v>
      </c>
      <c r="R2640" s="19">
        <v>11243.94</v>
      </c>
      <c r="S2640" s="19">
        <v>0</v>
      </c>
      <c r="T2640" s="19">
        <v>0</v>
      </c>
    </row>
    <row r="2641" spans="1:20" ht="29" outlineLevel="4" x14ac:dyDescent="0.35">
      <c r="A2641" s="9" t="s">
        <v>526</v>
      </c>
      <c r="B2641" s="9" t="s">
        <v>527</v>
      </c>
      <c r="C2641" s="12" t="s">
        <v>3068</v>
      </c>
      <c r="D2641" s="5" t="s">
        <v>3069</v>
      </c>
      <c r="E2641" s="9" t="s">
        <v>3077</v>
      </c>
      <c r="F2641" s="5" t="s">
        <v>566</v>
      </c>
      <c r="G2641" s="5" t="s">
        <v>4</v>
      </c>
      <c r="H2641" s="5" t="s">
        <v>3091</v>
      </c>
      <c r="I2641" s="4" t="s">
        <v>3092</v>
      </c>
      <c r="J2641" s="5" t="s">
        <v>4</v>
      </c>
      <c r="K2641" s="5" t="s">
        <v>4</v>
      </c>
      <c r="L2641" s="5" t="s">
        <v>4</v>
      </c>
      <c r="M2641" s="5" t="s">
        <v>5</v>
      </c>
      <c r="N2641" s="5" t="s">
        <v>3093</v>
      </c>
      <c r="O2641" s="18">
        <v>44620</v>
      </c>
      <c r="P2641" s="5" t="s">
        <v>3094</v>
      </c>
      <c r="Q2641" s="19">
        <v>12215.76</v>
      </c>
      <c r="R2641" s="19">
        <v>12215.76</v>
      </c>
      <c r="S2641" s="19">
        <v>0</v>
      </c>
      <c r="T2641" s="19">
        <v>0</v>
      </c>
    </row>
    <row r="2642" spans="1:20" ht="29" outlineLevel="4" x14ac:dyDescent="0.35">
      <c r="A2642" s="9" t="s">
        <v>526</v>
      </c>
      <c r="B2642" s="9" t="s">
        <v>527</v>
      </c>
      <c r="C2642" s="12" t="s">
        <v>3068</v>
      </c>
      <c r="D2642" s="5" t="s">
        <v>3069</v>
      </c>
      <c r="E2642" s="9" t="s">
        <v>3077</v>
      </c>
      <c r="F2642" s="5" t="s">
        <v>566</v>
      </c>
      <c r="G2642" s="5" t="s">
        <v>4</v>
      </c>
      <c r="H2642" s="5" t="s">
        <v>3091</v>
      </c>
      <c r="I2642" s="4" t="s">
        <v>3092</v>
      </c>
      <c r="J2642" s="5" t="s">
        <v>4</v>
      </c>
      <c r="K2642" s="5" t="s">
        <v>4</v>
      </c>
      <c r="L2642" s="5" t="s">
        <v>4</v>
      </c>
      <c r="M2642" s="5" t="s">
        <v>5</v>
      </c>
      <c r="N2642" s="5" t="s">
        <v>3095</v>
      </c>
      <c r="O2642" s="18">
        <v>44651</v>
      </c>
      <c r="P2642" s="5" t="s">
        <v>3096</v>
      </c>
      <c r="Q2642" s="19">
        <v>9755.82</v>
      </c>
      <c r="R2642" s="19">
        <v>9755.82</v>
      </c>
      <c r="S2642" s="19">
        <v>0</v>
      </c>
      <c r="T2642" s="19">
        <v>0</v>
      </c>
    </row>
    <row r="2643" spans="1:20" ht="29" outlineLevel="4" x14ac:dyDescent="0.35">
      <c r="A2643" s="9" t="s">
        <v>526</v>
      </c>
      <c r="B2643" s="9" t="s">
        <v>527</v>
      </c>
      <c r="C2643" s="12" t="s">
        <v>3068</v>
      </c>
      <c r="D2643" s="5" t="s">
        <v>3069</v>
      </c>
      <c r="E2643" s="9" t="s">
        <v>3077</v>
      </c>
      <c r="F2643" s="5" t="s">
        <v>566</v>
      </c>
      <c r="G2643" s="5" t="s">
        <v>4</v>
      </c>
      <c r="H2643" s="5" t="s">
        <v>3091</v>
      </c>
      <c r="I2643" s="4" t="s">
        <v>3092</v>
      </c>
      <c r="J2643" s="5" t="s">
        <v>4</v>
      </c>
      <c r="K2643" s="5" t="s">
        <v>4</v>
      </c>
      <c r="L2643" s="5" t="s">
        <v>4</v>
      </c>
      <c r="M2643" s="5" t="s">
        <v>5</v>
      </c>
      <c r="N2643" s="5" t="s">
        <v>3097</v>
      </c>
      <c r="O2643" s="18">
        <v>44662</v>
      </c>
      <c r="P2643" s="5" t="s">
        <v>3098</v>
      </c>
      <c r="Q2643" s="19">
        <v>10666.3</v>
      </c>
      <c r="R2643" s="19">
        <v>10666.3</v>
      </c>
      <c r="S2643" s="19">
        <v>0</v>
      </c>
      <c r="T2643" s="19">
        <v>0</v>
      </c>
    </row>
    <row r="2644" spans="1:20" ht="29" outlineLevel="4" x14ac:dyDescent="0.35">
      <c r="A2644" s="9" t="s">
        <v>526</v>
      </c>
      <c r="B2644" s="9" t="s">
        <v>527</v>
      </c>
      <c r="C2644" s="12" t="s">
        <v>3068</v>
      </c>
      <c r="D2644" s="5" t="s">
        <v>3069</v>
      </c>
      <c r="E2644" s="9" t="s">
        <v>3077</v>
      </c>
      <c r="F2644" s="5" t="s">
        <v>566</v>
      </c>
      <c r="G2644" s="5" t="s">
        <v>4</v>
      </c>
      <c r="H2644" s="5" t="s">
        <v>3091</v>
      </c>
      <c r="I2644" s="4" t="s">
        <v>3092</v>
      </c>
      <c r="J2644" s="5" t="s">
        <v>4</v>
      </c>
      <c r="K2644" s="5" t="s">
        <v>4</v>
      </c>
      <c r="L2644" s="5" t="s">
        <v>4</v>
      </c>
      <c r="M2644" s="5" t="s">
        <v>5</v>
      </c>
      <c r="N2644" s="5" t="s">
        <v>3099</v>
      </c>
      <c r="O2644" s="18">
        <v>44686</v>
      </c>
      <c r="P2644" s="5" t="s">
        <v>3100</v>
      </c>
      <c r="Q2644" s="19">
        <v>10843.87</v>
      </c>
      <c r="R2644" s="19">
        <v>10843.87</v>
      </c>
      <c r="S2644" s="19">
        <v>0</v>
      </c>
      <c r="T2644" s="19">
        <v>0</v>
      </c>
    </row>
    <row r="2645" spans="1:20" ht="29" outlineLevel="4" x14ac:dyDescent="0.35">
      <c r="A2645" s="9" t="s">
        <v>526</v>
      </c>
      <c r="B2645" s="9" t="s">
        <v>527</v>
      </c>
      <c r="C2645" s="12" t="s">
        <v>3068</v>
      </c>
      <c r="D2645" s="5" t="s">
        <v>3069</v>
      </c>
      <c r="E2645" s="9" t="s">
        <v>3077</v>
      </c>
      <c r="F2645" s="5" t="s">
        <v>566</v>
      </c>
      <c r="G2645" s="5" t="s">
        <v>4</v>
      </c>
      <c r="H2645" s="5" t="s">
        <v>3091</v>
      </c>
      <c r="I2645" s="4" t="s">
        <v>3092</v>
      </c>
      <c r="J2645" s="5" t="s">
        <v>4</v>
      </c>
      <c r="K2645" s="5" t="s">
        <v>4</v>
      </c>
      <c r="L2645" s="5" t="s">
        <v>4</v>
      </c>
      <c r="M2645" s="5" t="s">
        <v>5</v>
      </c>
      <c r="N2645" s="5" t="s">
        <v>3101</v>
      </c>
      <c r="O2645" s="18">
        <v>44700</v>
      </c>
      <c r="P2645" s="5" t="s">
        <v>3102</v>
      </c>
      <c r="Q2645" s="19">
        <v>9665.35</v>
      </c>
      <c r="R2645" s="19">
        <v>9665.35</v>
      </c>
      <c r="S2645" s="19">
        <v>0</v>
      </c>
      <c r="T2645" s="19">
        <v>0</v>
      </c>
    </row>
    <row r="2646" spans="1:20" ht="29" outlineLevel="4" x14ac:dyDescent="0.35">
      <c r="A2646" s="9" t="s">
        <v>526</v>
      </c>
      <c r="B2646" s="9" t="s">
        <v>527</v>
      </c>
      <c r="C2646" s="12" t="s">
        <v>3068</v>
      </c>
      <c r="D2646" s="5" t="s">
        <v>3069</v>
      </c>
      <c r="E2646" s="9" t="s">
        <v>3077</v>
      </c>
      <c r="F2646" s="5" t="s">
        <v>566</v>
      </c>
      <c r="G2646" s="5" t="s">
        <v>4</v>
      </c>
      <c r="H2646" s="5" t="s">
        <v>3091</v>
      </c>
      <c r="I2646" s="4" t="s">
        <v>3092</v>
      </c>
      <c r="J2646" s="5" t="s">
        <v>4</v>
      </c>
      <c r="K2646" s="5" t="s">
        <v>4</v>
      </c>
      <c r="L2646" s="5" t="s">
        <v>4</v>
      </c>
      <c r="M2646" s="5" t="s">
        <v>5</v>
      </c>
      <c r="N2646" s="5" t="s">
        <v>3103</v>
      </c>
      <c r="O2646" s="18">
        <v>44718</v>
      </c>
      <c r="P2646" s="5" t="s">
        <v>3104</v>
      </c>
      <c r="Q2646" s="19">
        <v>10069.73</v>
      </c>
      <c r="R2646" s="19">
        <v>10069.73</v>
      </c>
      <c r="S2646" s="19">
        <v>0</v>
      </c>
      <c r="T2646" s="19">
        <v>0</v>
      </c>
    </row>
    <row r="2647" spans="1:20" outlineLevel="3" x14ac:dyDescent="0.35">
      <c r="H2647" s="1" t="s">
        <v>11442</v>
      </c>
      <c r="O2647" s="18"/>
      <c r="Q2647" s="19">
        <f>SUBTOTAL(9,Q2640:Q2646)</f>
        <v>74460.77</v>
      </c>
      <c r="R2647" s="19">
        <f>SUBTOTAL(9,R2640:R2646)</f>
        <v>74460.77</v>
      </c>
      <c r="S2647" s="19">
        <f>SUBTOTAL(9,S2640:S2646)</f>
        <v>0</v>
      </c>
      <c r="T2647" s="19">
        <f>SUBTOTAL(9,T2640:T2646)</f>
        <v>0</v>
      </c>
    </row>
    <row r="2648" spans="1:20" outlineLevel="4" x14ac:dyDescent="0.35">
      <c r="A2648" s="9" t="s">
        <v>104</v>
      </c>
      <c r="B2648" s="9" t="s">
        <v>105</v>
      </c>
      <c r="C2648" s="12" t="s">
        <v>3068</v>
      </c>
      <c r="D2648" s="5" t="s">
        <v>3069</v>
      </c>
      <c r="E2648" s="9" t="s">
        <v>3105</v>
      </c>
      <c r="F2648" s="5" t="s">
        <v>4</v>
      </c>
      <c r="G2648" s="5" t="s">
        <v>106</v>
      </c>
      <c r="H2648" s="5" t="s">
        <v>108</v>
      </c>
      <c r="I2648" s="20" t="s">
        <v>12479</v>
      </c>
      <c r="J2648" s="5" t="s">
        <v>4</v>
      </c>
      <c r="K2648" s="5" t="s">
        <v>4</v>
      </c>
      <c r="L2648" s="5" t="s">
        <v>4</v>
      </c>
      <c r="M2648" s="5" t="s">
        <v>5</v>
      </c>
      <c r="N2648" s="5" t="s">
        <v>3106</v>
      </c>
      <c r="O2648" s="18">
        <v>44524</v>
      </c>
      <c r="P2648" s="5" t="s">
        <v>7</v>
      </c>
      <c r="Q2648" s="19">
        <v>108514</v>
      </c>
      <c r="R2648" s="19">
        <v>0</v>
      </c>
      <c r="S2648" s="19">
        <v>108514</v>
      </c>
      <c r="T2648" s="19">
        <v>0</v>
      </c>
    </row>
    <row r="2649" spans="1:20" outlineLevel="3" x14ac:dyDescent="0.35">
      <c r="H2649" s="1" t="s">
        <v>10932</v>
      </c>
      <c r="O2649" s="18"/>
      <c r="Q2649" s="19">
        <f>SUBTOTAL(9,Q2648:Q2648)</f>
        <v>108514</v>
      </c>
      <c r="R2649" s="19">
        <f>SUBTOTAL(9,R2648:R2648)</f>
        <v>0</v>
      </c>
      <c r="S2649" s="19">
        <f>SUBTOTAL(9,S2648:S2648)</f>
        <v>108514</v>
      </c>
      <c r="T2649" s="19">
        <f>SUBTOTAL(9,T2648:T2648)</f>
        <v>0</v>
      </c>
    </row>
    <row r="2650" spans="1:20" outlineLevel="4" x14ac:dyDescent="0.35">
      <c r="A2650" s="9" t="s">
        <v>74</v>
      </c>
      <c r="B2650" s="9" t="s">
        <v>75</v>
      </c>
      <c r="C2650" s="12" t="s">
        <v>3068</v>
      </c>
      <c r="D2650" s="5" t="s">
        <v>3069</v>
      </c>
      <c r="E2650" s="9" t="s">
        <v>3069</v>
      </c>
      <c r="F2650" s="5" t="s">
        <v>4</v>
      </c>
      <c r="G2650" s="5" t="s">
        <v>729</v>
      </c>
      <c r="H2650" s="5" t="s">
        <v>3108</v>
      </c>
      <c r="I2650" s="4" t="s">
        <v>3109</v>
      </c>
      <c r="J2650" s="5" t="s">
        <v>4</v>
      </c>
      <c r="K2650" s="5" t="s">
        <v>4</v>
      </c>
      <c r="L2650" s="5" t="s">
        <v>4</v>
      </c>
      <c r="M2650" s="5" t="s">
        <v>5</v>
      </c>
      <c r="N2650" s="5" t="s">
        <v>3107</v>
      </c>
      <c r="O2650" s="18">
        <v>44484</v>
      </c>
      <c r="P2650" s="5" t="s">
        <v>7</v>
      </c>
      <c r="Q2650" s="19">
        <v>410677</v>
      </c>
      <c r="R2650" s="19">
        <v>0</v>
      </c>
      <c r="S2650" s="19">
        <v>410677</v>
      </c>
      <c r="T2650" s="19">
        <v>0</v>
      </c>
    </row>
    <row r="2651" spans="1:20" outlineLevel="4" x14ac:dyDescent="0.35">
      <c r="A2651" s="9" t="s">
        <v>74</v>
      </c>
      <c r="B2651" s="9" t="s">
        <v>75</v>
      </c>
      <c r="C2651" s="12" t="s">
        <v>3068</v>
      </c>
      <c r="D2651" s="5" t="s">
        <v>3069</v>
      </c>
      <c r="E2651" s="9" t="s">
        <v>3069</v>
      </c>
      <c r="F2651" s="5" t="s">
        <v>4</v>
      </c>
      <c r="G2651" s="5" t="s">
        <v>729</v>
      </c>
      <c r="H2651" s="5" t="s">
        <v>3108</v>
      </c>
      <c r="I2651" s="4" t="s">
        <v>3109</v>
      </c>
      <c r="J2651" s="5" t="s">
        <v>4</v>
      </c>
      <c r="K2651" s="5" t="s">
        <v>4</v>
      </c>
      <c r="L2651" s="5" t="s">
        <v>4</v>
      </c>
      <c r="M2651" s="5" t="s">
        <v>5</v>
      </c>
      <c r="N2651" s="5" t="s">
        <v>3110</v>
      </c>
      <c r="O2651" s="18">
        <v>44539</v>
      </c>
      <c r="P2651" s="5" t="s">
        <v>7</v>
      </c>
      <c r="Q2651" s="19">
        <v>410677</v>
      </c>
      <c r="R2651" s="19">
        <v>0</v>
      </c>
      <c r="S2651" s="19">
        <v>410677</v>
      </c>
      <c r="T2651" s="19">
        <v>0</v>
      </c>
    </row>
    <row r="2652" spans="1:20" outlineLevel="4" x14ac:dyDescent="0.35">
      <c r="A2652" s="9" t="s">
        <v>74</v>
      </c>
      <c r="B2652" s="9" t="s">
        <v>75</v>
      </c>
      <c r="C2652" s="12" t="s">
        <v>3068</v>
      </c>
      <c r="D2652" s="5" t="s">
        <v>3069</v>
      </c>
      <c r="E2652" s="9" t="s">
        <v>3069</v>
      </c>
      <c r="F2652" s="5" t="s">
        <v>4</v>
      </c>
      <c r="G2652" s="5" t="s">
        <v>729</v>
      </c>
      <c r="H2652" s="5" t="s">
        <v>3108</v>
      </c>
      <c r="I2652" s="4" t="s">
        <v>3109</v>
      </c>
      <c r="J2652" s="5" t="s">
        <v>4</v>
      </c>
      <c r="K2652" s="5" t="s">
        <v>4</v>
      </c>
      <c r="L2652" s="5" t="s">
        <v>4</v>
      </c>
      <c r="M2652" s="5" t="s">
        <v>5</v>
      </c>
      <c r="N2652" s="5" t="s">
        <v>3111</v>
      </c>
      <c r="O2652" s="18">
        <v>44602</v>
      </c>
      <c r="P2652" s="5" t="s">
        <v>7</v>
      </c>
      <c r="Q2652" s="19">
        <v>410677</v>
      </c>
      <c r="R2652" s="19">
        <v>0</v>
      </c>
      <c r="S2652" s="19">
        <v>410677</v>
      </c>
      <c r="T2652" s="19">
        <v>0</v>
      </c>
    </row>
    <row r="2653" spans="1:20" outlineLevel="4" x14ac:dyDescent="0.35">
      <c r="A2653" s="9" t="s">
        <v>74</v>
      </c>
      <c r="B2653" s="9" t="s">
        <v>75</v>
      </c>
      <c r="C2653" s="12" t="s">
        <v>3068</v>
      </c>
      <c r="D2653" s="5" t="s">
        <v>3069</v>
      </c>
      <c r="E2653" s="9" t="s">
        <v>3069</v>
      </c>
      <c r="F2653" s="5" t="s">
        <v>4</v>
      </c>
      <c r="G2653" s="5" t="s">
        <v>729</v>
      </c>
      <c r="H2653" s="5" t="s">
        <v>3108</v>
      </c>
      <c r="I2653" s="4" t="s">
        <v>3109</v>
      </c>
      <c r="J2653" s="5" t="s">
        <v>4</v>
      </c>
      <c r="K2653" s="5" t="s">
        <v>4</v>
      </c>
      <c r="L2653" s="5" t="s">
        <v>4</v>
      </c>
      <c r="M2653" s="5" t="s">
        <v>5</v>
      </c>
      <c r="N2653" s="5" t="s">
        <v>3112</v>
      </c>
      <c r="O2653" s="18">
        <v>44670</v>
      </c>
      <c r="P2653" s="5" t="s">
        <v>7</v>
      </c>
      <c r="Q2653" s="19">
        <v>410677</v>
      </c>
      <c r="R2653" s="19">
        <v>0</v>
      </c>
      <c r="S2653" s="19">
        <v>410677</v>
      </c>
      <c r="T2653" s="19">
        <v>0</v>
      </c>
    </row>
    <row r="2654" spans="1:20" outlineLevel="3" x14ac:dyDescent="0.35">
      <c r="H2654" s="1" t="s">
        <v>11443</v>
      </c>
      <c r="O2654" s="18"/>
      <c r="Q2654" s="19">
        <f>SUBTOTAL(9,Q2650:Q2653)</f>
        <v>1642708</v>
      </c>
      <c r="R2654" s="19">
        <f>SUBTOTAL(9,R2650:R2653)</f>
        <v>0</v>
      </c>
      <c r="S2654" s="19">
        <f>SUBTOTAL(9,S2650:S2653)</f>
        <v>1642708</v>
      </c>
      <c r="T2654" s="19">
        <f>SUBTOTAL(9,T2650:T2653)</f>
        <v>0</v>
      </c>
    </row>
    <row r="2655" spans="1:20" outlineLevel="4" x14ac:dyDescent="0.35">
      <c r="A2655" s="9" t="s">
        <v>104</v>
      </c>
      <c r="B2655" s="9" t="s">
        <v>105</v>
      </c>
      <c r="C2655" s="12" t="s">
        <v>3068</v>
      </c>
      <c r="D2655" s="5" t="s">
        <v>3069</v>
      </c>
      <c r="E2655" s="9" t="s">
        <v>3105</v>
      </c>
      <c r="F2655" s="5" t="s">
        <v>4</v>
      </c>
      <c r="G2655" s="5" t="s">
        <v>106</v>
      </c>
      <c r="H2655" s="5" t="s">
        <v>109</v>
      </c>
      <c r="I2655" s="20" t="s">
        <v>12480</v>
      </c>
      <c r="J2655" s="5" t="s">
        <v>4</v>
      </c>
      <c r="K2655" s="5" t="s">
        <v>4</v>
      </c>
      <c r="L2655" s="5" t="s">
        <v>4</v>
      </c>
      <c r="M2655" s="5" t="s">
        <v>5</v>
      </c>
      <c r="N2655" s="5" t="s">
        <v>3106</v>
      </c>
      <c r="O2655" s="18">
        <v>44524</v>
      </c>
      <c r="P2655" s="5" t="s">
        <v>7</v>
      </c>
      <c r="Q2655" s="19">
        <v>105578</v>
      </c>
      <c r="R2655" s="19">
        <v>0</v>
      </c>
      <c r="S2655" s="19">
        <v>105578</v>
      </c>
      <c r="T2655" s="19">
        <v>0</v>
      </c>
    </row>
    <row r="2656" spans="1:20" outlineLevel="3" x14ac:dyDescent="0.35">
      <c r="H2656" s="1" t="s">
        <v>10933</v>
      </c>
      <c r="O2656" s="18"/>
      <c r="Q2656" s="19">
        <f>SUBTOTAL(9,Q2655:Q2655)</f>
        <v>105578</v>
      </c>
      <c r="R2656" s="19">
        <f>SUBTOTAL(9,R2655:R2655)</f>
        <v>0</v>
      </c>
      <c r="S2656" s="19">
        <f>SUBTOTAL(9,S2655:S2655)</f>
        <v>105578</v>
      </c>
      <c r="T2656" s="19">
        <f>SUBTOTAL(9,T2655:T2655)</f>
        <v>0</v>
      </c>
    </row>
    <row r="2657" spans="1:20" outlineLevel="4" x14ac:dyDescent="0.35">
      <c r="A2657" s="9" t="s">
        <v>104</v>
      </c>
      <c r="B2657" s="9" t="s">
        <v>105</v>
      </c>
      <c r="C2657" s="12" t="s">
        <v>3068</v>
      </c>
      <c r="D2657" s="5" t="s">
        <v>3069</v>
      </c>
      <c r="E2657" s="9" t="s">
        <v>3105</v>
      </c>
      <c r="F2657" s="5" t="s">
        <v>4</v>
      </c>
      <c r="G2657" s="5" t="s">
        <v>106</v>
      </c>
      <c r="H2657" s="5" t="s">
        <v>110</v>
      </c>
      <c r="I2657" s="20" t="s">
        <v>12481</v>
      </c>
      <c r="J2657" s="5" t="s">
        <v>4</v>
      </c>
      <c r="K2657" s="5" t="s">
        <v>4</v>
      </c>
      <c r="L2657" s="5" t="s">
        <v>4</v>
      </c>
      <c r="M2657" s="5" t="s">
        <v>5</v>
      </c>
      <c r="N2657" s="5" t="s">
        <v>3106</v>
      </c>
      <c r="O2657" s="18">
        <v>44524</v>
      </c>
      <c r="P2657" s="5" t="s">
        <v>7</v>
      </c>
      <c r="Q2657" s="19">
        <v>40922</v>
      </c>
      <c r="R2657" s="19">
        <v>0</v>
      </c>
      <c r="S2657" s="19">
        <v>40922</v>
      </c>
      <c r="T2657" s="19">
        <v>0</v>
      </c>
    </row>
    <row r="2658" spans="1:20" outlineLevel="3" x14ac:dyDescent="0.35">
      <c r="H2658" s="1" t="s">
        <v>10934</v>
      </c>
      <c r="O2658" s="18"/>
      <c r="Q2658" s="19">
        <f>SUBTOTAL(9,Q2657:Q2657)</f>
        <v>40922</v>
      </c>
      <c r="R2658" s="19">
        <f>SUBTOTAL(9,R2657:R2657)</f>
        <v>0</v>
      </c>
      <c r="S2658" s="19">
        <f>SUBTOTAL(9,S2657:S2657)</f>
        <v>40922</v>
      </c>
      <c r="T2658" s="19">
        <f>SUBTOTAL(9,T2657:T2657)</f>
        <v>0</v>
      </c>
    </row>
    <row r="2659" spans="1:20" outlineLevel="4" x14ac:dyDescent="0.35">
      <c r="A2659" s="9" t="s">
        <v>74</v>
      </c>
      <c r="B2659" s="9" t="s">
        <v>75</v>
      </c>
      <c r="C2659" s="12" t="s">
        <v>3068</v>
      </c>
      <c r="D2659" s="5" t="s">
        <v>3069</v>
      </c>
      <c r="E2659" s="9" t="s">
        <v>3069</v>
      </c>
      <c r="F2659" s="5" t="s">
        <v>4</v>
      </c>
      <c r="G2659" s="5" t="s">
        <v>729</v>
      </c>
      <c r="H2659" s="5" t="s">
        <v>3114</v>
      </c>
      <c r="I2659" s="4" t="s">
        <v>3109</v>
      </c>
      <c r="J2659" s="5" t="s">
        <v>4</v>
      </c>
      <c r="K2659" s="5" t="s">
        <v>4</v>
      </c>
      <c r="L2659" s="5" t="s">
        <v>4</v>
      </c>
      <c r="M2659" s="5" t="s">
        <v>5</v>
      </c>
      <c r="N2659" s="5" t="s">
        <v>3113</v>
      </c>
      <c r="O2659" s="18">
        <v>44656</v>
      </c>
      <c r="P2659" s="5" t="s">
        <v>7</v>
      </c>
      <c r="Q2659" s="19">
        <v>14500000</v>
      </c>
      <c r="R2659" s="19">
        <v>0</v>
      </c>
      <c r="S2659" s="19">
        <v>14500000</v>
      </c>
      <c r="T2659" s="19">
        <v>0</v>
      </c>
    </row>
    <row r="2660" spans="1:20" outlineLevel="4" x14ac:dyDescent="0.35">
      <c r="A2660" s="9" t="s">
        <v>74</v>
      </c>
      <c r="B2660" s="9" t="s">
        <v>75</v>
      </c>
      <c r="C2660" s="12" t="s">
        <v>3068</v>
      </c>
      <c r="D2660" s="5" t="s">
        <v>3069</v>
      </c>
      <c r="E2660" s="9" t="s">
        <v>3069</v>
      </c>
      <c r="F2660" s="5" t="s">
        <v>4</v>
      </c>
      <c r="G2660" s="5" t="s">
        <v>729</v>
      </c>
      <c r="H2660" s="5" t="s">
        <v>3114</v>
      </c>
      <c r="I2660" s="4" t="s">
        <v>3109</v>
      </c>
      <c r="J2660" s="5" t="s">
        <v>4</v>
      </c>
      <c r="K2660" s="5" t="s">
        <v>4</v>
      </c>
      <c r="L2660" s="5" t="s">
        <v>4</v>
      </c>
      <c r="M2660" s="5" t="s">
        <v>5</v>
      </c>
      <c r="N2660" s="5" t="s">
        <v>3115</v>
      </c>
      <c r="O2660" s="18">
        <v>44714</v>
      </c>
      <c r="P2660" s="5" t="s">
        <v>7</v>
      </c>
      <c r="Q2660" s="19">
        <v>14500000</v>
      </c>
      <c r="R2660" s="19">
        <v>0</v>
      </c>
      <c r="S2660" s="19">
        <v>14500000</v>
      </c>
      <c r="T2660" s="19">
        <v>0</v>
      </c>
    </row>
    <row r="2661" spans="1:20" outlineLevel="3" x14ac:dyDescent="0.35">
      <c r="H2661" s="1" t="s">
        <v>11444</v>
      </c>
      <c r="O2661" s="18"/>
      <c r="Q2661" s="19">
        <f>SUBTOTAL(9,Q2659:Q2660)</f>
        <v>29000000</v>
      </c>
      <c r="R2661" s="19">
        <f>SUBTOTAL(9,R2659:R2660)</f>
        <v>0</v>
      </c>
      <c r="S2661" s="19">
        <f>SUBTOTAL(9,S2659:S2660)</f>
        <v>29000000</v>
      </c>
      <c r="T2661" s="19">
        <f>SUBTOTAL(9,T2659:T2660)</f>
        <v>0</v>
      </c>
    </row>
    <row r="2662" spans="1:20" outlineLevel="2" x14ac:dyDescent="0.35">
      <c r="C2662" s="11" t="s">
        <v>10316</v>
      </c>
      <c r="O2662" s="18"/>
      <c r="Q2662" s="19">
        <f>SUBTOTAL(9,Q2629:Q2660)</f>
        <v>31346088.829999998</v>
      </c>
      <c r="R2662" s="19">
        <f>SUBTOTAL(9,R2629:R2660)</f>
        <v>160710.83000000002</v>
      </c>
      <c r="S2662" s="19">
        <f>SUBTOTAL(9,S2629:S2660)</f>
        <v>31185378</v>
      </c>
      <c r="T2662" s="19">
        <f>SUBTOTAL(9,T2629:T2660)</f>
        <v>0</v>
      </c>
    </row>
    <row r="2663" spans="1:20" outlineLevel="4" x14ac:dyDescent="0.35">
      <c r="A2663" s="9" t="s">
        <v>74</v>
      </c>
      <c r="B2663" s="9" t="s">
        <v>75</v>
      </c>
      <c r="C2663" s="12" t="s">
        <v>3116</v>
      </c>
      <c r="D2663" s="5" t="s">
        <v>3117</v>
      </c>
      <c r="E2663" s="9" t="s">
        <v>3118</v>
      </c>
      <c r="F2663" s="5" t="s">
        <v>4</v>
      </c>
      <c r="G2663" s="5" t="s">
        <v>729</v>
      </c>
      <c r="H2663" s="5" t="s">
        <v>3121</v>
      </c>
      <c r="I2663" s="4" t="s">
        <v>3122</v>
      </c>
      <c r="J2663" s="5" t="s">
        <v>4</v>
      </c>
      <c r="K2663" s="5" t="s">
        <v>4</v>
      </c>
      <c r="L2663" s="5" t="s">
        <v>4</v>
      </c>
      <c r="M2663" s="5" t="s">
        <v>5</v>
      </c>
      <c r="N2663" s="5" t="s">
        <v>3119</v>
      </c>
      <c r="O2663" s="18">
        <v>44504</v>
      </c>
      <c r="P2663" s="5" t="s">
        <v>3120</v>
      </c>
      <c r="Q2663" s="19">
        <v>55140</v>
      </c>
      <c r="R2663" s="19">
        <v>0</v>
      </c>
      <c r="S2663" s="19">
        <v>55140</v>
      </c>
      <c r="T2663" s="19">
        <v>0</v>
      </c>
    </row>
    <row r="2664" spans="1:20" outlineLevel="4" x14ac:dyDescent="0.35">
      <c r="A2664" s="9" t="s">
        <v>74</v>
      </c>
      <c r="B2664" s="9" t="s">
        <v>75</v>
      </c>
      <c r="C2664" s="12" t="s">
        <v>3116</v>
      </c>
      <c r="D2664" s="5" t="s">
        <v>3117</v>
      </c>
      <c r="E2664" s="9" t="s">
        <v>3118</v>
      </c>
      <c r="F2664" s="5" t="s">
        <v>4</v>
      </c>
      <c r="G2664" s="5" t="s">
        <v>729</v>
      </c>
      <c r="H2664" s="5" t="s">
        <v>3121</v>
      </c>
      <c r="I2664" s="4" t="s">
        <v>3122</v>
      </c>
      <c r="J2664" s="5" t="s">
        <v>4</v>
      </c>
      <c r="K2664" s="5" t="s">
        <v>4</v>
      </c>
      <c r="L2664" s="5" t="s">
        <v>4</v>
      </c>
      <c r="M2664" s="5" t="s">
        <v>5</v>
      </c>
      <c r="N2664" s="5" t="s">
        <v>3123</v>
      </c>
      <c r="O2664" s="18">
        <v>44620</v>
      </c>
      <c r="P2664" s="5" t="s">
        <v>3124</v>
      </c>
      <c r="Q2664" s="19">
        <v>318114</v>
      </c>
      <c r="R2664" s="19">
        <v>0</v>
      </c>
      <c r="S2664" s="19">
        <v>318114</v>
      </c>
      <c r="T2664" s="19">
        <v>0</v>
      </c>
    </row>
    <row r="2665" spans="1:20" outlineLevel="3" x14ac:dyDescent="0.35">
      <c r="H2665" s="1" t="s">
        <v>11445</v>
      </c>
      <c r="O2665" s="18"/>
      <c r="Q2665" s="19">
        <f>SUBTOTAL(9,Q2663:Q2664)</f>
        <v>373254</v>
      </c>
      <c r="R2665" s="19">
        <f>SUBTOTAL(9,R2663:R2664)</f>
        <v>0</v>
      </c>
      <c r="S2665" s="19">
        <f>SUBTOTAL(9,S2663:S2664)</f>
        <v>373254</v>
      </c>
      <c r="T2665" s="19">
        <f>SUBTOTAL(9,T2663:T2664)</f>
        <v>0</v>
      </c>
    </row>
    <row r="2666" spans="1:20" ht="29" outlineLevel="4" x14ac:dyDescent="0.35">
      <c r="A2666" s="9" t="s">
        <v>104</v>
      </c>
      <c r="B2666" s="9" t="s">
        <v>105</v>
      </c>
      <c r="C2666" s="12" t="s">
        <v>3116</v>
      </c>
      <c r="D2666" s="5" t="s">
        <v>3117</v>
      </c>
      <c r="E2666" s="9" t="s">
        <v>3125</v>
      </c>
      <c r="F2666" s="5" t="s">
        <v>4</v>
      </c>
      <c r="G2666" s="5" t="s">
        <v>45</v>
      </c>
      <c r="H2666" s="5" t="s">
        <v>3127</v>
      </c>
      <c r="I2666" s="4" t="s">
        <v>3128</v>
      </c>
      <c r="J2666" s="5" t="s">
        <v>4</v>
      </c>
      <c r="K2666" s="5" t="s">
        <v>4</v>
      </c>
      <c r="L2666" s="5" t="s">
        <v>4</v>
      </c>
      <c r="M2666" s="5" t="s">
        <v>5</v>
      </c>
      <c r="N2666" s="5" t="s">
        <v>3126</v>
      </c>
      <c r="O2666" s="18">
        <v>44405</v>
      </c>
      <c r="P2666" s="5" t="s">
        <v>7</v>
      </c>
      <c r="Q2666" s="19">
        <v>3297.13</v>
      </c>
      <c r="R2666" s="19">
        <v>0</v>
      </c>
      <c r="S2666" s="19">
        <v>3297.13</v>
      </c>
      <c r="T2666" s="19">
        <v>0</v>
      </c>
    </row>
    <row r="2667" spans="1:20" ht="29" outlineLevel="4" x14ac:dyDescent="0.35">
      <c r="A2667" s="9" t="s">
        <v>104</v>
      </c>
      <c r="B2667" s="9" t="s">
        <v>105</v>
      </c>
      <c r="C2667" s="12" t="s">
        <v>3116</v>
      </c>
      <c r="D2667" s="5" t="s">
        <v>3117</v>
      </c>
      <c r="E2667" s="9" t="s">
        <v>3125</v>
      </c>
      <c r="F2667" s="5" t="s">
        <v>49</v>
      </c>
      <c r="G2667" s="5" t="s">
        <v>4</v>
      </c>
      <c r="H2667" s="5" t="s">
        <v>3127</v>
      </c>
      <c r="I2667" s="4" t="s">
        <v>3128</v>
      </c>
      <c r="J2667" s="5" t="s">
        <v>4</v>
      </c>
      <c r="K2667" s="5" t="s">
        <v>4</v>
      </c>
      <c r="L2667" s="5" t="s">
        <v>4</v>
      </c>
      <c r="M2667" s="5" t="s">
        <v>5</v>
      </c>
      <c r="N2667" s="5" t="s">
        <v>3126</v>
      </c>
      <c r="O2667" s="18">
        <v>44405</v>
      </c>
      <c r="P2667" s="5" t="s">
        <v>7</v>
      </c>
      <c r="Q2667" s="19">
        <v>52753.87</v>
      </c>
      <c r="R2667" s="19">
        <v>52753.87</v>
      </c>
      <c r="S2667" s="19">
        <v>0</v>
      </c>
      <c r="T2667" s="19">
        <v>0</v>
      </c>
    </row>
    <row r="2668" spans="1:20" outlineLevel="3" x14ac:dyDescent="0.35">
      <c r="H2668" s="1" t="s">
        <v>11446</v>
      </c>
      <c r="O2668" s="18"/>
      <c r="Q2668" s="19">
        <f>SUBTOTAL(9,Q2666:Q2667)</f>
        <v>56051</v>
      </c>
      <c r="R2668" s="19">
        <f>SUBTOTAL(9,R2666:R2667)</f>
        <v>52753.87</v>
      </c>
      <c r="S2668" s="19">
        <f>SUBTOTAL(9,S2666:S2667)</f>
        <v>3297.13</v>
      </c>
      <c r="T2668" s="19">
        <f>SUBTOTAL(9,T2666:T2667)</f>
        <v>0</v>
      </c>
    </row>
    <row r="2669" spans="1:20" outlineLevel="4" x14ac:dyDescent="0.35">
      <c r="A2669" s="9" t="s">
        <v>74</v>
      </c>
      <c r="B2669" s="9" t="s">
        <v>75</v>
      </c>
      <c r="C2669" s="12" t="s">
        <v>3116</v>
      </c>
      <c r="D2669" s="5" t="s">
        <v>3117</v>
      </c>
      <c r="E2669" s="9" t="s">
        <v>3118</v>
      </c>
      <c r="F2669" s="5" t="s">
        <v>77</v>
      </c>
      <c r="G2669" s="5" t="s">
        <v>4</v>
      </c>
      <c r="H2669" s="5" t="s">
        <v>3131</v>
      </c>
      <c r="I2669" s="4" t="s">
        <v>3132</v>
      </c>
      <c r="J2669" s="5" t="s">
        <v>4</v>
      </c>
      <c r="K2669" s="5" t="s">
        <v>4</v>
      </c>
      <c r="L2669" s="5" t="s">
        <v>4</v>
      </c>
      <c r="M2669" s="5" t="s">
        <v>5</v>
      </c>
      <c r="N2669" s="5" t="s">
        <v>3129</v>
      </c>
      <c r="O2669" s="18">
        <v>44700</v>
      </c>
      <c r="P2669" s="5" t="s">
        <v>3130</v>
      </c>
      <c r="Q2669" s="19">
        <v>82000</v>
      </c>
      <c r="R2669" s="19">
        <v>82000</v>
      </c>
      <c r="S2669" s="19">
        <v>0</v>
      </c>
      <c r="T2669" s="19">
        <v>0</v>
      </c>
    </row>
    <row r="2670" spans="1:20" outlineLevel="3" x14ac:dyDescent="0.35">
      <c r="H2670" s="1" t="s">
        <v>11447</v>
      </c>
      <c r="O2670" s="18"/>
      <c r="Q2670" s="19">
        <f>SUBTOTAL(9,Q2669:Q2669)</f>
        <v>82000</v>
      </c>
      <c r="R2670" s="19">
        <f>SUBTOTAL(9,R2669:R2669)</f>
        <v>82000</v>
      </c>
      <c r="S2670" s="19">
        <f>SUBTOTAL(9,S2669:S2669)</f>
        <v>0</v>
      </c>
      <c r="T2670" s="19">
        <f>SUBTOTAL(9,T2669:T2669)</f>
        <v>0</v>
      </c>
    </row>
    <row r="2671" spans="1:20" ht="29" outlineLevel="4" x14ac:dyDescent="0.35">
      <c r="A2671" s="9" t="s">
        <v>104</v>
      </c>
      <c r="B2671" s="9" t="s">
        <v>105</v>
      </c>
      <c r="C2671" s="12" t="s">
        <v>3116</v>
      </c>
      <c r="D2671" s="5" t="s">
        <v>3117</v>
      </c>
      <c r="E2671" s="9" t="s">
        <v>3125</v>
      </c>
      <c r="F2671" s="5" t="s">
        <v>49</v>
      </c>
      <c r="G2671" s="5" t="s">
        <v>4</v>
      </c>
      <c r="H2671" s="5" t="s">
        <v>3134</v>
      </c>
      <c r="I2671" s="4" t="s">
        <v>3135</v>
      </c>
      <c r="J2671" s="5" t="s">
        <v>4</v>
      </c>
      <c r="K2671" s="5" t="s">
        <v>4</v>
      </c>
      <c r="L2671" s="5" t="s">
        <v>4</v>
      </c>
      <c r="M2671" s="5" t="s">
        <v>5</v>
      </c>
      <c r="N2671" s="5" t="s">
        <v>3133</v>
      </c>
      <c r="O2671" s="18">
        <v>44406</v>
      </c>
      <c r="P2671" s="5" t="s">
        <v>7</v>
      </c>
      <c r="Q2671" s="19">
        <v>62676</v>
      </c>
      <c r="R2671" s="19">
        <v>62676</v>
      </c>
      <c r="S2671" s="19">
        <v>0</v>
      </c>
      <c r="T2671" s="19">
        <v>0</v>
      </c>
    </row>
    <row r="2672" spans="1:20" ht="29" outlineLevel="4" x14ac:dyDescent="0.35">
      <c r="A2672" s="9" t="s">
        <v>104</v>
      </c>
      <c r="B2672" s="9" t="s">
        <v>105</v>
      </c>
      <c r="C2672" s="12" t="s">
        <v>3116</v>
      </c>
      <c r="D2672" s="5" t="s">
        <v>3117</v>
      </c>
      <c r="E2672" s="9" t="s">
        <v>3125</v>
      </c>
      <c r="F2672" s="5" t="s">
        <v>49</v>
      </c>
      <c r="G2672" s="5" t="s">
        <v>4</v>
      </c>
      <c r="H2672" s="5" t="s">
        <v>3134</v>
      </c>
      <c r="I2672" s="4" t="s">
        <v>3135</v>
      </c>
      <c r="J2672" s="5" t="s">
        <v>4</v>
      </c>
      <c r="K2672" s="5" t="s">
        <v>4</v>
      </c>
      <c r="L2672" s="5" t="s">
        <v>4</v>
      </c>
      <c r="M2672" s="5" t="s">
        <v>5</v>
      </c>
      <c r="N2672" s="5" t="s">
        <v>3136</v>
      </c>
      <c r="O2672" s="18">
        <v>44484</v>
      </c>
      <c r="P2672" s="5" t="s">
        <v>7</v>
      </c>
      <c r="Q2672" s="19">
        <v>89119</v>
      </c>
      <c r="R2672" s="19">
        <v>89119</v>
      </c>
      <c r="S2672" s="19">
        <v>0</v>
      </c>
      <c r="T2672" s="19">
        <v>0</v>
      </c>
    </row>
    <row r="2673" spans="1:20" ht="29" outlineLevel="4" x14ac:dyDescent="0.35">
      <c r="A2673" s="9" t="s">
        <v>104</v>
      </c>
      <c r="B2673" s="9" t="s">
        <v>105</v>
      </c>
      <c r="C2673" s="12" t="s">
        <v>3116</v>
      </c>
      <c r="D2673" s="5" t="s">
        <v>3117</v>
      </c>
      <c r="E2673" s="9" t="s">
        <v>3125</v>
      </c>
      <c r="F2673" s="5" t="s">
        <v>49</v>
      </c>
      <c r="G2673" s="5" t="s">
        <v>4</v>
      </c>
      <c r="H2673" s="5" t="s">
        <v>3134</v>
      </c>
      <c r="I2673" s="4" t="s">
        <v>3135</v>
      </c>
      <c r="J2673" s="5" t="s">
        <v>4</v>
      </c>
      <c r="K2673" s="5" t="s">
        <v>4</v>
      </c>
      <c r="L2673" s="5" t="s">
        <v>4</v>
      </c>
      <c r="M2673" s="5" t="s">
        <v>5</v>
      </c>
      <c r="N2673" s="5" t="s">
        <v>3137</v>
      </c>
      <c r="O2673" s="18">
        <v>44634</v>
      </c>
      <c r="P2673" s="5" t="s">
        <v>7</v>
      </c>
      <c r="Q2673" s="19">
        <v>80626</v>
      </c>
      <c r="R2673" s="19">
        <v>80626</v>
      </c>
      <c r="S2673" s="19">
        <v>0</v>
      </c>
      <c r="T2673" s="19">
        <v>0</v>
      </c>
    </row>
    <row r="2674" spans="1:20" ht="29" outlineLevel="4" x14ac:dyDescent="0.35">
      <c r="A2674" s="9" t="s">
        <v>104</v>
      </c>
      <c r="B2674" s="9" t="s">
        <v>105</v>
      </c>
      <c r="C2674" s="12" t="s">
        <v>3116</v>
      </c>
      <c r="D2674" s="5" t="s">
        <v>3117</v>
      </c>
      <c r="E2674" s="9" t="s">
        <v>3125</v>
      </c>
      <c r="F2674" s="5" t="s">
        <v>49</v>
      </c>
      <c r="G2674" s="5" t="s">
        <v>4</v>
      </c>
      <c r="H2674" s="5" t="s">
        <v>3134</v>
      </c>
      <c r="I2674" s="4" t="s">
        <v>3135</v>
      </c>
      <c r="J2674" s="5" t="s">
        <v>4</v>
      </c>
      <c r="K2674" s="5" t="s">
        <v>4</v>
      </c>
      <c r="L2674" s="5" t="s">
        <v>4</v>
      </c>
      <c r="M2674" s="5" t="s">
        <v>5</v>
      </c>
      <c r="N2674" s="5" t="s">
        <v>3138</v>
      </c>
      <c r="O2674" s="18">
        <v>44708</v>
      </c>
      <c r="P2674" s="5" t="s">
        <v>7</v>
      </c>
      <c r="Q2674" s="19">
        <v>89501</v>
      </c>
      <c r="R2674" s="19">
        <v>89501</v>
      </c>
      <c r="S2674" s="19">
        <v>0</v>
      </c>
      <c r="T2674" s="19">
        <v>0</v>
      </c>
    </row>
    <row r="2675" spans="1:20" outlineLevel="3" x14ac:dyDescent="0.35">
      <c r="H2675" s="1" t="s">
        <v>11448</v>
      </c>
      <c r="O2675" s="18"/>
      <c r="Q2675" s="19">
        <f>SUBTOTAL(9,Q2671:Q2674)</f>
        <v>321922</v>
      </c>
      <c r="R2675" s="19">
        <f>SUBTOTAL(9,R2671:R2674)</f>
        <v>321922</v>
      </c>
      <c r="S2675" s="19">
        <f>SUBTOTAL(9,S2671:S2674)</f>
        <v>0</v>
      </c>
      <c r="T2675" s="19">
        <f>SUBTOTAL(9,T2671:T2674)</f>
        <v>0</v>
      </c>
    </row>
    <row r="2676" spans="1:20" outlineLevel="4" x14ac:dyDescent="0.35">
      <c r="A2676" s="9" t="s">
        <v>74</v>
      </c>
      <c r="B2676" s="9" t="s">
        <v>75</v>
      </c>
      <c r="C2676" s="12" t="s">
        <v>3116</v>
      </c>
      <c r="D2676" s="5" t="s">
        <v>3117</v>
      </c>
      <c r="E2676" s="9" t="s">
        <v>3118</v>
      </c>
      <c r="F2676" s="5" t="s">
        <v>77</v>
      </c>
      <c r="G2676" s="5" t="s">
        <v>4</v>
      </c>
      <c r="H2676" s="5" t="s">
        <v>3141</v>
      </c>
      <c r="I2676" s="4" t="s">
        <v>3132</v>
      </c>
      <c r="J2676" s="5" t="s">
        <v>4</v>
      </c>
      <c r="K2676" s="5" t="s">
        <v>4</v>
      </c>
      <c r="L2676" s="5" t="s">
        <v>4</v>
      </c>
      <c r="M2676" s="5" t="s">
        <v>5</v>
      </c>
      <c r="N2676" s="5" t="s">
        <v>3139</v>
      </c>
      <c r="O2676" s="18">
        <v>44406</v>
      </c>
      <c r="P2676" s="5" t="s">
        <v>3140</v>
      </c>
      <c r="Q2676" s="19">
        <v>336</v>
      </c>
      <c r="R2676" s="19">
        <v>336</v>
      </c>
      <c r="S2676" s="19">
        <v>0</v>
      </c>
      <c r="T2676" s="19">
        <v>0</v>
      </c>
    </row>
    <row r="2677" spans="1:20" outlineLevel="4" x14ac:dyDescent="0.35">
      <c r="A2677" s="9" t="s">
        <v>74</v>
      </c>
      <c r="B2677" s="9" t="s">
        <v>75</v>
      </c>
      <c r="C2677" s="12" t="s">
        <v>3116</v>
      </c>
      <c r="D2677" s="5" t="s">
        <v>3117</v>
      </c>
      <c r="E2677" s="9" t="s">
        <v>3118</v>
      </c>
      <c r="F2677" s="5" t="s">
        <v>77</v>
      </c>
      <c r="G2677" s="5" t="s">
        <v>4</v>
      </c>
      <c r="H2677" s="5" t="s">
        <v>3141</v>
      </c>
      <c r="I2677" s="4" t="s">
        <v>3132</v>
      </c>
      <c r="J2677" s="5" t="s">
        <v>4</v>
      </c>
      <c r="K2677" s="5" t="s">
        <v>4</v>
      </c>
      <c r="L2677" s="5" t="s">
        <v>4</v>
      </c>
      <c r="M2677" s="5" t="s">
        <v>5</v>
      </c>
      <c r="N2677" s="5" t="s">
        <v>3142</v>
      </c>
      <c r="O2677" s="18">
        <v>44620</v>
      </c>
      <c r="P2677" s="5" t="s">
        <v>3124</v>
      </c>
      <c r="Q2677" s="19">
        <v>10590</v>
      </c>
      <c r="R2677" s="19">
        <v>10590</v>
      </c>
      <c r="S2677" s="19">
        <v>0</v>
      </c>
      <c r="T2677" s="19">
        <v>0</v>
      </c>
    </row>
    <row r="2678" spans="1:20" outlineLevel="4" x14ac:dyDescent="0.35">
      <c r="A2678" s="9" t="s">
        <v>74</v>
      </c>
      <c r="B2678" s="9" t="s">
        <v>75</v>
      </c>
      <c r="C2678" s="12" t="s">
        <v>3116</v>
      </c>
      <c r="D2678" s="5" t="s">
        <v>3117</v>
      </c>
      <c r="E2678" s="9" t="s">
        <v>3118</v>
      </c>
      <c r="F2678" s="5" t="s">
        <v>77</v>
      </c>
      <c r="G2678" s="5" t="s">
        <v>4</v>
      </c>
      <c r="H2678" s="5" t="s">
        <v>3141</v>
      </c>
      <c r="I2678" s="4" t="s">
        <v>3132</v>
      </c>
      <c r="J2678" s="5" t="s">
        <v>4</v>
      </c>
      <c r="K2678" s="5" t="s">
        <v>4</v>
      </c>
      <c r="L2678" s="5" t="s">
        <v>4</v>
      </c>
      <c r="M2678" s="5" t="s">
        <v>5</v>
      </c>
      <c r="N2678" s="5" t="s">
        <v>3143</v>
      </c>
      <c r="O2678" s="18">
        <v>44683</v>
      </c>
      <c r="P2678" s="5" t="s">
        <v>3144</v>
      </c>
      <c r="Q2678" s="19">
        <v>4202</v>
      </c>
      <c r="R2678" s="19">
        <v>4202</v>
      </c>
      <c r="S2678" s="19">
        <v>0</v>
      </c>
      <c r="T2678" s="19">
        <v>0</v>
      </c>
    </row>
    <row r="2679" spans="1:20" outlineLevel="3" x14ac:dyDescent="0.35">
      <c r="H2679" s="1" t="s">
        <v>11449</v>
      </c>
      <c r="O2679" s="18"/>
      <c r="Q2679" s="19">
        <f>SUBTOTAL(9,Q2676:Q2678)</f>
        <v>15128</v>
      </c>
      <c r="R2679" s="19">
        <f>SUBTOTAL(9,R2676:R2678)</f>
        <v>15128</v>
      </c>
      <c r="S2679" s="19">
        <f>SUBTOTAL(9,S2676:S2678)</f>
        <v>0</v>
      </c>
      <c r="T2679" s="19">
        <f>SUBTOTAL(9,T2676:T2678)</f>
        <v>0</v>
      </c>
    </row>
    <row r="2680" spans="1:20" ht="29" outlineLevel="4" x14ac:dyDescent="0.35">
      <c r="A2680" s="9" t="s">
        <v>104</v>
      </c>
      <c r="B2680" s="9" t="s">
        <v>105</v>
      </c>
      <c r="C2680" s="12" t="s">
        <v>3116</v>
      </c>
      <c r="D2680" s="5" t="s">
        <v>3117</v>
      </c>
      <c r="E2680" s="9" t="s">
        <v>3125</v>
      </c>
      <c r="F2680" s="5" t="s">
        <v>125</v>
      </c>
      <c r="G2680" s="5" t="s">
        <v>4</v>
      </c>
      <c r="H2680" s="5" t="s">
        <v>3146</v>
      </c>
      <c r="I2680" s="4" t="s">
        <v>3147</v>
      </c>
      <c r="J2680" s="5" t="s">
        <v>4</v>
      </c>
      <c r="K2680" s="5" t="s">
        <v>4</v>
      </c>
      <c r="L2680" s="5" t="s">
        <v>4</v>
      </c>
      <c r="M2680" s="5" t="s">
        <v>5</v>
      </c>
      <c r="N2680" s="5" t="s">
        <v>3145</v>
      </c>
      <c r="O2680" s="18">
        <v>44406</v>
      </c>
      <c r="P2680" s="5" t="s">
        <v>7</v>
      </c>
      <c r="Q2680" s="19">
        <v>74553</v>
      </c>
      <c r="R2680" s="19">
        <v>74553</v>
      </c>
      <c r="S2680" s="19">
        <v>0</v>
      </c>
      <c r="T2680" s="19">
        <v>0</v>
      </c>
    </row>
    <row r="2681" spans="1:20" outlineLevel="3" x14ac:dyDescent="0.35">
      <c r="H2681" s="1" t="s">
        <v>11450</v>
      </c>
      <c r="O2681" s="18"/>
      <c r="Q2681" s="19">
        <f>SUBTOTAL(9,Q2680:Q2680)</f>
        <v>74553</v>
      </c>
      <c r="R2681" s="19">
        <f>SUBTOTAL(9,R2680:R2680)</f>
        <v>74553</v>
      </c>
      <c r="S2681" s="19">
        <f>SUBTOTAL(9,S2680:S2680)</f>
        <v>0</v>
      </c>
      <c r="T2681" s="19">
        <f>SUBTOTAL(9,T2680:T2680)</f>
        <v>0</v>
      </c>
    </row>
    <row r="2682" spans="1:20" outlineLevel="4" x14ac:dyDescent="0.35">
      <c r="A2682" s="9" t="s">
        <v>74</v>
      </c>
      <c r="B2682" s="9" t="s">
        <v>75</v>
      </c>
      <c r="C2682" s="12" t="s">
        <v>3116</v>
      </c>
      <c r="D2682" s="5" t="s">
        <v>3117</v>
      </c>
      <c r="E2682" s="9" t="s">
        <v>3118</v>
      </c>
      <c r="F2682" s="5" t="s">
        <v>77</v>
      </c>
      <c r="G2682" s="5" t="s">
        <v>4</v>
      </c>
      <c r="H2682" s="5" t="s">
        <v>3150</v>
      </c>
      <c r="I2682" s="4" t="s">
        <v>3132</v>
      </c>
      <c r="J2682" s="5" t="s">
        <v>4</v>
      </c>
      <c r="K2682" s="5" t="s">
        <v>4</v>
      </c>
      <c r="L2682" s="5" t="s">
        <v>4</v>
      </c>
      <c r="M2682" s="5" t="s">
        <v>5</v>
      </c>
      <c r="N2682" s="5" t="s">
        <v>3148</v>
      </c>
      <c r="O2682" s="18">
        <v>44501</v>
      </c>
      <c r="P2682" s="5" t="s">
        <v>3149</v>
      </c>
      <c r="Q2682" s="19">
        <v>2651</v>
      </c>
      <c r="R2682" s="19">
        <v>2651</v>
      </c>
      <c r="S2682" s="19">
        <v>0</v>
      </c>
      <c r="T2682" s="19">
        <v>0</v>
      </c>
    </row>
    <row r="2683" spans="1:20" outlineLevel="4" x14ac:dyDescent="0.35">
      <c r="A2683" s="9" t="s">
        <v>74</v>
      </c>
      <c r="B2683" s="9" t="s">
        <v>75</v>
      </c>
      <c r="C2683" s="12" t="s">
        <v>3116</v>
      </c>
      <c r="D2683" s="5" t="s">
        <v>3117</v>
      </c>
      <c r="E2683" s="9" t="s">
        <v>3118</v>
      </c>
      <c r="F2683" s="5" t="s">
        <v>77</v>
      </c>
      <c r="G2683" s="5" t="s">
        <v>4</v>
      </c>
      <c r="H2683" s="5" t="s">
        <v>3150</v>
      </c>
      <c r="I2683" s="4" t="s">
        <v>3132</v>
      </c>
      <c r="J2683" s="5" t="s">
        <v>4</v>
      </c>
      <c r="K2683" s="5" t="s">
        <v>4</v>
      </c>
      <c r="L2683" s="5" t="s">
        <v>4</v>
      </c>
      <c r="M2683" s="5" t="s">
        <v>5</v>
      </c>
      <c r="N2683" s="5" t="s">
        <v>3151</v>
      </c>
      <c r="O2683" s="18">
        <v>44552</v>
      </c>
      <c r="P2683" s="5" t="s">
        <v>3152</v>
      </c>
      <c r="Q2683" s="19">
        <v>1136</v>
      </c>
      <c r="R2683" s="19">
        <v>1136</v>
      </c>
      <c r="S2683" s="19">
        <v>0</v>
      </c>
      <c r="T2683" s="19">
        <v>0</v>
      </c>
    </row>
    <row r="2684" spans="1:20" outlineLevel="4" x14ac:dyDescent="0.35">
      <c r="A2684" s="9" t="s">
        <v>74</v>
      </c>
      <c r="B2684" s="9" t="s">
        <v>75</v>
      </c>
      <c r="C2684" s="12" t="s">
        <v>3116</v>
      </c>
      <c r="D2684" s="5" t="s">
        <v>3117</v>
      </c>
      <c r="E2684" s="9" t="s">
        <v>3118</v>
      </c>
      <c r="F2684" s="5" t="s">
        <v>77</v>
      </c>
      <c r="G2684" s="5" t="s">
        <v>4</v>
      </c>
      <c r="H2684" s="5" t="s">
        <v>3150</v>
      </c>
      <c r="I2684" s="4" t="s">
        <v>3132</v>
      </c>
      <c r="J2684" s="5" t="s">
        <v>4</v>
      </c>
      <c r="K2684" s="5" t="s">
        <v>4</v>
      </c>
      <c r="L2684" s="5" t="s">
        <v>4</v>
      </c>
      <c r="M2684" s="5" t="s">
        <v>5</v>
      </c>
      <c r="N2684" s="5" t="s">
        <v>3153</v>
      </c>
      <c r="O2684" s="18">
        <v>44585</v>
      </c>
      <c r="P2684" s="5" t="s">
        <v>3154</v>
      </c>
      <c r="Q2684" s="19">
        <v>13102</v>
      </c>
      <c r="R2684" s="19">
        <v>13102</v>
      </c>
      <c r="S2684" s="19">
        <v>0</v>
      </c>
      <c r="T2684" s="19">
        <v>0</v>
      </c>
    </row>
    <row r="2685" spans="1:20" outlineLevel="3" x14ac:dyDescent="0.35">
      <c r="H2685" s="1" t="s">
        <v>11451</v>
      </c>
      <c r="O2685" s="18"/>
      <c r="Q2685" s="19">
        <f>SUBTOTAL(9,Q2682:Q2684)</f>
        <v>16889</v>
      </c>
      <c r="R2685" s="19">
        <f>SUBTOTAL(9,R2682:R2684)</f>
        <v>16889</v>
      </c>
      <c r="S2685" s="19">
        <f>SUBTOTAL(9,S2682:S2684)</f>
        <v>0</v>
      </c>
      <c r="T2685" s="19">
        <f>SUBTOTAL(9,T2682:T2684)</f>
        <v>0</v>
      </c>
    </row>
    <row r="2686" spans="1:20" ht="29" outlineLevel="4" x14ac:dyDescent="0.35">
      <c r="A2686" s="9" t="s">
        <v>104</v>
      </c>
      <c r="B2686" s="9" t="s">
        <v>105</v>
      </c>
      <c r="C2686" s="12" t="s">
        <v>3116</v>
      </c>
      <c r="D2686" s="5" t="s">
        <v>3117</v>
      </c>
      <c r="E2686" s="9" t="s">
        <v>3125</v>
      </c>
      <c r="F2686" s="5" t="s">
        <v>4</v>
      </c>
      <c r="G2686" s="5" t="s">
        <v>45</v>
      </c>
      <c r="H2686" s="5" t="s">
        <v>3156</v>
      </c>
      <c r="I2686" s="4" t="s">
        <v>3157</v>
      </c>
      <c r="J2686" s="5" t="s">
        <v>4</v>
      </c>
      <c r="K2686" s="5" t="s">
        <v>4</v>
      </c>
      <c r="L2686" s="5" t="s">
        <v>4</v>
      </c>
      <c r="M2686" s="5" t="s">
        <v>5</v>
      </c>
      <c r="N2686" s="5" t="s">
        <v>3155</v>
      </c>
      <c r="O2686" s="18">
        <v>44474</v>
      </c>
      <c r="P2686" s="5" t="s">
        <v>7</v>
      </c>
      <c r="Q2686" s="19">
        <v>2373.6999999999998</v>
      </c>
      <c r="R2686" s="19">
        <v>0</v>
      </c>
      <c r="S2686" s="19">
        <v>2373.6999999999998</v>
      </c>
      <c r="T2686" s="19">
        <v>0</v>
      </c>
    </row>
    <row r="2687" spans="1:20" ht="29" outlineLevel="4" x14ac:dyDescent="0.35">
      <c r="A2687" s="9" t="s">
        <v>104</v>
      </c>
      <c r="B2687" s="9" t="s">
        <v>105</v>
      </c>
      <c r="C2687" s="12" t="s">
        <v>3116</v>
      </c>
      <c r="D2687" s="5" t="s">
        <v>3117</v>
      </c>
      <c r="E2687" s="9" t="s">
        <v>3125</v>
      </c>
      <c r="F2687" s="5" t="s">
        <v>4</v>
      </c>
      <c r="G2687" s="5" t="s">
        <v>45</v>
      </c>
      <c r="H2687" s="5" t="s">
        <v>3156</v>
      </c>
      <c r="I2687" s="4" t="s">
        <v>3157</v>
      </c>
      <c r="J2687" s="5" t="s">
        <v>4</v>
      </c>
      <c r="K2687" s="5" t="s">
        <v>4</v>
      </c>
      <c r="L2687" s="5" t="s">
        <v>4</v>
      </c>
      <c r="M2687" s="5" t="s">
        <v>5</v>
      </c>
      <c r="N2687" s="5" t="s">
        <v>3158</v>
      </c>
      <c r="O2687" s="18">
        <v>44596</v>
      </c>
      <c r="P2687" s="5" t="s">
        <v>7</v>
      </c>
      <c r="Q2687" s="19">
        <v>2891.05</v>
      </c>
      <c r="R2687" s="19">
        <v>0</v>
      </c>
      <c r="S2687" s="19">
        <v>2891.05</v>
      </c>
      <c r="T2687" s="19">
        <v>0</v>
      </c>
    </row>
    <row r="2688" spans="1:20" ht="29" outlineLevel="4" x14ac:dyDescent="0.35">
      <c r="A2688" s="9" t="s">
        <v>104</v>
      </c>
      <c r="B2688" s="9" t="s">
        <v>105</v>
      </c>
      <c r="C2688" s="12" t="s">
        <v>3116</v>
      </c>
      <c r="D2688" s="5" t="s">
        <v>3117</v>
      </c>
      <c r="E2688" s="9" t="s">
        <v>3125</v>
      </c>
      <c r="F2688" s="5" t="s">
        <v>4</v>
      </c>
      <c r="G2688" s="5" t="s">
        <v>45</v>
      </c>
      <c r="H2688" s="5" t="s">
        <v>3156</v>
      </c>
      <c r="I2688" s="4" t="s">
        <v>3157</v>
      </c>
      <c r="J2688" s="5" t="s">
        <v>4</v>
      </c>
      <c r="K2688" s="5" t="s">
        <v>4</v>
      </c>
      <c r="L2688" s="5" t="s">
        <v>4</v>
      </c>
      <c r="M2688" s="5" t="s">
        <v>5</v>
      </c>
      <c r="N2688" s="5" t="s">
        <v>3159</v>
      </c>
      <c r="O2688" s="18">
        <v>44685</v>
      </c>
      <c r="P2688" s="5" t="s">
        <v>7</v>
      </c>
      <c r="Q2688" s="19">
        <v>2456.6799999999998</v>
      </c>
      <c r="R2688" s="19">
        <v>0</v>
      </c>
      <c r="S2688" s="19">
        <v>2456.6799999999998</v>
      </c>
      <c r="T2688" s="19">
        <v>0</v>
      </c>
    </row>
    <row r="2689" spans="1:20" ht="29" outlineLevel="4" x14ac:dyDescent="0.35">
      <c r="A2689" s="9" t="s">
        <v>104</v>
      </c>
      <c r="B2689" s="9" t="s">
        <v>105</v>
      </c>
      <c r="C2689" s="12" t="s">
        <v>3116</v>
      </c>
      <c r="D2689" s="5" t="s">
        <v>3117</v>
      </c>
      <c r="E2689" s="9" t="s">
        <v>3125</v>
      </c>
      <c r="F2689" s="5" t="s">
        <v>49</v>
      </c>
      <c r="G2689" s="5" t="s">
        <v>4</v>
      </c>
      <c r="H2689" s="5" t="s">
        <v>3156</v>
      </c>
      <c r="I2689" s="4" t="s">
        <v>3157</v>
      </c>
      <c r="J2689" s="5" t="s">
        <v>4</v>
      </c>
      <c r="K2689" s="5" t="s">
        <v>4</v>
      </c>
      <c r="L2689" s="5" t="s">
        <v>4</v>
      </c>
      <c r="M2689" s="5" t="s">
        <v>5</v>
      </c>
      <c r="N2689" s="5" t="s">
        <v>3155</v>
      </c>
      <c r="O2689" s="18">
        <v>44474</v>
      </c>
      <c r="P2689" s="5" t="s">
        <v>7</v>
      </c>
      <c r="Q2689" s="19">
        <v>37979.300000000003</v>
      </c>
      <c r="R2689" s="19">
        <v>37979.300000000003</v>
      </c>
      <c r="S2689" s="19">
        <v>0</v>
      </c>
      <c r="T2689" s="19">
        <v>0</v>
      </c>
    </row>
    <row r="2690" spans="1:20" ht="29" outlineLevel="4" x14ac:dyDescent="0.35">
      <c r="A2690" s="9" t="s">
        <v>104</v>
      </c>
      <c r="B2690" s="9" t="s">
        <v>105</v>
      </c>
      <c r="C2690" s="12" t="s">
        <v>3116</v>
      </c>
      <c r="D2690" s="5" t="s">
        <v>3117</v>
      </c>
      <c r="E2690" s="9" t="s">
        <v>3125</v>
      </c>
      <c r="F2690" s="5" t="s">
        <v>49</v>
      </c>
      <c r="G2690" s="5" t="s">
        <v>4</v>
      </c>
      <c r="H2690" s="5" t="s">
        <v>3156</v>
      </c>
      <c r="I2690" s="4" t="s">
        <v>3157</v>
      </c>
      <c r="J2690" s="5" t="s">
        <v>4</v>
      </c>
      <c r="K2690" s="5" t="s">
        <v>4</v>
      </c>
      <c r="L2690" s="5" t="s">
        <v>4</v>
      </c>
      <c r="M2690" s="5" t="s">
        <v>5</v>
      </c>
      <c r="N2690" s="5" t="s">
        <v>3158</v>
      </c>
      <c r="O2690" s="18">
        <v>44596</v>
      </c>
      <c r="P2690" s="5" t="s">
        <v>7</v>
      </c>
      <c r="Q2690" s="19">
        <v>46256.95</v>
      </c>
      <c r="R2690" s="19">
        <v>46256.95</v>
      </c>
      <c r="S2690" s="19">
        <v>0</v>
      </c>
      <c r="T2690" s="19">
        <v>0</v>
      </c>
    </row>
    <row r="2691" spans="1:20" ht="29" outlineLevel="4" x14ac:dyDescent="0.35">
      <c r="A2691" s="9" t="s">
        <v>104</v>
      </c>
      <c r="B2691" s="9" t="s">
        <v>105</v>
      </c>
      <c r="C2691" s="12" t="s">
        <v>3116</v>
      </c>
      <c r="D2691" s="5" t="s">
        <v>3117</v>
      </c>
      <c r="E2691" s="9" t="s">
        <v>3125</v>
      </c>
      <c r="F2691" s="5" t="s">
        <v>49</v>
      </c>
      <c r="G2691" s="5" t="s">
        <v>4</v>
      </c>
      <c r="H2691" s="5" t="s">
        <v>3156</v>
      </c>
      <c r="I2691" s="4" t="s">
        <v>3157</v>
      </c>
      <c r="J2691" s="5" t="s">
        <v>4</v>
      </c>
      <c r="K2691" s="5" t="s">
        <v>4</v>
      </c>
      <c r="L2691" s="5" t="s">
        <v>4</v>
      </c>
      <c r="M2691" s="5" t="s">
        <v>5</v>
      </c>
      <c r="N2691" s="5" t="s">
        <v>3159</v>
      </c>
      <c r="O2691" s="18">
        <v>44685</v>
      </c>
      <c r="P2691" s="5" t="s">
        <v>7</v>
      </c>
      <c r="Q2691" s="19">
        <v>39307.32</v>
      </c>
      <c r="R2691" s="19">
        <v>39307.32</v>
      </c>
      <c r="S2691" s="19">
        <v>0</v>
      </c>
      <c r="T2691" s="19">
        <v>0</v>
      </c>
    </row>
    <row r="2692" spans="1:20" outlineLevel="3" x14ac:dyDescent="0.35">
      <c r="H2692" s="1" t="s">
        <v>11452</v>
      </c>
      <c r="O2692" s="18"/>
      <c r="Q2692" s="19">
        <f>SUBTOTAL(9,Q2686:Q2691)</f>
        <v>131265</v>
      </c>
      <c r="R2692" s="19">
        <f>SUBTOTAL(9,R2686:R2691)</f>
        <v>123543.57</v>
      </c>
      <c r="S2692" s="19">
        <f>SUBTOTAL(9,S2686:S2691)</f>
        <v>7721.43</v>
      </c>
      <c r="T2692" s="19">
        <f>SUBTOTAL(9,T2686:T2691)</f>
        <v>0</v>
      </c>
    </row>
    <row r="2693" spans="1:20" outlineLevel="4" x14ac:dyDescent="0.35">
      <c r="A2693" s="9" t="s">
        <v>104</v>
      </c>
      <c r="B2693" s="9" t="s">
        <v>105</v>
      </c>
      <c r="C2693" s="12" t="s">
        <v>3116</v>
      </c>
      <c r="D2693" s="5" t="s">
        <v>3117</v>
      </c>
      <c r="E2693" s="9" t="s">
        <v>3160</v>
      </c>
      <c r="F2693" s="5" t="s">
        <v>4</v>
      </c>
      <c r="G2693" s="5" t="s">
        <v>106</v>
      </c>
      <c r="H2693" s="5" t="s">
        <v>108</v>
      </c>
      <c r="I2693" s="20" t="s">
        <v>12479</v>
      </c>
      <c r="J2693" s="5" t="s">
        <v>4</v>
      </c>
      <c r="K2693" s="5" t="s">
        <v>4</v>
      </c>
      <c r="L2693" s="5" t="s">
        <v>4</v>
      </c>
      <c r="M2693" s="5" t="s">
        <v>5</v>
      </c>
      <c r="N2693" s="5" t="s">
        <v>3161</v>
      </c>
      <c r="O2693" s="18">
        <v>44524</v>
      </c>
      <c r="P2693" s="5" t="s">
        <v>7</v>
      </c>
      <c r="Q2693" s="19">
        <v>90970</v>
      </c>
      <c r="R2693" s="19">
        <v>0</v>
      </c>
      <c r="S2693" s="19">
        <v>90970</v>
      </c>
      <c r="T2693" s="19">
        <v>0</v>
      </c>
    </row>
    <row r="2694" spans="1:20" outlineLevel="3" x14ac:dyDescent="0.35">
      <c r="H2694" s="1" t="s">
        <v>10932</v>
      </c>
      <c r="O2694" s="18"/>
      <c r="Q2694" s="19">
        <f>SUBTOTAL(9,Q2693:Q2693)</f>
        <v>90970</v>
      </c>
      <c r="R2694" s="19">
        <f>SUBTOTAL(9,R2693:R2693)</f>
        <v>0</v>
      </c>
      <c r="S2694" s="19">
        <f>SUBTOTAL(9,S2693:S2693)</f>
        <v>90970</v>
      </c>
      <c r="T2694" s="19">
        <f>SUBTOTAL(9,T2693:T2693)</f>
        <v>0</v>
      </c>
    </row>
    <row r="2695" spans="1:20" outlineLevel="4" x14ac:dyDescent="0.35">
      <c r="A2695" s="9" t="s">
        <v>104</v>
      </c>
      <c r="B2695" s="9" t="s">
        <v>105</v>
      </c>
      <c r="C2695" s="12" t="s">
        <v>3116</v>
      </c>
      <c r="D2695" s="5" t="s">
        <v>3117</v>
      </c>
      <c r="E2695" s="9" t="s">
        <v>3160</v>
      </c>
      <c r="F2695" s="5" t="s">
        <v>4</v>
      </c>
      <c r="G2695" s="5" t="s">
        <v>106</v>
      </c>
      <c r="H2695" s="5" t="s">
        <v>109</v>
      </c>
      <c r="I2695" s="20" t="s">
        <v>12480</v>
      </c>
      <c r="J2695" s="5" t="s">
        <v>4</v>
      </c>
      <c r="K2695" s="5" t="s">
        <v>4</v>
      </c>
      <c r="L2695" s="5" t="s">
        <v>4</v>
      </c>
      <c r="M2695" s="5" t="s">
        <v>5</v>
      </c>
      <c r="N2695" s="5" t="s">
        <v>3161</v>
      </c>
      <c r="O2695" s="18">
        <v>44524</v>
      </c>
      <c r="P2695" s="5" t="s">
        <v>7</v>
      </c>
      <c r="Q2695" s="19">
        <v>109822</v>
      </c>
      <c r="R2695" s="19">
        <v>0</v>
      </c>
      <c r="S2695" s="19">
        <v>109822</v>
      </c>
      <c r="T2695" s="19">
        <v>0</v>
      </c>
    </row>
    <row r="2696" spans="1:20" outlineLevel="3" x14ac:dyDescent="0.35">
      <c r="H2696" s="1" t="s">
        <v>10933</v>
      </c>
      <c r="O2696" s="18"/>
      <c r="Q2696" s="19">
        <f>SUBTOTAL(9,Q2695:Q2695)</f>
        <v>109822</v>
      </c>
      <c r="R2696" s="19">
        <f>SUBTOTAL(9,R2695:R2695)</f>
        <v>0</v>
      </c>
      <c r="S2696" s="19">
        <f>SUBTOTAL(9,S2695:S2695)</f>
        <v>109822</v>
      </c>
      <c r="T2696" s="19">
        <f>SUBTOTAL(9,T2695:T2695)</f>
        <v>0</v>
      </c>
    </row>
    <row r="2697" spans="1:20" outlineLevel="4" x14ac:dyDescent="0.35">
      <c r="A2697" s="9" t="s">
        <v>104</v>
      </c>
      <c r="B2697" s="9" t="s">
        <v>105</v>
      </c>
      <c r="C2697" s="12" t="s">
        <v>3116</v>
      </c>
      <c r="D2697" s="5" t="s">
        <v>3117</v>
      </c>
      <c r="E2697" s="9" t="s">
        <v>3160</v>
      </c>
      <c r="F2697" s="5" t="s">
        <v>4</v>
      </c>
      <c r="G2697" s="5" t="s">
        <v>106</v>
      </c>
      <c r="H2697" s="5" t="s">
        <v>110</v>
      </c>
      <c r="I2697" s="20" t="s">
        <v>12481</v>
      </c>
      <c r="J2697" s="5" t="s">
        <v>4</v>
      </c>
      <c r="K2697" s="5" t="s">
        <v>4</v>
      </c>
      <c r="L2697" s="5" t="s">
        <v>4</v>
      </c>
      <c r="M2697" s="5" t="s">
        <v>5</v>
      </c>
      <c r="N2697" s="5" t="s">
        <v>3161</v>
      </c>
      <c r="O2697" s="18">
        <v>44524</v>
      </c>
      <c r="P2697" s="5" t="s">
        <v>7</v>
      </c>
      <c r="Q2697" s="19">
        <v>35243</v>
      </c>
      <c r="R2697" s="19">
        <v>0</v>
      </c>
      <c r="S2697" s="19">
        <v>35243</v>
      </c>
      <c r="T2697" s="19">
        <v>0</v>
      </c>
    </row>
    <row r="2698" spans="1:20" outlineLevel="3" x14ac:dyDescent="0.35">
      <c r="H2698" s="1" t="s">
        <v>10934</v>
      </c>
      <c r="O2698" s="18"/>
      <c r="Q2698" s="19">
        <f>SUBTOTAL(9,Q2697:Q2697)</f>
        <v>35243</v>
      </c>
      <c r="R2698" s="19">
        <f>SUBTOTAL(9,R2697:R2697)</f>
        <v>0</v>
      </c>
      <c r="S2698" s="19">
        <f>SUBTOTAL(9,S2697:S2697)</f>
        <v>35243</v>
      </c>
      <c r="T2698" s="19">
        <f>SUBTOTAL(9,T2697:T2697)</f>
        <v>0</v>
      </c>
    </row>
    <row r="2699" spans="1:20" outlineLevel="4" x14ac:dyDescent="0.35">
      <c r="A2699" s="9" t="s">
        <v>74</v>
      </c>
      <c r="B2699" s="9" t="s">
        <v>75</v>
      </c>
      <c r="C2699" s="12" t="s">
        <v>3116</v>
      </c>
      <c r="D2699" s="5" t="s">
        <v>3117</v>
      </c>
      <c r="E2699" s="9" t="s">
        <v>3118</v>
      </c>
      <c r="F2699" s="5" t="s">
        <v>4</v>
      </c>
      <c r="G2699" s="5" t="s">
        <v>729</v>
      </c>
      <c r="H2699" s="5" t="s">
        <v>3164</v>
      </c>
      <c r="I2699" s="4" t="s">
        <v>3122</v>
      </c>
      <c r="J2699" s="5" t="s">
        <v>4</v>
      </c>
      <c r="K2699" s="5" t="s">
        <v>4</v>
      </c>
      <c r="L2699" s="5" t="s">
        <v>4</v>
      </c>
      <c r="M2699" s="5" t="s">
        <v>5</v>
      </c>
      <c r="N2699" s="5" t="s">
        <v>3162</v>
      </c>
      <c r="O2699" s="18">
        <v>44644</v>
      </c>
      <c r="P2699" s="5" t="s">
        <v>3163</v>
      </c>
      <c r="Q2699" s="19">
        <v>2500000</v>
      </c>
      <c r="R2699" s="19">
        <v>0</v>
      </c>
      <c r="S2699" s="19">
        <v>2500000</v>
      </c>
      <c r="T2699" s="19">
        <v>0</v>
      </c>
    </row>
    <row r="2700" spans="1:20" outlineLevel="4" x14ac:dyDescent="0.35">
      <c r="A2700" s="9" t="s">
        <v>74</v>
      </c>
      <c r="B2700" s="9" t="s">
        <v>75</v>
      </c>
      <c r="C2700" s="12" t="s">
        <v>3116</v>
      </c>
      <c r="D2700" s="5" t="s">
        <v>3117</v>
      </c>
      <c r="E2700" s="9" t="s">
        <v>3118</v>
      </c>
      <c r="F2700" s="5" t="s">
        <v>4</v>
      </c>
      <c r="G2700" s="5" t="s">
        <v>729</v>
      </c>
      <c r="H2700" s="5" t="s">
        <v>3164</v>
      </c>
      <c r="I2700" s="4" t="s">
        <v>3122</v>
      </c>
      <c r="J2700" s="5" t="s">
        <v>4</v>
      </c>
      <c r="K2700" s="5" t="s">
        <v>4</v>
      </c>
      <c r="L2700" s="5" t="s">
        <v>4</v>
      </c>
      <c r="M2700" s="5" t="s">
        <v>5</v>
      </c>
      <c r="N2700" s="5" t="s">
        <v>3165</v>
      </c>
      <c r="O2700" s="18">
        <v>44728</v>
      </c>
      <c r="P2700" s="5" t="s">
        <v>3166</v>
      </c>
      <c r="Q2700" s="19">
        <v>2500000</v>
      </c>
      <c r="R2700" s="19">
        <v>0</v>
      </c>
      <c r="S2700" s="19">
        <v>2500000</v>
      </c>
      <c r="T2700" s="19">
        <v>0</v>
      </c>
    </row>
    <row r="2701" spans="1:20" outlineLevel="3" x14ac:dyDescent="0.35">
      <c r="H2701" s="1" t="s">
        <v>11453</v>
      </c>
      <c r="O2701" s="18"/>
      <c r="Q2701" s="19">
        <f>SUBTOTAL(9,Q2699:Q2700)</f>
        <v>5000000</v>
      </c>
      <c r="R2701" s="19">
        <f>SUBTOTAL(9,R2699:R2700)</f>
        <v>0</v>
      </c>
      <c r="S2701" s="19">
        <f>SUBTOTAL(9,S2699:S2700)</f>
        <v>5000000</v>
      </c>
      <c r="T2701" s="19">
        <f>SUBTOTAL(9,T2699:T2700)</f>
        <v>0</v>
      </c>
    </row>
    <row r="2702" spans="1:20" outlineLevel="2" x14ac:dyDescent="0.35">
      <c r="C2702" s="11" t="s">
        <v>10317</v>
      </c>
      <c r="O2702" s="18"/>
      <c r="Q2702" s="19">
        <f>SUBTOTAL(9,Q2663:Q2700)</f>
        <v>6307097</v>
      </c>
      <c r="R2702" s="19">
        <f>SUBTOTAL(9,R2663:R2700)</f>
        <v>686789.44</v>
      </c>
      <c r="S2702" s="19">
        <f>SUBTOTAL(9,S2663:S2700)</f>
        <v>5620307.5600000005</v>
      </c>
      <c r="T2702" s="19">
        <f>SUBTOTAL(9,T2663:T2700)</f>
        <v>0</v>
      </c>
    </row>
    <row r="2703" spans="1:20" ht="29" outlineLevel="4" x14ac:dyDescent="0.35">
      <c r="A2703" s="9" t="s">
        <v>104</v>
      </c>
      <c r="B2703" s="9" t="s">
        <v>105</v>
      </c>
      <c r="C2703" s="12" t="s">
        <v>3167</v>
      </c>
      <c r="D2703" s="5" t="s">
        <v>3168</v>
      </c>
      <c r="E2703" s="9" t="s">
        <v>3168</v>
      </c>
      <c r="F2703" s="5" t="s">
        <v>49</v>
      </c>
      <c r="G2703" s="5" t="s">
        <v>4</v>
      </c>
      <c r="H2703" s="5" t="s">
        <v>3170</v>
      </c>
      <c r="I2703" s="4" t="s">
        <v>3171</v>
      </c>
      <c r="J2703" s="5" t="s">
        <v>4</v>
      </c>
      <c r="K2703" s="5" t="s">
        <v>4</v>
      </c>
      <c r="L2703" s="5" t="s">
        <v>4</v>
      </c>
      <c r="M2703" s="5" t="s">
        <v>5</v>
      </c>
      <c r="N2703" s="5" t="s">
        <v>3169</v>
      </c>
      <c r="O2703" s="18">
        <v>44425</v>
      </c>
      <c r="P2703" s="5" t="s">
        <v>7</v>
      </c>
      <c r="Q2703" s="19">
        <v>3375</v>
      </c>
      <c r="R2703" s="19">
        <v>3375</v>
      </c>
      <c r="S2703" s="19">
        <v>0</v>
      </c>
      <c r="T2703" s="19">
        <v>0</v>
      </c>
    </row>
    <row r="2704" spans="1:20" outlineLevel="3" x14ac:dyDescent="0.35">
      <c r="H2704" s="1" t="s">
        <v>11454</v>
      </c>
      <c r="O2704" s="18"/>
      <c r="Q2704" s="19">
        <f>SUBTOTAL(9,Q2703:Q2703)</f>
        <v>3375</v>
      </c>
      <c r="R2704" s="19">
        <f>SUBTOTAL(9,R2703:R2703)</f>
        <v>3375</v>
      </c>
      <c r="S2704" s="19">
        <f>SUBTOTAL(9,S2703:S2703)</f>
        <v>0</v>
      </c>
      <c r="T2704" s="19">
        <f>SUBTOTAL(9,T2703:T2703)</f>
        <v>0</v>
      </c>
    </row>
    <row r="2705" spans="1:20" ht="29" outlineLevel="4" x14ac:dyDescent="0.35">
      <c r="A2705" s="9" t="s">
        <v>104</v>
      </c>
      <c r="B2705" s="9" t="s">
        <v>105</v>
      </c>
      <c r="C2705" s="12" t="s">
        <v>3167</v>
      </c>
      <c r="D2705" s="5" t="s">
        <v>3168</v>
      </c>
      <c r="E2705" s="9" t="s">
        <v>3168</v>
      </c>
      <c r="F2705" s="5" t="s">
        <v>4</v>
      </c>
      <c r="G2705" s="5" t="s">
        <v>50</v>
      </c>
      <c r="H2705" s="5" t="s">
        <v>3173</v>
      </c>
      <c r="I2705" s="4" t="s">
        <v>3174</v>
      </c>
      <c r="J2705" s="5" t="s">
        <v>4</v>
      </c>
      <c r="K2705" s="5" t="s">
        <v>4</v>
      </c>
      <c r="L2705" s="5" t="s">
        <v>4</v>
      </c>
      <c r="M2705" s="5" t="s">
        <v>5</v>
      </c>
      <c r="N2705" s="5" t="s">
        <v>3172</v>
      </c>
      <c r="O2705" s="18">
        <v>44406</v>
      </c>
      <c r="P2705" s="5" t="s">
        <v>7</v>
      </c>
      <c r="Q2705" s="19">
        <v>23271.22</v>
      </c>
      <c r="R2705" s="19">
        <v>0</v>
      </c>
      <c r="S2705" s="19">
        <v>23271.22</v>
      </c>
      <c r="T2705" s="19">
        <v>0</v>
      </c>
    </row>
    <row r="2706" spans="1:20" ht="29" outlineLevel="4" x14ac:dyDescent="0.35">
      <c r="A2706" s="9" t="s">
        <v>104</v>
      </c>
      <c r="B2706" s="9" t="s">
        <v>105</v>
      </c>
      <c r="C2706" s="12" t="s">
        <v>3167</v>
      </c>
      <c r="D2706" s="5" t="s">
        <v>3168</v>
      </c>
      <c r="E2706" s="9" t="s">
        <v>3168</v>
      </c>
      <c r="F2706" s="5" t="s">
        <v>4</v>
      </c>
      <c r="G2706" s="5" t="s">
        <v>50</v>
      </c>
      <c r="H2706" s="5" t="s">
        <v>3173</v>
      </c>
      <c r="I2706" s="4" t="s">
        <v>3174</v>
      </c>
      <c r="J2706" s="5" t="s">
        <v>4</v>
      </c>
      <c r="K2706" s="5" t="s">
        <v>4</v>
      </c>
      <c r="L2706" s="5" t="s">
        <v>4</v>
      </c>
      <c r="M2706" s="5" t="s">
        <v>5</v>
      </c>
      <c r="N2706" s="5" t="s">
        <v>3175</v>
      </c>
      <c r="O2706" s="18">
        <v>44565</v>
      </c>
      <c r="P2706" s="5" t="s">
        <v>7</v>
      </c>
      <c r="Q2706" s="19">
        <v>84</v>
      </c>
      <c r="R2706" s="19">
        <v>0</v>
      </c>
      <c r="S2706" s="19">
        <v>84</v>
      </c>
      <c r="T2706" s="19">
        <v>0</v>
      </c>
    </row>
    <row r="2707" spans="1:20" ht="29" outlineLevel="4" x14ac:dyDescent="0.35">
      <c r="A2707" s="9" t="s">
        <v>104</v>
      </c>
      <c r="B2707" s="9" t="s">
        <v>105</v>
      </c>
      <c r="C2707" s="12" t="s">
        <v>3167</v>
      </c>
      <c r="D2707" s="5" t="s">
        <v>3168</v>
      </c>
      <c r="E2707" s="9" t="s">
        <v>3168</v>
      </c>
      <c r="F2707" s="5" t="s">
        <v>54</v>
      </c>
      <c r="G2707" s="5" t="s">
        <v>4</v>
      </c>
      <c r="H2707" s="5" t="s">
        <v>3173</v>
      </c>
      <c r="I2707" s="4" t="s">
        <v>3174</v>
      </c>
      <c r="J2707" s="5" t="s">
        <v>4</v>
      </c>
      <c r="K2707" s="5" t="s">
        <v>4</v>
      </c>
      <c r="L2707" s="5" t="s">
        <v>4</v>
      </c>
      <c r="M2707" s="5" t="s">
        <v>5</v>
      </c>
      <c r="N2707" s="5" t="s">
        <v>3172</v>
      </c>
      <c r="O2707" s="18">
        <v>44406</v>
      </c>
      <c r="P2707" s="5" t="s">
        <v>7</v>
      </c>
      <c r="Q2707" s="19">
        <v>186169.78</v>
      </c>
      <c r="R2707" s="19">
        <v>186169.78</v>
      </c>
      <c r="S2707" s="19">
        <v>0</v>
      </c>
      <c r="T2707" s="19">
        <v>0</v>
      </c>
    </row>
    <row r="2708" spans="1:20" ht="29" outlineLevel="4" x14ac:dyDescent="0.35">
      <c r="A2708" s="9" t="s">
        <v>104</v>
      </c>
      <c r="B2708" s="9" t="s">
        <v>105</v>
      </c>
      <c r="C2708" s="12" t="s">
        <v>3167</v>
      </c>
      <c r="D2708" s="5" t="s">
        <v>3168</v>
      </c>
      <c r="E2708" s="9" t="s">
        <v>3168</v>
      </c>
      <c r="F2708" s="5" t="s">
        <v>54</v>
      </c>
      <c r="G2708" s="5" t="s">
        <v>4</v>
      </c>
      <c r="H2708" s="5" t="s">
        <v>3173</v>
      </c>
      <c r="I2708" s="4" t="s">
        <v>3174</v>
      </c>
      <c r="J2708" s="5" t="s">
        <v>4</v>
      </c>
      <c r="K2708" s="5" t="s">
        <v>4</v>
      </c>
      <c r="L2708" s="5" t="s">
        <v>4</v>
      </c>
      <c r="M2708" s="5" t="s">
        <v>5</v>
      </c>
      <c r="N2708" s="5" t="s">
        <v>3175</v>
      </c>
      <c r="O2708" s="18">
        <v>44565</v>
      </c>
      <c r="P2708" s="5" t="s">
        <v>7</v>
      </c>
      <c r="Q2708" s="19">
        <v>672</v>
      </c>
      <c r="R2708" s="19">
        <v>672</v>
      </c>
      <c r="S2708" s="19">
        <v>0</v>
      </c>
      <c r="T2708" s="19">
        <v>0</v>
      </c>
    </row>
    <row r="2709" spans="1:20" outlineLevel="3" x14ac:dyDescent="0.35">
      <c r="H2709" s="1" t="s">
        <v>11455</v>
      </c>
      <c r="O2709" s="18"/>
      <c r="Q2709" s="19">
        <f>SUBTOTAL(9,Q2705:Q2708)</f>
        <v>210197</v>
      </c>
      <c r="R2709" s="19">
        <f>SUBTOTAL(9,R2705:R2708)</f>
        <v>186841.78</v>
      </c>
      <c r="S2709" s="19">
        <f>SUBTOTAL(9,S2705:S2708)</f>
        <v>23355.22</v>
      </c>
      <c r="T2709" s="19">
        <f>SUBTOTAL(9,T2705:T2708)</f>
        <v>0</v>
      </c>
    </row>
    <row r="2710" spans="1:20" ht="29" outlineLevel="4" x14ac:dyDescent="0.35">
      <c r="A2710" s="9" t="s">
        <v>104</v>
      </c>
      <c r="B2710" s="9" t="s">
        <v>105</v>
      </c>
      <c r="C2710" s="12" t="s">
        <v>3167</v>
      </c>
      <c r="D2710" s="5" t="s">
        <v>3168</v>
      </c>
      <c r="E2710" s="9" t="s">
        <v>3168</v>
      </c>
      <c r="F2710" s="5" t="s">
        <v>49</v>
      </c>
      <c r="G2710" s="5" t="s">
        <v>4</v>
      </c>
      <c r="H2710" s="5" t="s">
        <v>3177</v>
      </c>
      <c r="I2710" s="4" t="s">
        <v>3178</v>
      </c>
      <c r="J2710" s="5" t="s">
        <v>4</v>
      </c>
      <c r="K2710" s="5" t="s">
        <v>4</v>
      </c>
      <c r="L2710" s="5" t="s">
        <v>4</v>
      </c>
      <c r="M2710" s="5" t="s">
        <v>5</v>
      </c>
      <c r="N2710" s="5" t="s">
        <v>3176</v>
      </c>
      <c r="O2710" s="18">
        <v>44384</v>
      </c>
      <c r="P2710" s="5" t="s">
        <v>7</v>
      </c>
      <c r="Q2710" s="19">
        <v>124152</v>
      </c>
      <c r="R2710" s="19">
        <v>124152</v>
      </c>
      <c r="S2710" s="19">
        <v>0</v>
      </c>
      <c r="T2710" s="19">
        <v>0</v>
      </c>
    </row>
    <row r="2711" spans="1:20" ht="29" outlineLevel="4" x14ac:dyDescent="0.35">
      <c r="A2711" s="9" t="s">
        <v>104</v>
      </c>
      <c r="B2711" s="9" t="s">
        <v>105</v>
      </c>
      <c r="C2711" s="12" t="s">
        <v>3167</v>
      </c>
      <c r="D2711" s="5" t="s">
        <v>3168</v>
      </c>
      <c r="E2711" s="9" t="s">
        <v>3168</v>
      </c>
      <c r="F2711" s="5" t="s">
        <v>49</v>
      </c>
      <c r="G2711" s="5" t="s">
        <v>4</v>
      </c>
      <c r="H2711" s="5" t="s">
        <v>3177</v>
      </c>
      <c r="I2711" s="4" t="s">
        <v>3178</v>
      </c>
      <c r="J2711" s="5" t="s">
        <v>4</v>
      </c>
      <c r="K2711" s="5" t="s">
        <v>4</v>
      </c>
      <c r="L2711" s="5" t="s">
        <v>4</v>
      </c>
      <c r="M2711" s="5" t="s">
        <v>5</v>
      </c>
      <c r="N2711" s="5" t="s">
        <v>3179</v>
      </c>
      <c r="O2711" s="18">
        <v>44418</v>
      </c>
      <c r="P2711" s="5" t="s">
        <v>7</v>
      </c>
      <c r="Q2711" s="19">
        <v>67410</v>
      </c>
      <c r="R2711" s="19">
        <v>67410</v>
      </c>
      <c r="S2711" s="19">
        <v>0</v>
      </c>
      <c r="T2711" s="19">
        <v>0</v>
      </c>
    </row>
    <row r="2712" spans="1:20" ht="29" outlineLevel="4" x14ac:dyDescent="0.35">
      <c r="A2712" s="9" t="s">
        <v>104</v>
      </c>
      <c r="B2712" s="9" t="s">
        <v>105</v>
      </c>
      <c r="C2712" s="12" t="s">
        <v>3167</v>
      </c>
      <c r="D2712" s="5" t="s">
        <v>3168</v>
      </c>
      <c r="E2712" s="9" t="s">
        <v>3168</v>
      </c>
      <c r="F2712" s="5" t="s">
        <v>49</v>
      </c>
      <c r="G2712" s="5" t="s">
        <v>4</v>
      </c>
      <c r="H2712" s="5" t="s">
        <v>3177</v>
      </c>
      <c r="I2712" s="4" t="s">
        <v>3178</v>
      </c>
      <c r="J2712" s="5" t="s">
        <v>4</v>
      </c>
      <c r="K2712" s="5" t="s">
        <v>4</v>
      </c>
      <c r="L2712" s="5" t="s">
        <v>4</v>
      </c>
      <c r="M2712" s="5" t="s">
        <v>5</v>
      </c>
      <c r="N2712" s="5" t="s">
        <v>3180</v>
      </c>
      <c r="O2712" s="18">
        <v>44473</v>
      </c>
      <c r="P2712" s="5" t="s">
        <v>7</v>
      </c>
      <c r="Q2712" s="19">
        <v>30580</v>
      </c>
      <c r="R2712" s="19">
        <v>30580</v>
      </c>
      <c r="S2712" s="19">
        <v>0</v>
      </c>
      <c r="T2712" s="19">
        <v>0</v>
      </c>
    </row>
    <row r="2713" spans="1:20" ht="29" outlineLevel="4" x14ac:dyDescent="0.35">
      <c r="A2713" s="9" t="s">
        <v>104</v>
      </c>
      <c r="B2713" s="9" t="s">
        <v>105</v>
      </c>
      <c r="C2713" s="12" t="s">
        <v>3167</v>
      </c>
      <c r="D2713" s="5" t="s">
        <v>3168</v>
      </c>
      <c r="E2713" s="9" t="s">
        <v>3168</v>
      </c>
      <c r="F2713" s="5" t="s">
        <v>49</v>
      </c>
      <c r="G2713" s="5" t="s">
        <v>4</v>
      </c>
      <c r="H2713" s="5" t="s">
        <v>3177</v>
      </c>
      <c r="I2713" s="4" t="s">
        <v>3178</v>
      </c>
      <c r="J2713" s="5" t="s">
        <v>4</v>
      </c>
      <c r="K2713" s="5" t="s">
        <v>4</v>
      </c>
      <c r="L2713" s="5" t="s">
        <v>4</v>
      </c>
      <c r="M2713" s="5" t="s">
        <v>5</v>
      </c>
      <c r="N2713" s="5" t="s">
        <v>3181</v>
      </c>
      <c r="O2713" s="18">
        <v>44643</v>
      </c>
      <c r="P2713" s="5" t="s">
        <v>7</v>
      </c>
      <c r="Q2713" s="19">
        <v>65049</v>
      </c>
      <c r="R2713" s="19">
        <v>65049</v>
      </c>
      <c r="S2713" s="19">
        <v>0</v>
      </c>
      <c r="T2713" s="19">
        <v>0</v>
      </c>
    </row>
    <row r="2714" spans="1:20" ht="29" outlineLevel="4" x14ac:dyDescent="0.35">
      <c r="A2714" s="9" t="s">
        <v>104</v>
      </c>
      <c r="B2714" s="9" t="s">
        <v>105</v>
      </c>
      <c r="C2714" s="12" t="s">
        <v>3167</v>
      </c>
      <c r="D2714" s="5" t="s">
        <v>3168</v>
      </c>
      <c r="E2714" s="9" t="s">
        <v>3168</v>
      </c>
      <c r="F2714" s="5" t="s">
        <v>49</v>
      </c>
      <c r="G2714" s="5" t="s">
        <v>4</v>
      </c>
      <c r="H2714" s="5" t="s">
        <v>3177</v>
      </c>
      <c r="I2714" s="4" t="s">
        <v>3178</v>
      </c>
      <c r="J2714" s="5" t="s">
        <v>4</v>
      </c>
      <c r="K2714" s="5" t="s">
        <v>4</v>
      </c>
      <c r="L2714" s="5" t="s">
        <v>4</v>
      </c>
      <c r="M2714" s="5" t="s">
        <v>5</v>
      </c>
      <c r="N2714" s="5" t="s">
        <v>3182</v>
      </c>
      <c r="O2714" s="18">
        <v>44733</v>
      </c>
      <c r="P2714" s="5" t="s">
        <v>7</v>
      </c>
      <c r="Q2714" s="19">
        <v>227816</v>
      </c>
      <c r="R2714" s="19">
        <v>227816</v>
      </c>
      <c r="S2714" s="19">
        <v>0</v>
      </c>
      <c r="T2714" s="19">
        <v>0</v>
      </c>
    </row>
    <row r="2715" spans="1:20" outlineLevel="3" x14ac:dyDescent="0.35">
      <c r="H2715" s="1" t="s">
        <v>11456</v>
      </c>
      <c r="O2715" s="18"/>
      <c r="Q2715" s="19">
        <f>SUBTOTAL(9,Q2710:Q2714)</f>
        <v>515007</v>
      </c>
      <c r="R2715" s="19">
        <f>SUBTOTAL(9,R2710:R2714)</f>
        <v>515007</v>
      </c>
      <c r="S2715" s="19">
        <f>SUBTOTAL(9,S2710:S2714)</f>
        <v>0</v>
      </c>
      <c r="T2715" s="19">
        <f>SUBTOTAL(9,T2710:T2714)</f>
        <v>0</v>
      </c>
    </row>
    <row r="2716" spans="1:20" ht="29" outlineLevel="4" x14ac:dyDescent="0.35">
      <c r="A2716" s="9" t="s">
        <v>104</v>
      </c>
      <c r="B2716" s="9" t="s">
        <v>105</v>
      </c>
      <c r="C2716" s="12" t="s">
        <v>3167</v>
      </c>
      <c r="D2716" s="5" t="s">
        <v>3168</v>
      </c>
      <c r="E2716" s="9" t="s">
        <v>3168</v>
      </c>
      <c r="F2716" s="5" t="s">
        <v>4</v>
      </c>
      <c r="G2716" s="5" t="s">
        <v>45</v>
      </c>
      <c r="H2716" s="5" t="s">
        <v>3184</v>
      </c>
      <c r="I2716" s="4" t="s">
        <v>3185</v>
      </c>
      <c r="J2716" s="5" t="s">
        <v>4</v>
      </c>
      <c r="K2716" s="5" t="s">
        <v>4</v>
      </c>
      <c r="L2716" s="5" t="s">
        <v>4</v>
      </c>
      <c r="M2716" s="5" t="s">
        <v>5</v>
      </c>
      <c r="N2716" s="5" t="s">
        <v>3183</v>
      </c>
      <c r="O2716" s="18">
        <v>44575</v>
      </c>
      <c r="P2716" s="5" t="s">
        <v>7</v>
      </c>
      <c r="Q2716" s="19">
        <v>414.53</v>
      </c>
      <c r="R2716" s="19">
        <v>0</v>
      </c>
      <c r="S2716" s="19">
        <v>414.53</v>
      </c>
      <c r="T2716" s="19">
        <v>0</v>
      </c>
    </row>
    <row r="2717" spans="1:20" ht="29" outlineLevel="4" x14ac:dyDescent="0.35">
      <c r="A2717" s="9" t="s">
        <v>104</v>
      </c>
      <c r="B2717" s="9" t="s">
        <v>105</v>
      </c>
      <c r="C2717" s="12" t="s">
        <v>3167</v>
      </c>
      <c r="D2717" s="5" t="s">
        <v>3168</v>
      </c>
      <c r="E2717" s="9" t="s">
        <v>3168</v>
      </c>
      <c r="F2717" s="5" t="s">
        <v>4</v>
      </c>
      <c r="G2717" s="5" t="s">
        <v>45</v>
      </c>
      <c r="H2717" s="5" t="s">
        <v>3184</v>
      </c>
      <c r="I2717" s="4" t="s">
        <v>3185</v>
      </c>
      <c r="J2717" s="5" t="s">
        <v>4</v>
      </c>
      <c r="K2717" s="5" t="s">
        <v>4</v>
      </c>
      <c r="L2717" s="5" t="s">
        <v>4</v>
      </c>
      <c r="M2717" s="5" t="s">
        <v>5</v>
      </c>
      <c r="N2717" s="5" t="s">
        <v>3186</v>
      </c>
      <c r="O2717" s="18">
        <v>44692</v>
      </c>
      <c r="P2717" s="5" t="s">
        <v>7</v>
      </c>
      <c r="Q2717" s="19">
        <v>748.7</v>
      </c>
      <c r="R2717" s="19">
        <v>0</v>
      </c>
      <c r="S2717" s="19">
        <v>748.7</v>
      </c>
      <c r="T2717" s="19">
        <v>0</v>
      </c>
    </row>
    <row r="2718" spans="1:20" ht="29" outlineLevel="4" x14ac:dyDescent="0.35">
      <c r="A2718" s="9" t="s">
        <v>104</v>
      </c>
      <c r="B2718" s="9" t="s">
        <v>105</v>
      </c>
      <c r="C2718" s="12" t="s">
        <v>3167</v>
      </c>
      <c r="D2718" s="5" t="s">
        <v>3168</v>
      </c>
      <c r="E2718" s="9" t="s">
        <v>3168</v>
      </c>
      <c r="F2718" s="5" t="s">
        <v>49</v>
      </c>
      <c r="G2718" s="5" t="s">
        <v>4</v>
      </c>
      <c r="H2718" s="5" t="s">
        <v>3184</v>
      </c>
      <c r="I2718" s="4" t="s">
        <v>3185</v>
      </c>
      <c r="J2718" s="5" t="s">
        <v>4</v>
      </c>
      <c r="K2718" s="5" t="s">
        <v>4</v>
      </c>
      <c r="L2718" s="5" t="s">
        <v>4</v>
      </c>
      <c r="M2718" s="5" t="s">
        <v>5</v>
      </c>
      <c r="N2718" s="5" t="s">
        <v>3183</v>
      </c>
      <c r="O2718" s="18">
        <v>44575</v>
      </c>
      <c r="P2718" s="5" t="s">
        <v>7</v>
      </c>
      <c r="Q2718" s="19">
        <v>6632.47</v>
      </c>
      <c r="R2718" s="19">
        <v>6632.47</v>
      </c>
      <c r="S2718" s="19">
        <v>0</v>
      </c>
      <c r="T2718" s="19">
        <v>0</v>
      </c>
    </row>
    <row r="2719" spans="1:20" ht="29" outlineLevel="4" x14ac:dyDescent="0.35">
      <c r="A2719" s="9" t="s">
        <v>104</v>
      </c>
      <c r="B2719" s="9" t="s">
        <v>105</v>
      </c>
      <c r="C2719" s="12" t="s">
        <v>3167</v>
      </c>
      <c r="D2719" s="5" t="s">
        <v>3168</v>
      </c>
      <c r="E2719" s="9" t="s">
        <v>3168</v>
      </c>
      <c r="F2719" s="5" t="s">
        <v>49</v>
      </c>
      <c r="G2719" s="5" t="s">
        <v>4</v>
      </c>
      <c r="H2719" s="5" t="s">
        <v>3184</v>
      </c>
      <c r="I2719" s="4" t="s">
        <v>3185</v>
      </c>
      <c r="J2719" s="5" t="s">
        <v>4</v>
      </c>
      <c r="K2719" s="5" t="s">
        <v>4</v>
      </c>
      <c r="L2719" s="5" t="s">
        <v>4</v>
      </c>
      <c r="M2719" s="5" t="s">
        <v>5</v>
      </c>
      <c r="N2719" s="5" t="s">
        <v>3186</v>
      </c>
      <c r="O2719" s="18">
        <v>44692</v>
      </c>
      <c r="P2719" s="5" t="s">
        <v>7</v>
      </c>
      <c r="Q2719" s="19">
        <v>11979.3</v>
      </c>
      <c r="R2719" s="19">
        <v>11979.3</v>
      </c>
      <c r="S2719" s="19">
        <v>0</v>
      </c>
      <c r="T2719" s="19">
        <v>0</v>
      </c>
    </row>
    <row r="2720" spans="1:20" outlineLevel="3" x14ac:dyDescent="0.35">
      <c r="H2720" s="1" t="s">
        <v>11457</v>
      </c>
      <c r="O2720" s="18"/>
      <c r="Q2720" s="19">
        <f>SUBTOTAL(9,Q2716:Q2719)</f>
        <v>19775</v>
      </c>
      <c r="R2720" s="19">
        <f>SUBTOTAL(9,R2716:R2719)</f>
        <v>18611.77</v>
      </c>
      <c r="S2720" s="19">
        <f>SUBTOTAL(9,S2716:S2719)</f>
        <v>1163.23</v>
      </c>
      <c r="T2720" s="19">
        <f>SUBTOTAL(9,T2716:T2719)</f>
        <v>0</v>
      </c>
    </row>
    <row r="2721" spans="1:20" ht="29" outlineLevel="4" x14ac:dyDescent="0.35">
      <c r="A2721" s="9" t="s">
        <v>104</v>
      </c>
      <c r="B2721" s="9" t="s">
        <v>105</v>
      </c>
      <c r="C2721" s="12" t="s">
        <v>3167</v>
      </c>
      <c r="D2721" s="5" t="s">
        <v>3168</v>
      </c>
      <c r="E2721" s="9" t="s">
        <v>3168</v>
      </c>
      <c r="F2721" s="5" t="s">
        <v>49</v>
      </c>
      <c r="G2721" s="5" t="s">
        <v>4</v>
      </c>
      <c r="H2721" s="5" t="s">
        <v>3188</v>
      </c>
      <c r="I2721" s="4" t="s">
        <v>3189</v>
      </c>
      <c r="J2721" s="5" t="s">
        <v>4</v>
      </c>
      <c r="K2721" s="5" t="s">
        <v>4</v>
      </c>
      <c r="L2721" s="5" t="s">
        <v>4</v>
      </c>
      <c r="M2721" s="5" t="s">
        <v>5</v>
      </c>
      <c r="N2721" s="5" t="s">
        <v>3187</v>
      </c>
      <c r="O2721" s="18">
        <v>44560</v>
      </c>
      <c r="P2721" s="5" t="s">
        <v>7</v>
      </c>
      <c r="Q2721" s="19">
        <v>2626</v>
      </c>
      <c r="R2721" s="19">
        <v>2626</v>
      </c>
      <c r="S2721" s="19">
        <v>0</v>
      </c>
      <c r="T2721" s="19">
        <v>0</v>
      </c>
    </row>
    <row r="2722" spans="1:20" outlineLevel="3" x14ac:dyDescent="0.35">
      <c r="H2722" s="1" t="s">
        <v>11458</v>
      </c>
      <c r="O2722" s="18"/>
      <c r="Q2722" s="19">
        <f>SUBTOTAL(9,Q2721:Q2721)</f>
        <v>2626</v>
      </c>
      <c r="R2722" s="19">
        <f>SUBTOTAL(9,R2721:R2721)</f>
        <v>2626</v>
      </c>
      <c r="S2722" s="19">
        <f>SUBTOTAL(9,S2721:S2721)</f>
        <v>0</v>
      </c>
      <c r="T2722" s="19">
        <f>SUBTOTAL(9,T2721:T2721)</f>
        <v>0</v>
      </c>
    </row>
    <row r="2723" spans="1:20" outlineLevel="4" x14ac:dyDescent="0.35">
      <c r="A2723" s="9" t="s">
        <v>104</v>
      </c>
      <c r="B2723" s="9" t="s">
        <v>105</v>
      </c>
      <c r="C2723" s="12" t="s">
        <v>3167</v>
      </c>
      <c r="D2723" s="5" t="s">
        <v>3190</v>
      </c>
      <c r="E2723" s="9" t="s">
        <v>3190</v>
      </c>
      <c r="F2723" s="5" t="s">
        <v>4</v>
      </c>
      <c r="G2723" s="5" t="s">
        <v>106</v>
      </c>
      <c r="H2723" s="5" t="s">
        <v>108</v>
      </c>
      <c r="I2723" s="20" t="s">
        <v>12479</v>
      </c>
      <c r="J2723" s="5" t="s">
        <v>4</v>
      </c>
      <c r="K2723" s="5" t="s">
        <v>4</v>
      </c>
      <c r="L2723" s="5" t="s">
        <v>4</v>
      </c>
      <c r="M2723" s="5" t="s">
        <v>5</v>
      </c>
      <c r="N2723" s="5" t="s">
        <v>3191</v>
      </c>
      <c r="O2723" s="18">
        <v>44524</v>
      </c>
      <c r="P2723" s="5" t="s">
        <v>7</v>
      </c>
      <c r="Q2723" s="19">
        <v>90274</v>
      </c>
      <c r="R2723" s="19">
        <v>0</v>
      </c>
      <c r="S2723" s="19">
        <v>90274</v>
      </c>
      <c r="T2723" s="19">
        <v>0</v>
      </c>
    </row>
    <row r="2724" spans="1:20" outlineLevel="3" x14ac:dyDescent="0.35">
      <c r="H2724" s="1" t="s">
        <v>10932</v>
      </c>
      <c r="O2724" s="18"/>
      <c r="Q2724" s="19">
        <f>SUBTOTAL(9,Q2723:Q2723)</f>
        <v>90274</v>
      </c>
      <c r="R2724" s="19">
        <f>SUBTOTAL(9,R2723:R2723)</f>
        <v>0</v>
      </c>
      <c r="S2724" s="19">
        <f>SUBTOTAL(9,S2723:S2723)</f>
        <v>90274</v>
      </c>
      <c r="T2724" s="19">
        <f>SUBTOTAL(9,T2723:T2723)</f>
        <v>0</v>
      </c>
    </row>
    <row r="2725" spans="1:20" outlineLevel="4" x14ac:dyDescent="0.35">
      <c r="A2725" s="9" t="s">
        <v>104</v>
      </c>
      <c r="B2725" s="9" t="s">
        <v>105</v>
      </c>
      <c r="C2725" s="12" t="s">
        <v>3167</v>
      </c>
      <c r="D2725" s="5" t="s">
        <v>3190</v>
      </c>
      <c r="E2725" s="9" t="s">
        <v>3190</v>
      </c>
      <c r="F2725" s="5" t="s">
        <v>4</v>
      </c>
      <c r="G2725" s="5" t="s">
        <v>334</v>
      </c>
      <c r="H2725" s="5" t="s">
        <v>336</v>
      </c>
      <c r="I2725" s="4" t="s">
        <v>12505</v>
      </c>
      <c r="J2725" s="5" t="s">
        <v>4</v>
      </c>
      <c r="K2725" s="5" t="s">
        <v>4</v>
      </c>
      <c r="L2725" s="5" t="s">
        <v>4</v>
      </c>
      <c r="M2725" s="5" t="s">
        <v>5</v>
      </c>
      <c r="N2725" s="5" t="s">
        <v>3192</v>
      </c>
      <c r="O2725" s="18">
        <v>44523</v>
      </c>
      <c r="P2725" s="5" t="s">
        <v>7</v>
      </c>
      <c r="Q2725" s="19">
        <v>130920</v>
      </c>
      <c r="R2725" s="19">
        <v>0</v>
      </c>
      <c r="S2725" s="19">
        <v>130920</v>
      </c>
      <c r="T2725" s="19">
        <v>0</v>
      </c>
    </row>
    <row r="2726" spans="1:20" outlineLevel="3" x14ac:dyDescent="0.35">
      <c r="H2726" s="1" t="s">
        <v>10981</v>
      </c>
      <c r="O2726" s="18"/>
      <c r="Q2726" s="19">
        <f>SUBTOTAL(9,Q2725:Q2725)</f>
        <v>130920</v>
      </c>
      <c r="R2726" s="19">
        <f>SUBTOTAL(9,R2725:R2725)</f>
        <v>0</v>
      </c>
      <c r="S2726" s="19">
        <f>SUBTOTAL(9,S2725:S2725)</f>
        <v>130920</v>
      </c>
      <c r="T2726" s="19">
        <f>SUBTOTAL(9,T2725:T2725)</f>
        <v>0</v>
      </c>
    </row>
    <row r="2727" spans="1:20" outlineLevel="4" x14ac:dyDescent="0.35">
      <c r="A2727" s="9" t="s">
        <v>104</v>
      </c>
      <c r="B2727" s="9" t="s">
        <v>105</v>
      </c>
      <c r="C2727" s="12" t="s">
        <v>3167</v>
      </c>
      <c r="D2727" s="5" t="s">
        <v>3190</v>
      </c>
      <c r="E2727" s="9" t="s">
        <v>3190</v>
      </c>
      <c r="F2727" s="5" t="s">
        <v>4</v>
      </c>
      <c r="G2727" s="5" t="s">
        <v>106</v>
      </c>
      <c r="H2727" s="5" t="s">
        <v>109</v>
      </c>
      <c r="I2727" s="20" t="s">
        <v>12480</v>
      </c>
      <c r="J2727" s="5" t="s">
        <v>4</v>
      </c>
      <c r="K2727" s="5" t="s">
        <v>4</v>
      </c>
      <c r="L2727" s="5" t="s">
        <v>4</v>
      </c>
      <c r="M2727" s="5" t="s">
        <v>5</v>
      </c>
      <c r="N2727" s="5" t="s">
        <v>3191</v>
      </c>
      <c r="O2727" s="18">
        <v>44524</v>
      </c>
      <c r="P2727" s="5" t="s">
        <v>7</v>
      </c>
      <c r="Q2727" s="19">
        <v>95722</v>
      </c>
      <c r="R2727" s="19">
        <v>0</v>
      </c>
      <c r="S2727" s="19">
        <v>95722</v>
      </c>
      <c r="T2727" s="19">
        <v>0</v>
      </c>
    </row>
    <row r="2728" spans="1:20" outlineLevel="3" x14ac:dyDescent="0.35">
      <c r="H2728" s="1" t="s">
        <v>10933</v>
      </c>
      <c r="O2728" s="18"/>
      <c r="Q2728" s="19">
        <f>SUBTOTAL(9,Q2727:Q2727)</f>
        <v>95722</v>
      </c>
      <c r="R2728" s="19">
        <f>SUBTOTAL(9,R2727:R2727)</f>
        <v>0</v>
      </c>
      <c r="S2728" s="19">
        <f>SUBTOTAL(9,S2727:S2727)</f>
        <v>95722</v>
      </c>
      <c r="T2728" s="19">
        <f>SUBTOTAL(9,T2727:T2727)</f>
        <v>0</v>
      </c>
    </row>
    <row r="2729" spans="1:20" outlineLevel="4" x14ac:dyDescent="0.35">
      <c r="A2729" s="9" t="s">
        <v>104</v>
      </c>
      <c r="B2729" s="9" t="s">
        <v>105</v>
      </c>
      <c r="C2729" s="12" t="s">
        <v>3167</v>
      </c>
      <c r="D2729" s="5" t="s">
        <v>3190</v>
      </c>
      <c r="E2729" s="9" t="s">
        <v>3190</v>
      </c>
      <c r="F2729" s="5" t="s">
        <v>4</v>
      </c>
      <c r="G2729" s="5" t="s">
        <v>106</v>
      </c>
      <c r="H2729" s="5" t="s">
        <v>110</v>
      </c>
      <c r="I2729" s="20" t="s">
        <v>12481</v>
      </c>
      <c r="J2729" s="5" t="s">
        <v>4</v>
      </c>
      <c r="K2729" s="5" t="s">
        <v>4</v>
      </c>
      <c r="L2729" s="5" t="s">
        <v>4</v>
      </c>
      <c r="M2729" s="5" t="s">
        <v>5</v>
      </c>
      <c r="N2729" s="5" t="s">
        <v>3191</v>
      </c>
      <c r="O2729" s="18">
        <v>44524</v>
      </c>
      <c r="P2729" s="5" t="s">
        <v>7</v>
      </c>
      <c r="Q2729" s="19">
        <v>25549</v>
      </c>
      <c r="R2729" s="19">
        <v>0</v>
      </c>
      <c r="S2729" s="19">
        <v>25549</v>
      </c>
      <c r="T2729" s="19">
        <v>0</v>
      </c>
    </row>
    <row r="2730" spans="1:20" outlineLevel="3" x14ac:dyDescent="0.35">
      <c r="H2730" s="1" t="s">
        <v>10934</v>
      </c>
      <c r="O2730" s="18"/>
      <c r="Q2730" s="19">
        <f>SUBTOTAL(9,Q2729:Q2729)</f>
        <v>25549</v>
      </c>
      <c r="R2730" s="19">
        <f>SUBTOTAL(9,R2729:R2729)</f>
        <v>0</v>
      </c>
      <c r="S2730" s="19">
        <f>SUBTOTAL(9,S2729:S2729)</f>
        <v>25549</v>
      </c>
      <c r="T2730" s="19">
        <f>SUBTOTAL(9,T2729:T2729)</f>
        <v>0</v>
      </c>
    </row>
    <row r="2731" spans="1:20" outlineLevel="2" x14ac:dyDescent="0.35">
      <c r="C2731" s="11" t="s">
        <v>10318</v>
      </c>
      <c r="O2731" s="18"/>
      <c r="Q2731" s="19">
        <f>SUBTOTAL(9,Q2703:Q2729)</f>
        <v>1093445</v>
      </c>
      <c r="R2731" s="19">
        <f>SUBTOTAL(9,R2703:R2729)</f>
        <v>726461.55</v>
      </c>
      <c r="S2731" s="19">
        <f>SUBTOTAL(9,S2703:S2729)</f>
        <v>366983.45</v>
      </c>
      <c r="T2731" s="19">
        <f>SUBTOTAL(9,T2703:T2729)</f>
        <v>0</v>
      </c>
    </row>
    <row r="2732" spans="1:20" outlineLevel="4" x14ac:dyDescent="0.35">
      <c r="A2732" s="9" t="s">
        <v>97</v>
      </c>
      <c r="B2732" s="9" t="s">
        <v>98</v>
      </c>
      <c r="C2732" s="12" t="s">
        <v>3193</v>
      </c>
      <c r="D2732" s="5" t="s">
        <v>3194</v>
      </c>
      <c r="E2732" s="9" t="s">
        <v>3194</v>
      </c>
      <c r="F2732" s="5" t="s">
        <v>4</v>
      </c>
      <c r="G2732" s="5" t="s">
        <v>1006</v>
      </c>
      <c r="H2732" s="5" t="s">
        <v>3197</v>
      </c>
      <c r="I2732" s="4" t="s">
        <v>3198</v>
      </c>
      <c r="J2732" s="5" t="s">
        <v>4</v>
      </c>
      <c r="K2732" s="5" t="s">
        <v>4</v>
      </c>
      <c r="L2732" s="5" t="s">
        <v>4</v>
      </c>
      <c r="M2732" s="5" t="s">
        <v>5</v>
      </c>
      <c r="N2732" s="5" t="s">
        <v>3195</v>
      </c>
      <c r="O2732" s="18">
        <v>44424</v>
      </c>
      <c r="P2732" s="5" t="s">
        <v>3196</v>
      </c>
      <c r="Q2732" s="19">
        <v>25000</v>
      </c>
      <c r="R2732" s="19">
        <v>0</v>
      </c>
      <c r="S2732" s="19">
        <v>25000</v>
      </c>
      <c r="T2732" s="19">
        <v>0</v>
      </c>
    </row>
    <row r="2733" spans="1:20" outlineLevel="3" x14ac:dyDescent="0.35">
      <c r="H2733" s="1" t="s">
        <v>11459</v>
      </c>
      <c r="O2733" s="18"/>
      <c r="Q2733" s="19">
        <f>SUBTOTAL(9,Q2732:Q2732)</f>
        <v>25000</v>
      </c>
      <c r="R2733" s="19">
        <f>SUBTOTAL(9,R2732:R2732)</f>
        <v>0</v>
      </c>
      <c r="S2733" s="19">
        <f>SUBTOTAL(9,S2732:S2732)</f>
        <v>25000</v>
      </c>
      <c r="T2733" s="19">
        <f>SUBTOTAL(9,T2732:T2732)</f>
        <v>0</v>
      </c>
    </row>
    <row r="2734" spans="1:20" outlineLevel="2" x14ac:dyDescent="0.35">
      <c r="C2734" s="11" t="s">
        <v>10319</v>
      </c>
      <c r="O2734" s="18"/>
      <c r="Q2734" s="19">
        <f>SUBTOTAL(9,Q2732:Q2732)</f>
        <v>25000</v>
      </c>
      <c r="R2734" s="19">
        <f>SUBTOTAL(9,R2732:R2732)</f>
        <v>0</v>
      </c>
      <c r="S2734" s="19">
        <f>SUBTOTAL(9,S2732:S2732)</f>
        <v>25000</v>
      </c>
      <c r="T2734" s="19">
        <f>SUBTOTAL(9,T2732:T2732)</f>
        <v>0</v>
      </c>
    </row>
    <row r="2735" spans="1:20" ht="29" outlineLevel="4" x14ac:dyDescent="0.35">
      <c r="A2735" s="9" t="s">
        <v>0</v>
      </c>
      <c r="B2735" s="9" t="s">
        <v>1</v>
      </c>
      <c r="C2735" s="12" t="s">
        <v>3199</v>
      </c>
      <c r="D2735" s="5" t="s">
        <v>3200</v>
      </c>
      <c r="E2735" s="9" t="s">
        <v>3200</v>
      </c>
      <c r="F2735" s="5" t="s">
        <v>4</v>
      </c>
      <c r="G2735" s="5" t="s">
        <v>1006</v>
      </c>
      <c r="H2735" s="5" t="s">
        <v>3203</v>
      </c>
      <c r="I2735" s="4" t="s">
        <v>12617</v>
      </c>
      <c r="J2735" s="5" t="s">
        <v>3201</v>
      </c>
      <c r="K2735" s="5" t="s">
        <v>4</v>
      </c>
      <c r="L2735" s="5" t="s">
        <v>4</v>
      </c>
      <c r="M2735" s="5" t="s">
        <v>5</v>
      </c>
      <c r="N2735" s="5" t="s">
        <v>3202</v>
      </c>
      <c r="O2735" s="18">
        <v>44405</v>
      </c>
      <c r="P2735" s="5" t="s">
        <v>7</v>
      </c>
      <c r="Q2735" s="19">
        <v>2899.53</v>
      </c>
      <c r="R2735" s="19">
        <v>0</v>
      </c>
      <c r="S2735" s="19">
        <v>2899.53</v>
      </c>
      <c r="T2735" s="19">
        <v>0</v>
      </c>
    </row>
    <row r="2736" spans="1:20" ht="29" outlineLevel="4" x14ac:dyDescent="0.35">
      <c r="A2736" s="9" t="s">
        <v>0</v>
      </c>
      <c r="B2736" s="9" t="s">
        <v>1</v>
      </c>
      <c r="C2736" s="12" t="s">
        <v>3199</v>
      </c>
      <c r="D2736" s="5" t="s">
        <v>3200</v>
      </c>
      <c r="E2736" s="9" t="s">
        <v>3200</v>
      </c>
      <c r="F2736" s="5" t="s">
        <v>4</v>
      </c>
      <c r="G2736" s="5" t="s">
        <v>1006</v>
      </c>
      <c r="H2736" s="5" t="s">
        <v>3203</v>
      </c>
      <c r="I2736" s="4" t="s">
        <v>12617</v>
      </c>
      <c r="J2736" s="5" t="s">
        <v>3201</v>
      </c>
      <c r="K2736" s="5" t="s">
        <v>4</v>
      </c>
      <c r="L2736" s="5" t="s">
        <v>4</v>
      </c>
      <c r="M2736" s="5" t="s">
        <v>5</v>
      </c>
      <c r="N2736" s="5" t="s">
        <v>3204</v>
      </c>
      <c r="O2736" s="18">
        <v>44533</v>
      </c>
      <c r="P2736" s="5" t="s">
        <v>7</v>
      </c>
      <c r="Q2736" s="19">
        <v>296.39999999999998</v>
      </c>
      <c r="R2736" s="19">
        <v>0</v>
      </c>
      <c r="S2736" s="19">
        <v>296.39999999999998</v>
      </c>
      <c r="T2736" s="19">
        <v>0</v>
      </c>
    </row>
    <row r="2737" spans="1:20" ht="29" outlineLevel="4" x14ac:dyDescent="0.35">
      <c r="A2737" s="9" t="s">
        <v>0</v>
      </c>
      <c r="B2737" s="9" t="s">
        <v>1</v>
      </c>
      <c r="C2737" s="12" t="s">
        <v>3199</v>
      </c>
      <c r="D2737" s="5" t="s">
        <v>3200</v>
      </c>
      <c r="E2737" s="9" t="s">
        <v>3200</v>
      </c>
      <c r="F2737" s="5" t="s">
        <v>4</v>
      </c>
      <c r="G2737" s="5" t="s">
        <v>177</v>
      </c>
      <c r="H2737" s="5" t="s">
        <v>3203</v>
      </c>
      <c r="I2737" s="4" t="s">
        <v>12617</v>
      </c>
      <c r="J2737" s="5" t="s">
        <v>3201</v>
      </c>
      <c r="K2737" s="5" t="s">
        <v>4</v>
      </c>
      <c r="L2737" s="5" t="s">
        <v>4</v>
      </c>
      <c r="M2737" s="5" t="s">
        <v>5</v>
      </c>
      <c r="N2737" s="5" t="s">
        <v>3202</v>
      </c>
      <c r="O2737" s="18">
        <v>44405</v>
      </c>
      <c r="P2737" s="5" t="s">
        <v>7</v>
      </c>
      <c r="Q2737" s="19">
        <v>494.94</v>
      </c>
      <c r="R2737" s="19">
        <v>0</v>
      </c>
      <c r="S2737" s="19">
        <v>0</v>
      </c>
      <c r="T2737" s="19">
        <v>494.94</v>
      </c>
    </row>
    <row r="2738" spans="1:20" ht="29" outlineLevel="4" x14ac:dyDescent="0.35">
      <c r="A2738" s="9" t="s">
        <v>0</v>
      </c>
      <c r="B2738" s="9" t="s">
        <v>1</v>
      </c>
      <c r="C2738" s="12" t="s">
        <v>3199</v>
      </c>
      <c r="D2738" s="5" t="s">
        <v>3200</v>
      </c>
      <c r="E2738" s="9" t="s">
        <v>3200</v>
      </c>
      <c r="F2738" s="5" t="s">
        <v>4</v>
      </c>
      <c r="G2738" s="5" t="s">
        <v>177</v>
      </c>
      <c r="H2738" s="5" t="s">
        <v>3203</v>
      </c>
      <c r="I2738" s="4" t="s">
        <v>12617</v>
      </c>
      <c r="J2738" s="5" t="s">
        <v>3201</v>
      </c>
      <c r="K2738" s="5" t="s">
        <v>4</v>
      </c>
      <c r="L2738" s="5" t="s">
        <v>4</v>
      </c>
      <c r="M2738" s="5" t="s">
        <v>5</v>
      </c>
      <c r="N2738" s="5" t="s">
        <v>3204</v>
      </c>
      <c r="O2738" s="18">
        <v>44533</v>
      </c>
      <c r="P2738" s="5" t="s">
        <v>7</v>
      </c>
      <c r="Q2738" s="19">
        <v>38.369999999999997</v>
      </c>
      <c r="R2738" s="19">
        <v>0</v>
      </c>
      <c r="S2738" s="19">
        <v>0</v>
      </c>
      <c r="T2738" s="19">
        <v>38.369999999999997</v>
      </c>
    </row>
    <row r="2739" spans="1:20" outlineLevel="3" x14ac:dyDescent="0.35">
      <c r="H2739" s="1" t="s">
        <v>11460</v>
      </c>
      <c r="O2739" s="18"/>
      <c r="Q2739" s="19">
        <f>SUBTOTAL(9,Q2735:Q2738)</f>
        <v>3729.2400000000002</v>
      </c>
      <c r="R2739" s="19">
        <f>SUBTOTAL(9,R2735:R2738)</f>
        <v>0</v>
      </c>
      <c r="S2739" s="19">
        <f>SUBTOTAL(9,S2735:S2738)</f>
        <v>3195.9300000000003</v>
      </c>
      <c r="T2739" s="19">
        <f>SUBTOTAL(9,T2735:T2738)</f>
        <v>533.30999999999995</v>
      </c>
    </row>
    <row r="2740" spans="1:20" outlineLevel="4" x14ac:dyDescent="0.35">
      <c r="A2740" s="9" t="s">
        <v>0</v>
      </c>
      <c r="B2740" s="9" t="s">
        <v>1</v>
      </c>
      <c r="C2740" s="12" t="s">
        <v>3199</v>
      </c>
      <c r="D2740" s="5" t="s">
        <v>3200</v>
      </c>
      <c r="E2740" s="9" t="s">
        <v>3200</v>
      </c>
      <c r="F2740" s="5" t="s">
        <v>4</v>
      </c>
      <c r="G2740" s="5" t="s">
        <v>1006</v>
      </c>
      <c r="H2740" s="5" t="s">
        <v>3207</v>
      </c>
      <c r="I2740" s="4" t="s">
        <v>3208</v>
      </c>
      <c r="J2740" s="5" t="s">
        <v>3205</v>
      </c>
      <c r="K2740" s="5" t="s">
        <v>4</v>
      </c>
      <c r="L2740" s="5" t="s">
        <v>4</v>
      </c>
      <c r="M2740" s="5" t="s">
        <v>5</v>
      </c>
      <c r="N2740" s="5" t="s">
        <v>3206</v>
      </c>
      <c r="O2740" s="18">
        <v>44446</v>
      </c>
      <c r="P2740" s="5" t="s">
        <v>7</v>
      </c>
      <c r="Q2740" s="19">
        <v>8272.5400000000009</v>
      </c>
      <c r="R2740" s="19">
        <v>0</v>
      </c>
      <c r="S2740" s="19">
        <v>8272.5400000000009</v>
      </c>
      <c r="T2740" s="19">
        <v>0</v>
      </c>
    </row>
    <row r="2741" spans="1:20" outlineLevel="4" x14ac:dyDescent="0.35">
      <c r="A2741" s="9" t="s">
        <v>0</v>
      </c>
      <c r="B2741" s="9" t="s">
        <v>1</v>
      </c>
      <c r="C2741" s="12" t="s">
        <v>3199</v>
      </c>
      <c r="D2741" s="5" t="s">
        <v>3200</v>
      </c>
      <c r="E2741" s="9" t="s">
        <v>3200</v>
      </c>
      <c r="F2741" s="5" t="s">
        <v>4</v>
      </c>
      <c r="G2741" s="5" t="s">
        <v>1006</v>
      </c>
      <c r="H2741" s="5" t="s">
        <v>3207</v>
      </c>
      <c r="I2741" s="4" t="s">
        <v>3208</v>
      </c>
      <c r="J2741" s="5" t="s">
        <v>3205</v>
      </c>
      <c r="K2741" s="5" t="s">
        <v>4</v>
      </c>
      <c r="L2741" s="5" t="s">
        <v>4</v>
      </c>
      <c r="M2741" s="5" t="s">
        <v>5</v>
      </c>
      <c r="N2741" s="5" t="s">
        <v>3209</v>
      </c>
      <c r="O2741" s="18">
        <v>44728</v>
      </c>
      <c r="P2741" s="5" t="s">
        <v>7</v>
      </c>
      <c r="Q2741" s="19">
        <v>11672.35</v>
      </c>
      <c r="R2741" s="19">
        <v>0</v>
      </c>
      <c r="S2741" s="19">
        <v>11672.35</v>
      </c>
      <c r="T2741" s="19">
        <v>0</v>
      </c>
    </row>
    <row r="2742" spans="1:20" outlineLevel="3" x14ac:dyDescent="0.35">
      <c r="H2742" s="1" t="s">
        <v>11461</v>
      </c>
      <c r="O2742" s="18"/>
      <c r="Q2742" s="19">
        <f>SUBTOTAL(9,Q2740:Q2741)</f>
        <v>19944.89</v>
      </c>
      <c r="R2742" s="19">
        <f>SUBTOTAL(9,R2740:R2741)</f>
        <v>0</v>
      </c>
      <c r="S2742" s="19">
        <f>SUBTOTAL(9,S2740:S2741)</f>
        <v>19944.89</v>
      </c>
      <c r="T2742" s="19">
        <f>SUBTOTAL(9,T2740:T2741)</f>
        <v>0</v>
      </c>
    </row>
    <row r="2743" spans="1:20" ht="29" outlineLevel="4" x14ac:dyDescent="0.35">
      <c r="A2743" s="9" t="s">
        <v>0</v>
      </c>
      <c r="B2743" s="9" t="s">
        <v>1</v>
      </c>
      <c r="C2743" s="12" t="s">
        <v>3199</v>
      </c>
      <c r="D2743" s="5" t="s">
        <v>3200</v>
      </c>
      <c r="E2743" s="9" t="s">
        <v>3200</v>
      </c>
      <c r="F2743" s="5" t="s">
        <v>4</v>
      </c>
      <c r="G2743" s="5" t="s">
        <v>1006</v>
      </c>
      <c r="H2743" s="5" t="s">
        <v>3212</v>
      </c>
      <c r="I2743" s="4" t="s">
        <v>3213</v>
      </c>
      <c r="J2743" s="5" t="s">
        <v>3210</v>
      </c>
      <c r="K2743" s="5" t="s">
        <v>4</v>
      </c>
      <c r="L2743" s="5" t="s">
        <v>4</v>
      </c>
      <c r="M2743" s="5" t="s">
        <v>5</v>
      </c>
      <c r="N2743" s="5" t="s">
        <v>3211</v>
      </c>
      <c r="O2743" s="18">
        <v>44700</v>
      </c>
      <c r="P2743" s="5" t="s">
        <v>7</v>
      </c>
      <c r="Q2743" s="19">
        <v>58.8</v>
      </c>
      <c r="R2743" s="19">
        <v>0</v>
      </c>
      <c r="S2743" s="19">
        <v>58.8</v>
      </c>
      <c r="T2743" s="19">
        <v>0</v>
      </c>
    </row>
    <row r="2744" spans="1:20" ht="29" outlineLevel="4" x14ac:dyDescent="0.35">
      <c r="A2744" s="9" t="s">
        <v>0</v>
      </c>
      <c r="B2744" s="9" t="s">
        <v>1</v>
      </c>
      <c r="C2744" s="12" t="s">
        <v>3199</v>
      </c>
      <c r="D2744" s="5" t="s">
        <v>3200</v>
      </c>
      <c r="E2744" s="9" t="s">
        <v>3200</v>
      </c>
      <c r="F2744" s="5" t="s">
        <v>12484</v>
      </c>
      <c r="G2744" s="5" t="s">
        <v>4</v>
      </c>
      <c r="H2744" s="5" t="s">
        <v>3212</v>
      </c>
      <c r="I2744" s="4" t="s">
        <v>3213</v>
      </c>
      <c r="J2744" s="5" t="s">
        <v>3210</v>
      </c>
      <c r="K2744" s="5" t="s">
        <v>4</v>
      </c>
      <c r="L2744" s="5" t="s">
        <v>4</v>
      </c>
      <c r="M2744" s="5" t="s">
        <v>5</v>
      </c>
      <c r="N2744" s="5" t="s">
        <v>3211</v>
      </c>
      <c r="O2744" s="18">
        <v>44700</v>
      </c>
      <c r="P2744" s="5" t="s">
        <v>7</v>
      </c>
      <c r="Q2744" s="19">
        <v>235.2</v>
      </c>
      <c r="R2744" s="19">
        <v>235.2</v>
      </c>
      <c r="S2744" s="19">
        <v>0</v>
      </c>
      <c r="T2744" s="19">
        <v>0</v>
      </c>
    </row>
    <row r="2745" spans="1:20" outlineLevel="3" x14ac:dyDescent="0.35">
      <c r="H2745" s="1" t="s">
        <v>11462</v>
      </c>
      <c r="O2745" s="18"/>
      <c r="Q2745" s="19">
        <f>SUBTOTAL(9,Q2743:Q2744)</f>
        <v>294</v>
      </c>
      <c r="R2745" s="19">
        <f>SUBTOTAL(9,R2743:R2744)</f>
        <v>235.2</v>
      </c>
      <c r="S2745" s="19">
        <f>SUBTOTAL(9,S2743:S2744)</f>
        <v>58.8</v>
      </c>
      <c r="T2745" s="19">
        <f>SUBTOTAL(9,T2743:T2744)</f>
        <v>0</v>
      </c>
    </row>
    <row r="2746" spans="1:20" outlineLevel="4" x14ac:dyDescent="0.35">
      <c r="A2746" s="9" t="s">
        <v>0</v>
      </c>
      <c r="B2746" s="9" t="s">
        <v>1</v>
      </c>
      <c r="C2746" s="12" t="s">
        <v>3199</v>
      </c>
      <c r="D2746" s="5" t="s">
        <v>3200</v>
      </c>
      <c r="E2746" s="9" t="s">
        <v>3200</v>
      </c>
      <c r="F2746" s="5" t="s">
        <v>4</v>
      </c>
      <c r="G2746" s="5" t="s">
        <v>1006</v>
      </c>
      <c r="H2746" s="5" t="s">
        <v>3216</v>
      </c>
      <c r="I2746" s="4" t="s">
        <v>3217</v>
      </c>
      <c r="J2746" s="5" t="s">
        <v>3214</v>
      </c>
      <c r="K2746" s="5" t="s">
        <v>4</v>
      </c>
      <c r="L2746" s="5" t="s">
        <v>4</v>
      </c>
      <c r="M2746" s="5" t="s">
        <v>5</v>
      </c>
      <c r="N2746" s="5" t="s">
        <v>3215</v>
      </c>
      <c r="O2746" s="18">
        <v>44461</v>
      </c>
      <c r="P2746" s="5" t="s">
        <v>7</v>
      </c>
      <c r="Q2746" s="19">
        <v>603940.11</v>
      </c>
      <c r="R2746" s="19">
        <v>0</v>
      </c>
      <c r="S2746" s="19">
        <v>603940.11</v>
      </c>
      <c r="T2746" s="19">
        <v>0</v>
      </c>
    </row>
    <row r="2747" spans="1:20" outlineLevel="4" x14ac:dyDescent="0.35">
      <c r="A2747" s="9" t="s">
        <v>0</v>
      </c>
      <c r="B2747" s="9" t="s">
        <v>1</v>
      </c>
      <c r="C2747" s="12" t="s">
        <v>3199</v>
      </c>
      <c r="D2747" s="5" t="s">
        <v>3200</v>
      </c>
      <c r="E2747" s="9" t="s">
        <v>3200</v>
      </c>
      <c r="F2747" s="5" t="s">
        <v>4</v>
      </c>
      <c r="G2747" s="5" t="s">
        <v>1006</v>
      </c>
      <c r="H2747" s="5" t="s">
        <v>3216</v>
      </c>
      <c r="I2747" s="4" t="s">
        <v>3217</v>
      </c>
      <c r="J2747" s="5" t="s">
        <v>3214</v>
      </c>
      <c r="K2747" s="5" t="s">
        <v>4</v>
      </c>
      <c r="L2747" s="5" t="s">
        <v>4</v>
      </c>
      <c r="M2747" s="5" t="s">
        <v>5</v>
      </c>
      <c r="N2747" s="5" t="s">
        <v>3218</v>
      </c>
      <c r="O2747" s="18">
        <v>44539</v>
      </c>
      <c r="P2747" s="5" t="s">
        <v>7</v>
      </c>
      <c r="Q2747" s="19">
        <v>22335.26</v>
      </c>
      <c r="R2747" s="19">
        <v>0</v>
      </c>
      <c r="S2747" s="19">
        <v>22335.26</v>
      </c>
      <c r="T2747" s="19">
        <v>0</v>
      </c>
    </row>
    <row r="2748" spans="1:20" outlineLevel="4" x14ac:dyDescent="0.35">
      <c r="A2748" s="9" t="s">
        <v>0</v>
      </c>
      <c r="B2748" s="9" t="s">
        <v>1</v>
      </c>
      <c r="C2748" s="12" t="s">
        <v>3199</v>
      </c>
      <c r="D2748" s="5" t="s">
        <v>3200</v>
      </c>
      <c r="E2748" s="9" t="s">
        <v>3200</v>
      </c>
      <c r="F2748" s="5" t="s">
        <v>4</v>
      </c>
      <c r="G2748" s="5" t="s">
        <v>1006</v>
      </c>
      <c r="H2748" s="5" t="s">
        <v>3216</v>
      </c>
      <c r="I2748" s="4" t="s">
        <v>3217</v>
      </c>
      <c r="J2748" s="5" t="s">
        <v>3214</v>
      </c>
      <c r="K2748" s="5" t="s">
        <v>4</v>
      </c>
      <c r="L2748" s="5" t="s">
        <v>4</v>
      </c>
      <c r="M2748" s="5" t="s">
        <v>5</v>
      </c>
      <c r="N2748" s="5" t="s">
        <v>3219</v>
      </c>
      <c r="O2748" s="18">
        <v>44539</v>
      </c>
      <c r="P2748" s="5" t="s">
        <v>7</v>
      </c>
      <c r="Q2748" s="19">
        <v>253920</v>
      </c>
      <c r="R2748" s="19">
        <v>0</v>
      </c>
      <c r="S2748" s="19">
        <v>253920</v>
      </c>
      <c r="T2748" s="19">
        <v>0</v>
      </c>
    </row>
    <row r="2749" spans="1:20" outlineLevel="4" x14ac:dyDescent="0.35">
      <c r="A2749" s="9" t="s">
        <v>0</v>
      </c>
      <c r="B2749" s="9" t="s">
        <v>1</v>
      </c>
      <c r="C2749" s="12" t="s">
        <v>3199</v>
      </c>
      <c r="D2749" s="5" t="s">
        <v>3200</v>
      </c>
      <c r="E2749" s="9" t="s">
        <v>3200</v>
      </c>
      <c r="F2749" s="5" t="s">
        <v>4</v>
      </c>
      <c r="G2749" s="5" t="s">
        <v>1006</v>
      </c>
      <c r="H2749" s="5" t="s">
        <v>3216</v>
      </c>
      <c r="I2749" s="4" t="s">
        <v>3217</v>
      </c>
      <c r="J2749" s="5" t="s">
        <v>3214</v>
      </c>
      <c r="K2749" s="5" t="s">
        <v>4</v>
      </c>
      <c r="L2749" s="5" t="s">
        <v>4</v>
      </c>
      <c r="M2749" s="5" t="s">
        <v>5</v>
      </c>
      <c r="N2749" s="5" t="s">
        <v>3220</v>
      </c>
      <c r="O2749" s="18">
        <v>44643</v>
      </c>
      <c r="P2749" s="5" t="s">
        <v>7</v>
      </c>
      <c r="Q2749" s="19">
        <v>45745</v>
      </c>
      <c r="R2749" s="19">
        <v>0</v>
      </c>
      <c r="S2749" s="19">
        <v>45745</v>
      </c>
      <c r="T2749" s="19">
        <v>0</v>
      </c>
    </row>
    <row r="2750" spans="1:20" outlineLevel="3" x14ac:dyDescent="0.35">
      <c r="H2750" s="1" t="s">
        <v>11463</v>
      </c>
      <c r="O2750" s="18"/>
      <c r="Q2750" s="19">
        <f>SUBTOTAL(9,Q2746:Q2749)</f>
        <v>925940.37</v>
      </c>
      <c r="R2750" s="19">
        <f>SUBTOTAL(9,R2746:R2749)</f>
        <v>0</v>
      </c>
      <c r="S2750" s="19">
        <f>SUBTOTAL(9,S2746:S2749)</f>
        <v>925940.37</v>
      </c>
      <c r="T2750" s="19">
        <f>SUBTOTAL(9,T2746:T2749)</f>
        <v>0</v>
      </c>
    </row>
    <row r="2751" spans="1:20" ht="29" outlineLevel="4" x14ac:dyDescent="0.35">
      <c r="A2751" s="9" t="s">
        <v>0</v>
      </c>
      <c r="B2751" s="9" t="s">
        <v>1</v>
      </c>
      <c r="C2751" s="12" t="s">
        <v>3199</v>
      </c>
      <c r="D2751" s="5" t="s">
        <v>3200</v>
      </c>
      <c r="E2751" s="9" t="s">
        <v>3200</v>
      </c>
      <c r="F2751" s="5" t="s">
        <v>4</v>
      </c>
      <c r="G2751" s="5" t="s">
        <v>1006</v>
      </c>
      <c r="H2751" s="5" t="s">
        <v>3223</v>
      </c>
      <c r="I2751" s="4" t="s">
        <v>3224</v>
      </c>
      <c r="J2751" s="5" t="s">
        <v>3221</v>
      </c>
      <c r="K2751" s="5" t="s">
        <v>4</v>
      </c>
      <c r="L2751" s="5" t="s">
        <v>4</v>
      </c>
      <c r="M2751" s="5" t="s">
        <v>5</v>
      </c>
      <c r="N2751" s="5" t="s">
        <v>3222</v>
      </c>
      <c r="O2751" s="18">
        <v>44523</v>
      </c>
      <c r="P2751" s="5" t="s">
        <v>7</v>
      </c>
      <c r="Q2751" s="19">
        <v>7167.35</v>
      </c>
      <c r="R2751" s="19">
        <v>0</v>
      </c>
      <c r="S2751" s="19">
        <v>7167.35</v>
      </c>
      <c r="T2751" s="19">
        <v>0</v>
      </c>
    </row>
    <row r="2752" spans="1:20" ht="29" outlineLevel="4" x14ac:dyDescent="0.35">
      <c r="A2752" s="9" t="s">
        <v>0</v>
      </c>
      <c r="B2752" s="9" t="s">
        <v>1</v>
      </c>
      <c r="C2752" s="12" t="s">
        <v>3199</v>
      </c>
      <c r="D2752" s="5" t="s">
        <v>3200</v>
      </c>
      <c r="E2752" s="9" t="s">
        <v>3200</v>
      </c>
      <c r="F2752" s="5" t="s">
        <v>4</v>
      </c>
      <c r="G2752" s="5" t="s">
        <v>1006</v>
      </c>
      <c r="H2752" s="5" t="s">
        <v>3223</v>
      </c>
      <c r="I2752" s="4" t="s">
        <v>3224</v>
      </c>
      <c r="J2752" s="5" t="s">
        <v>3221</v>
      </c>
      <c r="K2752" s="5" t="s">
        <v>4</v>
      </c>
      <c r="L2752" s="5" t="s">
        <v>4</v>
      </c>
      <c r="M2752" s="5" t="s">
        <v>5</v>
      </c>
      <c r="N2752" s="5" t="s">
        <v>3225</v>
      </c>
      <c r="O2752" s="18">
        <v>44616</v>
      </c>
      <c r="P2752" s="5" t="s">
        <v>7</v>
      </c>
      <c r="Q2752" s="19">
        <v>1016.88</v>
      </c>
      <c r="R2752" s="19">
        <v>0</v>
      </c>
      <c r="S2752" s="19">
        <v>1016.88</v>
      </c>
      <c r="T2752" s="19">
        <v>0</v>
      </c>
    </row>
    <row r="2753" spans="1:20" ht="29" outlineLevel="4" x14ac:dyDescent="0.35">
      <c r="A2753" s="9" t="s">
        <v>0</v>
      </c>
      <c r="B2753" s="9" t="s">
        <v>1</v>
      </c>
      <c r="C2753" s="12" t="s">
        <v>3199</v>
      </c>
      <c r="D2753" s="5" t="s">
        <v>3200</v>
      </c>
      <c r="E2753" s="9" t="s">
        <v>3200</v>
      </c>
      <c r="F2753" s="5" t="s">
        <v>4</v>
      </c>
      <c r="G2753" s="5" t="s">
        <v>1006</v>
      </c>
      <c r="H2753" s="5" t="s">
        <v>3223</v>
      </c>
      <c r="I2753" s="4" t="s">
        <v>3224</v>
      </c>
      <c r="J2753" s="5" t="s">
        <v>3221</v>
      </c>
      <c r="K2753" s="5" t="s">
        <v>4</v>
      </c>
      <c r="L2753" s="5" t="s">
        <v>4</v>
      </c>
      <c r="M2753" s="5" t="s">
        <v>5</v>
      </c>
      <c r="N2753" s="5" t="s">
        <v>3226</v>
      </c>
      <c r="O2753" s="18">
        <v>44722</v>
      </c>
      <c r="P2753" s="5" t="s">
        <v>7</v>
      </c>
      <c r="Q2753" s="19">
        <v>1618.94</v>
      </c>
      <c r="R2753" s="19">
        <v>0</v>
      </c>
      <c r="S2753" s="19">
        <v>1618.94</v>
      </c>
      <c r="T2753" s="19">
        <v>0</v>
      </c>
    </row>
    <row r="2754" spans="1:20" outlineLevel="3" x14ac:dyDescent="0.35">
      <c r="H2754" s="1" t="s">
        <v>11464</v>
      </c>
      <c r="O2754" s="18"/>
      <c r="Q2754" s="19">
        <f>SUBTOTAL(9,Q2751:Q2753)</f>
        <v>9803.17</v>
      </c>
      <c r="R2754" s="19">
        <f>SUBTOTAL(9,R2751:R2753)</f>
        <v>0</v>
      </c>
      <c r="S2754" s="19">
        <f>SUBTOTAL(9,S2751:S2753)</f>
        <v>9803.17</v>
      </c>
      <c r="T2754" s="19">
        <f>SUBTOTAL(9,T2751:T2753)</f>
        <v>0</v>
      </c>
    </row>
    <row r="2755" spans="1:20" outlineLevel="4" x14ac:dyDescent="0.35">
      <c r="A2755" s="9" t="s">
        <v>0</v>
      </c>
      <c r="B2755" s="9" t="s">
        <v>1</v>
      </c>
      <c r="C2755" s="12" t="s">
        <v>3199</v>
      </c>
      <c r="D2755" s="5" t="s">
        <v>3200</v>
      </c>
      <c r="E2755" s="9" t="s">
        <v>3200</v>
      </c>
      <c r="F2755" s="5" t="s">
        <v>4</v>
      </c>
      <c r="G2755" s="5" t="s">
        <v>1006</v>
      </c>
      <c r="H2755" s="5" t="s">
        <v>3229</v>
      </c>
      <c r="I2755" s="4" t="s">
        <v>3230</v>
      </c>
      <c r="J2755" s="5" t="s">
        <v>3227</v>
      </c>
      <c r="K2755" s="5" t="s">
        <v>4</v>
      </c>
      <c r="L2755" s="5" t="s">
        <v>4</v>
      </c>
      <c r="M2755" s="5" t="s">
        <v>5</v>
      </c>
      <c r="N2755" s="5" t="s">
        <v>3228</v>
      </c>
      <c r="O2755" s="18">
        <v>44393</v>
      </c>
      <c r="P2755" s="5" t="s">
        <v>7</v>
      </c>
      <c r="Q2755" s="19">
        <v>1004.46</v>
      </c>
      <c r="R2755" s="19">
        <v>0</v>
      </c>
      <c r="S2755" s="19">
        <v>1004.46</v>
      </c>
      <c r="T2755" s="19">
        <v>0</v>
      </c>
    </row>
    <row r="2756" spans="1:20" outlineLevel="4" x14ac:dyDescent="0.35">
      <c r="A2756" s="9" t="s">
        <v>0</v>
      </c>
      <c r="B2756" s="9" t="s">
        <v>1</v>
      </c>
      <c r="C2756" s="12" t="s">
        <v>3199</v>
      </c>
      <c r="D2756" s="5" t="s">
        <v>3200</v>
      </c>
      <c r="E2756" s="9" t="s">
        <v>3200</v>
      </c>
      <c r="F2756" s="5" t="s">
        <v>4</v>
      </c>
      <c r="G2756" s="5" t="s">
        <v>1006</v>
      </c>
      <c r="H2756" s="5" t="s">
        <v>3229</v>
      </c>
      <c r="I2756" s="4" t="s">
        <v>3230</v>
      </c>
      <c r="J2756" s="5" t="s">
        <v>3227</v>
      </c>
      <c r="K2756" s="5" t="s">
        <v>4</v>
      </c>
      <c r="L2756" s="5" t="s">
        <v>4</v>
      </c>
      <c r="M2756" s="5" t="s">
        <v>5</v>
      </c>
      <c r="N2756" s="5" t="s">
        <v>3231</v>
      </c>
      <c r="O2756" s="18">
        <v>44498</v>
      </c>
      <c r="P2756" s="5" t="s">
        <v>7</v>
      </c>
      <c r="Q2756" s="19">
        <v>1000.23</v>
      </c>
      <c r="R2756" s="19">
        <v>0</v>
      </c>
      <c r="S2756" s="19">
        <v>1000.23</v>
      </c>
      <c r="T2756" s="19">
        <v>0</v>
      </c>
    </row>
    <row r="2757" spans="1:20" outlineLevel="4" x14ac:dyDescent="0.35">
      <c r="A2757" s="9" t="s">
        <v>0</v>
      </c>
      <c r="B2757" s="9" t="s">
        <v>1</v>
      </c>
      <c r="C2757" s="12" t="s">
        <v>3199</v>
      </c>
      <c r="D2757" s="5" t="s">
        <v>3200</v>
      </c>
      <c r="E2757" s="9" t="s">
        <v>3200</v>
      </c>
      <c r="F2757" s="5" t="s">
        <v>4</v>
      </c>
      <c r="G2757" s="5" t="s">
        <v>1006</v>
      </c>
      <c r="H2757" s="5" t="s">
        <v>3229</v>
      </c>
      <c r="I2757" s="4" t="s">
        <v>3230</v>
      </c>
      <c r="J2757" s="5" t="s">
        <v>3227</v>
      </c>
      <c r="K2757" s="5" t="s">
        <v>4</v>
      </c>
      <c r="L2757" s="5" t="s">
        <v>4</v>
      </c>
      <c r="M2757" s="5" t="s">
        <v>5</v>
      </c>
      <c r="N2757" s="5" t="s">
        <v>3232</v>
      </c>
      <c r="O2757" s="18">
        <v>44627</v>
      </c>
      <c r="P2757" s="5" t="s">
        <v>7</v>
      </c>
      <c r="Q2757" s="19">
        <v>6058.84</v>
      </c>
      <c r="R2757" s="19">
        <v>0</v>
      </c>
      <c r="S2757" s="19">
        <v>6058.84</v>
      </c>
      <c r="T2757" s="19">
        <v>0</v>
      </c>
    </row>
    <row r="2758" spans="1:20" outlineLevel="3" x14ac:dyDescent="0.35">
      <c r="H2758" s="1" t="s">
        <v>11465</v>
      </c>
      <c r="O2758" s="18"/>
      <c r="Q2758" s="19">
        <f>SUBTOTAL(9,Q2755:Q2757)</f>
        <v>8063.5300000000007</v>
      </c>
      <c r="R2758" s="19">
        <f>SUBTOTAL(9,R2755:R2757)</f>
        <v>0</v>
      </c>
      <c r="S2758" s="19">
        <f>SUBTOTAL(9,S2755:S2757)</f>
        <v>8063.5300000000007</v>
      </c>
      <c r="T2758" s="19">
        <f>SUBTOTAL(9,T2755:T2757)</f>
        <v>0</v>
      </c>
    </row>
    <row r="2759" spans="1:20" outlineLevel="4" x14ac:dyDescent="0.35">
      <c r="A2759" s="9" t="s">
        <v>0</v>
      </c>
      <c r="B2759" s="9" t="s">
        <v>1</v>
      </c>
      <c r="C2759" s="12" t="s">
        <v>3199</v>
      </c>
      <c r="D2759" s="5" t="s">
        <v>3200</v>
      </c>
      <c r="E2759" s="9" t="s">
        <v>3200</v>
      </c>
      <c r="F2759" s="5" t="s">
        <v>4</v>
      </c>
      <c r="G2759" s="5" t="s">
        <v>1006</v>
      </c>
      <c r="H2759" s="5" t="s">
        <v>3235</v>
      </c>
      <c r="I2759" s="4" t="s">
        <v>3236</v>
      </c>
      <c r="J2759" s="5" t="s">
        <v>3233</v>
      </c>
      <c r="K2759" s="5" t="s">
        <v>4</v>
      </c>
      <c r="L2759" s="5" t="s">
        <v>4</v>
      </c>
      <c r="M2759" s="5" t="s">
        <v>5</v>
      </c>
      <c r="N2759" s="5" t="s">
        <v>3234</v>
      </c>
      <c r="O2759" s="18">
        <v>44498</v>
      </c>
      <c r="P2759" s="5" t="s">
        <v>7</v>
      </c>
      <c r="Q2759" s="19">
        <v>1119.6199999999999</v>
      </c>
      <c r="R2759" s="19">
        <v>0</v>
      </c>
      <c r="S2759" s="19">
        <v>1119.6199999999999</v>
      </c>
      <c r="T2759" s="19">
        <v>0</v>
      </c>
    </row>
    <row r="2760" spans="1:20" outlineLevel="4" x14ac:dyDescent="0.35">
      <c r="A2760" s="9" t="s">
        <v>0</v>
      </c>
      <c r="B2760" s="9" t="s">
        <v>1</v>
      </c>
      <c r="C2760" s="12" t="s">
        <v>3199</v>
      </c>
      <c r="D2760" s="5" t="s">
        <v>3200</v>
      </c>
      <c r="E2760" s="9" t="s">
        <v>3200</v>
      </c>
      <c r="F2760" s="5" t="s">
        <v>4</v>
      </c>
      <c r="G2760" s="5" t="s">
        <v>1006</v>
      </c>
      <c r="H2760" s="5" t="s">
        <v>3235</v>
      </c>
      <c r="I2760" s="4" t="s">
        <v>3236</v>
      </c>
      <c r="J2760" s="5" t="s">
        <v>3233</v>
      </c>
      <c r="K2760" s="5" t="s">
        <v>4</v>
      </c>
      <c r="L2760" s="5" t="s">
        <v>4</v>
      </c>
      <c r="M2760" s="5" t="s">
        <v>5</v>
      </c>
      <c r="N2760" s="5" t="s">
        <v>3237</v>
      </c>
      <c r="O2760" s="18">
        <v>44627</v>
      </c>
      <c r="P2760" s="5" t="s">
        <v>7</v>
      </c>
      <c r="Q2760" s="19">
        <v>5881.8</v>
      </c>
      <c r="R2760" s="19">
        <v>0</v>
      </c>
      <c r="S2760" s="19">
        <v>5881.8</v>
      </c>
      <c r="T2760" s="19">
        <v>0</v>
      </c>
    </row>
    <row r="2761" spans="1:20" outlineLevel="3" x14ac:dyDescent="0.35">
      <c r="H2761" s="1" t="s">
        <v>11466</v>
      </c>
      <c r="O2761" s="18"/>
      <c r="Q2761" s="19">
        <f>SUBTOTAL(9,Q2759:Q2760)</f>
        <v>7001.42</v>
      </c>
      <c r="R2761" s="19">
        <f>SUBTOTAL(9,R2759:R2760)</f>
        <v>0</v>
      </c>
      <c r="S2761" s="19">
        <f>SUBTOTAL(9,S2759:S2760)</f>
        <v>7001.42</v>
      </c>
      <c r="T2761" s="19">
        <f>SUBTOTAL(9,T2759:T2760)</f>
        <v>0</v>
      </c>
    </row>
    <row r="2762" spans="1:20" ht="29" outlineLevel="4" x14ac:dyDescent="0.35">
      <c r="A2762" s="9" t="s">
        <v>0</v>
      </c>
      <c r="B2762" s="9" t="s">
        <v>1</v>
      </c>
      <c r="C2762" s="12" t="s">
        <v>3199</v>
      </c>
      <c r="D2762" s="5" t="s">
        <v>3200</v>
      </c>
      <c r="E2762" s="9" t="s">
        <v>3200</v>
      </c>
      <c r="F2762" s="5" t="s">
        <v>4</v>
      </c>
      <c r="G2762" s="5" t="s">
        <v>1006</v>
      </c>
      <c r="H2762" s="5" t="s">
        <v>3240</v>
      </c>
      <c r="I2762" s="4" t="s">
        <v>3241</v>
      </c>
      <c r="J2762" s="5" t="s">
        <v>3238</v>
      </c>
      <c r="K2762" s="5" t="s">
        <v>4</v>
      </c>
      <c r="L2762" s="5" t="s">
        <v>4</v>
      </c>
      <c r="M2762" s="5" t="s">
        <v>5</v>
      </c>
      <c r="N2762" s="5" t="s">
        <v>3239</v>
      </c>
      <c r="O2762" s="18">
        <v>44379</v>
      </c>
      <c r="P2762" s="5" t="s">
        <v>7</v>
      </c>
      <c r="Q2762" s="19">
        <v>1736.07</v>
      </c>
      <c r="R2762" s="19">
        <v>0</v>
      </c>
      <c r="S2762" s="19">
        <v>1736.07</v>
      </c>
      <c r="T2762" s="19">
        <v>0</v>
      </c>
    </row>
    <row r="2763" spans="1:20" ht="29" outlineLevel="4" x14ac:dyDescent="0.35">
      <c r="A2763" s="9" t="s">
        <v>0</v>
      </c>
      <c r="B2763" s="9" t="s">
        <v>1</v>
      </c>
      <c r="C2763" s="12" t="s">
        <v>3199</v>
      </c>
      <c r="D2763" s="5" t="s">
        <v>3200</v>
      </c>
      <c r="E2763" s="9" t="s">
        <v>3200</v>
      </c>
      <c r="F2763" s="5" t="s">
        <v>4</v>
      </c>
      <c r="G2763" s="5" t="s">
        <v>1006</v>
      </c>
      <c r="H2763" s="5" t="s">
        <v>3240</v>
      </c>
      <c r="I2763" s="4" t="s">
        <v>3241</v>
      </c>
      <c r="J2763" s="5" t="s">
        <v>3238</v>
      </c>
      <c r="K2763" s="5" t="s">
        <v>4</v>
      </c>
      <c r="L2763" s="5" t="s">
        <v>4</v>
      </c>
      <c r="M2763" s="5" t="s">
        <v>5</v>
      </c>
      <c r="N2763" s="5" t="s">
        <v>3242</v>
      </c>
      <c r="O2763" s="18">
        <v>44447</v>
      </c>
      <c r="P2763" s="5" t="s">
        <v>7</v>
      </c>
      <c r="Q2763" s="19">
        <v>5466.09</v>
      </c>
      <c r="R2763" s="19">
        <v>0</v>
      </c>
      <c r="S2763" s="19">
        <v>5466.09</v>
      </c>
      <c r="T2763" s="19">
        <v>0</v>
      </c>
    </row>
    <row r="2764" spans="1:20" ht="29" outlineLevel="4" x14ac:dyDescent="0.35">
      <c r="A2764" s="9" t="s">
        <v>0</v>
      </c>
      <c r="B2764" s="9" t="s">
        <v>1</v>
      </c>
      <c r="C2764" s="12" t="s">
        <v>3199</v>
      </c>
      <c r="D2764" s="5" t="s">
        <v>3200</v>
      </c>
      <c r="E2764" s="9" t="s">
        <v>3200</v>
      </c>
      <c r="F2764" s="5" t="s">
        <v>4</v>
      </c>
      <c r="G2764" s="5" t="s">
        <v>1006</v>
      </c>
      <c r="H2764" s="5" t="s">
        <v>3240</v>
      </c>
      <c r="I2764" s="4" t="s">
        <v>3241</v>
      </c>
      <c r="J2764" s="5" t="s">
        <v>3238</v>
      </c>
      <c r="K2764" s="5" t="s">
        <v>4</v>
      </c>
      <c r="L2764" s="5" t="s">
        <v>4</v>
      </c>
      <c r="M2764" s="5" t="s">
        <v>5</v>
      </c>
      <c r="N2764" s="5" t="s">
        <v>3243</v>
      </c>
      <c r="O2764" s="18">
        <v>44475</v>
      </c>
      <c r="P2764" s="5" t="s">
        <v>7</v>
      </c>
      <c r="Q2764" s="19">
        <v>3672.39</v>
      </c>
      <c r="R2764" s="19">
        <v>0</v>
      </c>
      <c r="S2764" s="19">
        <v>3672.39</v>
      </c>
      <c r="T2764" s="19">
        <v>0</v>
      </c>
    </row>
    <row r="2765" spans="1:20" ht="29" outlineLevel="4" x14ac:dyDescent="0.35">
      <c r="A2765" s="9" t="s">
        <v>0</v>
      </c>
      <c r="B2765" s="9" t="s">
        <v>1</v>
      </c>
      <c r="C2765" s="12" t="s">
        <v>3199</v>
      </c>
      <c r="D2765" s="5" t="s">
        <v>3200</v>
      </c>
      <c r="E2765" s="9" t="s">
        <v>3200</v>
      </c>
      <c r="F2765" s="5" t="s">
        <v>4</v>
      </c>
      <c r="G2765" s="5" t="s">
        <v>1006</v>
      </c>
      <c r="H2765" s="5" t="s">
        <v>3240</v>
      </c>
      <c r="I2765" s="4" t="s">
        <v>3241</v>
      </c>
      <c r="J2765" s="5" t="s">
        <v>3238</v>
      </c>
      <c r="K2765" s="5" t="s">
        <v>4</v>
      </c>
      <c r="L2765" s="5" t="s">
        <v>4</v>
      </c>
      <c r="M2765" s="5" t="s">
        <v>5</v>
      </c>
      <c r="N2765" s="5" t="s">
        <v>3244</v>
      </c>
      <c r="O2765" s="18">
        <v>44498</v>
      </c>
      <c r="P2765" s="5" t="s">
        <v>7</v>
      </c>
      <c r="Q2765" s="19">
        <v>3231.21</v>
      </c>
      <c r="R2765" s="19">
        <v>0</v>
      </c>
      <c r="S2765" s="19">
        <v>3231.21</v>
      </c>
      <c r="T2765" s="19">
        <v>0</v>
      </c>
    </row>
    <row r="2766" spans="1:20" ht="29" outlineLevel="4" x14ac:dyDescent="0.35">
      <c r="A2766" s="9" t="s">
        <v>0</v>
      </c>
      <c r="B2766" s="9" t="s">
        <v>1</v>
      </c>
      <c r="C2766" s="12" t="s">
        <v>3199</v>
      </c>
      <c r="D2766" s="5" t="s">
        <v>3200</v>
      </c>
      <c r="E2766" s="9" t="s">
        <v>3200</v>
      </c>
      <c r="F2766" s="5" t="s">
        <v>4</v>
      </c>
      <c r="G2766" s="5" t="s">
        <v>1006</v>
      </c>
      <c r="H2766" s="5" t="s">
        <v>3240</v>
      </c>
      <c r="I2766" s="4" t="s">
        <v>3241</v>
      </c>
      <c r="J2766" s="5" t="s">
        <v>3238</v>
      </c>
      <c r="K2766" s="5" t="s">
        <v>4</v>
      </c>
      <c r="L2766" s="5" t="s">
        <v>4</v>
      </c>
      <c r="M2766" s="5" t="s">
        <v>5</v>
      </c>
      <c r="N2766" s="5" t="s">
        <v>3245</v>
      </c>
      <c r="O2766" s="18">
        <v>44546</v>
      </c>
      <c r="P2766" s="5" t="s">
        <v>7</v>
      </c>
      <c r="Q2766" s="19">
        <v>18480.689999999999</v>
      </c>
      <c r="R2766" s="19">
        <v>0</v>
      </c>
      <c r="S2766" s="19">
        <v>18480.689999999999</v>
      </c>
      <c r="T2766" s="19">
        <v>0</v>
      </c>
    </row>
    <row r="2767" spans="1:20" ht="29" outlineLevel="4" x14ac:dyDescent="0.35">
      <c r="A2767" s="9" t="s">
        <v>0</v>
      </c>
      <c r="B2767" s="9" t="s">
        <v>1</v>
      </c>
      <c r="C2767" s="12" t="s">
        <v>3199</v>
      </c>
      <c r="D2767" s="5" t="s">
        <v>3200</v>
      </c>
      <c r="E2767" s="9" t="s">
        <v>3200</v>
      </c>
      <c r="F2767" s="5" t="s">
        <v>4</v>
      </c>
      <c r="G2767" s="5" t="s">
        <v>1006</v>
      </c>
      <c r="H2767" s="5" t="s">
        <v>3240</v>
      </c>
      <c r="I2767" s="4" t="s">
        <v>3241</v>
      </c>
      <c r="J2767" s="5" t="s">
        <v>3238</v>
      </c>
      <c r="K2767" s="5" t="s">
        <v>4</v>
      </c>
      <c r="L2767" s="5" t="s">
        <v>4</v>
      </c>
      <c r="M2767" s="5" t="s">
        <v>5</v>
      </c>
      <c r="N2767" s="5" t="s">
        <v>3246</v>
      </c>
      <c r="O2767" s="18">
        <v>44575</v>
      </c>
      <c r="P2767" s="5" t="s">
        <v>7</v>
      </c>
      <c r="Q2767" s="19">
        <v>10983.16</v>
      </c>
      <c r="R2767" s="19">
        <v>0</v>
      </c>
      <c r="S2767" s="19">
        <v>10983.16</v>
      </c>
      <c r="T2767" s="19">
        <v>0</v>
      </c>
    </row>
    <row r="2768" spans="1:20" outlineLevel="3" x14ac:dyDescent="0.35">
      <c r="H2768" s="1" t="s">
        <v>11467</v>
      </c>
      <c r="O2768" s="18"/>
      <c r="Q2768" s="19">
        <f>SUBTOTAL(9,Q2762:Q2767)</f>
        <v>43569.61</v>
      </c>
      <c r="R2768" s="19">
        <f>SUBTOTAL(9,R2762:R2767)</f>
        <v>0</v>
      </c>
      <c r="S2768" s="19">
        <f>SUBTOTAL(9,S2762:S2767)</f>
        <v>43569.61</v>
      </c>
      <c r="T2768" s="19">
        <f>SUBTOTAL(9,T2762:T2767)</f>
        <v>0</v>
      </c>
    </row>
    <row r="2769" spans="1:20" s="10" customFormat="1" ht="29" outlineLevel="4" x14ac:dyDescent="0.35">
      <c r="A2769" s="10" t="s">
        <v>0</v>
      </c>
      <c r="B2769" s="10" t="s">
        <v>1</v>
      </c>
      <c r="C2769" s="15" t="s">
        <v>3199</v>
      </c>
      <c r="D2769" s="7" t="s">
        <v>3200</v>
      </c>
      <c r="E2769" s="10" t="s">
        <v>3200</v>
      </c>
      <c r="F2769" s="7" t="s">
        <v>4</v>
      </c>
      <c r="G2769" s="7" t="s">
        <v>1006</v>
      </c>
      <c r="H2769" s="7" t="s">
        <v>3249</v>
      </c>
      <c r="I2769" s="6" t="s">
        <v>12618</v>
      </c>
      <c r="J2769" s="7" t="s">
        <v>3247</v>
      </c>
      <c r="K2769" s="7" t="s">
        <v>4</v>
      </c>
      <c r="L2769" s="7" t="s">
        <v>4</v>
      </c>
      <c r="M2769" s="7" t="s">
        <v>5</v>
      </c>
      <c r="N2769" s="7" t="s">
        <v>3248</v>
      </c>
      <c r="O2769" s="21">
        <v>44480</v>
      </c>
      <c r="P2769" s="7" t="s">
        <v>7</v>
      </c>
      <c r="Q2769" s="22">
        <v>3186.88</v>
      </c>
      <c r="R2769" s="22">
        <v>0</v>
      </c>
      <c r="S2769" s="22">
        <v>3186.88</v>
      </c>
      <c r="T2769" s="22">
        <v>0</v>
      </c>
    </row>
    <row r="2770" spans="1:20" s="10" customFormat="1" ht="29" outlineLevel="4" x14ac:dyDescent="0.35">
      <c r="A2770" s="10" t="s">
        <v>0</v>
      </c>
      <c r="B2770" s="10" t="s">
        <v>1</v>
      </c>
      <c r="C2770" s="15" t="s">
        <v>3199</v>
      </c>
      <c r="D2770" s="7" t="s">
        <v>3200</v>
      </c>
      <c r="E2770" s="10" t="s">
        <v>3200</v>
      </c>
      <c r="F2770" s="7" t="s">
        <v>4</v>
      </c>
      <c r="G2770" s="7" t="s">
        <v>1006</v>
      </c>
      <c r="H2770" s="7" t="s">
        <v>3249</v>
      </c>
      <c r="I2770" s="6" t="s">
        <v>12618</v>
      </c>
      <c r="J2770" s="7" t="s">
        <v>3247</v>
      </c>
      <c r="K2770" s="7" t="s">
        <v>4</v>
      </c>
      <c r="L2770" s="7" t="s">
        <v>4</v>
      </c>
      <c r="M2770" s="7" t="s">
        <v>5</v>
      </c>
      <c r="N2770" s="7" t="s">
        <v>3250</v>
      </c>
      <c r="O2770" s="21">
        <v>44533</v>
      </c>
      <c r="P2770" s="7" t="s">
        <v>7</v>
      </c>
      <c r="Q2770" s="22">
        <v>261.42</v>
      </c>
      <c r="R2770" s="22">
        <v>0</v>
      </c>
      <c r="S2770" s="22">
        <v>261.42</v>
      </c>
      <c r="T2770" s="22">
        <v>0</v>
      </c>
    </row>
    <row r="2771" spans="1:20" s="10" customFormat="1" ht="29" outlineLevel="4" x14ac:dyDescent="0.35">
      <c r="A2771" s="10" t="s">
        <v>0</v>
      </c>
      <c r="B2771" s="10" t="s">
        <v>1</v>
      </c>
      <c r="C2771" s="15" t="s">
        <v>3199</v>
      </c>
      <c r="D2771" s="7" t="s">
        <v>3200</v>
      </c>
      <c r="E2771" s="10" t="s">
        <v>3200</v>
      </c>
      <c r="F2771" s="7" t="s">
        <v>4</v>
      </c>
      <c r="G2771" s="7" t="s">
        <v>177</v>
      </c>
      <c r="H2771" s="7" t="s">
        <v>3249</v>
      </c>
      <c r="I2771" s="6" t="s">
        <v>12618</v>
      </c>
      <c r="J2771" s="7" t="s">
        <v>3247</v>
      </c>
      <c r="K2771" s="7" t="s">
        <v>4</v>
      </c>
      <c r="L2771" s="7" t="s">
        <v>4</v>
      </c>
      <c r="M2771" s="7" t="s">
        <v>5</v>
      </c>
      <c r="N2771" s="7" t="s">
        <v>3248</v>
      </c>
      <c r="O2771" s="21">
        <v>44480</v>
      </c>
      <c r="P2771" s="7" t="s">
        <v>7</v>
      </c>
      <c r="Q2771" s="22">
        <v>30.62</v>
      </c>
      <c r="R2771" s="22">
        <v>0</v>
      </c>
      <c r="S2771" s="22">
        <v>0</v>
      </c>
      <c r="T2771" s="22">
        <v>30.62</v>
      </c>
    </row>
    <row r="2772" spans="1:20" s="10" customFormat="1" ht="29" outlineLevel="4" x14ac:dyDescent="0.35">
      <c r="A2772" s="10" t="s">
        <v>0</v>
      </c>
      <c r="B2772" s="10" t="s">
        <v>1</v>
      </c>
      <c r="C2772" s="15" t="s">
        <v>3199</v>
      </c>
      <c r="D2772" s="7" t="s">
        <v>3200</v>
      </c>
      <c r="E2772" s="10" t="s">
        <v>3200</v>
      </c>
      <c r="F2772" s="7" t="s">
        <v>4</v>
      </c>
      <c r="G2772" s="7" t="s">
        <v>177</v>
      </c>
      <c r="H2772" s="7" t="s">
        <v>3249</v>
      </c>
      <c r="I2772" s="6" t="s">
        <v>12618</v>
      </c>
      <c r="J2772" s="7" t="s">
        <v>3247</v>
      </c>
      <c r="K2772" s="7" t="s">
        <v>4</v>
      </c>
      <c r="L2772" s="7" t="s">
        <v>4</v>
      </c>
      <c r="M2772" s="7" t="s">
        <v>5</v>
      </c>
      <c r="N2772" s="7" t="s">
        <v>3250</v>
      </c>
      <c r="O2772" s="21">
        <v>44533</v>
      </c>
      <c r="P2772" s="7" t="s">
        <v>7</v>
      </c>
      <c r="Q2772" s="22">
        <v>2.5099999999999998</v>
      </c>
      <c r="R2772" s="22">
        <v>0</v>
      </c>
      <c r="S2772" s="22">
        <v>0</v>
      </c>
      <c r="T2772" s="22">
        <v>2.5099999999999998</v>
      </c>
    </row>
    <row r="2773" spans="1:20" outlineLevel="3" x14ac:dyDescent="0.35">
      <c r="H2773" s="1" t="s">
        <v>11468</v>
      </c>
      <c r="O2773" s="18"/>
      <c r="Q2773" s="19">
        <f>SUBTOTAL(9,Q2769:Q2772)</f>
        <v>3481.4300000000003</v>
      </c>
      <c r="R2773" s="19">
        <f>SUBTOTAL(9,R2769:R2772)</f>
        <v>0</v>
      </c>
      <c r="S2773" s="19">
        <f>SUBTOTAL(9,S2769:S2772)</f>
        <v>3448.3</v>
      </c>
      <c r="T2773" s="19">
        <f>SUBTOTAL(9,T2769:T2772)</f>
        <v>33.130000000000003</v>
      </c>
    </row>
    <row r="2774" spans="1:20" s="10" customFormat="1" ht="29" outlineLevel="4" x14ac:dyDescent="0.35">
      <c r="A2774" s="10" t="s">
        <v>0</v>
      </c>
      <c r="B2774" s="10" t="s">
        <v>1</v>
      </c>
      <c r="C2774" s="15" t="s">
        <v>3199</v>
      </c>
      <c r="D2774" s="7" t="s">
        <v>3200</v>
      </c>
      <c r="E2774" s="10" t="s">
        <v>3200</v>
      </c>
      <c r="F2774" s="7" t="s">
        <v>4</v>
      </c>
      <c r="G2774" s="7" t="s">
        <v>1006</v>
      </c>
      <c r="H2774" s="7" t="s">
        <v>3253</v>
      </c>
      <c r="I2774" s="6" t="s">
        <v>3254</v>
      </c>
      <c r="J2774" s="7" t="s">
        <v>3251</v>
      </c>
      <c r="K2774" s="7" t="s">
        <v>4</v>
      </c>
      <c r="L2774" s="7" t="s">
        <v>4</v>
      </c>
      <c r="M2774" s="7" t="s">
        <v>5</v>
      </c>
      <c r="N2774" s="7" t="s">
        <v>3252</v>
      </c>
      <c r="O2774" s="21">
        <v>44399</v>
      </c>
      <c r="P2774" s="7" t="s">
        <v>7</v>
      </c>
      <c r="Q2774" s="22">
        <v>1050.23</v>
      </c>
      <c r="R2774" s="22">
        <v>0</v>
      </c>
      <c r="S2774" s="22">
        <v>1050.23</v>
      </c>
      <c r="T2774" s="22">
        <v>0</v>
      </c>
    </row>
    <row r="2775" spans="1:20" s="10" customFormat="1" ht="29" outlineLevel="4" x14ac:dyDescent="0.35">
      <c r="A2775" s="10" t="s">
        <v>0</v>
      </c>
      <c r="B2775" s="10" t="s">
        <v>1</v>
      </c>
      <c r="C2775" s="15" t="s">
        <v>3199</v>
      </c>
      <c r="D2775" s="7" t="s">
        <v>3200</v>
      </c>
      <c r="E2775" s="10" t="s">
        <v>3200</v>
      </c>
      <c r="F2775" s="7" t="s">
        <v>4</v>
      </c>
      <c r="G2775" s="7" t="s">
        <v>1006</v>
      </c>
      <c r="H2775" s="7" t="s">
        <v>3253</v>
      </c>
      <c r="I2775" s="6" t="s">
        <v>3254</v>
      </c>
      <c r="J2775" s="7" t="s">
        <v>3251</v>
      </c>
      <c r="K2775" s="7" t="s">
        <v>4</v>
      </c>
      <c r="L2775" s="7" t="s">
        <v>4</v>
      </c>
      <c r="M2775" s="7" t="s">
        <v>5</v>
      </c>
      <c r="N2775" s="7" t="s">
        <v>3255</v>
      </c>
      <c r="O2775" s="21">
        <v>44399</v>
      </c>
      <c r="P2775" s="7" t="s">
        <v>7</v>
      </c>
      <c r="Q2775" s="22">
        <v>1955.38</v>
      </c>
      <c r="R2775" s="22">
        <v>0</v>
      </c>
      <c r="S2775" s="22">
        <v>1955.38</v>
      </c>
      <c r="T2775" s="22">
        <v>0</v>
      </c>
    </row>
    <row r="2776" spans="1:20" s="10" customFormat="1" ht="29" outlineLevel="4" x14ac:dyDescent="0.35">
      <c r="A2776" s="10" t="s">
        <v>0</v>
      </c>
      <c r="B2776" s="10" t="s">
        <v>1</v>
      </c>
      <c r="C2776" s="15" t="s">
        <v>3199</v>
      </c>
      <c r="D2776" s="7" t="s">
        <v>3200</v>
      </c>
      <c r="E2776" s="10" t="s">
        <v>3200</v>
      </c>
      <c r="F2776" s="7" t="s">
        <v>4</v>
      </c>
      <c r="G2776" s="7" t="s">
        <v>1006</v>
      </c>
      <c r="H2776" s="7" t="s">
        <v>3253</v>
      </c>
      <c r="I2776" s="6" t="s">
        <v>3254</v>
      </c>
      <c r="J2776" s="7" t="s">
        <v>3251</v>
      </c>
      <c r="K2776" s="7" t="s">
        <v>4</v>
      </c>
      <c r="L2776" s="7" t="s">
        <v>4</v>
      </c>
      <c r="M2776" s="7" t="s">
        <v>5</v>
      </c>
      <c r="N2776" s="7" t="s">
        <v>3256</v>
      </c>
      <c r="O2776" s="21">
        <v>44400</v>
      </c>
      <c r="P2776" s="7" t="s">
        <v>7</v>
      </c>
      <c r="Q2776" s="22">
        <v>1231.33</v>
      </c>
      <c r="R2776" s="22">
        <v>0</v>
      </c>
      <c r="S2776" s="22">
        <v>1231.33</v>
      </c>
      <c r="T2776" s="22">
        <v>0</v>
      </c>
    </row>
    <row r="2777" spans="1:20" s="10" customFormat="1" ht="29" outlineLevel="4" x14ac:dyDescent="0.35">
      <c r="A2777" s="10" t="s">
        <v>0</v>
      </c>
      <c r="B2777" s="10" t="s">
        <v>1</v>
      </c>
      <c r="C2777" s="15" t="s">
        <v>3199</v>
      </c>
      <c r="D2777" s="7" t="s">
        <v>3200</v>
      </c>
      <c r="E2777" s="10" t="s">
        <v>3200</v>
      </c>
      <c r="F2777" s="7" t="s">
        <v>4</v>
      </c>
      <c r="G2777" s="7" t="s">
        <v>1006</v>
      </c>
      <c r="H2777" s="7" t="s">
        <v>3253</v>
      </c>
      <c r="I2777" s="6" t="s">
        <v>3254</v>
      </c>
      <c r="J2777" s="7" t="s">
        <v>3251</v>
      </c>
      <c r="K2777" s="7" t="s">
        <v>4</v>
      </c>
      <c r="L2777" s="7" t="s">
        <v>4</v>
      </c>
      <c r="M2777" s="7" t="s">
        <v>5</v>
      </c>
      <c r="N2777" s="7" t="s">
        <v>3257</v>
      </c>
      <c r="O2777" s="21">
        <v>44460</v>
      </c>
      <c r="P2777" s="7" t="s">
        <v>7</v>
      </c>
      <c r="Q2777" s="22">
        <v>1031.08</v>
      </c>
      <c r="R2777" s="22">
        <v>0</v>
      </c>
      <c r="S2777" s="22">
        <v>1031.08</v>
      </c>
      <c r="T2777" s="22">
        <v>0</v>
      </c>
    </row>
    <row r="2778" spans="1:20" s="10" customFormat="1" ht="29" outlineLevel="4" x14ac:dyDescent="0.35">
      <c r="A2778" s="10" t="s">
        <v>0</v>
      </c>
      <c r="B2778" s="10" t="s">
        <v>1</v>
      </c>
      <c r="C2778" s="15" t="s">
        <v>3199</v>
      </c>
      <c r="D2778" s="7" t="s">
        <v>3200</v>
      </c>
      <c r="E2778" s="10" t="s">
        <v>3200</v>
      </c>
      <c r="F2778" s="7" t="s">
        <v>4</v>
      </c>
      <c r="G2778" s="7" t="s">
        <v>1006</v>
      </c>
      <c r="H2778" s="7" t="s">
        <v>3253</v>
      </c>
      <c r="I2778" s="6" t="s">
        <v>3254</v>
      </c>
      <c r="J2778" s="7" t="s">
        <v>3251</v>
      </c>
      <c r="K2778" s="7" t="s">
        <v>4</v>
      </c>
      <c r="L2778" s="7" t="s">
        <v>4</v>
      </c>
      <c r="M2778" s="7" t="s">
        <v>5</v>
      </c>
      <c r="N2778" s="7" t="s">
        <v>3258</v>
      </c>
      <c r="O2778" s="21">
        <v>44461</v>
      </c>
      <c r="P2778" s="7" t="s">
        <v>7</v>
      </c>
      <c r="Q2778" s="22">
        <v>1927.64</v>
      </c>
      <c r="R2778" s="22">
        <v>0</v>
      </c>
      <c r="S2778" s="22">
        <v>1927.64</v>
      </c>
      <c r="T2778" s="22">
        <v>0</v>
      </c>
    </row>
    <row r="2779" spans="1:20" s="10" customFormat="1" ht="29" outlineLevel="4" x14ac:dyDescent="0.35">
      <c r="A2779" s="10" t="s">
        <v>0</v>
      </c>
      <c r="B2779" s="10" t="s">
        <v>1</v>
      </c>
      <c r="C2779" s="15" t="s">
        <v>3199</v>
      </c>
      <c r="D2779" s="7" t="s">
        <v>3200</v>
      </c>
      <c r="E2779" s="10" t="s">
        <v>3200</v>
      </c>
      <c r="F2779" s="7" t="s">
        <v>4</v>
      </c>
      <c r="G2779" s="7" t="s">
        <v>1006</v>
      </c>
      <c r="H2779" s="7" t="s">
        <v>3253</v>
      </c>
      <c r="I2779" s="6" t="s">
        <v>3254</v>
      </c>
      <c r="J2779" s="7" t="s">
        <v>3251</v>
      </c>
      <c r="K2779" s="7" t="s">
        <v>4</v>
      </c>
      <c r="L2779" s="7" t="s">
        <v>4</v>
      </c>
      <c r="M2779" s="7" t="s">
        <v>5</v>
      </c>
      <c r="N2779" s="7" t="s">
        <v>3259</v>
      </c>
      <c r="O2779" s="21">
        <v>44533</v>
      </c>
      <c r="P2779" s="7" t="s">
        <v>7</v>
      </c>
      <c r="Q2779" s="22">
        <v>156.36000000000001</v>
      </c>
      <c r="R2779" s="22">
        <v>0</v>
      </c>
      <c r="S2779" s="22">
        <v>156.36000000000001</v>
      </c>
      <c r="T2779" s="22">
        <v>0</v>
      </c>
    </row>
    <row r="2780" spans="1:20" outlineLevel="3" x14ac:dyDescent="0.35">
      <c r="H2780" s="1" t="s">
        <v>11469</v>
      </c>
      <c r="O2780" s="18"/>
      <c r="Q2780" s="19">
        <f>SUBTOTAL(9,Q2774:Q2779)</f>
        <v>7352.02</v>
      </c>
      <c r="R2780" s="19">
        <f>SUBTOTAL(9,R2774:R2779)</f>
        <v>0</v>
      </c>
      <c r="S2780" s="19">
        <f>SUBTOTAL(9,S2774:S2779)</f>
        <v>7352.02</v>
      </c>
      <c r="T2780" s="19">
        <f>SUBTOTAL(9,T2774:T2779)</f>
        <v>0</v>
      </c>
    </row>
    <row r="2781" spans="1:20" ht="29" outlineLevel="4" x14ac:dyDescent="0.35">
      <c r="A2781" s="9" t="s">
        <v>0</v>
      </c>
      <c r="B2781" s="9" t="s">
        <v>1</v>
      </c>
      <c r="C2781" s="12" t="s">
        <v>3199</v>
      </c>
      <c r="D2781" s="5" t="s">
        <v>3200</v>
      </c>
      <c r="E2781" s="9" t="s">
        <v>3200</v>
      </c>
      <c r="F2781" s="5" t="s">
        <v>4</v>
      </c>
      <c r="G2781" s="5" t="s">
        <v>1006</v>
      </c>
      <c r="H2781" s="5" t="s">
        <v>3262</v>
      </c>
      <c r="I2781" s="4" t="s">
        <v>3263</v>
      </c>
      <c r="J2781" s="5" t="s">
        <v>3260</v>
      </c>
      <c r="K2781" s="5" t="s">
        <v>4</v>
      </c>
      <c r="L2781" s="5" t="s">
        <v>4</v>
      </c>
      <c r="M2781" s="5" t="s">
        <v>5</v>
      </c>
      <c r="N2781" s="5" t="s">
        <v>3261</v>
      </c>
      <c r="O2781" s="18">
        <v>44398</v>
      </c>
      <c r="P2781" s="5" t="s">
        <v>7</v>
      </c>
      <c r="Q2781" s="19">
        <v>1897.66</v>
      </c>
      <c r="R2781" s="19">
        <v>0</v>
      </c>
      <c r="S2781" s="19">
        <v>1897.66</v>
      </c>
      <c r="T2781" s="19">
        <v>0</v>
      </c>
    </row>
    <row r="2782" spans="1:20" ht="29" outlineLevel="4" x14ac:dyDescent="0.35">
      <c r="A2782" s="9" t="s">
        <v>0</v>
      </c>
      <c r="B2782" s="9" t="s">
        <v>1</v>
      </c>
      <c r="C2782" s="12" t="s">
        <v>3199</v>
      </c>
      <c r="D2782" s="5" t="s">
        <v>3200</v>
      </c>
      <c r="E2782" s="9" t="s">
        <v>3200</v>
      </c>
      <c r="F2782" s="5" t="s">
        <v>4</v>
      </c>
      <c r="G2782" s="5" t="s">
        <v>1006</v>
      </c>
      <c r="H2782" s="5" t="s">
        <v>3262</v>
      </c>
      <c r="I2782" s="4" t="s">
        <v>3263</v>
      </c>
      <c r="J2782" s="5" t="s">
        <v>3260</v>
      </c>
      <c r="K2782" s="5" t="s">
        <v>4</v>
      </c>
      <c r="L2782" s="5" t="s">
        <v>4</v>
      </c>
      <c r="M2782" s="5" t="s">
        <v>5</v>
      </c>
      <c r="N2782" s="5" t="s">
        <v>3264</v>
      </c>
      <c r="O2782" s="18">
        <v>44461</v>
      </c>
      <c r="P2782" s="5" t="s">
        <v>7</v>
      </c>
      <c r="Q2782" s="19">
        <v>1451.32</v>
      </c>
      <c r="R2782" s="19">
        <v>0</v>
      </c>
      <c r="S2782" s="19">
        <v>1451.32</v>
      </c>
      <c r="T2782" s="19">
        <v>0</v>
      </c>
    </row>
    <row r="2783" spans="1:20" ht="29" outlineLevel="4" x14ac:dyDescent="0.35">
      <c r="A2783" s="9" t="s">
        <v>0</v>
      </c>
      <c r="B2783" s="9" t="s">
        <v>1</v>
      </c>
      <c r="C2783" s="12" t="s">
        <v>3199</v>
      </c>
      <c r="D2783" s="5" t="s">
        <v>3200</v>
      </c>
      <c r="E2783" s="9" t="s">
        <v>3200</v>
      </c>
      <c r="F2783" s="5" t="s">
        <v>4</v>
      </c>
      <c r="G2783" s="5" t="s">
        <v>1006</v>
      </c>
      <c r="H2783" s="5" t="s">
        <v>3262</v>
      </c>
      <c r="I2783" s="4" t="s">
        <v>3263</v>
      </c>
      <c r="J2783" s="5" t="s">
        <v>3260</v>
      </c>
      <c r="K2783" s="5" t="s">
        <v>4</v>
      </c>
      <c r="L2783" s="5" t="s">
        <v>4</v>
      </c>
      <c r="M2783" s="5" t="s">
        <v>5</v>
      </c>
      <c r="N2783" s="5" t="s">
        <v>3265</v>
      </c>
      <c r="O2783" s="18">
        <v>44568</v>
      </c>
      <c r="P2783" s="5" t="s">
        <v>7</v>
      </c>
      <c r="Q2783" s="19">
        <v>147.41</v>
      </c>
      <c r="R2783" s="19">
        <v>0</v>
      </c>
      <c r="S2783" s="19">
        <v>147.41</v>
      </c>
      <c r="T2783" s="19">
        <v>0</v>
      </c>
    </row>
    <row r="2784" spans="1:20" outlineLevel="3" x14ac:dyDescent="0.35">
      <c r="H2784" s="1" t="s">
        <v>11470</v>
      </c>
      <c r="O2784" s="18"/>
      <c r="Q2784" s="19">
        <f>SUBTOTAL(9,Q2781:Q2783)</f>
        <v>3496.39</v>
      </c>
      <c r="R2784" s="19">
        <f>SUBTOTAL(9,R2781:R2783)</f>
        <v>0</v>
      </c>
      <c r="S2784" s="19">
        <f>SUBTOTAL(9,S2781:S2783)</f>
        <v>3496.39</v>
      </c>
      <c r="T2784" s="19">
        <f>SUBTOTAL(9,T2781:T2783)</f>
        <v>0</v>
      </c>
    </row>
    <row r="2785" spans="1:20" ht="29" outlineLevel="4" x14ac:dyDescent="0.35">
      <c r="A2785" s="9" t="s">
        <v>0</v>
      </c>
      <c r="B2785" s="9" t="s">
        <v>1</v>
      </c>
      <c r="C2785" s="12" t="s">
        <v>3199</v>
      </c>
      <c r="D2785" s="5" t="s">
        <v>3200</v>
      </c>
      <c r="E2785" s="9" t="s">
        <v>3200</v>
      </c>
      <c r="F2785" s="5" t="s">
        <v>4</v>
      </c>
      <c r="G2785" s="5" t="s">
        <v>1006</v>
      </c>
      <c r="H2785" s="5" t="s">
        <v>3268</v>
      </c>
      <c r="I2785" s="4" t="s">
        <v>3269</v>
      </c>
      <c r="J2785" s="5" t="s">
        <v>3266</v>
      </c>
      <c r="K2785" s="5" t="s">
        <v>4</v>
      </c>
      <c r="L2785" s="5" t="s">
        <v>4</v>
      </c>
      <c r="M2785" s="5" t="s">
        <v>5</v>
      </c>
      <c r="N2785" s="5" t="s">
        <v>3267</v>
      </c>
      <c r="O2785" s="18">
        <v>44461</v>
      </c>
      <c r="P2785" s="5" t="s">
        <v>7</v>
      </c>
      <c r="Q2785" s="19">
        <v>3053.59</v>
      </c>
      <c r="R2785" s="19">
        <v>0</v>
      </c>
      <c r="S2785" s="19">
        <v>3053.59</v>
      </c>
      <c r="T2785" s="19">
        <v>0</v>
      </c>
    </row>
    <row r="2786" spans="1:20" ht="29" outlineLevel="4" x14ac:dyDescent="0.35">
      <c r="A2786" s="9" t="s">
        <v>0</v>
      </c>
      <c r="B2786" s="9" t="s">
        <v>1</v>
      </c>
      <c r="C2786" s="12" t="s">
        <v>3199</v>
      </c>
      <c r="D2786" s="5" t="s">
        <v>3200</v>
      </c>
      <c r="E2786" s="9" t="s">
        <v>3200</v>
      </c>
      <c r="F2786" s="5" t="s">
        <v>4</v>
      </c>
      <c r="G2786" s="5" t="s">
        <v>1006</v>
      </c>
      <c r="H2786" s="5" t="s">
        <v>3268</v>
      </c>
      <c r="I2786" s="4" t="s">
        <v>3269</v>
      </c>
      <c r="J2786" s="5" t="s">
        <v>3266</v>
      </c>
      <c r="K2786" s="5" t="s">
        <v>4</v>
      </c>
      <c r="L2786" s="5" t="s">
        <v>4</v>
      </c>
      <c r="M2786" s="5" t="s">
        <v>5</v>
      </c>
      <c r="N2786" s="5" t="s">
        <v>3270</v>
      </c>
      <c r="O2786" s="18">
        <v>44586</v>
      </c>
      <c r="P2786" s="5" t="s">
        <v>7</v>
      </c>
      <c r="Q2786" s="19">
        <v>581.91999999999996</v>
      </c>
      <c r="R2786" s="19">
        <v>0</v>
      </c>
      <c r="S2786" s="19">
        <v>581.91999999999996</v>
      </c>
      <c r="T2786" s="19">
        <v>0</v>
      </c>
    </row>
    <row r="2787" spans="1:20" outlineLevel="3" x14ac:dyDescent="0.35">
      <c r="H2787" s="1" t="s">
        <v>11471</v>
      </c>
      <c r="O2787" s="18"/>
      <c r="Q2787" s="19">
        <f>SUBTOTAL(9,Q2785:Q2786)</f>
        <v>3635.51</v>
      </c>
      <c r="R2787" s="19">
        <f>SUBTOTAL(9,R2785:R2786)</f>
        <v>0</v>
      </c>
      <c r="S2787" s="19">
        <f>SUBTOTAL(9,S2785:S2786)</f>
        <v>3635.51</v>
      </c>
      <c r="T2787" s="19">
        <f>SUBTOTAL(9,T2785:T2786)</f>
        <v>0</v>
      </c>
    </row>
    <row r="2788" spans="1:20" ht="29" outlineLevel="4" x14ac:dyDescent="0.35">
      <c r="A2788" s="9" t="s">
        <v>0</v>
      </c>
      <c r="B2788" s="9" t="s">
        <v>1</v>
      </c>
      <c r="C2788" s="12" t="s">
        <v>3199</v>
      </c>
      <c r="D2788" s="5" t="s">
        <v>3200</v>
      </c>
      <c r="E2788" s="9" t="s">
        <v>3200</v>
      </c>
      <c r="F2788" s="5" t="s">
        <v>4</v>
      </c>
      <c r="G2788" s="5" t="s">
        <v>1006</v>
      </c>
      <c r="H2788" s="5" t="s">
        <v>3273</v>
      </c>
      <c r="I2788" s="4" t="s">
        <v>3274</v>
      </c>
      <c r="J2788" s="5" t="s">
        <v>3271</v>
      </c>
      <c r="K2788" s="5" t="s">
        <v>4</v>
      </c>
      <c r="L2788" s="5" t="s">
        <v>4</v>
      </c>
      <c r="M2788" s="5" t="s">
        <v>5</v>
      </c>
      <c r="N2788" s="5" t="s">
        <v>3272</v>
      </c>
      <c r="O2788" s="18">
        <v>44446</v>
      </c>
      <c r="P2788" s="5" t="s">
        <v>7</v>
      </c>
      <c r="Q2788" s="19">
        <v>3498.46</v>
      </c>
      <c r="R2788" s="19">
        <v>0</v>
      </c>
      <c r="S2788" s="19">
        <v>3498.46</v>
      </c>
      <c r="T2788" s="19">
        <v>0</v>
      </c>
    </row>
    <row r="2789" spans="1:20" ht="29" outlineLevel="4" x14ac:dyDescent="0.35">
      <c r="A2789" s="9" t="s">
        <v>0</v>
      </c>
      <c r="B2789" s="9" t="s">
        <v>1</v>
      </c>
      <c r="C2789" s="12" t="s">
        <v>3199</v>
      </c>
      <c r="D2789" s="5" t="s">
        <v>3200</v>
      </c>
      <c r="E2789" s="9" t="s">
        <v>3200</v>
      </c>
      <c r="F2789" s="5" t="s">
        <v>4</v>
      </c>
      <c r="G2789" s="5" t="s">
        <v>1006</v>
      </c>
      <c r="H2789" s="5" t="s">
        <v>3273</v>
      </c>
      <c r="I2789" s="4" t="s">
        <v>3274</v>
      </c>
      <c r="J2789" s="5" t="s">
        <v>3271</v>
      </c>
      <c r="K2789" s="5" t="s">
        <v>4</v>
      </c>
      <c r="L2789" s="5" t="s">
        <v>4</v>
      </c>
      <c r="M2789" s="5" t="s">
        <v>5</v>
      </c>
      <c r="N2789" s="5" t="s">
        <v>3275</v>
      </c>
      <c r="O2789" s="18">
        <v>44461</v>
      </c>
      <c r="P2789" s="5" t="s">
        <v>7</v>
      </c>
      <c r="Q2789" s="19">
        <v>1613.77</v>
      </c>
      <c r="R2789" s="19">
        <v>0</v>
      </c>
      <c r="S2789" s="19">
        <v>1613.77</v>
      </c>
      <c r="T2789" s="19">
        <v>0</v>
      </c>
    </row>
    <row r="2790" spans="1:20" ht="29" outlineLevel="4" x14ac:dyDescent="0.35">
      <c r="A2790" s="9" t="s">
        <v>0</v>
      </c>
      <c r="B2790" s="9" t="s">
        <v>1</v>
      </c>
      <c r="C2790" s="12" t="s">
        <v>3199</v>
      </c>
      <c r="D2790" s="5" t="s">
        <v>3200</v>
      </c>
      <c r="E2790" s="9" t="s">
        <v>3200</v>
      </c>
      <c r="F2790" s="5" t="s">
        <v>4</v>
      </c>
      <c r="G2790" s="5" t="s">
        <v>1006</v>
      </c>
      <c r="H2790" s="5" t="s">
        <v>3273</v>
      </c>
      <c r="I2790" s="4" t="s">
        <v>3274</v>
      </c>
      <c r="J2790" s="5" t="s">
        <v>3271</v>
      </c>
      <c r="K2790" s="5" t="s">
        <v>4</v>
      </c>
      <c r="L2790" s="5" t="s">
        <v>4</v>
      </c>
      <c r="M2790" s="5" t="s">
        <v>5</v>
      </c>
      <c r="N2790" s="5" t="s">
        <v>3276</v>
      </c>
      <c r="O2790" s="18">
        <v>44498</v>
      </c>
      <c r="P2790" s="5" t="s">
        <v>7</v>
      </c>
      <c r="Q2790" s="19">
        <v>1333.44</v>
      </c>
      <c r="R2790" s="19">
        <v>0</v>
      </c>
      <c r="S2790" s="19">
        <v>1333.44</v>
      </c>
      <c r="T2790" s="19">
        <v>0</v>
      </c>
    </row>
    <row r="2791" spans="1:20" ht="29" outlineLevel="4" x14ac:dyDescent="0.35">
      <c r="A2791" s="9" t="s">
        <v>0</v>
      </c>
      <c r="B2791" s="9" t="s">
        <v>1</v>
      </c>
      <c r="C2791" s="12" t="s">
        <v>3199</v>
      </c>
      <c r="D2791" s="5" t="s">
        <v>3200</v>
      </c>
      <c r="E2791" s="9" t="s">
        <v>3200</v>
      </c>
      <c r="F2791" s="5" t="s">
        <v>4</v>
      </c>
      <c r="G2791" s="5" t="s">
        <v>1006</v>
      </c>
      <c r="H2791" s="5" t="s">
        <v>3273</v>
      </c>
      <c r="I2791" s="4" t="s">
        <v>3274</v>
      </c>
      <c r="J2791" s="5" t="s">
        <v>3271</v>
      </c>
      <c r="K2791" s="5" t="s">
        <v>4</v>
      </c>
      <c r="L2791" s="5" t="s">
        <v>4</v>
      </c>
      <c r="M2791" s="5" t="s">
        <v>5</v>
      </c>
      <c r="N2791" s="5" t="s">
        <v>3277</v>
      </c>
      <c r="O2791" s="18">
        <v>44533</v>
      </c>
      <c r="P2791" s="5" t="s">
        <v>7</v>
      </c>
      <c r="Q2791" s="19">
        <v>1318.05</v>
      </c>
      <c r="R2791" s="19">
        <v>0</v>
      </c>
      <c r="S2791" s="19">
        <v>1318.05</v>
      </c>
      <c r="T2791" s="19">
        <v>0</v>
      </c>
    </row>
    <row r="2792" spans="1:20" ht="29" outlineLevel="4" x14ac:dyDescent="0.35">
      <c r="A2792" s="9" t="s">
        <v>0</v>
      </c>
      <c r="B2792" s="9" t="s">
        <v>1</v>
      </c>
      <c r="C2792" s="12" t="s">
        <v>3199</v>
      </c>
      <c r="D2792" s="5" t="s">
        <v>3200</v>
      </c>
      <c r="E2792" s="9" t="s">
        <v>3200</v>
      </c>
      <c r="F2792" s="5" t="s">
        <v>4</v>
      </c>
      <c r="G2792" s="5" t="s">
        <v>1006</v>
      </c>
      <c r="H2792" s="5" t="s">
        <v>3273</v>
      </c>
      <c r="I2792" s="4" t="s">
        <v>3274</v>
      </c>
      <c r="J2792" s="5" t="s">
        <v>3271</v>
      </c>
      <c r="K2792" s="5" t="s">
        <v>4</v>
      </c>
      <c r="L2792" s="5" t="s">
        <v>4</v>
      </c>
      <c r="M2792" s="5" t="s">
        <v>5</v>
      </c>
      <c r="N2792" s="5" t="s">
        <v>3278</v>
      </c>
      <c r="O2792" s="18">
        <v>44627</v>
      </c>
      <c r="P2792" s="5" t="s">
        <v>7</v>
      </c>
      <c r="Q2792" s="19">
        <v>1118.43</v>
      </c>
      <c r="R2792" s="19">
        <v>0</v>
      </c>
      <c r="S2792" s="19">
        <v>1118.43</v>
      </c>
      <c r="T2792" s="19">
        <v>0</v>
      </c>
    </row>
    <row r="2793" spans="1:20" ht="29" outlineLevel="4" x14ac:dyDescent="0.35">
      <c r="A2793" s="9" t="s">
        <v>0</v>
      </c>
      <c r="B2793" s="9" t="s">
        <v>1</v>
      </c>
      <c r="C2793" s="12" t="s">
        <v>3199</v>
      </c>
      <c r="D2793" s="5" t="s">
        <v>3200</v>
      </c>
      <c r="E2793" s="9" t="s">
        <v>3200</v>
      </c>
      <c r="F2793" s="5" t="s">
        <v>4</v>
      </c>
      <c r="G2793" s="5" t="s">
        <v>1006</v>
      </c>
      <c r="H2793" s="5" t="s">
        <v>3273</v>
      </c>
      <c r="I2793" s="4" t="s">
        <v>3274</v>
      </c>
      <c r="J2793" s="5" t="s">
        <v>3271</v>
      </c>
      <c r="K2793" s="5" t="s">
        <v>4</v>
      </c>
      <c r="L2793" s="5" t="s">
        <v>4</v>
      </c>
      <c r="M2793" s="5" t="s">
        <v>5</v>
      </c>
      <c r="N2793" s="5" t="s">
        <v>3279</v>
      </c>
      <c r="O2793" s="18">
        <v>44655</v>
      </c>
      <c r="P2793" s="5" t="s">
        <v>7</v>
      </c>
      <c r="Q2793" s="19">
        <v>1304.31</v>
      </c>
      <c r="R2793" s="19">
        <v>0</v>
      </c>
      <c r="S2793" s="19">
        <v>1304.31</v>
      </c>
      <c r="T2793" s="19">
        <v>0</v>
      </c>
    </row>
    <row r="2794" spans="1:20" ht="29" outlineLevel="4" x14ac:dyDescent="0.35">
      <c r="A2794" s="9" t="s">
        <v>0</v>
      </c>
      <c r="B2794" s="9" t="s">
        <v>1</v>
      </c>
      <c r="C2794" s="12" t="s">
        <v>3199</v>
      </c>
      <c r="D2794" s="5" t="s">
        <v>3200</v>
      </c>
      <c r="E2794" s="9" t="s">
        <v>3200</v>
      </c>
      <c r="F2794" s="5" t="s">
        <v>4</v>
      </c>
      <c r="G2794" s="5" t="s">
        <v>1006</v>
      </c>
      <c r="H2794" s="5" t="s">
        <v>3273</v>
      </c>
      <c r="I2794" s="4" t="s">
        <v>3274</v>
      </c>
      <c r="J2794" s="5" t="s">
        <v>3271</v>
      </c>
      <c r="K2794" s="5" t="s">
        <v>4</v>
      </c>
      <c r="L2794" s="5" t="s">
        <v>4</v>
      </c>
      <c r="M2794" s="5" t="s">
        <v>5</v>
      </c>
      <c r="N2794" s="5" t="s">
        <v>3280</v>
      </c>
      <c r="O2794" s="18">
        <v>44713</v>
      </c>
      <c r="P2794" s="5" t="s">
        <v>7</v>
      </c>
      <c r="Q2794" s="19">
        <v>2988.75</v>
      </c>
      <c r="R2794" s="19">
        <v>0</v>
      </c>
      <c r="S2794" s="19">
        <v>2988.75</v>
      </c>
      <c r="T2794" s="19">
        <v>0</v>
      </c>
    </row>
    <row r="2795" spans="1:20" outlineLevel="3" x14ac:dyDescent="0.35">
      <c r="H2795" s="1" t="s">
        <v>11472</v>
      </c>
      <c r="O2795" s="18"/>
      <c r="Q2795" s="19">
        <f>SUBTOTAL(9,Q2788:Q2794)</f>
        <v>13175.21</v>
      </c>
      <c r="R2795" s="19">
        <f>SUBTOTAL(9,R2788:R2794)</f>
        <v>0</v>
      </c>
      <c r="S2795" s="19">
        <f>SUBTOTAL(9,S2788:S2794)</f>
        <v>13175.21</v>
      </c>
      <c r="T2795" s="19">
        <f>SUBTOTAL(9,T2788:T2794)</f>
        <v>0</v>
      </c>
    </row>
    <row r="2796" spans="1:20" ht="29" outlineLevel="4" x14ac:dyDescent="0.35">
      <c r="A2796" s="9" t="s">
        <v>0</v>
      </c>
      <c r="B2796" s="9" t="s">
        <v>1</v>
      </c>
      <c r="C2796" s="12" t="s">
        <v>3199</v>
      </c>
      <c r="D2796" s="5" t="s">
        <v>3200</v>
      </c>
      <c r="E2796" s="9" t="s">
        <v>3200</v>
      </c>
      <c r="F2796" s="5" t="s">
        <v>4</v>
      </c>
      <c r="G2796" s="5" t="s">
        <v>1006</v>
      </c>
      <c r="H2796" s="5" t="s">
        <v>3283</v>
      </c>
      <c r="I2796" s="4" t="s">
        <v>3284</v>
      </c>
      <c r="J2796" s="5" t="s">
        <v>3281</v>
      </c>
      <c r="K2796" s="5" t="s">
        <v>4</v>
      </c>
      <c r="L2796" s="5" t="s">
        <v>4</v>
      </c>
      <c r="M2796" s="5" t="s">
        <v>5</v>
      </c>
      <c r="N2796" s="5" t="s">
        <v>3282</v>
      </c>
      <c r="O2796" s="18">
        <v>44393</v>
      </c>
      <c r="P2796" s="5" t="s">
        <v>7</v>
      </c>
      <c r="Q2796" s="19">
        <v>6771.89</v>
      </c>
      <c r="R2796" s="19">
        <v>0</v>
      </c>
      <c r="S2796" s="19">
        <v>6771.89</v>
      </c>
      <c r="T2796" s="19">
        <v>0</v>
      </c>
    </row>
    <row r="2797" spans="1:20" ht="29" outlineLevel="4" x14ac:dyDescent="0.35">
      <c r="A2797" s="9" t="s">
        <v>0</v>
      </c>
      <c r="B2797" s="9" t="s">
        <v>1</v>
      </c>
      <c r="C2797" s="12" t="s">
        <v>3199</v>
      </c>
      <c r="D2797" s="5" t="s">
        <v>3200</v>
      </c>
      <c r="E2797" s="9" t="s">
        <v>3200</v>
      </c>
      <c r="F2797" s="5" t="s">
        <v>4</v>
      </c>
      <c r="G2797" s="5" t="s">
        <v>1006</v>
      </c>
      <c r="H2797" s="5" t="s">
        <v>3283</v>
      </c>
      <c r="I2797" s="4" t="s">
        <v>3284</v>
      </c>
      <c r="J2797" s="5" t="s">
        <v>3281</v>
      </c>
      <c r="K2797" s="5" t="s">
        <v>4</v>
      </c>
      <c r="L2797" s="5" t="s">
        <v>4</v>
      </c>
      <c r="M2797" s="5" t="s">
        <v>5</v>
      </c>
      <c r="N2797" s="5" t="s">
        <v>3285</v>
      </c>
      <c r="O2797" s="18">
        <v>44425</v>
      </c>
      <c r="P2797" s="5" t="s">
        <v>7</v>
      </c>
      <c r="Q2797" s="19">
        <v>7378</v>
      </c>
      <c r="R2797" s="19">
        <v>0</v>
      </c>
      <c r="S2797" s="19">
        <v>7378</v>
      </c>
      <c r="T2797" s="19">
        <v>0</v>
      </c>
    </row>
    <row r="2798" spans="1:20" ht="29" outlineLevel="4" x14ac:dyDescent="0.35">
      <c r="A2798" s="9" t="s">
        <v>0</v>
      </c>
      <c r="B2798" s="9" t="s">
        <v>1</v>
      </c>
      <c r="C2798" s="12" t="s">
        <v>3199</v>
      </c>
      <c r="D2798" s="5" t="s">
        <v>3200</v>
      </c>
      <c r="E2798" s="9" t="s">
        <v>3200</v>
      </c>
      <c r="F2798" s="5" t="s">
        <v>4</v>
      </c>
      <c r="G2798" s="5" t="s">
        <v>1006</v>
      </c>
      <c r="H2798" s="5" t="s">
        <v>3283</v>
      </c>
      <c r="I2798" s="4" t="s">
        <v>3284</v>
      </c>
      <c r="J2798" s="5" t="s">
        <v>3281</v>
      </c>
      <c r="K2798" s="5" t="s">
        <v>4</v>
      </c>
      <c r="L2798" s="5" t="s">
        <v>4</v>
      </c>
      <c r="M2798" s="5" t="s">
        <v>5</v>
      </c>
      <c r="N2798" s="5" t="s">
        <v>3286</v>
      </c>
      <c r="O2798" s="18">
        <v>44453</v>
      </c>
      <c r="P2798" s="5" t="s">
        <v>7</v>
      </c>
      <c r="Q2798" s="19">
        <v>16932.72</v>
      </c>
      <c r="R2798" s="19">
        <v>0</v>
      </c>
      <c r="S2798" s="19">
        <v>16932.72</v>
      </c>
      <c r="T2798" s="19">
        <v>0</v>
      </c>
    </row>
    <row r="2799" spans="1:20" ht="29" outlineLevel="4" x14ac:dyDescent="0.35">
      <c r="A2799" s="9" t="s">
        <v>0</v>
      </c>
      <c r="B2799" s="9" t="s">
        <v>1</v>
      </c>
      <c r="C2799" s="12" t="s">
        <v>3199</v>
      </c>
      <c r="D2799" s="5" t="s">
        <v>3200</v>
      </c>
      <c r="E2799" s="9" t="s">
        <v>3200</v>
      </c>
      <c r="F2799" s="5" t="s">
        <v>4</v>
      </c>
      <c r="G2799" s="5" t="s">
        <v>1006</v>
      </c>
      <c r="H2799" s="5" t="s">
        <v>3283</v>
      </c>
      <c r="I2799" s="4" t="s">
        <v>3284</v>
      </c>
      <c r="J2799" s="5" t="s">
        <v>3281</v>
      </c>
      <c r="K2799" s="5" t="s">
        <v>4</v>
      </c>
      <c r="L2799" s="5" t="s">
        <v>4</v>
      </c>
      <c r="M2799" s="5" t="s">
        <v>5</v>
      </c>
      <c r="N2799" s="5" t="s">
        <v>3287</v>
      </c>
      <c r="O2799" s="18">
        <v>44498</v>
      </c>
      <c r="P2799" s="5" t="s">
        <v>7</v>
      </c>
      <c r="Q2799" s="19">
        <v>45449.08</v>
      </c>
      <c r="R2799" s="19">
        <v>0</v>
      </c>
      <c r="S2799" s="19">
        <v>45449.08</v>
      </c>
      <c r="T2799" s="19">
        <v>0</v>
      </c>
    </row>
    <row r="2800" spans="1:20" ht="29" outlineLevel="4" x14ac:dyDescent="0.35">
      <c r="A2800" s="9" t="s">
        <v>0</v>
      </c>
      <c r="B2800" s="9" t="s">
        <v>1</v>
      </c>
      <c r="C2800" s="12" t="s">
        <v>3199</v>
      </c>
      <c r="D2800" s="5" t="s">
        <v>3200</v>
      </c>
      <c r="E2800" s="9" t="s">
        <v>3200</v>
      </c>
      <c r="F2800" s="5" t="s">
        <v>4</v>
      </c>
      <c r="G2800" s="5" t="s">
        <v>1006</v>
      </c>
      <c r="H2800" s="5" t="s">
        <v>3283</v>
      </c>
      <c r="I2800" s="4" t="s">
        <v>3284</v>
      </c>
      <c r="J2800" s="5" t="s">
        <v>3281</v>
      </c>
      <c r="K2800" s="5" t="s">
        <v>4</v>
      </c>
      <c r="L2800" s="5" t="s">
        <v>4</v>
      </c>
      <c r="M2800" s="5" t="s">
        <v>5</v>
      </c>
      <c r="N2800" s="5" t="s">
        <v>3288</v>
      </c>
      <c r="O2800" s="18">
        <v>44515</v>
      </c>
      <c r="P2800" s="5" t="s">
        <v>7</v>
      </c>
      <c r="Q2800" s="19">
        <v>5501.55</v>
      </c>
      <c r="R2800" s="19">
        <v>0</v>
      </c>
      <c r="S2800" s="19">
        <v>5501.55</v>
      </c>
      <c r="T2800" s="19">
        <v>0</v>
      </c>
    </row>
    <row r="2801" spans="1:20" ht="29" outlineLevel="4" x14ac:dyDescent="0.35">
      <c r="A2801" s="9" t="s">
        <v>0</v>
      </c>
      <c r="B2801" s="9" t="s">
        <v>1</v>
      </c>
      <c r="C2801" s="12" t="s">
        <v>3199</v>
      </c>
      <c r="D2801" s="5" t="s">
        <v>3200</v>
      </c>
      <c r="E2801" s="9" t="s">
        <v>3200</v>
      </c>
      <c r="F2801" s="5" t="s">
        <v>4</v>
      </c>
      <c r="G2801" s="5" t="s">
        <v>1006</v>
      </c>
      <c r="H2801" s="5" t="s">
        <v>3283</v>
      </c>
      <c r="I2801" s="4" t="s">
        <v>3284</v>
      </c>
      <c r="J2801" s="5" t="s">
        <v>3281</v>
      </c>
      <c r="K2801" s="5" t="s">
        <v>4</v>
      </c>
      <c r="L2801" s="5" t="s">
        <v>4</v>
      </c>
      <c r="M2801" s="5" t="s">
        <v>5</v>
      </c>
      <c r="N2801" s="5" t="s">
        <v>3289</v>
      </c>
      <c r="O2801" s="18">
        <v>44546</v>
      </c>
      <c r="P2801" s="5" t="s">
        <v>7</v>
      </c>
      <c r="Q2801" s="19">
        <v>3710</v>
      </c>
      <c r="R2801" s="19">
        <v>0</v>
      </c>
      <c r="S2801" s="19">
        <v>3710</v>
      </c>
      <c r="T2801" s="19">
        <v>0</v>
      </c>
    </row>
    <row r="2802" spans="1:20" ht="29" outlineLevel="4" x14ac:dyDescent="0.35">
      <c r="A2802" s="9" t="s">
        <v>0</v>
      </c>
      <c r="B2802" s="9" t="s">
        <v>1</v>
      </c>
      <c r="C2802" s="12" t="s">
        <v>3199</v>
      </c>
      <c r="D2802" s="5" t="s">
        <v>3200</v>
      </c>
      <c r="E2802" s="9" t="s">
        <v>3200</v>
      </c>
      <c r="F2802" s="5" t="s">
        <v>4</v>
      </c>
      <c r="G2802" s="5" t="s">
        <v>1006</v>
      </c>
      <c r="H2802" s="5" t="s">
        <v>3283</v>
      </c>
      <c r="I2802" s="4" t="s">
        <v>3284</v>
      </c>
      <c r="J2802" s="5" t="s">
        <v>3281</v>
      </c>
      <c r="K2802" s="5" t="s">
        <v>4</v>
      </c>
      <c r="L2802" s="5" t="s">
        <v>4</v>
      </c>
      <c r="M2802" s="5" t="s">
        <v>5</v>
      </c>
      <c r="N2802" s="5" t="s">
        <v>3290</v>
      </c>
      <c r="O2802" s="18">
        <v>44582</v>
      </c>
      <c r="P2802" s="5" t="s">
        <v>7</v>
      </c>
      <c r="Q2802" s="19">
        <v>87150.83</v>
      </c>
      <c r="R2802" s="19">
        <v>0</v>
      </c>
      <c r="S2802" s="19">
        <v>87150.83</v>
      </c>
      <c r="T2802" s="19">
        <v>0</v>
      </c>
    </row>
    <row r="2803" spans="1:20" ht="29" outlineLevel="4" x14ac:dyDescent="0.35">
      <c r="A2803" s="9" t="s">
        <v>0</v>
      </c>
      <c r="B2803" s="9" t="s">
        <v>1</v>
      </c>
      <c r="C2803" s="12" t="s">
        <v>3199</v>
      </c>
      <c r="D2803" s="5" t="s">
        <v>3200</v>
      </c>
      <c r="E2803" s="9" t="s">
        <v>3200</v>
      </c>
      <c r="F2803" s="5" t="s">
        <v>4</v>
      </c>
      <c r="G2803" s="5" t="s">
        <v>1006</v>
      </c>
      <c r="H2803" s="5" t="s">
        <v>3283</v>
      </c>
      <c r="I2803" s="4" t="s">
        <v>3284</v>
      </c>
      <c r="J2803" s="5" t="s">
        <v>3281</v>
      </c>
      <c r="K2803" s="5" t="s">
        <v>4</v>
      </c>
      <c r="L2803" s="5" t="s">
        <v>4</v>
      </c>
      <c r="M2803" s="5" t="s">
        <v>5</v>
      </c>
      <c r="N2803" s="5" t="s">
        <v>3291</v>
      </c>
      <c r="O2803" s="18">
        <v>44607</v>
      </c>
      <c r="P2803" s="5" t="s">
        <v>7</v>
      </c>
      <c r="Q2803" s="19">
        <v>23704.41</v>
      </c>
      <c r="R2803" s="19">
        <v>0</v>
      </c>
      <c r="S2803" s="19">
        <v>23704.41</v>
      </c>
      <c r="T2803" s="19">
        <v>0</v>
      </c>
    </row>
    <row r="2804" spans="1:20" ht="29" outlineLevel="4" x14ac:dyDescent="0.35">
      <c r="A2804" s="9" t="s">
        <v>0</v>
      </c>
      <c r="B2804" s="9" t="s">
        <v>1</v>
      </c>
      <c r="C2804" s="12" t="s">
        <v>3199</v>
      </c>
      <c r="D2804" s="5" t="s">
        <v>3200</v>
      </c>
      <c r="E2804" s="9" t="s">
        <v>3200</v>
      </c>
      <c r="F2804" s="5" t="s">
        <v>4</v>
      </c>
      <c r="G2804" s="5" t="s">
        <v>1006</v>
      </c>
      <c r="H2804" s="5" t="s">
        <v>3283</v>
      </c>
      <c r="I2804" s="4" t="s">
        <v>3284</v>
      </c>
      <c r="J2804" s="5" t="s">
        <v>3281</v>
      </c>
      <c r="K2804" s="5" t="s">
        <v>4</v>
      </c>
      <c r="L2804" s="5" t="s">
        <v>4</v>
      </c>
      <c r="M2804" s="5" t="s">
        <v>5</v>
      </c>
      <c r="N2804" s="5" t="s">
        <v>3292</v>
      </c>
      <c r="O2804" s="18">
        <v>44643</v>
      </c>
      <c r="P2804" s="5" t="s">
        <v>7</v>
      </c>
      <c r="Q2804" s="19">
        <v>62972.24</v>
      </c>
      <c r="R2804" s="19">
        <v>0</v>
      </c>
      <c r="S2804" s="19">
        <v>62972.24</v>
      </c>
      <c r="T2804" s="19">
        <v>0</v>
      </c>
    </row>
    <row r="2805" spans="1:20" ht="29" outlineLevel="4" x14ac:dyDescent="0.35">
      <c r="A2805" s="9" t="s">
        <v>0</v>
      </c>
      <c r="B2805" s="9" t="s">
        <v>1</v>
      </c>
      <c r="C2805" s="12" t="s">
        <v>3199</v>
      </c>
      <c r="D2805" s="5" t="s">
        <v>3200</v>
      </c>
      <c r="E2805" s="9" t="s">
        <v>3200</v>
      </c>
      <c r="F2805" s="5" t="s">
        <v>4</v>
      </c>
      <c r="G2805" s="5" t="s">
        <v>1006</v>
      </c>
      <c r="H2805" s="5" t="s">
        <v>3283</v>
      </c>
      <c r="I2805" s="4" t="s">
        <v>3284</v>
      </c>
      <c r="J2805" s="5" t="s">
        <v>3281</v>
      </c>
      <c r="K2805" s="5" t="s">
        <v>4</v>
      </c>
      <c r="L2805" s="5" t="s">
        <v>4</v>
      </c>
      <c r="M2805" s="5" t="s">
        <v>5</v>
      </c>
      <c r="N2805" s="5" t="s">
        <v>3293</v>
      </c>
      <c r="O2805" s="18">
        <v>44663</v>
      </c>
      <c r="P2805" s="5" t="s">
        <v>7</v>
      </c>
      <c r="Q2805" s="19">
        <v>12359.21</v>
      </c>
      <c r="R2805" s="19">
        <v>0</v>
      </c>
      <c r="S2805" s="19">
        <v>12359.21</v>
      </c>
      <c r="T2805" s="19">
        <v>0</v>
      </c>
    </row>
    <row r="2806" spans="1:20" outlineLevel="3" x14ac:dyDescent="0.35">
      <c r="H2806" s="1" t="s">
        <v>11473</v>
      </c>
      <c r="O2806" s="18"/>
      <c r="Q2806" s="19">
        <f>SUBTOTAL(9,Q2796:Q2805)</f>
        <v>271929.93</v>
      </c>
      <c r="R2806" s="19">
        <f>SUBTOTAL(9,R2796:R2805)</f>
        <v>0</v>
      </c>
      <c r="S2806" s="19">
        <f>SUBTOTAL(9,S2796:S2805)</f>
        <v>271929.93</v>
      </c>
      <c r="T2806" s="19">
        <f>SUBTOTAL(9,T2796:T2805)</f>
        <v>0</v>
      </c>
    </row>
    <row r="2807" spans="1:20" ht="29" outlineLevel="4" x14ac:dyDescent="0.35">
      <c r="A2807" s="9" t="s">
        <v>0</v>
      </c>
      <c r="B2807" s="9" t="s">
        <v>1</v>
      </c>
      <c r="C2807" s="12" t="s">
        <v>3199</v>
      </c>
      <c r="D2807" s="5" t="s">
        <v>3200</v>
      </c>
      <c r="E2807" s="9" t="s">
        <v>3200</v>
      </c>
      <c r="F2807" s="5" t="s">
        <v>4</v>
      </c>
      <c r="G2807" s="5" t="s">
        <v>1006</v>
      </c>
      <c r="H2807" s="5" t="s">
        <v>3296</v>
      </c>
      <c r="I2807" s="4" t="s">
        <v>3297</v>
      </c>
      <c r="J2807" s="5" t="s">
        <v>3294</v>
      </c>
      <c r="K2807" s="5" t="s">
        <v>4</v>
      </c>
      <c r="L2807" s="5" t="s">
        <v>4</v>
      </c>
      <c r="M2807" s="5" t="s">
        <v>5</v>
      </c>
      <c r="N2807" s="5" t="s">
        <v>3295</v>
      </c>
      <c r="O2807" s="18">
        <v>44460</v>
      </c>
      <c r="P2807" s="5" t="s">
        <v>7</v>
      </c>
      <c r="Q2807" s="19">
        <v>1628.96</v>
      </c>
      <c r="R2807" s="19">
        <v>0</v>
      </c>
      <c r="S2807" s="19">
        <v>1628.96</v>
      </c>
      <c r="T2807" s="19">
        <v>0</v>
      </c>
    </row>
    <row r="2808" spans="1:20" ht="29" outlineLevel="4" x14ac:dyDescent="0.35">
      <c r="A2808" s="9" t="s">
        <v>0</v>
      </c>
      <c r="B2808" s="9" t="s">
        <v>1</v>
      </c>
      <c r="C2808" s="12" t="s">
        <v>3199</v>
      </c>
      <c r="D2808" s="5" t="s">
        <v>3200</v>
      </c>
      <c r="E2808" s="9" t="s">
        <v>3200</v>
      </c>
      <c r="F2808" s="5" t="s">
        <v>4</v>
      </c>
      <c r="G2808" s="5" t="s">
        <v>1006</v>
      </c>
      <c r="H2808" s="5" t="s">
        <v>3296</v>
      </c>
      <c r="I2808" s="4" t="s">
        <v>3297</v>
      </c>
      <c r="J2808" s="5" t="s">
        <v>3294</v>
      </c>
      <c r="K2808" s="5" t="s">
        <v>4</v>
      </c>
      <c r="L2808" s="5" t="s">
        <v>4</v>
      </c>
      <c r="M2808" s="5" t="s">
        <v>5</v>
      </c>
      <c r="N2808" s="5" t="s">
        <v>3298</v>
      </c>
      <c r="O2808" s="18">
        <v>44530</v>
      </c>
      <c r="P2808" s="5" t="s">
        <v>7</v>
      </c>
      <c r="Q2808" s="19">
        <v>1435.26</v>
      </c>
      <c r="R2808" s="19">
        <v>0</v>
      </c>
      <c r="S2808" s="19">
        <v>1435.26</v>
      </c>
      <c r="T2808" s="19">
        <v>0</v>
      </c>
    </row>
    <row r="2809" spans="1:20" ht="29" outlineLevel="4" x14ac:dyDescent="0.35">
      <c r="A2809" s="9" t="s">
        <v>0</v>
      </c>
      <c r="B2809" s="9" t="s">
        <v>1</v>
      </c>
      <c r="C2809" s="12" t="s">
        <v>3199</v>
      </c>
      <c r="D2809" s="5" t="s">
        <v>3200</v>
      </c>
      <c r="E2809" s="9" t="s">
        <v>3200</v>
      </c>
      <c r="F2809" s="5" t="s">
        <v>4</v>
      </c>
      <c r="G2809" s="5" t="s">
        <v>1006</v>
      </c>
      <c r="H2809" s="5" t="s">
        <v>3296</v>
      </c>
      <c r="I2809" s="4" t="s">
        <v>3297</v>
      </c>
      <c r="J2809" s="5" t="s">
        <v>3294</v>
      </c>
      <c r="K2809" s="5" t="s">
        <v>4</v>
      </c>
      <c r="L2809" s="5" t="s">
        <v>4</v>
      </c>
      <c r="M2809" s="5" t="s">
        <v>5</v>
      </c>
      <c r="N2809" s="5" t="s">
        <v>3299</v>
      </c>
      <c r="O2809" s="18">
        <v>44683</v>
      </c>
      <c r="P2809" s="5" t="s">
        <v>7</v>
      </c>
      <c r="Q2809" s="19">
        <v>1033.75</v>
      </c>
      <c r="R2809" s="19">
        <v>0</v>
      </c>
      <c r="S2809" s="19">
        <v>1033.75</v>
      </c>
      <c r="T2809" s="19">
        <v>0</v>
      </c>
    </row>
    <row r="2810" spans="1:20" outlineLevel="3" x14ac:dyDescent="0.35">
      <c r="H2810" s="1" t="s">
        <v>11474</v>
      </c>
      <c r="O2810" s="18"/>
      <c r="Q2810" s="19">
        <f>SUBTOTAL(9,Q2807:Q2809)</f>
        <v>4097.97</v>
      </c>
      <c r="R2810" s="19">
        <f>SUBTOTAL(9,R2807:R2809)</f>
        <v>0</v>
      </c>
      <c r="S2810" s="19">
        <f>SUBTOTAL(9,S2807:S2809)</f>
        <v>4097.97</v>
      </c>
      <c r="T2810" s="19">
        <f>SUBTOTAL(9,T2807:T2809)</f>
        <v>0</v>
      </c>
    </row>
    <row r="2811" spans="1:20" outlineLevel="4" x14ac:dyDescent="0.35">
      <c r="A2811" s="9" t="s">
        <v>0</v>
      </c>
      <c r="B2811" s="9" t="s">
        <v>1</v>
      </c>
      <c r="C2811" s="12" t="s">
        <v>3199</v>
      </c>
      <c r="D2811" s="5" t="s">
        <v>3200</v>
      </c>
      <c r="E2811" s="9" t="s">
        <v>3200</v>
      </c>
      <c r="F2811" s="5" t="s">
        <v>4</v>
      </c>
      <c r="G2811" s="5" t="s">
        <v>1006</v>
      </c>
      <c r="H2811" s="5" t="s">
        <v>3302</v>
      </c>
      <c r="I2811" s="4" t="s">
        <v>12624</v>
      </c>
      <c r="J2811" s="5" t="s">
        <v>3300</v>
      </c>
      <c r="K2811" s="5" t="s">
        <v>4</v>
      </c>
      <c r="L2811" s="5" t="s">
        <v>4</v>
      </c>
      <c r="M2811" s="5" t="s">
        <v>5</v>
      </c>
      <c r="N2811" s="5" t="s">
        <v>3301</v>
      </c>
      <c r="O2811" s="18">
        <v>44452</v>
      </c>
      <c r="P2811" s="5" t="s">
        <v>7</v>
      </c>
      <c r="Q2811" s="19">
        <v>1862.88</v>
      </c>
      <c r="R2811" s="19">
        <v>0</v>
      </c>
      <c r="S2811" s="19">
        <v>1862.88</v>
      </c>
      <c r="T2811" s="19">
        <v>0</v>
      </c>
    </row>
    <row r="2812" spans="1:20" outlineLevel="3" x14ac:dyDescent="0.35">
      <c r="H2812" s="1" t="s">
        <v>11475</v>
      </c>
      <c r="O2812" s="18"/>
      <c r="Q2812" s="19">
        <f>SUBTOTAL(9,Q2811:Q2811)</f>
        <v>1862.88</v>
      </c>
      <c r="R2812" s="19">
        <f>SUBTOTAL(9,R2811:R2811)</f>
        <v>0</v>
      </c>
      <c r="S2812" s="19">
        <f>SUBTOTAL(9,S2811:S2811)</f>
        <v>1862.88</v>
      </c>
      <c r="T2812" s="19">
        <f>SUBTOTAL(9,T2811:T2811)</f>
        <v>0</v>
      </c>
    </row>
    <row r="2813" spans="1:20" ht="29" outlineLevel="4" x14ac:dyDescent="0.35">
      <c r="A2813" s="9" t="s">
        <v>0</v>
      </c>
      <c r="B2813" s="9" t="s">
        <v>1</v>
      </c>
      <c r="C2813" s="12" t="s">
        <v>3199</v>
      </c>
      <c r="D2813" s="5" t="s">
        <v>3200</v>
      </c>
      <c r="E2813" s="9" t="s">
        <v>3200</v>
      </c>
      <c r="F2813" s="5" t="s">
        <v>4</v>
      </c>
      <c r="G2813" s="5" t="s">
        <v>1006</v>
      </c>
      <c r="H2813" s="5" t="s">
        <v>3305</v>
      </c>
      <c r="I2813" s="4" t="s">
        <v>12625</v>
      </c>
      <c r="J2813" s="5" t="s">
        <v>3303</v>
      </c>
      <c r="K2813" s="5" t="s">
        <v>4</v>
      </c>
      <c r="L2813" s="5" t="s">
        <v>4</v>
      </c>
      <c r="M2813" s="5" t="s">
        <v>5</v>
      </c>
      <c r="N2813" s="5" t="s">
        <v>3304</v>
      </c>
      <c r="O2813" s="18">
        <v>44452</v>
      </c>
      <c r="P2813" s="5" t="s">
        <v>7</v>
      </c>
      <c r="Q2813" s="19">
        <v>1773.37</v>
      </c>
      <c r="R2813" s="19">
        <v>0</v>
      </c>
      <c r="S2813" s="19">
        <v>1773.37</v>
      </c>
      <c r="T2813" s="19">
        <v>0</v>
      </c>
    </row>
    <row r="2814" spans="1:20" ht="29" outlineLevel="4" x14ac:dyDescent="0.35">
      <c r="A2814" s="9" t="s">
        <v>0</v>
      </c>
      <c r="B2814" s="9" t="s">
        <v>1</v>
      </c>
      <c r="C2814" s="12" t="s">
        <v>3199</v>
      </c>
      <c r="D2814" s="5" t="s">
        <v>3200</v>
      </c>
      <c r="E2814" s="9" t="s">
        <v>3200</v>
      </c>
      <c r="F2814" s="5" t="s">
        <v>4</v>
      </c>
      <c r="G2814" s="5" t="s">
        <v>1006</v>
      </c>
      <c r="H2814" s="5" t="s">
        <v>3305</v>
      </c>
      <c r="I2814" s="4" t="s">
        <v>12625</v>
      </c>
      <c r="J2814" s="5" t="s">
        <v>3306</v>
      </c>
      <c r="K2814" s="5" t="s">
        <v>4</v>
      </c>
      <c r="L2814" s="5" t="s">
        <v>4</v>
      </c>
      <c r="M2814" s="5" t="s">
        <v>5</v>
      </c>
      <c r="N2814" s="5" t="s">
        <v>3307</v>
      </c>
      <c r="O2814" s="18">
        <v>44480</v>
      </c>
      <c r="P2814" s="5" t="s">
        <v>7</v>
      </c>
      <c r="Q2814" s="19">
        <v>2906.75</v>
      </c>
      <c r="R2814" s="19">
        <v>0</v>
      </c>
      <c r="S2814" s="19">
        <v>2906.75</v>
      </c>
      <c r="T2814" s="19">
        <v>0</v>
      </c>
    </row>
    <row r="2815" spans="1:20" ht="29" outlineLevel="4" x14ac:dyDescent="0.35">
      <c r="A2815" s="9" t="s">
        <v>0</v>
      </c>
      <c r="B2815" s="9" t="s">
        <v>1</v>
      </c>
      <c r="C2815" s="12" t="s">
        <v>3199</v>
      </c>
      <c r="D2815" s="5" t="s">
        <v>3200</v>
      </c>
      <c r="E2815" s="9" t="s">
        <v>3200</v>
      </c>
      <c r="F2815" s="5" t="s">
        <v>4</v>
      </c>
      <c r="G2815" s="5" t="s">
        <v>1006</v>
      </c>
      <c r="H2815" s="5" t="s">
        <v>3305</v>
      </c>
      <c r="I2815" s="4" t="s">
        <v>12625</v>
      </c>
      <c r="J2815" s="5" t="s">
        <v>3303</v>
      </c>
      <c r="K2815" s="5" t="s">
        <v>4</v>
      </c>
      <c r="L2815" s="5" t="s">
        <v>4</v>
      </c>
      <c r="M2815" s="5" t="s">
        <v>5</v>
      </c>
      <c r="N2815" s="5" t="s">
        <v>3308</v>
      </c>
      <c r="O2815" s="18">
        <v>44539</v>
      </c>
      <c r="P2815" s="5" t="s">
        <v>7</v>
      </c>
      <c r="Q2815" s="19">
        <v>2424.11</v>
      </c>
      <c r="R2815" s="19">
        <v>0</v>
      </c>
      <c r="S2815" s="19">
        <v>2424.11</v>
      </c>
      <c r="T2815" s="19">
        <v>0</v>
      </c>
    </row>
    <row r="2816" spans="1:20" ht="29" outlineLevel="4" x14ac:dyDescent="0.35">
      <c r="A2816" s="9" t="s">
        <v>0</v>
      </c>
      <c r="B2816" s="9" t="s">
        <v>1</v>
      </c>
      <c r="C2816" s="12" t="s">
        <v>3199</v>
      </c>
      <c r="D2816" s="5" t="s">
        <v>3200</v>
      </c>
      <c r="E2816" s="9" t="s">
        <v>3200</v>
      </c>
      <c r="F2816" s="5" t="s">
        <v>4</v>
      </c>
      <c r="G2816" s="5" t="s">
        <v>1006</v>
      </c>
      <c r="H2816" s="5" t="s">
        <v>3305</v>
      </c>
      <c r="I2816" s="4" t="s">
        <v>12625</v>
      </c>
      <c r="J2816" s="5" t="s">
        <v>3303</v>
      </c>
      <c r="K2816" s="5" t="s">
        <v>4</v>
      </c>
      <c r="L2816" s="5" t="s">
        <v>4</v>
      </c>
      <c r="M2816" s="5" t="s">
        <v>5</v>
      </c>
      <c r="N2816" s="5" t="s">
        <v>3309</v>
      </c>
      <c r="O2816" s="18">
        <v>44582</v>
      </c>
      <c r="P2816" s="5" t="s">
        <v>7</v>
      </c>
      <c r="Q2816" s="19">
        <v>1133.75</v>
      </c>
      <c r="R2816" s="19">
        <v>0</v>
      </c>
      <c r="S2816" s="19">
        <v>1133.75</v>
      </c>
      <c r="T2816" s="19">
        <v>0</v>
      </c>
    </row>
    <row r="2817" spans="1:20" ht="29" outlineLevel="4" x14ac:dyDescent="0.35">
      <c r="A2817" s="9" t="s">
        <v>0</v>
      </c>
      <c r="B2817" s="9" t="s">
        <v>1</v>
      </c>
      <c r="C2817" s="12" t="s">
        <v>3199</v>
      </c>
      <c r="D2817" s="5" t="s">
        <v>3200</v>
      </c>
      <c r="E2817" s="9" t="s">
        <v>3200</v>
      </c>
      <c r="F2817" s="5" t="s">
        <v>4</v>
      </c>
      <c r="G2817" s="5" t="s">
        <v>1006</v>
      </c>
      <c r="H2817" s="5" t="s">
        <v>3305</v>
      </c>
      <c r="I2817" s="4" t="s">
        <v>12625</v>
      </c>
      <c r="J2817" s="5" t="s">
        <v>3303</v>
      </c>
      <c r="K2817" s="5" t="s">
        <v>4</v>
      </c>
      <c r="L2817" s="5" t="s">
        <v>4</v>
      </c>
      <c r="M2817" s="5" t="s">
        <v>5</v>
      </c>
      <c r="N2817" s="5" t="s">
        <v>3310</v>
      </c>
      <c r="O2817" s="18">
        <v>44683</v>
      </c>
      <c r="P2817" s="5" t="s">
        <v>7</v>
      </c>
      <c r="Q2817" s="19">
        <v>374.63</v>
      </c>
      <c r="R2817" s="19">
        <v>0</v>
      </c>
      <c r="S2817" s="19">
        <v>374.63</v>
      </c>
      <c r="T2817" s="19">
        <v>0</v>
      </c>
    </row>
    <row r="2818" spans="1:20" ht="29" outlineLevel="4" x14ac:dyDescent="0.35">
      <c r="A2818" s="9" t="s">
        <v>0</v>
      </c>
      <c r="B2818" s="9" t="s">
        <v>1</v>
      </c>
      <c r="C2818" s="12" t="s">
        <v>3199</v>
      </c>
      <c r="D2818" s="5" t="s">
        <v>3200</v>
      </c>
      <c r="E2818" s="9" t="s">
        <v>3200</v>
      </c>
      <c r="F2818" s="5" t="s">
        <v>4</v>
      </c>
      <c r="G2818" s="5" t="s">
        <v>1006</v>
      </c>
      <c r="H2818" s="5" t="s">
        <v>3305</v>
      </c>
      <c r="I2818" s="4" t="s">
        <v>12625</v>
      </c>
      <c r="J2818" s="5" t="s">
        <v>3306</v>
      </c>
      <c r="K2818" s="5" t="s">
        <v>4</v>
      </c>
      <c r="L2818" s="5" t="s">
        <v>4</v>
      </c>
      <c r="M2818" s="5" t="s">
        <v>5</v>
      </c>
      <c r="N2818" s="5" t="s">
        <v>3311</v>
      </c>
      <c r="O2818" s="18">
        <v>44697</v>
      </c>
      <c r="P2818" s="5" t="s">
        <v>7</v>
      </c>
      <c r="Q2818" s="19">
        <v>2841.23</v>
      </c>
      <c r="R2818" s="19">
        <v>0</v>
      </c>
      <c r="S2818" s="19">
        <v>2841.23</v>
      </c>
      <c r="T2818" s="19">
        <v>0</v>
      </c>
    </row>
    <row r="2819" spans="1:20" outlineLevel="3" x14ac:dyDescent="0.35">
      <c r="H2819" s="1" t="s">
        <v>11476</v>
      </c>
      <c r="O2819" s="18"/>
      <c r="Q2819" s="19">
        <f>SUBTOTAL(9,Q2813:Q2818)</f>
        <v>11453.839999999998</v>
      </c>
      <c r="R2819" s="19">
        <f>SUBTOTAL(9,R2813:R2818)</f>
        <v>0</v>
      </c>
      <c r="S2819" s="19">
        <f>SUBTOTAL(9,S2813:S2818)</f>
        <v>11453.839999999998</v>
      </c>
      <c r="T2819" s="19">
        <f>SUBTOTAL(9,T2813:T2818)</f>
        <v>0</v>
      </c>
    </row>
    <row r="2820" spans="1:20" ht="29" outlineLevel="4" x14ac:dyDescent="0.35">
      <c r="A2820" s="9" t="s">
        <v>0</v>
      </c>
      <c r="B2820" s="9" t="s">
        <v>1</v>
      </c>
      <c r="C2820" s="12" t="s">
        <v>3199</v>
      </c>
      <c r="D2820" s="5" t="s">
        <v>3200</v>
      </c>
      <c r="E2820" s="9" t="s">
        <v>3200</v>
      </c>
      <c r="F2820" s="5" t="s">
        <v>4</v>
      </c>
      <c r="G2820" s="5" t="s">
        <v>1006</v>
      </c>
      <c r="H2820" s="5" t="s">
        <v>3314</v>
      </c>
      <c r="I2820" s="4" t="s">
        <v>12626</v>
      </c>
      <c r="J2820" s="5" t="s">
        <v>3312</v>
      </c>
      <c r="K2820" s="5" t="s">
        <v>4</v>
      </c>
      <c r="L2820" s="5" t="s">
        <v>4</v>
      </c>
      <c r="M2820" s="5" t="s">
        <v>5</v>
      </c>
      <c r="N2820" s="5" t="s">
        <v>3313</v>
      </c>
      <c r="O2820" s="18">
        <v>44452</v>
      </c>
      <c r="P2820" s="5" t="s">
        <v>7</v>
      </c>
      <c r="Q2820" s="19">
        <v>1814.57</v>
      </c>
      <c r="R2820" s="19">
        <v>0</v>
      </c>
      <c r="S2820" s="19">
        <v>1814.57</v>
      </c>
      <c r="T2820" s="19">
        <v>0</v>
      </c>
    </row>
    <row r="2821" spans="1:20" ht="29" outlineLevel="4" x14ac:dyDescent="0.35">
      <c r="A2821" s="9" t="s">
        <v>0</v>
      </c>
      <c r="B2821" s="9" t="s">
        <v>1</v>
      </c>
      <c r="C2821" s="12" t="s">
        <v>3199</v>
      </c>
      <c r="D2821" s="5" t="s">
        <v>3200</v>
      </c>
      <c r="E2821" s="9" t="s">
        <v>3200</v>
      </c>
      <c r="F2821" s="5" t="s">
        <v>4</v>
      </c>
      <c r="G2821" s="5" t="s">
        <v>1006</v>
      </c>
      <c r="H2821" s="5" t="s">
        <v>3314</v>
      </c>
      <c r="I2821" s="4" t="s">
        <v>12626</v>
      </c>
      <c r="J2821" s="5" t="s">
        <v>3315</v>
      </c>
      <c r="K2821" s="5" t="s">
        <v>4</v>
      </c>
      <c r="L2821" s="5" t="s">
        <v>4</v>
      </c>
      <c r="M2821" s="5" t="s">
        <v>5</v>
      </c>
      <c r="N2821" s="5" t="s">
        <v>3316</v>
      </c>
      <c r="O2821" s="18">
        <v>44452</v>
      </c>
      <c r="P2821" s="5" t="s">
        <v>7</v>
      </c>
      <c r="Q2821" s="19">
        <v>1795.24</v>
      </c>
      <c r="R2821" s="19">
        <v>0</v>
      </c>
      <c r="S2821" s="19">
        <v>1795.24</v>
      </c>
      <c r="T2821" s="19">
        <v>0</v>
      </c>
    </row>
    <row r="2822" spans="1:20" ht="29" outlineLevel="4" x14ac:dyDescent="0.35">
      <c r="A2822" s="9" t="s">
        <v>0</v>
      </c>
      <c r="B2822" s="9" t="s">
        <v>1</v>
      </c>
      <c r="C2822" s="12" t="s">
        <v>3199</v>
      </c>
      <c r="D2822" s="5" t="s">
        <v>3200</v>
      </c>
      <c r="E2822" s="9" t="s">
        <v>3200</v>
      </c>
      <c r="F2822" s="5" t="s">
        <v>4</v>
      </c>
      <c r="G2822" s="5" t="s">
        <v>1006</v>
      </c>
      <c r="H2822" s="5" t="s">
        <v>3314</v>
      </c>
      <c r="I2822" s="4" t="s">
        <v>12626</v>
      </c>
      <c r="J2822" s="5" t="s">
        <v>3315</v>
      </c>
      <c r="K2822" s="5" t="s">
        <v>4</v>
      </c>
      <c r="L2822" s="5" t="s">
        <v>4</v>
      </c>
      <c r="M2822" s="5" t="s">
        <v>5</v>
      </c>
      <c r="N2822" s="5" t="s">
        <v>3317</v>
      </c>
      <c r="O2822" s="18">
        <v>44699</v>
      </c>
      <c r="P2822" s="5" t="s">
        <v>7</v>
      </c>
      <c r="Q2822" s="19">
        <v>2273.06</v>
      </c>
      <c r="R2822" s="19">
        <v>0</v>
      </c>
      <c r="S2822" s="19">
        <v>2273.06</v>
      </c>
      <c r="T2822" s="19">
        <v>0</v>
      </c>
    </row>
    <row r="2823" spans="1:20" outlineLevel="3" x14ac:dyDescent="0.35">
      <c r="H2823" s="1" t="s">
        <v>11477</v>
      </c>
      <c r="O2823" s="18"/>
      <c r="Q2823" s="19">
        <f>SUBTOTAL(9,Q2820:Q2822)</f>
        <v>5882.87</v>
      </c>
      <c r="R2823" s="19">
        <f>SUBTOTAL(9,R2820:R2822)</f>
        <v>0</v>
      </c>
      <c r="S2823" s="19">
        <f>SUBTOTAL(9,S2820:S2822)</f>
        <v>5882.87</v>
      </c>
      <c r="T2823" s="19">
        <f>SUBTOTAL(9,T2820:T2822)</f>
        <v>0</v>
      </c>
    </row>
    <row r="2824" spans="1:20" ht="43.5" outlineLevel="4" x14ac:dyDescent="0.35">
      <c r="A2824" s="9" t="s">
        <v>0</v>
      </c>
      <c r="B2824" s="9" t="s">
        <v>1</v>
      </c>
      <c r="C2824" s="12" t="s">
        <v>3199</v>
      </c>
      <c r="D2824" s="5" t="s">
        <v>3200</v>
      </c>
      <c r="E2824" s="9" t="s">
        <v>3200</v>
      </c>
      <c r="F2824" s="5" t="s">
        <v>4</v>
      </c>
      <c r="G2824" s="5" t="s">
        <v>1006</v>
      </c>
      <c r="H2824" s="5" t="s">
        <v>3320</v>
      </c>
      <c r="I2824" s="4" t="s">
        <v>12627</v>
      </c>
      <c r="J2824" s="5" t="s">
        <v>3318</v>
      </c>
      <c r="K2824" s="5" t="s">
        <v>4</v>
      </c>
      <c r="L2824" s="5" t="s">
        <v>4</v>
      </c>
      <c r="M2824" s="5" t="s">
        <v>5</v>
      </c>
      <c r="N2824" s="5" t="s">
        <v>3319</v>
      </c>
      <c r="O2824" s="18">
        <v>44475</v>
      </c>
      <c r="P2824" s="5" t="s">
        <v>7</v>
      </c>
      <c r="Q2824" s="19">
        <v>3997</v>
      </c>
      <c r="R2824" s="19">
        <v>0</v>
      </c>
      <c r="S2824" s="19">
        <v>3997</v>
      </c>
      <c r="T2824" s="19">
        <v>0</v>
      </c>
    </row>
    <row r="2825" spans="1:20" ht="43.5" outlineLevel="4" x14ac:dyDescent="0.35">
      <c r="A2825" s="9" t="s">
        <v>0</v>
      </c>
      <c r="B2825" s="9" t="s">
        <v>1</v>
      </c>
      <c r="C2825" s="12" t="s">
        <v>3199</v>
      </c>
      <c r="D2825" s="5" t="s">
        <v>3200</v>
      </c>
      <c r="E2825" s="9" t="s">
        <v>3200</v>
      </c>
      <c r="F2825" s="5" t="s">
        <v>4</v>
      </c>
      <c r="G2825" s="5" t="s">
        <v>1006</v>
      </c>
      <c r="H2825" s="5" t="s">
        <v>3320</v>
      </c>
      <c r="I2825" s="4" t="s">
        <v>12627</v>
      </c>
      <c r="J2825" s="5" t="s">
        <v>3318</v>
      </c>
      <c r="K2825" s="5" t="s">
        <v>4</v>
      </c>
      <c r="L2825" s="5" t="s">
        <v>4</v>
      </c>
      <c r="M2825" s="5" t="s">
        <v>5</v>
      </c>
      <c r="N2825" s="5" t="s">
        <v>3321</v>
      </c>
      <c r="O2825" s="18">
        <v>44546</v>
      </c>
      <c r="P2825" s="5" t="s">
        <v>7</v>
      </c>
      <c r="Q2825" s="19">
        <v>1260</v>
      </c>
      <c r="R2825" s="19">
        <v>0</v>
      </c>
      <c r="S2825" s="19">
        <v>1260</v>
      </c>
      <c r="T2825" s="19">
        <v>0</v>
      </c>
    </row>
    <row r="2826" spans="1:20" ht="43.5" outlineLevel="4" x14ac:dyDescent="0.35">
      <c r="A2826" s="9" t="s">
        <v>0</v>
      </c>
      <c r="B2826" s="9" t="s">
        <v>1</v>
      </c>
      <c r="C2826" s="12" t="s">
        <v>3199</v>
      </c>
      <c r="D2826" s="5" t="s">
        <v>3200</v>
      </c>
      <c r="E2826" s="9" t="s">
        <v>3200</v>
      </c>
      <c r="F2826" s="5" t="s">
        <v>4</v>
      </c>
      <c r="G2826" s="5" t="s">
        <v>1006</v>
      </c>
      <c r="H2826" s="5" t="s">
        <v>3320</v>
      </c>
      <c r="I2826" s="4" t="s">
        <v>12627</v>
      </c>
      <c r="J2826" s="5" t="s">
        <v>3318</v>
      </c>
      <c r="K2826" s="5" t="s">
        <v>4</v>
      </c>
      <c r="L2826" s="5" t="s">
        <v>4</v>
      </c>
      <c r="M2826" s="5" t="s">
        <v>5</v>
      </c>
      <c r="N2826" s="5" t="s">
        <v>3322</v>
      </c>
      <c r="O2826" s="18">
        <v>44573</v>
      </c>
      <c r="P2826" s="5" t="s">
        <v>7</v>
      </c>
      <c r="Q2826" s="19">
        <v>19934.400000000001</v>
      </c>
      <c r="R2826" s="19">
        <v>0</v>
      </c>
      <c r="S2826" s="19">
        <v>19934.400000000001</v>
      </c>
      <c r="T2826" s="19">
        <v>0</v>
      </c>
    </row>
    <row r="2827" spans="1:20" ht="43.5" outlineLevel="4" x14ac:dyDescent="0.35">
      <c r="A2827" s="9" t="s">
        <v>0</v>
      </c>
      <c r="B2827" s="9" t="s">
        <v>1</v>
      </c>
      <c r="C2827" s="12" t="s">
        <v>3199</v>
      </c>
      <c r="D2827" s="5" t="s">
        <v>3200</v>
      </c>
      <c r="E2827" s="9" t="s">
        <v>3200</v>
      </c>
      <c r="F2827" s="5" t="s">
        <v>4</v>
      </c>
      <c r="G2827" s="5" t="s">
        <v>1006</v>
      </c>
      <c r="H2827" s="5" t="s">
        <v>3320</v>
      </c>
      <c r="I2827" s="4" t="s">
        <v>12627</v>
      </c>
      <c r="J2827" s="5" t="s">
        <v>3318</v>
      </c>
      <c r="K2827" s="5" t="s">
        <v>4</v>
      </c>
      <c r="L2827" s="5" t="s">
        <v>4</v>
      </c>
      <c r="M2827" s="5" t="s">
        <v>5</v>
      </c>
      <c r="N2827" s="5" t="s">
        <v>3323</v>
      </c>
      <c r="O2827" s="18">
        <v>44607</v>
      </c>
      <c r="P2827" s="5" t="s">
        <v>7</v>
      </c>
      <c r="Q2827" s="19">
        <v>4522.8999999999996</v>
      </c>
      <c r="R2827" s="19">
        <v>0</v>
      </c>
      <c r="S2827" s="19">
        <v>4522.8999999999996</v>
      </c>
      <c r="T2827" s="19">
        <v>0</v>
      </c>
    </row>
    <row r="2828" spans="1:20" ht="43.5" outlineLevel="4" x14ac:dyDescent="0.35">
      <c r="A2828" s="9" t="s">
        <v>0</v>
      </c>
      <c r="B2828" s="9" t="s">
        <v>1</v>
      </c>
      <c r="C2828" s="12" t="s">
        <v>3199</v>
      </c>
      <c r="D2828" s="5" t="s">
        <v>3200</v>
      </c>
      <c r="E2828" s="9" t="s">
        <v>3200</v>
      </c>
      <c r="F2828" s="5" t="s">
        <v>4</v>
      </c>
      <c r="G2828" s="5" t="s">
        <v>1006</v>
      </c>
      <c r="H2828" s="5" t="s">
        <v>3320</v>
      </c>
      <c r="I2828" s="4" t="s">
        <v>12627</v>
      </c>
      <c r="J2828" s="5" t="s">
        <v>3318</v>
      </c>
      <c r="K2828" s="5" t="s">
        <v>4</v>
      </c>
      <c r="L2828" s="5" t="s">
        <v>4</v>
      </c>
      <c r="M2828" s="5" t="s">
        <v>5</v>
      </c>
      <c r="N2828" s="5" t="s">
        <v>3324</v>
      </c>
      <c r="O2828" s="18">
        <v>44643</v>
      </c>
      <c r="P2828" s="5" t="s">
        <v>7</v>
      </c>
      <c r="Q2828" s="19">
        <v>3076.25</v>
      </c>
      <c r="R2828" s="19">
        <v>0</v>
      </c>
      <c r="S2828" s="19">
        <v>3076.25</v>
      </c>
      <c r="T2828" s="19">
        <v>0</v>
      </c>
    </row>
    <row r="2829" spans="1:20" ht="43.5" outlineLevel="4" x14ac:dyDescent="0.35">
      <c r="A2829" s="9" t="s">
        <v>0</v>
      </c>
      <c r="B2829" s="9" t="s">
        <v>1</v>
      </c>
      <c r="C2829" s="12" t="s">
        <v>3199</v>
      </c>
      <c r="D2829" s="5" t="s">
        <v>3200</v>
      </c>
      <c r="E2829" s="9" t="s">
        <v>3200</v>
      </c>
      <c r="F2829" s="5" t="s">
        <v>4</v>
      </c>
      <c r="G2829" s="5" t="s">
        <v>1006</v>
      </c>
      <c r="H2829" s="5" t="s">
        <v>3320</v>
      </c>
      <c r="I2829" s="4" t="s">
        <v>12627</v>
      </c>
      <c r="J2829" s="5" t="s">
        <v>3318</v>
      </c>
      <c r="K2829" s="5" t="s">
        <v>4</v>
      </c>
      <c r="L2829" s="5" t="s">
        <v>4</v>
      </c>
      <c r="M2829" s="5" t="s">
        <v>5</v>
      </c>
      <c r="N2829" s="5" t="s">
        <v>3325</v>
      </c>
      <c r="O2829" s="18">
        <v>44697</v>
      </c>
      <c r="P2829" s="5" t="s">
        <v>7</v>
      </c>
      <c r="Q2829" s="19">
        <v>1050</v>
      </c>
      <c r="R2829" s="19">
        <v>0</v>
      </c>
      <c r="S2829" s="19">
        <v>1050</v>
      </c>
      <c r="T2829" s="19">
        <v>0</v>
      </c>
    </row>
    <row r="2830" spans="1:20" outlineLevel="3" x14ac:dyDescent="0.35">
      <c r="H2830" s="1" t="s">
        <v>11478</v>
      </c>
      <c r="O2830" s="18"/>
      <c r="Q2830" s="19">
        <f>SUBTOTAL(9,Q2824:Q2829)</f>
        <v>33840.550000000003</v>
      </c>
      <c r="R2830" s="19">
        <f>SUBTOTAL(9,R2824:R2829)</f>
        <v>0</v>
      </c>
      <c r="S2830" s="19">
        <f>SUBTOTAL(9,S2824:S2829)</f>
        <v>33840.550000000003</v>
      </c>
      <c r="T2830" s="19">
        <f>SUBTOTAL(9,T2824:T2829)</f>
        <v>0</v>
      </c>
    </row>
    <row r="2831" spans="1:20" outlineLevel="4" x14ac:dyDescent="0.35">
      <c r="A2831" s="9" t="s">
        <v>0</v>
      </c>
      <c r="B2831" s="9" t="s">
        <v>1</v>
      </c>
      <c r="C2831" s="12" t="s">
        <v>3199</v>
      </c>
      <c r="D2831" s="5" t="s">
        <v>3200</v>
      </c>
      <c r="E2831" s="9" t="s">
        <v>3200</v>
      </c>
      <c r="F2831" s="5" t="s">
        <v>4</v>
      </c>
      <c r="G2831" s="5" t="s">
        <v>1006</v>
      </c>
      <c r="H2831" s="5" t="s">
        <v>3328</v>
      </c>
      <c r="I2831" s="4" t="s">
        <v>3329</v>
      </c>
      <c r="J2831" s="5" t="s">
        <v>3326</v>
      </c>
      <c r="K2831" s="5" t="s">
        <v>4</v>
      </c>
      <c r="L2831" s="5" t="s">
        <v>4</v>
      </c>
      <c r="M2831" s="5" t="s">
        <v>5</v>
      </c>
      <c r="N2831" s="5" t="s">
        <v>3327</v>
      </c>
      <c r="O2831" s="18">
        <v>44400</v>
      </c>
      <c r="P2831" s="5" t="s">
        <v>7</v>
      </c>
      <c r="Q2831" s="19">
        <v>18346.25</v>
      </c>
      <c r="R2831" s="19">
        <v>0</v>
      </c>
      <c r="S2831" s="19">
        <v>18346.25</v>
      </c>
      <c r="T2831" s="19">
        <v>0</v>
      </c>
    </row>
    <row r="2832" spans="1:20" outlineLevel="4" x14ac:dyDescent="0.35">
      <c r="A2832" s="9" t="s">
        <v>0</v>
      </c>
      <c r="B2832" s="9" t="s">
        <v>1</v>
      </c>
      <c r="C2832" s="12" t="s">
        <v>3199</v>
      </c>
      <c r="D2832" s="5" t="s">
        <v>3200</v>
      </c>
      <c r="E2832" s="9" t="s">
        <v>3200</v>
      </c>
      <c r="F2832" s="5" t="s">
        <v>4</v>
      </c>
      <c r="G2832" s="5" t="s">
        <v>1006</v>
      </c>
      <c r="H2832" s="5" t="s">
        <v>3328</v>
      </c>
      <c r="I2832" s="4" t="s">
        <v>3329</v>
      </c>
      <c r="J2832" s="5" t="s">
        <v>3326</v>
      </c>
      <c r="K2832" s="5" t="s">
        <v>4</v>
      </c>
      <c r="L2832" s="5" t="s">
        <v>4</v>
      </c>
      <c r="M2832" s="5" t="s">
        <v>5</v>
      </c>
      <c r="N2832" s="5" t="s">
        <v>3330</v>
      </c>
      <c r="O2832" s="18">
        <v>44428</v>
      </c>
      <c r="P2832" s="5" t="s">
        <v>7</v>
      </c>
      <c r="Q2832" s="19">
        <v>24288.2</v>
      </c>
      <c r="R2832" s="19">
        <v>0</v>
      </c>
      <c r="S2832" s="19">
        <v>24288.2</v>
      </c>
      <c r="T2832" s="19">
        <v>0</v>
      </c>
    </row>
    <row r="2833" spans="1:20" outlineLevel="4" x14ac:dyDescent="0.35">
      <c r="A2833" s="9" t="s">
        <v>0</v>
      </c>
      <c r="B2833" s="9" t="s">
        <v>1</v>
      </c>
      <c r="C2833" s="12" t="s">
        <v>3199</v>
      </c>
      <c r="D2833" s="5" t="s">
        <v>3200</v>
      </c>
      <c r="E2833" s="9" t="s">
        <v>3200</v>
      </c>
      <c r="F2833" s="5" t="s">
        <v>4</v>
      </c>
      <c r="G2833" s="5" t="s">
        <v>1006</v>
      </c>
      <c r="H2833" s="5" t="s">
        <v>3328</v>
      </c>
      <c r="I2833" s="4" t="s">
        <v>3329</v>
      </c>
      <c r="J2833" s="5" t="s">
        <v>3326</v>
      </c>
      <c r="K2833" s="5" t="s">
        <v>4</v>
      </c>
      <c r="L2833" s="5" t="s">
        <v>4</v>
      </c>
      <c r="M2833" s="5" t="s">
        <v>5</v>
      </c>
      <c r="N2833" s="5" t="s">
        <v>3331</v>
      </c>
      <c r="O2833" s="18">
        <v>44460</v>
      </c>
      <c r="P2833" s="5" t="s">
        <v>7</v>
      </c>
      <c r="Q2833" s="19">
        <v>18848.75</v>
      </c>
      <c r="R2833" s="19">
        <v>0</v>
      </c>
      <c r="S2833" s="19">
        <v>18848.75</v>
      </c>
      <c r="T2833" s="19">
        <v>0</v>
      </c>
    </row>
    <row r="2834" spans="1:20" outlineLevel="4" x14ac:dyDescent="0.35">
      <c r="A2834" s="9" t="s">
        <v>0</v>
      </c>
      <c r="B2834" s="9" t="s">
        <v>1</v>
      </c>
      <c r="C2834" s="12" t="s">
        <v>3199</v>
      </c>
      <c r="D2834" s="5" t="s">
        <v>3200</v>
      </c>
      <c r="E2834" s="9" t="s">
        <v>3200</v>
      </c>
      <c r="F2834" s="5" t="s">
        <v>4</v>
      </c>
      <c r="G2834" s="5" t="s">
        <v>1006</v>
      </c>
      <c r="H2834" s="5" t="s">
        <v>3328</v>
      </c>
      <c r="I2834" s="4" t="s">
        <v>3329</v>
      </c>
      <c r="J2834" s="5" t="s">
        <v>3326</v>
      </c>
      <c r="K2834" s="5" t="s">
        <v>4</v>
      </c>
      <c r="L2834" s="5" t="s">
        <v>4</v>
      </c>
      <c r="M2834" s="5" t="s">
        <v>5</v>
      </c>
      <c r="N2834" s="5" t="s">
        <v>3332</v>
      </c>
      <c r="O2834" s="18">
        <v>44491</v>
      </c>
      <c r="P2834" s="5" t="s">
        <v>7</v>
      </c>
      <c r="Q2834" s="19">
        <v>8486.9</v>
      </c>
      <c r="R2834" s="19">
        <v>0</v>
      </c>
      <c r="S2834" s="19">
        <v>8486.9</v>
      </c>
      <c r="T2834" s="19">
        <v>0</v>
      </c>
    </row>
    <row r="2835" spans="1:20" outlineLevel="4" x14ac:dyDescent="0.35">
      <c r="A2835" s="9" t="s">
        <v>0</v>
      </c>
      <c r="B2835" s="9" t="s">
        <v>1</v>
      </c>
      <c r="C2835" s="12" t="s">
        <v>3199</v>
      </c>
      <c r="D2835" s="5" t="s">
        <v>3200</v>
      </c>
      <c r="E2835" s="9" t="s">
        <v>3200</v>
      </c>
      <c r="F2835" s="5" t="s">
        <v>4</v>
      </c>
      <c r="G2835" s="5" t="s">
        <v>1006</v>
      </c>
      <c r="H2835" s="5" t="s">
        <v>3328</v>
      </c>
      <c r="I2835" s="4" t="s">
        <v>3329</v>
      </c>
      <c r="J2835" s="5" t="s">
        <v>3326</v>
      </c>
      <c r="K2835" s="5" t="s">
        <v>4</v>
      </c>
      <c r="L2835" s="5" t="s">
        <v>4</v>
      </c>
      <c r="M2835" s="5" t="s">
        <v>5</v>
      </c>
      <c r="N2835" s="5" t="s">
        <v>3333</v>
      </c>
      <c r="O2835" s="18">
        <v>44523</v>
      </c>
      <c r="P2835" s="5" t="s">
        <v>7</v>
      </c>
      <c r="Q2835" s="19">
        <v>2485</v>
      </c>
      <c r="R2835" s="19">
        <v>0</v>
      </c>
      <c r="S2835" s="19">
        <v>2485</v>
      </c>
      <c r="T2835" s="19">
        <v>0</v>
      </c>
    </row>
    <row r="2836" spans="1:20" outlineLevel="4" x14ac:dyDescent="0.35">
      <c r="A2836" s="9" t="s">
        <v>0</v>
      </c>
      <c r="B2836" s="9" t="s">
        <v>1</v>
      </c>
      <c r="C2836" s="12" t="s">
        <v>3199</v>
      </c>
      <c r="D2836" s="5" t="s">
        <v>3200</v>
      </c>
      <c r="E2836" s="9" t="s">
        <v>3200</v>
      </c>
      <c r="F2836" s="5" t="s">
        <v>4</v>
      </c>
      <c r="G2836" s="5" t="s">
        <v>1006</v>
      </c>
      <c r="H2836" s="5" t="s">
        <v>3328</v>
      </c>
      <c r="I2836" s="4" t="s">
        <v>3329</v>
      </c>
      <c r="J2836" s="5" t="s">
        <v>3326</v>
      </c>
      <c r="K2836" s="5" t="s">
        <v>4</v>
      </c>
      <c r="L2836" s="5" t="s">
        <v>4</v>
      </c>
      <c r="M2836" s="5" t="s">
        <v>5</v>
      </c>
      <c r="N2836" s="5" t="s">
        <v>3334</v>
      </c>
      <c r="O2836" s="18">
        <v>44582</v>
      </c>
      <c r="P2836" s="5" t="s">
        <v>7</v>
      </c>
      <c r="Q2836" s="19">
        <v>1066.25</v>
      </c>
      <c r="R2836" s="19">
        <v>0</v>
      </c>
      <c r="S2836" s="19">
        <v>1066.25</v>
      </c>
      <c r="T2836" s="19">
        <v>0</v>
      </c>
    </row>
    <row r="2837" spans="1:20" outlineLevel="3" x14ac:dyDescent="0.35">
      <c r="H2837" s="1" t="s">
        <v>11479</v>
      </c>
      <c r="O2837" s="18"/>
      <c r="Q2837" s="19">
        <f>SUBTOTAL(9,Q2831:Q2836)</f>
        <v>73521.349999999991</v>
      </c>
      <c r="R2837" s="19">
        <f>SUBTOTAL(9,R2831:R2836)</f>
        <v>0</v>
      </c>
      <c r="S2837" s="19">
        <f>SUBTOTAL(9,S2831:S2836)</f>
        <v>73521.349999999991</v>
      </c>
      <c r="T2837" s="19">
        <f>SUBTOTAL(9,T2831:T2836)</f>
        <v>0</v>
      </c>
    </row>
    <row r="2838" spans="1:20" s="10" customFormat="1" ht="29" outlineLevel="4" x14ac:dyDescent="0.35">
      <c r="A2838" s="10" t="s">
        <v>0</v>
      </c>
      <c r="B2838" s="10" t="s">
        <v>1</v>
      </c>
      <c r="C2838" s="15" t="s">
        <v>3199</v>
      </c>
      <c r="D2838" s="7" t="s">
        <v>3200</v>
      </c>
      <c r="E2838" s="10" t="s">
        <v>3200</v>
      </c>
      <c r="F2838" s="7" t="s">
        <v>4</v>
      </c>
      <c r="G2838" s="7" t="s">
        <v>12488</v>
      </c>
      <c r="H2838" s="7" t="s">
        <v>3337</v>
      </c>
      <c r="I2838" s="6" t="s">
        <v>3338</v>
      </c>
      <c r="J2838" s="7" t="s">
        <v>3335</v>
      </c>
      <c r="K2838" s="7" t="s">
        <v>4</v>
      </c>
      <c r="L2838" s="7" t="s">
        <v>4</v>
      </c>
      <c r="M2838" s="7" t="s">
        <v>5</v>
      </c>
      <c r="N2838" s="7" t="s">
        <v>3336</v>
      </c>
      <c r="O2838" s="21">
        <v>44383</v>
      </c>
      <c r="P2838" s="7" t="s">
        <v>7</v>
      </c>
      <c r="Q2838" s="22">
        <v>1122.83</v>
      </c>
      <c r="R2838" s="22">
        <v>0</v>
      </c>
      <c r="S2838" s="22">
        <v>0</v>
      </c>
      <c r="T2838" s="22">
        <v>1122.83</v>
      </c>
    </row>
    <row r="2839" spans="1:20" s="10" customFormat="1" ht="29" outlineLevel="4" x14ac:dyDescent="0.35">
      <c r="A2839" s="10" t="s">
        <v>0</v>
      </c>
      <c r="B2839" s="10" t="s">
        <v>1</v>
      </c>
      <c r="C2839" s="15" t="s">
        <v>3199</v>
      </c>
      <c r="D2839" s="7" t="s">
        <v>3200</v>
      </c>
      <c r="E2839" s="10" t="s">
        <v>3200</v>
      </c>
      <c r="F2839" s="7" t="s">
        <v>4</v>
      </c>
      <c r="G2839" s="7" t="s">
        <v>12488</v>
      </c>
      <c r="H2839" s="7" t="s">
        <v>3337</v>
      </c>
      <c r="I2839" s="6" t="s">
        <v>3338</v>
      </c>
      <c r="J2839" s="7" t="s">
        <v>3335</v>
      </c>
      <c r="K2839" s="7" t="s">
        <v>4</v>
      </c>
      <c r="L2839" s="7" t="s">
        <v>4</v>
      </c>
      <c r="M2839" s="7" t="s">
        <v>5</v>
      </c>
      <c r="N2839" s="7" t="s">
        <v>3339</v>
      </c>
      <c r="O2839" s="21">
        <v>44391</v>
      </c>
      <c r="P2839" s="7" t="s">
        <v>7</v>
      </c>
      <c r="Q2839" s="22">
        <v>854.82</v>
      </c>
      <c r="R2839" s="22">
        <v>0</v>
      </c>
      <c r="S2839" s="22">
        <v>0</v>
      </c>
      <c r="T2839" s="22">
        <v>854.82</v>
      </c>
    </row>
    <row r="2840" spans="1:20" s="10" customFormat="1" ht="29" outlineLevel="4" x14ac:dyDescent="0.35">
      <c r="A2840" s="10" t="s">
        <v>0</v>
      </c>
      <c r="B2840" s="10" t="s">
        <v>1</v>
      </c>
      <c r="C2840" s="15" t="s">
        <v>3199</v>
      </c>
      <c r="D2840" s="7" t="s">
        <v>3200</v>
      </c>
      <c r="E2840" s="10" t="s">
        <v>3200</v>
      </c>
      <c r="F2840" s="7" t="s">
        <v>4</v>
      </c>
      <c r="G2840" s="7" t="s">
        <v>12488</v>
      </c>
      <c r="H2840" s="7" t="s">
        <v>3337</v>
      </c>
      <c r="I2840" s="6" t="s">
        <v>3338</v>
      </c>
      <c r="J2840" s="7" t="s">
        <v>3340</v>
      </c>
      <c r="K2840" s="7" t="s">
        <v>4</v>
      </c>
      <c r="L2840" s="7" t="s">
        <v>4</v>
      </c>
      <c r="M2840" s="7" t="s">
        <v>5</v>
      </c>
      <c r="N2840" s="7" t="s">
        <v>3341</v>
      </c>
      <c r="O2840" s="21">
        <v>44403</v>
      </c>
      <c r="P2840" s="7" t="s">
        <v>7</v>
      </c>
      <c r="Q2840" s="22">
        <v>2507.69</v>
      </c>
      <c r="R2840" s="22">
        <v>0</v>
      </c>
      <c r="S2840" s="22">
        <v>0</v>
      </c>
      <c r="T2840" s="22">
        <v>2507.69</v>
      </c>
    </row>
    <row r="2841" spans="1:20" s="10" customFormat="1" ht="29" outlineLevel="4" x14ac:dyDescent="0.35">
      <c r="A2841" s="10" t="s">
        <v>0</v>
      </c>
      <c r="B2841" s="10" t="s">
        <v>1</v>
      </c>
      <c r="C2841" s="15" t="s">
        <v>3199</v>
      </c>
      <c r="D2841" s="7" t="s">
        <v>3200</v>
      </c>
      <c r="E2841" s="10" t="s">
        <v>3200</v>
      </c>
      <c r="F2841" s="7" t="s">
        <v>4</v>
      </c>
      <c r="G2841" s="7" t="s">
        <v>12488</v>
      </c>
      <c r="H2841" s="7" t="s">
        <v>3337</v>
      </c>
      <c r="I2841" s="6" t="s">
        <v>3338</v>
      </c>
      <c r="J2841" s="7" t="s">
        <v>3340</v>
      </c>
      <c r="K2841" s="7" t="s">
        <v>4</v>
      </c>
      <c r="L2841" s="7" t="s">
        <v>4</v>
      </c>
      <c r="M2841" s="7" t="s">
        <v>5</v>
      </c>
      <c r="N2841" s="7" t="s">
        <v>3342</v>
      </c>
      <c r="O2841" s="21">
        <v>44405</v>
      </c>
      <c r="P2841" s="7" t="s">
        <v>7</v>
      </c>
      <c r="Q2841" s="22">
        <v>2985.66</v>
      </c>
      <c r="R2841" s="22">
        <v>0</v>
      </c>
      <c r="S2841" s="22">
        <v>0</v>
      </c>
      <c r="T2841" s="22">
        <v>2985.66</v>
      </c>
    </row>
    <row r="2842" spans="1:20" s="10" customFormat="1" ht="29" outlineLevel="4" x14ac:dyDescent="0.35">
      <c r="A2842" s="10" t="s">
        <v>0</v>
      </c>
      <c r="B2842" s="10" t="s">
        <v>1</v>
      </c>
      <c r="C2842" s="15" t="s">
        <v>3199</v>
      </c>
      <c r="D2842" s="7" t="s">
        <v>3200</v>
      </c>
      <c r="E2842" s="10" t="s">
        <v>3200</v>
      </c>
      <c r="F2842" s="7" t="s">
        <v>4</v>
      </c>
      <c r="G2842" s="7" t="s">
        <v>12488</v>
      </c>
      <c r="H2842" s="7" t="s">
        <v>3337</v>
      </c>
      <c r="I2842" s="6" t="s">
        <v>3338</v>
      </c>
      <c r="J2842" s="7" t="s">
        <v>3340</v>
      </c>
      <c r="K2842" s="7" t="s">
        <v>4</v>
      </c>
      <c r="L2842" s="7" t="s">
        <v>4</v>
      </c>
      <c r="M2842" s="7" t="s">
        <v>5</v>
      </c>
      <c r="N2842" s="7" t="s">
        <v>3343</v>
      </c>
      <c r="O2842" s="21">
        <v>44533</v>
      </c>
      <c r="P2842" s="7" t="s">
        <v>7</v>
      </c>
      <c r="Q2842" s="22">
        <v>107.99</v>
      </c>
      <c r="R2842" s="22">
        <v>0</v>
      </c>
      <c r="S2842" s="22">
        <v>0</v>
      </c>
      <c r="T2842" s="22">
        <v>107.99</v>
      </c>
    </row>
    <row r="2843" spans="1:20" s="10" customFormat="1" outlineLevel="3" x14ac:dyDescent="0.35">
      <c r="C2843" s="15"/>
      <c r="D2843" s="7"/>
      <c r="F2843" s="7"/>
      <c r="G2843" s="7"/>
      <c r="H2843" s="23" t="s">
        <v>11480</v>
      </c>
      <c r="I2843" s="6"/>
      <c r="J2843" s="7"/>
      <c r="K2843" s="7"/>
      <c r="L2843" s="7"/>
      <c r="M2843" s="7"/>
      <c r="N2843" s="7"/>
      <c r="O2843" s="21"/>
      <c r="P2843" s="7"/>
      <c r="Q2843" s="22">
        <f>SUBTOTAL(9,Q2838:Q2842)</f>
        <v>7578.99</v>
      </c>
      <c r="R2843" s="22">
        <f>SUBTOTAL(9,R2838:R2842)</f>
        <v>0</v>
      </c>
      <c r="S2843" s="22">
        <f>SUBTOTAL(9,S2838:S2842)</f>
        <v>0</v>
      </c>
      <c r="T2843" s="22">
        <f>SUBTOTAL(9,T2838:T2842)</f>
        <v>7578.99</v>
      </c>
    </row>
    <row r="2844" spans="1:20" s="10" customFormat="1" ht="29" outlineLevel="4" x14ac:dyDescent="0.35">
      <c r="A2844" s="10" t="s">
        <v>0</v>
      </c>
      <c r="B2844" s="10" t="s">
        <v>1</v>
      </c>
      <c r="C2844" s="15" t="s">
        <v>3199</v>
      </c>
      <c r="D2844" s="7" t="s">
        <v>3200</v>
      </c>
      <c r="E2844" s="10" t="s">
        <v>3200</v>
      </c>
      <c r="F2844" s="7" t="s">
        <v>4</v>
      </c>
      <c r="G2844" s="7" t="s">
        <v>12488</v>
      </c>
      <c r="H2844" s="7" t="s">
        <v>3344</v>
      </c>
      <c r="I2844" s="6" t="s">
        <v>3345</v>
      </c>
      <c r="J2844" s="7" t="s">
        <v>3335</v>
      </c>
      <c r="K2844" s="7" t="s">
        <v>4</v>
      </c>
      <c r="L2844" s="7" t="s">
        <v>4</v>
      </c>
      <c r="M2844" s="7" t="s">
        <v>5</v>
      </c>
      <c r="N2844" s="7" t="s">
        <v>3339</v>
      </c>
      <c r="O2844" s="21">
        <v>44391</v>
      </c>
      <c r="P2844" s="7" t="s">
        <v>7</v>
      </c>
      <c r="Q2844" s="22">
        <v>854.82</v>
      </c>
      <c r="R2844" s="22">
        <v>0</v>
      </c>
      <c r="S2844" s="22">
        <v>0</v>
      </c>
      <c r="T2844" s="22">
        <v>854.82</v>
      </c>
    </row>
    <row r="2845" spans="1:20" s="10" customFormat="1" ht="29" outlineLevel="4" x14ac:dyDescent="0.35">
      <c r="A2845" s="10" t="s">
        <v>0</v>
      </c>
      <c r="B2845" s="10" t="s">
        <v>1</v>
      </c>
      <c r="C2845" s="15" t="s">
        <v>3199</v>
      </c>
      <c r="D2845" s="7" t="s">
        <v>3200</v>
      </c>
      <c r="E2845" s="10" t="s">
        <v>3200</v>
      </c>
      <c r="F2845" s="7" t="s">
        <v>4</v>
      </c>
      <c r="G2845" s="7" t="s">
        <v>12488</v>
      </c>
      <c r="H2845" s="7" t="s">
        <v>3344</v>
      </c>
      <c r="I2845" s="6" t="s">
        <v>3345</v>
      </c>
      <c r="J2845" s="7" t="s">
        <v>3340</v>
      </c>
      <c r="K2845" s="7" t="s">
        <v>4</v>
      </c>
      <c r="L2845" s="7" t="s">
        <v>4</v>
      </c>
      <c r="M2845" s="7" t="s">
        <v>5</v>
      </c>
      <c r="N2845" s="7" t="s">
        <v>3341</v>
      </c>
      <c r="O2845" s="21">
        <v>44403</v>
      </c>
      <c r="P2845" s="7" t="s">
        <v>7</v>
      </c>
      <c r="Q2845" s="22">
        <v>2507.69</v>
      </c>
      <c r="R2845" s="22">
        <v>0</v>
      </c>
      <c r="S2845" s="22">
        <v>0</v>
      </c>
      <c r="T2845" s="22">
        <v>2507.69</v>
      </c>
    </row>
    <row r="2846" spans="1:20" s="10" customFormat="1" ht="29" outlineLevel="4" x14ac:dyDescent="0.35">
      <c r="A2846" s="10" t="s">
        <v>0</v>
      </c>
      <c r="B2846" s="10" t="s">
        <v>1</v>
      </c>
      <c r="C2846" s="15" t="s">
        <v>3199</v>
      </c>
      <c r="D2846" s="7" t="s">
        <v>3200</v>
      </c>
      <c r="E2846" s="10" t="s">
        <v>3200</v>
      </c>
      <c r="F2846" s="7" t="s">
        <v>4</v>
      </c>
      <c r="G2846" s="7" t="s">
        <v>12488</v>
      </c>
      <c r="H2846" s="7" t="s">
        <v>3344</v>
      </c>
      <c r="I2846" s="6" t="s">
        <v>3345</v>
      </c>
      <c r="J2846" s="7" t="s">
        <v>3340</v>
      </c>
      <c r="K2846" s="7" t="s">
        <v>4</v>
      </c>
      <c r="L2846" s="7" t="s">
        <v>4</v>
      </c>
      <c r="M2846" s="7" t="s">
        <v>5</v>
      </c>
      <c r="N2846" s="7" t="s">
        <v>3342</v>
      </c>
      <c r="O2846" s="21">
        <v>44405</v>
      </c>
      <c r="P2846" s="7" t="s">
        <v>7</v>
      </c>
      <c r="Q2846" s="22">
        <v>2985.65</v>
      </c>
      <c r="R2846" s="22">
        <v>0</v>
      </c>
      <c r="S2846" s="22">
        <v>0</v>
      </c>
      <c r="T2846" s="22">
        <v>2985.65</v>
      </c>
    </row>
    <row r="2847" spans="1:20" s="10" customFormat="1" ht="29" outlineLevel="4" x14ac:dyDescent="0.35">
      <c r="A2847" s="10" t="s">
        <v>0</v>
      </c>
      <c r="B2847" s="10" t="s">
        <v>1</v>
      </c>
      <c r="C2847" s="15" t="s">
        <v>3199</v>
      </c>
      <c r="D2847" s="7" t="s">
        <v>3200</v>
      </c>
      <c r="E2847" s="10" t="s">
        <v>3200</v>
      </c>
      <c r="F2847" s="7" t="s">
        <v>4</v>
      </c>
      <c r="G2847" s="7" t="s">
        <v>12488</v>
      </c>
      <c r="H2847" s="7" t="s">
        <v>3344</v>
      </c>
      <c r="I2847" s="6" t="s">
        <v>3345</v>
      </c>
      <c r="J2847" s="7" t="s">
        <v>3340</v>
      </c>
      <c r="K2847" s="7" t="s">
        <v>4</v>
      </c>
      <c r="L2847" s="7" t="s">
        <v>4</v>
      </c>
      <c r="M2847" s="7" t="s">
        <v>5</v>
      </c>
      <c r="N2847" s="7" t="s">
        <v>3343</v>
      </c>
      <c r="O2847" s="21">
        <v>44533</v>
      </c>
      <c r="P2847" s="7" t="s">
        <v>7</v>
      </c>
      <c r="Q2847" s="22">
        <v>107.98</v>
      </c>
      <c r="R2847" s="22">
        <v>0</v>
      </c>
      <c r="S2847" s="22">
        <v>0</v>
      </c>
      <c r="T2847" s="22">
        <v>107.98</v>
      </c>
    </row>
    <row r="2848" spans="1:20" outlineLevel="3" x14ac:dyDescent="0.35">
      <c r="H2848" s="1" t="s">
        <v>11481</v>
      </c>
      <c r="O2848" s="18"/>
      <c r="Q2848" s="19">
        <f>SUBTOTAL(9,Q2844:Q2847)</f>
        <v>6456.1399999999994</v>
      </c>
      <c r="R2848" s="19">
        <f>SUBTOTAL(9,R2844:R2847)</f>
        <v>0</v>
      </c>
      <c r="S2848" s="19">
        <f>SUBTOTAL(9,S2844:S2847)</f>
        <v>0</v>
      </c>
      <c r="T2848" s="19">
        <f>SUBTOTAL(9,T2844:T2847)</f>
        <v>6456.1399999999994</v>
      </c>
    </row>
    <row r="2849" spans="1:20" ht="29" outlineLevel="4" x14ac:dyDescent="0.35">
      <c r="A2849" s="9" t="s">
        <v>0</v>
      </c>
      <c r="B2849" s="9" t="s">
        <v>1</v>
      </c>
      <c r="C2849" s="12" t="s">
        <v>3199</v>
      </c>
      <c r="D2849" s="5" t="s">
        <v>3200</v>
      </c>
      <c r="E2849" s="9" t="s">
        <v>3200</v>
      </c>
      <c r="F2849" s="5" t="s">
        <v>4</v>
      </c>
      <c r="G2849" s="5" t="s">
        <v>1006</v>
      </c>
      <c r="H2849" s="5" t="s">
        <v>3348</v>
      </c>
      <c r="I2849" s="4" t="s">
        <v>12630</v>
      </c>
      <c r="J2849" s="5" t="s">
        <v>3346</v>
      </c>
      <c r="K2849" s="5" t="s">
        <v>4</v>
      </c>
      <c r="L2849" s="5" t="s">
        <v>4</v>
      </c>
      <c r="M2849" s="5" t="s">
        <v>5</v>
      </c>
      <c r="N2849" s="5" t="s">
        <v>3347</v>
      </c>
      <c r="O2849" s="18">
        <v>44461</v>
      </c>
      <c r="P2849" s="5" t="s">
        <v>7</v>
      </c>
      <c r="Q2849" s="19">
        <v>1364.5</v>
      </c>
      <c r="R2849" s="19">
        <v>0</v>
      </c>
      <c r="S2849" s="19">
        <v>1364.5</v>
      </c>
      <c r="T2849" s="19">
        <v>0</v>
      </c>
    </row>
    <row r="2850" spans="1:20" ht="29" outlineLevel="4" x14ac:dyDescent="0.35">
      <c r="A2850" s="9" t="s">
        <v>0</v>
      </c>
      <c r="B2850" s="9" t="s">
        <v>1</v>
      </c>
      <c r="C2850" s="12" t="s">
        <v>3199</v>
      </c>
      <c r="D2850" s="5" t="s">
        <v>3200</v>
      </c>
      <c r="E2850" s="9" t="s">
        <v>3200</v>
      </c>
      <c r="F2850" s="5" t="s">
        <v>4</v>
      </c>
      <c r="G2850" s="5" t="s">
        <v>1006</v>
      </c>
      <c r="H2850" s="5" t="s">
        <v>3348</v>
      </c>
      <c r="I2850" s="4" t="s">
        <v>12630</v>
      </c>
      <c r="J2850" s="5" t="s">
        <v>3346</v>
      </c>
      <c r="K2850" s="5" t="s">
        <v>4</v>
      </c>
      <c r="L2850" s="5" t="s">
        <v>4</v>
      </c>
      <c r="M2850" s="5" t="s">
        <v>5</v>
      </c>
      <c r="N2850" s="5" t="s">
        <v>3349</v>
      </c>
      <c r="O2850" s="18">
        <v>44480</v>
      </c>
      <c r="P2850" s="5" t="s">
        <v>7</v>
      </c>
      <c r="Q2850" s="19">
        <v>1049.24</v>
      </c>
      <c r="R2850" s="19">
        <v>0</v>
      </c>
      <c r="S2850" s="19">
        <v>1049.24</v>
      </c>
      <c r="T2850" s="19">
        <v>0</v>
      </c>
    </row>
    <row r="2851" spans="1:20" ht="29" outlineLevel="4" x14ac:dyDescent="0.35">
      <c r="A2851" s="9" t="s">
        <v>0</v>
      </c>
      <c r="B2851" s="9" t="s">
        <v>1</v>
      </c>
      <c r="C2851" s="12" t="s">
        <v>3199</v>
      </c>
      <c r="D2851" s="5" t="s">
        <v>3200</v>
      </c>
      <c r="E2851" s="9" t="s">
        <v>3200</v>
      </c>
      <c r="F2851" s="5" t="s">
        <v>4</v>
      </c>
      <c r="G2851" s="5" t="s">
        <v>1006</v>
      </c>
      <c r="H2851" s="5" t="s">
        <v>3348</v>
      </c>
      <c r="I2851" s="4" t="s">
        <v>12630</v>
      </c>
      <c r="J2851" s="5" t="s">
        <v>3346</v>
      </c>
      <c r="K2851" s="5" t="s">
        <v>4</v>
      </c>
      <c r="L2851" s="5" t="s">
        <v>4</v>
      </c>
      <c r="M2851" s="5" t="s">
        <v>5</v>
      </c>
      <c r="N2851" s="5" t="s">
        <v>3350</v>
      </c>
      <c r="O2851" s="18">
        <v>44742</v>
      </c>
      <c r="P2851" s="5" t="s">
        <v>7</v>
      </c>
      <c r="Q2851" s="19">
        <v>1107.18</v>
      </c>
      <c r="R2851" s="19">
        <v>0</v>
      </c>
      <c r="S2851" s="19">
        <v>1107.18</v>
      </c>
      <c r="T2851" s="19">
        <v>0</v>
      </c>
    </row>
    <row r="2852" spans="1:20" outlineLevel="3" x14ac:dyDescent="0.35">
      <c r="H2852" s="1" t="s">
        <v>11482</v>
      </c>
      <c r="O2852" s="18"/>
      <c r="Q2852" s="19">
        <f>SUBTOTAL(9,Q2849:Q2851)</f>
        <v>3520.92</v>
      </c>
      <c r="R2852" s="19">
        <f>SUBTOTAL(9,R2849:R2851)</f>
        <v>0</v>
      </c>
      <c r="S2852" s="19">
        <f>SUBTOTAL(9,S2849:S2851)</f>
        <v>3520.92</v>
      </c>
      <c r="T2852" s="19">
        <f>SUBTOTAL(9,T2849:T2851)</f>
        <v>0</v>
      </c>
    </row>
    <row r="2853" spans="1:20" ht="29" outlineLevel="4" x14ac:dyDescent="0.35">
      <c r="A2853" s="9" t="s">
        <v>0</v>
      </c>
      <c r="B2853" s="9" t="s">
        <v>1</v>
      </c>
      <c r="C2853" s="12" t="s">
        <v>3199</v>
      </c>
      <c r="D2853" s="5" t="s">
        <v>3200</v>
      </c>
      <c r="E2853" s="9" t="s">
        <v>3200</v>
      </c>
      <c r="F2853" s="5" t="s">
        <v>4</v>
      </c>
      <c r="G2853" s="5" t="s">
        <v>1006</v>
      </c>
      <c r="H2853" s="5" t="s">
        <v>3353</v>
      </c>
      <c r="I2853" s="4" t="s">
        <v>3354</v>
      </c>
      <c r="J2853" s="5" t="s">
        <v>3351</v>
      </c>
      <c r="K2853" s="5" t="s">
        <v>4</v>
      </c>
      <c r="L2853" s="5" t="s">
        <v>4</v>
      </c>
      <c r="M2853" s="5" t="s">
        <v>5</v>
      </c>
      <c r="N2853" s="5" t="s">
        <v>3352</v>
      </c>
      <c r="O2853" s="18">
        <v>44742</v>
      </c>
      <c r="P2853" s="5" t="s">
        <v>7</v>
      </c>
      <c r="Q2853" s="19">
        <v>357.12</v>
      </c>
      <c r="R2853" s="19">
        <v>0</v>
      </c>
      <c r="S2853" s="19">
        <v>357.12</v>
      </c>
      <c r="T2853" s="19">
        <v>0</v>
      </c>
    </row>
    <row r="2854" spans="1:20" ht="29" outlineLevel="4" x14ac:dyDescent="0.35">
      <c r="A2854" s="9" t="s">
        <v>0</v>
      </c>
      <c r="B2854" s="9" t="s">
        <v>1</v>
      </c>
      <c r="C2854" s="12" t="s">
        <v>3199</v>
      </c>
      <c r="D2854" s="5" t="s">
        <v>3200</v>
      </c>
      <c r="E2854" s="9" t="s">
        <v>3200</v>
      </c>
      <c r="F2854" s="5" t="s">
        <v>12484</v>
      </c>
      <c r="G2854" s="5" t="s">
        <v>4</v>
      </c>
      <c r="H2854" s="5" t="s">
        <v>3353</v>
      </c>
      <c r="I2854" s="4" t="s">
        <v>3354</v>
      </c>
      <c r="J2854" s="5" t="s">
        <v>3351</v>
      </c>
      <c r="K2854" s="5" t="s">
        <v>4</v>
      </c>
      <c r="L2854" s="5" t="s">
        <v>4</v>
      </c>
      <c r="M2854" s="5" t="s">
        <v>5</v>
      </c>
      <c r="N2854" s="5" t="s">
        <v>3352</v>
      </c>
      <c r="O2854" s="18">
        <v>44742</v>
      </c>
      <c r="P2854" s="5" t="s">
        <v>7</v>
      </c>
      <c r="Q2854" s="19">
        <v>1428.47</v>
      </c>
      <c r="R2854" s="19">
        <v>1428.47</v>
      </c>
      <c r="S2854" s="19">
        <v>0</v>
      </c>
      <c r="T2854" s="19">
        <v>0</v>
      </c>
    </row>
    <row r="2855" spans="1:20" outlineLevel="3" x14ac:dyDescent="0.35">
      <c r="H2855" s="1" t="s">
        <v>11483</v>
      </c>
      <c r="O2855" s="18"/>
      <c r="Q2855" s="19">
        <f>SUBTOTAL(9,Q2853:Q2854)</f>
        <v>1785.5900000000001</v>
      </c>
      <c r="R2855" s="19">
        <f>SUBTOTAL(9,R2853:R2854)</f>
        <v>1428.47</v>
      </c>
      <c r="S2855" s="19">
        <f>SUBTOTAL(9,S2853:S2854)</f>
        <v>357.12</v>
      </c>
      <c r="T2855" s="19">
        <f>SUBTOTAL(9,T2853:T2854)</f>
        <v>0</v>
      </c>
    </row>
    <row r="2856" spans="1:20" ht="29" outlineLevel="4" x14ac:dyDescent="0.35">
      <c r="A2856" s="9" t="s">
        <v>0</v>
      </c>
      <c r="B2856" s="9" t="s">
        <v>1</v>
      </c>
      <c r="C2856" s="12" t="s">
        <v>3199</v>
      </c>
      <c r="D2856" s="5" t="s">
        <v>3200</v>
      </c>
      <c r="E2856" s="9" t="s">
        <v>3200</v>
      </c>
      <c r="F2856" s="5" t="s">
        <v>4</v>
      </c>
      <c r="G2856" s="5" t="s">
        <v>1006</v>
      </c>
      <c r="H2856" s="5" t="s">
        <v>3357</v>
      </c>
      <c r="I2856" s="4" t="s">
        <v>3358</v>
      </c>
      <c r="J2856" s="5" t="s">
        <v>3355</v>
      </c>
      <c r="K2856" s="5" t="s">
        <v>4</v>
      </c>
      <c r="L2856" s="5" t="s">
        <v>4</v>
      </c>
      <c r="M2856" s="5" t="s">
        <v>5</v>
      </c>
      <c r="N2856" s="5" t="s">
        <v>3356</v>
      </c>
      <c r="O2856" s="18">
        <v>44461</v>
      </c>
      <c r="P2856" s="5" t="s">
        <v>7</v>
      </c>
      <c r="Q2856" s="19">
        <v>1763.92</v>
      </c>
      <c r="R2856" s="19">
        <v>0</v>
      </c>
      <c r="S2856" s="19">
        <v>1763.92</v>
      </c>
      <c r="T2856" s="19">
        <v>0</v>
      </c>
    </row>
    <row r="2857" spans="1:20" ht="29" outlineLevel="4" x14ac:dyDescent="0.35">
      <c r="A2857" s="9" t="s">
        <v>0</v>
      </c>
      <c r="B2857" s="9" t="s">
        <v>1</v>
      </c>
      <c r="C2857" s="12" t="s">
        <v>3199</v>
      </c>
      <c r="D2857" s="5" t="s">
        <v>3200</v>
      </c>
      <c r="E2857" s="9" t="s">
        <v>3200</v>
      </c>
      <c r="F2857" s="5" t="s">
        <v>4</v>
      </c>
      <c r="G2857" s="5" t="s">
        <v>1006</v>
      </c>
      <c r="H2857" s="5" t="s">
        <v>3357</v>
      </c>
      <c r="I2857" s="4" t="s">
        <v>3358</v>
      </c>
      <c r="J2857" s="5" t="s">
        <v>3355</v>
      </c>
      <c r="K2857" s="5" t="s">
        <v>4</v>
      </c>
      <c r="L2857" s="5" t="s">
        <v>4</v>
      </c>
      <c r="M2857" s="5" t="s">
        <v>5</v>
      </c>
      <c r="N2857" s="5" t="s">
        <v>3359</v>
      </c>
      <c r="O2857" s="18">
        <v>44477</v>
      </c>
      <c r="P2857" s="5" t="s">
        <v>7</v>
      </c>
      <c r="Q2857" s="19">
        <v>1503.37</v>
      </c>
      <c r="R2857" s="19">
        <v>0</v>
      </c>
      <c r="S2857" s="19">
        <v>1503.37</v>
      </c>
      <c r="T2857" s="19">
        <v>0</v>
      </c>
    </row>
    <row r="2858" spans="1:20" ht="29" outlineLevel="4" x14ac:dyDescent="0.35">
      <c r="A2858" s="9" t="s">
        <v>0</v>
      </c>
      <c r="B2858" s="9" t="s">
        <v>1</v>
      </c>
      <c r="C2858" s="12" t="s">
        <v>3199</v>
      </c>
      <c r="D2858" s="5" t="s">
        <v>3200</v>
      </c>
      <c r="E2858" s="9" t="s">
        <v>3200</v>
      </c>
      <c r="F2858" s="5" t="s">
        <v>4</v>
      </c>
      <c r="G2858" s="5" t="s">
        <v>1006</v>
      </c>
      <c r="H2858" s="5" t="s">
        <v>3357</v>
      </c>
      <c r="I2858" s="4" t="s">
        <v>3358</v>
      </c>
      <c r="J2858" s="5" t="s">
        <v>3355</v>
      </c>
      <c r="K2858" s="5" t="s">
        <v>4</v>
      </c>
      <c r="L2858" s="5" t="s">
        <v>4</v>
      </c>
      <c r="M2858" s="5" t="s">
        <v>5</v>
      </c>
      <c r="N2858" s="5" t="s">
        <v>3360</v>
      </c>
      <c r="O2858" s="18">
        <v>44530</v>
      </c>
      <c r="P2858" s="5" t="s">
        <v>7</v>
      </c>
      <c r="Q2858" s="19">
        <v>1498.43</v>
      </c>
      <c r="R2858" s="19">
        <v>0</v>
      </c>
      <c r="S2858" s="19">
        <v>1498.43</v>
      </c>
      <c r="T2858" s="19">
        <v>0</v>
      </c>
    </row>
    <row r="2859" spans="1:20" ht="29" outlineLevel="4" x14ac:dyDescent="0.35">
      <c r="A2859" s="9" t="s">
        <v>0</v>
      </c>
      <c r="B2859" s="9" t="s">
        <v>1</v>
      </c>
      <c r="C2859" s="12" t="s">
        <v>3199</v>
      </c>
      <c r="D2859" s="5" t="s">
        <v>3200</v>
      </c>
      <c r="E2859" s="9" t="s">
        <v>3200</v>
      </c>
      <c r="F2859" s="5" t="s">
        <v>4</v>
      </c>
      <c r="G2859" s="5" t="s">
        <v>1006</v>
      </c>
      <c r="H2859" s="5" t="s">
        <v>3357</v>
      </c>
      <c r="I2859" s="4" t="s">
        <v>3358</v>
      </c>
      <c r="J2859" s="5" t="s">
        <v>3355</v>
      </c>
      <c r="K2859" s="5" t="s">
        <v>4</v>
      </c>
      <c r="L2859" s="5" t="s">
        <v>4</v>
      </c>
      <c r="M2859" s="5" t="s">
        <v>5</v>
      </c>
      <c r="N2859" s="5" t="s">
        <v>3361</v>
      </c>
      <c r="O2859" s="18">
        <v>44546</v>
      </c>
      <c r="P2859" s="5" t="s">
        <v>7</v>
      </c>
      <c r="Q2859" s="19">
        <v>1724.22</v>
      </c>
      <c r="R2859" s="19">
        <v>0</v>
      </c>
      <c r="S2859" s="19">
        <v>1724.22</v>
      </c>
      <c r="T2859" s="19">
        <v>0</v>
      </c>
    </row>
    <row r="2860" spans="1:20" ht="29" outlineLevel="4" x14ac:dyDescent="0.35">
      <c r="A2860" s="9" t="s">
        <v>0</v>
      </c>
      <c r="B2860" s="9" t="s">
        <v>1</v>
      </c>
      <c r="C2860" s="12" t="s">
        <v>3199</v>
      </c>
      <c r="D2860" s="5" t="s">
        <v>3200</v>
      </c>
      <c r="E2860" s="9" t="s">
        <v>3200</v>
      </c>
      <c r="F2860" s="5" t="s">
        <v>4</v>
      </c>
      <c r="G2860" s="5" t="s">
        <v>1006</v>
      </c>
      <c r="H2860" s="5" t="s">
        <v>3357</v>
      </c>
      <c r="I2860" s="4" t="s">
        <v>3358</v>
      </c>
      <c r="J2860" s="5" t="s">
        <v>3355</v>
      </c>
      <c r="K2860" s="5" t="s">
        <v>4</v>
      </c>
      <c r="L2860" s="5" t="s">
        <v>4</v>
      </c>
      <c r="M2860" s="5" t="s">
        <v>5</v>
      </c>
      <c r="N2860" s="5" t="s">
        <v>3362</v>
      </c>
      <c r="O2860" s="18">
        <v>44614</v>
      </c>
      <c r="P2860" s="5" t="s">
        <v>7</v>
      </c>
      <c r="Q2860" s="19">
        <v>2133.92</v>
      </c>
      <c r="R2860" s="19">
        <v>0</v>
      </c>
      <c r="S2860" s="19">
        <v>2133.92</v>
      </c>
      <c r="T2860" s="19">
        <v>0</v>
      </c>
    </row>
    <row r="2861" spans="1:20" ht="29" outlineLevel="4" x14ac:dyDescent="0.35">
      <c r="A2861" s="9" t="s">
        <v>0</v>
      </c>
      <c r="B2861" s="9" t="s">
        <v>1</v>
      </c>
      <c r="C2861" s="12" t="s">
        <v>3199</v>
      </c>
      <c r="D2861" s="5" t="s">
        <v>3200</v>
      </c>
      <c r="E2861" s="9" t="s">
        <v>3200</v>
      </c>
      <c r="F2861" s="5" t="s">
        <v>4</v>
      </c>
      <c r="G2861" s="5" t="s">
        <v>1006</v>
      </c>
      <c r="H2861" s="5" t="s">
        <v>3357</v>
      </c>
      <c r="I2861" s="4" t="s">
        <v>3358</v>
      </c>
      <c r="J2861" s="5" t="s">
        <v>3355</v>
      </c>
      <c r="K2861" s="5" t="s">
        <v>4</v>
      </c>
      <c r="L2861" s="5" t="s">
        <v>4</v>
      </c>
      <c r="M2861" s="5" t="s">
        <v>5</v>
      </c>
      <c r="N2861" s="5" t="s">
        <v>3363</v>
      </c>
      <c r="O2861" s="18">
        <v>44727</v>
      </c>
      <c r="P2861" s="5" t="s">
        <v>7</v>
      </c>
      <c r="Q2861" s="19">
        <v>1858.62</v>
      </c>
      <c r="R2861" s="19">
        <v>0</v>
      </c>
      <c r="S2861" s="19">
        <v>1858.62</v>
      </c>
      <c r="T2861" s="19">
        <v>0</v>
      </c>
    </row>
    <row r="2862" spans="1:20" outlineLevel="3" x14ac:dyDescent="0.35">
      <c r="H2862" s="1" t="s">
        <v>11484</v>
      </c>
      <c r="O2862" s="18"/>
      <c r="Q2862" s="19">
        <f>SUBTOTAL(9,Q2856:Q2861)</f>
        <v>10482.48</v>
      </c>
      <c r="R2862" s="19">
        <f>SUBTOTAL(9,R2856:R2861)</f>
        <v>0</v>
      </c>
      <c r="S2862" s="19">
        <f>SUBTOTAL(9,S2856:S2861)</f>
        <v>10482.48</v>
      </c>
      <c r="T2862" s="19">
        <f>SUBTOTAL(9,T2856:T2861)</f>
        <v>0</v>
      </c>
    </row>
    <row r="2863" spans="1:20" ht="29" outlineLevel="4" x14ac:dyDescent="0.35">
      <c r="A2863" s="9" t="s">
        <v>0</v>
      </c>
      <c r="B2863" s="9" t="s">
        <v>1</v>
      </c>
      <c r="C2863" s="12" t="s">
        <v>3199</v>
      </c>
      <c r="D2863" s="5" t="s">
        <v>3200</v>
      </c>
      <c r="E2863" s="9" t="s">
        <v>3200</v>
      </c>
      <c r="F2863" s="5" t="s">
        <v>4</v>
      </c>
      <c r="G2863" s="5" t="s">
        <v>1006</v>
      </c>
      <c r="H2863" s="5" t="s">
        <v>3366</v>
      </c>
      <c r="I2863" s="4" t="s">
        <v>12628</v>
      </c>
      <c r="J2863" s="5" t="s">
        <v>3364</v>
      </c>
      <c r="K2863" s="5" t="s">
        <v>4</v>
      </c>
      <c r="L2863" s="5" t="s">
        <v>4</v>
      </c>
      <c r="M2863" s="5" t="s">
        <v>5</v>
      </c>
      <c r="N2863" s="5" t="s">
        <v>3365</v>
      </c>
      <c r="O2863" s="18">
        <v>44475</v>
      </c>
      <c r="P2863" s="5" t="s">
        <v>7</v>
      </c>
      <c r="Q2863" s="19">
        <v>1463.18</v>
      </c>
      <c r="R2863" s="19">
        <v>0</v>
      </c>
      <c r="S2863" s="19">
        <v>1463.18</v>
      </c>
      <c r="T2863" s="19">
        <v>0</v>
      </c>
    </row>
    <row r="2864" spans="1:20" ht="29" outlineLevel="4" x14ac:dyDescent="0.35">
      <c r="A2864" s="9" t="s">
        <v>0</v>
      </c>
      <c r="B2864" s="9" t="s">
        <v>1</v>
      </c>
      <c r="C2864" s="12" t="s">
        <v>3199</v>
      </c>
      <c r="D2864" s="5" t="s">
        <v>3200</v>
      </c>
      <c r="E2864" s="9" t="s">
        <v>3200</v>
      </c>
      <c r="F2864" s="5" t="s">
        <v>4</v>
      </c>
      <c r="G2864" s="5" t="s">
        <v>1006</v>
      </c>
      <c r="H2864" s="5" t="s">
        <v>3366</v>
      </c>
      <c r="I2864" s="4" t="s">
        <v>12628</v>
      </c>
      <c r="J2864" s="5" t="s">
        <v>3364</v>
      </c>
      <c r="K2864" s="5" t="s">
        <v>4</v>
      </c>
      <c r="L2864" s="5" t="s">
        <v>4</v>
      </c>
      <c r="M2864" s="5" t="s">
        <v>5</v>
      </c>
      <c r="N2864" s="5" t="s">
        <v>3367</v>
      </c>
      <c r="O2864" s="18">
        <v>44531</v>
      </c>
      <c r="P2864" s="5" t="s">
        <v>7</v>
      </c>
      <c r="Q2864" s="19">
        <v>1635.54</v>
      </c>
      <c r="R2864" s="19">
        <v>0</v>
      </c>
      <c r="S2864" s="19">
        <v>1635.54</v>
      </c>
      <c r="T2864" s="19">
        <v>0</v>
      </c>
    </row>
    <row r="2865" spans="1:20" ht="29" outlineLevel="4" x14ac:dyDescent="0.35">
      <c r="A2865" s="9" t="s">
        <v>0</v>
      </c>
      <c r="B2865" s="9" t="s">
        <v>1</v>
      </c>
      <c r="C2865" s="12" t="s">
        <v>3199</v>
      </c>
      <c r="D2865" s="5" t="s">
        <v>3200</v>
      </c>
      <c r="E2865" s="9" t="s">
        <v>3200</v>
      </c>
      <c r="F2865" s="5" t="s">
        <v>4</v>
      </c>
      <c r="G2865" s="5" t="s">
        <v>1006</v>
      </c>
      <c r="H2865" s="5" t="s">
        <v>3366</v>
      </c>
      <c r="I2865" s="4" t="s">
        <v>12628</v>
      </c>
      <c r="J2865" s="5" t="s">
        <v>3364</v>
      </c>
      <c r="K2865" s="5" t="s">
        <v>4</v>
      </c>
      <c r="L2865" s="5" t="s">
        <v>4</v>
      </c>
      <c r="M2865" s="5" t="s">
        <v>5</v>
      </c>
      <c r="N2865" s="5" t="s">
        <v>3368</v>
      </c>
      <c r="O2865" s="18">
        <v>44546</v>
      </c>
      <c r="P2865" s="5" t="s">
        <v>7</v>
      </c>
      <c r="Q2865" s="19">
        <v>1663.74</v>
      </c>
      <c r="R2865" s="19">
        <v>0</v>
      </c>
      <c r="S2865" s="19">
        <v>1663.74</v>
      </c>
      <c r="T2865" s="19">
        <v>0</v>
      </c>
    </row>
    <row r="2866" spans="1:20" ht="29" outlineLevel="4" x14ac:dyDescent="0.35">
      <c r="A2866" s="9" t="s">
        <v>0</v>
      </c>
      <c r="B2866" s="9" t="s">
        <v>1</v>
      </c>
      <c r="C2866" s="12" t="s">
        <v>3199</v>
      </c>
      <c r="D2866" s="5" t="s">
        <v>3200</v>
      </c>
      <c r="E2866" s="9" t="s">
        <v>3200</v>
      </c>
      <c r="F2866" s="5" t="s">
        <v>4</v>
      </c>
      <c r="G2866" s="5" t="s">
        <v>1006</v>
      </c>
      <c r="H2866" s="5" t="s">
        <v>3366</v>
      </c>
      <c r="I2866" s="4" t="s">
        <v>12628</v>
      </c>
      <c r="J2866" s="5" t="s">
        <v>3364</v>
      </c>
      <c r="K2866" s="5" t="s">
        <v>4</v>
      </c>
      <c r="L2866" s="5" t="s">
        <v>4</v>
      </c>
      <c r="M2866" s="5" t="s">
        <v>5</v>
      </c>
      <c r="N2866" s="5" t="s">
        <v>3369</v>
      </c>
      <c r="O2866" s="18">
        <v>44614</v>
      </c>
      <c r="P2866" s="5" t="s">
        <v>7</v>
      </c>
      <c r="Q2866" s="19">
        <v>1992.61</v>
      </c>
      <c r="R2866" s="19">
        <v>0</v>
      </c>
      <c r="S2866" s="19">
        <v>1992.61</v>
      </c>
      <c r="T2866" s="19">
        <v>0</v>
      </c>
    </row>
    <row r="2867" spans="1:20" outlineLevel="3" x14ac:dyDescent="0.35">
      <c r="H2867" s="1" t="s">
        <v>11485</v>
      </c>
      <c r="O2867" s="18"/>
      <c r="Q2867" s="19">
        <f>SUBTOTAL(9,Q2863:Q2866)</f>
        <v>6755.07</v>
      </c>
      <c r="R2867" s="19">
        <f>SUBTOTAL(9,R2863:R2866)</f>
        <v>0</v>
      </c>
      <c r="S2867" s="19">
        <f>SUBTOTAL(9,S2863:S2866)</f>
        <v>6755.07</v>
      </c>
      <c r="T2867" s="19">
        <f>SUBTOTAL(9,T2863:T2866)</f>
        <v>0</v>
      </c>
    </row>
    <row r="2868" spans="1:20" ht="29" outlineLevel="4" x14ac:dyDescent="0.35">
      <c r="A2868" s="9" t="s">
        <v>0</v>
      </c>
      <c r="B2868" s="9" t="s">
        <v>1</v>
      </c>
      <c r="C2868" s="12" t="s">
        <v>3199</v>
      </c>
      <c r="D2868" s="5" t="s">
        <v>3200</v>
      </c>
      <c r="E2868" s="9" t="s">
        <v>3200</v>
      </c>
      <c r="F2868" s="5" t="s">
        <v>4</v>
      </c>
      <c r="G2868" s="5" t="s">
        <v>1006</v>
      </c>
      <c r="H2868" s="5" t="s">
        <v>3372</v>
      </c>
      <c r="I2868" s="4" t="s">
        <v>3373</v>
      </c>
      <c r="J2868" s="5" t="s">
        <v>3370</v>
      </c>
      <c r="K2868" s="5" t="s">
        <v>4</v>
      </c>
      <c r="L2868" s="5" t="s">
        <v>4</v>
      </c>
      <c r="M2868" s="5" t="s">
        <v>5</v>
      </c>
      <c r="N2868" s="5" t="s">
        <v>3371</v>
      </c>
      <c r="O2868" s="18">
        <v>44404</v>
      </c>
      <c r="P2868" s="5" t="s">
        <v>7</v>
      </c>
      <c r="Q2868" s="19">
        <v>1852.63</v>
      </c>
      <c r="R2868" s="19">
        <v>0</v>
      </c>
      <c r="S2868" s="19">
        <v>1852.63</v>
      </c>
      <c r="T2868" s="19">
        <v>0</v>
      </c>
    </row>
    <row r="2869" spans="1:20" ht="29" outlineLevel="4" x14ac:dyDescent="0.35">
      <c r="A2869" s="9" t="s">
        <v>0</v>
      </c>
      <c r="B2869" s="9" t="s">
        <v>1</v>
      </c>
      <c r="C2869" s="12" t="s">
        <v>3199</v>
      </c>
      <c r="D2869" s="5" t="s">
        <v>3200</v>
      </c>
      <c r="E2869" s="9" t="s">
        <v>3200</v>
      </c>
      <c r="F2869" s="5" t="s">
        <v>4</v>
      </c>
      <c r="G2869" s="5" t="s">
        <v>1006</v>
      </c>
      <c r="H2869" s="5" t="s">
        <v>3372</v>
      </c>
      <c r="I2869" s="4" t="s">
        <v>3373</v>
      </c>
      <c r="J2869" s="5" t="s">
        <v>3370</v>
      </c>
      <c r="K2869" s="5" t="s">
        <v>4</v>
      </c>
      <c r="L2869" s="5" t="s">
        <v>4</v>
      </c>
      <c r="M2869" s="5" t="s">
        <v>5</v>
      </c>
      <c r="N2869" s="5" t="s">
        <v>3374</v>
      </c>
      <c r="O2869" s="18">
        <v>44469</v>
      </c>
      <c r="P2869" s="5" t="s">
        <v>7</v>
      </c>
      <c r="Q2869" s="19">
        <v>1047.45</v>
      </c>
      <c r="R2869" s="19">
        <v>0</v>
      </c>
      <c r="S2869" s="19">
        <v>1047.45</v>
      </c>
      <c r="T2869" s="19">
        <v>0</v>
      </c>
    </row>
    <row r="2870" spans="1:20" ht="29" outlineLevel="4" x14ac:dyDescent="0.35">
      <c r="A2870" s="9" t="s">
        <v>0</v>
      </c>
      <c r="B2870" s="9" t="s">
        <v>1</v>
      </c>
      <c r="C2870" s="12" t="s">
        <v>3199</v>
      </c>
      <c r="D2870" s="5" t="s">
        <v>3200</v>
      </c>
      <c r="E2870" s="9" t="s">
        <v>3200</v>
      </c>
      <c r="F2870" s="5" t="s">
        <v>4</v>
      </c>
      <c r="G2870" s="5" t="s">
        <v>1006</v>
      </c>
      <c r="H2870" s="5" t="s">
        <v>3372</v>
      </c>
      <c r="I2870" s="4" t="s">
        <v>3373</v>
      </c>
      <c r="J2870" s="5" t="s">
        <v>3370</v>
      </c>
      <c r="K2870" s="5" t="s">
        <v>4</v>
      </c>
      <c r="L2870" s="5" t="s">
        <v>4</v>
      </c>
      <c r="M2870" s="5" t="s">
        <v>5</v>
      </c>
      <c r="N2870" s="5" t="s">
        <v>3375</v>
      </c>
      <c r="O2870" s="18">
        <v>44607</v>
      </c>
      <c r="P2870" s="5" t="s">
        <v>7</v>
      </c>
      <c r="Q2870" s="19">
        <v>1394.61</v>
      </c>
      <c r="R2870" s="19">
        <v>0</v>
      </c>
      <c r="S2870" s="19">
        <v>1394.61</v>
      </c>
      <c r="T2870" s="19">
        <v>0</v>
      </c>
    </row>
    <row r="2871" spans="1:20" ht="29" outlineLevel="4" x14ac:dyDescent="0.35">
      <c r="A2871" s="9" t="s">
        <v>0</v>
      </c>
      <c r="B2871" s="9" t="s">
        <v>1</v>
      </c>
      <c r="C2871" s="12" t="s">
        <v>3199</v>
      </c>
      <c r="D2871" s="5" t="s">
        <v>3200</v>
      </c>
      <c r="E2871" s="9" t="s">
        <v>3200</v>
      </c>
      <c r="F2871" s="5" t="s">
        <v>4</v>
      </c>
      <c r="G2871" s="5" t="s">
        <v>1006</v>
      </c>
      <c r="H2871" s="5" t="s">
        <v>3372</v>
      </c>
      <c r="I2871" s="4" t="s">
        <v>3373</v>
      </c>
      <c r="J2871" s="5" t="s">
        <v>3370</v>
      </c>
      <c r="K2871" s="5" t="s">
        <v>4</v>
      </c>
      <c r="L2871" s="5" t="s">
        <v>4</v>
      </c>
      <c r="M2871" s="5" t="s">
        <v>5</v>
      </c>
      <c r="N2871" s="5" t="s">
        <v>3376</v>
      </c>
      <c r="O2871" s="18">
        <v>44712</v>
      </c>
      <c r="P2871" s="5" t="s">
        <v>7</v>
      </c>
      <c r="Q2871" s="19">
        <v>68</v>
      </c>
      <c r="R2871" s="19">
        <v>0</v>
      </c>
      <c r="S2871" s="19">
        <v>68</v>
      </c>
      <c r="T2871" s="19">
        <v>0</v>
      </c>
    </row>
    <row r="2872" spans="1:20" outlineLevel="3" x14ac:dyDescent="0.35">
      <c r="H2872" s="1" t="s">
        <v>11486</v>
      </c>
      <c r="O2872" s="18"/>
      <c r="Q2872" s="19">
        <f>SUBTOTAL(9,Q2868:Q2871)</f>
        <v>4362.6899999999996</v>
      </c>
      <c r="R2872" s="19">
        <f>SUBTOTAL(9,R2868:R2871)</f>
        <v>0</v>
      </c>
      <c r="S2872" s="19">
        <f>SUBTOTAL(9,S2868:S2871)</f>
        <v>4362.6899999999996</v>
      </c>
      <c r="T2872" s="19">
        <f>SUBTOTAL(9,T2868:T2871)</f>
        <v>0</v>
      </c>
    </row>
    <row r="2873" spans="1:20" outlineLevel="4" x14ac:dyDescent="0.35">
      <c r="A2873" s="9" t="s">
        <v>0</v>
      </c>
      <c r="B2873" s="9" t="s">
        <v>1</v>
      </c>
      <c r="C2873" s="12" t="s">
        <v>3199</v>
      </c>
      <c r="D2873" s="5" t="s">
        <v>3200</v>
      </c>
      <c r="E2873" s="9" t="s">
        <v>3200</v>
      </c>
      <c r="F2873" s="5" t="s">
        <v>4</v>
      </c>
      <c r="G2873" s="5" t="s">
        <v>1006</v>
      </c>
      <c r="H2873" s="5" t="s">
        <v>3379</v>
      </c>
      <c r="I2873" s="4" t="s">
        <v>3380</v>
      </c>
      <c r="J2873" s="5" t="s">
        <v>3377</v>
      </c>
      <c r="K2873" s="5" t="s">
        <v>4</v>
      </c>
      <c r="L2873" s="5" t="s">
        <v>4</v>
      </c>
      <c r="M2873" s="5" t="s">
        <v>5</v>
      </c>
      <c r="N2873" s="5" t="s">
        <v>3378</v>
      </c>
      <c r="O2873" s="18">
        <v>44607</v>
      </c>
      <c r="P2873" s="5" t="s">
        <v>7</v>
      </c>
      <c r="Q2873" s="19">
        <v>3020.08</v>
      </c>
      <c r="R2873" s="19">
        <v>0</v>
      </c>
      <c r="S2873" s="19">
        <v>3020.08</v>
      </c>
      <c r="T2873" s="19">
        <v>0</v>
      </c>
    </row>
    <row r="2874" spans="1:20" outlineLevel="3" x14ac:dyDescent="0.35">
      <c r="H2874" s="1" t="s">
        <v>11487</v>
      </c>
      <c r="O2874" s="18"/>
      <c r="Q2874" s="19">
        <f>SUBTOTAL(9,Q2873:Q2873)</f>
        <v>3020.08</v>
      </c>
      <c r="R2874" s="19">
        <f>SUBTOTAL(9,R2873:R2873)</f>
        <v>0</v>
      </c>
      <c r="S2874" s="19">
        <f>SUBTOTAL(9,S2873:S2873)</f>
        <v>3020.08</v>
      </c>
      <c r="T2874" s="19">
        <f>SUBTOTAL(9,T2873:T2873)</f>
        <v>0</v>
      </c>
    </row>
    <row r="2875" spans="1:20" ht="29" outlineLevel="4" x14ac:dyDescent="0.35">
      <c r="A2875" s="9" t="s">
        <v>0</v>
      </c>
      <c r="B2875" s="9" t="s">
        <v>1</v>
      </c>
      <c r="C2875" s="12" t="s">
        <v>3199</v>
      </c>
      <c r="D2875" s="5" t="s">
        <v>3200</v>
      </c>
      <c r="E2875" s="9" t="s">
        <v>3200</v>
      </c>
      <c r="F2875" s="5" t="s">
        <v>4</v>
      </c>
      <c r="G2875" s="5" t="s">
        <v>1006</v>
      </c>
      <c r="H2875" s="5" t="s">
        <v>3383</v>
      </c>
      <c r="I2875" s="4" t="s">
        <v>3384</v>
      </c>
      <c r="J2875" s="5" t="s">
        <v>3381</v>
      </c>
      <c r="K2875" s="5" t="s">
        <v>4</v>
      </c>
      <c r="L2875" s="5" t="s">
        <v>4</v>
      </c>
      <c r="M2875" s="5" t="s">
        <v>5</v>
      </c>
      <c r="N2875" s="5" t="s">
        <v>3382</v>
      </c>
      <c r="O2875" s="18">
        <v>44505</v>
      </c>
      <c r="P2875" s="5" t="s">
        <v>7</v>
      </c>
      <c r="Q2875" s="19">
        <v>3147.02</v>
      </c>
      <c r="R2875" s="19">
        <v>0</v>
      </c>
      <c r="S2875" s="19">
        <v>3147.02</v>
      </c>
      <c r="T2875" s="19">
        <v>0</v>
      </c>
    </row>
    <row r="2876" spans="1:20" outlineLevel="3" x14ac:dyDescent="0.35">
      <c r="H2876" s="1" t="s">
        <v>11488</v>
      </c>
      <c r="O2876" s="18"/>
      <c r="Q2876" s="19">
        <f>SUBTOTAL(9,Q2875:Q2875)</f>
        <v>3147.02</v>
      </c>
      <c r="R2876" s="19">
        <f>SUBTOTAL(9,R2875:R2875)</f>
        <v>0</v>
      </c>
      <c r="S2876" s="19">
        <f>SUBTOTAL(9,S2875:S2875)</f>
        <v>3147.02</v>
      </c>
      <c r="T2876" s="19">
        <f>SUBTOTAL(9,T2875:T2875)</f>
        <v>0</v>
      </c>
    </row>
    <row r="2877" spans="1:20" ht="29" outlineLevel="4" x14ac:dyDescent="0.35">
      <c r="A2877" s="9" t="s">
        <v>0</v>
      </c>
      <c r="B2877" s="9" t="s">
        <v>1</v>
      </c>
      <c r="C2877" s="12" t="s">
        <v>3199</v>
      </c>
      <c r="D2877" s="5" t="s">
        <v>3200</v>
      </c>
      <c r="E2877" s="9" t="s">
        <v>3200</v>
      </c>
      <c r="F2877" s="5" t="s">
        <v>4</v>
      </c>
      <c r="G2877" s="5" t="s">
        <v>1006</v>
      </c>
      <c r="H2877" s="5" t="s">
        <v>3387</v>
      </c>
      <c r="I2877" s="4" t="s">
        <v>12629</v>
      </c>
      <c r="J2877" s="5" t="s">
        <v>3385</v>
      </c>
      <c r="K2877" s="5" t="s">
        <v>4</v>
      </c>
      <c r="L2877" s="5" t="s">
        <v>4</v>
      </c>
      <c r="M2877" s="5" t="s">
        <v>5</v>
      </c>
      <c r="N2877" s="5" t="s">
        <v>3386</v>
      </c>
      <c r="O2877" s="18">
        <v>44551</v>
      </c>
      <c r="P2877" s="5" t="s">
        <v>7</v>
      </c>
      <c r="Q2877" s="19">
        <v>2921.93</v>
      </c>
      <c r="R2877" s="19">
        <v>0</v>
      </c>
      <c r="S2877" s="19">
        <v>2921.93</v>
      </c>
      <c r="T2877" s="19">
        <v>0</v>
      </c>
    </row>
    <row r="2878" spans="1:20" outlineLevel="3" x14ac:dyDescent="0.35">
      <c r="H2878" s="1" t="s">
        <v>11489</v>
      </c>
      <c r="O2878" s="18"/>
      <c r="Q2878" s="19">
        <f>SUBTOTAL(9,Q2877:Q2877)</f>
        <v>2921.93</v>
      </c>
      <c r="R2878" s="19">
        <f>SUBTOTAL(9,R2877:R2877)</f>
        <v>0</v>
      </c>
      <c r="S2878" s="19">
        <f>SUBTOTAL(9,S2877:S2877)</f>
        <v>2921.93</v>
      </c>
      <c r="T2878" s="19">
        <f>SUBTOTAL(9,T2877:T2877)</f>
        <v>0</v>
      </c>
    </row>
    <row r="2879" spans="1:20" ht="29" outlineLevel="4" x14ac:dyDescent="0.35">
      <c r="A2879" s="9" t="s">
        <v>0</v>
      </c>
      <c r="B2879" s="9" t="s">
        <v>1</v>
      </c>
      <c r="C2879" s="12" t="s">
        <v>3199</v>
      </c>
      <c r="D2879" s="5" t="s">
        <v>3200</v>
      </c>
      <c r="E2879" s="9" t="s">
        <v>3200</v>
      </c>
      <c r="F2879" s="5" t="s">
        <v>4</v>
      </c>
      <c r="G2879" s="5" t="s">
        <v>1006</v>
      </c>
      <c r="H2879" s="5" t="s">
        <v>3390</v>
      </c>
      <c r="I2879" s="4" t="s">
        <v>12631</v>
      </c>
      <c r="J2879" s="5" t="s">
        <v>3388</v>
      </c>
      <c r="K2879" s="5" t="s">
        <v>4</v>
      </c>
      <c r="L2879" s="5" t="s">
        <v>4</v>
      </c>
      <c r="M2879" s="5" t="s">
        <v>5</v>
      </c>
      <c r="N2879" s="5" t="s">
        <v>3389</v>
      </c>
      <c r="O2879" s="18">
        <v>44396</v>
      </c>
      <c r="P2879" s="5" t="s">
        <v>7</v>
      </c>
      <c r="Q2879" s="19">
        <v>2953.35</v>
      </c>
      <c r="R2879" s="19">
        <v>0</v>
      </c>
      <c r="S2879" s="19">
        <v>2953.35</v>
      </c>
      <c r="T2879" s="19">
        <v>0</v>
      </c>
    </row>
    <row r="2880" spans="1:20" ht="29" outlineLevel="4" x14ac:dyDescent="0.35">
      <c r="A2880" s="9" t="s">
        <v>0</v>
      </c>
      <c r="B2880" s="9" t="s">
        <v>1</v>
      </c>
      <c r="C2880" s="12" t="s">
        <v>3199</v>
      </c>
      <c r="D2880" s="5" t="s">
        <v>3200</v>
      </c>
      <c r="E2880" s="9" t="s">
        <v>3200</v>
      </c>
      <c r="F2880" s="5" t="s">
        <v>4</v>
      </c>
      <c r="G2880" s="5" t="s">
        <v>1006</v>
      </c>
      <c r="H2880" s="5" t="s">
        <v>3390</v>
      </c>
      <c r="I2880" s="4" t="s">
        <v>12631</v>
      </c>
      <c r="J2880" s="5" t="s">
        <v>3388</v>
      </c>
      <c r="K2880" s="5" t="s">
        <v>4</v>
      </c>
      <c r="L2880" s="5" t="s">
        <v>4</v>
      </c>
      <c r="M2880" s="5" t="s">
        <v>5</v>
      </c>
      <c r="N2880" s="5" t="s">
        <v>3391</v>
      </c>
      <c r="O2880" s="18">
        <v>44405</v>
      </c>
      <c r="P2880" s="5" t="s">
        <v>7</v>
      </c>
      <c r="Q2880" s="19">
        <v>2659.04</v>
      </c>
      <c r="R2880" s="19">
        <v>0</v>
      </c>
      <c r="S2880" s="19">
        <v>2659.04</v>
      </c>
      <c r="T2880" s="19">
        <v>0</v>
      </c>
    </row>
    <row r="2881" spans="1:20" ht="29" outlineLevel="4" x14ac:dyDescent="0.35">
      <c r="A2881" s="9" t="s">
        <v>0</v>
      </c>
      <c r="B2881" s="9" t="s">
        <v>1</v>
      </c>
      <c r="C2881" s="12" t="s">
        <v>3199</v>
      </c>
      <c r="D2881" s="5" t="s">
        <v>3200</v>
      </c>
      <c r="E2881" s="9" t="s">
        <v>3200</v>
      </c>
      <c r="F2881" s="5" t="s">
        <v>4</v>
      </c>
      <c r="G2881" s="5" t="s">
        <v>1006</v>
      </c>
      <c r="H2881" s="5" t="s">
        <v>3390</v>
      </c>
      <c r="I2881" s="4" t="s">
        <v>12631</v>
      </c>
      <c r="J2881" s="5" t="s">
        <v>3388</v>
      </c>
      <c r="K2881" s="5" t="s">
        <v>4</v>
      </c>
      <c r="L2881" s="5" t="s">
        <v>4</v>
      </c>
      <c r="M2881" s="5" t="s">
        <v>5</v>
      </c>
      <c r="N2881" s="5" t="s">
        <v>3392</v>
      </c>
      <c r="O2881" s="18">
        <v>44567</v>
      </c>
      <c r="P2881" s="5" t="s">
        <v>7</v>
      </c>
      <c r="Q2881" s="19">
        <v>789.19</v>
      </c>
      <c r="R2881" s="19">
        <v>0</v>
      </c>
      <c r="S2881" s="19">
        <v>789.19</v>
      </c>
      <c r="T2881" s="19">
        <v>0</v>
      </c>
    </row>
    <row r="2882" spans="1:20" outlineLevel="3" x14ac:dyDescent="0.35">
      <c r="H2882" s="1" t="s">
        <v>11490</v>
      </c>
      <c r="O2882" s="18"/>
      <c r="Q2882" s="19">
        <f>SUBTOTAL(9,Q2879:Q2881)</f>
        <v>6401.58</v>
      </c>
      <c r="R2882" s="19">
        <f>SUBTOTAL(9,R2879:R2881)</f>
        <v>0</v>
      </c>
      <c r="S2882" s="19">
        <f>SUBTOTAL(9,S2879:S2881)</f>
        <v>6401.58</v>
      </c>
      <c r="T2882" s="19">
        <f>SUBTOTAL(9,T2879:T2881)</f>
        <v>0</v>
      </c>
    </row>
    <row r="2883" spans="1:20" ht="29" outlineLevel="4" x14ac:dyDescent="0.35">
      <c r="A2883" s="9" t="s">
        <v>0</v>
      </c>
      <c r="B2883" s="9" t="s">
        <v>1</v>
      </c>
      <c r="C2883" s="12" t="s">
        <v>3199</v>
      </c>
      <c r="D2883" s="5" t="s">
        <v>3200</v>
      </c>
      <c r="E2883" s="9" t="s">
        <v>3200</v>
      </c>
      <c r="F2883" s="5" t="s">
        <v>4</v>
      </c>
      <c r="G2883" s="5" t="s">
        <v>1006</v>
      </c>
      <c r="H2883" s="5" t="s">
        <v>3395</v>
      </c>
      <c r="I2883" s="4" t="s">
        <v>12632</v>
      </c>
      <c r="J2883" s="5" t="s">
        <v>3393</v>
      </c>
      <c r="K2883" s="5" t="s">
        <v>4</v>
      </c>
      <c r="L2883" s="5" t="s">
        <v>4</v>
      </c>
      <c r="M2883" s="5" t="s">
        <v>5</v>
      </c>
      <c r="N2883" s="5" t="s">
        <v>3394</v>
      </c>
      <c r="O2883" s="18">
        <v>44452</v>
      </c>
      <c r="P2883" s="5" t="s">
        <v>7</v>
      </c>
      <c r="Q2883" s="19">
        <v>2661.69</v>
      </c>
      <c r="R2883" s="19">
        <v>0</v>
      </c>
      <c r="S2883" s="19">
        <v>2661.69</v>
      </c>
      <c r="T2883" s="19">
        <v>0</v>
      </c>
    </row>
    <row r="2884" spans="1:20" outlineLevel="3" x14ac:dyDescent="0.35">
      <c r="H2884" s="1" t="s">
        <v>11491</v>
      </c>
      <c r="O2884" s="18"/>
      <c r="Q2884" s="19">
        <f>SUBTOTAL(9,Q2883:Q2883)</f>
        <v>2661.69</v>
      </c>
      <c r="R2884" s="19">
        <f>SUBTOTAL(9,R2883:R2883)</f>
        <v>0</v>
      </c>
      <c r="S2884" s="19">
        <f>SUBTOTAL(9,S2883:S2883)</f>
        <v>2661.69</v>
      </c>
      <c r="T2884" s="19">
        <f>SUBTOTAL(9,T2883:T2883)</f>
        <v>0</v>
      </c>
    </row>
    <row r="2885" spans="1:20" outlineLevel="4" x14ac:dyDescent="0.35">
      <c r="A2885" s="9" t="s">
        <v>0</v>
      </c>
      <c r="B2885" s="9" t="s">
        <v>1</v>
      </c>
      <c r="C2885" s="12" t="s">
        <v>3199</v>
      </c>
      <c r="D2885" s="5" t="s">
        <v>3200</v>
      </c>
      <c r="E2885" s="9" t="s">
        <v>3200</v>
      </c>
      <c r="F2885" s="5" t="s">
        <v>4</v>
      </c>
      <c r="G2885" s="5" t="s">
        <v>12488</v>
      </c>
      <c r="H2885" s="5" t="s">
        <v>3398</v>
      </c>
      <c r="I2885" s="4" t="s">
        <v>3399</v>
      </c>
      <c r="J2885" s="5" t="s">
        <v>3396</v>
      </c>
      <c r="K2885" s="5" t="s">
        <v>4</v>
      </c>
      <c r="L2885" s="5" t="s">
        <v>4</v>
      </c>
      <c r="M2885" s="5" t="s">
        <v>5</v>
      </c>
      <c r="N2885" s="5" t="s">
        <v>3397</v>
      </c>
      <c r="O2885" s="18">
        <v>44638</v>
      </c>
      <c r="P2885" s="5" t="s">
        <v>7</v>
      </c>
      <c r="Q2885" s="19">
        <v>1732.53</v>
      </c>
      <c r="R2885" s="19">
        <v>0</v>
      </c>
      <c r="S2885" s="19">
        <v>0</v>
      </c>
      <c r="T2885" s="19">
        <v>1732.53</v>
      </c>
    </row>
    <row r="2886" spans="1:20" outlineLevel="3" x14ac:dyDescent="0.35">
      <c r="H2886" s="1" t="s">
        <v>11492</v>
      </c>
      <c r="O2886" s="18"/>
      <c r="Q2886" s="19">
        <f>SUBTOTAL(9,Q2885:Q2885)</f>
        <v>1732.53</v>
      </c>
      <c r="R2886" s="19">
        <f>SUBTOTAL(9,R2885:R2885)</f>
        <v>0</v>
      </c>
      <c r="S2886" s="19">
        <f>SUBTOTAL(9,S2885:S2885)</f>
        <v>0</v>
      </c>
      <c r="T2886" s="19">
        <f>SUBTOTAL(9,T2885:T2885)</f>
        <v>1732.53</v>
      </c>
    </row>
    <row r="2887" spans="1:20" ht="29" outlineLevel="4" x14ac:dyDescent="0.35">
      <c r="A2887" s="9" t="s">
        <v>0</v>
      </c>
      <c r="B2887" s="9" t="s">
        <v>1</v>
      </c>
      <c r="C2887" s="12" t="s">
        <v>3199</v>
      </c>
      <c r="D2887" s="5" t="s">
        <v>3200</v>
      </c>
      <c r="E2887" s="9" t="s">
        <v>3200</v>
      </c>
      <c r="F2887" s="5" t="s">
        <v>4</v>
      </c>
      <c r="G2887" s="5" t="s">
        <v>1006</v>
      </c>
      <c r="H2887" s="5" t="s">
        <v>3402</v>
      </c>
      <c r="I2887" s="4" t="s">
        <v>12633</v>
      </c>
      <c r="J2887" s="5" t="s">
        <v>3400</v>
      </c>
      <c r="K2887" s="5" t="s">
        <v>4</v>
      </c>
      <c r="L2887" s="5" t="s">
        <v>4</v>
      </c>
      <c r="M2887" s="5" t="s">
        <v>5</v>
      </c>
      <c r="N2887" s="5" t="s">
        <v>3401</v>
      </c>
      <c r="O2887" s="18">
        <v>44650</v>
      </c>
      <c r="P2887" s="5" t="s">
        <v>7</v>
      </c>
      <c r="Q2887" s="19">
        <v>2855.21</v>
      </c>
      <c r="R2887" s="19">
        <v>0</v>
      </c>
      <c r="S2887" s="19">
        <v>2855.21</v>
      </c>
      <c r="T2887" s="19">
        <v>0</v>
      </c>
    </row>
    <row r="2888" spans="1:20" outlineLevel="3" x14ac:dyDescent="0.35">
      <c r="H2888" s="1" t="s">
        <v>11493</v>
      </c>
      <c r="O2888" s="18"/>
      <c r="Q2888" s="19">
        <f>SUBTOTAL(9,Q2887:Q2887)</f>
        <v>2855.21</v>
      </c>
      <c r="R2888" s="19">
        <f>SUBTOTAL(9,R2887:R2887)</f>
        <v>0</v>
      </c>
      <c r="S2888" s="19">
        <f>SUBTOTAL(9,S2887:S2887)</f>
        <v>2855.21</v>
      </c>
      <c r="T2888" s="19">
        <f>SUBTOTAL(9,T2887:T2887)</f>
        <v>0</v>
      </c>
    </row>
    <row r="2889" spans="1:20" ht="29" outlineLevel="4" x14ac:dyDescent="0.35">
      <c r="A2889" s="9" t="s">
        <v>0</v>
      </c>
      <c r="B2889" s="9" t="s">
        <v>1</v>
      </c>
      <c r="C2889" s="12" t="s">
        <v>3199</v>
      </c>
      <c r="D2889" s="5" t="s">
        <v>3200</v>
      </c>
      <c r="E2889" s="9" t="s">
        <v>3200</v>
      </c>
      <c r="F2889" s="5" t="s">
        <v>4</v>
      </c>
      <c r="G2889" s="5" t="s">
        <v>1006</v>
      </c>
      <c r="H2889" s="5" t="s">
        <v>3405</v>
      </c>
      <c r="I2889" s="4" t="s">
        <v>3406</v>
      </c>
      <c r="J2889" s="5" t="s">
        <v>3403</v>
      </c>
      <c r="K2889" s="5" t="s">
        <v>4</v>
      </c>
      <c r="L2889" s="5" t="s">
        <v>4</v>
      </c>
      <c r="M2889" s="5" t="s">
        <v>5</v>
      </c>
      <c r="N2889" s="5" t="s">
        <v>3404</v>
      </c>
      <c r="O2889" s="18">
        <v>44544</v>
      </c>
      <c r="P2889" s="5" t="s">
        <v>7</v>
      </c>
      <c r="Q2889" s="19">
        <v>2500</v>
      </c>
      <c r="R2889" s="19">
        <v>0</v>
      </c>
      <c r="S2889" s="19">
        <v>2500</v>
      </c>
      <c r="T2889" s="19">
        <v>0</v>
      </c>
    </row>
    <row r="2890" spans="1:20" ht="29" outlineLevel="4" x14ac:dyDescent="0.35">
      <c r="A2890" s="9" t="s">
        <v>0</v>
      </c>
      <c r="B2890" s="9" t="s">
        <v>1</v>
      </c>
      <c r="C2890" s="12" t="s">
        <v>3199</v>
      </c>
      <c r="D2890" s="5" t="s">
        <v>3200</v>
      </c>
      <c r="E2890" s="9" t="s">
        <v>3200</v>
      </c>
      <c r="F2890" s="5" t="s">
        <v>4</v>
      </c>
      <c r="G2890" s="5" t="s">
        <v>1006</v>
      </c>
      <c r="H2890" s="5" t="s">
        <v>3405</v>
      </c>
      <c r="I2890" s="4" t="s">
        <v>3406</v>
      </c>
      <c r="J2890" s="5" t="s">
        <v>3403</v>
      </c>
      <c r="K2890" s="5" t="s">
        <v>4</v>
      </c>
      <c r="L2890" s="5" t="s">
        <v>4</v>
      </c>
      <c r="M2890" s="5" t="s">
        <v>5</v>
      </c>
      <c r="N2890" s="5" t="s">
        <v>3407</v>
      </c>
      <c r="O2890" s="18">
        <v>44627</v>
      </c>
      <c r="P2890" s="5" t="s">
        <v>7</v>
      </c>
      <c r="Q2890" s="19">
        <v>947.78</v>
      </c>
      <c r="R2890" s="19">
        <v>0</v>
      </c>
      <c r="S2890" s="19">
        <v>947.78</v>
      </c>
      <c r="T2890" s="19">
        <v>0</v>
      </c>
    </row>
    <row r="2891" spans="1:20" outlineLevel="3" x14ac:dyDescent="0.35">
      <c r="H2891" s="1" t="s">
        <v>11494</v>
      </c>
      <c r="O2891" s="18"/>
      <c r="Q2891" s="19">
        <f>SUBTOTAL(9,Q2889:Q2890)</f>
        <v>3447.7799999999997</v>
      </c>
      <c r="R2891" s="19">
        <f>SUBTOTAL(9,R2889:R2890)</f>
        <v>0</v>
      </c>
      <c r="S2891" s="19">
        <f>SUBTOTAL(9,S2889:S2890)</f>
        <v>3447.7799999999997</v>
      </c>
      <c r="T2891" s="19">
        <f>SUBTOTAL(9,T2889:T2890)</f>
        <v>0</v>
      </c>
    </row>
    <row r="2892" spans="1:20" outlineLevel="2" x14ac:dyDescent="0.35">
      <c r="C2892" s="11" t="s">
        <v>10320</v>
      </c>
      <c r="O2892" s="18"/>
      <c r="Q2892" s="19">
        <f>SUBTOTAL(9,Q2735:Q2890)</f>
        <v>1519205.8799999994</v>
      </c>
      <c r="R2892" s="19">
        <f>SUBTOTAL(9,R2735:R2890)</f>
        <v>1663.67</v>
      </c>
      <c r="S2892" s="19">
        <f>SUBTOTAL(9,S2735:S2890)</f>
        <v>1501208.1099999996</v>
      </c>
      <c r="T2892" s="19">
        <f>SUBTOTAL(9,T2735:T2890)</f>
        <v>16334.1</v>
      </c>
    </row>
    <row r="2893" spans="1:20" ht="29" outlineLevel="4" x14ac:dyDescent="0.35">
      <c r="A2893" s="9" t="s">
        <v>104</v>
      </c>
      <c r="B2893" s="9" t="s">
        <v>105</v>
      </c>
      <c r="C2893" s="12" t="s">
        <v>3408</v>
      </c>
      <c r="D2893" s="5" t="s">
        <v>3409</v>
      </c>
      <c r="E2893" s="9" t="s">
        <v>3410</v>
      </c>
      <c r="F2893" s="5" t="s">
        <v>4</v>
      </c>
      <c r="G2893" s="5" t="s">
        <v>45</v>
      </c>
      <c r="H2893" s="5" t="s">
        <v>3412</v>
      </c>
      <c r="I2893" s="4" t="s">
        <v>3413</v>
      </c>
      <c r="J2893" s="5" t="s">
        <v>4</v>
      </c>
      <c r="K2893" s="5" t="s">
        <v>4</v>
      </c>
      <c r="L2893" s="5" t="s">
        <v>4</v>
      </c>
      <c r="M2893" s="5" t="s">
        <v>5</v>
      </c>
      <c r="N2893" s="5" t="s">
        <v>3411</v>
      </c>
      <c r="O2893" s="18">
        <v>44446</v>
      </c>
      <c r="P2893" s="5" t="s">
        <v>7</v>
      </c>
      <c r="Q2893" s="19">
        <v>2405.87</v>
      </c>
      <c r="R2893" s="19">
        <v>0</v>
      </c>
      <c r="S2893" s="19">
        <v>2405.87</v>
      </c>
      <c r="T2893" s="19">
        <v>0</v>
      </c>
    </row>
    <row r="2894" spans="1:20" ht="29" outlineLevel="4" x14ac:dyDescent="0.35">
      <c r="A2894" s="9" t="s">
        <v>104</v>
      </c>
      <c r="B2894" s="9" t="s">
        <v>105</v>
      </c>
      <c r="C2894" s="12" t="s">
        <v>3408</v>
      </c>
      <c r="D2894" s="5" t="s">
        <v>3409</v>
      </c>
      <c r="E2894" s="9" t="s">
        <v>3410</v>
      </c>
      <c r="F2894" s="5" t="s">
        <v>49</v>
      </c>
      <c r="G2894" s="5" t="s">
        <v>4</v>
      </c>
      <c r="H2894" s="5" t="s">
        <v>3412</v>
      </c>
      <c r="I2894" s="4" t="s">
        <v>3413</v>
      </c>
      <c r="J2894" s="5" t="s">
        <v>4</v>
      </c>
      <c r="K2894" s="5" t="s">
        <v>4</v>
      </c>
      <c r="L2894" s="5" t="s">
        <v>4</v>
      </c>
      <c r="M2894" s="5" t="s">
        <v>5</v>
      </c>
      <c r="N2894" s="5" t="s">
        <v>3411</v>
      </c>
      <c r="O2894" s="18">
        <v>44446</v>
      </c>
      <c r="P2894" s="5" t="s">
        <v>7</v>
      </c>
      <c r="Q2894" s="19">
        <v>38497.129999999997</v>
      </c>
      <c r="R2894" s="19">
        <v>38497.129999999997</v>
      </c>
      <c r="S2894" s="19">
        <v>0</v>
      </c>
      <c r="T2894" s="19">
        <v>0</v>
      </c>
    </row>
    <row r="2895" spans="1:20" outlineLevel="3" x14ac:dyDescent="0.35">
      <c r="H2895" s="1" t="s">
        <v>11495</v>
      </c>
      <c r="O2895" s="18"/>
      <c r="Q2895" s="19">
        <f>SUBTOTAL(9,Q2893:Q2894)</f>
        <v>40903</v>
      </c>
      <c r="R2895" s="19">
        <f>SUBTOTAL(9,R2893:R2894)</f>
        <v>38497.129999999997</v>
      </c>
      <c r="S2895" s="19">
        <f>SUBTOTAL(9,S2893:S2894)</f>
        <v>2405.87</v>
      </c>
      <c r="T2895" s="19">
        <f>SUBTOTAL(9,T2893:T2894)</f>
        <v>0</v>
      </c>
    </row>
    <row r="2896" spans="1:20" ht="29" outlineLevel="4" x14ac:dyDescent="0.35">
      <c r="A2896" s="9" t="s">
        <v>1222</v>
      </c>
      <c r="B2896" s="9" t="s">
        <v>1223</v>
      </c>
      <c r="C2896" s="12" t="s">
        <v>3408</v>
      </c>
      <c r="D2896" s="5" t="s">
        <v>3409</v>
      </c>
      <c r="E2896" s="9" t="s">
        <v>3414</v>
      </c>
      <c r="F2896" s="5" t="s">
        <v>12483</v>
      </c>
      <c r="G2896" s="5" t="s">
        <v>4</v>
      </c>
      <c r="H2896" s="5" t="s">
        <v>3418</v>
      </c>
      <c r="I2896" s="4" t="s">
        <v>12634</v>
      </c>
      <c r="J2896" s="5" t="s">
        <v>3415</v>
      </c>
      <c r="K2896" s="5" t="s">
        <v>4</v>
      </c>
      <c r="L2896" s="5" t="s">
        <v>4</v>
      </c>
      <c r="M2896" s="5" t="s">
        <v>5</v>
      </c>
      <c r="N2896" s="5" t="s">
        <v>3416</v>
      </c>
      <c r="O2896" s="18">
        <v>44396</v>
      </c>
      <c r="P2896" s="5" t="s">
        <v>3417</v>
      </c>
      <c r="Q2896" s="19">
        <v>874.22</v>
      </c>
      <c r="R2896" s="19">
        <v>874.22</v>
      </c>
      <c r="S2896" s="19">
        <v>0</v>
      </c>
      <c r="T2896" s="19">
        <v>0</v>
      </c>
    </row>
    <row r="2897" spans="1:20" ht="29" outlineLevel="4" x14ac:dyDescent="0.35">
      <c r="A2897" s="9" t="s">
        <v>1222</v>
      </c>
      <c r="B2897" s="9" t="s">
        <v>1223</v>
      </c>
      <c r="C2897" s="12" t="s">
        <v>3408</v>
      </c>
      <c r="D2897" s="5" t="s">
        <v>3409</v>
      </c>
      <c r="E2897" s="9" t="s">
        <v>3414</v>
      </c>
      <c r="F2897" s="5" t="s">
        <v>12483</v>
      </c>
      <c r="G2897" s="5" t="s">
        <v>4</v>
      </c>
      <c r="H2897" s="5" t="s">
        <v>3418</v>
      </c>
      <c r="I2897" s="4" t="s">
        <v>12634</v>
      </c>
      <c r="J2897" s="5" t="s">
        <v>3415</v>
      </c>
      <c r="K2897" s="5" t="s">
        <v>4</v>
      </c>
      <c r="L2897" s="5" t="s">
        <v>4</v>
      </c>
      <c r="M2897" s="5" t="s">
        <v>5</v>
      </c>
      <c r="N2897" s="5" t="s">
        <v>3419</v>
      </c>
      <c r="O2897" s="18">
        <v>44438</v>
      </c>
      <c r="P2897" s="5" t="s">
        <v>3420</v>
      </c>
      <c r="Q2897" s="19">
        <v>64983.78</v>
      </c>
      <c r="R2897" s="19">
        <v>64983.78</v>
      </c>
      <c r="S2897" s="19">
        <v>0</v>
      </c>
      <c r="T2897" s="19">
        <v>0</v>
      </c>
    </row>
    <row r="2898" spans="1:20" ht="29" outlineLevel="4" x14ac:dyDescent="0.35">
      <c r="A2898" s="9" t="s">
        <v>1222</v>
      </c>
      <c r="B2898" s="9" t="s">
        <v>1223</v>
      </c>
      <c r="C2898" s="12" t="s">
        <v>3408</v>
      </c>
      <c r="D2898" s="5" t="s">
        <v>3409</v>
      </c>
      <c r="E2898" s="9" t="s">
        <v>3414</v>
      </c>
      <c r="F2898" s="5" t="s">
        <v>12483</v>
      </c>
      <c r="G2898" s="5" t="s">
        <v>4</v>
      </c>
      <c r="H2898" s="5" t="s">
        <v>3418</v>
      </c>
      <c r="I2898" s="4" t="s">
        <v>12634</v>
      </c>
      <c r="J2898" s="5" t="s">
        <v>3415</v>
      </c>
      <c r="K2898" s="5" t="s">
        <v>4</v>
      </c>
      <c r="L2898" s="5" t="s">
        <v>4</v>
      </c>
      <c r="M2898" s="5" t="s">
        <v>5</v>
      </c>
      <c r="N2898" s="5" t="s">
        <v>3421</v>
      </c>
      <c r="O2898" s="18">
        <v>44539</v>
      </c>
      <c r="P2898" s="5" t="s">
        <v>3422</v>
      </c>
      <c r="Q2898" s="19">
        <v>38233</v>
      </c>
      <c r="R2898" s="19">
        <v>38233</v>
      </c>
      <c r="S2898" s="19">
        <v>0</v>
      </c>
      <c r="T2898" s="19">
        <v>0</v>
      </c>
    </row>
    <row r="2899" spans="1:20" ht="29" outlineLevel="4" x14ac:dyDescent="0.35">
      <c r="A2899" s="9" t="s">
        <v>1222</v>
      </c>
      <c r="B2899" s="9" t="s">
        <v>1223</v>
      </c>
      <c r="C2899" s="12" t="s">
        <v>3408</v>
      </c>
      <c r="D2899" s="5" t="s">
        <v>3409</v>
      </c>
      <c r="E2899" s="9" t="s">
        <v>3414</v>
      </c>
      <c r="F2899" s="5" t="s">
        <v>12483</v>
      </c>
      <c r="G2899" s="5" t="s">
        <v>4</v>
      </c>
      <c r="H2899" s="5" t="s">
        <v>3418</v>
      </c>
      <c r="I2899" s="4" t="s">
        <v>12634</v>
      </c>
      <c r="J2899" s="5" t="s">
        <v>3415</v>
      </c>
      <c r="K2899" s="5" t="s">
        <v>4</v>
      </c>
      <c r="L2899" s="5" t="s">
        <v>4</v>
      </c>
      <c r="M2899" s="5" t="s">
        <v>5</v>
      </c>
      <c r="N2899" s="5" t="s">
        <v>3423</v>
      </c>
      <c r="O2899" s="18">
        <v>44560</v>
      </c>
      <c r="P2899" s="5" t="s">
        <v>3424</v>
      </c>
      <c r="Q2899" s="19">
        <v>13625</v>
      </c>
      <c r="R2899" s="19">
        <v>13625</v>
      </c>
      <c r="S2899" s="19">
        <v>0</v>
      </c>
      <c r="T2899" s="19">
        <v>0</v>
      </c>
    </row>
    <row r="2900" spans="1:20" ht="29" outlineLevel="4" x14ac:dyDescent="0.35">
      <c r="A2900" s="9" t="s">
        <v>1222</v>
      </c>
      <c r="B2900" s="9" t="s">
        <v>1223</v>
      </c>
      <c r="C2900" s="12" t="s">
        <v>3408</v>
      </c>
      <c r="D2900" s="5" t="s">
        <v>3409</v>
      </c>
      <c r="E2900" s="9" t="s">
        <v>3414</v>
      </c>
      <c r="F2900" s="5" t="s">
        <v>12483</v>
      </c>
      <c r="G2900" s="5" t="s">
        <v>4</v>
      </c>
      <c r="H2900" s="5" t="s">
        <v>3418</v>
      </c>
      <c r="I2900" s="4" t="s">
        <v>12634</v>
      </c>
      <c r="J2900" s="5" t="s">
        <v>3415</v>
      </c>
      <c r="K2900" s="5" t="s">
        <v>4</v>
      </c>
      <c r="L2900" s="5" t="s">
        <v>4</v>
      </c>
      <c r="M2900" s="5" t="s">
        <v>5</v>
      </c>
      <c r="N2900" s="5" t="s">
        <v>3425</v>
      </c>
      <c r="O2900" s="18">
        <v>44579</v>
      </c>
      <c r="P2900" s="5" t="s">
        <v>3426</v>
      </c>
      <c r="Q2900" s="19">
        <v>16008</v>
      </c>
      <c r="R2900" s="19">
        <v>16008</v>
      </c>
      <c r="S2900" s="19">
        <v>0</v>
      </c>
      <c r="T2900" s="19">
        <v>0</v>
      </c>
    </row>
    <row r="2901" spans="1:20" ht="29" outlineLevel="4" x14ac:dyDescent="0.35">
      <c r="A2901" s="9" t="s">
        <v>1222</v>
      </c>
      <c r="B2901" s="9" t="s">
        <v>1223</v>
      </c>
      <c r="C2901" s="12" t="s">
        <v>3408</v>
      </c>
      <c r="D2901" s="5" t="s">
        <v>3409</v>
      </c>
      <c r="E2901" s="9" t="s">
        <v>3414</v>
      </c>
      <c r="F2901" s="5" t="s">
        <v>12483</v>
      </c>
      <c r="G2901" s="5" t="s">
        <v>4</v>
      </c>
      <c r="H2901" s="5" t="s">
        <v>3418</v>
      </c>
      <c r="I2901" s="4" t="s">
        <v>12634</v>
      </c>
      <c r="J2901" s="5" t="s">
        <v>3415</v>
      </c>
      <c r="K2901" s="5" t="s">
        <v>4</v>
      </c>
      <c r="L2901" s="5" t="s">
        <v>4</v>
      </c>
      <c r="M2901" s="5" t="s">
        <v>5</v>
      </c>
      <c r="N2901" s="5" t="s">
        <v>3427</v>
      </c>
      <c r="O2901" s="18">
        <v>44616</v>
      </c>
      <c r="P2901" s="5" t="s">
        <v>3428</v>
      </c>
      <c r="Q2901" s="19">
        <v>9582</v>
      </c>
      <c r="R2901" s="19">
        <v>9582</v>
      </c>
      <c r="S2901" s="19">
        <v>0</v>
      </c>
      <c r="T2901" s="19">
        <v>0</v>
      </c>
    </row>
    <row r="2902" spans="1:20" outlineLevel="3" x14ac:dyDescent="0.35">
      <c r="H2902" s="1" t="s">
        <v>11496</v>
      </c>
      <c r="O2902" s="18"/>
      <c r="Q2902" s="19">
        <f>SUBTOTAL(9,Q2896:Q2901)</f>
        <v>143306</v>
      </c>
      <c r="R2902" s="19">
        <f>SUBTOTAL(9,R2896:R2901)</f>
        <v>143306</v>
      </c>
      <c r="S2902" s="19">
        <f>SUBTOTAL(9,S2896:S2901)</f>
        <v>0</v>
      </c>
      <c r="T2902" s="19">
        <f>SUBTOTAL(9,T2896:T2901)</f>
        <v>0</v>
      </c>
    </row>
    <row r="2903" spans="1:20" ht="29" outlineLevel="4" x14ac:dyDescent="0.35">
      <c r="A2903" s="9" t="s">
        <v>104</v>
      </c>
      <c r="B2903" s="9" t="s">
        <v>105</v>
      </c>
      <c r="C2903" s="12" t="s">
        <v>3408</v>
      </c>
      <c r="D2903" s="5" t="s">
        <v>3409</v>
      </c>
      <c r="E2903" s="9" t="s">
        <v>3410</v>
      </c>
      <c r="F2903" s="5" t="s">
        <v>49</v>
      </c>
      <c r="G2903" s="5" t="s">
        <v>4</v>
      </c>
      <c r="H2903" s="5" t="s">
        <v>3430</v>
      </c>
      <c r="I2903" s="4" t="s">
        <v>3431</v>
      </c>
      <c r="J2903" s="5" t="s">
        <v>4</v>
      </c>
      <c r="K2903" s="5" t="s">
        <v>4</v>
      </c>
      <c r="L2903" s="5" t="s">
        <v>4</v>
      </c>
      <c r="M2903" s="5" t="s">
        <v>5</v>
      </c>
      <c r="N2903" s="5" t="s">
        <v>3429</v>
      </c>
      <c r="O2903" s="18">
        <v>44420</v>
      </c>
      <c r="P2903" s="5" t="s">
        <v>7</v>
      </c>
      <c r="Q2903" s="19">
        <v>86037</v>
      </c>
      <c r="R2903" s="19">
        <v>86037</v>
      </c>
      <c r="S2903" s="19">
        <v>0</v>
      </c>
      <c r="T2903" s="19">
        <v>0</v>
      </c>
    </row>
    <row r="2904" spans="1:20" ht="29" outlineLevel="4" x14ac:dyDescent="0.35">
      <c r="A2904" s="9" t="s">
        <v>104</v>
      </c>
      <c r="B2904" s="9" t="s">
        <v>105</v>
      </c>
      <c r="C2904" s="12" t="s">
        <v>3408</v>
      </c>
      <c r="D2904" s="5" t="s">
        <v>3409</v>
      </c>
      <c r="E2904" s="9" t="s">
        <v>3410</v>
      </c>
      <c r="F2904" s="5" t="s">
        <v>49</v>
      </c>
      <c r="G2904" s="5" t="s">
        <v>4</v>
      </c>
      <c r="H2904" s="5" t="s">
        <v>3430</v>
      </c>
      <c r="I2904" s="4" t="s">
        <v>3431</v>
      </c>
      <c r="J2904" s="5" t="s">
        <v>4</v>
      </c>
      <c r="K2904" s="5" t="s">
        <v>4</v>
      </c>
      <c r="L2904" s="5" t="s">
        <v>4</v>
      </c>
      <c r="M2904" s="5" t="s">
        <v>5</v>
      </c>
      <c r="N2904" s="5" t="s">
        <v>3432</v>
      </c>
      <c r="O2904" s="18">
        <v>44442</v>
      </c>
      <c r="P2904" s="5" t="s">
        <v>7</v>
      </c>
      <c r="Q2904" s="19">
        <v>14402</v>
      </c>
      <c r="R2904" s="19">
        <v>14402</v>
      </c>
      <c r="S2904" s="19">
        <v>0</v>
      </c>
      <c r="T2904" s="19">
        <v>0</v>
      </c>
    </row>
    <row r="2905" spans="1:20" outlineLevel="3" x14ac:dyDescent="0.35">
      <c r="H2905" s="1" t="s">
        <v>11497</v>
      </c>
      <c r="O2905" s="18"/>
      <c r="Q2905" s="19">
        <f>SUBTOTAL(9,Q2903:Q2904)</f>
        <v>100439</v>
      </c>
      <c r="R2905" s="19">
        <f>SUBTOTAL(9,R2903:R2904)</f>
        <v>100439</v>
      </c>
      <c r="S2905" s="19">
        <f>SUBTOTAL(9,S2903:S2904)</f>
        <v>0</v>
      </c>
      <c r="T2905" s="19">
        <f>SUBTOTAL(9,T2903:T2904)</f>
        <v>0</v>
      </c>
    </row>
    <row r="2906" spans="1:20" ht="29" outlineLevel="4" x14ac:dyDescent="0.35">
      <c r="A2906" s="9" t="s">
        <v>104</v>
      </c>
      <c r="B2906" s="9" t="s">
        <v>105</v>
      </c>
      <c r="C2906" s="12" t="s">
        <v>3408</v>
      </c>
      <c r="D2906" s="5" t="s">
        <v>3409</v>
      </c>
      <c r="E2906" s="9" t="s">
        <v>3414</v>
      </c>
      <c r="F2906" s="5" t="s">
        <v>4</v>
      </c>
      <c r="G2906" s="5" t="s">
        <v>45</v>
      </c>
      <c r="H2906" s="5" t="s">
        <v>3435</v>
      </c>
      <c r="I2906" s="4" t="s">
        <v>12635</v>
      </c>
      <c r="J2906" s="5" t="s">
        <v>4</v>
      </c>
      <c r="K2906" s="5" t="s">
        <v>4</v>
      </c>
      <c r="L2906" s="5" t="s">
        <v>4</v>
      </c>
      <c r="M2906" s="5" t="s">
        <v>5</v>
      </c>
      <c r="N2906" s="5" t="s">
        <v>3433</v>
      </c>
      <c r="O2906" s="18">
        <v>44410</v>
      </c>
      <c r="P2906" s="5" t="s">
        <v>3434</v>
      </c>
      <c r="Q2906" s="19">
        <v>565.98</v>
      </c>
      <c r="R2906" s="19">
        <v>0</v>
      </c>
      <c r="S2906" s="19">
        <v>565.98</v>
      </c>
      <c r="T2906" s="19">
        <v>0</v>
      </c>
    </row>
    <row r="2907" spans="1:20" ht="29" outlineLevel="4" x14ac:dyDescent="0.35">
      <c r="A2907" s="9" t="s">
        <v>104</v>
      </c>
      <c r="B2907" s="9" t="s">
        <v>105</v>
      </c>
      <c r="C2907" s="12" t="s">
        <v>3408</v>
      </c>
      <c r="D2907" s="5" t="s">
        <v>3409</v>
      </c>
      <c r="E2907" s="9" t="s">
        <v>3414</v>
      </c>
      <c r="F2907" s="5" t="s">
        <v>1200</v>
      </c>
      <c r="G2907" s="5" t="s">
        <v>4</v>
      </c>
      <c r="H2907" s="5" t="s">
        <v>3435</v>
      </c>
      <c r="I2907" s="4" t="s">
        <v>12635</v>
      </c>
      <c r="J2907" s="5" t="s">
        <v>4</v>
      </c>
      <c r="K2907" s="5" t="s">
        <v>4</v>
      </c>
      <c r="L2907" s="5" t="s">
        <v>4</v>
      </c>
      <c r="M2907" s="5" t="s">
        <v>5</v>
      </c>
      <c r="N2907" s="5" t="s">
        <v>3433</v>
      </c>
      <c r="O2907" s="18">
        <v>44410</v>
      </c>
      <c r="P2907" s="5" t="s">
        <v>3434</v>
      </c>
      <c r="Q2907" s="19">
        <v>4528.0200000000004</v>
      </c>
      <c r="R2907" s="19">
        <v>4528.0200000000004</v>
      </c>
      <c r="S2907" s="19">
        <v>0</v>
      </c>
      <c r="T2907" s="19">
        <v>0</v>
      </c>
    </row>
    <row r="2908" spans="1:20" outlineLevel="3" x14ac:dyDescent="0.35">
      <c r="H2908" s="1" t="s">
        <v>11498</v>
      </c>
      <c r="O2908" s="18"/>
      <c r="Q2908" s="19">
        <f>SUBTOTAL(9,Q2906:Q2907)</f>
        <v>5094</v>
      </c>
      <c r="R2908" s="19">
        <f>SUBTOTAL(9,R2906:R2907)</f>
        <v>4528.0200000000004</v>
      </c>
      <c r="S2908" s="19">
        <f>SUBTOTAL(9,S2906:S2907)</f>
        <v>565.98</v>
      </c>
      <c r="T2908" s="19">
        <f>SUBTOTAL(9,T2906:T2907)</f>
        <v>0</v>
      </c>
    </row>
    <row r="2909" spans="1:20" ht="29" outlineLevel="4" x14ac:dyDescent="0.35">
      <c r="A2909" s="9" t="s">
        <v>1222</v>
      </c>
      <c r="B2909" s="9" t="s">
        <v>1223</v>
      </c>
      <c r="C2909" s="12" t="s">
        <v>3408</v>
      </c>
      <c r="D2909" s="5" t="s">
        <v>3409</v>
      </c>
      <c r="E2909" s="9" t="s">
        <v>3414</v>
      </c>
      <c r="F2909" s="5" t="s">
        <v>12483</v>
      </c>
      <c r="G2909" s="5" t="s">
        <v>4</v>
      </c>
      <c r="H2909" s="5" t="s">
        <v>3438</v>
      </c>
      <c r="I2909" s="4" t="s">
        <v>12636</v>
      </c>
      <c r="J2909" s="5" t="s">
        <v>3436</v>
      </c>
      <c r="K2909" s="5" t="s">
        <v>4</v>
      </c>
      <c r="L2909" s="5" t="s">
        <v>4</v>
      </c>
      <c r="M2909" s="5" t="s">
        <v>5</v>
      </c>
      <c r="N2909" s="5" t="s">
        <v>3437</v>
      </c>
      <c r="O2909" s="18">
        <v>44539</v>
      </c>
      <c r="P2909" s="5" t="s">
        <v>3422</v>
      </c>
      <c r="Q2909" s="19">
        <v>49392</v>
      </c>
      <c r="R2909" s="19">
        <v>49392</v>
      </c>
      <c r="S2909" s="19">
        <v>0</v>
      </c>
      <c r="T2909" s="19">
        <v>0</v>
      </c>
    </row>
    <row r="2910" spans="1:20" ht="29" outlineLevel="4" x14ac:dyDescent="0.35">
      <c r="A2910" s="9" t="s">
        <v>1222</v>
      </c>
      <c r="B2910" s="9" t="s">
        <v>1223</v>
      </c>
      <c r="C2910" s="12" t="s">
        <v>3408</v>
      </c>
      <c r="D2910" s="5" t="s">
        <v>3409</v>
      </c>
      <c r="E2910" s="9" t="s">
        <v>3414</v>
      </c>
      <c r="F2910" s="5" t="s">
        <v>12483</v>
      </c>
      <c r="G2910" s="5" t="s">
        <v>4</v>
      </c>
      <c r="H2910" s="5" t="s">
        <v>3438</v>
      </c>
      <c r="I2910" s="4" t="s">
        <v>12636</v>
      </c>
      <c r="J2910" s="5" t="s">
        <v>3436</v>
      </c>
      <c r="K2910" s="5" t="s">
        <v>4</v>
      </c>
      <c r="L2910" s="5" t="s">
        <v>4</v>
      </c>
      <c r="M2910" s="5" t="s">
        <v>5</v>
      </c>
      <c r="N2910" s="5" t="s">
        <v>3439</v>
      </c>
      <c r="O2910" s="18">
        <v>44620</v>
      </c>
      <c r="P2910" s="5" t="s">
        <v>3440</v>
      </c>
      <c r="Q2910" s="19">
        <v>47934</v>
      </c>
      <c r="R2910" s="19">
        <v>47934</v>
      </c>
      <c r="S2910" s="19">
        <v>0</v>
      </c>
      <c r="T2910" s="19">
        <v>0</v>
      </c>
    </row>
    <row r="2911" spans="1:20" ht="29" outlineLevel="4" x14ac:dyDescent="0.35">
      <c r="A2911" s="9" t="s">
        <v>1222</v>
      </c>
      <c r="B2911" s="9" t="s">
        <v>1223</v>
      </c>
      <c r="C2911" s="12" t="s">
        <v>3408</v>
      </c>
      <c r="D2911" s="5" t="s">
        <v>3409</v>
      </c>
      <c r="E2911" s="9" t="s">
        <v>3414</v>
      </c>
      <c r="F2911" s="5" t="s">
        <v>12483</v>
      </c>
      <c r="G2911" s="5" t="s">
        <v>4</v>
      </c>
      <c r="H2911" s="5" t="s">
        <v>3438</v>
      </c>
      <c r="I2911" s="4" t="s">
        <v>12636</v>
      </c>
      <c r="J2911" s="5" t="s">
        <v>3436</v>
      </c>
      <c r="K2911" s="5" t="s">
        <v>4</v>
      </c>
      <c r="L2911" s="5" t="s">
        <v>4</v>
      </c>
      <c r="M2911" s="5" t="s">
        <v>5</v>
      </c>
      <c r="N2911" s="5" t="s">
        <v>3441</v>
      </c>
      <c r="O2911" s="18">
        <v>44690</v>
      </c>
      <c r="P2911" s="5" t="s">
        <v>3442</v>
      </c>
      <c r="Q2911" s="19">
        <v>115771</v>
      </c>
      <c r="R2911" s="19">
        <v>115771</v>
      </c>
      <c r="S2911" s="19">
        <v>0</v>
      </c>
      <c r="T2911" s="19">
        <v>0</v>
      </c>
    </row>
    <row r="2912" spans="1:20" outlineLevel="3" x14ac:dyDescent="0.35">
      <c r="H2912" s="1" t="s">
        <v>11499</v>
      </c>
      <c r="O2912" s="18"/>
      <c r="Q2912" s="19">
        <f>SUBTOTAL(9,Q2909:Q2911)</f>
        <v>213097</v>
      </c>
      <c r="R2912" s="19">
        <f>SUBTOTAL(9,R2909:R2911)</f>
        <v>213097</v>
      </c>
      <c r="S2912" s="19">
        <f>SUBTOTAL(9,S2909:S2911)</f>
        <v>0</v>
      </c>
      <c r="T2912" s="19">
        <f>SUBTOTAL(9,T2909:T2911)</f>
        <v>0</v>
      </c>
    </row>
    <row r="2913" spans="1:20" ht="29" outlineLevel="4" x14ac:dyDescent="0.35">
      <c r="A2913" s="9" t="s">
        <v>104</v>
      </c>
      <c r="B2913" s="9" t="s">
        <v>105</v>
      </c>
      <c r="C2913" s="12" t="s">
        <v>3408</v>
      </c>
      <c r="D2913" s="5" t="s">
        <v>3409</v>
      </c>
      <c r="E2913" s="9" t="s">
        <v>3410</v>
      </c>
      <c r="F2913" s="5" t="s">
        <v>4</v>
      </c>
      <c r="G2913" s="5" t="s">
        <v>45</v>
      </c>
      <c r="H2913" s="5" t="s">
        <v>3444</v>
      </c>
      <c r="I2913" s="4" t="s">
        <v>3445</v>
      </c>
      <c r="J2913" s="5" t="s">
        <v>4</v>
      </c>
      <c r="K2913" s="5" t="s">
        <v>4</v>
      </c>
      <c r="L2913" s="5" t="s">
        <v>4</v>
      </c>
      <c r="M2913" s="5" t="s">
        <v>5</v>
      </c>
      <c r="N2913" s="5" t="s">
        <v>3443</v>
      </c>
      <c r="O2913" s="18">
        <v>44496</v>
      </c>
      <c r="P2913" s="5" t="s">
        <v>7</v>
      </c>
      <c r="Q2913" s="19">
        <v>1640.88</v>
      </c>
      <c r="R2913" s="19">
        <v>0</v>
      </c>
      <c r="S2913" s="19">
        <v>1640.88</v>
      </c>
      <c r="T2913" s="19">
        <v>0</v>
      </c>
    </row>
    <row r="2914" spans="1:20" ht="29" outlineLevel="4" x14ac:dyDescent="0.35">
      <c r="A2914" s="9" t="s">
        <v>104</v>
      </c>
      <c r="B2914" s="9" t="s">
        <v>105</v>
      </c>
      <c r="C2914" s="12" t="s">
        <v>3408</v>
      </c>
      <c r="D2914" s="5" t="s">
        <v>3409</v>
      </c>
      <c r="E2914" s="9" t="s">
        <v>3410</v>
      </c>
      <c r="F2914" s="5" t="s">
        <v>4</v>
      </c>
      <c r="G2914" s="5" t="s">
        <v>45</v>
      </c>
      <c r="H2914" s="5" t="s">
        <v>3444</v>
      </c>
      <c r="I2914" s="4" t="s">
        <v>3445</v>
      </c>
      <c r="J2914" s="5" t="s">
        <v>4</v>
      </c>
      <c r="K2914" s="5" t="s">
        <v>4</v>
      </c>
      <c r="L2914" s="5" t="s">
        <v>4</v>
      </c>
      <c r="M2914" s="5" t="s">
        <v>5</v>
      </c>
      <c r="N2914" s="5" t="s">
        <v>3446</v>
      </c>
      <c r="O2914" s="18">
        <v>44662</v>
      </c>
      <c r="P2914" s="5" t="s">
        <v>7</v>
      </c>
      <c r="Q2914" s="19">
        <v>2357.54</v>
      </c>
      <c r="R2914" s="19">
        <v>0</v>
      </c>
      <c r="S2914" s="19">
        <v>2357.54</v>
      </c>
      <c r="T2914" s="19">
        <v>0</v>
      </c>
    </row>
    <row r="2915" spans="1:20" ht="29" outlineLevel="4" x14ac:dyDescent="0.35">
      <c r="A2915" s="9" t="s">
        <v>104</v>
      </c>
      <c r="B2915" s="9" t="s">
        <v>105</v>
      </c>
      <c r="C2915" s="12" t="s">
        <v>3408</v>
      </c>
      <c r="D2915" s="5" t="s">
        <v>3409</v>
      </c>
      <c r="E2915" s="9" t="s">
        <v>3410</v>
      </c>
      <c r="F2915" s="5" t="s">
        <v>4</v>
      </c>
      <c r="G2915" s="5" t="s">
        <v>45</v>
      </c>
      <c r="H2915" s="5" t="s">
        <v>3444</v>
      </c>
      <c r="I2915" s="4" t="s">
        <v>3445</v>
      </c>
      <c r="J2915" s="5" t="s">
        <v>4</v>
      </c>
      <c r="K2915" s="5" t="s">
        <v>4</v>
      </c>
      <c r="L2915" s="5" t="s">
        <v>4</v>
      </c>
      <c r="M2915" s="5" t="s">
        <v>5</v>
      </c>
      <c r="N2915" s="5" t="s">
        <v>3447</v>
      </c>
      <c r="O2915" s="18">
        <v>44727</v>
      </c>
      <c r="P2915" s="5" t="s">
        <v>7</v>
      </c>
      <c r="Q2915" s="19">
        <v>1818.97</v>
      </c>
      <c r="R2915" s="19">
        <v>0</v>
      </c>
      <c r="S2915" s="19">
        <v>1818.97</v>
      </c>
      <c r="T2915" s="19">
        <v>0</v>
      </c>
    </row>
    <row r="2916" spans="1:20" ht="29" outlineLevel="4" x14ac:dyDescent="0.35">
      <c r="A2916" s="9" t="s">
        <v>104</v>
      </c>
      <c r="B2916" s="9" t="s">
        <v>105</v>
      </c>
      <c r="C2916" s="12" t="s">
        <v>3408</v>
      </c>
      <c r="D2916" s="5" t="s">
        <v>3409</v>
      </c>
      <c r="E2916" s="9" t="s">
        <v>3410</v>
      </c>
      <c r="F2916" s="5" t="s">
        <v>49</v>
      </c>
      <c r="G2916" s="5" t="s">
        <v>4</v>
      </c>
      <c r="H2916" s="5" t="s">
        <v>3444</v>
      </c>
      <c r="I2916" s="4" t="s">
        <v>3445</v>
      </c>
      <c r="J2916" s="5" t="s">
        <v>4</v>
      </c>
      <c r="K2916" s="5" t="s">
        <v>4</v>
      </c>
      <c r="L2916" s="5" t="s">
        <v>4</v>
      </c>
      <c r="M2916" s="5" t="s">
        <v>5</v>
      </c>
      <c r="N2916" s="5" t="s">
        <v>3443</v>
      </c>
      <c r="O2916" s="18">
        <v>44496</v>
      </c>
      <c r="P2916" s="5" t="s">
        <v>7</v>
      </c>
      <c r="Q2916" s="19">
        <v>26256.12</v>
      </c>
      <c r="R2916" s="19">
        <v>26256.12</v>
      </c>
      <c r="S2916" s="19">
        <v>0</v>
      </c>
      <c r="T2916" s="19">
        <v>0</v>
      </c>
    </row>
    <row r="2917" spans="1:20" ht="29" outlineLevel="4" x14ac:dyDescent="0.35">
      <c r="A2917" s="9" t="s">
        <v>104</v>
      </c>
      <c r="B2917" s="9" t="s">
        <v>105</v>
      </c>
      <c r="C2917" s="12" t="s">
        <v>3408</v>
      </c>
      <c r="D2917" s="5" t="s">
        <v>3409</v>
      </c>
      <c r="E2917" s="9" t="s">
        <v>3410</v>
      </c>
      <c r="F2917" s="5" t="s">
        <v>49</v>
      </c>
      <c r="G2917" s="5" t="s">
        <v>4</v>
      </c>
      <c r="H2917" s="5" t="s">
        <v>3444</v>
      </c>
      <c r="I2917" s="4" t="s">
        <v>3445</v>
      </c>
      <c r="J2917" s="5" t="s">
        <v>4</v>
      </c>
      <c r="K2917" s="5" t="s">
        <v>4</v>
      </c>
      <c r="L2917" s="5" t="s">
        <v>4</v>
      </c>
      <c r="M2917" s="5" t="s">
        <v>5</v>
      </c>
      <c r="N2917" s="5" t="s">
        <v>3446</v>
      </c>
      <c r="O2917" s="18">
        <v>44662</v>
      </c>
      <c r="P2917" s="5" t="s">
        <v>7</v>
      </c>
      <c r="Q2917" s="19">
        <v>37723.46</v>
      </c>
      <c r="R2917" s="19">
        <v>37723.46</v>
      </c>
      <c r="S2917" s="19">
        <v>0</v>
      </c>
      <c r="T2917" s="19">
        <v>0</v>
      </c>
    </row>
    <row r="2918" spans="1:20" ht="29" outlineLevel="4" x14ac:dyDescent="0.35">
      <c r="A2918" s="9" t="s">
        <v>104</v>
      </c>
      <c r="B2918" s="9" t="s">
        <v>105</v>
      </c>
      <c r="C2918" s="12" t="s">
        <v>3408</v>
      </c>
      <c r="D2918" s="5" t="s">
        <v>3409</v>
      </c>
      <c r="E2918" s="9" t="s">
        <v>3410</v>
      </c>
      <c r="F2918" s="5" t="s">
        <v>49</v>
      </c>
      <c r="G2918" s="5" t="s">
        <v>4</v>
      </c>
      <c r="H2918" s="5" t="s">
        <v>3444</v>
      </c>
      <c r="I2918" s="4" t="s">
        <v>3445</v>
      </c>
      <c r="J2918" s="5" t="s">
        <v>4</v>
      </c>
      <c r="K2918" s="5" t="s">
        <v>4</v>
      </c>
      <c r="L2918" s="5" t="s">
        <v>4</v>
      </c>
      <c r="M2918" s="5" t="s">
        <v>5</v>
      </c>
      <c r="N2918" s="5" t="s">
        <v>3447</v>
      </c>
      <c r="O2918" s="18">
        <v>44727</v>
      </c>
      <c r="P2918" s="5" t="s">
        <v>7</v>
      </c>
      <c r="Q2918" s="19">
        <v>29106.03</v>
      </c>
      <c r="R2918" s="19">
        <v>29106.03</v>
      </c>
      <c r="S2918" s="19">
        <v>0</v>
      </c>
      <c r="T2918" s="19">
        <v>0</v>
      </c>
    </row>
    <row r="2919" spans="1:20" outlineLevel="3" x14ac:dyDescent="0.35">
      <c r="H2919" s="1" t="s">
        <v>11500</v>
      </c>
      <c r="O2919" s="18"/>
      <c r="Q2919" s="19">
        <f>SUBTOTAL(9,Q2913:Q2918)</f>
        <v>98903</v>
      </c>
      <c r="R2919" s="19">
        <f>SUBTOTAL(9,R2913:R2918)</f>
        <v>93085.61</v>
      </c>
      <c r="S2919" s="19">
        <f>SUBTOTAL(9,S2913:S2918)</f>
        <v>5817.39</v>
      </c>
      <c r="T2919" s="19">
        <f>SUBTOTAL(9,T2913:T2918)</f>
        <v>0</v>
      </c>
    </row>
    <row r="2920" spans="1:20" ht="29" outlineLevel="4" x14ac:dyDescent="0.35">
      <c r="A2920" s="9" t="s">
        <v>104</v>
      </c>
      <c r="B2920" s="9" t="s">
        <v>105</v>
      </c>
      <c r="C2920" s="12" t="s">
        <v>3408</v>
      </c>
      <c r="D2920" s="5" t="s">
        <v>3409</v>
      </c>
      <c r="E2920" s="9" t="s">
        <v>3414</v>
      </c>
      <c r="F2920" s="5" t="s">
        <v>4</v>
      </c>
      <c r="G2920" s="5" t="s">
        <v>45</v>
      </c>
      <c r="H2920" s="5" t="s">
        <v>3450</v>
      </c>
      <c r="I2920" s="4" t="s">
        <v>12637</v>
      </c>
      <c r="J2920" s="5" t="s">
        <v>4</v>
      </c>
      <c r="K2920" s="5" t="s">
        <v>4</v>
      </c>
      <c r="L2920" s="5" t="s">
        <v>4</v>
      </c>
      <c r="M2920" s="5" t="s">
        <v>5</v>
      </c>
      <c r="N2920" s="5" t="s">
        <v>3448</v>
      </c>
      <c r="O2920" s="18">
        <v>44504</v>
      </c>
      <c r="P2920" s="5" t="s">
        <v>3449</v>
      </c>
      <c r="Q2920" s="19">
        <v>4679.4399999999996</v>
      </c>
      <c r="R2920" s="19">
        <v>0</v>
      </c>
      <c r="S2920" s="19">
        <v>4679.4399999999996</v>
      </c>
      <c r="T2920" s="19">
        <v>0</v>
      </c>
    </row>
    <row r="2921" spans="1:20" ht="29" outlineLevel="4" x14ac:dyDescent="0.35">
      <c r="A2921" s="9" t="s">
        <v>104</v>
      </c>
      <c r="B2921" s="9" t="s">
        <v>105</v>
      </c>
      <c r="C2921" s="12" t="s">
        <v>3408</v>
      </c>
      <c r="D2921" s="5" t="s">
        <v>3409</v>
      </c>
      <c r="E2921" s="9" t="s">
        <v>3414</v>
      </c>
      <c r="F2921" s="5" t="s">
        <v>4</v>
      </c>
      <c r="G2921" s="5" t="s">
        <v>45</v>
      </c>
      <c r="H2921" s="5" t="s">
        <v>3450</v>
      </c>
      <c r="I2921" s="4" t="s">
        <v>12637</v>
      </c>
      <c r="J2921" s="5" t="s">
        <v>4</v>
      </c>
      <c r="K2921" s="5" t="s">
        <v>4</v>
      </c>
      <c r="L2921" s="5" t="s">
        <v>4</v>
      </c>
      <c r="M2921" s="5" t="s">
        <v>5</v>
      </c>
      <c r="N2921" s="5" t="s">
        <v>3451</v>
      </c>
      <c r="O2921" s="18">
        <v>44623</v>
      </c>
      <c r="P2921" s="5" t="s">
        <v>3452</v>
      </c>
      <c r="Q2921" s="19">
        <v>845.33</v>
      </c>
      <c r="R2921" s="19">
        <v>0</v>
      </c>
      <c r="S2921" s="19">
        <v>845.33</v>
      </c>
      <c r="T2921" s="19">
        <v>0</v>
      </c>
    </row>
    <row r="2922" spans="1:20" ht="29" outlineLevel="4" x14ac:dyDescent="0.35">
      <c r="A2922" s="9" t="s">
        <v>104</v>
      </c>
      <c r="B2922" s="9" t="s">
        <v>105</v>
      </c>
      <c r="C2922" s="12" t="s">
        <v>3408</v>
      </c>
      <c r="D2922" s="5" t="s">
        <v>3409</v>
      </c>
      <c r="E2922" s="9" t="s">
        <v>3414</v>
      </c>
      <c r="F2922" s="5" t="s">
        <v>4</v>
      </c>
      <c r="G2922" s="5" t="s">
        <v>45</v>
      </c>
      <c r="H2922" s="5" t="s">
        <v>3450</v>
      </c>
      <c r="I2922" s="4" t="s">
        <v>12637</v>
      </c>
      <c r="J2922" s="5" t="s">
        <v>4</v>
      </c>
      <c r="K2922" s="5" t="s">
        <v>4</v>
      </c>
      <c r="L2922" s="5" t="s">
        <v>4</v>
      </c>
      <c r="M2922" s="5" t="s">
        <v>5</v>
      </c>
      <c r="N2922" s="5" t="s">
        <v>3453</v>
      </c>
      <c r="O2922" s="18">
        <v>44704</v>
      </c>
      <c r="P2922" s="5" t="s">
        <v>3454</v>
      </c>
      <c r="Q2922" s="19">
        <v>927.12</v>
      </c>
      <c r="R2922" s="19">
        <v>0</v>
      </c>
      <c r="S2922" s="19">
        <v>927.12</v>
      </c>
      <c r="T2922" s="19">
        <v>0</v>
      </c>
    </row>
    <row r="2923" spans="1:20" ht="29" outlineLevel="4" x14ac:dyDescent="0.35">
      <c r="A2923" s="9" t="s">
        <v>104</v>
      </c>
      <c r="B2923" s="9" t="s">
        <v>105</v>
      </c>
      <c r="C2923" s="12" t="s">
        <v>3408</v>
      </c>
      <c r="D2923" s="5" t="s">
        <v>3409</v>
      </c>
      <c r="E2923" s="9" t="s">
        <v>3414</v>
      </c>
      <c r="F2923" s="5" t="s">
        <v>1200</v>
      </c>
      <c r="G2923" s="5" t="s">
        <v>4</v>
      </c>
      <c r="H2923" s="5" t="s">
        <v>3450</v>
      </c>
      <c r="I2923" s="4" t="s">
        <v>12637</v>
      </c>
      <c r="J2923" s="5" t="s">
        <v>4</v>
      </c>
      <c r="K2923" s="5" t="s">
        <v>4</v>
      </c>
      <c r="L2923" s="5" t="s">
        <v>4</v>
      </c>
      <c r="M2923" s="5" t="s">
        <v>5</v>
      </c>
      <c r="N2923" s="5" t="s">
        <v>3448</v>
      </c>
      <c r="O2923" s="18">
        <v>44504</v>
      </c>
      <c r="P2923" s="5" t="s">
        <v>3449</v>
      </c>
      <c r="Q2923" s="19">
        <v>37435.57</v>
      </c>
      <c r="R2923" s="19">
        <v>37435.57</v>
      </c>
      <c r="S2923" s="19">
        <v>0</v>
      </c>
      <c r="T2923" s="19">
        <v>0</v>
      </c>
    </row>
    <row r="2924" spans="1:20" ht="29" outlineLevel="4" x14ac:dyDescent="0.35">
      <c r="A2924" s="9" t="s">
        <v>104</v>
      </c>
      <c r="B2924" s="9" t="s">
        <v>105</v>
      </c>
      <c r="C2924" s="12" t="s">
        <v>3408</v>
      </c>
      <c r="D2924" s="5" t="s">
        <v>3409</v>
      </c>
      <c r="E2924" s="9" t="s">
        <v>3414</v>
      </c>
      <c r="F2924" s="5" t="s">
        <v>1200</v>
      </c>
      <c r="G2924" s="5" t="s">
        <v>4</v>
      </c>
      <c r="H2924" s="5" t="s">
        <v>3450</v>
      </c>
      <c r="I2924" s="4" t="s">
        <v>12637</v>
      </c>
      <c r="J2924" s="5" t="s">
        <v>4</v>
      </c>
      <c r="K2924" s="5" t="s">
        <v>4</v>
      </c>
      <c r="L2924" s="5" t="s">
        <v>4</v>
      </c>
      <c r="M2924" s="5" t="s">
        <v>5</v>
      </c>
      <c r="N2924" s="5" t="s">
        <v>3451</v>
      </c>
      <c r="O2924" s="18">
        <v>44623</v>
      </c>
      <c r="P2924" s="5" t="s">
        <v>3452</v>
      </c>
      <c r="Q2924" s="19">
        <v>6762.67</v>
      </c>
      <c r="R2924" s="19">
        <v>6762.67</v>
      </c>
      <c r="S2924" s="19">
        <v>0</v>
      </c>
      <c r="T2924" s="19">
        <v>0</v>
      </c>
    </row>
    <row r="2925" spans="1:20" ht="29" outlineLevel="4" x14ac:dyDescent="0.35">
      <c r="A2925" s="9" t="s">
        <v>104</v>
      </c>
      <c r="B2925" s="9" t="s">
        <v>105</v>
      </c>
      <c r="C2925" s="12" t="s">
        <v>3408</v>
      </c>
      <c r="D2925" s="5" t="s">
        <v>3409</v>
      </c>
      <c r="E2925" s="9" t="s">
        <v>3414</v>
      </c>
      <c r="F2925" s="5" t="s">
        <v>1200</v>
      </c>
      <c r="G2925" s="5" t="s">
        <v>4</v>
      </c>
      <c r="H2925" s="5" t="s">
        <v>3450</v>
      </c>
      <c r="I2925" s="4" t="s">
        <v>12637</v>
      </c>
      <c r="J2925" s="5" t="s">
        <v>4</v>
      </c>
      <c r="K2925" s="5" t="s">
        <v>4</v>
      </c>
      <c r="L2925" s="5" t="s">
        <v>4</v>
      </c>
      <c r="M2925" s="5" t="s">
        <v>5</v>
      </c>
      <c r="N2925" s="5" t="s">
        <v>3453</v>
      </c>
      <c r="O2925" s="18">
        <v>44704</v>
      </c>
      <c r="P2925" s="5" t="s">
        <v>3454</v>
      </c>
      <c r="Q2925" s="19">
        <v>7416.88</v>
      </c>
      <c r="R2925" s="19">
        <v>7416.88</v>
      </c>
      <c r="S2925" s="19">
        <v>0</v>
      </c>
      <c r="T2925" s="19">
        <v>0</v>
      </c>
    </row>
    <row r="2926" spans="1:20" outlineLevel="3" x14ac:dyDescent="0.35">
      <c r="H2926" s="1" t="s">
        <v>11501</v>
      </c>
      <c r="O2926" s="18"/>
      <c r="Q2926" s="19">
        <f>SUBTOTAL(9,Q2920:Q2925)</f>
        <v>58067.009999999995</v>
      </c>
      <c r="R2926" s="19">
        <f>SUBTOTAL(9,R2920:R2925)</f>
        <v>51615.119999999995</v>
      </c>
      <c r="S2926" s="19">
        <f>SUBTOTAL(9,S2920:S2925)</f>
        <v>6451.8899999999994</v>
      </c>
      <c r="T2926" s="19">
        <f>SUBTOTAL(9,T2920:T2925)</f>
        <v>0</v>
      </c>
    </row>
    <row r="2927" spans="1:20" outlineLevel="4" x14ac:dyDescent="0.35">
      <c r="A2927" s="9" t="s">
        <v>104</v>
      </c>
      <c r="B2927" s="9" t="s">
        <v>105</v>
      </c>
      <c r="C2927" s="12" t="s">
        <v>3408</v>
      </c>
      <c r="D2927" s="5" t="s">
        <v>3409</v>
      </c>
      <c r="E2927" s="9" t="s">
        <v>3409</v>
      </c>
      <c r="F2927" s="5" t="s">
        <v>4</v>
      </c>
      <c r="G2927" s="5" t="s">
        <v>106</v>
      </c>
      <c r="H2927" s="5" t="s">
        <v>108</v>
      </c>
      <c r="I2927" s="20" t="s">
        <v>12479</v>
      </c>
      <c r="J2927" s="5" t="s">
        <v>4</v>
      </c>
      <c r="K2927" s="5" t="s">
        <v>4</v>
      </c>
      <c r="L2927" s="5" t="s">
        <v>4</v>
      </c>
      <c r="M2927" s="5" t="s">
        <v>5</v>
      </c>
      <c r="N2927" s="5" t="s">
        <v>3455</v>
      </c>
      <c r="O2927" s="18">
        <v>44524</v>
      </c>
      <c r="P2927" s="5" t="s">
        <v>7</v>
      </c>
      <c r="Q2927" s="19">
        <v>80564</v>
      </c>
      <c r="R2927" s="19">
        <v>0</v>
      </c>
      <c r="S2927" s="19">
        <v>80564</v>
      </c>
      <c r="T2927" s="19">
        <v>0</v>
      </c>
    </row>
    <row r="2928" spans="1:20" outlineLevel="3" x14ac:dyDescent="0.35">
      <c r="H2928" s="1" t="s">
        <v>10932</v>
      </c>
      <c r="O2928" s="18"/>
      <c r="Q2928" s="19">
        <f>SUBTOTAL(9,Q2927:Q2927)</f>
        <v>80564</v>
      </c>
      <c r="R2928" s="19">
        <f>SUBTOTAL(9,R2927:R2927)</f>
        <v>0</v>
      </c>
      <c r="S2928" s="19">
        <f>SUBTOTAL(9,S2927:S2927)</f>
        <v>80564</v>
      </c>
      <c r="T2928" s="19">
        <f>SUBTOTAL(9,T2927:T2927)</f>
        <v>0</v>
      </c>
    </row>
    <row r="2929" spans="1:20" outlineLevel="4" x14ac:dyDescent="0.35">
      <c r="A2929" s="9" t="s">
        <v>104</v>
      </c>
      <c r="B2929" s="9" t="s">
        <v>105</v>
      </c>
      <c r="C2929" s="12" t="s">
        <v>3408</v>
      </c>
      <c r="D2929" s="5" t="s">
        <v>3409</v>
      </c>
      <c r="E2929" s="9" t="s">
        <v>3409</v>
      </c>
      <c r="F2929" s="5" t="s">
        <v>4</v>
      </c>
      <c r="G2929" s="5" t="s">
        <v>106</v>
      </c>
      <c r="H2929" s="5" t="s">
        <v>109</v>
      </c>
      <c r="I2929" s="20" t="s">
        <v>12480</v>
      </c>
      <c r="J2929" s="5" t="s">
        <v>4</v>
      </c>
      <c r="K2929" s="5" t="s">
        <v>4</v>
      </c>
      <c r="L2929" s="5" t="s">
        <v>4</v>
      </c>
      <c r="M2929" s="5" t="s">
        <v>5</v>
      </c>
      <c r="N2929" s="5" t="s">
        <v>3455</v>
      </c>
      <c r="O2929" s="18">
        <v>44524</v>
      </c>
      <c r="P2929" s="5" t="s">
        <v>7</v>
      </c>
      <c r="Q2929" s="19">
        <v>166859</v>
      </c>
      <c r="R2929" s="19">
        <v>0</v>
      </c>
      <c r="S2929" s="19">
        <v>166859</v>
      </c>
      <c r="T2929" s="19">
        <v>0</v>
      </c>
    </row>
    <row r="2930" spans="1:20" outlineLevel="3" x14ac:dyDescent="0.35">
      <c r="H2930" s="1" t="s">
        <v>10933</v>
      </c>
      <c r="O2930" s="18"/>
      <c r="Q2930" s="19">
        <f>SUBTOTAL(9,Q2929:Q2929)</f>
        <v>166859</v>
      </c>
      <c r="R2930" s="19">
        <f>SUBTOTAL(9,R2929:R2929)</f>
        <v>0</v>
      </c>
      <c r="S2930" s="19">
        <f>SUBTOTAL(9,S2929:S2929)</f>
        <v>166859</v>
      </c>
      <c r="T2930" s="19">
        <f>SUBTOTAL(9,T2929:T2929)</f>
        <v>0</v>
      </c>
    </row>
    <row r="2931" spans="1:20" outlineLevel="4" x14ac:dyDescent="0.35">
      <c r="A2931" s="9" t="s">
        <v>104</v>
      </c>
      <c r="B2931" s="9" t="s">
        <v>105</v>
      </c>
      <c r="C2931" s="12" t="s">
        <v>3408</v>
      </c>
      <c r="D2931" s="5" t="s">
        <v>3409</v>
      </c>
      <c r="E2931" s="9" t="s">
        <v>3409</v>
      </c>
      <c r="F2931" s="5" t="s">
        <v>4</v>
      </c>
      <c r="G2931" s="5" t="s">
        <v>106</v>
      </c>
      <c r="H2931" s="5" t="s">
        <v>110</v>
      </c>
      <c r="I2931" s="20" t="s">
        <v>12481</v>
      </c>
      <c r="J2931" s="5" t="s">
        <v>4</v>
      </c>
      <c r="K2931" s="5" t="s">
        <v>4</v>
      </c>
      <c r="L2931" s="5" t="s">
        <v>4</v>
      </c>
      <c r="M2931" s="5" t="s">
        <v>5</v>
      </c>
      <c r="N2931" s="5" t="s">
        <v>3455</v>
      </c>
      <c r="O2931" s="18">
        <v>44524</v>
      </c>
      <c r="P2931" s="5" t="s">
        <v>7</v>
      </c>
      <c r="Q2931" s="19">
        <v>79175</v>
      </c>
      <c r="R2931" s="19">
        <v>0</v>
      </c>
      <c r="S2931" s="19">
        <v>79175</v>
      </c>
      <c r="T2931" s="19">
        <v>0</v>
      </c>
    </row>
    <row r="2932" spans="1:20" outlineLevel="3" x14ac:dyDescent="0.35">
      <c r="H2932" s="1" t="s">
        <v>10934</v>
      </c>
      <c r="O2932" s="18"/>
      <c r="Q2932" s="19">
        <f>SUBTOTAL(9,Q2931:Q2931)</f>
        <v>79175</v>
      </c>
      <c r="R2932" s="19">
        <f>SUBTOTAL(9,R2931:R2931)</f>
        <v>0</v>
      </c>
      <c r="S2932" s="19">
        <f>SUBTOTAL(9,S2931:S2931)</f>
        <v>79175</v>
      </c>
      <c r="T2932" s="19">
        <f>SUBTOTAL(9,T2931:T2931)</f>
        <v>0</v>
      </c>
    </row>
    <row r="2933" spans="1:20" outlineLevel="2" x14ac:dyDescent="0.35">
      <c r="C2933" s="11" t="s">
        <v>10321</v>
      </c>
      <c r="O2933" s="18"/>
      <c r="Q2933" s="19">
        <f>SUBTOTAL(9,Q2893:Q2931)</f>
        <v>986407.00999999989</v>
      </c>
      <c r="R2933" s="19">
        <f>SUBTOTAL(9,R2893:R2931)</f>
        <v>644567.88</v>
      </c>
      <c r="S2933" s="19">
        <f>SUBTOTAL(9,S2893:S2931)</f>
        <v>341839.13</v>
      </c>
      <c r="T2933" s="19">
        <f>SUBTOTAL(9,T2893:T2931)</f>
        <v>0</v>
      </c>
    </row>
    <row r="2934" spans="1:20" ht="29" outlineLevel="4" x14ac:dyDescent="0.35">
      <c r="A2934" s="9" t="s">
        <v>74</v>
      </c>
      <c r="B2934" s="9" t="s">
        <v>75</v>
      </c>
      <c r="C2934" s="12" t="s">
        <v>3456</v>
      </c>
      <c r="D2934" s="5" t="s">
        <v>3457</v>
      </c>
      <c r="E2934" s="9" t="s">
        <v>3457</v>
      </c>
      <c r="F2934" s="5" t="s">
        <v>4</v>
      </c>
      <c r="G2934" s="5" t="s">
        <v>729</v>
      </c>
      <c r="H2934" s="5" t="s">
        <v>3460</v>
      </c>
      <c r="I2934" s="4" t="s">
        <v>3461</v>
      </c>
      <c r="J2934" s="5" t="s">
        <v>4</v>
      </c>
      <c r="K2934" s="5" t="s">
        <v>4</v>
      </c>
      <c r="L2934" s="5" t="s">
        <v>4</v>
      </c>
      <c r="M2934" s="5" t="s">
        <v>5</v>
      </c>
      <c r="N2934" s="5" t="s">
        <v>3458</v>
      </c>
      <c r="O2934" s="18">
        <v>44420</v>
      </c>
      <c r="P2934" s="5" t="s">
        <v>3459</v>
      </c>
      <c r="Q2934" s="19">
        <v>16857</v>
      </c>
      <c r="R2934" s="19">
        <v>0</v>
      </c>
      <c r="S2934" s="19">
        <v>16857</v>
      </c>
      <c r="T2934" s="19">
        <v>0</v>
      </c>
    </row>
    <row r="2935" spans="1:20" ht="29" outlineLevel="4" x14ac:dyDescent="0.35">
      <c r="A2935" s="9" t="s">
        <v>74</v>
      </c>
      <c r="B2935" s="9" t="s">
        <v>75</v>
      </c>
      <c r="C2935" s="12" t="s">
        <v>3456</v>
      </c>
      <c r="D2935" s="5" t="s">
        <v>3457</v>
      </c>
      <c r="E2935" s="9" t="s">
        <v>3457</v>
      </c>
      <c r="F2935" s="5" t="s">
        <v>4</v>
      </c>
      <c r="G2935" s="5" t="s">
        <v>729</v>
      </c>
      <c r="H2935" s="5" t="s">
        <v>3460</v>
      </c>
      <c r="I2935" s="4" t="s">
        <v>3461</v>
      </c>
      <c r="J2935" s="5" t="s">
        <v>4</v>
      </c>
      <c r="K2935" s="5" t="s">
        <v>4</v>
      </c>
      <c r="L2935" s="5" t="s">
        <v>4</v>
      </c>
      <c r="M2935" s="5" t="s">
        <v>5</v>
      </c>
      <c r="N2935" s="5" t="s">
        <v>3462</v>
      </c>
      <c r="O2935" s="18">
        <v>44462</v>
      </c>
      <c r="P2935" s="5" t="s">
        <v>3463</v>
      </c>
      <c r="Q2935" s="19">
        <v>279835</v>
      </c>
      <c r="R2935" s="19">
        <v>0</v>
      </c>
      <c r="S2935" s="19">
        <v>279835</v>
      </c>
      <c r="T2935" s="19">
        <v>0</v>
      </c>
    </row>
    <row r="2936" spans="1:20" ht="29" outlineLevel="4" x14ac:dyDescent="0.35">
      <c r="A2936" s="9" t="s">
        <v>74</v>
      </c>
      <c r="B2936" s="9" t="s">
        <v>75</v>
      </c>
      <c r="C2936" s="12" t="s">
        <v>3456</v>
      </c>
      <c r="D2936" s="5" t="s">
        <v>3457</v>
      </c>
      <c r="E2936" s="9" t="s">
        <v>3457</v>
      </c>
      <c r="F2936" s="5" t="s">
        <v>4</v>
      </c>
      <c r="G2936" s="5" t="s">
        <v>729</v>
      </c>
      <c r="H2936" s="5" t="s">
        <v>3460</v>
      </c>
      <c r="I2936" s="4" t="s">
        <v>3461</v>
      </c>
      <c r="J2936" s="5" t="s">
        <v>4</v>
      </c>
      <c r="K2936" s="5" t="s">
        <v>4</v>
      </c>
      <c r="L2936" s="5" t="s">
        <v>4</v>
      </c>
      <c r="M2936" s="5" t="s">
        <v>5</v>
      </c>
      <c r="N2936" s="5" t="s">
        <v>3464</v>
      </c>
      <c r="O2936" s="18">
        <v>44481</v>
      </c>
      <c r="P2936" s="5" t="s">
        <v>3465</v>
      </c>
      <c r="Q2936" s="19">
        <v>28724</v>
      </c>
      <c r="R2936" s="19">
        <v>0</v>
      </c>
      <c r="S2936" s="19">
        <v>28724</v>
      </c>
      <c r="T2936" s="19">
        <v>0</v>
      </c>
    </row>
    <row r="2937" spans="1:20" ht="29" outlineLevel="4" x14ac:dyDescent="0.35">
      <c r="A2937" s="9" t="s">
        <v>74</v>
      </c>
      <c r="B2937" s="9" t="s">
        <v>75</v>
      </c>
      <c r="C2937" s="12" t="s">
        <v>3456</v>
      </c>
      <c r="D2937" s="5" t="s">
        <v>3457</v>
      </c>
      <c r="E2937" s="9" t="s">
        <v>3457</v>
      </c>
      <c r="F2937" s="5" t="s">
        <v>4</v>
      </c>
      <c r="G2937" s="5" t="s">
        <v>729</v>
      </c>
      <c r="H2937" s="5" t="s">
        <v>3460</v>
      </c>
      <c r="I2937" s="4" t="s">
        <v>3461</v>
      </c>
      <c r="J2937" s="5" t="s">
        <v>4</v>
      </c>
      <c r="K2937" s="5" t="s">
        <v>4</v>
      </c>
      <c r="L2937" s="5" t="s">
        <v>4</v>
      </c>
      <c r="M2937" s="5" t="s">
        <v>5</v>
      </c>
      <c r="N2937" s="5" t="s">
        <v>3466</v>
      </c>
      <c r="O2937" s="18">
        <v>44524</v>
      </c>
      <c r="P2937" s="5" t="s">
        <v>3467</v>
      </c>
      <c r="Q2937" s="19">
        <v>168096</v>
      </c>
      <c r="R2937" s="19">
        <v>0</v>
      </c>
      <c r="S2937" s="19">
        <v>168096</v>
      </c>
      <c r="T2937" s="19">
        <v>0</v>
      </c>
    </row>
    <row r="2938" spans="1:20" ht="29" outlineLevel="4" x14ac:dyDescent="0.35">
      <c r="A2938" s="9" t="s">
        <v>74</v>
      </c>
      <c r="B2938" s="9" t="s">
        <v>75</v>
      </c>
      <c r="C2938" s="12" t="s">
        <v>3456</v>
      </c>
      <c r="D2938" s="5" t="s">
        <v>3457</v>
      </c>
      <c r="E2938" s="9" t="s">
        <v>3457</v>
      </c>
      <c r="F2938" s="5" t="s">
        <v>4</v>
      </c>
      <c r="G2938" s="5" t="s">
        <v>729</v>
      </c>
      <c r="H2938" s="5" t="s">
        <v>3460</v>
      </c>
      <c r="I2938" s="4" t="s">
        <v>3461</v>
      </c>
      <c r="J2938" s="5" t="s">
        <v>4</v>
      </c>
      <c r="K2938" s="5" t="s">
        <v>4</v>
      </c>
      <c r="L2938" s="5" t="s">
        <v>4</v>
      </c>
      <c r="M2938" s="5" t="s">
        <v>5</v>
      </c>
      <c r="N2938" s="5" t="s">
        <v>3468</v>
      </c>
      <c r="O2938" s="18">
        <v>44560</v>
      </c>
      <c r="P2938" s="5" t="s">
        <v>3469</v>
      </c>
      <c r="Q2938" s="19">
        <v>1344</v>
      </c>
      <c r="R2938" s="19">
        <v>0</v>
      </c>
      <c r="S2938" s="19">
        <v>1344</v>
      </c>
      <c r="T2938" s="19">
        <v>0</v>
      </c>
    </row>
    <row r="2939" spans="1:20" ht="29" outlineLevel="4" x14ac:dyDescent="0.35">
      <c r="A2939" s="9" t="s">
        <v>74</v>
      </c>
      <c r="B2939" s="9" t="s">
        <v>75</v>
      </c>
      <c r="C2939" s="12" t="s">
        <v>3456</v>
      </c>
      <c r="D2939" s="5" t="s">
        <v>3457</v>
      </c>
      <c r="E2939" s="9" t="s">
        <v>3457</v>
      </c>
      <c r="F2939" s="5" t="s">
        <v>4</v>
      </c>
      <c r="G2939" s="5" t="s">
        <v>729</v>
      </c>
      <c r="H2939" s="5" t="s">
        <v>3460</v>
      </c>
      <c r="I2939" s="4" t="s">
        <v>3461</v>
      </c>
      <c r="J2939" s="5" t="s">
        <v>4</v>
      </c>
      <c r="K2939" s="5" t="s">
        <v>4</v>
      </c>
      <c r="L2939" s="5" t="s">
        <v>4</v>
      </c>
      <c r="M2939" s="5" t="s">
        <v>5</v>
      </c>
      <c r="N2939" s="5" t="s">
        <v>3470</v>
      </c>
      <c r="O2939" s="18">
        <v>44603</v>
      </c>
      <c r="P2939" s="5" t="s">
        <v>3471</v>
      </c>
      <c r="Q2939" s="19">
        <v>1740</v>
      </c>
      <c r="R2939" s="19">
        <v>0</v>
      </c>
      <c r="S2939" s="19">
        <v>1740</v>
      </c>
      <c r="T2939" s="19">
        <v>0</v>
      </c>
    </row>
    <row r="2940" spans="1:20" outlineLevel="3" x14ac:dyDescent="0.35">
      <c r="H2940" s="1" t="s">
        <v>11502</v>
      </c>
      <c r="O2940" s="18"/>
      <c r="Q2940" s="19">
        <f>SUBTOTAL(9,Q2934:Q2939)</f>
        <v>496596</v>
      </c>
      <c r="R2940" s="19">
        <f>SUBTOTAL(9,R2934:R2939)</f>
        <v>0</v>
      </c>
      <c r="S2940" s="19">
        <f>SUBTOTAL(9,S2934:S2939)</f>
        <v>496596</v>
      </c>
      <c r="T2940" s="19">
        <f>SUBTOTAL(9,T2934:T2939)</f>
        <v>0</v>
      </c>
    </row>
    <row r="2941" spans="1:20" outlineLevel="4" x14ac:dyDescent="0.35">
      <c r="A2941" s="9" t="s">
        <v>74</v>
      </c>
      <c r="B2941" s="9" t="s">
        <v>75</v>
      </c>
      <c r="C2941" s="12" t="s">
        <v>3456</v>
      </c>
      <c r="D2941" s="5" t="s">
        <v>3457</v>
      </c>
      <c r="E2941" s="9" t="s">
        <v>3457</v>
      </c>
      <c r="F2941" s="5" t="s">
        <v>77</v>
      </c>
      <c r="G2941" s="5" t="s">
        <v>4</v>
      </c>
      <c r="H2941" s="5" t="s">
        <v>3474</v>
      </c>
      <c r="I2941" s="4" t="s">
        <v>3475</v>
      </c>
      <c r="J2941" s="5" t="s">
        <v>4</v>
      </c>
      <c r="K2941" s="5" t="s">
        <v>4</v>
      </c>
      <c r="L2941" s="5" t="s">
        <v>4</v>
      </c>
      <c r="M2941" s="5" t="s">
        <v>5</v>
      </c>
      <c r="N2941" s="5" t="s">
        <v>3472</v>
      </c>
      <c r="O2941" s="18">
        <v>44378</v>
      </c>
      <c r="P2941" s="5" t="s">
        <v>3473</v>
      </c>
      <c r="Q2941" s="19">
        <v>6949.81</v>
      </c>
      <c r="R2941" s="19">
        <v>6949.81</v>
      </c>
      <c r="S2941" s="19">
        <v>0</v>
      </c>
      <c r="T2941" s="19">
        <v>0</v>
      </c>
    </row>
    <row r="2942" spans="1:20" outlineLevel="4" x14ac:dyDescent="0.35">
      <c r="A2942" s="9" t="s">
        <v>74</v>
      </c>
      <c r="B2942" s="9" t="s">
        <v>75</v>
      </c>
      <c r="C2942" s="12" t="s">
        <v>3456</v>
      </c>
      <c r="D2942" s="5" t="s">
        <v>3457</v>
      </c>
      <c r="E2942" s="9" t="s">
        <v>3457</v>
      </c>
      <c r="F2942" s="5" t="s">
        <v>77</v>
      </c>
      <c r="G2942" s="5" t="s">
        <v>4</v>
      </c>
      <c r="H2942" s="5" t="s">
        <v>3474</v>
      </c>
      <c r="I2942" s="4" t="s">
        <v>3475</v>
      </c>
      <c r="J2942" s="5" t="s">
        <v>4</v>
      </c>
      <c r="K2942" s="5" t="s">
        <v>4</v>
      </c>
      <c r="L2942" s="5" t="s">
        <v>4</v>
      </c>
      <c r="M2942" s="5" t="s">
        <v>5</v>
      </c>
      <c r="N2942" s="5" t="s">
        <v>3476</v>
      </c>
      <c r="O2942" s="18">
        <v>44420</v>
      </c>
      <c r="P2942" s="5" t="s">
        <v>3459</v>
      </c>
      <c r="Q2942" s="19">
        <v>9266</v>
      </c>
      <c r="R2942" s="19">
        <v>9266</v>
      </c>
      <c r="S2942" s="19">
        <v>0</v>
      </c>
      <c r="T2942" s="19">
        <v>0</v>
      </c>
    </row>
    <row r="2943" spans="1:20" outlineLevel="4" x14ac:dyDescent="0.35">
      <c r="A2943" s="9" t="s">
        <v>74</v>
      </c>
      <c r="B2943" s="9" t="s">
        <v>75</v>
      </c>
      <c r="C2943" s="12" t="s">
        <v>3456</v>
      </c>
      <c r="D2943" s="5" t="s">
        <v>3457</v>
      </c>
      <c r="E2943" s="9" t="s">
        <v>3457</v>
      </c>
      <c r="F2943" s="5" t="s">
        <v>77</v>
      </c>
      <c r="G2943" s="5" t="s">
        <v>4</v>
      </c>
      <c r="H2943" s="5" t="s">
        <v>3474</v>
      </c>
      <c r="I2943" s="4" t="s">
        <v>3475</v>
      </c>
      <c r="J2943" s="5" t="s">
        <v>4</v>
      </c>
      <c r="K2943" s="5" t="s">
        <v>4</v>
      </c>
      <c r="L2943" s="5" t="s">
        <v>4</v>
      </c>
      <c r="M2943" s="5" t="s">
        <v>5</v>
      </c>
      <c r="N2943" s="5" t="s">
        <v>3477</v>
      </c>
      <c r="O2943" s="18">
        <v>44481</v>
      </c>
      <c r="P2943" s="5" t="s">
        <v>3465</v>
      </c>
      <c r="Q2943" s="19">
        <v>11583</v>
      </c>
      <c r="R2943" s="19">
        <v>11583</v>
      </c>
      <c r="S2943" s="19">
        <v>0</v>
      </c>
      <c r="T2943" s="19">
        <v>0</v>
      </c>
    </row>
    <row r="2944" spans="1:20" outlineLevel="4" x14ac:dyDescent="0.35">
      <c r="A2944" s="9" t="s">
        <v>74</v>
      </c>
      <c r="B2944" s="9" t="s">
        <v>75</v>
      </c>
      <c r="C2944" s="12" t="s">
        <v>3456</v>
      </c>
      <c r="D2944" s="5" t="s">
        <v>3457</v>
      </c>
      <c r="E2944" s="9" t="s">
        <v>3457</v>
      </c>
      <c r="F2944" s="5" t="s">
        <v>77</v>
      </c>
      <c r="G2944" s="5" t="s">
        <v>4</v>
      </c>
      <c r="H2944" s="5" t="s">
        <v>3474</v>
      </c>
      <c r="I2944" s="4" t="s">
        <v>3475</v>
      </c>
      <c r="J2944" s="5" t="s">
        <v>4</v>
      </c>
      <c r="K2944" s="5" t="s">
        <v>4</v>
      </c>
      <c r="L2944" s="5" t="s">
        <v>4</v>
      </c>
      <c r="M2944" s="5" t="s">
        <v>5</v>
      </c>
      <c r="N2944" s="5" t="s">
        <v>3478</v>
      </c>
      <c r="O2944" s="18">
        <v>44518</v>
      </c>
      <c r="P2944" s="5" t="s">
        <v>3479</v>
      </c>
      <c r="Q2944" s="19">
        <v>4633</v>
      </c>
      <c r="R2944" s="19">
        <v>4633</v>
      </c>
      <c r="S2944" s="19">
        <v>0</v>
      </c>
      <c r="T2944" s="19">
        <v>0</v>
      </c>
    </row>
    <row r="2945" spans="1:20" outlineLevel="4" x14ac:dyDescent="0.35">
      <c r="A2945" s="9" t="s">
        <v>74</v>
      </c>
      <c r="B2945" s="9" t="s">
        <v>75</v>
      </c>
      <c r="C2945" s="12" t="s">
        <v>3456</v>
      </c>
      <c r="D2945" s="5" t="s">
        <v>3457</v>
      </c>
      <c r="E2945" s="9" t="s">
        <v>3457</v>
      </c>
      <c r="F2945" s="5" t="s">
        <v>77</v>
      </c>
      <c r="G2945" s="5" t="s">
        <v>4</v>
      </c>
      <c r="H2945" s="5" t="s">
        <v>3474</v>
      </c>
      <c r="I2945" s="4" t="s">
        <v>3475</v>
      </c>
      <c r="J2945" s="5" t="s">
        <v>4</v>
      </c>
      <c r="K2945" s="5" t="s">
        <v>4</v>
      </c>
      <c r="L2945" s="5" t="s">
        <v>4</v>
      </c>
      <c r="M2945" s="5" t="s">
        <v>5</v>
      </c>
      <c r="N2945" s="5" t="s">
        <v>3480</v>
      </c>
      <c r="O2945" s="18">
        <v>44560</v>
      </c>
      <c r="P2945" s="5" t="s">
        <v>3469</v>
      </c>
      <c r="Q2945" s="19">
        <v>18533</v>
      </c>
      <c r="R2945" s="19">
        <v>18533</v>
      </c>
      <c r="S2945" s="19">
        <v>0</v>
      </c>
      <c r="T2945" s="19">
        <v>0</v>
      </c>
    </row>
    <row r="2946" spans="1:20" outlineLevel="4" x14ac:dyDescent="0.35">
      <c r="A2946" s="9" t="s">
        <v>74</v>
      </c>
      <c r="B2946" s="9" t="s">
        <v>75</v>
      </c>
      <c r="C2946" s="12" t="s">
        <v>3456</v>
      </c>
      <c r="D2946" s="5" t="s">
        <v>3457</v>
      </c>
      <c r="E2946" s="9" t="s">
        <v>3457</v>
      </c>
      <c r="F2946" s="5" t="s">
        <v>77</v>
      </c>
      <c r="G2946" s="5" t="s">
        <v>4</v>
      </c>
      <c r="H2946" s="5" t="s">
        <v>3474</v>
      </c>
      <c r="I2946" s="4" t="s">
        <v>3475</v>
      </c>
      <c r="J2946" s="5" t="s">
        <v>4</v>
      </c>
      <c r="K2946" s="5" t="s">
        <v>4</v>
      </c>
      <c r="L2946" s="5" t="s">
        <v>4</v>
      </c>
      <c r="M2946" s="5" t="s">
        <v>5</v>
      </c>
      <c r="N2946" s="5" t="s">
        <v>3481</v>
      </c>
      <c r="O2946" s="18">
        <v>44579</v>
      </c>
      <c r="P2946" s="5" t="s">
        <v>3482</v>
      </c>
      <c r="Q2946" s="19">
        <v>11583</v>
      </c>
      <c r="R2946" s="19">
        <v>11583</v>
      </c>
      <c r="S2946" s="19">
        <v>0</v>
      </c>
      <c r="T2946" s="19">
        <v>0</v>
      </c>
    </row>
    <row r="2947" spans="1:20" outlineLevel="4" x14ac:dyDescent="0.35">
      <c r="A2947" s="9" t="s">
        <v>74</v>
      </c>
      <c r="B2947" s="9" t="s">
        <v>75</v>
      </c>
      <c r="C2947" s="12" t="s">
        <v>3456</v>
      </c>
      <c r="D2947" s="5" t="s">
        <v>3457</v>
      </c>
      <c r="E2947" s="9" t="s">
        <v>3457</v>
      </c>
      <c r="F2947" s="5" t="s">
        <v>77</v>
      </c>
      <c r="G2947" s="5" t="s">
        <v>4</v>
      </c>
      <c r="H2947" s="5" t="s">
        <v>3474</v>
      </c>
      <c r="I2947" s="4" t="s">
        <v>3475</v>
      </c>
      <c r="J2947" s="5" t="s">
        <v>4</v>
      </c>
      <c r="K2947" s="5" t="s">
        <v>4</v>
      </c>
      <c r="L2947" s="5" t="s">
        <v>4</v>
      </c>
      <c r="M2947" s="5" t="s">
        <v>5</v>
      </c>
      <c r="N2947" s="5" t="s">
        <v>3483</v>
      </c>
      <c r="O2947" s="18">
        <v>44603</v>
      </c>
      <c r="P2947" s="5" t="s">
        <v>3471</v>
      </c>
      <c r="Q2947" s="19">
        <v>6949</v>
      </c>
      <c r="R2947" s="19">
        <v>6949</v>
      </c>
      <c r="S2947" s="19">
        <v>0</v>
      </c>
      <c r="T2947" s="19">
        <v>0</v>
      </c>
    </row>
    <row r="2948" spans="1:20" outlineLevel="4" x14ac:dyDescent="0.35">
      <c r="A2948" s="9" t="s">
        <v>74</v>
      </c>
      <c r="B2948" s="9" t="s">
        <v>75</v>
      </c>
      <c r="C2948" s="12" t="s">
        <v>3456</v>
      </c>
      <c r="D2948" s="5" t="s">
        <v>3457</v>
      </c>
      <c r="E2948" s="9" t="s">
        <v>3457</v>
      </c>
      <c r="F2948" s="5" t="s">
        <v>77</v>
      </c>
      <c r="G2948" s="5" t="s">
        <v>4</v>
      </c>
      <c r="H2948" s="5" t="s">
        <v>3474</v>
      </c>
      <c r="I2948" s="4" t="s">
        <v>3475</v>
      </c>
      <c r="J2948" s="5" t="s">
        <v>4</v>
      </c>
      <c r="K2948" s="5" t="s">
        <v>4</v>
      </c>
      <c r="L2948" s="5" t="s">
        <v>4</v>
      </c>
      <c r="M2948" s="5" t="s">
        <v>5</v>
      </c>
      <c r="N2948" s="5" t="s">
        <v>3484</v>
      </c>
      <c r="O2948" s="18">
        <v>44651</v>
      </c>
      <c r="P2948" s="5" t="s">
        <v>3485</v>
      </c>
      <c r="Q2948" s="19">
        <v>23166</v>
      </c>
      <c r="R2948" s="19">
        <v>23166</v>
      </c>
      <c r="S2948" s="19">
        <v>0</v>
      </c>
      <c r="T2948" s="19">
        <v>0</v>
      </c>
    </row>
    <row r="2949" spans="1:20" outlineLevel="4" x14ac:dyDescent="0.35">
      <c r="A2949" s="9" t="s">
        <v>74</v>
      </c>
      <c r="B2949" s="9" t="s">
        <v>75</v>
      </c>
      <c r="C2949" s="12" t="s">
        <v>3456</v>
      </c>
      <c r="D2949" s="5" t="s">
        <v>3457</v>
      </c>
      <c r="E2949" s="9" t="s">
        <v>3457</v>
      </c>
      <c r="F2949" s="5" t="s">
        <v>77</v>
      </c>
      <c r="G2949" s="5" t="s">
        <v>4</v>
      </c>
      <c r="H2949" s="5" t="s">
        <v>3474</v>
      </c>
      <c r="I2949" s="4" t="s">
        <v>3475</v>
      </c>
      <c r="J2949" s="5" t="s">
        <v>4</v>
      </c>
      <c r="K2949" s="5" t="s">
        <v>4</v>
      </c>
      <c r="L2949" s="5" t="s">
        <v>4</v>
      </c>
      <c r="M2949" s="5" t="s">
        <v>5</v>
      </c>
      <c r="N2949" s="5" t="s">
        <v>3486</v>
      </c>
      <c r="O2949" s="18">
        <v>44739</v>
      </c>
      <c r="P2949" s="5" t="s">
        <v>3487</v>
      </c>
      <c r="Q2949" s="19">
        <v>62550</v>
      </c>
      <c r="R2949" s="19">
        <v>62550</v>
      </c>
      <c r="S2949" s="19">
        <v>0</v>
      </c>
      <c r="T2949" s="19">
        <v>0</v>
      </c>
    </row>
    <row r="2950" spans="1:20" outlineLevel="3" x14ac:dyDescent="0.35">
      <c r="H2950" s="1" t="s">
        <v>11503</v>
      </c>
      <c r="O2950" s="18"/>
      <c r="Q2950" s="19">
        <f>SUBTOTAL(9,Q2941:Q2949)</f>
        <v>155212.81</v>
      </c>
      <c r="R2950" s="19">
        <f>SUBTOTAL(9,R2941:R2949)</f>
        <v>155212.81</v>
      </c>
      <c r="S2950" s="19">
        <f>SUBTOTAL(9,S2941:S2949)</f>
        <v>0</v>
      </c>
      <c r="T2950" s="19">
        <f>SUBTOTAL(9,T2941:T2949)</f>
        <v>0</v>
      </c>
    </row>
    <row r="2951" spans="1:20" outlineLevel="4" x14ac:dyDescent="0.35">
      <c r="A2951" s="9" t="s">
        <v>74</v>
      </c>
      <c r="B2951" s="9" t="s">
        <v>75</v>
      </c>
      <c r="C2951" s="12" t="s">
        <v>3456</v>
      </c>
      <c r="D2951" s="5" t="s">
        <v>3457</v>
      </c>
      <c r="E2951" s="9" t="s">
        <v>3457</v>
      </c>
      <c r="F2951" s="5" t="s">
        <v>77</v>
      </c>
      <c r="G2951" s="5" t="s">
        <v>4</v>
      </c>
      <c r="H2951" s="5" t="s">
        <v>3489</v>
      </c>
      <c r="I2951" s="4" t="s">
        <v>3475</v>
      </c>
      <c r="J2951" s="5" t="s">
        <v>4</v>
      </c>
      <c r="K2951" s="5" t="s">
        <v>4</v>
      </c>
      <c r="L2951" s="5" t="s">
        <v>4</v>
      </c>
      <c r="M2951" s="5" t="s">
        <v>5</v>
      </c>
      <c r="N2951" s="5" t="s">
        <v>3488</v>
      </c>
      <c r="O2951" s="18">
        <v>44378</v>
      </c>
      <c r="P2951" s="5" t="s">
        <v>3473</v>
      </c>
      <c r="Q2951" s="19">
        <v>14640</v>
      </c>
      <c r="R2951" s="19">
        <v>14640</v>
      </c>
      <c r="S2951" s="19">
        <v>0</v>
      </c>
      <c r="T2951" s="19">
        <v>0</v>
      </c>
    </row>
    <row r="2952" spans="1:20" outlineLevel="4" x14ac:dyDescent="0.35">
      <c r="A2952" s="9" t="s">
        <v>74</v>
      </c>
      <c r="B2952" s="9" t="s">
        <v>75</v>
      </c>
      <c r="C2952" s="12" t="s">
        <v>3456</v>
      </c>
      <c r="D2952" s="5" t="s">
        <v>3457</v>
      </c>
      <c r="E2952" s="9" t="s">
        <v>3457</v>
      </c>
      <c r="F2952" s="5" t="s">
        <v>77</v>
      </c>
      <c r="G2952" s="5" t="s">
        <v>4</v>
      </c>
      <c r="H2952" s="5" t="s">
        <v>3489</v>
      </c>
      <c r="I2952" s="4" t="s">
        <v>3475</v>
      </c>
      <c r="J2952" s="5" t="s">
        <v>4</v>
      </c>
      <c r="K2952" s="5" t="s">
        <v>4</v>
      </c>
      <c r="L2952" s="5" t="s">
        <v>4</v>
      </c>
      <c r="M2952" s="5" t="s">
        <v>5</v>
      </c>
      <c r="N2952" s="5" t="s">
        <v>3490</v>
      </c>
      <c r="O2952" s="18">
        <v>44420</v>
      </c>
      <c r="P2952" s="5" t="s">
        <v>3459</v>
      </c>
      <c r="Q2952" s="19">
        <v>125895</v>
      </c>
      <c r="R2952" s="19">
        <v>125895</v>
      </c>
      <c r="S2952" s="19">
        <v>0</v>
      </c>
      <c r="T2952" s="19">
        <v>0</v>
      </c>
    </row>
    <row r="2953" spans="1:20" outlineLevel="4" x14ac:dyDescent="0.35">
      <c r="A2953" s="9" t="s">
        <v>74</v>
      </c>
      <c r="B2953" s="9" t="s">
        <v>75</v>
      </c>
      <c r="C2953" s="12" t="s">
        <v>3456</v>
      </c>
      <c r="D2953" s="5" t="s">
        <v>3457</v>
      </c>
      <c r="E2953" s="9" t="s">
        <v>3457</v>
      </c>
      <c r="F2953" s="5" t="s">
        <v>77</v>
      </c>
      <c r="G2953" s="5" t="s">
        <v>4</v>
      </c>
      <c r="H2953" s="5" t="s">
        <v>3489</v>
      </c>
      <c r="I2953" s="4" t="s">
        <v>3475</v>
      </c>
      <c r="J2953" s="5" t="s">
        <v>4</v>
      </c>
      <c r="K2953" s="5" t="s">
        <v>4</v>
      </c>
      <c r="L2953" s="5" t="s">
        <v>4</v>
      </c>
      <c r="M2953" s="5" t="s">
        <v>5</v>
      </c>
      <c r="N2953" s="5" t="s">
        <v>3491</v>
      </c>
      <c r="O2953" s="18">
        <v>44452</v>
      </c>
      <c r="P2953" s="5" t="s">
        <v>3492</v>
      </c>
      <c r="Q2953" s="19">
        <v>1442</v>
      </c>
      <c r="R2953" s="19">
        <v>1442</v>
      </c>
      <c r="S2953" s="19">
        <v>0</v>
      </c>
      <c r="T2953" s="19">
        <v>0</v>
      </c>
    </row>
    <row r="2954" spans="1:20" outlineLevel="4" x14ac:dyDescent="0.35">
      <c r="A2954" s="9" t="s">
        <v>74</v>
      </c>
      <c r="B2954" s="9" t="s">
        <v>75</v>
      </c>
      <c r="C2954" s="12" t="s">
        <v>3456</v>
      </c>
      <c r="D2954" s="5" t="s">
        <v>3457</v>
      </c>
      <c r="E2954" s="9" t="s">
        <v>3457</v>
      </c>
      <c r="F2954" s="5" t="s">
        <v>77</v>
      </c>
      <c r="G2954" s="5" t="s">
        <v>4</v>
      </c>
      <c r="H2954" s="5" t="s">
        <v>3489</v>
      </c>
      <c r="I2954" s="4" t="s">
        <v>3475</v>
      </c>
      <c r="J2954" s="5" t="s">
        <v>4</v>
      </c>
      <c r="K2954" s="5" t="s">
        <v>4</v>
      </c>
      <c r="L2954" s="5" t="s">
        <v>4</v>
      </c>
      <c r="M2954" s="5" t="s">
        <v>5</v>
      </c>
      <c r="N2954" s="5" t="s">
        <v>3493</v>
      </c>
      <c r="O2954" s="18">
        <v>44518</v>
      </c>
      <c r="P2954" s="5" t="s">
        <v>3479</v>
      </c>
      <c r="Q2954" s="19">
        <v>3144</v>
      </c>
      <c r="R2954" s="19">
        <v>3144</v>
      </c>
      <c r="S2954" s="19">
        <v>0</v>
      </c>
      <c r="T2954" s="19">
        <v>0</v>
      </c>
    </row>
    <row r="2955" spans="1:20" outlineLevel="3" x14ac:dyDescent="0.35">
      <c r="H2955" s="1" t="s">
        <v>11504</v>
      </c>
      <c r="O2955" s="18"/>
      <c r="Q2955" s="19">
        <f>SUBTOTAL(9,Q2951:Q2954)</f>
        <v>145121</v>
      </c>
      <c r="R2955" s="19">
        <f>SUBTOTAL(9,R2951:R2954)</f>
        <v>145121</v>
      </c>
      <c r="S2955" s="19">
        <f>SUBTOTAL(9,S2951:S2954)</f>
        <v>0</v>
      </c>
      <c r="T2955" s="19">
        <f>SUBTOTAL(9,T2951:T2954)</f>
        <v>0</v>
      </c>
    </row>
    <row r="2956" spans="1:20" outlineLevel="2" x14ac:dyDescent="0.35">
      <c r="C2956" s="11" t="s">
        <v>10322</v>
      </c>
      <c r="O2956" s="18"/>
      <c r="Q2956" s="19">
        <f>SUBTOTAL(9,Q2934:Q2954)</f>
        <v>796929.81</v>
      </c>
      <c r="R2956" s="19">
        <f>SUBTOTAL(9,R2934:R2954)</f>
        <v>300333.81</v>
      </c>
      <c r="S2956" s="19">
        <f>SUBTOTAL(9,S2934:S2954)</f>
        <v>496596</v>
      </c>
      <c r="T2956" s="19">
        <f>SUBTOTAL(9,T2934:T2954)</f>
        <v>0</v>
      </c>
    </row>
    <row r="2957" spans="1:20" ht="29" outlineLevel="4" x14ac:dyDescent="0.35">
      <c r="A2957" s="9" t="s">
        <v>74</v>
      </c>
      <c r="B2957" s="9" t="s">
        <v>75</v>
      </c>
      <c r="C2957" s="12" t="s">
        <v>3494</v>
      </c>
      <c r="D2957" s="5" t="s">
        <v>3495</v>
      </c>
      <c r="E2957" s="9" t="s">
        <v>3495</v>
      </c>
      <c r="F2957" s="5" t="s">
        <v>4</v>
      </c>
      <c r="G2957" s="5" t="s">
        <v>729</v>
      </c>
      <c r="H2957" s="5" t="s">
        <v>3497</v>
      </c>
      <c r="I2957" s="4" t="s">
        <v>3498</v>
      </c>
      <c r="J2957" s="5" t="s">
        <v>4</v>
      </c>
      <c r="K2957" s="5" t="s">
        <v>4</v>
      </c>
      <c r="L2957" s="5" t="s">
        <v>4</v>
      </c>
      <c r="M2957" s="5" t="s">
        <v>5</v>
      </c>
      <c r="N2957" s="5" t="s">
        <v>3496</v>
      </c>
      <c r="O2957" s="18">
        <v>44406</v>
      </c>
      <c r="P2957" s="5" t="s">
        <v>7</v>
      </c>
      <c r="Q2957" s="19">
        <v>1449</v>
      </c>
      <c r="R2957" s="19">
        <v>0</v>
      </c>
      <c r="S2957" s="19">
        <v>1449</v>
      </c>
      <c r="T2957" s="19">
        <v>0</v>
      </c>
    </row>
    <row r="2958" spans="1:20" ht="29" outlineLevel="4" x14ac:dyDescent="0.35">
      <c r="A2958" s="9" t="s">
        <v>74</v>
      </c>
      <c r="B2958" s="9" t="s">
        <v>75</v>
      </c>
      <c r="C2958" s="12" t="s">
        <v>3494</v>
      </c>
      <c r="D2958" s="5" t="s">
        <v>3495</v>
      </c>
      <c r="E2958" s="9" t="s">
        <v>3495</v>
      </c>
      <c r="F2958" s="5" t="s">
        <v>4</v>
      </c>
      <c r="G2958" s="5" t="s">
        <v>729</v>
      </c>
      <c r="H2958" s="5" t="s">
        <v>3497</v>
      </c>
      <c r="I2958" s="4" t="s">
        <v>3498</v>
      </c>
      <c r="J2958" s="5" t="s">
        <v>4</v>
      </c>
      <c r="K2958" s="5" t="s">
        <v>4</v>
      </c>
      <c r="L2958" s="5" t="s">
        <v>4</v>
      </c>
      <c r="M2958" s="5" t="s">
        <v>5</v>
      </c>
      <c r="N2958" s="5" t="s">
        <v>3499</v>
      </c>
      <c r="O2958" s="18">
        <v>44440</v>
      </c>
      <c r="P2958" s="5" t="s">
        <v>7</v>
      </c>
      <c r="Q2958" s="19">
        <v>3083</v>
      </c>
      <c r="R2958" s="19">
        <v>0</v>
      </c>
      <c r="S2958" s="19">
        <v>3083</v>
      </c>
      <c r="T2958" s="19">
        <v>0</v>
      </c>
    </row>
    <row r="2959" spans="1:20" ht="29" outlineLevel="4" x14ac:dyDescent="0.35">
      <c r="A2959" s="9" t="s">
        <v>74</v>
      </c>
      <c r="B2959" s="9" t="s">
        <v>75</v>
      </c>
      <c r="C2959" s="12" t="s">
        <v>3494</v>
      </c>
      <c r="D2959" s="5" t="s">
        <v>3495</v>
      </c>
      <c r="E2959" s="9" t="s">
        <v>3495</v>
      </c>
      <c r="F2959" s="5" t="s">
        <v>4</v>
      </c>
      <c r="G2959" s="5" t="s">
        <v>729</v>
      </c>
      <c r="H2959" s="5" t="s">
        <v>3497</v>
      </c>
      <c r="I2959" s="4" t="s">
        <v>3498</v>
      </c>
      <c r="J2959" s="5" t="s">
        <v>4</v>
      </c>
      <c r="K2959" s="5" t="s">
        <v>4</v>
      </c>
      <c r="L2959" s="5" t="s">
        <v>4</v>
      </c>
      <c r="M2959" s="5" t="s">
        <v>5</v>
      </c>
      <c r="N2959" s="5" t="s">
        <v>3500</v>
      </c>
      <c r="O2959" s="18">
        <v>44540</v>
      </c>
      <c r="P2959" s="5" t="s">
        <v>7</v>
      </c>
      <c r="Q2959" s="19">
        <v>86185</v>
      </c>
      <c r="R2959" s="19">
        <v>0</v>
      </c>
      <c r="S2959" s="19">
        <v>86185</v>
      </c>
      <c r="T2959" s="19">
        <v>0</v>
      </c>
    </row>
    <row r="2960" spans="1:20" ht="29" outlineLevel="4" x14ac:dyDescent="0.35">
      <c r="A2960" s="9" t="s">
        <v>74</v>
      </c>
      <c r="B2960" s="9" t="s">
        <v>75</v>
      </c>
      <c r="C2960" s="12" t="s">
        <v>3494</v>
      </c>
      <c r="D2960" s="5" t="s">
        <v>3495</v>
      </c>
      <c r="E2960" s="9" t="s">
        <v>3495</v>
      </c>
      <c r="F2960" s="5" t="s">
        <v>4</v>
      </c>
      <c r="G2960" s="5" t="s">
        <v>729</v>
      </c>
      <c r="H2960" s="5" t="s">
        <v>3497</v>
      </c>
      <c r="I2960" s="4" t="s">
        <v>3498</v>
      </c>
      <c r="J2960" s="5" t="s">
        <v>4</v>
      </c>
      <c r="K2960" s="5" t="s">
        <v>4</v>
      </c>
      <c r="L2960" s="5" t="s">
        <v>4</v>
      </c>
      <c r="M2960" s="5" t="s">
        <v>5</v>
      </c>
      <c r="N2960" s="5" t="s">
        <v>3501</v>
      </c>
      <c r="O2960" s="18">
        <v>44581</v>
      </c>
      <c r="P2960" s="5" t="s">
        <v>7</v>
      </c>
      <c r="Q2960" s="19">
        <v>207127</v>
      </c>
      <c r="R2960" s="19">
        <v>0</v>
      </c>
      <c r="S2960" s="19">
        <v>207127</v>
      </c>
      <c r="T2960" s="19">
        <v>0</v>
      </c>
    </row>
    <row r="2961" spans="1:20" ht="29" outlineLevel="4" x14ac:dyDescent="0.35">
      <c r="A2961" s="9" t="s">
        <v>74</v>
      </c>
      <c r="B2961" s="9" t="s">
        <v>75</v>
      </c>
      <c r="C2961" s="12" t="s">
        <v>3494</v>
      </c>
      <c r="D2961" s="5" t="s">
        <v>3495</v>
      </c>
      <c r="E2961" s="9" t="s">
        <v>3495</v>
      </c>
      <c r="F2961" s="5" t="s">
        <v>4</v>
      </c>
      <c r="G2961" s="5" t="s">
        <v>729</v>
      </c>
      <c r="H2961" s="5" t="s">
        <v>3497</v>
      </c>
      <c r="I2961" s="4" t="s">
        <v>3498</v>
      </c>
      <c r="J2961" s="5" t="s">
        <v>4</v>
      </c>
      <c r="K2961" s="5" t="s">
        <v>4</v>
      </c>
      <c r="L2961" s="5" t="s">
        <v>4</v>
      </c>
      <c r="M2961" s="5" t="s">
        <v>5</v>
      </c>
      <c r="N2961" s="5" t="s">
        <v>3502</v>
      </c>
      <c r="O2961" s="18">
        <v>44602</v>
      </c>
      <c r="P2961" s="5" t="s">
        <v>7</v>
      </c>
      <c r="Q2961" s="19">
        <v>17803</v>
      </c>
      <c r="R2961" s="19">
        <v>0</v>
      </c>
      <c r="S2961" s="19">
        <v>17803</v>
      </c>
      <c r="T2961" s="19">
        <v>0</v>
      </c>
    </row>
    <row r="2962" spans="1:20" ht="29" outlineLevel="4" x14ac:dyDescent="0.35">
      <c r="A2962" s="9" t="s">
        <v>74</v>
      </c>
      <c r="B2962" s="9" t="s">
        <v>75</v>
      </c>
      <c r="C2962" s="12" t="s">
        <v>3494</v>
      </c>
      <c r="D2962" s="5" t="s">
        <v>3495</v>
      </c>
      <c r="E2962" s="9" t="s">
        <v>3495</v>
      </c>
      <c r="F2962" s="5" t="s">
        <v>4</v>
      </c>
      <c r="G2962" s="5" t="s">
        <v>729</v>
      </c>
      <c r="H2962" s="5" t="s">
        <v>3497</v>
      </c>
      <c r="I2962" s="4" t="s">
        <v>3498</v>
      </c>
      <c r="J2962" s="5" t="s">
        <v>4</v>
      </c>
      <c r="K2962" s="5" t="s">
        <v>4</v>
      </c>
      <c r="L2962" s="5" t="s">
        <v>4</v>
      </c>
      <c r="M2962" s="5" t="s">
        <v>5</v>
      </c>
      <c r="N2962" s="5" t="s">
        <v>3503</v>
      </c>
      <c r="O2962" s="18">
        <v>44620</v>
      </c>
      <c r="P2962" s="5" t="s">
        <v>7</v>
      </c>
      <c r="Q2962" s="19">
        <v>105227</v>
      </c>
      <c r="R2962" s="19">
        <v>0</v>
      </c>
      <c r="S2962" s="19">
        <v>105227</v>
      </c>
      <c r="T2962" s="19">
        <v>0</v>
      </c>
    </row>
    <row r="2963" spans="1:20" ht="29" outlineLevel="4" x14ac:dyDescent="0.35">
      <c r="A2963" s="9" t="s">
        <v>74</v>
      </c>
      <c r="B2963" s="9" t="s">
        <v>75</v>
      </c>
      <c r="C2963" s="12" t="s">
        <v>3494</v>
      </c>
      <c r="D2963" s="5" t="s">
        <v>3495</v>
      </c>
      <c r="E2963" s="9" t="s">
        <v>3495</v>
      </c>
      <c r="F2963" s="5" t="s">
        <v>4</v>
      </c>
      <c r="G2963" s="5" t="s">
        <v>729</v>
      </c>
      <c r="H2963" s="5" t="s">
        <v>3497</v>
      </c>
      <c r="I2963" s="4" t="s">
        <v>3498</v>
      </c>
      <c r="J2963" s="5" t="s">
        <v>4</v>
      </c>
      <c r="K2963" s="5" t="s">
        <v>4</v>
      </c>
      <c r="L2963" s="5" t="s">
        <v>4</v>
      </c>
      <c r="M2963" s="5" t="s">
        <v>5</v>
      </c>
      <c r="N2963" s="5" t="s">
        <v>3504</v>
      </c>
      <c r="O2963" s="18">
        <v>44636</v>
      </c>
      <c r="P2963" s="5" t="s">
        <v>7</v>
      </c>
      <c r="Q2963" s="19">
        <v>22095</v>
      </c>
      <c r="R2963" s="19">
        <v>0</v>
      </c>
      <c r="S2963" s="19">
        <v>22095</v>
      </c>
      <c r="T2963" s="19">
        <v>0</v>
      </c>
    </row>
    <row r="2964" spans="1:20" ht="29" outlineLevel="4" x14ac:dyDescent="0.35">
      <c r="A2964" s="9" t="s">
        <v>74</v>
      </c>
      <c r="B2964" s="9" t="s">
        <v>75</v>
      </c>
      <c r="C2964" s="12" t="s">
        <v>3494</v>
      </c>
      <c r="D2964" s="5" t="s">
        <v>3495</v>
      </c>
      <c r="E2964" s="9" t="s">
        <v>3495</v>
      </c>
      <c r="F2964" s="5" t="s">
        <v>4</v>
      </c>
      <c r="G2964" s="5" t="s">
        <v>729</v>
      </c>
      <c r="H2964" s="5" t="s">
        <v>3497</v>
      </c>
      <c r="I2964" s="4" t="s">
        <v>3498</v>
      </c>
      <c r="J2964" s="5" t="s">
        <v>4</v>
      </c>
      <c r="K2964" s="5" t="s">
        <v>4</v>
      </c>
      <c r="L2964" s="5" t="s">
        <v>4</v>
      </c>
      <c r="M2964" s="5" t="s">
        <v>5</v>
      </c>
      <c r="N2964" s="5" t="s">
        <v>3505</v>
      </c>
      <c r="O2964" s="18">
        <v>44651</v>
      </c>
      <c r="P2964" s="5" t="s">
        <v>7</v>
      </c>
      <c r="Q2964" s="19">
        <v>249027</v>
      </c>
      <c r="R2964" s="19">
        <v>0</v>
      </c>
      <c r="S2964" s="19">
        <v>249027</v>
      </c>
      <c r="T2964" s="19">
        <v>0</v>
      </c>
    </row>
    <row r="2965" spans="1:20" ht="29" outlineLevel="4" x14ac:dyDescent="0.35">
      <c r="A2965" s="9" t="s">
        <v>74</v>
      </c>
      <c r="B2965" s="9" t="s">
        <v>75</v>
      </c>
      <c r="C2965" s="12" t="s">
        <v>3494</v>
      </c>
      <c r="D2965" s="5" t="s">
        <v>3495</v>
      </c>
      <c r="E2965" s="9" t="s">
        <v>3495</v>
      </c>
      <c r="F2965" s="5" t="s">
        <v>4</v>
      </c>
      <c r="G2965" s="5" t="s">
        <v>729</v>
      </c>
      <c r="H2965" s="5" t="s">
        <v>3497</v>
      </c>
      <c r="I2965" s="4" t="s">
        <v>3498</v>
      </c>
      <c r="J2965" s="5" t="s">
        <v>4</v>
      </c>
      <c r="K2965" s="5" t="s">
        <v>4</v>
      </c>
      <c r="L2965" s="5" t="s">
        <v>4</v>
      </c>
      <c r="M2965" s="5" t="s">
        <v>5</v>
      </c>
      <c r="N2965" s="5" t="s">
        <v>3506</v>
      </c>
      <c r="O2965" s="18">
        <v>44704</v>
      </c>
      <c r="P2965" s="5" t="s">
        <v>7</v>
      </c>
      <c r="Q2965" s="19">
        <v>30118</v>
      </c>
      <c r="R2965" s="19">
        <v>0</v>
      </c>
      <c r="S2965" s="19">
        <v>30118</v>
      </c>
      <c r="T2965" s="19">
        <v>0</v>
      </c>
    </row>
    <row r="2966" spans="1:20" outlineLevel="3" x14ac:dyDescent="0.35">
      <c r="H2966" s="1" t="s">
        <v>11505</v>
      </c>
      <c r="O2966" s="18"/>
      <c r="Q2966" s="19">
        <f>SUBTOTAL(9,Q2957:Q2965)</f>
        <v>722114</v>
      </c>
      <c r="R2966" s="19">
        <f>SUBTOTAL(9,R2957:R2965)</f>
        <v>0</v>
      </c>
      <c r="S2966" s="19">
        <f>SUBTOTAL(9,S2957:S2965)</f>
        <v>722114</v>
      </c>
      <c r="T2966" s="19">
        <f>SUBTOTAL(9,T2957:T2965)</f>
        <v>0</v>
      </c>
    </row>
    <row r="2967" spans="1:20" ht="29" outlineLevel="4" x14ac:dyDescent="0.35">
      <c r="A2967" s="9" t="s">
        <v>74</v>
      </c>
      <c r="B2967" s="9" t="s">
        <v>75</v>
      </c>
      <c r="C2967" s="12" t="s">
        <v>3494</v>
      </c>
      <c r="D2967" s="5" t="s">
        <v>3495</v>
      </c>
      <c r="E2967" s="9" t="s">
        <v>3495</v>
      </c>
      <c r="F2967" s="5" t="s">
        <v>77</v>
      </c>
      <c r="G2967" s="5" t="s">
        <v>4</v>
      </c>
      <c r="H2967" s="5" t="s">
        <v>3508</v>
      </c>
      <c r="I2967" s="4" t="s">
        <v>3509</v>
      </c>
      <c r="J2967" s="5" t="s">
        <v>4</v>
      </c>
      <c r="K2967" s="5" t="s">
        <v>4</v>
      </c>
      <c r="L2967" s="5" t="s">
        <v>4</v>
      </c>
      <c r="M2967" s="5" t="s">
        <v>5</v>
      </c>
      <c r="N2967" s="5" t="s">
        <v>3507</v>
      </c>
      <c r="O2967" s="18">
        <v>44509</v>
      </c>
      <c r="P2967" s="5" t="s">
        <v>7</v>
      </c>
      <c r="Q2967" s="19">
        <v>27072</v>
      </c>
      <c r="R2967" s="19">
        <v>27072</v>
      </c>
      <c r="S2967" s="19">
        <v>0</v>
      </c>
      <c r="T2967" s="19">
        <v>0</v>
      </c>
    </row>
    <row r="2968" spans="1:20" ht="29" outlineLevel="4" x14ac:dyDescent="0.35">
      <c r="A2968" s="9" t="s">
        <v>74</v>
      </c>
      <c r="B2968" s="9" t="s">
        <v>75</v>
      </c>
      <c r="C2968" s="12" t="s">
        <v>3494</v>
      </c>
      <c r="D2968" s="5" t="s">
        <v>3495</v>
      </c>
      <c r="E2968" s="9" t="s">
        <v>3495</v>
      </c>
      <c r="F2968" s="5" t="s">
        <v>77</v>
      </c>
      <c r="G2968" s="5" t="s">
        <v>4</v>
      </c>
      <c r="H2968" s="5" t="s">
        <v>3508</v>
      </c>
      <c r="I2968" s="4" t="s">
        <v>3509</v>
      </c>
      <c r="J2968" s="5" t="s">
        <v>4</v>
      </c>
      <c r="K2968" s="5" t="s">
        <v>4</v>
      </c>
      <c r="L2968" s="5" t="s">
        <v>4</v>
      </c>
      <c r="M2968" s="5" t="s">
        <v>5</v>
      </c>
      <c r="N2968" s="5" t="s">
        <v>3510</v>
      </c>
      <c r="O2968" s="18">
        <v>44539</v>
      </c>
      <c r="P2968" s="5" t="s">
        <v>7</v>
      </c>
      <c r="Q2968" s="19">
        <v>18237</v>
      </c>
      <c r="R2968" s="19">
        <v>18237</v>
      </c>
      <c r="S2968" s="19">
        <v>0</v>
      </c>
      <c r="T2968" s="19">
        <v>0</v>
      </c>
    </row>
    <row r="2969" spans="1:20" ht="29" outlineLevel="4" x14ac:dyDescent="0.35">
      <c r="A2969" s="9" t="s">
        <v>74</v>
      </c>
      <c r="B2969" s="9" t="s">
        <v>75</v>
      </c>
      <c r="C2969" s="12" t="s">
        <v>3494</v>
      </c>
      <c r="D2969" s="5" t="s">
        <v>3495</v>
      </c>
      <c r="E2969" s="9" t="s">
        <v>3495</v>
      </c>
      <c r="F2969" s="5" t="s">
        <v>77</v>
      </c>
      <c r="G2969" s="5" t="s">
        <v>4</v>
      </c>
      <c r="H2969" s="5" t="s">
        <v>3508</v>
      </c>
      <c r="I2969" s="4" t="s">
        <v>3509</v>
      </c>
      <c r="J2969" s="5" t="s">
        <v>4</v>
      </c>
      <c r="K2969" s="5" t="s">
        <v>4</v>
      </c>
      <c r="L2969" s="5" t="s">
        <v>4</v>
      </c>
      <c r="M2969" s="5" t="s">
        <v>5</v>
      </c>
      <c r="N2969" s="5" t="s">
        <v>3511</v>
      </c>
      <c r="O2969" s="18">
        <v>44566</v>
      </c>
      <c r="P2969" s="5" t="s">
        <v>7</v>
      </c>
      <c r="Q2969" s="19">
        <v>10596</v>
      </c>
      <c r="R2969" s="19">
        <v>10596</v>
      </c>
      <c r="S2969" s="19">
        <v>0</v>
      </c>
      <c r="T2969" s="19">
        <v>0</v>
      </c>
    </row>
    <row r="2970" spans="1:20" ht="29" outlineLevel="4" x14ac:dyDescent="0.35">
      <c r="A2970" s="9" t="s">
        <v>74</v>
      </c>
      <c r="B2970" s="9" t="s">
        <v>75</v>
      </c>
      <c r="C2970" s="12" t="s">
        <v>3494</v>
      </c>
      <c r="D2970" s="5" t="s">
        <v>3495</v>
      </c>
      <c r="E2970" s="9" t="s">
        <v>3495</v>
      </c>
      <c r="F2970" s="5" t="s">
        <v>77</v>
      </c>
      <c r="G2970" s="5" t="s">
        <v>4</v>
      </c>
      <c r="H2970" s="5" t="s">
        <v>3508</v>
      </c>
      <c r="I2970" s="4" t="s">
        <v>3509</v>
      </c>
      <c r="J2970" s="5" t="s">
        <v>4</v>
      </c>
      <c r="K2970" s="5" t="s">
        <v>4</v>
      </c>
      <c r="L2970" s="5" t="s">
        <v>4</v>
      </c>
      <c r="M2970" s="5" t="s">
        <v>5</v>
      </c>
      <c r="N2970" s="5" t="s">
        <v>3512</v>
      </c>
      <c r="O2970" s="18">
        <v>44602</v>
      </c>
      <c r="P2970" s="5" t="s">
        <v>7</v>
      </c>
      <c r="Q2970" s="19">
        <v>16193</v>
      </c>
      <c r="R2970" s="19">
        <v>16193</v>
      </c>
      <c r="S2970" s="19">
        <v>0</v>
      </c>
      <c r="T2970" s="19">
        <v>0</v>
      </c>
    </row>
    <row r="2971" spans="1:20" ht="29" outlineLevel="4" x14ac:dyDescent="0.35">
      <c r="A2971" s="9" t="s">
        <v>74</v>
      </c>
      <c r="B2971" s="9" t="s">
        <v>75</v>
      </c>
      <c r="C2971" s="12" t="s">
        <v>3494</v>
      </c>
      <c r="D2971" s="5" t="s">
        <v>3495</v>
      </c>
      <c r="E2971" s="9" t="s">
        <v>3495</v>
      </c>
      <c r="F2971" s="5" t="s">
        <v>77</v>
      </c>
      <c r="G2971" s="5" t="s">
        <v>4</v>
      </c>
      <c r="H2971" s="5" t="s">
        <v>3508</v>
      </c>
      <c r="I2971" s="4" t="s">
        <v>3509</v>
      </c>
      <c r="J2971" s="5" t="s">
        <v>4</v>
      </c>
      <c r="K2971" s="5" t="s">
        <v>4</v>
      </c>
      <c r="L2971" s="5" t="s">
        <v>4</v>
      </c>
      <c r="M2971" s="5" t="s">
        <v>5</v>
      </c>
      <c r="N2971" s="5" t="s">
        <v>3513</v>
      </c>
      <c r="O2971" s="18">
        <v>44627</v>
      </c>
      <c r="P2971" s="5" t="s">
        <v>7</v>
      </c>
      <c r="Q2971" s="19">
        <v>6322</v>
      </c>
      <c r="R2971" s="19">
        <v>6322</v>
      </c>
      <c r="S2971" s="19">
        <v>0</v>
      </c>
      <c r="T2971" s="19">
        <v>0</v>
      </c>
    </row>
    <row r="2972" spans="1:20" ht="29" outlineLevel="4" x14ac:dyDescent="0.35">
      <c r="A2972" s="9" t="s">
        <v>74</v>
      </c>
      <c r="B2972" s="9" t="s">
        <v>75</v>
      </c>
      <c r="C2972" s="12" t="s">
        <v>3494</v>
      </c>
      <c r="D2972" s="5" t="s">
        <v>3495</v>
      </c>
      <c r="E2972" s="9" t="s">
        <v>3495</v>
      </c>
      <c r="F2972" s="5" t="s">
        <v>77</v>
      </c>
      <c r="G2972" s="5" t="s">
        <v>4</v>
      </c>
      <c r="H2972" s="5" t="s">
        <v>3508</v>
      </c>
      <c r="I2972" s="4" t="s">
        <v>3509</v>
      </c>
      <c r="J2972" s="5" t="s">
        <v>4</v>
      </c>
      <c r="K2972" s="5" t="s">
        <v>4</v>
      </c>
      <c r="L2972" s="5" t="s">
        <v>4</v>
      </c>
      <c r="M2972" s="5" t="s">
        <v>5</v>
      </c>
      <c r="N2972" s="5" t="s">
        <v>3514</v>
      </c>
      <c r="O2972" s="18">
        <v>44651</v>
      </c>
      <c r="P2972" s="5" t="s">
        <v>7</v>
      </c>
      <c r="Q2972" s="19">
        <v>3996</v>
      </c>
      <c r="R2972" s="19">
        <v>3996</v>
      </c>
      <c r="S2972" s="19">
        <v>0</v>
      </c>
      <c r="T2972" s="19">
        <v>0</v>
      </c>
    </row>
    <row r="2973" spans="1:20" ht="29" outlineLevel="4" x14ac:dyDescent="0.35">
      <c r="A2973" s="9" t="s">
        <v>74</v>
      </c>
      <c r="B2973" s="9" t="s">
        <v>75</v>
      </c>
      <c r="C2973" s="12" t="s">
        <v>3494</v>
      </c>
      <c r="D2973" s="5" t="s">
        <v>3495</v>
      </c>
      <c r="E2973" s="9" t="s">
        <v>3495</v>
      </c>
      <c r="F2973" s="5" t="s">
        <v>77</v>
      </c>
      <c r="G2973" s="5" t="s">
        <v>4</v>
      </c>
      <c r="H2973" s="5" t="s">
        <v>3508</v>
      </c>
      <c r="I2973" s="4" t="s">
        <v>3509</v>
      </c>
      <c r="J2973" s="5" t="s">
        <v>4</v>
      </c>
      <c r="K2973" s="5" t="s">
        <v>4</v>
      </c>
      <c r="L2973" s="5" t="s">
        <v>4</v>
      </c>
      <c r="M2973" s="5" t="s">
        <v>5</v>
      </c>
      <c r="N2973" s="5" t="s">
        <v>3515</v>
      </c>
      <c r="O2973" s="18">
        <v>44736</v>
      </c>
      <c r="P2973" s="5" t="s">
        <v>7</v>
      </c>
      <c r="Q2973" s="19">
        <v>59697</v>
      </c>
      <c r="R2973" s="19">
        <v>59697</v>
      </c>
      <c r="S2973" s="19">
        <v>0</v>
      </c>
      <c r="T2973" s="19">
        <v>0</v>
      </c>
    </row>
    <row r="2974" spans="1:20" outlineLevel="3" x14ac:dyDescent="0.35">
      <c r="H2974" s="1" t="s">
        <v>11506</v>
      </c>
      <c r="O2974" s="18"/>
      <c r="Q2974" s="19">
        <f>SUBTOTAL(9,Q2967:Q2973)</f>
        <v>142113</v>
      </c>
      <c r="R2974" s="19">
        <f>SUBTOTAL(9,R2967:R2973)</f>
        <v>142113</v>
      </c>
      <c r="S2974" s="19">
        <f>SUBTOTAL(9,S2967:S2973)</f>
        <v>0</v>
      </c>
      <c r="T2974" s="19">
        <f>SUBTOTAL(9,T2967:T2973)</f>
        <v>0</v>
      </c>
    </row>
    <row r="2975" spans="1:20" ht="29" outlineLevel="4" x14ac:dyDescent="0.35">
      <c r="A2975" s="9" t="s">
        <v>74</v>
      </c>
      <c r="B2975" s="9" t="s">
        <v>75</v>
      </c>
      <c r="C2975" s="12" t="s">
        <v>3494</v>
      </c>
      <c r="D2975" s="5" t="s">
        <v>3495</v>
      </c>
      <c r="E2975" s="9" t="s">
        <v>3495</v>
      </c>
      <c r="F2975" s="5" t="s">
        <v>4</v>
      </c>
      <c r="G2975" s="5" t="s">
        <v>729</v>
      </c>
      <c r="H2975" s="5" t="s">
        <v>3517</v>
      </c>
      <c r="I2975" s="4" t="s">
        <v>3498</v>
      </c>
      <c r="J2975" s="5" t="s">
        <v>4</v>
      </c>
      <c r="K2975" s="5" t="s">
        <v>4</v>
      </c>
      <c r="L2975" s="5" t="s">
        <v>4</v>
      </c>
      <c r="M2975" s="5" t="s">
        <v>5</v>
      </c>
      <c r="N2975" s="5" t="s">
        <v>3516</v>
      </c>
      <c r="O2975" s="18">
        <v>44406</v>
      </c>
      <c r="P2975" s="5" t="s">
        <v>7</v>
      </c>
      <c r="Q2975" s="19">
        <v>12254</v>
      </c>
      <c r="R2975" s="19">
        <v>0</v>
      </c>
      <c r="S2975" s="19">
        <v>12254</v>
      </c>
      <c r="T2975" s="19">
        <v>0</v>
      </c>
    </row>
    <row r="2976" spans="1:20" ht="29" outlineLevel="4" x14ac:dyDescent="0.35">
      <c r="A2976" s="9" t="s">
        <v>74</v>
      </c>
      <c r="B2976" s="9" t="s">
        <v>75</v>
      </c>
      <c r="C2976" s="12" t="s">
        <v>3494</v>
      </c>
      <c r="D2976" s="5" t="s">
        <v>3495</v>
      </c>
      <c r="E2976" s="9" t="s">
        <v>3495</v>
      </c>
      <c r="F2976" s="5" t="s">
        <v>4</v>
      </c>
      <c r="G2976" s="5" t="s">
        <v>729</v>
      </c>
      <c r="H2976" s="5" t="s">
        <v>3517</v>
      </c>
      <c r="I2976" s="4" t="s">
        <v>3498</v>
      </c>
      <c r="J2976" s="5" t="s">
        <v>4</v>
      </c>
      <c r="K2976" s="5" t="s">
        <v>4</v>
      </c>
      <c r="L2976" s="5" t="s">
        <v>4</v>
      </c>
      <c r="M2976" s="5" t="s">
        <v>5</v>
      </c>
      <c r="N2976" s="5" t="s">
        <v>3518</v>
      </c>
      <c r="O2976" s="18">
        <v>44435</v>
      </c>
      <c r="P2976" s="5" t="s">
        <v>7</v>
      </c>
      <c r="Q2976" s="19">
        <v>5946</v>
      </c>
      <c r="R2976" s="19">
        <v>0</v>
      </c>
      <c r="S2976" s="19">
        <v>5946</v>
      </c>
      <c r="T2976" s="19">
        <v>0</v>
      </c>
    </row>
    <row r="2977" spans="1:20" ht="29" outlineLevel="4" x14ac:dyDescent="0.35">
      <c r="A2977" s="9" t="s">
        <v>74</v>
      </c>
      <c r="B2977" s="9" t="s">
        <v>75</v>
      </c>
      <c r="C2977" s="12" t="s">
        <v>3494</v>
      </c>
      <c r="D2977" s="5" t="s">
        <v>3495</v>
      </c>
      <c r="E2977" s="9" t="s">
        <v>3495</v>
      </c>
      <c r="F2977" s="5" t="s">
        <v>4</v>
      </c>
      <c r="G2977" s="5" t="s">
        <v>729</v>
      </c>
      <c r="H2977" s="5" t="s">
        <v>3517</v>
      </c>
      <c r="I2977" s="4" t="s">
        <v>3498</v>
      </c>
      <c r="J2977" s="5" t="s">
        <v>4</v>
      </c>
      <c r="K2977" s="5" t="s">
        <v>4</v>
      </c>
      <c r="L2977" s="5" t="s">
        <v>4</v>
      </c>
      <c r="M2977" s="5" t="s">
        <v>5</v>
      </c>
      <c r="N2977" s="5" t="s">
        <v>3519</v>
      </c>
      <c r="O2977" s="18">
        <v>44469</v>
      </c>
      <c r="P2977" s="5" t="s">
        <v>7</v>
      </c>
      <c r="Q2977" s="19">
        <v>3082</v>
      </c>
      <c r="R2977" s="19">
        <v>0</v>
      </c>
      <c r="S2977" s="19">
        <v>3082</v>
      </c>
      <c r="T2977" s="19">
        <v>0</v>
      </c>
    </row>
    <row r="2978" spans="1:20" ht="29" outlineLevel="4" x14ac:dyDescent="0.35">
      <c r="A2978" s="9" t="s">
        <v>74</v>
      </c>
      <c r="B2978" s="9" t="s">
        <v>75</v>
      </c>
      <c r="C2978" s="12" t="s">
        <v>3494</v>
      </c>
      <c r="D2978" s="5" t="s">
        <v>3495</v>
      </c>
      <c r="E2978" s="9" t="s">
        <v>3495</v>
      </c>
      <c r="F2978" s="5" t="s">
        <v>4</v>
      </c>
      <c r="G2978" s="5" t="s">
        <v>729</v>
      </c>
      <c r="H2978" s="5" t="s">
        <v>3517</v>
      </c>
      <c r="I2978" s="4" t="s">
        <v>3498</v>
      </c>
      <c r="J2978" s="5" t="s">
        <v>4</v>
      </c>
      <c r="K2978" s="5" t="s">
        <v>4</v>
      </c>
      <c r="L2978" s="5" t="s">
        <v>4</v>
      </c>
      <c r="M2978" s="5" t="s">
        <v>5</v>
      </c>
      <c r="N2978" s="5" t="s">
        <v>3520</v>
      </c>
      <c r="O2978" s="18">
        <v>44509</v>
      </c>
      <c r="P2978" s="5" t="s">
        <v>7</v>
      </c>
      <c r="Q2978" s="19">
        <v>3331</v>
      </c>
      <c r="R2978" s="19">
        <v>0</v>
      </c>
      <c r="S2978" s="19">
        <v>3331</v>
      </c>
      <c r="T2978" s="19">
        <v>0</v>
      </c>
    </row>
    <row r="2979" spans="1:20" ht="29" outlineLevel="4" x14ac:dyDescent="0.35">
      <c r="A2979" s="9" t="s">
        <v>74</v>
      </c>
      <c r="B2979" s="9" t="s">
        <v>75</v>
      </c>
      <c r="C2979" s="12" t="s">
        <v>3494</v>
      </c>
      <c r="D2979" s="5" t="s">
        <v>3495</v>
      </c>
      <c r="E2979" s="9" t="s">
        <v>3495</v>
      </c>
      <c r="F2979" s="5" t="s">
        <v>4</v>
      </c>
      <c r="G2979" s="5" t="s">
        <v>729</v>
      </c>
      <c r="H2979" s="5" t="s">
        <v>3517</v>
      </c>
      <c r="I2979" s="4" t="s">
        <v>3498</v>
      </c>
      <c r="J2979" s="5" t="s">
        <v>4</v>
      </c>
      <c r="K2979" s="5" t="s">
        <v>4</v>
      </c>
      <c r="L2979" s="5" t="s">
        <v>4</v>
      </c>
      <c r="M2979" s="5" t="s">
        <v>5</v>
      </c>
      <c r="N2979" s="5" t="s">
        <v>3521</v>
      </c>
      <c r="O2979" s="18">
        <v>44539</v>
      </c>
      <c r="P2979" s="5" t="s">
        <v>7</v>
      </c>
      <c r="Q2979" s="19">
        <v>2282</v>
      </c>
      <c r="R2979" s="19">
        <v>0</v>
      </c>
      <c r="S2979" s="19">
        <v>2282</v>
      </c>
      <c r="T2979" s="19">
        <v>0</v>
      </c>
    </row>
    <row r="2980" spans="1:20" ht="29" outlineLevel="4" x14ac:dyDescent="0.35">
      <c r="A2980" s="9" t="s">
        <v>74</v>
      </c>
      <c r="B2980" s="9" t="s">
        <v>75</v>
      </c>
      <c r="C2980" s="12" t="s">
        <v>3494</v>
      </c>
      <c r="D2980" s="5" t="s">
        <v>3495</v>
      </c>
      <c r="E2980" s="9" t="s">
        <v>3495</v>
      </c>
      <c r="F2980" s="5" t="s">
        <v>4</v>
      </c>
      <c r="G2980" s="5" t="s">
        <v>729</v>
      </c>
      <c r="H2980" s="5" t="s">
        <v>3517</v>
      </c>
      <c r="I2980" s="4" t="s">
        <v>3498</v>
      </c>
      <c r="J2980" s="5" t="s">
        <v>4</v>
      </c>
      <c r="K2980" s="5" t="s">
        <v>4</v>
      </c>
      <c r="L2980" s="5" t="s">
        <v>4</v>
      </c>
      <c r="M2980" s="5" t="s">
        <v>5</v>
      </c>
      <c r="N2980" s="5" t="s">
        <v>3522</v>
      </c>
      <c r="O2980" s="18">
        <v>44566</v>
      </c>
      <c r="P2980" s="5" t="s">
        <v>7</v>
      </c>
      <c r="Q2980" s="19">
        <v>2083</v>
      </c>
      <c r="R2980" s="19">
        <v>0</v>
      </c>
      <c r="S2980" s="19">
        <v>2083</v>
      </c>
      <c r="T2980" s="19">
        <v>0</v>
      </c>
    </row>
    <row r="2981" spans="1:20" ht="29" outlineLevel="4" x14ac:dyDescent="0.35">
      <c r="A2981" s="9" t="s">
        <v>74</v>
      </c>
      <c r="B2981" s="9" t="s">
        <v>75</v>
      </c>
      <c r="C2981" s="12" t="s">
        <v>3494</v>
      </c>
      <c r="D2981" s="5" t="s">
        <v>3495</v>
      </c>
      <c r="E2981" s="9" t="s">
        <v>3495</v>
      </c>
      <c r="F2981" s="5" t="s">
        <v>4</v>
      </c>
      <c r="G2981" s="5" t="s">
        <v>729</v>
      </c>
      <c r="H2981" s="5" t="s">
        <v>3517</v>
      </c>
      <c r="I2981" s="4" t="s">
        <v>3498</v>
      </c>
      <c r="J2981" s="5" t="s">
        <v>4</v>
      </c>
      <c r="K2981" s="5" t="s">
        <v>4</v>
      </c>
      <c r="L2981" s="5" t="s">
        <v>4</v>
      </c>
      <c r="M2981" s="5" t="s">
        <v>5</v>
      </c>
      <c r="N2981" s="5" t="s">
        <v>3523</v>
      </c>
      <c r="O2981" s="18">
        <v>44602</v>
      </c>
      <c r="P2981" s="5" t="s">
        <v>7</v>
      </c>
      <c r="Q2981" s="19">
        <v>1805</v>
      </c>
      <c r="R2981" s="19">
        <v>0</v>
      </c>
      <c r="S2981" s="19">
        <v>1805</v>
      </c>
      <c r="T2981" s="19">
        <v>0</v>
      </c>
    </row>
    <row r="2982" spans="1:20" ht="29" outlineLevel="4" x14ac:dyDescent="0.35">
      <c r="A2982" s="9" t="s">
        <v>74</v>
      </c>
      <c r="B2982" s="9" t="s">
        <v>75</v>
      </c>
      <c r="C2982" s="12" t="s">
        <v>3494</v>
      </c>
      <c r="D2982" s="5" t="s">
        <v>3495</v>
      </c>
      <c r="E2982" s="9" t="s">
        <v>3495</v>
      </c>
      <c r="F2982" s="5" t="s">
        <v>4</v>
      </c>
      <c r="G2982" s="5" t="s">
        <v>729</v>
      </c>
      <c r="H2982" s="5" t="s">
        <v>3517</v>
      </c>
      <c r="I2982" s="4" t="s">
        <v>3498</v>
      </c>
      <c r="J2982" s="5" t="s">
        <v>4</v>
      </c>
      <c r="K2982" s="5" t="s">
        <v>4</v>
      </c>
      <c r="L2982" s="5" t="s">
        <v>4</v>
      </c>
      <c r="M2982" s="5" t="s">
        <v>5</v>
      </c>
      <c r="N2982" s="5" t="s">
        <v>3524</v>
      </c>
      <c r="O2982" s="18">
        <v>44692</v>
      </c>
      <c r="P2982" s="5" t="s">
        <v>7</v>
      </c>
      <c r="Q2982" s="19">
        <v>936</v>
      </c>
      <c r="R2982" s="19">
        <v>0</v>
      </c>
      <c r="S2982" s="19">
        <v>936</v>
      </c>
      <c r="T2982" s="19">
        <v>0</v>
      </c>
    </row>
    <row r="2983" spans="1:20" ht="29" outlineLevel="4" x14ac:dyDescent="0.35">
      <c r="A2983" s="9" t="s">
        <v>74</v>
      </c>
      <c r="B2983" s="9" t="s">
        <v>75</v>
      </c>
      <c r="C2983" s="12" t="s">
        <v>3494</v>
      </c>
      <c r="D2983" s="5" t="s">
        <v>3495</v>
      </c>
      <c r="E2983" s="9" t="s">
        <v>3495</v>
      </c>
      <c r="F2983" s="5" t="s">
        <v>4</v>
      </c>
      <c r="G2983" s="5" t="s">
        <v>729</v>
      </c>
      <c r="H2983" s="5" t="s">
        <v>3517</v>
      </c>
      <c r="I2983" s="4" t="s">
        <v>3498</v>
      </c>
      <c r="J2983" s="5" t="s">
        <v>4</v>
      </c>
      <c r="K2983" s="5" t="s">
        <v>4</v>
      </c>
      <c r="L2983" s="5" t="s">
        <v>4</v>
      </c>
      <c r="M2983" s="5" t="s">
        <v>5</v>
      </c>
      <c r="N2983" s="5" t="s">
        <v>3525</v>
      </c>
      <c r="O2983" s="18">
        <v>44736</v>
      </c>
      <c r="P2983" s="5" t="s">
        <v>7</v>
      </c>
      <c r="Q2983" s="19">
        <v>2414</v>
      </c>
      <c r="R2983" s="19">
        <v>0</v>
      </c>
      <c r="S2983" s="19">
        <v>2414</v>
      </c>
      <c r="T2983" s="19">
        <v>0</v>
      </c>
    </row>
    <row r="2984" spans="1:20" outlineLevel="3" x14ac:dyDescent="0.35">
      <c r="H2984" s="1" t="s">
        <v>11507</v>
      </c>
      <c r="O2984" s="18"/>
      <c r="Q2984" s="19">
        <f>SUBTOTAL(9,Q2975:Q2983)</f>
        <v>34133</v>
      </c>
      <c r="R2984" s="19">
        <f>SUBTOTAL(9,R2975:R2983)</f>
        <v>0</v>
      </c>
      <c r="S2984" s="19">
        <f>SUBTOTAL(9,S2975:S2983)</f>
        <v>34133</v>
      </c>
      <c r="T2984" s="19">
        <f>SUBTOTAL(9,T2975:T2983)</f>
        <v>0</v>
      </c>
    </row>
    <row r="2985" spans="1:20" ht="29" outlineLevel="4" x14ac:dyDescent="0.35">
      <c r="A2985" s="9" t="s">
        <v>74</v>
      </c>
      <c r="B2985" s="9" t="s">
        <v>75</v>
      </c>
      <c r="C2985" s="12" t="s">
        <v>3494</v>
      </c>
      <c r="D2985" s="5" t="s">
        <v>3495</v>
      </c>
      <c r="E2985" s="9" t="s">
        <v>3495</v>
      </c>
      <c r="F2985" s="5" t="s">
        <v>77</v>
      </c>
      <c r="G2985" s="5" t="s">
        <v>4</v>
      </c>
      <c r="H2985" s="5" t="s">
        <v>3527</v>
      </c>
      <c r="I2985" s="4" t="s">
        <v>3509</v>
      </c>
      <c r="J2985" s="5" t="s">
        <v>4</v>
      </c>
      <c r="K2985" s="5" t="s">
        <v>4</v>
      </c>
      <c r="L2985" s="5" t="s">
        <v>4</v>
      </c>
      <c r="M2985" s="5" t="s">
        <v>5</v>
      </c>
      <c r="N2985" s="5" t="s">
        <v>3526</v>
      </c>
      <c r="O2985" s="18">
        <v>44603</v>
      </c>
      <c r="P2985" s="5" t="s">
        <v>7</v>
      </c>
      <c r="Q2985" s="19">
        <v>13000</v>
      </c>
      <c r="R2985" s="19">
        <v>13000</v>
      </c>
      <c r="S2985" s="19">
        <v>0</v>
      </c>
      <c r="T2985" s="19">
        <v>0</v>
      </c>
    </row>
    <row r="2986" spans="1:20" ht="29" outlineLevel="4" x14ac:dyDescent="0.35">
      <c r="A2986" s="9" t="s">
        <v>74</v>
      </c>
      <c r="B2986" s="9" t="s">
        <v>75</v>
      </c>
      <c r="C2986" s="12" t="s">
        <v>3494</v>
      </c>
      <c r="D2986" s="5" t="s">
        <v>3495</v>
      </c>
      <c r="E2986" s="9" t="s">
        <v>3495</v>
      </c>
      <c r="F2986" s="5" t="s">
        <v>77</v>
      </c>
      <c r="G2986" s="5" t="s">
        <v>4</v>
      </c>
      <c r="H2986" s="5" t="s">
        <v>3527</v>
      </c>
      <c r="I2986" s="4" t="s">
        <v>3509</v>
      </c>
      <c r="J2986" s="5" t="s">
        <v>4</v>
      </c>
      <c r="K2986" s="5" t="s">
        <v>4</v>
      </c>
      <c r="L2986" s="5" t="s">
        <v>4</v>
      </c>
      <c r="M2986" s="5" t="s">
        <v>5</v>
      </c>
      <c r="N2986" s="5" t="s">
        <v>3528</v>
      </c>
      <c r="O2986" s="18">
        <v>44624</v>
      </c>
      <c r="P2986" s="5" t="s">
        <v>7</v>
      </c>
      <c r="Q2986" s="19">
        <v>32000</v>
      </c>
      <c r="R2986" s="19">
        <v>32000</v>
      </c>
      <c r="S2986" s="19">
        <v>0</v>
      </c>
      <c r="T2986" s="19">
        <v>0</v>
      </c>
    </row>
    <row r="2987" spans="1:20" outlineLevel="3" x14ac:dyDescent="0.35">
      <c r="H2987" s="1" t="s">
        <v>11508</v>
      </c>
      <c r="O2987" s="18"/>
      <c r="Q2987" s="19">
        <f>SUBTOTAL(9,Q2985:Q2986)</f>
        <v>45000</v>
      </c>
      <c r="R2987" s="19">
        <f>SUBTOTAL(9,R2985:R2986)</f>
        <v>45000</v>
      </c>
      <c r="S2987" s="19">
        <f>SUBTOTAL(9,S2985:S2986)</f>
        <v>0</v>
      </c>
      <c r="T2987" s="19">
        <f>SUBTOTAL(9,T2985:T2986)</f>
        <v>0</v>
      </c>
    </row>
    <row r="2988" spans="1:20" ht="29" outlineLevel="4" x14ac:dyDescent="0.35">
      <c r="A2988" s="9" t="s">
        <v>74</v>
      </c>
      <c r="B2988" s="9" t="s">
        <v>75</v>
      </c>
      <c r="C2988" s="12" t="s">
        <v>3494</v>
      </c>
      <c r="D2988" s="5" t="s">
        <v>3495</v>
      </c>
      <c r="E2988" s="9" t="s">
        <v>3495</v>
      </c>
      <c r="F2988" s="5" t="s">
        <v>77</v>
      </c>
      <c r="G2988" s="5" t="s">
        <v>4</v>
      </c>
      <c r="H2988" s="5" t="s">
        <v>3530</v>
      </c>
      <c r="I2988" s="4" t="s">
        <v>3509</v>
      </c>
      <c r="J2988" s="5" t="s">
        <v>4</v>
      </c>
      <c r="K2988" s="5" t="s">
        <v>4</v>
      </c>
      <c r="L2988" s="5" t="s">
        <v>4</v>
      </c>
      <c r="M2988" s="5" t="s">
        <v>5</v>
      </c>
      <c r="N2988" s="5" t="s">
        <v>3529</v>
      </c>
      <c r="O2988" s="18">
        <v>44692</v>
      </c>
      <c r="P2988" s="5" t="s">
        <v>7</v>
      </c>
      <c r="Q2988" s="19">
        <v>27398</v>
      </c>
      <c r="R2988" s="19">
        <v>27398</v>
      </c>
      <c r="S2988" s="19">
        <v>0</v>
      </c>
      <c r="T2988" s="19">
        <v>0</v>
      </c>
    </row>
    <row r="2989" spans="1:20" ht="29" outlineLevel="4" x14ac:dyDescent="0.35">
      <c r="A2989" s="9" t="s">
        <v>74</v>
      </c>
      <c r="B2989" s="9" t="s">
        <v>75</v>
      </c>
      <c r="C2989" s="12" t="s">
        <v>3494</v>
      </c>
      <c r="D2989" s="5" t="s">
        <v>3495</v>
      </c>
      <c r="E2989" s="9" t="s">
        <v>3495</v>
      </c>
      <c r="F2989" s="5" t="s">
        <v>77</v>
      </c>
      <c r="G2989" s="5" t="s">
        <v>4</v>
      </c>
      <c r="H2989" s="5" t="s">
        <v>3530</v>
      </c>
      <c r="I2989" s="4" t="s">
        <v>3509</v>
      </c>
      <c r="J2989" s="5" t="s">
        <v>4</v>
      </c>
      <c r="K2989" s="5" t="s">
        <v>4</v>
      </c>
      <c r="L2989" s="5" t="s">
        <v>4</v>
      </c>
      <c r="M2989" s="5" t="s">
        <v>5</v>
      </c>
      <c r="N2989" s="5" t="s">
        <v>3531</v>
      </c>
      <c r="O2989" s="18">
        <v>44726</v>
      </c>
      <c r="P2989" s="5" t="s">
        <v>7</v>
      </c>
      <c r="Q2989" s="19">
        <v>51515</v>
      </c>
      <c r="R2989" s="19">
        <v>51515</v>
      </c>
      <c r="S2989" s="19">
        <v>0</v>
      </c>
      <c r="T2989" s="19">
        <v>0</v>
      </c>
    </row>
    <row r="2990" spans="1:20" outlineLevel="3" x14ac:dyDescent="0.35">
      <c r="H2990" s="1" t="s">
        <v>11509</v>
      </c>
      <c r="O2990" s="18"/>
      <c r="Q2990" s="19">
        <f>SUBTOTAL(9,Q2988:Q2989)</f>
        <v>78913</v>
      </c>
      <c r="R2990" s="19">
        <f>SUBTOTAL(9,R2988:R2989)</f>
        <v>78913</v>
      </c>
      <c r="S2990" s="19">
        <f>SUBTOTAL(9,S2988:S2989)</f>
        <v>0</v>
      </c>
      <c r="T2990" s="19">
        <f>SUBTOTAL(9,T2988:T2989)</f>
        <v>0</v>
      </c>
    </row>
    <row r="2991" spans="1:20" outlineLevel="2" x14ac:dyDescent="0.35">
      <c r="C2991" s="11" t="s">
        <v>10323</v>
      </c>
      <c r="O2991" s="18"/>
      <c r="Q2991" s="19">
        <f>SUBTOTAL(9,Q2957:Q2989)</f>
        <v>1022273</v>
      </c>
      <c r="R2991" s="19">
        <f>SUBTOTAL(9,R2957:R2989)</f>
        <v>266026</v>
      </c>
      <c r="S2991" s="19">
        <f>SUBTOTAL(9,S2957:S2989)</f>
        <v>756247</v>
      </c>
      <c r="T2991" s="19">
        <f>SUBTOTAL(9,T2957:T2989)</f>
        <v>0</v>
      </c>
    </row>
    <row r="2992" spans="1:20" ht="29" outlineLevel="4" x14ac:dyDescent="0.35">
      <c r="A2992" s="9" t="s">
        <v>104</v>
      </c>
      <c r="B2992" s="9" t="s">
        <v>105</v>
      </c>
      <c r="C2992" s="12" t="s">
        <v>3532</v>
      </c>
      <c r="D2992" s="5" t="s">
        <v>3533</v>
      </c>
      <c r="E2992" s="9" t="s">
        <v>3534</v>
      </c>
      <c r="F2992" s="5" t="s">
        <v>4</v>
      </c>
      <c r="G2992" s="5" t="s">
        <v>50</v>
      </c>
      <c r="H2992" s="5" t="s">
        <v>3536</v>
      </c>
      <c r="I2992" s="4" t="s">
        <v>3537</v>
      </c>
      <c r="J2992" s="5" t="s">
        <v>4</v>
      </c>
      <c r="K2992" s="5" t="s">
        <v>4</v>
      </c>
      <c r="L2992" s="5" t="s">
        <v>4</v>
      </c>
      <c r="M2992" s="5" t="s">
        <v>5</v>
      </c>
      <c r="N2992" s="5" t="s">
        <v>3535</v>
      </c>
      <c r="O2992" s="18">
        <v>44385</v>
      </c>
      <c r="P2992" s="5" t="s">
        <v>7</v>
      </c>
      <c r="Q2992" s="19">
        <v>1286.1099999999999</v>
      </c>
      <c r="R2992" s="19">
        <v>0</v>
      </c>
      <c r="S2992" s="19">
        <v>1286.1099999999999</v>
      </c>
      <c r="T2992" s="19">
        <v>0</v>
      </c>
    </row>
    <row r="2993" spans="1:20" ht="29" outlineLevel="4" x14ac:dyDescent="0.35">
      <c r="A2993" s="9" t="s">
        <v>104</v>
      </c>
      <c r="B2993" s="9" t="s">
        <v>105</v>
      </c>
      <c r="C2993" s="12" t="s">
        <v>3532</v>
      </c>
      <c r="D2993" s="5" t="s">
        <v>3533</v>
      </c>
      <c r="E2993" s="9" t="s">
        <v>3534</v>
      </c>
      <c r="F2993" s="5" t="s">
        <v>4</v>
      </c>
      <c r="G2993" s="5" t="s">
        <v>50</v>
      </c>
      <c r="H2993" s="5" t="s">
        <v>3536</v>
      </c>
      <c r="I2993" s="4" t="s">
        <v>3537</v>
      </c>
      <c r="J2993" s="5" t="s">
        <v>4</v>
      </c>
      <c r="K2993" s="5" t="s">
        <v>4</v>
      </c>
      <c r="L2993" s="5" t="s">
        <v>4</v>
      </c>
      <c r="M2993" s="5" t="s">
        <v>5</v>
      </c>
      <c r="N2993" s="5" t="s">
        <v>3538</v>
      </c>
      <c r="O2993" s="18">
        <v>44405</v>
      </c>
      <c r="P2993" s="5" t="s">
        <v>7</v>
      </c>
      <c r="Q2993" s="19">
        <v>1378.45</v>
      </c>
      <c r="R2993" s="19">
        <v>0</v>
      </c>
      <c r="S2993" s="19">
        <v>1378.45</v>
      </c>
      <c r="T2993" s="19">
        <v>0</v>
      </c>
    </row>
    <row r="2994" spans="1:20" ht="29" outlineLevel="4" x14ac:dyDescent="0.35">
      <c r="A2994" s="9" t="s">
        <v>104</v>
      </c>
      <c r="B2994" s="9" t="s">
        <v>105</v>
      </c>
      <c r="C2994" s="12" t="s">
        <v>3532</v>
      </c>
      <c r="D2994" s="5" t="s">
        <v>3533</v>
      </c>
      <c r="E2994" s="9" t="s">
        <v>3534</v>
      </c>
      <c r="F2994" s="5" t="s">
        <v>41</v>
      </c>
      <c r="G2994" s="5" t="s">
        <v>4</v>
      </c>
      <c r="H2994" s="5" t="s">
        <v>3536</v>
      </c>
      <c r="I2994" s="4" t="s">
        <v>3537</v>
      </c>
      <c r="J2994" s="5" t="s">
        <v>4</v>
      </c>
      <c r="K2994" s="5" t="s">
        <v>4</v>
      </c>
      <c r="L2994" s="5" t="s">
        <v>4</v>
      </c>
      <c r="M2994" s="5" t="s">
        <v>5</v>
      </c>
      <c r="N2994" s="5" t="s">
        <v>3535</v>
      </c>
      <c r="O2994" s="18">
        <v>44385</v>
      </c>
      <c r="P2994" s="5" t="s">
        <v>7</v>
      </c>
      <c r="Q2994" s="19">
        <v>10288.89</v>
      </c>
      <c r="R2994" s="19">
        <v>10288.89</v>
      </c>
      <c r="S2994" s="19">
        <v>0</v>
      </c>
      <c r="T2994" s="19">
        <v>0</v>
      </c>
    </row>
    <row r="2995" spans="1:20" ht="29" outlineLevel="4" x14ac:dyDescent="0.35">
      <c r="A2995" s="9" t="s">
        <v>104</v>
      </c>
      <c r="B2995" s="9" t="s">
        <v>105</v>
      </c>
      <c r="C2995" s="12" t="s">
        <v>3532</v>
      </c>
      <c r="D2995" s="5" t="s">
        <v>3533</v>
      </c>
      <c r="E2995" s="9" t="s">
        <v>3534</v>
      </c>
      <c r="F2995" s="5" t="s">
        <v>41</v>
      </c>
      <c r="G2995" s="5" t="s">
        <v>4</v>
      </c>
      <c r="H2995" s="5" t="s">
        <v>3536</v>
      </c>
      <c r="I2995" s="4" t="s">
        <v>3537</v>
      </c>
      <c r="J2995" s="5" t="s">
        <v>4</v>
      </c>
      <c r="K2995" s="5" t="s">
        <v>4</v>
      </c>
      <c r="L2995" s="5" t="s">
        <v>4</v>
      </c>
      <c r="M2995" s="5" t="s">
        <v>5</v>
      </c>
      <c r="N2995" s="5" t="s">
        <v>3538</v>
      </c>
      <c r="O2995" s="18">
        <v>44405</v>
      </c>
      <c r="P2995" s="5" t="s">
        <v>7</v>
      </c>
      <c r="Q2995" s="19">
        <v>11027.55</v>
      </c>
      <c r="R2995" s="19">
        <v>11027.55</v>
      </c>
      <c r="S2995" s="19">
        <v>0</v>
      </c>
      <c r="T2995" s="19">
        <v>0</v>
      </c>
    </row>
    <row r="2996" spans="1:20" outlineLevel="3" x14ac:dyDescent="0.35">
      <c r="H2996" s="1" t="s">
        <v>11510</v>
      </c>
      <c r="O2996" s="18"/>
      <c r="Q2996" s="19">
        <f>SUBTOTAL(9,Q2992:Q2995)</f>
        <v>23981</v>
      </c>
      <c r="R2996" s="19">
        <f>SUBTOTAL(9,R2992:R2995)</f>
        <v>21316.44</v>
      </c>
      <c r="S2996" s="19">
        <f>SUBTOTAL(9,S2992:S2995)</f>
        <v>2664.56</v>
      </c>
      <c r="T2996" s="19">
        <f>SUBTOTAL(9,T2992:T2995)</f>
        <v>0</v>
      </c>
    </row>
    <row r="2997" spans="1:20" ht="29" outlineLevel="4" x14ac:dyDescent="0.35">
      <c r="A2997" s="9" t="s">
        <v>104</v>
      </c>
      <c r="B2997" s="9" t="s">
        <v>105</v>
      </c>
      <c r="C2997" s="12" t="s">
        <v>3532</v>
      </c>
      <c r="D2997" s="5" t="s">
        <v>3533</v>
      </c>
      <c r="E2997" s="9" t="s">
        <v>3533</v>
      </c>
      <c r="F2997" s="5" t="s">
        <v>4</v>
      </c>
      <c r="G2997" s="5" t="s">
        <v>50</v>
      </c>
      <c r="H2997" s="5" t="s">
        <v>3540</v>
      </c>
      <c r="I2997" s="4" t="s">
        <v>3541</v>
      </c>
      <c r="J2997" s="5" t="s">
        <v>4</v>
      </c>
      <c r="K2997" s="5" t="s">
        <v>4</v>
      </c>
      <c r="L2997" s="5" t="s">
        <v>4</v>
      </c>
      <c r="M2997" s="5" t="s">
        <v>5</v>
      </c>
      <c r="N2997" s="5" t="s">
        <v>3539</v>
      </c>
      <c r="O2997" s="18">
        <v>44392</v>
      </c>
      <c r="P2997" s="5" t="s">
        <v>7</v>
      </c>
      <c r="Q2997" s="19">
        <v>10</v>
      </c>
      <c r="R2997" s="19">
        <v>0</v>
      </c>
      <c r="S2997" s="19">
        <v>10</v>
      </c>
      <c r="T2997" s="19">
        <v>0</v>
      </c>
    </row>
    <row r="2998" spans="1:20" ht="29" outlineLevel="4" x14ac:dyDescent="0.35">
      <c r="A2998" s="9" t="s">
        <v>104</v>
      </c>
      <c r="B2998" s="9" t="s">
        <v>105</v>
      </c>
      <c r="C2998" s="12" t="s">
        <v>3532</v>
      </c>
      <c r="D2998" s="5" t="s">
        <v>3533</v>
      </c>
      <c r="E2998" s="9" t="s">
        <v>3533</v>
      </c>
      <c r="F2998" s="5" t="s">
        <v>54</v>
      </c>
      <c r="G2998" s="5" t="s">
        <v>4</v>
      </c>
      <c r="H2998" s="5" t="s">
        <v>3540</v>
      </c>
      <c r="I2998" s="4" t="s">
        <v>3541</v>
      </c>
      <c r="J2998" s="5" t="s">
        <v>4</v>
      </c>
      <c r="K2998" s="5" t="s">
        <v>4</v>
      </c>
      <c r="L2998" s="5" t="s">
        <v>4</v>
      </c>
      <c r="M2998" s="5" t="s">
        <v>5</v>
      </c>
      <c r="N2998" s="5" t="s">
        <v>3539</v>
      </c>
      <c r="O2998" s="18">
        <v>44392</v>
      </c>
      <c r="P2998" s="5" t="s">
        <v>7</v>
      </c>
      <c r="Q2998" s="19">
        <v>80</v>
      </c>
      <c r="R2998" s="19">
        <v>80</v>
      </c>
      <c r="S2998" s="19">
        <v>0</v>
      </c>
      <c r="T2998" s="19">
        <v>0</v>
      </c>
    </row>
    <row r="2999" spans="1:20" outlineLevel="3" x14ac:dyDescent="0.35">
      <c r="H2999" s="1" t="s">
        <v>11511</v>
      </c>
      <c r="O2999" s="18"/>
      <c r="Q2999" s="19">
        <f>SUBTOTAL(9,Q2997:Q2998)</f>
        <v>90</v>
      </c>
      <c r="R2999" s="19">
        <f>SUBTOTAL(9,R2997:R2998)</f>
        <v>80</v>
      </c>
      <c r="S2999" s="19">
        <f>SUBTOTAL(9,S2997:S2998)</f>
        <v>10</v>
      </c>
      <c r="T2999" s="19">
        <f>SUBTOTAL(9,T2997:T2998)</f>
        <v>0</v>
      </c>
    </row>
    <row r="3000" spans="1:20" ht="29" outlineLevel="4" x14ac:dyDescent="0.35">
      <c r="A3000" s="9" t="s">
        <v>104</v>
      </c>
      <c r="B3000" s="9" t="s">
        <v>105</v>
      </c>
      <c r="C3000" s="12" t="s">
        <v>3532</v>
      </c>
      <c r="D3000" s="5" t="s">
        <v>3533</v>
      </c>
      <c r="E3000" s="9" t="s">
        <v>3533</v>
      </c>
      <c r="F3000" s="5" t="s">
        <v>49</v>
      </c>
      <c r="G3000" s="5" t="s">
        <v>4</v>
      </c>
      <c r="H3000" s="5" t="s">
        <v>3543</v>
      </c>
      <c r="I3000" s="4" t="s">
        <v>3544</v>
      </c>
      <c r="J3000" s="5" t="s">
        <v>4</v>
      </c>
      <c r="K3000" s="5" t="s">
        <v>4</v>
      </c>
      <c r="L3000" s="5" t="s">
        <v>4</v>
      </c>
      <c r="M3000" s="5" t="s">
        <v>5</v>
      </c>
      <c r="N3000" s="5" t="s">
        <v>3542</v>
      </c>
      <c r="O3000" s="18">
        <v>44407</v>
      </c>
      <c r="P3000" s="5" t="s">
        <v>7</v>
      </c>
      <c r="Q3000" s="19">
        <v>39638</v>
      </c>
      <c r="R3000" s="19">
        <v>39638</v>
      </c>
      <c r="S3000" s="19">
        <v>0</v>
      </c>
      <c r="T3000" s="19">
        <v>0</v>
      </c>
    </row>
    <row r="3001" spans="1:20" ht="29" outlineLevel="4" x14ac:dyDescent="0.35">
      <c r="A3001" s="9" t="s">
        <v>104</v>
      </c>
      <c r="B3001" s="9" t="s">
        <v>105</v>
      </c>
      <c r="C3001" s="12" t="s">
        <v>3532</v>
      </c>
      <c r="D3001" s="5" t="s">
        <v>3533</v>
      </c>
      <c r="E3001" s="9" t="s">
        <v>3533</v>
      </c>
      <c r="F3001" s="5" t="s">
        <v>49</v>
      </c>
      <c r="G3001" s="5" t="s">
        <v>4</v>
      </c>
      <c r="H3001" s="5" t="s">
        <v>3543</v>
      </c>
      <c r="I3001" s="4" t="s">
        <v>3544</v>
      </c>
      <c r="J3001" s="5" t="s">
        <v>4</v>
      </c>
      <c r="K3001" s="5" t="s">
        <v>4</v>
      </c>
      <c r="L3001" s="5" t="s">
        <v>4</v>
      </c>
      <c r="M3001" s="5" t="s">
        <v>5</v>
      </c>
      <c r="N3001" s="5" t="s">
        <v>3545</v>
      </c>
      <c r="O3001" s="18">
        <v>44453</v>
      </c>
      <c r="P3001" s="5" t="s">
        <v>7</v>
      </c>
      <c r="Q3001" s="19">
        <v>55256</v>
      </c>
      <c r="R3001" s="19">
        <v>55256</v>
      </c>
      <c r="S3001" s="19">
        <v>0</v>
      </c>
      <c r="T3001" s="19">
        <v>0</v>
      </c>
    </row>
    <row r="3002" spans="1:20" ht="29" outlineLevel="4" x14ac:dyDescent="0.35">
      <c r="A3002" s="9" t="s">
        <v>104</v>
      </c>
      <c r="B3002" s="9" t="s">
        <v>105</v>
      </c>
      <c r="C3002" s="12" t="s">
        <v>3532</v>
      </c>
      <c r="D3002" s="5" t="s">
        <v>3533</v>
      </c>
      <c r="E3002" s="9" t="s">
        <v>3533</v>
      </c>
      <c r="F3002" s="5" t="s">
        <v>49</v>
      </c>
      <c r="G3002" s="5" t="s">
        <v>4</v>
      </c>
      <c r="H3002" s="5" t="s">
        <v>3543</v>
      </c>
      <c r="I3002" s="4" t="s">
        <v>3544</v>
      </c>
      <c r="J3002" s="5" t="s">
        <v>4</v>
      </c>
      <c r="K3002" s="5" t="s">
        <v>4</v>
      </c>
      <c r="L3002" s="5" t="s">
        <v>4</v>
      </c>
      <c r="M3002" s="5" t="s">
        <v>5</v>
      </c>
      <c r="N3002" s="5" t="s">
        <v>3546</v>
      </c>
      <c r="O3002" s="18">
        <v>44643</v>
      </c>
      <c r="P3002" s="5" t="s">
        <v>7</v>
      </c>
      <c r="Q3002" s="19">
        <v>34318</v>
      </c>
      <c r="R3002" s="19">
        <v>34318</v>
      </c>
      <c r="S3002" s="19">
        <v>0</v>
      </c>
      <c r="T3002" s="19">
        <v>0</v>
      </c>
    </row>
    <row r="3003" spans="1:20" ht="29" outlineLevel="4" x14ac:dyDescent="0.35">
      <c r="A3003" s="9" t="s">
        <v>104</v>
      </c>
      <c r="B3003" s="9" t="s">
        <v>105</v>
      </c>
      <c r="C3003" s="12" t="s">
        <v>3532</v>
      </c>
      <c r="D3003" s="5" t="s">
        <v>3533</v>
      </c>
      <c r="E3003" s="9" t="s">
        <v>3533</v>
      </c>
      <c r="F3003" s="5" t="s">
        <v>49</v>
      </c>
      <c r="G3003" s="5" t="s">
        <v>4</v>
      </c>
      <c r="H3003" s="5" t="s">
        <v>3543</v>
      </c>
      <c r="I3003" s="4" t="s">
        <v>3544</v>
      </c>
      <c r="J3003" s="5" t="s">
        <v>4</v>
      </c>
      <c r="K3003" s="5" t="s">
        <v>4</v>
      </c>
      <c r="L3003" s="5" t="s">
        <v>4</v>
      </c>
      <c r="M3003" s="5" t="s">
        <v>5</v>
      </c>
      <c r="N3003" s="5" t="s">
        <v>3547</v>
      </c>
      <c r="O3003" s="18">
        <v>44673</v>
      </c>
      <c r="P3003" s="5" t="s">
        <v>7</v>
      </c>
      <c r="Q3003" s="19">
        <v>31583</v>
      </c>
      <c r="R3003" s="19">
        <v>31583</v>
      </c>
      <c r="S3003" s="19">
        <v>0</v>
      </c>
      <c r="T3003" s="19">
        <v>0</v>
      </c>
    </row>
    <row r="3004" spans="1:20" ht="29" outlineLevel="4" x14ac:dyDescent="0.35">
      <c r="A3004" s="9" t="s">
        <v>104</v>
      </c>
      <c r="B3004" s="9" t="s">
        <v>105</v>
      </c>
      <c r="C3004" s="12" t="s">
        <v>3532</v>
      </c>
      <c r="D3004" s="5" t="s">
        <v>3533</v>
      </c>
      <c r="E3004" s="9" t="s">
        <v>3533</v>
      </c>
      <c r="F3004" s="5" t="s">
        <v>49</v>
      </c>
      <c r="G3004" s="5" t="s">
        <v>4</v>
      </c>
      <c r="H3004" s="5" t="s">
        <v>3543</v>
      </c>
      <c r="I3004" s="4" t="s">
        <v>3544</v>
      </c>
      <c r="J3004" s="5" t="s">
        <v>4</v>
      </c>
      <c r="K3004" s="5" t="s">
        <v>4</v>
      </c>
      <c r="L3004" s="5" t="s">
        <v>4</v>
      </c>
      <c r="M3004" s="5" t="s">
        <v>5</v>
      </c>
      <c r="N3004" s="5" t="s">
        <v>3548</v>
      </c>
      <c r="O3004" s="18">
        <v>44699</v>
      </c>
      <c r="P3004" s="5" t="s">
        <v>7</v>
      </c>
      <c r="Q3004" s="19">
        <v>28559</v>
      </c>
      <c r="R3004" s="19">
        <v>28559</v>
      </c>
      <c r="S3004" s="19">
        <v>0</v>
      </c>
      <c r="T3004" s="19">
        <v>0</v>
      </c>
    </row>
    <row r="3005" spans="1:20" outlineLevel="3" x14ac:dyDescent="0.35">
      <c r="H3005" s="1" t="s">
        <v>11512</v>
      </c>
      <c r="O3005" s="18"/>
      <c r="Q3005" s="19">
        <f>SUBTOTAL(9,Q3000:Q3004)</f>
        <v>189354</v>
      </c>
      <c r="R3005" s="19">
        <f>SUBTOTAL(9,R3000:R3004)</f>
        <v>189354</v>
      </c>
      <c r="S3005" s="19">
        <f>SUBTOTAL(9,S3000:S3004)</f>
        <v>0</v>
      </c>
      <c r="T3005" s="19">
        <f>SUBTOTAL(9,T3000:T3004)</f>
        <v>0</v>
      </c>
    </row>
    <row r="3006" spans="1:20" ht="29" outlineLevel="4" x14ac:dyDescent="0.35">
      <c r="A3006" s="9" t="s">
        <v>104</v>
      </c>
      <c r="B3006" s="9" t="s">
        <v>105</v>
      </c>
      <c r="C3006" s="12" t="s">
        <v>3532</v>
      </c>
      <c r="D3006" s="5" t="s">
        <v>3533</v>
      </c>
      <c r="E3006" s="9" t="s">
        <v>3533</v>
      </c>
      <c r="F3006" s="5" t="s">
        <v>125</v>
      </c>
      <c r="G3006" s="5" t="s">
        <v>4</v>
      </c>
      <c r="H3006" s="5" t="s">
        <v>3550</v>
      </c>
      <c r="I3006" s="4" t="s">
        <v>3551</v>
      </c>
      <c r="J3006" s="5" t="s">
        <v>4</v>
      </c>
      <c r="K3006" s="5" t="s">
        <v>4</v>
      </c>
      <c r="L3006" s="5" t="s">
        <v>4</v>
      </c>
      <c r="M3006" s="5" t="s">
        <v>5</v>
      </c>
      <c r="N3006" s="5" t="s">
        <v>3549</v>
      </c>
      <c r="O3006" s="18">
        <v>44410</v>
      </c>
      <c r="P3006" s="5" t="s">
        <v>7</v>
      </c>
      <c r="Q3006" s="19">
        <v>42462</v>
      </c>
      <c r="R3006" s="19">
        <v>42462</v>
      </c>
      <c r="S3006" s="19">
        <v>0</v>
      </c>
      <c r="T3006" s="19">
        <v>0</v>
      </c>
    </row>
    <row r="3007" spans="1:20" ht="29" outlineLevel="4" x14ac:dyDescent="0.35">
      <c r="A3007" s="9" t="s">
        <v>104</v>
      </c>
      <c r="B3007" s="9" t="s">
        <v>105</v>
      </c>
      <c r="C3007" s="12" t="s">
        <v>3532</v>
      </c>
      <c r="D3007" s="5" t="s">
        <v>3533</v>
      </c>
      <c r="E3007" s="9" t="s">
        <v>3533</v>
      </c>
      <c r="F3007" s="5" t="s">
        <v>125</v>
      </c>
      <c r="G3007" s="5" t="s">
        <v>4</v>
      </c>
      <c r="H3007" s="5" t="s">
        <v>3550</v>
      </c>
      <c r="I3007" s="4" t="s">
        <v>3551</v>
      </c>
      <c r="J3007" s="5" t="s">
        <v>4</v>
      </c>
      <c r="K3007" s="5" t="s">
        <v>4</v>
      </c>
      <c r="L3007" s="5" t="s">
        <v>4</v>
      </c>
      <c r="M3007" s="5" t="s">
        <v>5</v>
      </c>
      <c r="N3007" s="5" t="s">
        <v>3552</v>
      </c>
      <c r="O3007" s="18">
        <v>44494</v>
      </c>
      <c r="P3007" s="5" t="s">
        <v>7</v>
      </c>
      <c r="Q3007" s="19">
        <v>131562</v>
      </c>
      <c r="R3007" s="19">
        <v>131562</v>
      </c>
      <c r="S3007" s="19">
        <v>0</v>
      </c>
      <c r="T3007" s="19">
        <v>0</v>
      </c>
    </row>
    <row r="3008" spans="1:20" ht="29" outlineLevel="4" x14ac:dyDescent="0.35">
      <c r="A3008" s="9" t="s">
        <v>104</v>
      </c>
      <c r="B3008" s="9" t="s">
        <v>105</v>
      </c>
      <c r="C3008" s="12" t="s">
        <v>3532</v>
      </c>
      <c r="D3008" s="5" t="s">
        <v>3533</v>
      </c>
      <c r="E3008" s="9" t="s">
        <v>3533</v>
      </c>
      <c r="F3008" s="5" t="s">
        <v>125</v>
      </c>
      <c r="G3008" s="5" t="s">
        <v>4</v>
      </c>
      <c r="H3008" s="5" t="s">
        <v>3550</v>
      </c>
      <c r="I3008" s="4" t="s">
        <v>3551</v>
      </c>
      <c r="J3008" s="5" t="s">
        <v>4</v>
      </c>
      <c r="K3008" s="5" t="s">
        <v>4</v>
      </c>
      <c r="L3008" s="5" t="s">
        <v>4</v>
      </c>
      <c r="M3008" s="5" t="s">
        <v>5</v>
      </c>
      <c r="N3008" s="5" t="s">
        <v>3553</v>
      </c>
      <c r="O3008" s="18">
        <v>44589</v>
      </c>
      <c r="P3008" s="5" t="s">
        <v>7</v>
      </c>
      <c r="Q3008" s="19">
        <v>106264</v>
      </c>
      <c r="R3008" s="19">
        <v>106264</v>
      </c>
      <c r="S3008" s="19">
        <v>0</v>
      </c>
      <c r="T3008" s="19">
        <v>0</v>
      </c>
    </row>
    <row r="3009" spans="1:20" ht="29" outlineLevel="4" x14ac:dyDescent="0.35">
      <c r="A3009" s="9" t="s">
        <v>104</v>
      </c>
      <c r="B3009" s="9" t="s">
        <v>105</v>
      </c>
      <c r="C3009" s="12" t="s">
        <v>3532</v>
      </c>
      <c r="D3009" s="5" t="s">
        <v>3533</v>
      </c>
      <c r="E3009" s="9" t="s">
        <v>3533</v>
      </c>
      <c r="F3009" s="5" t="s">
        <v>125</v>
      </c>
      <c r="G3009" s="5" t="s">
        <v>4</v>
      </c>
      <c r="H3009" s="5" t="s">
        <v>3550</v>
      </c>
      <c r="I3009" s="4" t="s">
        <v>3551</v>
      </c>
      <c r="J3009" s="5" t="s">
        <v>4</v>
      </c>
      <c r="K3009" s="5" t="s">
        <v>4</v>
      </c>
      <c r="L3009" s="5" t="s">
        <v>4</v>
      </c>
      <c r="M3009" s="5" t="s">
        <v>5</v>
      </c>
      <c r="N3009" s="5" t="s">
        <v>3554</v>
      </c>
      <c r="O3009" s="18">
        <v>44643</v>
      </c>
      <c r="P3009" s="5" t="s">
        <v>7</v>
      </c>
      <c r="Q3009" s="19">
        <v>73055</v>
      </c>
      <c r="R3009" s="19">
        <v>73055</v>
      </c>
      <c r="S3009" s="19">
        <v>0</v>
      </c>
      <c r="T3009" s="19">
        <v>0</v>
      </c>
    </row>
    <row r="3010" spans="1:20" ht="29" outlineLevel="4" x14ac:dyDescent="0.35">
      <c r="A3010" s="9" t="s">
        <v>104</v>
      </c>
      <c r="B3010" s="9" t="s">
        <v>105</v>
      </c>
      <c r="C3010" s="12" t="s">
        <v>3532</v>
      </c>
      <c r="D3010" s="5" t="s">
        <v>3533</v>
      </c>
      <c r="E3010" s="9" t="s">
        <v>3533</v>
      </c>
      <c r="F3010" s="5" t="s">
        <v>125</v>
      </c>
      <c r="G3010" s="5" t="s">
        <v>4</v>
      </c>
      <c r="H3010" s="5" t="s">
        <v>3550</v>
      </c>
      <c r="I3010" s="4" t="s">
        <v>3551</v>
      </c>
      <c r="J3010" s="5" t="s">
        <v>4</v>
      </c>
      <c r="K3010" s="5" t="s">
        <v>4</v>
      </c>
      <c r="L3010" s="5" t="s">
        <v>4</v>
      </c>
      <c r="M3010" s="5" t="s">
        <v>5</v>
      </c>
      <c r="N3010" s="5" t="s">
        <v>3555</v>
      </c>
      <c r="O3010" s="18">
        <v>44680</v>
      </c>
      <c r="P3010" s="5" t="s">
        <v>7</v>
      </c>
      <c r="Q3010" s="19">
        <v>37217</v>
      </c>
      <c r="R3010" s="19">
        <v>37217</v>
      </c>
      <c r="S3010" s="19">
        <v>0</v>
      </c>
      <c r="T3010" s="19">
        <v>0</v>
      </c>
    </row>
    <row r="3011" spans="1:20" ht="29" outlineLevel="4" x14ac:dyDescent="0.35">
      <c r="A3011" s="9" t="s">
        <v>104</v>
      </c>
      <c r="B3011" s="9" t="s">
        <v>105</v>
      </c>
      <c r="C3011" s="12" t="s">
        <v>3532</v>
      </c>
      <c r="D3011" s="5" t="s">
        <v>3533</v>
      </c>
      <c r="E3011" s="9" t="s">
        <v>3533</v>
      </c>
      <c r="F3011" s="5" t="s">
        <v>125</v>
      </c>
      <c r="G3011" s="5" t="s">
        <v>4</v>
      </c>
      <c r="H3011" s="5" t="s">
        <v>3550</v>
      </c>
      <c r="I3011" s="4" t="s">
        <v>3551</v>
      </c>
      <c r="J3011" s="5" t="s">
        <v>4</v>
      </c>
      <c r="K3011" s="5" t="s">
        <v>4</v>
      </c>
      <c r="L3011" s="5" t="s">
        <v>4</v>
      </c>
      <c r="M3011" s="5" t="s">
        <v>5</v>
      </c>
      <c r="N3011" s="5" t="s">
        <v>3556</v>
      </c>
      <c r="O3011" s="18">
        <v>44729</v>
      </c>
      <c r="P3011" s="5" t="s">
        <v>7</v>
      </c>
      <c r="Q3011" s="19">
        <v>70208</v>
      </c>
      <c r="R3011" s="19">
        <v>70208</v>
      </c>
      <c r="S3011" s="19">
        <v>0</v>
      </c>
      <c r="T3011" s="19">
        <v>0</v>
      </c>
    </row>
    <row r="3012" spans="1:20" outlineLevel="3" x14ac:dyDescent="0.35">
      <c r="H3012" s="1" t="s">
        <v>11513</v>
      </c>
      <c r="O3012" s="18"/>
      <c r="Q3012" s="19">
        <f>SUBTOTAL(9,Q3006:Q3011)</f>
        <v>460768</v>
      </c>
      <c r="R3012" s="19">
        <f>SUBTOTAL(9,R3006:R3011)</f>
        <v>460768</v>
      </c>
      <c r="S3012" s="19">
        <f>SUBTOTAL(9,S3006:S3011)</f>
        <v>0</v>
      </c>
      <c r="T3012" s="19">
        <f>SUBTOTAL(9,T3006:T3011)</f>
        <v>0</v>
      </c>
    </row>
    <row r="3013" spans="1:20" ht="29" outlineLevel="4" x14ac:dyDescent="0.35">
      <c r="A3013" s="9" t="s">
        <v>104</v>
      </c>
      <c r="B3013" s="9" t="s">
        <v>105</v>
      </c>
      <c r="C3013" s="12" t="s">
        <v>3532</v>
      </c>
      <c r="D3013" s="5" t="s">
        <v>3533</v>
      </c>
      <c r="E3013" s="9" t="s">
        <v>3534</v>
      </c>
      <c r="F3013" s="5" t="s">
        <v>4</v>
      </c>
      <c r="G3013" s="5" t="s">
        <v>50</v>
      </c>
      <c r="H3013" s="5" t="s">
        <v>3558</v>
      </c>
      <c r="I3013" s="4" t="s">
        <v>3559</v>
      </c>
      <c r="J3013" s="5" t="s">
        <v>4</v>
      </c>
      <c r="K3013" s="5" t="s">
        <v>4</v>
      </c>
      <c r="L3013" s="5" t="s">
        <v>4</v>
      </c>
      <c r="M3013" s="5" t="s">
        <v>5</v>
      </c>
      <c r="N3013" s="5" t="s">
        <v>3557</v>
      </c>
      <c r="O3013" s="18">
        <v>44530</v>
      </c>
      <c r="P3013" s="5" t="s">
        <v>7</v>
      </c>
      <c r="Q3013" s="19">
        <v>5747.22</v>
      </c>
      <c r="R3013" s="19">
        <v>0</v>
      </c>
      <c r="S3013" s="19">
        <v>5747.22</v>
      </c>
      <c r="T3013" s="19">
        <v>0</v>
      </c>
    </row>
    <row r="3014" spans="1:20" ht="29" outlineLevel="4" x14ac:dyDescent="0.35">
      <c r="A3014" s="9" t="s">
        <v>104</v>
      </c>
      <c r="B3014" s="9" t="s">
        <v>105</v>
      </c>
      <c r="C3014" s="12" t="s">
        <v>3532</v>
      </c>
      <c r="D3014" s="5" t="s">
        <v>3533</v>
      </c>
      <c r="E3014" s="9" t="s">
        <v>3534</v>
      </c>
      <c r="F3014" s="5" t="s">
        <v>4</v>
      </c>
      <c r="G3014" s="5" t="s">
        <v>50</v>
      </c>
      <c r="H3014" s="5" t="s">
        <v>3558</v>
      </c>
      <c r="I3014" s="4" t="s">
        <v>3559</v>
      </c>
      <c r="J3014" s="5" t="s">
        <v>4</v>
      </c>
      <c r="K3014" s="5" t="s">
        <v>4</v>
      </c>
      <c r="L3014" s="5" t="s">
        <v>4</v>
      </c>
      <c r="M3014" s="5" t="s">
        <v>5</v>
      </c>
      <c r="N3014" s="5" t="s">
        <v>3560</v>
      </c>
      <c r="O3014" s="18">
        <v>44543</v>
      </c>
      <c r="P3014" s="5" t="s">
        <v>7</v>
      </c>
      <c r="Q3014" s="19">
        <v>1994</v>
      </c>
      <c r="R3014" s="19">
        <v>0</v>
      </c>
      <c r="S3014" s="19">
        <v>1994</v>
      </c>
      <c r="T3014" s="19">
        <v>0</v>
      </c>
    </row>
    <row r="3015" spans="1:20" ht="29" outlineLevel="4" x14ac:dyDescent="0.35">
      <c r="A3015" s="9" t="s">
        <v>104</v>
      </c>
      <c r="B3015" s="9" t="s">
        <v>105</v>
      </c>
      <c r="C3015" s="12" t="s">
        <v>3532</v>
      </c>
      <c r="D3015" s="5" t="s">
        <v>3533</v>
      </c>
      <c r="E3015" s="9" t="s">
        <v>3534</v>
      </c>
      <c r="F3015" s="5" t="s">
        <v>4</v>
      </c>
      <c r="G3015" s="5" t="s">
        <v>50</v>
      </c>
      <c r="H3015" s="5" t="s">
        <v>3558</v>
      </c>
      <c r="I3015" s="4" t="s">
        <v>3559</v>
      </c>
      <c r="J3015" s="5" t="s">
        <v>4</v>
      </c>
      <c r="K3015" s="5" t="s">
        <v>4</v>
      </c>
      <c r="L3015" s="5" t="s">
        <v>4</v>
      </c>
      <c r="M3015" s="5" t="s">
        <v>5</v>
      </c>
      <c r="N3015" s="5" t="s">
        <v>3561</v>
      </c>
      <c r="O3015" s="18">
        <v>44585</v>
      </c>
      <c r="P3015" s="5" t="s">
        <v>7</v>
      </c>
      <c r="Q3015" s="19">
        <v>2056.44</v>
      </c>
      <c r="R3015" s="19">
        <v>0</v>
      </c>
      <c r="S3015" s="19">
        <v>2056.44</v>
      </c>
      <c r="T3015" s="19">
        <v>0</v>
      </c>
    </row>
    <row r="3016" spans="1:20" ht="29" outlineLevel="4" x14ac:dyDescent="0.35">
      <c r="A3016" s="9" t="s">
        <v>104</v>
      </c>
      <c r="B3016" s="9" t="s">
        <v>105</v>
      </c>
      <c r="C3016" s="12" t="s">
        <v>3532</v>
      </c>
      <c r="D3016" s="5" t="s">
        <v>3533</v>
      </c>
      <c r="E3016" s="9" t="s">
        <v>3534</v>
      </c>
      <c r="F3016" s="5" t="s">
        <v>4</v>
      </c>
      <c r="G3016" s="5" t="s">
        <v>50</v>
      </c>
      <c r="H3016" s="5" t="s">
        <v>3558</v>
      </c>
      <c r="I3016" s="4" t="s">
        <v>3559</v>
      </c>
      <c r="J3016" s="5" t="s">
        <v>4</v>
      </c>
      <c r="K3016" s="5" t="s">
        <v>4</v>
      </c>
      <c r="L3016" s="5" t="s">
        <v>4</v>
      </c>
      <c r="M3016" s="5" t="s">
        <v>5</v>
      </c>
      <c r="N3016" s="5" t="s">
        <v>3562</v>
      </c>
      <c r="O3016" s="18">
        <v>44641</v>
      </c>
      <c r="P3016" s="5" t="s">
        <v>7</v>
      </c>
      <c r="Q3016" s="19">
        <v>1996.33</v>
      </c>
      <c r="R3016" s="19">
        <v>0</v>
      </c>
      <c r="S3016" s="19">
        <v>1996.33</v>
      </c>
      <c r="T3016" s="19">
        <v>0</v>
      </c>
    </row>
    <row r="3017" spans="1:20" ht="29" outlineLevel="4" x14ac:dyDescent="0.35">
      <c r="A3017" s="9" t="s">
        <v>104</v>
      </c>
      <c r="B3017" s="9" t="s">
        <v>105</v>
      </c>
      <c r="C3017" s="12" t="s">
        <v>3532</v>
      </c>
      <c r="D3017" s="5" t="s">
        <v>3533</v>
      </c>
      <c r="E3017" s="9" t="s">
        <v>3534</v>
      </c>
      <c r="F3017" s="5" t="s">
        <v>4</v>
      </c>
      <c r="G3017" s="5" t="s">
        <v>50</v>
      </c>
      <c r="H3017" s="5" t="s">
        <v>3558</v>
      </c>
      <c r="I3017" s="4" t="s">
        <v>3559</v>
      </c>
      <c r="J3017" s="5" t="s">
        <v>4</v>
      </c>
      <c r="K3017" s="5" t="s">
        <v>4</v>
      </c>
      <c r="L3017" s="5" t="s">
        <v>4</v>
      </c>
      <c r="M3017" s="5" t="s">
        <v>5</v>
      </c>
      <c r="N3017" s="5" t="s">
        <v>3563</v>
      </c>
      <c r="O3017" s="18">
        <v>44677</v>
      </c>
      <c r="P3017" s="5" t="s">
        <v>7</v>
      </c>
      <c r="Q3017" s="19">
        <v>1867.44</v>
      </c>
      <c r="R3017" s="19">
        <v>0</v>
      </c>
      <c r="S3017" s="19">
        <v>1867.44</v>
      </c>
      <c r="T3017" s="19">
        <v>0</v>
      </c>
    </row>
    <row r="3018" spans="1:20" ht="29" outlineLevel="4" x14ac:dyDescent="0.35">
      <c r="A3018" s="9" t="s">
        <v>104</v>
      </c>
      <c r="B3018" s="9" t="s">
        <v>105</v>
      </c>
      <c r="C3018" s="12" t="s">
        <v>3532</v>
      </c>
      <c r="D3018" s="5" t="s">
        <v>3533</v>
      </c>
      <c r="E3018" s="9" t="s">
        <v>3534</v>
      </c>
      <c r="F3018" s="5" t="s">
        <v>4</v>
      </c>
      <c r="G3018" s="5" t="s">
        <v>50</v>
      </c>
      <c r="H3018" s="5" t="s">
        <v>3558</v>
      </c>
      <c r="I3018" s="4" t="s">
        <v>3559</v>
      </c>
      <c r="J3018" s="5" t="s">
        <v>4</v>
      </c>
      <c r="K3018" s="5" t="s">
        <v>4</v>
      </c>
      <c r="L3018" s="5" t="s">
        <v>4</v>
      </c>
      <c r="M3018" s="5" t="s">
        <v>5</v>
      </c>
      <c r="N3018" s="5" t="s">
        <v>3564</v>
      </c>
      <c r="O3018" s="18">
        <v>44704</v>
      </c>
      <c r="P3018" s="5" t="s">
        <v>7</v>
      </c>
      <c r="Q3018" s="19">
        <v>1973</v>
      </c>
      <c r="R3018" s="19">
        <v>0</v>
      </c>
      <c r="S3018" s="19">
        <v>1973</v>
      </c>
      <c r="T3018" s="19">
        <v>0</v>
      </c>
    </row>
    <row r="3019" spans="1:20" ht="29" outlineLevel="4" x14ac:dyDescent="0.35">
      <c r="A3019" s="9" t="s">
        <v>104</v>
      </c>
      <c r="B3019" s="9" t="s">
        <v>105</v>
      </c>
      <c r="C3019" s="12" t="s">
        <v>3532</v>
      </c>
      <c r="D3019" s="5" t="s">
        <v>3533</v>
      </c>
      <c r="E3019" s="9" t="s">
        <v>3534</v>
      </c>
      <c r="F3019" s="5" t="s">
        <v>4</v>
      </c>
      <c r="G3019" s="5" t="s">
        <v>50</v>
      </c>
      <c r="H3019" s="5" t="s">
        <v>3558</v>
      </c>
      <c r="I3019" s="4" t="s">
        <v>3559</v>
      </c>
      <c r="J3019" s="5" t="s">
        <v>4</v>
      </c>
      <c r="K3019" s="5" t="s">
        <v>4</v>
      </c>
      <c r="L3019" s="5" t="s">
        <v>4</v>
      </c>
      <c r="M3019" s="5" t="s">
        <v>5</v>
      </c>
      <c r="N3019" s="5" t="s">
        <v>3565</v>
      </c>
      <c r="O3019" s="18">
        <v>44733</v>
      </c>
      <c r="P3019" s="5" t="s">
        <v>7</v>
      </c>
      <c r="Q3019" s="19">
        <v>4580.78</v>
      </c>
      <c r="R3019" s="19">
        <v>0</v>
      </c>
      <c r="S3019" s="19">
        <v>4580.78</v>
      </c>
      <c r="T3019" s="19">
        <v>0</v>
      </c>
    </row>
    <row r="3020" spans="1:20" ht="29" outlineLevel="4" x14ac:dyDescent="0.35">
      <c r="A3020" s="9" t="s">
        <v>104</v>
      </c>
      <c r="B3020" s="9" t="s">
        <v>105</v>
      </c>
      <c r="C3020" s="12" t="s">
        <v>3532</v>
      </c>
      <c r="D3020" s="5" t="s">
        <v>3533</v>
      </c>
      <c r="E3020" s="9" t="s">
        <v>3534</v>
      </c>
      <c r="F3020" s="5" t="s">
        <v>4</v>
      </c>
      <c r="G3020" s="5" t="s">
        <v>50</v>
      </c>
      <c r="H3020" s="5" t="s">
        <v>3558</v>
      </c>
      <c r="I3020" s="4" t="s">
        <v>3559</v>
      </c>
      <c r="J3020" s="5" t="s">
        <v>4</v>
      </c>
      <c r="K3020" s="5" t="s">
        <v>4</v>
      </c>
      <c r="L3020" s="5" t="s">
        <v>4</v>
      </c>
      <c r="M3020" s="5" t="s">
        <v>5</v>
      </c>
      <c r="N3020" s="5" t="s">
        <v>3566</v>
      </c>
      <c r="O3020" s="18">
        <v>44740</v>
      </c>
      <c r="P3020" s="5" t="s">
        <v>7</v>
      </c>
      <c r="Q3020" s="19">
        <v>2263.33</v>
      </c>
      <c r="R3020" s="19">
        <v>0</v>
      </c>
      <c r="S3020" s="19">
        <v>2263.33</v>
      </c>
      <c r="T3020" s="19">
        <v>0</v>
      </c>
    </row>
    <row r="3021" spans="1:20" ht="29" outlineLevel="4" x14ac:dyDescent="0.35">
      <c r="A3021" s="9" t="s">
        <v>104</v>
      </c>
      <c r="B3021" s="9" t="s">
        <v>105</v>
      </c>
      <c r="C3021" s="12" t="s">
        <v>3532</v>
      </c>
      <c r="D3021" s="5" t="s">
        <v>3533</v>
      </c>
      <c r="E3021" s="9" t="s">
        <v>3534</v>
      </c>
      <c r="F3021" s="5" t="s">
        <v>41</v>
      </c>
      <c r="G3021" s="5" t="s">
        <v>4</v>
      </c>
      <c r="H3021" s="5" t="s">
        <v>3558</v>
      </c>
      <c r="I3021" s="4" t="s">
        <v>3559</v>
      </c>
      <c r="J3021" s="5" t="s">
        <v>4</v>
      </c>
      <c r="K3021" s="5" t="s">
        <v>4</v>
      </c>
      <c r="L3021" s="5" t="s">
        <v>4</v>
      </c>
      <c r="M3021" s="5" t="s">
        <v>5</v>
      </c>
      <c r="N3021" s="5" t="s">
        <v>3557</v>
      </c>
      <c r="O3021" s="18">
        <v>44530</v>
      </c>
      <c r="P3021" s="5" t="s">
        <v>7</v>
      </c>
      <c r="Q3021" s="19">
        <v>45977.78</v>
      </c>
      <c r="R3021" s="19">
        <v>45977.78</v>
      </c>
      <c r="S3021" s="19">
        <v>0</v>
      </c>
      <c r="T3021" s="19">
        <v>0</v>
      </c>
    </row>
    <row r="3022" spans="1:20" ht="29" outlineLevel="4" x14ac:dyDescent="0.35">
      <c r="A3022" s="9" t="s">
        <v>104</v>
      </c>
      <c r="B3022" s="9" t="s">
        <v>105</v>
      </c>
      <c r="C3022" s="12" t="s">
        <v>3532</v>
      </c>
      <c r="D3022" s="5" t="s">
        <v>3533</v>
      </c>
      <c r="E3022" s="9" t="s">
        <v>3534</v>
      </c>
      <c r="F3022" s="5" t="s">
        <v>41</v>
      </c>
      <c r="G3022" s="5" t="s">
        <v>4</v>
      </c>
      <c r="H3022" s="5" t="s">
        <v>3558</v>
      </c>
      <c r="I3022" s="4" t="s">
        <v>3559</v>
      </c>
      <c r="J3022" s="5" t="s">
        <v>4</v>
      </c>
      <c r="K3022" s="5" t="s">
        <v>4</v>
      </c>
      <c r="L3022" s="5" t="s">
        <v>4</v>
      </c>
      <c r="M3022" s="5" t="s">
        <v>5</v>
      </c>
      <c r="N3022" s="5" t="s">
        <v>3560</v>
      </c>
      <c r="O3022" s="18">
        <v>44543</v>
      </c>
      <c r="P3022" s="5" t="s">
        <v>7</v>
      </c>
      <c r="Q3022" s="19">
        <v>15952</v>
      </c>
      <c r="R3022" s="19">
        <v>15952</v>
      </c>
      <c r="S3022" s="19">
        <v>0</v>
      </c>
      <c r="T3022" s="19">
        <v>0</v>
      </c>
    </row>
    <row r="3023" spans="1:20" ht="29" outlineLevel="4" x14ac:dyDescent="0.35">
      <c r="A3023" s="9" t="s">
        <v>104</v>
      </c>
      <c r="B3023" s="9" t="s">
        <v>105</v>
      </c>
      <c r="C3023" s="12" t="s">
        <v>3532</v>
      </c>
      <c r="D3023" s="5" t="s">
        <v>3533</v>
      </c>
      <c r="E3023" s="9" t="s">
        <v>3534</v>
      </c>
      <c r="F3023" s="5" t="s">
        <v>41</v>
      </c>
      <c r="G3023" s="5" t="s">
        <v>4</v>
      </c>
      <c r="H3023" s="5" t="s">
        <v>3558</v>
      </c>
      <c r="I3023" s="4" t="s">
        <v>3559</v>
      </c>
      <c r="J3023" s="5" t="s">
        <v>4</v>
      </c>
      <c r="K3023" s="5" t="s">
        <v>4</v>
      </c>
      <c r="L3023" s="5" t="s">
        <v>4</v>
      </c>
      <c r="M3023" s="5" t="s">
        <v>5</v>
      </c>
      <c r="N3023" s="5" t="s">
        <v>3561</v>
      </c>
      <c r="O3023" s="18">
        <v>44585</v>
      </c>
      <c r="P3023" s="5" t="s">
        <v>7</v>
      </c>
      <c r="Q3023" s="19">
        <v>16451.560000000001</v>
      </c>
      <c r="R3023" s="19">
        <v>16451.560000000001</v>
      </c>
      <c r="S3023" s="19">
        <v>0</v>
      </c>
      <c r="T3023" s="19">
        <v>0</v>
      </c>
    </row>
    <row r="3024" spans="1:20" ht="29" outlineLevel="4" x14ac:dyDescent="0.35">
      <c r="A3024" s="9" t="s">
        <v>104</v>
      </c>
      <c r="B3024" s="9" t="s">
        <v>105</v>
      </c>
      <c r="C3024" s="12" t="s">
        <v>3532</v>
      </c>
      <c r="D3024" s="5" t="s">
        <v>3533</v>
      </c>
      <c r="E3024" s="9" t="s">
        <v>3534</v>
      </c>
      <c r="F3024" s="5" t="s">
        <v>41</v>
      </c>
      <c r="G3024" s="5" t="s">
        <v>4</v>
      </c>
      <c r="H3024" s="5" t="s">
        <v>3558</v>
      </c>
      <c r="I3024" s="4" t="s">
        <v>3559</v>
      </c>
      <c r="J3024" s="5" t="s">
        <v>4</v>
      </c>
      <c r="K3024" s="5" t="s">
        <v>4</v>
      </c>
      <c r="L3024" s="5" t="s">
        <v>4</v>
      </c>
      <c r="M3024" s="5" t="s">
        <v>5</v>
      </c>
      <c r="N3024" s="5" t="s">
        <v>3562</v>
      </c>
      <c r="O3024" s="18">
        <v>44641</v>
      </c>
      <c r="P3024" s="5" t="s">
        <v>7</v>
      </c>
      <c r="Q3024" s="19">
        <v>15970.67</v>
      </c>
      <c r="R3024" s="19">
        <v>15970.67</v>
      </c>
      <c r="S3024" s="19">
        <v>0</v>
      </c>
      <c r="T3024" s="19">
        <v>0</v>
      </c>
    </row>
    <row r="3025" spans="1:20" ht="29" outlineLevel="4" x14ac:dyDescent="0.35">
      <c r="A3025" s="9" t="s">
        <v>104</v>
      </c>
      <c r="B3025" s="9" t="s">
        <v>105</v>
      </c>
      <c r="C3025" s="12" t="s">
        <v>3532</v>
      </c>
      <c r="D3025" s="5" t="s">
        <v>3533</v>
      </c>
      <c r="E3025" s="9" t="s">
        <v>3534</v>
      </c>
      <c r="F3025" s="5" t="s">
        <v>41</v>
      </c>
      <c r="G3025" s="5" t="s">
        <v>4</v>
      </c>
      <c r="H3025" s="5" t="s">
        <v>3558</v>
      </c>
      <c r="I3025" s="4" t="s">
        <v>3559</v>
      </c>
      <c r="J3025" s="5" t="s">
        <v>4</v>
      </c>
      <c r="K3025" s="5" t="s">
        <v>4</v>
      </c>
      <c r="L3025" s="5" t="s">
        <v>4</v>
      </c>
      <c r="M3025" s="5" t="s">
        <v>5</v>
      </c>
      <c r="N3025" s="5" t="s">
        <v>3563</v>
      </c>
      <c r="O3025" s="18">
        <v>44677</v>
      </c>
      <c r="P3025" s="5" t="s">
        <v>7</v>
      </c>
      <c r="Q3025" s="19">
        <v>14939.56</v>
      </c>
      <c r="R3025" s="19">
        <v>14939.56</v>
      </c>
      <c r="S3025" s="19">
        <v>0</v>
      </c>
      <c r="T3025" s="19">
        <v>0</v>
      </c>
    </row>
    <row r="3026" spans="1:20" ht="29" outlineLevel="4" x14ac:dyDescent="0.35">
      <c r="A3026" s="9" t="s">
        <v>104</v>
      </c>
      <c r="B3026" s="9" t="s">
        <v>105</v>
      </c>
      <c r="C3026" s="12" t="s">
        <v>3532</v>
      </c>
      <c r="D3026" s="5" t="s">
        <v>3533</v>
      </c>
      <c r="E3026" s="9" t="s">
        <v>3534</v>
      </c>
      <c r="F3026" s="5" t="s">
        <v>41</v>
      </c>
      <c r="G3026" s="5" t="s">
        <v>4</v>
      </c>
      <c r="H3026" s="5" t="s">
        <v>3558</v>
      </c>
      <c r="I3026" s="4" t="s">
        <v>3559</v>
      </c>
      <c r="J3026" s="5" t="s">
        <v>4</v>
      </c>
      <c r="K3026" s="5" t="s">
        <v>4</v>
      </c>
      <c r="L3026" s="5" t="s">
        <v>4</v>
      </c>
      <c r="M3026" s="5" t="s">
        <v>5</v>
      </c>
      <c r="N3026" s="5" t="s">
        <v>3564</v>
      </c>
      <c r="O3026" s="18">
        <v>44704</v>
      </c>
      <c r="P3026" s="5" t="s">
        <v>7</v>
      </c>
      <c r="Q3026" s="19">
        <v>15784</v>
      </c>
      <c r="R3026" s="19">
        <v>15784</v>
      </c>
      <c r="S3026" s="19">
        <v>0</v>
      </c>
      <c r="T3026" s="19">
        <v>0</v>
      </c>
    </row>
    <row r="3027" spans="1:20" ht="29" outlineLevel="4" x14ac:dyDescent="0.35">
      <c r="A3027" s="9" t="s">
        <v>104</v>
      </c>
      <c r="B3027" s="9" t="s">
        <v>105</v>
      </c>
      <c r="C3027" s="12" t="s">
        <v>3532</v>
      </c>
      <c r="D3027" s="5" t="s">
        <v>3533</v>
      </c>
      <c r="E3027" s="9" t="s">
        <v>3534</v>
      </c>
      <c r="F3027" s="5" t="s">
        <v>41</v>
      </c>
      <c r="G3027" s="5" t="s">
        <v>4</v>
      </c>
      <c r="H3027" s="5" t="s">
        <v>3558</v>
      </c>
      <c r="I3027" s="4" t="s">
        <v>3559</v>
      </c>
      <c r="J3027" s="5" t="s">
        <v>4</v>
      </c>
      <c r="K3027" s="5" t="s">
        <v>4</v>
      </c>
      <c r="L3027" s="5" t="s">
        <v>4</v>
      </c>
      <c r="M3027" s="5" t="s">
        <v>5</v>
      </c>
      <c r="N3027" s="5" t="s">
        <v>3565</v>
      </c>
      <c r="O3027" s="18">
        <v>44733</v>
      </c>
      <c r="P3027" s="5" t="s">
        <v>7</v>
      </c>
      <c r="Q3027" s="19">
        <v>36646.22</v>
      </c>
      <c r="R3027" s="19">
        <v>36646.22</v>
      </c>
      <c r="S3027" s="19">
        <v>0</v>
      </c>
      <c r="T3027" s="19">
        <v>0</v>
      </c>
    </row>
    <row r="3028" spans="1:20" ht="29" outlineLevel="4" x14ac:dyDescent="0.35">
      <c r="A3028" s="9" t="s">
        <v>104</v>
      </c>
      <c r="B3028" s="9" t="s">
        <v>105</v>
      </c>
      <c r="C3028" s="12" t="s">
        <v>3532</v>
      </c>
      <c r="D3028" s="5" t="s">
        <v>3533</v>
      </c>
      <c r="E3028" s="9" t="s">
        <v>3534</v>
      </c>
      <c r="F3028" s="5" t="s">
        <v>41</v>
      </c>
      <c r="G3028" s="5" t="s">
        <v>4</v>
      </c>
      <c r="H3028" s="5" t="s">
        <v>3558</v>
      </c>
      <c r="I3028" s="4" t="s">
        <v>3559</v>
      </c>
      <c r="J3028" s="5" t="s">
        <v>4</v>
      </c>
      <c r="K3028" s="5" t="s">
        <v>4</v>
      </c>
      <c r="L3028" s="5" t="s">
        <v>4</v>
      </c>
      <c r="M3028" s="5" t="s">
        <v>5</v>
      </c>
      <c r="N3028" s="5" t="s">
        <v>3566</v>
      </c>
      <c r="O3028" s="18">
        <v>44740</v>
      </c>
      <c r="P3028" s="5" t="s">
        <v>7</v>
      </c>
      <c r="Q3028" s="19">
        <v>18106.669999999998</v>
      </c>
      <c r="R3028" s="19">
        <v>18106.669999999998</v>
      </c>
      <c r="S3028" s="19">
        <v>0</v>
      </c>
      <c r="T3028" s="19">
        <v>0</v>
      </c>
    </row>
    <row r="3029" spans="1:20" outlineLevel="3" x14ac:dyDescent="0.35">
      <c r="H3029" s="1" t="s">
        <v>11514</v>
      </c>
      <c r="O3029" s="18"/>
      <c r="Q3029" s="19">
        <f>SUBTOTAL(9,Q3013:Q3028)</f>
        <v>202307</v>
      </c>
      <c r="R3029" s="19">
        <f>SUBTOTAL(9,R3013:R3028)</f>
        <v>179828.45999999996</v>
      </c>
      <c r="S3029" s="19">
        <f>SUBTOTAL(9,S3013:S3028)</f>
        <v>22478.54</v>
      </c>
      <c r="T3029" s="19">
        <f>SUBTOTAL(9,T3013:T3028)</f>
        <v>0</v>
      </c>
    </row>
    <row r="3030" spans="1:20" ht="29" outlineLevel="4" x14ac:dyDescent="0.35">
      <c r="A3030" s="9" t="s">
        <v>104</v>
      </c>
      <c r="B3030" s="9" t="s">
        <v>105</v>
      </c>
      <c r="C3030" s="12" t="s">
        <v>3532</v>
      </c>
      <c r="D3030" s="5" t="s">
        <v>3533</v>
      </c>
      <c r="E3030" s="9" t="s">
        <v>3533</v>
      </c>
      <c r="F3030" s="5" t="s">
        <v>4</v>
      </c>
      <c r="G3030" s="5" t="s">
        <v>45</v>
      </c>
      <c r="H3030" s="5" t="s">
        <v>3568</v>
      </c>
      <c r="I3030" s="4" t="s">
        <v>12638</v>
      </c>
      <c r="J3030" s="5" t="s">
        <v>4</v>
      </c>
      <c r="K3030" s="5" t="s">
        <v>4</v>
      </c>
      <c r="L3030" s="5" t="s">
        <v>4</v>
      </c>
      <c r="M3030" s="5" t="s">
        <v>5</v>
      </c>
      <c r="N3030" s="5" t="s">
        <v>3567</v>
      </c>
      <c r="O3030" s="18">
        <v>44489</v>
      </c>
      <c r="P3030" s="5" t="s">
        <v>7</v>
      </c>
      <c r="Q3030" s="19">
        <v>631.98</v>
      </c>
      <c r="R3030" s="19">
        <v>0</v>
      </c>
      <c r="S3030" s="19">
        <v>631.98</v>
      </c>
      <c r="T3030" s="19">
        <v>0</v>
      </c>
    </row>
    <row r="3031" spans="1:20" ht="29" outlineLevel="4" x14ac:dyDescent="0.35">
      <c r="A3031" s="9" t="s">
        <v>104</v>
      </c>
      <c r="B3031" s="9" t="s">
        <v>105</v>
      </c>
      <c r="C3031" s="12" t="s">
        <v>3532</v>
      </c>
      <c r="D3031" s="5" t="s">
        <v>3533</v>
      </c>
      <c r="E3031" s="9" t="s">
        <v>3533</v>
      </c>
      <c r="F3031" s="5" t="s">
        <v>4</v>
      </c>
      <c r="G3031" s="5" t="s">
        <v>45</v>
      </c>
      <c r="H3031" s="5" t="s">
        <v>3568</v>
      </c>
      <c r="I3031" s="4" t="s">
        <v>12638</v>
      </c>
      <c r="J3031" s="5" t="s">
        <v>4</v>
      </c>
      <c r="K3031" s="5" t="s">
        <v>4</v>
      </c>
      <c r="L3031" s="5" t="s">
        <v>4</v>
      </c>
      <c r="M3031" s="5" t="s">
        <v>5</v>
      </c>
      <c r="N3031" s="5" t="s">
        <v>3569</v>
      </c>
      <c r="O3031" s="18">
        <v>44503</v>
      </c>
      <c r="P3031" s="5" t="s">
        <v>7</v>
      </c>
      <c r="Q3031" s="19">
        <v>1638.41</v>
      </c>
      <c r="R3031" s="19">
        <v>0</v>
      </c>
      <c r="S3031" s="19">
        <v>1638.41</v>
      </c>
      <c r="T3031" s="19">
        <v>0</v>
      </c>
    </row>
    <row r="3032" spans="1:20" ht="29" outlineLevel="4" x14ac:dyDescent="0.35">
      <c r="A3032" s="9" t="s">
        <v>104</v>
      </c>
      <c r="B3032" s="9" t="s">
        <v>105</v>
      </c>
      <c r="C3032" s="12" t="s">
        <v>3532</v>
      </c>
      <c r="D3032" s="5" t="s">
        <v>3533</v>
      </c>
      <c r="E3032" s="9" t="s">
        <v>3533</v>
      </c>
      <c r="F3032" s="5" t="s">
        <v>4</v>
      </c>
      <c r="G3032" s="5" t="s">
        <v>45</v>
      </c>
      <c r="H3032" s="5" t="s">
        <v>3568</v>
      </c>
      <c r="I3032" s="4" t="s">
        <v>12638</v>
      </c>
      <c r="J3032" s="5" t="s">
        <v>4</v>
      </c>
      <c r="K3032" s="5" t="s">
        <v>4</v>
      </c>
      <c r="L3032" s="5" t="s">
        <v>4</v>
      </c>
      <c r="M3032" s="5" t="s">
        <v>5</v>
      </c>
      <c r="N3032" s="5" t="s">
        <v>3570</v>
      </c>
      <c r="O3032" s="18">
        <v>44571</v>
      </c>
      <c r="P3032" s="5" t="s">
        <v>7</v>
      </c>
      <c r="Q3032" s="19">
        <v>1911.92</v>
      </c>
      <c r="R3032" s="19">
        <v>0</v>
      </c>
      <c r="S3032" s="19">
        <v>1911.92</v>
      </c>
      <c r="T3032" s="19">
        <v>0</v>
      </c>
    </row>
    <row r="3033" spans="1:20" ht="29" outlineLevel="4" x14ac:dyDescent="0.35">
      <c r="A3033" s="9" t="s">
        <v>104</v>
      </c>
      <c r="B3033" s="9" t="s">
        <v>105</v>
      </c>
      <c r="C3033" s="12" t="s">
        <v>3532</v>
      </c>
      <c r="D3033" s="5" t="s">
        <v>3533</v>
      </c>
      <c r="E3033" s="9" t="s">
        <v>3533</v>
      </c>
      <c r="F3033" s="5" t="s">
        <v>4</v>
      </c>
      <c r="G3033" s="5" t="s">
        <v>45</v>
      </c>
      <c r="H3033" s="5" t="s">
        <v>3568</v>
      </c>
      <c r="I3033" s="4" t="s">
        <v>12638</v>
      </c>
      <c r="J3033" s="5" t="s">
        <v>4</v>
      </c>
      <c r="K3033" s="5" t="s">
        <v>4</v>
      </c>
      <c r="L3033" s="5" t="s">
        <v>4</v>
      </c>
      <c r="M3033" s="5" t="s">
        <v>5</v>
      </c>
      <c r="N3033" s="5" t="s">
        <v>3571</v>
      </c>
      <c r="O3033" s="18">
        <v>44606</v>
      </c>
      <c r="P3033" s="5" t="s">
        <v>7</v>
      </c>
      <c r="Q3033" s="19">
        <v>1178.95</v>
      </c>
      <c r="R3033" s="19">
        <v>0</v>
      </c>
      <c r="S3033" s="19">
        <v>1178.95</v>
      </c>
      <c r="T3033" s="19">
        <v>0</v>
      </c>
    </row>
    <row r="3034" spans="1:20" ht="29" outlineLevel="4" x14ac:dyDescent="0.35">
      <c r="A3034" s="9" t="s">
        <v>104</v>
      </c>
      <c r="B3034" s="9" t="s">
        <v>105</v>
      </c>
      <c r="C3034" s="12" t="s">
        <v>3532</v>
      </c>
      <c r="D3034" s="5" t="s">
        <v>3533</v>
      </c>
      <c r="E3034" s="9" t="s">
        <v>3533</v>
      </c>
      <c r="F3034" s="5" t="s">
        <v>49</v>
      </c>
      <c r="G3034" s="5" t="s">
        <v>4</v>
      </c>
      <c r="H3034" s="5" t="s">
        <v>3568</v>
      </c>
      <c r="I3034" s="4" t="s">
        <v>12638</v>
      </c>
      <c r="J3034" s="5" t="s">
        <v>4</v>
      </c>
      <c r="K3034" s="5" t="s">
        <v>4</v>
      </c>
      <c r="L3034" s="5" t="s">
        <v>4</v>
      </c>
      <c r="M3034" s="5" t="s">
        <v>5</v>
      </c>
      <c r="N3034" s="5" t="s">
        <v>3567</v>
      </c>
      <c r="O3034" s="18">
        <v>44489</v>
      </c>
      <c r="P3034" s="5" t="s">
        <v>7</v>
      </c>
      <c r="Q3034" s="19">
        <v>10112.02</v>
      </c>
      <c r="R3034" s="19">
        <v>10112.02</v>
      </c>
      <c r="S3034" s="19">
        <v>0</v>
      </c>
      <c r="T3034" s="19">
        <v>0</v>
      </c>
    </row>
    <row r="3035" spans="1:20" ht="29" outlineLevel="4" x14ac:dyDescent="0.35">
      <c r="A3035" s="9" t="s">
        <v>104</v>
      </c>
      <c r="B3035" s="9" t="s">
        <v>105</v>
      </c>
      <c r="C3035" s="12" t="s">
        <v>3532</v>
      </c>
      <c r="D3035" s="5" t="s">
        <v>3533</v>
      </c>
      <c r="E3035" s="9" t="s">
        <v>3533</v>
      </c>
      <c r="F3035" s="5" t="s">
        <v>49</v>
      </c>
      <c r="G3035" s="5" t="s">
        <v>4</v>
      </c>
      <c r="H3035" s="5" t="s">
        <v>3568</v>
      </c>
      <c r="I3035" s="4" t="s">
        <v>12638</v>
      </c>
      <c r="J3035" s="5" t="s">
        <v>4</v>
      </c>
      <c r="K3035" s="5" t="s">
        <v>4</v>
      </c>
      <c r="L3035" s="5" t="s">
        <v>4</v>
      </c>
      <c r="M3035" s="5" t="s">
        <v>5</v>
      </c>
      <c r="N3035" s="5" t="s">
        <v>3569</v>
      </c>
      <c r="O3035" s="18">
        <v>44503</v>
      </c>
      <c r="P3035" s="5" t="s">
        <v>7</v>
      </c>
      <c r="Q3035" s="19">
        <v>26215.59</v>
      </c>
      <c r="R3035" s="19">
        <v>26215.59</v>
      </c>
      <c r="S3035" s="19">
        <v>0</v>
      </c>
      <c r="T3035" s="19">
        <v>0</v>
      </c>
    </row>
    <row r="3036" spans="1:20" ht="29" outlineLevel="4" x14ac:dyDescent="0.35">
      <c r="A3036" s="9" t="s">
        <v>104</v>
      </c>
      <c r="B3036" s="9" t="s">
        <v>105</v>
      </c>
      <c r="C3036" s="12" t="s">
        <v>3532</v>
      </c>
      <c r="D3036" s="5" t="s">
        <v>3533</v>
      </c>
      <c r="E3036" s="9" t="s">
        <v>3533</v>
      </c>
      <c r="F3036" s="5" t="s">
        <v>49</v>
      </c>
      <c r="G3036" s="5" t="s">
        <v>4</v>
      </c>
      <c r="H3036" s="5" t="s">
        <v>3568</v>
      </c>
      <c r="I3036" s="4" t="s">
        <v>12638</v>
      </c>
      <c r="J3036" s="5" t="s">
        <v>4</v>
      </c>
      <c r="K3036" s="5" t="s">
        <v>4</v>
      </c>
      <c r="L3036" s="5" t="s">
        <v>4</v>
      </c>
      <c r="M3036" s="5" t="s">
        <v>5</v>
      </c>
      <c r="N3036" s="5" t="s">
        <v>3570</v>
      </c>
      <c r="O3036" s="18">
        <v>44571</v>
      </c>
      <c r="P3036" s="5" t="s">
        <v>7</v>
      </c>
      <c r="Q3036" s="19">
        <v>30592.080000000002</v>
      </c>
      <c r="R3036" s="19">
        <v>30592.080000000002</v>
      </c>
      <c r="S3036" s="19">
        <v>0</v>
      </c>
      <c r="T3036" s="19">
        <v>0</v>
      </c>
    </row>
    <row r="3037" spans="1:20" ht="29" outlineLevel="4" x14ac:dyDescent="0.35">
      <c r="A3037" s="9" t="s">
        <v>104</v>
      </c>
      <c r="B3037" s="9" t="s">
        <v>105</v>
      </c>
      <c r="C3037" s="12" t="s">
        <v>3532</v>
      </c>
      <c r="D3037" s="5" t="s">
        <v>3533</v>
      </c>
      <c r="E3037" s="9" t="s">
        <v>3533</v>
      </c>
      <c r="F3037" s="5" t="s">
        <v>49</v>
      </c>
      <c r="G3037" s="5" t="s">
        <v>4</v>
      </c>
      <c r="H3037" s="5" t="s">
        <v>3568</v>
      </c>
      <c r="I3037" s="4" t="s">
        <v>12638</v>
      </c>
      <c r="J3037" s="5" t="s">
        <v>4</v>
      </c>
      <c r="K3037" s="5" t="s">
        <v>4</v>
      </c>
      <c r="L3037" s="5" t="s">
        <v>4</v>
      </c>
      <c r="M3037" s="5" t="s">
        <v>5</v>
      </c>
      <c r="N3037" s="5" t="s">
        <v>3571</v>
      </c>
      <c r="O3037" s="18">
        <v>44606</v>
      </c>
      <c r="P3037" s="5" t="s">
        <v>7</v>
      </c>
      <c r="Q3037" s="19">
        <v>18864.05</v>
      </c>
      <c r="R3037" s="19">
        <v>18864.05</v>
      </c>
      <c r="S3037" s="19">
        <v>0</v>
      </c>
      <c r="T3037" s="19">
        <v>0</v>
      </c>
    </row>
    <row r="3038" spans="1:20" outlineLevel="3" x14ac:dyDescent="0.35">
      <c r="H3038" s="1" t="s">
        <v>11515</v>
      </c>
      <c r="O3038" s="18"/>
      <c r="Q3038" s="19">
        <f>SUBTOTAL(9,Q3030:Q3037)</f>
        <v>91145.000000000015</v>
      </c>
      <c r="R3038" s="19">
        <f>SUBTOTAL(9,R3030:R3037)</f>
        <v>85783.74</v>
      </c>
      <c r="S3038" s="19">
        <f>SUBTOTAL(9,S3030:S3037)</f>
        <v>5361.26</v>
      </c>
      <c r="T3038" s="19">
        <f>SUBTOTAL(9,T3030:T3037)</f>
        <v>0</v>
      </c>
    </row>
    <row r="3039" spans="1:20" outlineLevel="4" x14ac:dyDescent="0.35">
      <c r="A3039" s="9" t="s">
        <v>104</v>
      </c>
      <c r="B3039" s="9" t="s">
        <v>105</v>
      </c>
      <c r="C3039" s="12" t="s">
        <v>3532</v>
      </c>
      <c r="D3039" s="5" t="s">
        <v>3533</v>
      </c>
      <c r="E3039" s="9" t="s">
        <v>3533</v>
      </c>
      <c r="F3039" s="5" t="s">
        <v>4</v>
      </c>
      <c r="G3039" s="5" t="s">
        <v>106</v>
      </c>
      <c r="H3039" s="5" t="s">
        <v>108</v>
      </c>
      <c r="I3039" s="20" t="s">
        <v>12479</v>
      </c>
      <c r="J3039" s="5" t="s">
        <v>4</v>
      </c>
      <c r="K3039" s="5" t="s">
        <v>4</v>
      </c>
      <c r="L3039" s="5" t="s">
        <v>4</v>
      </c>
      <c r="M3039" s="5" t="s">
        <v>5</v>
      </c>
      <c r="N3039" s="5" t="s">
        <v>3572</v>
      </c>
      <c r="O3039" s="18">
        <v>44524</v>
      </c>
      <c r="P3039" s="5" t="s">
        <v>7</v>
      </c>
      <c r="Q3039" s="19">
        <v>113063</v>
      </c>
      <c r="R3039" s="19">
        <v>0</v>
      </c>
      <c r="S3039" s="19">
        <v>113063</v>
      </c>
      <c r="T3039" s="19">
        <v>0</v>
      </c>
    </row>
    <row r="3040" spans="1:20" outlineLevel="3" x14ac:dyDescent="0.35">
      <c r="H3040" s="1" t="s">
        <v>10932</v>
      </c>
      <c r="O3040" s="18"/>
      <c r="Q3040" s="19">
        <f>SUBTOTAL(9,Q3039:Q3039)</f>
        <v>113063</v>
      </c>
      <c r="R3040" s="19">
        <f>SUBTOTAL(9,R3039:R3039)</f>
        <v>0</v>
      </c>
      <c r="S3040" s="19">
        <f>SUBTOTAL(9,S3039:S3039)</f>
        <v>113063</v>
      </c>
      <c r="T3040" s="19">
        <f>SUBTOTAL(9,T3039:T3039)</f>
        <v>0</v>
      </c>
    </row>
    <row r="3041" spans="1:20" outlineLevel="4" x14ac:dyDescent="0.35">
      <c r="A3041" s="9" t="s">
        <v>104</v>
      </c>
      <c r="B3041" s="9" t="s">
        <v>105</v>
      </c>
      <c r="C3041" s="12" t="s">
        <v>3532</v>
      </c>
      <c r="D3041" s="5" t="s">
        <v>3533</v>
      </c>
      <c r="E3041" s="9" t="s">
        <v>3533</v>
      </c>
      <c r="F3041" s="5" t="s">
        <v>4</v>
      </c>
      <c r="G3041" s="5" t="s">
        <v>106</v>
      </c>
      <c r="H3041" s="5" t="s">
        <v>109</v>
      </c>
      <c r="I3041" s="20" t="s">
        <v>12480</v>
      </c>
      <c r="J3041" s="5" t="s">
        <v>4</v>
      </c>
      <c r="K3041" s="5" t="s">
        <v>4</v>
      </c>
      <c r="L3041" s="5" t="s">
        <v>4</v>
      </c>
      <c r="M3041" s="5" t="s">
        <v>5</v>
      </c>
      <c r="N3041" s="5" t="s">
        <v>3572</v>
      </c>
      <c r="O3041" s="18">
        <v>44524</v>
      </c>
      <c r="P3041" s="5" t="s">
        <v>7</v>
      </c>
      <c r="Q3041" s="19">
        <v>121844</v>
      </c>
      <c r="R3041" s="19">
        <v>0</v>
      </c>
      <c r="S3041" s="19">
        <v>121844</v>
      </c>
      <c r="T3041" s="19">
        <v>0</v>
      </c>
    </row>
    <row r="3042" spans="1:20" outlineLevel="3" x14ac:dyDescent="0.35">
      <c r="H3042" s="1" t="s">
        <v>10933</v>
      </c>
      <c r="O3042" s="18"/>
      <c r="Q3042" s="19">
        <f>SUBTOTAL(9,Q3041:Q3041)</f>
        <v>121844</v>
      </c>
      <c r="R3042" s="19">
        <f>SUBTOTAL(9,R3041:R3041)</f>
        <v>0</v>
      </c>
      <c r="S3042" s="19">
        <f>SUBTOTAL(9,S3041:S3041)</f>
        <v>121844</v>
      </c>
      <c r="T3042" s="19">
        <f>SUBTOTAL(9,T3041:T3041)</f>
        <v>0</v>
      </c>
    </row>
    <row r="3043" spans="1:20" outlineLevel="4" x14ac:dyDescent="0.35">
      <c r="A3043" s="9" t="s">
        <v>104</v>
      </c>
      <c r="B3043" s="9" t="s">
        <v>105</v>
      </c>
      <c r="C3043" s="12" t="s">
        <v>3532</v>
      </c>
      <c r="D3043" s="5" t="s">
        <v>3533</v>
      </c>
      <c r="E3043" s="9" t="s">
        <v>3533</v>
      </c>
      <c r="F3043" s="5" t="s">
        <v>4</v>
      </c>
      <c r="G3043" s="5" t="s">
        <v>106</v>
      </c>
      <c r="H3043" s="5" t="s">
        <v>110</v>
      </c>
      <c r="I3043" s="20" t="s">
        <v>12481</v>
      </c>
      <c r="J3043" s="5" t="s">
        <v>4</v>
      </c>
      <c r="K3043" s="5" t="s">
        <v>4</v>
      </c>
      <c r="L3043" s="5" t="s">
        <v>4</v>
      </c>
      <c r="M3043" s="5" t="s">
        <v>5</v>
      </c>
      <c r="N3043" s="5" t="s">
        <v>3572</v>
      </c>
      <c r="O3043" s="18">
        <v>44524</v>
      </c>
      <c r="P3043" s="5" t="s">
        <v>7</v>
      </c>
      <c r="Q3043" s="19">
        <v>40280</v>
      </c>
      <c r="R3043" s="19">
        <v>0</v>
      </c>
      <c r="S3043" s="19">
        <v>40280</v>
      </c>
      <c r="T3043" s="19">
        <v>0</v>
      </c>
    </row>
    <row r="3044" spans="1:20" outlineLevel="3" x14ac:dyDescent="0.35">
      <c r="H3044" s="1" t="s">
        <v>10934</v>
      </c>
      <c r="O3044" s="18"/>
      <c r="Q3044" s="19">
        <f>SUBTOTAL(9,Q3043:Q3043)</f>
        <v>40280</v>
      </c>
      <c r="R3044" s="19">
        <f>SUBTOTAL(9,R3043:R3043)</f>
        <v>0</v>
      </c>
      <c r="S3044" s="19">
        <f>SUBTOTAL(9,S3043:S3043)</f>
        <v>40280</v>
      </c>
      <c r="T3044" s="19">
        <f>SUBTOTAL(9,T3043:T3043)</f>
        <v>0</v>
      </c>
    </row>
    <row r="3045" spans="1:20" outlineLevel="2" x14ac:dyDescent="0.35">
      <c r="C3045" s="11" t="s">
        <v>10324</v>
      </c>
      <c r="O3045" s="18"/>
      <c r="Q3045" s="19">
        <f>SUBTOTAL(9,Q2992:Q3043)</f>
        <v>1242832</v>
      </c>
      <c r="R3045" s="19">
        <f>SUBTOTAL(9,R2992:R3043)</f>
        <v>937130.64000000013</v>
      </c>
      <c r="S3045" s="19">
        <f>SUBTOTAL(9,S2992:S3043)</f>
        <v>305701.36</v>
      </c>
      <c r="T3045" s="19">
        <f>SUBTOTAL(9,T2992:T3043)</f>
        <v>0</v>
      </c>
    </row>
    <row r="3046" spans="1:20" ht="29" outlineLevel="4" x14ac:dyDescent="0.35">
      <c r="A3046" s="9" t="s">
        <v>74</v>
      </c>
      <c r="B3046" s="9" t="s">
        <v>75</v>
      </c>
      <c r="C3046" s="12" t="s">
        <v>3573</v>
      </c>
      <c r="D3046" s="5" t="s">
        <v>3574</v>
      </c>
      <c r="E3046" s="9" t="s">
        <v>3574</v>
      </c>
      <c r="F3046" s="5" t="s">
        <v>4</v>
      </c>
      <c r="G3046" s="5" t="s">
        <v>729</v>
      </c>
      <c r="H3046" s="5" t="s">
        <v>3576</v>
      </c>
      <c r="I3046" s="4" t="s">
        <v>3577</v>
      </c>
      <c r="J3046" s="5" t="s">
        <v>4</v>
      </c>
      <c r="K3046" s="5" t="s">
        <v>4</v>
      </c>
      <c r="L3046" s="5" t="s">
        <v>4</v>
      </c>
      <c r="M3046" s="5" t="s">
        <v>5</v>
      </c>
      <c r="N3046" s="5" t="s">
        <v>3575</v>
      </c>
      <c r="O3046" s="18">
        <v>44468</v>
      </c>
      <c r="P3046" s="5" t="s">
        <v>7</v>
      </c>
      <c r="Q3046" s="19">
        <v>9225</v>
      </c>
      <c r="R3046" s="19">
        <v>0</v>
      </c>
      <c r="S3046" s="19">
        <v>9225</v>
      </c>
      <c r="T3046" s="19">
        <v>0</v>
      </c>
    </row>
    <row r="3047" spans="1:20" ht="29" outlineLevel="4" x14ac:dyDescent="0.35">
      <c r="A3047" s="9" t="s">
        <v>74</v>
      </c>
      <c r="B3047" s="9" t="s">
        <v>75</v>
      </c>
      <c r="C3047" s="12" t="s">
        <v>3573</v>
      </c>
      <c r="D3047" s="5" t="s">
        <v>3574</v>
      </c>
      <c r="E3047" s="9" t="s">
        <v>3574</v>
      </c>
      <c r="F3047" s="5" t="s">
        <v>4</v>
      </c>
      <c r="G3047" s="5" t="s">
        <v>729</v>
      </c>
      <c r="H3047" s="5" t="s">
        <v>3576</v>
      </c>
      <c r="I3047" s="4" t="s">
        <v>3577</v>
      </c>
      <c r="J3047" s="5" t="s">
        <v>4</v>
      </c>
      <c r="K3047" s="5" t="s">
        <v>4</v>
      </c>
      <c r="L3047" s="5" t="s">
        <v>4</v>
      </c>
      <c r="M3047" s="5" t="s">
        <v>5</v>
      </c>
      <c r="N3047" s="5" t="s">
        <v>3578</v>
      </c>
      <c r="O3047" s="18">
        <v>44515</v>
      </c>
      <c r="P3047" s="5" t="s">
        <v>7</v>
      </c>
      <c r="Q3047" s="19">
        <v>49836</v>
      </c>
      <c r="R3047" s="19">
        <v>0</v>
      </c>
      <c r="S3047" s="19">
        <v>49836</v>
      </c>
      <c r="T3047" s="19">
        <v>0</v>
      </c>
    </row>
    <row r="3048" spans="1:20" ht="29" outlineLevel="4" x14ac:dyDescent="0.35">
      <c r="A3048" s="9" t="s">
        <v>74</v>
      </c>
      <c r="B3048" s="9" t="s">
        <v>75</v>
      </c>
      <c r="C3048" s="12" t="s">
        <v>3573</v>
      </c>
      <c r="D3048" s="5" t="s">
        <v>3574</v>
      </c>
      <c r="E3048" s="9" t="s">
        <v>3574</v>
      </c>
      <c r="F3048" s="5" t="s">
        <v>4</v>
      </c>
      <c r="G3048" s="5" t="s">
        <v>729</v>
      </c>
      <c r="H3048" s="5" t="s">
        <v>3576</v>
      </c>
      <c r="I3048" s="4" t="s">
        <v>3577</v>
      </c>
      <c r="J3048" s="5" t="s">
        <v>4</v>
      </c>
      <c r="K3048" s="5" t="s">
        <v>4</v>
      </c>
      <c r="L3048" s="5" t="s">
        <v>4</v>
      </c>
      <c r="M3048" s="5" t="s">
        <v>5</v>
      </c>
      <c r="N3048" s="5" t="s">
        <v>3579</v>
      </c>
      <c r="O3048" s="18">
        <v>44616</v>
      </c>
      <c r="P3048" s="5" t="s">
        <v>7</v>
      </c>
      <c r="Q3048" s="19">
        <v>13690</v>
      </c>
      <c r="R3048" s="19">
        <v>0</v>
      </c>
      <c r="S3048" s="19">
        <v>13690</v>
      </c>
      <c r="T3048" s="19">
        <v>0</v>
      </c>
    </row>
    <row r="3049" spans="1:20" outlineLevel="3" x14ac:dyDescent="0.35">
      <c r="H3049" s="1" t="s">
        <v>11516</v>
      </c>
      <c r="O3049" s="18"/>
      <c r="Q3049" s="19">
        <f>SUBTOTAL(9,Q3046:Q3048)</f>
        <v>72751</v>
      </c>
      <c r="R3049" s="19">
        <f>SUBTOTAL(9,R3046:R3048)</f>
        <v>0</v>
      </c>
      <c r="S3049" s="19">
        <f>SUBTOTAL(9,S3046:S3048)</f>
        <v>72751</v>
      </c>
      <c r="T3049" s="19">
        <f>SUBTOTAL(9,T3046:T3048)</f>
        <v>0</v>
      </c>
    </row>
    <row r="3050" spans="1:20" ht="29" outlineLevel="4" x14ac:dyDescent="0.35">
      <c r="A3050" s="9" t="s">
        <v>74</v>
      </c>
      <c r="B3050" s="9" t="s">
        <v>75</v>
      </c>
      <c r="C3050" s="12" t="s">
        <v>3573</v>
      </c>
      <c r="D3050" s="5" t="s">
        <v>3574</v>
      </c>
      <c r="E3050" s="9" t="s">
        <v>3574</v>
      </c>
      <c r="F3050" s="5" t="s">
        <v>4</v>
      </c>
      <c r="G3050" s="5" t="s">
        <v>729</v>
      </c>
      <c r="H3050" s="5" t="s">
        <v>3581</v>
      </c>
      <c r="I3050" s="4" t="s">
        <v>12639</v>
      </c>
      <c r="J3050" s="5" t="s">
        <v>4</v>
      </c>
      <c r="K3050" s="5" t="s">
        <v>4</v>
      </c>
      <c r="L3050" s="5" t="s">
        <v>4</v>
      </c>
      <c r="M3050" s="5" t="s">
        <v>5</v>
      </c>
      <c r="N3050" s="5" t="s">
        <v>3580</v>
      </c>
      <c r="O3050" s="18">
        <v>44468</v>
      </c>
      <c r="P3050" s="5" t="s">
        <v>7</v>
      </c>
      <c r="Q3050" s="19">
        <v>5965</v>
      </c>
      <c r="R3050" s="19">
        <v>0</v>
      </c>
      <c r="S3050" s="19">
        <v>5965</v>
      </c>
      <c r="T3050" s="19">
        <v>0</v>
      </c>
    </row>
    <row r="3051" spans="1:20" ht="29" outlineLevel="4" x14ac:dyDescent="0.35">
      <c r="A3051" s="9" t="s">
        <v>74</v>
      </c>
      <c r="B3051" s="9" t="s">
        <v>75</v>
      </c>
      <c r="C3051" s="12" t="s">
        <v>3573</v>
      </c>
      <c r="D3051" s="5" t="s">
        <v>3574</v>
      </c>
      <c r="E3051" s="9" t="s">
        <v>3574</v>
      </c>
      <c r="F3051" s="5" t="s">
        <v>4</v>
      </c>
      <c r="G3051" s="5" t="s">
        <v>729</v>
      </c>
      <c r="H3051" s="5" t="s">
        <v>3581</v>
      </c>
      <c r="I3051" s="4" t="s">
        <v>12639</v>
      </c>
      <c r="J3051" s="5" t="s">
        <v>4</v>
      </c>
      <c r="K3051" s="5" t="s">
        <v>4</v>
      </c>
      <c r="L3051" s="5" t="s">
        <v>4</v>
      </c>
      <c r="M3051" s="5" t="s">
        <v>5</v>
      </c>
      <c r="N3051" s="5" t="s">
        <v>3582</v>
      </c>
      <c r="O3051" s="18">
        <v>44515</v>
      </c>
      <c r="P3051" s="5" t="s">
        <v>7</v>
      </c>
      <c r="Q3051" s="19">
        <v>2983</v>
      </c>
      <c r="R3051" s="19">
        <v>0</v>
      </c>
      <c r="S3051" s="19">
        <v>2983</v>
      </c>
      <c r="T3051" s="19">
        <v>0</v>
      </c>
    </row>
    <row r="3052" spans="1:20" ht="29" outlineLevel="4" x14ac:dyDescent="0.35">
      <c r="A3052" s="9" t="s">
        <v>74</v>
      </c>
      <c r="B3052" s="9" t="s">
        <v>75</v>
      </c>
      <c r="C3052" s="12" t="s">
        <v>3573</v>
      </c>
      <c r="D3052" s="5" t="s">
        <v>3574</v>
      </c>
      <c r="E3052" s="9" t="s">
        <v>3574</v>
      </c>
      <c r="F3052" s="5" t="s">
        <v>4</v>
      </c>
      <c r="G3052" s="5" t="s">
        <v>729</v>
      </c>
      <c r="H3052" s="5" t="s">
        <v>3581</v>
      </c>
      <c r="I3052" s="4" t="s">
        <v>12639</v>
      </c>
      <c r="J3052" s="5" t="s">
        <v>4</v>
      </c>
      <c r="K3052" s="5" t="s">
        <v>4</v>
      </c>
      <c r="L3052" s="5" t="s">
        <v>4</v>
      </c>
      <c r="M3052" s="5" t="s">
        <v>5</v>
      </c>
      <c r="N3052" s="5" t="s">
        <v>3583</v>
      </c>
      <c r="O3052" s="18">
        <v>44602</v>
      </c>
      <c r="P3052" s="5" t="s">
        <v>7</v>
      </c>
      <c r="Q3052" s="19">
        <v>29827</v>
      </c>
      <c r="R3052" s="19">
        <v>0</v>
      </c>
      <c r="S3052" s="19">
        <v>29827</v>
      </c>
      <c r="T3052" s="19">
        <v>0</v>
      </c>
    </row>
    <row r="3053" spans="1:20" ht="29" outlineLevel="4" x14ac:dyDescent="0.35">
      <c r="A3053" s="9" t="s">
        <v>74</v>
      </c>
      <c r="B3053" s="9" t="s">
        <v>75</v>
      </c>
      <c r="C3053" s="12" t="s">
        <v>3573</v>
      </c>
      <c r="D3053" s="5" t="s">
        <v>3574</v>
      </c>
      <c r="E3053" s="9" t="s">
        <v>3574</v>
      </c>
      <c r="F3053" s="5" t="s">
        <v>4</v>
      </c>
      <c r="G3053" s="5" t="s">
        <v>729</v>
      </c>
      <c r="H3053" s="5" t="s">
        <v>3581</v>
      </c>
      <c r="I3053" s="4" t="s">
        <v>12639</v>
      </c>
      <c r="J3053" s="5" t="s">
        <v>4</v>
      </c>
      <c r="K3053" s="5" t="s">
        <v>4</v>
      </c>
      <c r="L3053" s="5" t="s">
        <v>4</v>
      </c>
      <c r="M3053" s="5" t="s">
        <v>5</v>
      </c>
      <c r="N3053" s="5" t="s">
        <v>3584</v>
      </c>
      <c r="O3053" s="18">
        <v>44620</v>
      </c>
      <c r="P3053" s="5" t="s">
        <v>7</v>
      </c>
      <c r="Q3053" s="19">
        <v>364336</v>
      </c>
      <c r="R3053" s="19">
        <v>0</v>
      </c>
      <c r="S3053" s="19">
        <v>364336</v>
      </c>
      <c r="T3053" s="19">
        <v>0</v>
      </c>
    </row>
    <row r="3054" spans="1:20" ht="29" outlineLevel="4" x14ac:dyDescent="0.35">
      <c r="A3054" s="9" t="s">
        <v>74</v>
      </c>
      <c r="B3054" s="9" t="s">
        <v>75</v>
      </c>
      <c r="C3054" s="12" t="s">
        <v>3573</v>
      </c>
      <c r="D3054" s="5" t="s">
        <v>3574</v>
      </c>
      <c r="E3054" s="9" t="s">
        <v>3574</v>
      </c>
      <c r="F3054" s="5" t="s">
        <v>4</v>
      </c>
      <c r="G3054" s="5" t="s">
        <v>729</v>
      </c>
      <c r="H3054" s="5" t="s">
        <v>3581</v>
      </c>
      <c r="I3054" s="4" t="s">
        <v>12639</v>
      </c>
      <c r="J3054" s="5" t="s">
        <v>4</v>
      </c>
      <c r="K3054" s="5" t="s">
        <v>4</v>
      </c>
      <c r="L3054" s="5" t="s">
        <v>4</v>
      </c>
      <c r="M3054" s="5" t="s">
        <v>5</v>
      </c>
      <c r="N3054" s="5" t="s">
        <v>3585</v>
      </c>
      <c r="O3054" s="18">
        <v>44643</v>
      </c>
      <c r="P3054" s="5" t="s">
        <v>7</v>
      </c>
      <c r="Q3054" s="19">
        <v>80130</v>
      </c>
      <c r="R3054" s="19">
        <v>0</v>
      </c>
      <c r="S3054" s="19">
        <v>80130</v>
      </c>
      <c r="T3054" s="19">
        <v>0</v>
      </c>
    </row>
    <row r="3055" spans="1:20" ht="29" outlineLevel="4" x14ac:dyDescent="0.35">
      <c r="A3055" s="9" t="s">
        <v>74</v>
      </c>
      <c r="B3055" s="9" t="s">
        <v>75</v>
      </c>
      <c r="C3055" s="12" t="s">
        <v>3573</v>
      </c>
      <c r="D3055" s="5" t="s">
        <v>3574</v>
      </c>
      <c r="E3055" s="9" t="s">
        <v>3574</v>
      </c>
      <c r="F3055" s="5" t="s">
        <v>4</v>
      </c>
      <c r="G3055" s="5" t="s">
        <v>729</v>
      </c>
      <c r="H3055" s="5" t="s">
        <v>3581</v>
      </c>
      <c r="I3055" s="4" t="s">
        <v>12639</v>
      </c>
      <c r="J3055" s="5" t="s">
        <v>4</v>
      </c>
      <c r="K3055" s="5" t="s">
        <v>4</v>
      </c>
      <c r="L3055" s="5" t="s">
        <v>4</v>
      </c>
      <c r="M3055" s="5" t="s">
        <v>5</v>
      </c>
      <c r="N3055" s="5" t="s">
        <v>3586</v>
      </c>
      <c r="O3055" s="18">
        <v>44726</v>
      </c>
      <c r="P3055" s="5" t="s">
        <v>7</v>
      </c>
      <c r="Q3055" s="19">
        <v>154233</v>
      </c>
      <c r="R3055" s="19">
        <v>0</v>
      </c>
      <c r="S3055" s="19">
        <v>154233</v>
      </c>
      <c r="T3055" s="19">
        <v>0</v>
      </c>
    </row>
    <row r="3056" spans="1:20" outlineLevel="3" x14ac:dyDescent="0.35">
      <c r="H3056" s="1" t="s">
        <v>11517</v>
      </c>
      <c r="O3056" s="18"/>
      <c r="Q3056" s="19">
        <f>SUBTOTAL(9,Q3050:Q3055)</f>
        <v>637474</v>
      </c>
      <c r="R3056" s="19">
        <f>SUBTOTAL(9,R3050:R3055)</f>
        <v>0</v>
      </c>
      <c r="S3056" s="19">
        <f>SUBTOTAL(9,S3050:S3055)</f>
        <v>637474</v>
      </c>
      <c r="T3056" s="19">
        <f>SUBTOTAL(9,T3050:T3055)</f>
        <v>0</v>
      </c>
    </row>
    <row r="3057" spans="1:20" outlineLevel="4" x14ac:dyDescent="0.35">
      <c r="A3057" s="9" t="s">
        <v>74</v>
      </c>
      <c r="B3057" s="9" t="s">
        <v>75</v>
      </c>
      <c r="C3057" s="12" t="s">
        <v>3573</v>
      </c>
      <c r="D3057" s="5" t="s">
        <v>3574</v>
      </c>
      <c r="E3057" s="9" t="s">
        <v>3574</v>
      </c>
      <c r="F3057" s="5" t="s">
        <v>77</v>
      </c>
      <c r="G3057" s="5" t="s">
        <v>4</v>
      </c>
      <c r="H3057" s="5" t="s">
        <v>3588</v>
      </c>
      <c r="I3057" s="4" t="s">
        <v>3589</v>
      </c>
      <c r="J3057" s="5" t="s">
        <v>4</v>
      </c>
      <c r="K3057" s="5" t="s">
        <v>4</v>
      </c>
      <c r="L3057" s="5" t="s">
        <v>4</v>
      </c>
      <c r="M3057" s="5" t="s">
        <v>5</v>
      </c>
      <c r="N3057" s="5" t="s">
        <v>3587</v>
      </c>
      <c r="O3057" s="18">
        <v>44468</v>
      </c>
      <c r="P3057" s="5" t="s">
        <v>7</v>
      </c>
      <c r="Q3057" s="19">
        <v>54553</v>
      </c>
      <c r="R3057" s="19">
        <v>54553</v>
      </c>
      <c r="S3057" s="19">
        <v>0</v>
      </c>
      <c r="T3057" s="19">
        <v>0</v>
      </c>
    </row>
    <row r="3058" spans="1:20" outlineLevel="4" x14ac:dyDescent="0.35">
      <c r="A3058" s="9" t="s">
        <v>74</v>
      </c>
      <c r="B3058" s="9" t="s">
        <v>75</v>
      </c>
      <c r="C3058" s="12" t="s">
        <v>3573</v>
      </c>
      <c r="D3058" s="5" t="s">
        <v>3574</v>
      </c>
      <c r="E3058" s="9" t="s">
        <v>3574</v>
      </c>
      <c r="F3058" s="5" t="s">
        <v>77</v>
      </c>
      <c r="G3058" s="5" t="s">
        <v>4</v>
      </c>
      <c r="H3058" s="5" t="s">
        <v>3588</v>
      </c>
      <c r="I3058" s="4" t="s">
        <v>3589</v>
      </c>
      <c r="J3058" s="5" t="s">
        <v>4</v>
      </c>
      <c r="K3058" s="5" t="s">
        <v>4</v>
      </c>
      <c r="L3058" s="5" t="s">
        <v>4</v>
      </c>
      <c r="M3058" s="5" t="s">
        <v>5</v>
      </c>
      <c r="N3058" s="5" t="s">
        <v>3590</v>
      </c>
      <c r="O3058" s="18">
        <v>44518</v>
      </c>
      <c r="P3058" s="5" t="s">
        <v>7</v>
      </c>
      <c r="Q3058" s="19">
        <v>30562</v>
      </c>
      <c r="R3058" s="19">
        <v>30562</v>
      </c>
      <c r="S3058" s="19">
        <v>0</v>
      </c>
      <c r="T3058" s="19">
        <v>0</v>
      </c>
    </row>
    <row r="3059" spans="1:20" outlineLevel="3" x14ac:dyDescent="0.35">
      <c r="H3059" s="1" t="s">
        <v>11518</v>
      </c>
      <c r="O3059" s="18"/>
      <c r="Q3059" s="19">
        <f>SUBTOTAL(9,Q3057:Q3058)</f>
        <v>85115</v>
      </c>
      <c r="R3059" s="19">
        <f>SUBTOTAL(9,R3057:R3058)</f>
        <v>85115</v>
      </c>
      <c r="S3059" s="19">
        <f>SUBTOTAL(9,S3057:S3058)</f>
        <v>0</v>
      </c>
      <c r="T3059" s="19">
        <f>SUBTOTAL(9,T3057:T3058)</f>
        <v>0</v>
      </c>
    </row>
    <row r="3060" spans="1:20" outlineLevel="4" x14ac:dyDescent="0.35">
      <c r="A3060" s="9" t="s">
        <v>74</v>
      </c>
      <c r="B3060" s="9" t="s">
        <v>75</v>
      </c>
      <c r="C3060" s="12" t="s">
        <v>3573</v>
      </c>
      <c r="D3060" s="5" t="s">
        <v>3574</v>
      </c>
      <c r="E3060" s="9" t="s">
        <v>3574</v>
      </c>
      <c r="F3060" s="5" t="s">
        <v>4</v>
      </c>
      <c r="G3060" s="5" t="s">
        <v>729</v>
      </c>
      <c r="H3060" s="5" t="s">
        <v>3592</v>
      </c>
      <c r="I3060" s="4" t="s">
        <v>3593</v>
      </c>
      <c r="J3060" s="5" t="s">
        <v>4</v>
      </c>
      <c r="K3060" s="5" t="s">
        <v>4</v>
      </c>
      <c r="L3060" s="5" t="s">
        <v>4</v>
      </c>
      <c r="M3060" s="5" t="s">
        <v>5</v>
      </c>
      <c r="N3060" s="5" t="s">
        <v>3591</v>
      </c>
      <c r="O3060" s="18">
        <v>44602</v>
      </c>
      <c r="P3060" s="5" t="s">
        <v>7</v>
      </c>
      <c r="Q3060" s="19">
        <v>16054</v>
      </c>
      <c r="R3060" s="19">
        <v>0</v>
      </c>
      <c r="S3060" s="19">
        <v>16054</v>
      </c>
      <c r="T3060" s="19">
        <v>0</v>
      </c>
    </row>
    <row r="3061" spans="1:20" outlineLevel="4" x14ac:dyDescent="0.35">
      <c r="A3061" s="9" t="s">
        <v>74</v>
      </c>
      <c r="B3061" s="9" t="s">
        <v>75</v>
      </c>
      <c r="C3061" s="12" t="s">
        <v>3573</v>
      </c>
      <c r="D3061" s="5" t="s">
        <v>3574</v>
      </c>
      <c r="E3061" s="9" t="s">
        <v>3574</v>
      </c>
      <c r="F3061" s="5" t="s">
        <v>4</v>
      </c>
      <c r="G3061" s="5" t="s">
        <v>729</v>
      </c>
      <c r="H3061" s="5" t="s">
        <v>3592</v>
      </c>
      <c r="I3061" s="4" t="s">
        <v>3593</v>
      </c>
      <c r="J3061" s="5" t="s">
        <v>4</v>
      </c>
      <c r="K3061" s="5" t="s">
        <v>4</v>
      </c>
      <c r="L3061" s="5" t="s">
        <v>4</v>
      </c>
      <c r="M3061" s="5" t="s">
        <v>5</v>
      </c>
      <c r="N3061" s="5" t="s">
        <v>3594</v>
      </c>
      <c r="O3061" s="18">
        <v>44643</v>
      </c>
      <c r="P3061" s="5" t="s">
        <v>7</v>
      </c>
      <c r="Q3061" s="19">
        <v>2090</v>
      </c>
      <c r="R3061" s="19">
        <v>0</v>
      </c>
      <c r="S3061" s="19">
        <v>2090</v>
      </c>
      <c r="T3061" s="19">
        <v>0</v>
      </c>
    </row>
    <row r="3062" spans="1:20" outlineLevel="4" x14ac:dyDescent="0.35">
      <c r="A3062" s="9" t="s">
        <v>74</v>
      </c>
      <c r="B3062" s="9" t="s">
        <v>75</v>
      </c>
      <c r="C3062" s="12" t="s">
        <v>3573</v>
      </c>
      <c r="D3062" s="5" t="s">
        <v>3574</v>
      </c>
      <c r="E3062" s="9" t="s">
        <v>3574</v>
      </c>
      <c r="F3062" s="5" t="s">
        <v>4</v>
      </c>
      <c r="G3062" s="5" t="s">
        <v>729</v>
      </c>
      <c r="H3062" s="5" t="s">
        <v>3592</v>
      </c>
      <c r="I3062" s="4" t="s">
        <v>3593</v>
      </c>
      <c r="J3062" s="5" t="s">
        <v>4</v>
      </c>
      <c r="K3062" s="5" t="s">
        <v>4</v>
      </c>
      <c r="L3062" s="5" t="s">
        <v>4</v>
      </c>
      <c r="M3062" s="5" t="s">
        <v>5</v>
      </c>
      <c r="N3062" s="5" t="s">
        <v>3595</v>
      </c>
      <c r="O3062" s="18">
        <v>44726</v>
      </c>
      <c r="P3062" s="5" t="s">
        <v>7</v>
      </c>
      <c r="Q3062" s="19">
        <v>10530</v>
      </c>
      <c r="R3062" s="19">
        <v>0</v>
      </c>
      <c r="S3062" s="19">
        <v>10530</v>
      </c>
      <c r="T3062" s="19">
        <v>0</v>
      </c>
    </row>
    <row r="3063" spans="1:20" outlineLevel="3" x14ac:dyDescent="0.35">
      <c r="H3063" s="1" t="s">
        <v>11519</v>
      </c>
      <c r="O3063" s="18"/>
      <c r="Q3063" s="19">
        <f>SUBTOTAL(9,Q3060:Q3062)</f>
        <v>28674</v>
      </c>
      <c r="R3063" s="19">
        <f>SUBTOTAL(9,R3060:R3062)</f>
        <v>0</v>
      </c>
      <c r="S3063" s="19">
        <f>SUBTOTAL(9,S3060:S3062)</f>
        <v>28674</v>
      </c>
      <c r="T3063" s="19">
        <f>SUBTOTAL(9,T3060:T3062)</f>
        <v>0</v>
      </c>
    </row>
    <row r="3064" spans="1:20" outlineLevel="4" x14ac:dyDescent="0.35">
      <c r="A3064" s="9" t="s">
        <v>74</v>
      </c>
      <c r="B3064" s="9" t="s">
        <v>75</v>
      </c>
      <c r="C3064" s="12" t="s">
        <v>3573</v>
      </c>
      <c r="D3064" s="5" t="s">
        <v>3574</v>
      </c>
      <c r="E3064" s="9" t="s">
        <v>3574</v>
      </c>
      <c r="F3064" s="5" t="s">
        <v>77</v>
      </c>
      <c r="G3064" s="5" t="s">
        <v>4</v>
      </c>
      <c r="H3064" s="5" t="s">
        <v>3597</v>
      </c>
      <c r="I3064" s="4" t="s">
        <v>3589</v>
      </c>
      <c r="J3064" s="5" t="s">
        <v>4</v>
      </c>
      <c r="K3064" s="5" t="s">
        <v>4</v>
      </c>
      <c r="L3064" s="5" t="s">
        <v>4</v>
      </c>
      <c r="M3064" s="5" t="s">
        <v>5</v>
      </c>
      <c r="N3064" s="5" t="s">
        <v>3596</v>
      </c>
      <c r="O3064" s="18">
        <v>44732</v>
      </c>
      <c r="P3064" s="5" t="s">
        <v>7</v>
      </c>
      <c r="Q3064" s="19">
        <v>24254</v>
      </c>
      <c r="R3064" s="19">
        <v>24254</v>
      </c>
      <c r="S3064" s="19">
        <v>0</v>
      </c>
      <c r="T3064" s="19">
        <v>0</v>
      </c>
    </row>
    <row r="3065" spans="1:20" outlineLevel="3" x14ac:dyDescent="0.35">
      <c r="H3065" s="1" t="s">
        <v>11520</v>
      </c>
      <c r="O3065" s="18"/>
      <c r="Q3065" s="19">
        <f>SUBTOTAL(9,Q3064:Q3064)</f>
        <v>24254</v>
      </c>
      <c r="R3065" s="19">
        <f>SUBTOTAL(9,R3064:R3064)</f>
        <v>24254</v>
      </c>
      <c r="S3065" s="19">
        <f>SUBTOTAL(9,S3064:S3064)</f>
        <v>0</v>
      </c>
      <c r="T3065" s="19">
        <f>SUBTOTAL(9,T3064:T3064)</f>
        <v>0</v>
      </c>
    </row>
    <row r="3066" spans="1:20" outlineLevel="2" x14ac:dyDescent="0.35">
      <c r="C3066" s="11" t="s">
        <v>10325</v>
      </c>
      <c r="O3066" s="18"/>
      <c r="Q3066" s="19">
        <f>SUBTOTAL(9,Q3046:Q3064)</f>
        <v>848268</v>
      </c>
      <c r="R3066" s="19">
        <f>SUBTOTAL(9,R3046:R3064)</f>
        <v>109369</v>
      </c>
      <c r="S3066" s="19">
        <f>SUBTOTAL(9,S3046:S3064)</f>
        <v>738899</v>
      </c>
      <c r="T3066" s="19">
        <f>SUBTOTAL(9,T3046:T3064)</f>
        <v>0</v>
      </c>
    </row>
    <row r="3067" spans="1:20" outlineLevel="4" x14ac:dyDescent="0.35">
      <c r="A3067" s="9" t="s">
        <v>104</v>
      </c>
      <c r="B3067" s="9" t="s">
        <v>105</v>
      </c>
      <c r="C3067" s="12" t="s">
        <v>3598</v>
      </c>
      <c r="D3067" s="5" t="s">
        <v>3599</v>
      </c>
      <c r="E3067" s="9" t="s">
        <v>3599</v>
      </c>
      <c r="F3067" s="5" t="s">
        <v>4</v>
      </c>
      <c r="G3067" s="5" t="s">
        <v>106</v>
      </c>
      <c r="H3067" s="5" t="s">
        <v>108</v>
      </c>
      <c r="I3067" s="20" t="s">
        <v>12479</v>
      </c>
      <c r="J3067" s="5" t="s">
        <v>4</v>
      </c>
      <c r="K3067" s="5" t="s">
        <v>4</v>
      </c>
      <c r="L3067" s="5" t="s">
        <v>4</v>
      </c>
      <c r="M3067" s="5" t="s">
        <v>5</v>
      </c>
      <c r="N3067" s="5" t="s">
        <v>3600</v>
      </c>
      <c r="O3067" s="18">
        <v>44524</v>
      </c>
      <c r="P3067" s="5" t="s">
        <v>7</v>
      </c>
      <c r="Q3067" s="19">
        <v>72529</v>
      </c>
      <c r="R3067" s="19">
        <v>0</v>
      </c>
      <c r="S3067" s="19">
        <v>72529</v>
      </c>
      <c r="T3067" s="19">
        <v>0</v>
      </c>
    </row>
    <row r="3068" spans="1:20" outlineLevel="3" x14ac:dyDescent="0.35">
      <c r="H3068" s="1" t="s">
        <v>10932</v>
      </c>
      <c r="O3068" s="18"/>
      <c r="Q3068" s="19">
        <f>SUBTOTAL(9,Q3067:Q3067)</f>
        <v>72529</v>
      </c>
      <c r="R3068" s="19">
        <f>SUBTOTAL(9,R3067:R3067)</f>
        <v>0</v>
      </c>
      <c r="S3068" s="19">
        <f>SUBTOTAL(9,S3067:S3067)</f>
        <v>72529</v>
      </c>
      <c r="T3068" s="19">
        <f>SUBTOTAL(9,T3067:T3067)</f>
        <v>0</v>
      </c>
    </row>
    <row r="3069" spans="1:20" outlineLevel="4" x14ac:dyDescent="0.35">
      <c r="A3069" s="9" t="s">
        <v>104</v>
      </c>
      <c r="B3069" s="9" t="s">
        <v>105</v>
      </c>
      <c r="C3069" s="12" t="s">
        <v>3598</v>
      </c>
      <c r="D3069" s="5" t="s">
        <v>3599</v>
      </c>
      <c r="E3069" s="9" t="s">
        <v>3599</v>
      </c>
      <c r="F3069" s="5" t="s">
        <v>4</v>
      </c>
      <c r="G3069" s="5" t="s">
        <v>106</v>
      </c>
      <c r="H3069" s="5" t="s">
        <v>109</v>
      </c>
      <c r="I3069" s="20" t="s">
        <v>12480</v>
      </c>
      <c r="J3069" s="5" t="s">
        <v>4</v>
      </c>
      <c r="K3069" s="5" t="s">
        <v>4</v>
      </c>
      <c r="L3069" s="5" t="s">
        <v>4</v>
      </c>
      <c r="M3069" s="5" t="s">
        <v>5</v>
      </c>
      <c r="N3069" s="5" t="s">
        <v>3600</v>
      </c>
      <c r="O3069" s="18">
        <v>44524</v>
      </c>
      <c r="P3069" s="5" t="s">
        <v>7</v>
      </c>
      <c r="Q3069" s="19">
        <v>64849</v>
      </c>
      <c r="R3069" s="19">
        <v>0</v>
      </c>
      <c r="S3069" s="19">
        <v>64849</v>
      </c>
      <c r="T3069" s="19">
        <v>0</v>
      </c>
    </row>
    <row r="3070" spans="1:20" outlineLevel="3" x14ac:dyDescent="0.35">
      <c r="H3070" s="1" t="s">
        <v>10933</v>
      </c>
      <c r="O3070" s="18"/>
      <c r="Q3070" s="19">
        <f>SUBTOTAL(9,Q3069:Q3069)</f>
        <v>64849</v>
      </c>
      <c r="R3070" s="19">
        <f>SUBTOTAL(9,R3069:R3069)</f>
        <v>0</v>
      </c>
      <c r="S3070" s="19">
        <f>SUBTOTAL(9,S3069:S3069)</f>
        <v>64849</v>
      </c>
      <c r="T3070" s="19">
        <f>SUBTOTAL(9,T3069:T3069)</f>
        <v>0</v>
      </c>
    </row>
    <row r="3071" spans="1:20" outlineLevel="4" x14ac:dyDescent="0.35">
      <c r="A3071" s="9" t="s">
        <v>104</v>
      </c>
      <c r="B3071" s="9" t="s">
        <v>105</v>
      </c>
      <c r="C3071" s="12" t="s">
        <v>3598</v>
      </c>
      <c r="D3071" s="5" t="s">
        <v>3599</v>
      </c>
      <c r="E3071" s="9" t="s">
        <v>3599</v>
      </c>
      <c r="F3071" s="5" t="s">
        <v>4</v>
      </c>
      <c r="G3071" s="5" t="s">
        <v>106</v>
      </c>
      <c r="H3071" s="5" t="s">
        <v>110</v>
      </c>
      <c r="I3071" s="20" t="s">
        <v>12481</v>
      </c>
      <c r="J3071" s="5" t="s">
        <v>4</v>
      </c>
      <c r="K3071" s="5" t="s">
        <v>4</v>
      </c>
      <c r="L3071" s="5" t="s">
        <v>4</v>
      </c>
      <c r="M3071" s="5" t="s">
        <v>5</v>
      </c>
      <c r="N3071" s="5" t="s">
        <v>3600</v>
      </c>
      <c r="O3071" s="18">
        <v>44524</v>
      </c>
      <c r="P3071" s="5" t="s">
        <v>7</v>
      </c>
      <c r="Q3071" s="19">
        <v>11687</v>
      </c>
      <c r="R3071" s="19">
        <v>0</v>
      </c>
      <c r="S3071" s="19">
        <v>11687</v>
      </c>
      <c r="T3071" s="19">
        <v>0</v>
      </c>
    </row>
    <row r="3072" spans="1:20" outlineLevel="3" x14ac:dyDescent="0.35">
      <c r="H3072" s="1" t="s">
        <v>10934</v>
      </c>
      <c r="O3072" s="18"/>
      <c r="Q3072" s="19">
        <f>SUBTOTAL(9,Q3071:Q3071)</f>
        <v>11687</v>
      </c>
      <c r="R3072" s="19">
        <f>SUBTOTAL(9,R3071:R3071)</f>
        <v>0</v>
      </c>
      <c r="S3072" s="19">
        <f>SUBTOTAL(9,S3071:S3071)</f>
        <v>11687</v>
      </c>
      <c r="T3072" s="19">
        <f>SUBTOTAL(9,T3071:T3071)</f>
        <v>0</v>
      </c>
    </row>
    <row r="3073" spans="1:20" outlineLevel="2" x14ac:dyDescent="0.35">
      <c r="C3073" s="11" t="s">
        <v>10326</v>
      </c>
      <c r="O3073" s="18"/>
      <c r="Q3073" s="19">
        <f>SUBTOTAL(9,Q3067:Q3071)</f>
        <v>149065</v>
      </c>
      <c r="R3073" s="19">
        <f>SUBTOTAL(9,R3067:R3071)</f>
        <v>0</v>
      </c>
      <c r="S3073" s="19">
        <f>SUBTOTAL(9,S3067:S3071)</f>
        <v>149065</v>
      </c>
      <c r="T3073" s="19">
        <f>SUBTOTAL(9,T3067:T3071)</f>
        <v>0</v>
      </c>
    </row>
    <row r="3074" spans="1:20" ht="29" outlineLevel="4" x14ac:dyDescent="0.35">
      <c r="A3074" s="9" t="s">
        <v>37</v>
      </c>
      <c r="B3074" s="9" t="s">
        <v>38</v>
      </c>
      <c r="C3074" s="12" t="s">
        <v>12373</v>
      </c>
      <c r="D3074" s="5" t="s">
        <v>3601</v>
      </c>
      <c r="E3074" s="9" t="s">
        <v>3601</v>
      </c>
      <c r="F3074" s="5" t="s">
        <v>4</v>
      </c>
      <c r="G3074" s="5" t="s">
        <v>45</v>
      </c>
      <c r="H3074" s="5" t="s">
        <v>3604</v>
      </c>
      <c r="I3074" s="4" t="s">
        <v>3605</v>
      </c>
      <c r="J3074" s="5" t="s">
        <v>4</v>
      </c>
      <c r="K3074" s="5" t="s">
        <v>4</v>
      </c>
      <c r="L3074" s="5" t="s">
        <v>4</v>
      </c>
      <c r="M3074" s="5" t="s">
        <v>5</v>
      </c>
      <c r="N3074" s="5" t="s">
        <v>3602</v>
      </c>
      <c r="O3074" s="18">
        <v>44420</v>
      </c>
      <c r="P3074" s="5" t="s">
        <v>3603</v>
      </c>
      <c r="Q3074" s="19">
        <v>463</v>
      </c>
      <c r="R3074" s="19">
        <v>0</v>
      </c>
      <c r="S3074" s="19">
        <v>463</v>
      </c>
      <c r="T3074" s="19">
        <v>0</v>
      </c>
    </row>
    <row r="3075" spans="1:20" outlineLevel="3" x14ac:dyDescent="0.35">
      <c r="H3075" s="1" t="s">
        <v>11521</v>
      </c>
      <c r="O3075" s="18"/>
      <c r="Q3075" s="19">
        <f>SUBTOTAL(9,Q3074:Q3074)</f>
        <v>463</v>
      </c>
      <c r="R3075" s="19">
        <f>SUBTOTAL(9,R3074:R3074)</f>
        <v>0</v>
      </c>
      <c r="S3075" s="19">
        <f>SUBTOTAL(9,S3074:S3074)</f>
        <v>463</v>
      </c>
      <c r="T3075" s="19">
        <f>SUBTOTAL(9,T3074:T3074)</f>
        <v>0</v>
      </c>
    </row>
    <row r="3076" spans="1:20" outlineLevel="2" x14ac:dyDescent="0.35">
      <c r="C3076" s="11" t="s">
        <v>12374</v>
      </c>
      <c r="O3076" s="18"/>
      <c r="Q3076" s="19">
        <f>SUBTOTAL(9,Q3074:Q3074)</f>
        <v>463</v>
      </c>
      <c r="R3076" s="19">
        <f>SUBTOTAL(9,R3074:R3074)</f>
        <v>0</v>
      </c>
      <c r="S3076" s="19">
        <f>SUBTOTAL(9,S3074:S3074)</f>
        <v>463</v>
      </c>
      <c r="T3076" s="19">
        <f>SUBTOTAL(9,T3074:T3074)</f>
        <v>0</v>
      </c>
    </row>
    <row r="3077" spans="1:20" ht="29" outlineLevel="4" x14ac:dyDescent="0.35">
      <c r="A3077" s="9" t="s">
        <v>526</v>
      </c>
      <c r="B3077" s="9" t="s">
        <v>527</v>
      </c>
      <c r="C3077" s="12" t="s">
        <v>3606</v>
      </c>
      <c r="D3077" s="5" t="s">
        <v>3607</v>
      </c>
      <c r="E3077" s="9" t="s">
        <v>3607</v>
      </c>
      <c r="F3077" s="5" t="s">
        <v>529</v>
      </c>
      <c r="G3077" s="5" t="s">
        <v>4</v>
      </c>
      <c r="H3077" s="5" t="s">
        <v>3610</v>
      </c>
      <c r="I3077" s="4" t="s">
        <v>3611</v>
      </c>
      <c r="J3077" s="5" t="s">
        <v>4</v>
      </c>
      <c r="K3077" s="5" t="s">
        <v>4</v>
      </c>
      <c r="L3077" s="5" t="s">
        <v>4</v>
      </c>
      <c r="M3077" s="5" t="s">
        <v>5</v>
      </c>
      <c r="N3077" s="5" t="s">
        <v>3608</v>
      </c>
      <c r="O3077" s="18">
        <v>44378</v>
      </c>
      <c r="P3077" s="5" t="s">
        <v>3609</v>
      </c>
      <c r="Q3077" s="19">
        <v>12545.46</v>
      </c>
      <c r="R3077" s="19">
        <v>12545.46</v>
      </c>
      <c r="S3077" s="19">
        <v>0</v>
      </c>
      <c r="T3077" s="19">
        <v>0</v>
      </c>
    </row>
    <row r="3078" spans="1:20" ht="29" outlineLevel="4" x14ac:dyDescent="0.35">
      <c r="A3078" s="9" t="s">
        <v>526</v>
      </c>
      <c r="B3078" s="9" t="s">
        <v>527</v>
      </c>
      <c r="C3078" s="12" t="s">
        <v>3606</v>
      </c>
      <c r="D3078" s="5" t="s">
        <v>3607</v>
      </c>
      <c r="E3078" s="9" t="s">
        <v>3607</v>
      </c>
      <c r="F3078" s="5" t="s">
        <v>529</v>
      </c>
      <c r="G3078" s="5" t="s">
        <v>4</v>
      </c>
      <c r="H3078" s="5" t="s">
        <v>3610</v>
      </c>
      <c r="I3078" s="4" t="s">
        <v>3611</v>
      </c>
      <c r="J3078" s="5" t="s">
        <v>4</v>
      </c>
      <c r="K3078" s="5" t="s">
        <v>4</v>
      </c>
      <c r="L3078" s="5" t="s">
        <v>4</v>
      </c>
      <c r="M3078" s="5" t="s">
        <v>5</v>
      </c>
      <c r="N3078" s="5" t="s">
        <v>3612</v>
      </c>
      <c r="O3078" s="18">
        <v>44504</v>
      </c>
      <c r="P3078" s="5" t="s">
        <v>3613</v>
      </c>
      <c r="Q3078" s="19">
        <v>19364.54</v>
      </c>
      <c r="R3078" s="19">
        <v>19364.54</v>
      </c>
      <c r="S3078" s="19">
        <v>0</v>
      </c>
      <c r="T3078" s="19">
        <v>0</v>
      </c>
    </row>
    <row r="3079" spans="1:20" outlineLevel="3" x14ac:dyDescent="0.35">
      <c r="H3079" s="1" t="s">
        <v>11522</v>
      </c>
      <c r="O3079" s="18"/>
      <c r="Q3079" s="19">
        <f>SUBTOTAL(9,Q3077:Q3078)</f>
        <v>31910</v>
      </c>
      <c r="R3079" s="19">
        <f>SUBTOTAL(9,R3077:R3078)</f>
        <v>31910</v>
      </c>
      <c r="S3079" s="19">
        <f>SUBTOTAL(9,S3077:S3078)</f>
        <v>0</v>
      </c>
      <c r="T3079" s="19">
        <f>SUBTOTAL(9,T3077:T3078)</f>
        <v>0</v>
      </c>
    </row>
    <row r="3080" spans="1:20" outlineLevel="2" x14ac:dyDescent="0.35">
      <c r="C3080" s="11" t="s">
        <v>10327</v>
      </c>
      <c r="O3080" s="18"/>
      <c r="Q3080" s="19">
        <f>SUBTOTAL(9,Q3077:Q3078)</f>
        <v>31910</v>
      </c>
      <c r="R3080" s="19">
        <f>SUBTOTAL(9,R3077:R3078)</f>
        <v>31910</v>
      </c>
      <c r="S3080" s="19">
        <f>SUBTOTAL(9,S3077:S3078)</f>
        <v>0</v>
      </c>
      <c r="T3080" s="19">
        <f>SUBTOTAL(9,T3077:T3078)</f>
        <v>0</v>
      </c>
    </row>
    <row r="3081" spans="1:20" outlineLevel="4" x14ac:dyDescent="0.35">
      <c r="A3081" s="9" t="s">
        <v>74</v>
      </c>
      <c r="B3081" s="9" t="s">
        <v>75</v>
      </c>
      <c r="C3081" s="12" t="s">
        <v>3614</v>
      </c>
      <c r="D3081" s="5" t="s">
        <v>3615</v>
      </c>
      <c r="E3081" s="9" t="s">
        <v>3615</v>
      </c>
      <c r="F3081" s="5" t="s">
        <v>77</v>
      </c>
      <c r="G3081" s="5" t="s">
        <v>4</v>
      </c>
      <c r="H3081" s="5" t="s">
        <v>3617</v>
      </c>
      <c r="I3081" s="4" t="s">
        <v>3618</v>
      </c>
      <c r="J3081" s="5" t="s">
        <v>4</v>
      </c>
      <c r="K3081" s="5" t="s">
        <v>4</v>
      </c>
      <c r="L3081" s="5" t="s">
        <v>4</v>
      </c>
      <c r="M3081" s="5" t="s">
        <v>5</v>
      </c>
      <c r="N3081" s="5" t="s">
        <v>3616</v>
      </c>
      <c r="O3081" s="18">
        <v>44455</v>
      </c>
      <c r="P3081" s="5" t="s">
        <v>7</v>
      </c>
      <c r="Q3081" s="19">
        <v>24876</v>
      </c>
      <c r="R3081" s="19">
        <v>24876</v>
      </c>
      <c r="S3081" s="19">
        <v>0</v>
      </c>
      <c r="T3081" s="19">
        <v>0</v>
      </c>
    </row>
    <row r="3082" spans="1:20" outlineLevel="4" x14ac:dyDescent="0.35">
      <c r="A3082" s="9" t="s">
        <v>74</v>
      </c>
      <c r="B3082" s="9" t="s">
        <v>75</v>
      </c>
      <c r="C3082" s="12" t="s">
        <v>3614</v>
      </c>
      <c r="D3082" s="5" t="s">
        <v>3615</v>
      </c>
      <c r="E3082" s="9" t="s">
        <v>3615</v>
      </c>
      <c r="F3082" s="5" t="s">
        <v>77</v>
      </c>
      <c r="G3082" s="5" t="s">
        <v>4</v>
      </c>
      <c r="H3082" s="5" t="s">
        <v>3617</v>
      </c>
      <c r="I3082" s="4" t="s">
        <v>3618</v>
      </c>
      <c r="J3082" s="5" t="s">
        <v>4</v>
      </c>
      <c r="K3082" s="5" t="s">
        <v>4</v>
      </c>
      <c r="L3082" s="5" t="s">
        <v>4</v>
      </c>
      <c r="M3082" s="5" t="s">
        <v>5</v>
      </c>
      <c r="N3082" s="5" t="s">
        <v>3619</v>
      </c>
      <c r="O3082" s="18">
        <v>44518</v>
      </c>
      <c r="P3082" s="5" t="s">
        <v>7</v>
      </c>
      <c r="Q3082" s="19">
        <v>17802</v>
      </c>
      <c r="R3082" s="19">
        <v>17802</v>
      </c>
      <c r="S3082" s="19">
        <v>0</v>
      </c>
      <c r="T3082" s="19">
        <v>0</v>
      </c>
    </row>
    <row r="3083" spans="1:20" outlineLevel="4" x14ac:dyDescent="0.35">
      <c r="A3083" s="9" t="s">
        <v>74</v>
      </c>
      <c r="B3083" s="9" t="s">
        <v>75</v>
      </c>
      <c r="C3083" s="12" t="s">
        <v>3614</v>
      </c>
      <c r="D3083" s="5" t="s">
        <v>3615</v>
      </c>
      <c r="E3083" s="9" t="s">
        <v>3615</v>
      </c>
      <c r="F3083" s="5" t="s">
        <v>77</v>
      </c>
      <c r="G3083" s="5" t="s">
        <v>4</v>
      </c>
      <c r="H3083" s="5" t="s">
        <v>3617</v>
      </c>
      <c r="I3083" s="4" t="s">
        <v>3618</v>
      </c>
      <c r="J3083" s="5" t="s">
        <v>4</v>
      </c>
      <c r="K3083" s="5" t="s">
        <v>4</v>
      </c>
      <c r="L3083" s="5" t="s">
        <v>4</v>
      </c>
      <c r="M3083" s="5" t="s">
        <v>5</v>
      </c>
      <c r="N3083" s="5" t="s">
        <v>3620</v>
      </c>
      <c r="O3083" s="18">
        <v>44630</v>
      </c>
      <c r="P3083" s="5" t="s">
        <v>7</v>
      </c>
      <c r="Q3083" s="19">
        <v>22050</v>
      </c>
      <c r="R3083" s="19">
        <v>22050</v>
      </c>
      <c r="S3083" s="19">
        <v>0</v>
      </c>
      <c r="T3083" s="19">
        <v>0</v>
      </c>
    </row>
    <row r="3084" spans="1:20" outlineLevel="3" x14ac:dyDescent="0.35">
      <c r="H3084" s="1" t="s">
        <v>11523</v>
      </c>
      <c r="O3084" s="18"/>
      <c r="Q3084" s="19">
        <f>SUBTOTAL(9,Q3081:Q3083)</f>
        <v>64728</v>
      </c>
      <c r="R3084" s="19">
        <f>SUBTOTAL(9,R3081:R3083)</f>
        <v>64728</v>
      </c>
      <c r="S3084" s="19">
        <f>SUBTOTAL(9,S3081:S3083)</f>
        <v>0</v>
      </c>
      <c r="T3084" s="19">
        <f>SUBTOTAL(9,T3081:T3083)</f>
        <v>0</v>
      </c>
    </row>
    <row r="3085" spans="1:20" ht="29" outlineLevel="4" x14ac:dyDescent="0.35">
      <c r="A3085" s="9" t="s">
        <v>74</v>
      </c>
      <c r="B3085" s="9" t="s">
        <v>75</v>
      </c>
      <c r="C3085" s="12" t="s">
        <v>3614</v>
      </c>
      <c r="D3085" s="5" t="s">
        <v>3615</v>
      </c>
      <c r="E3085" s="9" t="s">
        <v>3615</v>
      </c>
      <c r="F3085" s="5" t="s">
        <v>4</v>
      </c>
      <c r="G3085" s="5" t="s">
        <v>729</v>
      </c>
      <c r="H3085" s="5" t="s">
        <v>3622</v>
      </c>
      <c r="I3085" s="4" t="s">
        <v>3623</v>
      </c>
      <c r="J3085" s="5" t="s">
        <v>4</v>
      </c>
      <c r="K3085" s="5" t="s">
        <v>4</v>
      </c>
      <c r="L3085" s="5" t="s">
        <v>4</v>
      </c>
      <c r="M3085" s="5" t="s">
        <v>5</v>
      </c>
      <c r="N3085" s="5" t="s">
        <v>3621</v>
      </c>
      <c r="O3085" s="18">
        <v>44571</v>
      </c>
      <c r="P3085" s="5" t="s">
        <v>7</v>
      </c>
      <c r="Q3085" s="19">
        <v>115456</v>
      </c>
      <c r="R3085" s="19">
        <v>0</v>
      </c>
      <c r="S3085" s="19">
        <v>115456</v>
      </c>
      <c r="T3085" s="19">
        <v>0</v>
      </c>
    </row>
    <row r="3086" spans="1:20" outlineLevel="3" x14ac:dyDescent="0.35">
      <c r="H3086" s="1" t="s">
        <v>11524</v>
      </c>
      <c r="O3086" s="18"/>
      <c r="Q3086" s="19">
        <f>SUBTOTAL(9,Q3085:Q3085)</f>
        <v>115456</v>
      </c>
      <c r="R3086" s="19">
        <f>SUBTOTAL(9,R3085:R3085)</f>
        <v>0</v>
      </c>
      <c r="S3086" s="19">
        <f>SUBTOTAL(9,S3085:S3085)</f>
        <v>115456</v>
      </c>
      <c r="T3086" s="19">
        <f>SUBTOTAL(9,T3085:T3085)</f>
        <v>0</v>
      </c>
    </row>
    <row r="3087" spans="1:20" ht="29" outlineLevel="4" x14ac:dyDescent="0.35">
      <c r="A3087" s="9" t="s">
        <v>104</v>
      </c>
      <c r="B3087" s="9" t="s">
        <v>105</v>
      </c>
      <c r="C3087" s="12" t="s">
        <v>3614</v>
      </c>
      <c r="D3087" s="5" t="s">
        <v>3624</v>
      </c>
      <c r="E3087" s="9" t="s">
        <v>3624</v>
      </c>
      <c r="F3087" s="5" t="s">
        <v>41</v>
      </c>
      <c r="G3087" s="5" t="s">
        <v>4</v>
      </c>
      <c r="H3087" s="5" t="s">
        <v>3626</v>
      </c>
      <c r="I3087" s="4" t="s">
        <v>3627</v>
      </c>
      <c r="J3087" s="5" t="s">
        <v>4</v>
      </c>
      <c r="K3087" s="5" t="s">
        <v>4</v>
      </c>
      <c r="L3087" s="5" t="s">
        <v>4</v>
      </c>
      <c r="M3087" s="5" t="s">
        <v>5</v>
      </c>
      <c r="N3087" s="5" t="s">
        <v>3625</v>
      </c>
      <c r="O3087" s="18">
        <v>44390</v>
      </c>
      <c r="P3087" s="5" t="s">
        <v>7</v>
      </c>
      <c r="Q3087" s="19">
        <v>2144</v>
      </c>
      <c r="R3087" s="19">
        <v>2144</v>
      </c>
      <c r="S3087" s="19">
        <v>0</v>
      </c>
      <c r="T3087" s="19">
        <v>0</v>
      </c>
    </row>
    <row r="3088" spans="1:20" outlineLevel="3" x14ac:dyDescent="0.35">
      <c r="H3088" s="1" t="s">
        <v>11525</v>
      </c>
      <c r="O3088" s="18"/>
      <c r="Q3088" s="19">
        <f>SUBTOTAL(9,Q3087:Q3087)</f>
        <v>2144</v>
      </c>
      <c r="R3088" s="19">
        <f>SUBTOTAL(9,R3087:R3087)</f>
        <v>2144</v>
      </c>
      <c r="S3088" s="19">
        <f>SUBTOTAL(9,S3087:S3087)</f>
        <v>0</v>
      </c>
      <c r="T3088" s="19">
        <f>SUBTOTAL(9,T3087:T3087)</f>
        <v>0</v>
      </c>
    </row>
    <row r="3089" spans="1:20" ht="29" outlineLevel="4" x14ac:dyDescent="0.35">
      <c r="A3089" s="9" t="s">
        <v>104</v>
      </c>
      <c r="B3089" s="9" t="s">
        <v>105</v>
      </c>
      <c r="C3089" s="12" t="s">
        <v>3614</v>
      </c>
      <c r="D3089" s="5" t="s">
        <v>3624</v>
      </c>
      <c r="E3089" s="9" t="s">
        <v>3624</v>
      </c>
      <c r="F3089" s="5" t="s">
        <v>4</v>
      </c>
      <c r="G3089" s="5" t="s">
        <v>45</v>
      </c>
      <c r="H3089" s="5" t="s">
        <v>3629</v>
      </c>
      <c r="I3089" s="4" t="s">
        <v>3630</v>
      </c>
      <c r="J3089" s="5" t="s">
        <v>4</v>
      </c>
      <c r="K3089" s="5" t="s">
        <v>4</v>
      </c>
      <c r="L3089" s="5" t="s">
        <v>4</v>
      </c>
      <c r="M3089" s="5" t="s">
        <v>5</v>
      </c>
      <c r="N3089" s="5" t="s">
        <v>3628</v>
      </c>
      <c r="O3089" s="18">
        <v>44390</v>
      </c>
      <c r="P3089" s="5" t="s">
        <v>7</v>
      </c>
      <c r="Q3089" s="19">
        <v>851.06</v>
      </c>
      <c r="R3089" s="19">
        <v>0</v>
      </c>
      <c r="S3089" s="19">
        <v>851.06</v>
      </c>
      <c r="T3089" s="19">
        <v>0</v>
      </c>
    </row>
    <row r="3090" spans="1:20" ht="29" outlineLevel="4" x14ac:dyDescent="0.35">
      <c r="A3090" s="9" t="s">
        <v>104</v>
      </c>
      <c r="B3090" s="9" t="s">
        <v>105</v>
      </c>
      <c r="C3090" s="12" t="s">
        <v>3614</v>
      </c>
      <c r="D3090" s="5" t="s">
        <v>3624</v>
      </c>
      <c r="E3090" s="9" t="s">
        <v>3624</v>
      </c>
      <c r="F3090" s="5" t="s">
        <v>49</v>
      </c>
      <c r="G3090" s="5" t="s">
        <v>4</v>
      </c>
      <c r="H3090" s="5" t="s">
        <v>3629</v>
      </c>
      <c r="I3090" s="4" t="s">
        <v>3630</v>
      </c>
      <c r="J3090" s="5" t="s">
        <v>4</v>
      </c>
      <c r="K3090" s="5" t="s">
        <v>4</v>
      </c>
      <c r="L3090" s="5" t="s">
        <v>4</v>
      </c>
      <c r="M3090" s="5" t="s">
        <v>5</v>
      </c>
      <c r="N3090" s="5" t="s">
        <v>3628</v>
      </c>
      <c r="O3090" s="18">
        <v>44390</v>
      </c>
      <c r="P3090" s="5" t="s">
        <v>7</v>
      </c>
      <c r="Q3090" s="19">
        <v>13604.94</v>
      </c>
      <c r="R3090" s="19">
        <v>13604.94</v>
      </c>
      <c r="S3090" s="19">
        <v>0</v>
      </c>
      <c r="T3090" s="19">
        <v>0</v>
      </c>
    </row>
    <row r="3091" spans="1:20" outlineLevel="3" x14ac:dyDescent="0.35">
      <c r="H3091" s="1" t="s">
        <v>11526</v>
      </c>
      <c r="O3091" s="18"/>
      <c r="Q3091" s="19">
        <f>SUBTOTAL(9,Q3089:Q3090)</f>
        <v>14456</v>
      </c>
      <c r="R3091" s="19">
        <f>SUBTOTAL(9,R3089:R3090)</f>
        <v>13604.94</v>
      </c>
      <c r="S3091" s="19">
        <f>SUBTOTAL(9,S3089:S3090)</f>
        <v>851.06</v>
      </c>
      <c r="T3091" s="19">
        <f>SUBTOTAL(9,T3089:T3090)</f>
        <v>0</v>
      </c>
    </row>
    <row r="3092" spans="1:20" ht="29" outlineLevel="4" x14ac:dyDescent="0.35">
      <c r="A3092" s="9" t="s">
        <v>104</v>
      </c>
      <c r="B3092" s="9" t="s">
        <v>105</v>
      </c>
      <c r="C3092" s="12" t="s">
        <v>3614</v>
      </c>
      <c r="D3092" s="5" t="s">
        <v>3624</v>
      </c>
      <c r="E3092" s="9" t="s">
        <v>3624</v>
      </c>
      <c r="F3092" s="5" t="s">
        <v>4</v>
      </c>
      <c r="G3092" s="5" t="s">
        <v>50</v>
      </c>
      <c r="H3092" s="5" t="s">
        <v>3632</v>
      </c>
      <c r="I3092" s="4" t="s">
        <v>3633</v>
      </c>
      <c r="J3092" s="5" t="s">
        <v>4</v>
      </c>
      <c r="K3092" s="5" t="s">
        <v>4</v>
      </c>
      <c r="L3092" s="5" t="s">
        <v>4</v>
      </c>
      <c r="M3092" s="5" t="s">
        <v>5</v>
      </c>
      <c r="N3092" s="5" t="s">
        <v>3631</v>
      </c>
      <c r="O3092" s="18">
        <v>44399</v>
      </c>
      <c r="P3092" s="5" t="s">
        <v>7</v>
      </c>
      <c r="Q3092" s="19">
        <v>40</v>
      </c>
      <c r="R3092" s="19">
        <v>0</v>
      </c>
      <c r="S3092" s="19">
        <v>40</v>
      </c>
      <c r="T3092" s="19">
        <v>0</v>
      </c>
    </row>
    <row r="3093" spans="1:20" ht="29" outlineLevel="4" x14ac:dyDescent="0.35">
      <c r="A3093" s="9" t="s">
        <v>104</v>
      </c>
      <c r="B3093" s="9" t="s">
        <v>105</v>
      </c>
      <c r="C3093" s="12" t="s">
        <v>3614</v>
      </c>
      <c r="D3093" s="5" t="s">
        <v>3624</v>
      </c>
      <c r="E3093" s="9" t="s">
        <v>3624</v>
      </c>
      <c r="F3093" s="5" t="s">
        <v>54</v>
      </c>
      <c r="G3093" s="5" t="s">
        <v>4</v>
      </c>
      <c r="H3093" s="5" t="s">
        <v>3632</v>
      </c>
      <c r="I3093" s="4" t="s">
        <v>3633</v>
      </c>
      <c r="J3093" s="5" t="s">
        <v>4</v>
      </c>
      <c r="K3093" s="5" t="s">
        <v>4</v>
      </c>
      <c r="L3093" s="5" t="s">
        <v>4</v>
      </c>
      <c r="M3093" s="5" t="s">
        <v>5</v>
      </c>
      <c r="N3093" s="5" t="s">
        <v>3631</v>
      </c>
      <c r="O3093" s="18">
        <v>44399</v>
      </c>
      <c r="P3093" s="5" t="s">
        <v>7</v>
      </c>
      <c r="Q3093" s="19">
        <v>320</v>
      </c>
      <c r="R3093" s="19">
        <v>320</v>
      </c>
      <c r="S3093" s="19">
        <v>0</v>
      </c>
      <c r="T3093" s="19">
        <v>0</v>
      </c>
    </row>
    <row r="3094" spans="1:20" outlineLevel="3" x14ac:dyDescent="0.35">
      <c r="H3094" s="1" t="s">
        <v>11527</v>
      </c>
      <c r="O3094" s="18"/>
      <c r="Q3094" s="19">
        <f>SUBTOTAL(9,Q3092:Q3093)</f>
        <v>360</v>
      </c>
      <c r="R3094" s="19">
        <f>SUBTOTAL(9,R3092:R3093)</f>
        <v>320</v>
      </c>
      <c r="S3094" s="19">
        <f>SUBTOTAL(9,S3092:S3093)</f>
        <v>40</v>
      </c>
      <c r="T3094" s="19">
        <f>SUBTOTAL(9,T3092:T3093)</f>
        <v>0</v>
      </c>
    </row>
    <row r="3095" spans="1:20" outlineLevel="4" x14ac:dyDescent="0.35">
      <c r="A3095" s="9" t="s">
        <v>74</v>
      </c>
      <c r="B3095" s="9" t="s">
        <v>75</v>
      </c>
      <c r="C3095" s="12" t="s">
        <v>3614</v>
      </c>
      <c r="D3095" s="5" t="s">
        <v>3615</v>
      </c>
      <c r="E3095" s="9" t="s">
        <v>3615</v>
      </c>
      <c r="F3095" s="5" t="s">
        <v>4</v>
      </c>
      <c r="G3095" s="5" t="s">
        <v>729</v>
      </c>
      <c r="H3095" s="5" t="s">
        <v>3635</v>
      </c>
      <c r="I3095" s="4" t="s">
        <v>3636</v>
      </c>
      <c r="J3095" s="5" t="s">
        <v>4</v>
      </c>
      <c r="K3095" s="5" t="s">
        <v>4</v>
      </c>
      <c r="L3095" s="5" t="s">
        <v>4</v>
      </c>
      <c r="M3095" s="5" t="s">
        <v>5</v>
      </c>
      <c r="N3095" s="5" t="s">
        <v>3634</v>
      </c>
      <c r="O3095" s="18">
        <v>44469</v>
      </c>
      <c r="P3095" s="5" t="s">
        <v>7</v>
      </c>
      <c r="Q3095" s="19">
        <v>806728</v>
      </c>
      <c r="R3095" s="19">
        <v>0</v>
      </c>
      <c r="S3095" s="19">
        <v>806728</v>
      </c>
      <c r="T3095" s="19">
        <v>0</v>
      </c>
    </row>
    <row r="3096" spans="1:20" outlineLevel="4" x14ac:dyDescent="0.35">
      <c r="A3096" s="9" t="s">
        <v>74</v>
      </c>
      <c r="B3096" s="9" t="s">
        <v>75</v>
      </c>
      <c r="C3096" s="12" t="s">
        <v>3614</v>
      </c>
      <c r="D3096" s="5" t="s">
        <v>3615</v>
      </c>
      <c r="E3096" s="9" t="s">
        <v>3615</v>
      </c>
      <c r="F3096" s="5" t="s">
        <v>4</v>
      </c>
      <c r="G3096" s="5" t="s">
        <v>729</v>
      </c>
      <c r="H3096" s="5" t="s">
        <v>3635</v>
      </c>
      <c r="I3096" s="4" t="s">
        <v>3636</v>
      </c>
      <c r="J3096" s="5" t="s">
        <v>4</v>
      </c>
      <c r="K3096" s="5" t="s">
        <v>4</v>
      </c>
      <c r="L3096" s="5" t="s">
        <v>4</v>
      </c>
      <c r="M3096" s="5" t="s">
        <v>5</v>
      </c>
      <c r="N3096" s="5" t="s">
        <v>3637</v>
      </c>
      <c r="O3096" s="18">
        <v>44585</v>
      </c>
      <c r="P3096" s="5" t="s">
        <v>7</v>
      </c>
      <c r="Q3096" s="19">
        <v>876882</v>
      </c>
      <c r="R3096" s="19">
        <v>0</v>
      </c>
      <c r="S3096" s="19">
        <v>876882</v>
      </c>
      <c r="T3096" s="19">
        <v>0</v>
      </c>
    </row>
    <row r="3097" spans="1:20" outlineLevel="4" x14ac:dyDescent="0.35">
      <c r="A3097" s="9" t="s">
        <v>74</v>
      </c>
      <c r="B3097" s="9" t="s">
        <v>75</v>
      </c>
      <c r="C3097" s="12" t="s">
        <v>3614</v>
      </c>
      <c r="D3097" s="5" t="s">
        <v>3615</v>
      </c>
      <c r="E3097" s="9" t="s">
        <v>3615</v>
      </c>
      <c r="F3097" s="5" t="s">
        <v>4</v>
      </c>
      <c r="G3097" s="5" t="s">
        <v>729</v>
      </c>
      <c r="H3097" s="5" t="s">
        <v>3635</v>
      </c>
      <c r="I3097" s="4" t="s">
        <v>3636</v>
      </c>
      <c r="J3097" s="5" t="s">
        <v>4</v>
      </c>
      <c r="K3097" s="5" t="s">
        <v>4</v>
      </c>
      <c r="L3097" s="5" t="s">
        <v>4</v>
      </c>
      <c r="M3097" s="5" t="s">
        <v>5</v>
      </c>
      <c r="N3097" s="5" t="s">
        <v>3638</v>
      </c>
      <c r="O3097" s="18">
        <v>44673</v>
      </c>
      <c r="P3097" s="5" t="s">
        <v>7</v>
      </c>
      <c r="Q3097" s="19">
        <v>1009211</v>
      </c>
      <c r="R3097" s="19">
        <v>0</v>
      </c>
      <c r="S3097" s="19">
        <v>1009211</v>
      </c>
      <c r="T3097" s="19">
        <v>0</v>
      </c>
    </row>
    <row r="3098" spans="1:20" outlineLevel="3" x14ac:dyDescent="0.35">
      <c r="H3098" s="1" t="s">
        <v>11528</v>
      </c>
      <c r="O3098" s="18"/>
      <c r="Q3098" s="19">
        <f>SUBTOTAL(9,Q3095:Q3097)</f>
        <v>2692821</v>
      </c>
      <c r="R3098" s="19">
        <f>SUBTOTAL(9,R3095:R3097)</f>
        <v>0</v>
      </c>
      <c r="S3098" s="19">
        <f>SUBTOTAL(9,S3095:S3097)</f>
        <v>2692821</v>
      </c>
      <c r="T3098" s="19">
        <f>SUBTOTAL(9,T3095:T3097)</f>
        <v>0</v>
      </c>
    </row>
    <row r="3099" spans="1:20" outlineLevel="4" x14ac:dyDescent="0.35">
      <c r="A3099" s="9" t="s">
        <v>74</v>
      </c>
      <c r="B3099" s="9" t="s">
        <v>75</v>
      </c>
      <c r="C3099" s="12" t="s">
        <v>3614</v>
      </c>
      <c r="D3099" s="5" t="s">
        <v>3615</v>
      </c>
      <c r="E3099" s="9" t="s">
        <v>3615</v>
      </c>
      <c r="F3099" s="5" t="s">
        <v>77</v>
      </c>
      <c r="G3099" s="5" t="s">
        <v>4</v>
      </c>
      <c r="H3099" s="5" t="s">
        <v>3640</v>
      </c>
      <c r="I3099" s="4" t="s">
        <v>3618</v>
      </c>
      <c r="J3099" s="5" t="s">
        <v>4</v>
      </c>
      <c r="K3099" s="5" t="s">
        <v>4</v>
      </c>
      <c r="L3099" s="5" t="s">
        <v>4</v>
      </c>
      <c r="M3099" s="5" t="s">
        <v>5</v>
      </c>
      <c r="N3099" s="5" t="s">
        <v>3639</v>
      </c>
      <c r="O3099" s="18">
        <v>44455</v>
      </c>
      <c r="P3099" s="5" t="s">
        <v>7</v>
      </c>
      <c r="Q3099" s="19">
        <v>13000</v>
      </c>
      <c r="R3099" s="19">
        <v>13000</v>
      </c>
      <c r="S3099" s="19">
        <v>0</v>
      </c>
      <c r="T3099" s="19">
        <v>0</v>
      </c>
    </row>
    <row r="3100" spans="1:20" outlineLevel="4" x14ac:dyDescent="0.35">
      <c r="A3100" s="9" t="s">
        <v>74</v>
      </c>
      <c r="B3100" s="9" t="s">
        <v>75</v>
      </c>
      <c r="C3100" s="12" t="s">
        <v>3614</v>
      </c>
      <c r="D3100" s="5" t="s">
        <v>3615</v>
      </c>
      <c r="E3100" s="9" t="s">
        <v>3615</v>
      </c>
      <c r="F3100" s="5" t="s">
        <v>77</v>
      </c>
      <c r="G3100" s="5" t="s">
        <v>4</v>
      </c>
      <c r="H3100" s="5" t="s">
        <v>3640</v>
      </c>
      <c r="I3100" s="4" t="s">
        <v>3618</v>
      </c>
      <c r="J3100" s="5" t="s">
        <v>4</v>
      </c>
      <c r="K3100" s="5" t="s">
        <v>4</v>
      </c>
      <c r="L3100" s="5" t="s">
        <v>4</v>
      </c>
      <c r="M3100" s="5" t="s">
        <v>5</v>
      </c>
      <c r="N3100" s="5" t="s">
        <v>3641</v>
      </c>
      <c r="O3100" s="18">
        <v>44636</v>
      </c>
      <c r="P3100" s="5" t="s">
        <v>7</v>
      </c>
      <c r="Q3100" s="19">
        <v>32000</v>
      </c>
      <c r="R3100" s="19">
        <v>32000</v>
      </c>
      <c r="S3100" s="19">
        <v>0</v>
      </c>
      <c r="T3100" s="19">
        <v>0</v>
      </c>
    </row>
    <row r="3101" spans="1:20" outlineLevel="3" x14ac:dyDescent="0.35">
      <c r="H3101" s="1" t="s">
        <v>11529</v>
      </c>
      <c r="O3101" s="18"/>
      <c r="Q3101" s="19">
        <f>SUBTOTAL(9,Q3099:Q3100)</f>
        <v>45000</v>
      </c>
      <c r="R3101" s="19">
        <f>SUBTOTAL(9,R3099:R3100)</f>
        <v>45000</v>
      </c>
      <c r="S3101" s="19">
        <f>SUBTOTAL(9,S3099:S3100)</f>
        <v>0</v>
      </c>
      <c r="T3101" s="19">
        <f>SUBTOTAL(9,T3099:T3100)</f>
        <v>0</v>
      </c>
    </row>
    <row r="3102" spans="1:20" ht="29" outlineLevel="4" x14ac:dyDescent="0.35">
      <c r="A3102" s="9" t="s">
        <v>104</v>
      </c>
      <c r="B3102" s="9" t="s">
        <v>105</v>
      </c>
      <c r="C3102" s="12" t="s">
        <v>3614</v>
      </c>
      <c r="D3102" s="5" t="s">
        <v>3624</v>
      </c>
      <c r="E3102" s="9" t="s">
        <v>3624</v>
      </c>
      <c r="F3102" s="5" t="s">
        <v>49</v>
      </c>
      <c r="G3102" s="5" t="s">
        <v>4</v>
      </c>
      <c r="H3102" s="5" t="s">
        <v>3643</v>
      </c>
      <c r="I3102" s="4" t="s">
        <v>3644</v>
      </c>
      <c r="J3102" s="5" t="s">
        <v>4</v>
      </c>
      <c r="K3102" s="5" t="s">
        <v>4</v>
      </c>
      <c r="L3102" s="5" t="s">
        <v>4</v>
      </c>
      <c r="M3102" s="5" t="s">
        <v>5</v>
      </c>
      <c r="N3102" s="5" t="s">
        <v>3642</v>
      </c>
      <c r="O3102" s="18">
        <v>44651</v>
      </c>
      <c r="P3102" s="5" t="s">
        <v>7</v>
      </c>
      <c r="Q3102" s="19">
        <v>212979</v>
      </c>
      <c r="R3102" s="19">
        <v>212979</v>
      </c>
      <c r="S3102" s="19">
        <v>0</v>
      </c>
      <c r="T3102" s="19">
        <v>0</v>
      </c>
    </row>
    <row r="3103" spans="1:20" ht="29" outlineLevel="4" x14ac:dyDescent="0.35">
      <c r="A3103" s="9" t="s">
        <v>104</v>
      </c>
      <c r="B3103" s="9" t="s">
        <v>105</v>
      </c>
      <c r="C3103" s="12" t="s">
        <v>3614</v>
      </c>
      <c r="D3103" s="5" t="s">
        <v>3624</v>
      </c>
      <c r="E3103" s="9" t="s">
        <v>3624</v>
      </c>
      <c r="F3103" s="5" t="s">
        <v>49</v>
      </c>
      <c r="G3103" s="5" t="s">
        <v>4</v>
      </c>
      <c r="H3103" s="5" t="s">
        <v>3643</v>
      </c>
      <c r="I3103" s="4" t="s">
        <v>3644</v>
      </c>
      <c r="J3103" s="5" t="s">
        <v>4</v>
      </c>
      <c r="K3103" s="5" t="s">
        <v>4</v>
      </c>
      <c r="L3103" s="5" t="s">
        <v>4</v>
      </c>
      <c r="M3103" s="5" t="s">
        <v>5</v>
      </c>
      <c r="N3103" s="5" t="s">
        <v>3645</v>
      </c>
      <c r="O3103" s="18">
        <v>44708</v>
      </c>
      <c r="P3103" s="5" t="s">
        <v>7</v>
      </c>
      <c r="Q3103" s="19">
        <v>10267</v>
      </c>
      <c r="R3103" s="19">
        <v>10267</v>
      </c>
      <c r="S3103" s="19">
        <v>0</v>
      </c>
      <c r="T3103" s="19">
        <v>0</v>
      </c>
    </row>
    <row r="3104" spans="1:20" outlineLevel="3" x14ac:dyDescent="0.35">
      <c r="H3104" s="1" t="s">
        <v>11530</v>
      </c>
      <c r="O3104" s="18"/>
      <c r="Q3104" s="19">
        <f>SUBTOTAL(9,Q3102:Q3103)</f>
        <v>223246</v>
      </c>
      <c r="R3104" s="19">
        <f>SUBTOTAL(9,R3102:R3103)</f>
        <v>223246</v>
      </c>
      <c r="S3104" s="19">
        <f>SUBTOTAL(9,S3102:S3103)</f>
        <v>0</v>
      </c>
      <c r="T3104" s="19">
        <f>SUBTOTAL(9,T3102:T3103)</f>
        <v>0</v>
      </c>
    </row>
    <row r="3105" spans="1:20" outlineLevel="4" x14ac:dyDescent="0.35">
      <c r="A3105" s="9" t="s">
        <v>104</v>
      </c>
      <c r="B3105" s="9" t="s">
        <v>105</v>
      </c>
      <c r="C3105" s="12" t="s">
        <v>3614</v>
      </c>
      <c r="D3105" s="5" t="s">
        <v>3624</v>
      </c>
      <c r="E3105" s="9" t="s">
        <v>3624</v>
      </c>
      <c r="F3105" s="5" t="s">
        <v>4</v>
      </c>
      <c r="G3105" s="5" t="s">
        <v>177</v>
      </c>
      <c r="H3105" s="5" t="s">
        <v>179</v>
      </c>
      <c r="I3105" s="4" t="s">
        <v>180</v>
      </c>
      <c r="J3105" s="5" t="s">
        <v>4</v>
      </c>
      <c r="K3105" s="5" t="s">
        <v>4</v>
      </c>
      <c r="L3105" s="5" t="s">
        <v>4</v>
      </c>
      <c r="M3105" s="5" t="s">
        <v>5</v>
      </c>
      <c r="N3105" s="5" t="s">
        <v>3646</v>
      </c>
      <c r="O3105" s="18">
        <v>44439</v>
      </c>
      <c r="P3105" s="5" t="s">
        <v>7</v>
      </c>
      <c r="Q3105" s="19">
        <v>2302</v>
      </c>
      <c r="R3105" s="19">
        <v>0</v>
      </c>
      <c r="S3105" s="19">
        <v>0</v>
      </c>
      <c r="T3105" s="19">
        <v>2302</v>
      </c>
    </row>
    <row r="3106" spans="1:20" outlineLevel="3" x14ac:dyDescent="0.35">
      <c r="H3106" s="1" t="s">
        <v>10949</v>
      </c>
      <c r="O3106" s="18"/>
      <c r="Q3106" s="19">
        <f>SUBTOTAL(9,Q3105:Q3105)</f>
        <v>2302</v>
      </c>
      <c r="R3106" s="19">
        <f>SUBTOTAL(9,R3105:R3105)</f>
        <v>0</v>
      </c>
      <c r="S3106" s="19">
        <f>SUBTOTAL(9,S3105:S3105)</f>
        <v>0</v>
      </c>
      <c r="T3106" s="19">
        <f>SUBTOTAL(9,T3105:T3105)</f>
        <v>2302</v>
      </c>
    </row>
    <row r="3107" spans="1:20" ht="29" outlineLevel="4" x14ac:dyDescent="0.35">
      <c r="A3107" s="9" t="s">
        <v>104</v>
      </c>
      <c r="B3107" s="9" t="s">
        <v>105</v>
      </c>
      <c r="C3107" s="12" t="s">
        <v>3614</v>
      </c>
      <c r="D3107" s="5" t="s">
        <v>3624</v>
      </c>
      <c r="E3107" s="9" t="s">
        <v>3624</v>
      </c>
      <c r="F3107" s="5" t="s">
        <v>41</v>
      </c>
      <c r="G3107" s="5" t="s">
        <v>4</v>
      </c>
      <c r="H3107" s="5" t="s">
        <v>3648</v>
      </c>
      <c r="I3107" s="4" t="s">
        <v>3649</v>
      </c>
      <c r="J3107" s="5" t="s">
        <v>4</v>
      </c>
      <c r="K3107" s="5" t="s">
        <v>4</v>
      </c>
      <c r="L3107" s="5" t="s">
        <v>4</v>
      </c>
      <c r="M3107" s="5" t="s">
        <v>5</v>
      </c>
      <c r="N3107" s="5" t="s">
        <v>3647</v>
      </c>
      <c r="O3107" s="18">
        <v>44509</v>
      </c>
      <c r="P3107" s="5" t="s">
        <v>7</v>
      </c>
      <c r="Q3107" s="19">
        <v>1792</v>
      </c>
      <c r="R3107" s="19">
        <v>1792</v>
      </c>
      <c r="S3107" s="19">
        <v>0</v>
      </c>
      <c r="T3107" s="19">
        <v>0</v>
      </c>
    </row>
    <row r="3108" spans="1:20" ht="29" outlineLevel="4" x14ac:dyDescent="0.35">
      <c r="A3108" s="9" t="s">
        <v>104</v>
      </c>
      <c r="B3108" s="9" t="s">
        <v>105</v>
      </c>
      <c r="C3108" s="12" t="s">
        <v>3614</v>
      </c>
      <c r="D3108" s="5" t="s">
        <v>3624</v>
      </c>
      <c r="E3108" s="9" t="s">
        <v>3624</v>
      </c>
      <c r="F3108" s="5" t="s">
        <v>41</v>
      </c>
      <c r="G3108" s="5" t="s">
        <v>4</v>
      </c>
      <c r="H3108" s="5" t="s">
        <v>3648</v>
      </c>
      <c r="I3108" s="4" t="s">
        <v>3649</v>
      </c>
      <c r="J3108" s="5" t="s">
        <v>4</v>
      </c>
      <c r="K3108" s="5" t="s">
        <v>4</v>
      </c>
      <c r="L3108" s="5" t="s">
        <v>4</v>
      </c>
      <c r="M3108" s="5" t="s">
        <v>5</v>
      </c>
      <c r="N3108" s="5" t="s">
        <v>3650</v>
      </c>
      <c r="O3108" s="18">
        <v>44536</v>
      </c>
      <c r="P3108" s="5" t="s">
        <v>7</v>
      </c>
      <c r="Q3108" s="19">
        <v>1929</v>
      </c>
      <c r="R3108" s="19">
        <v>1929</v>
      </c>
      <c r="S3108" s="19">
        <v>0</v>
      </c>
      <c r="T3108" s="19">
        <v>0</v>
      </c>
    </row>
    <row r="3109" spans="1:20" ht="29" outlineLevel="4" x14ac:dyDescent="0.35">
      <c r="A3109" s="9" t="s">
        <v>104</v>
      </c>
      <c r="B3109" s="9" t="s">
        <v>105</v>
      </c>
      <c r="C3109" s="12" t="s">
        <v>3614</v>
      </c>
      <c r="D3109" s="5" t="s">
        <v>3624</v>
      </c>
      <c r="E3109" s="9" t="s">
        <v>3624</v>
      </c>
      <c r="F3109" s="5" t="s">
        <v>41</v>
      </c>
      <c r="G3109" s="5" t="s">
        <v>4</v>
      </c>
      <c r="H3109" s="5" t="s">
        <v>3648</v>
      </c>
      <c r="I3109" s="4" t="s">
        <v>3649</v>
      </c>
      <c r="J3109" s="5" t="s">
        <v>4</v>
      </c>
      <c r="K3109" s="5" t="s">
        <v>4</v>
      </c>
      <c r="L3109" s="5" t="s">
        <v>4</v>
      </c>
      <c r="M3109" s="5" t="s">
        <v>5</v>
      </c>
      <c r="N3109" s="5" t="s">
        <v>3651</v>
      </c>
      <c r="O3109" s="18">
        <v>44552</v>
      </c>
      <c r="P3109" s="5" t="s">
        <v>7</v>
      </c>
      <c r="Q3109" s="19">
        <v>1927</v>
      </c>
      <c r="R3109" s="19">
        <v>1927</v>
      </c>
      <c r="S3109" s="19">
        <v>0</v>
      </c>
      <c r="T3109" s="19">
        <v>0</v>
      </c>
    </row>
    <row r="3110" spans="1:20" ht="29" outlineLevel="4" x14ac:dyDescent="0.35">
      <c r="A3110" s="9" t="s">
        <v>104</v>
      </c>
      <c r="B3110" s="9" t="s">
        <v>105</v>
      </c>
      <c r="C3110" s="12" t="s">
        <v>3614</v>
      </c>
      <c r="D3110" s="5" t="s">
        <v>3624</v>
      </c>
      <c r="E3110" s="9" t="s">
        <v>3624</v>
      </c>
      <c r="F3110" s="5" t="s">
        <v>41</v>
      </c>
      <c r="G3110" s="5" t="s">
        <v>4</v>
      </c>
      <c r="H3110" s="5" t="s">
        <v>3648</v>
      </c>
      <c r="I3110" s="4" t="s">
        <v>3649</v>
      </c>
      <c r="J3110" s="5" t="s">
        <v>4</v>
      </c>
      <c r="K3110" s="5" t="s">
        <v>4</v>
      </c>
      <c r="L3110" s="5" t="s">
        <v>4</v>
      </c>
      <c r="M3110" s="5" t="s">
        <v>5</v>
      </c>
      <c r="N3110" s="5" t="s">
        <v>3652</v>
      </c>
      <c r="O3110" s="18">
        <v>44585</v>
      </c>
      <c r="P3110" s="5" t="s">
        <v>7</v>
      </c>
      <c r="Q3110" s="19">
        <v>1574</v>
      </c>
      <c r="R3110" s="19">
        <v>1574</v>
      </c>
      <c r="S3110" s="19">
        <v>0</v>
      </c>
      <c r="T3110" s="19">
        <v>0</v>
      </c>
    </row>
    <row r="3111" spans="1:20" ht="29" outlineLevel="4" x14ac:dyDescent="0.35">
      <c r="A3111" s="9" t="s">
        <v>104</v>
      </c>
      <c r="B3111" s="9" t="s">
        <v>105</v>
      </c>
      <c r="C3111" s="12" t="s">
        <v>3614</v>
      </c>
      <c r="D3111" s="5" t="s">
        <v>3624</v>
      </c>
      <c r="E3111" s="9" t="s">
        <v>3624</v>
      </c>
      <c r="F3111" s="5" t="s">
        <v>41</v>
      </c>
      <c r="G3111" s="5" t="s">
        <v>4</v>
      </c>
      <c r="H3111" s="5" t="s">
        <v>3648</v>
      </c>
      <c r="I3111" s="4" t="s">
        <v>3649</v>
      </c>
      <c r="J3111" s="5" t="s">
        <v>4</v>
      </c>
      <c r="K3111" s="5" t="s">
        <v>4</v>
      </c>
      <c r="L3111" s="5" t="s">
        <v>4</v>
      </c>
      <c r="M3111" s="5" t="s">
        <v>5</v>
      </c>
      <c r="N3111" s="5" t="s">
        <v>3653</v>
      </c>
      <c r="O3111" s="18">
        <v>44610</v>
      </c>
      <c r="P3111" s="5" t="s">
        <v>7</v>
      </c>
      <c r="Q3111" s="19">
        <v>1556</v>
      </c>
      <c r="R3111" s="19">
        <v>1556</v>
      </c>
      <c r="S3111" s="19">
        <v>0</v>
      </c>
      <c r="T3111" s="19">
        <v>0</v>
      </c>
    </row>
    <row r="3112" spans="1:20" ht="29" outlineLevel="4" x14ac:dyDescent="0.35">
      <c r="A3112" s="9" t="s">
        <v>104</v>
      </c>
      <c r="B3112" s="9" t="s">
        <v>105</v>
      </c>
      <c r="C3112" s="12" t="s">
        <v>3614</v>
      </c>
      <c r="D3112" s="5" t="s">
        <v>3624</v>
      </c>
      <c r="E3112" s="9" t="s">
        <v>3624</v>
      </c>
      <c r="F3112" s="5" t="s">
        <v>41</v>
      </c>
      <c r="G3112" s="5" t="s">
        <v>4</v>
      </c>
      <c r="H3112" s="5" t="s">
        <v>3648</v>
      </c>
      <c r="I3112" s="4" t="s">
        <v>3649</v>
      </c>
      <c r="J3112" s="5" t="s">
        <v>4</v>
      </c>
      <c r="K3112" s="5" t="s">
        <v>4</v>
      </c>
      <c r="L3112" s="5" t="s">
        <v>4</v>
      </c>
      <c r="M3112" s="5" t="s">
        <v>5</v>
      </c>
      <c r="N3112" s="5" t="s">
        <v>3654</v>
      </c>
      <c r="O3112" s="18">
        <v>44638</v>
      </c>
      <c r="P3112" s="5" t="s">
        <v>7</v>
      </c>
      <c r="Q3112" s="19">
        <v>1462</v>
      </c>
      <c r="R3112" s="19">
        <v>1462</v>
      </c>
      <c r="S3112" s="19">
        <v>0</v>
      </c>
      <c r="T3112" s="19">
        <v>0</v>
      </c>
    </row>
    <row r="3113" spans="1:20" ht="29" outlineLevel="4" x14ac:dyDescent="0.35">
      <c r="A3113" s="9" t="s">
        <v>104</v>
      </c>
      <c r="B3113" s="9" t="s">
        <v>105</v>
      </c>
      <c r="C3113" s="12" t="s">
        <v>3614</v>
      </c>
      <c r="D3113" s="5" t="s">
        <v>3624</v>
      </c>
      <c r="E3113" s="9" t="s">
        <v>3624</v>
      </c>
      <c r="F3113" s="5" t="s">
        <v>41</v>
      </c>
      <c r="G3113" s="5" t="s">
        <v>4</v>
      </c>
      <c r="H3113" s="5" t="s">
        <v>3648</v>
      </c>
      <c r="I3113" s="4" t="s">
        <v>3649</v>
      </c>
      <c r="J3113" s="5" t="s">
        <v>4</v>
      </c>
      <c r="K3113" s="5" t="s">
        <v>4</v>
      </c>
      <c r="L3113" s="5" t="s">
        <v>4</v>
      </c>
      <c r="M3113" s="5" t="s">
        <v>5</v>
      </c>
      <c r="N3113" s="5" t="s">
        <v>3655</v>
      </c>
      <c r="O3113" s="18">
        <v>44665</v>
      </c>
      <c r="P3113" s="5" t="s">
        <v>7</v>
      </c>
      <c r="Q3113" s="19">
        <v>1362</v>
      </c>
      <c r="R3113" s="19">
        <v>1362</v>
      </c>
      <c r="S3113" s="19">
        <v>0</v>
      </c>
      <c r="T3113" s="19">
        <v>0</v>
      </c>
    </row>
    <row r="3114" spans="1:20" ht="29" outlineLevel="4" x14ac:dyDescent="0.35">
      <c r="A3114" s="9" t="s">
        <v>104</v>
      </c>
      <c r="B3114" s="9" t="s">
        <v>105</v>
      </c>
      <c r="C3114" s="12" t="s">
        <v>3614</v>
      </c>
      <c r="D3114" s="5" t="s">
        <v>3624</v>
      </c>
      <c r="E3114" s="9" t="s">
        <v>3624</v>
      </c>
      <c r="F3114" s="5" t="s">
        <v>41</v>
      </c>
      <c r="G3114" s="5" t="s">
        <v>4</v>
      </c>
      <c r="H3114" s="5" t="s">
        <v>3648</v>
      </c>
      <c r="I3114" s="4" t="s">
        <v>3649</v>
      </c>
      <c r="J3114" s="5" t="s">
        <v>4</v>
      </c>
      <c r="K3114" s="5" t="s">
        <v>4</v>
      </c>
      <c r="L3114" s="5" t="s">
        <v>4</v>
      </c>
      <c r="M3114" s="5" t="s">
        <v>5</v>
      </c>
      <c r="N3114" s="5" t="s">
        <v>3656</v>
      </c>
      <c r="O3114" s="18">
        <v>44704</v>
      </c>
      <c r="P3114" s="5" t="s">
        <v>7</v>
      </c>
      <c r="Q3114" s="19">
        <v>1806</v>
      </c>
      <c r="R3114" s="19">
        <v>1806</v>
      </c>
      <c r="S3114" s="19">
        <v>0</v>
      </c>
      <c r="T3114" s="19">
        <v>0</v>
      </c>
    </row>
    <row r="3115" spans="1:20" outlineLevel="3" x14ac:dyDescent="0.35">
      <c r="H3115" s="1" t="s">
        <v>11531</v>
      </c>
      <c r="O3115" s="18"/>
      <c r="Q3115" s="19">
        <f>SUBTOTAL(9,Q3107:Q3114)</f>
        <v>13408</v>
      </c>
      <c r="R3115" s="19">
        <f>SUBTOTAL(9,R3107:R3114)</f>
        <v>13408</v>
      </c>
      <c r="S3115" s="19">
        <f>SUBTOTAL(9,S3107:S3114)</f>
        <v>0</v>
      </c>
      <c r="T3115" s="19">
        <f>SUBTOTAL(9,T3107:T3114)</f>
        <v>0</v>
      </c>
    </row>
    <row r="3116" spans="1:20" ht="29" outlineLevel="4" x14ac:dyDescent="0.35">
      <c r="A3116" s="9" t="s">
        <v>104</v>
      </c>
      <c r="B3116" s="9" t="s">
        <v>105</v>
      </c>
      <c r="C3116" s="12" t="s">
        <v>3614</v>
      </c>
      <c r="D3116" s="5" t="s">
        <v>3624</v>
      </c>
      <c r="E3116" s="9" t="s">
        <v>3624</v>
      </c>
      <c r="F3116" s="5" t="s">
        <v>4</v>
      </c>
      <c r="G3116" s="5" t="s">
        <v>45</v>
      </c>
      <c r="H3116" s="5" t="s">
        <v>3658</v>
      </c>
      <c r="I3116" s="4" t="s">
        <v>3659</v>
      </c>
      <c r="J3116" s="5" t="s">
        <v>4</v>
      </c>
      <c r="K3116" s="5" t="s">
        <v>4</v>
      </c>
      <c r="L3116" s="5" t="s">
        <v>4</v>
      </c>
      <c r="M3116" s="5" t="s">
        <v>5</v>
      </c>
      <c r="N3116" s="5" t="s">
        <v>3657</v>
      </c>
      <c r="O3116" s="18">
        <v>44427</v>
      </c>
      <c r="P3116" s="5" t="s">
        <v>7</v>
      </c>
      <c r="Q3116" s="19">
        <v>936.76</v>
      </c>
      <c r="R3116" s="19">
        <v>0</v>
      </c>
      <c r="S3116" s="19">
        <v>936.76</v>
      </c>
      <c r="T3116" s="19">
        <v>0</v>
      </c>
    </row>
    <row r="3117" spans="1:20" ht="29" outlineLevel="4" x14ac:dyDescent="0.35">
      <c r="A3117" s="9" t="s">
        <v>104</v>
      </c>
      <c r="B3117" s="9" t="s">
        <v>105</v>
      </c>
      <c r="C3117" s="12" t="s">
        <v>3614</v>
      </c>
      <c r="D3117" s="5" t="s">
        <v>3624</v>
      </c>
      <c r="E3117" s="9" t="s">
        <v>3624</v>
      </c>
      <c r="F3117" s="5" t="s">
        <v>4</v>
      </c>
      <c r="G3117" s="5" t="s">
        <v>45</v>
      </c>
      <c r="H3117" s="5" t="s">
        <v>3658</v>
      </c>
      <c r="I3117" s="4" t="s">
        <v>3659</v>
      </c>
      <c r="J3117" s="5" t="s">
        <v>4</v>
      </c>
      <c r="K3117" s="5" t="s">
        <v>4</v>
      </c>
      <c r="L3117" s="5" t="s">
        <v>4</v>
      </c>
      <c r="M3117" s="5" t="s">
        <v>5</v>
      </c>
      <c r="N3117" s="5" t="s">
        <v>3660</v>
      </c>
      <c r="O3117" s="18">
        <v>44455</v>
      </c>
      <c r="P3117" s="5" t="s">
        <v>7</v>
      </c>
      <c r="Q3117" s="19">
        <v>960.22</v>
      </c>
      <c r="R3117" s="19">
        <v>0</v>
      </c>
      <c r="S3117" s="19">
        <v>960.22</v>
      </c>
      <c r="T3117" s="19">
        <v>0</v>
      </c>
    </row>
    <row r="3118" spans="1:20" ht="29" outlineLevel="4" x14ac:dyDescent="0.35">
      <c r="A3118" s="9" t="s">
        <v>104</v>
      </c>
      <c r="B3118" s="9" t="s">
        <v>105</v>
      </c>
      <c r="C3118" s="12" t="s">
        <v>3614</v>
      </c>
      <c r="D3118" s="5" t="s">
        <v>3624</v>
      </c>
      <c r="E3118" s="9" t="s">
        <v>3624</v>
      </c>
      <c r="F3118" s="5" t="s">
        <v>4</v>
      </c>
      <c r="G3118" s="5" t="s">
        <v>45</v>
      </c>
      <c r="H3118" s="5" t="s">
        <v>3658</v>
      </c>
      <c r="I3118" s="4" t="s">
        <v>3659</v>
      </c>
      <c r="J3118" s="5" t="s">
        <v>4</v>
      </c>
      <c r="K3118" s="5" t="s">
        <v>4</v>
      </c>
      <c r="L3118" s="5" t="s">
        <v>4</v>
      </c>
      <c r="M3118" s="5" t="s">
        <v>5</v>
      </c>
      <c r="N3118" s="5" t="s">
        <v>3661</v>
      </c>
      <c r="O3118" s="18">
        <v>44487</v>
      </c>
      <c r="P3118" s="5" t="s">
        <v>7</v>
      </c>
      <c r="Q3118" s="19">
        <v>830.95</v>
      </c>
      <c r="R3118" s="19">
        <v>0</v>
      </c>
      <c r="S3118" s="19">
        <v>830.95</v>
      </c>
      <c r="T3118" s="19">
        <v>0</v>
      </c>
    </row>
    <row r="3119" spans="1:20" ht="29" outlineLevel="4" x14ac:dyDescent="0.35">
      <c r="A3119" s="9" t="s">
        <v>104</v>
      </c>
      <c r="B3119" s="9" t="s">
        <v>105</v>
      </c>
      <c r="C3119" s="12" t="s">
        <v>3614</v>
      </c>
      <c r="D3119" s="5" t="s">
        <v>3624</v>
      </c>
      <c r="E3119" s="9" t="s">
        <v>3624</v>
      </c>
      <c r="F3119" s="5" t="s">
        <v>4</v>
      </c>
      <c r="G3119" s="5" t="s">
        <v>45</v>
      </c>
      <c r="H3119" s="5" t="s">
        <v>3658</v>
      </c>
      <c r="I3119" s="4" t="s">
        <v>3659</v>
      </c>
      <c r="J3119" s="5" t="s">
        <v>4</v>
      </c>
      <c r="K3119" s="5" t="s">
        <v>4</v>
      </c>
      <c r="L3119" s="5" t="s">
        <v>4</v>
      </c>
      <c r="M3119" s="5" t="s">
        <v>5</v>
      </c>
      <c r="N3119" s="5" t="s">
        <v>3662</v>
      </c>
      <c r="O3119" s="18">
        <v>44536</v>
      </c>
      <c r="P3119" s="5" t="s">
        <v>7</v>
      </c>
      <c r="Q3119" s="19">
        <v>1229.8599999999999</v>
      </c>
      <c r="R3119" s="19">
        <v>0</v>
      </c>
      <c r="S3119" s="19">
        <v>1229.8599999999999</v>
      </c>
      <c r="T3119" s="19">
        <v>0</v>
      </c>
    </row>
    <row r="3120" spans="1:20" ht="29" outlineLevel="4" x14ac:dyDescent="0.35">
      <c r="A3120" s="9" t="s">
        <v>104</v>
      </c>
      <c r="B3120" s="9" t="s">
        <v>105</v>
      </c>
      <c r="C3120" s="12" t="s">
        <v>3614</v>
      </c>
      <c r="D3120" s="5" t="s">
        <v>3624</v>
      </c>
      <c r="E3120" s="9" t="s">
        <v>3624</v>
      </c>
      <c r="F3120" s="5" t="s">
        <v>4</v>
      </c>
      <c r="G3120" s="5" t="s">
        <v>45</v>
      </c>
      <c r="H3120" s="5" t="s">
        <v>3658</v>
      </c>
      <c r="I3120" s="4" t="s">
        <v>3659</v>
      </c>
      <c r="J3120" s="5" t="s">
        <v>4</v>
      </c>
      <c r="K3120" s="5" t="s">
        <v>4</v>
      </c>
      <c r="L3120" s="5" t="s">
        <v>4</v>
      </c>
      <c r="M3120" s="5" t="s">
        <v>5</v>
      </c>
      <c r="N3120" s="5" t="s">
        <v>3663</v>
      </c>
      <c r="O3120" s="18">
        <v>44560</v>
      </c>
      <c r="P3120" s="5" t="s">
        <v>7</v>
      </c>
      <c r="Q3120" s="19">
        <v>897.98</v>
      </c>
      <c r="R3120" s="19">
        <v>0</v>
      </c>
      <c r="S3120" s="19">
        <v>897.98</v>
      </c>
      <c r="T3120" s="19">
        <v>0</v>
      </c>
    </row>
    <row r="3121" spans="1:20" ht="29" outlineLevel="4" x14ac:dyDescent="0.35">
      <c r="A3121" s="9" t="s">
        <v>104</v>
      </c>
      <c r="B3121" s="9" t="s">
        <v>105</v>
      </c>
      <c r="C3121" s="12" t="s">
        <v>3614</v>
      </c>
      <c r="D3121" s="5" t="s">
        <v>3624</v>
      </c>
      <c r="E3121" s="9" t="s">
        <v>3624</v>
      </c>
      <c r="F3121" s="5" t="s">
        <v>4</v>
      </c>
      <c r="G3121" s="5" t="s">
        <v>45</v>
      </c>
      <c r="H3121" s="5" t="s">
        <v>3658</v>
      </c>
      <c r="I3121" s="4" t="s">
        <v>3659</v>
      </c>
      <c r="J3121" s="5" t="s">
        <v>4</v>
      </c>
      <c r="K3121" s="5" t="s">
        <v>4</v>
      </c>
      <c r="L3121" s="5" t="s">
        <v>4</v>
      </c>
      <c r="M3121" s="5" t="s">
        <v>5</v>
      </c>
      <c r="N3121" s="5" t="s">
        <v>3664</v>
      </c>
      <c r="O3121" s="18">
        <v>44596</v>
      </c>
      <c r="P3121" s="5" t="s">
        <v>7</v>
      </c>
      <c r="Q3121" s="19">
        <v>826.62</v>
      </c>
      <c r="R3121" s="19">
        <v>0</v>
      </c>
      <c r="S3121" s="19">
        <v>826.62</v>
      </c>
      <c r="T3121" s="19">
        <v>0</v>
      </c>
    </row>
    <row r="3122" spans="1:20" ht="29" outlineLevel="4" x14ac:dyDescent="0.35">
      <c r="A3122" s="9" t="s">
        <v>104</v>
      </c>
      <c r="B3122" s="9" t="s">
        <v>105</v>
      </c>
      <c r="C3122" s="12" t="s">
        <v>3614</v>
      </c>
      <c r="D3122" s="5" t="s">
        <v>3624</v>
      </c>
      <c r="E3122" s="9" t="s">
        <v>3624</v>
      </c>
      <c r="F3122" s="5" t="s">
        <v>4</v>
      </c>
      <c r="G3122" s="5" t="s">
        <v>45</v>
      </c>
      <c r="H3122" s="5" t="s">
        <v>3658</v>
      </c>
      <c r="I3122" s="4" t="s">
        <v>3659</v>
      </c>
      <c r="J3122" s="5" t="s">
        <v>4</v>
      </c>
      <c r="K3122" s="5" t="s">
        <v>4</v>
      </c>
      <c r="L3122" s="5" t="s">
        <v>4</v>
      </c>
      <c r="M3122" s="5" t="s">
        <v>5</v>
      </c>
      <c r="N3122" s="5" t="s">
        <v>3665</v>
      </c>
      <c r="O3122" s="18">
        <v>44656</v>
      </c>
      <c r="P3122" s="5" t="s">
        <v>7</v>
      </c>
      <c r="Q3122" s="19">
        <v>1713.97</v>
      </c>
      <c r="R3122" s="19">
        <v>0</v>
      </c>
      <c r="S3122" s="19">
        <v>1713.97</v>
      </c>
      <c r="T3122" s="19">
        <v>0</v>
      </c>
    </row>
    <row r="3123" spans="1:20" ht="29" outlineLevel="4" x14ac:dyDescent="0.35">
      <c r="A3123" s="9" t="s">
        <v>104</v>
      </c>
      <c r="B3123" s="9" t="s">
        <v>105</v>
      </c>
      <c r="C3123" s="12" t="s">
        <v>3614</v>
      </c>
      <c r="D3123" s="5" t="s">
        <v>3624</v>
      </c>
      <c r="E3123" s="9" t="s">
        <v>3624</v>
      </c>
      <c r="F3123" s="5" t="s">
        <v>4</v>
      </c>
      <c r="G3123" s="5" t="s">
        <v>45</v>
      </c>
      <c r="H3123" s="5" t="s">
        <v>3658</v>
      </c>
      <c r="I3123" s="4" t="s">
        <v>3659</v>
      </c>
      <c r="J3123" s="5" t="s">
        <v>4</v>
      </c>
      <c r="K3123" s="5" t="s">
        <v>4</v>
      </c>
      <c r="L3123" s="5" t="s">
        <v>4</v>
      </c>
      <c r="M3123" s="5" t="s">
        <v>5</v>
      </c>
      <c r="N3123" s="5" t="s">
        <v>3666</v>
      </c>
      <c r="O3123" s="18">
        <v>44670</v>
      </c>
      <c r="P3123" s="5" t="s">
        <v>7</v>
      </c>
      <c r="Q3123" s="19">
        <v>984.45</v>
      </c>
      <c r="R3123" s="19">
        <v>0</v>
      </c>
      <c r="S3123" s="19">
        <v>984.45</v>
      </c>
      <c r="T3123" s="19">
        <v>0</v>
      </c>
    </row>
    <row r="3124" spans="1:20" ht="29" outlineLevel="4" x14ac:dyDescent="0.35">
      <c r="A3124" s="9" t="s">
        <v>104</v>
      </c>
      <c r="B3124" s="9" t="s">
        <v>105</v>
      </c>
      <c r="C3124" s="12" t="s">
        <v>3614</v>
      </c>
      <c r="D3124" s="5" t="s">
        <v>3624</v>
      </c>
      <c r="E3124" s="9" t="s">
        <v>3624</v>
      </c>
      <c r="F3124" s="5" t="s">
        <v>4</v>
      </c>
      <c r="G3124" s="5" t="s">
        <v>45</v>
      </c>
      <c r="H3124" s="5" t="s">
        <v>3658</v>
      </c>
      <c r="I3124" s="4" t="s">
        <v>3659</v>
      </c>
      <c r="J3124" s="5" t="s">
        <v>4</v>
      </c>
      <c r="K3124" s="5" t="s">
        <v>4</v>
      </c>
      <c r="L3124" s="5" t="s">
        <v>4</v>
      </c>
      <c r="M3124" s="5" t="s">
        <v>5</v>
      </c>
      <c r="N3124" s="5" t="s">
        <v>3667</v>
      </c>
      <c r="O3124" s="18">
        <v>44713</v>
      </c>
      <c r="P3124" s="5" t="s">
        <v>7</v>
      </c>
      <c r="Q3124" s="19">
        <v>845.1</v>
      </c>
      <c r="R3124" s="19">
        <v>0</v>
      </c>
      <c r="S3124" s="19">
        <v>845.1</v>
      </c>
      <c r="T3124" s="19">
        <v>0</v>
      </c>
    </row>
    <row r="3125" spans="1:20" ht="29" outlineLevel="4" x14ac:dyDescent="0.35">
      <c r="A3125" s="9" t="s">
        <v>104</v>
      </c>
      <c r="B3125" s="9" t="s">
        <v>105</v>
      </c>
      <c r="C3125" s="12" t="s">
        <v>3614</v>
      </c>
      <c r="D3125" s="5" t="s">
        <v>3624</v>
      </c>
      <c r="E3125" s="9" t="s">
        <v>3624</v>
      </c>
      <c r="F3125" s="5" t="s">
        <v>49</v>
      </c>
      <c r="G3125" s="5" t="s">
        <v>4</v>
      </c>
      <c r="H3125" s="5" t="s">
        <v>3658</v>
      </c>
      <c r="I3125" s="4" t="s">
        <v>3659</v>
      </c>
      <c r="J3125" s="5" t="s">
        <v>4</v>
      </c>
      <c r="K3125" s="5" t="s">
        <v>4</v>
      </c>
      <c r="L3125" s="5" t="s">
        <v>4</v>
      </c>
      <c r="M3125" s="5" t="s">
        <v>5</v>
      </c>
      <c r="N3125" s="5" t="s">
        <v>3657</v>
      </c>
      <c r="O3125" s="18">
        <v>44427</v>
      </c>
      <c r="P3125" s="5" t="s">
        <v>7</v>
      </c>
      <c r="Q3125" s="19">
        <v>14992.24</v>
      </c>
      <c r="R3125" s="19">
        <v>14992.24</v>
      </c>
      <c r="S3125" s="19">
        <v>0</v>
      </c>
      <c r="T3125" s="19">
        <v>0</v>
      </c>
    </row>
    <row r="3126" spans="1:20" ht="29" outlineLevel="4" x14ac:dyDescent="0.35">
      <c r="A3126" s="9" t="s">
        <v>104</v>
      </c>
      <c r="B3126" s="9" t="s">
        <v>105</v>
      </c>
      <c r="C3126" s="12" t="s">
        <v>3614</v>
      </c>
      <c r="D3126" s="5" t="s">
        <v>3624</v>
      </c>
      <c r="E3126" s="9" t="s">
        <v>3624</v>
      </c>
      <c r="F3126" s="5" t="s">
        <v>49</v>
      </c>
      <c r="G3126" s="5" t="s">
        <v>4</v>
      </c>
      <c r="H3126" s="5" t="s">
        <v>3658</v>
      </c>
      <c r="I3126" s="4" t="s">
        <v>3659</v>
      </c>
      <c r="J3126" s="5" t="s">
        <v>4</v>
      </c>
      <c r="K3126" s="5" t="s">
        <v>4</v>
      </c>
      <c r="L3126" s="5" t="s">
        <v>4</v>
      </c>
      <c r="M3126" s="5" t="s">
        <v>5</v>
      </c>
      <c r="N3126" s="5" t="s">
        <v>3660</v>
      </c>
      <c r="O3126" s="18">
        <v>44455</v>
      </c>
      <c r="P3126" s="5" t="s">
        <v>7</v>
      </c>
      <c r="Q3126" s="19">
        <v>15367.79</v>
      </c>
      <c r="R3126" s="19">
        <v>15367.79</v>
      </c>
      <c r="S3126" s="19">
        <v>0</v>
      </c>
      <c r="T3126" s="19">
        <v>0</v>
      </c>
    </row>
    <row r="3127" spans="1:20" ht="29" outlineLevel="4" x14ac:dyDescent="0.35">
      <c r="A3127" s="9" t="s">
        <v>104</v>
      </c>
      <c r="B3127" s="9" t="s">
        <v>105</v>
      </c>
      <c r="C3127" s="12" t="s">
        <v>3614</v>
      </c>
      <c r="D3127" s="5" t="s">
        <v>3624</v>
      </c>
      <c r="E3127" s="9" t="s">
        <v>3624</v>
      </c>
      <c r="F3127" s="5" t="s">
        <v>49</v>
      </c>
      <c r="G3127" s="5" t="s">
        <v>4</v>
      </c>
      <c r="H3127" s="5" t="s">
        <v>3658</v>
      </c>
      <c r="I3127" s="4" t="s">
        <v>3659</v>
      </c>
      <c r="J3127" s="5" t="s">
        <v>4</v>
      </c>
      <c r="K3127" s="5" t="s">
        <v>4</v>
      </c>
      <c r="L3127" s="5" t="s">
        <v>4</v>
      </c>
      <c r="M3127" s="5" t="s">
        <v>5</v>
      </c>
      <c r="N3127" s="5" t="s">
        <v>3661</v>
      </c>
      <c r="O3127" s="18">
        <v>44487</v>
      </c>
      <c r="P3127" s="5" t="s">
        <v>7</v>
      </c>
      <c r="Q3127" s="19">
        <v>13297.05</v>
      </c>
      <c r="R3127" s="19">
        <v>13297.05</v>
      </c>
      <c r="S3127" s="19">
        <v>0</v>
      </c>
      <c r="T3127" s="19">
        <v>0</v>
      </c>
    </row>
    <row r="3128" spans="1:20" ht="29" outlineLevel="4" x14ac:dyDescent="0.35">
      <c r="A3128" s="9" t="s">
        <v>104</v>
      </c>
      <c r="B3128" s="9" t="s">
        <v>105</v>
      </c>
      <c r="C3128" s="12" t="s">
        <v>3614</v>
      </c>
      <c r="D3128" s="5" t="s">
        <v>3624</v>
      </c>
      <c r="E3128" s="9" t="s">
        <v>3624</v>
      </c>
      <c r="F3128" s="5" t="s">
        <v>49</v>
      </c>
      <c r="G3128" s="5" t="s">
        <v>4</v>
      </c>
      <c r="H3128" s="5" t="s">
        <v>3658</v>
      </c>
      <c r="I3128" s="4" t="s">
        <v>3659</v>
      </c>
      <c r="J3128" s="5" t="s">
        <v>4</v>
      </c>
      <c r="K3128" s="5" t="s">
        <v>4</v>
      </c>
      <c r="L3128" s="5" t="s">
        <v>4</v>
      </c>
      <c r="M3128" s="5" t="s">
        <v>5</v>
      </c>
      <c r="N3128" s="5" t="s">
        <v>3662</v>
      </c>
      <c r="O3128" s="18">
        <v>44536</v>
      </c>
      <c r="P3128" s="5" t="s">
        <v>7</v>
      </c>
      <c r="Q3128" s="19">
        <v>19678.14</v>
      </c>
      <c r="R3128" s="19">
        <v>19678.14</v>
      </c>
      <c r="S3128" s="19">
        <v>0</v>
      </c>
      <c r="T3128" s="19">
        <v>0</v>
      </c>
    </row>
    <row r="3129" spans="1:20" ht="29" outlineLevel="4" x14ac:dyDescent="0.35">
      <c r="A3129" s="9" t="s">
        <v>104</v>
      </c>
      <c r="B3129" s="9" t="s">
        <v>105</v>
      </c>
      <c r="C3129" s="12" t="s">
        <v>3614</v>
      </c>
      <c r="D3129" s="5" t="s">
        <v>3624</v>
      </c>
      <c r="E3129" s="9" t="s">
        <v>3624</v>
      </c>
      <c r="F3129" s="5" t="s">
        <v>49</v>
      </c>
      <c r="G3129" s="5" t="s">
        <v>4</v>
      </c>
      <c r="H3129" s="5" t="s">
        <v>3658</v>
      </c>
      <c r="I3129" s="4" t="s">
        <v>3659</v>
      </c>
      <c r="J3129" s="5" t="s">
        <v>4</v>
      </c>
      <c r="K3129" s="5" t="s">
        <v>4</v>
      </c>
      <c r="L3129" s="5" t="s">
        <v>4</v>
      </c>
      <c r="M3129" s="5" t="s">
        <v>5</v>
      </c>
      <c r="N3129" s="5" t="s">
        <v>3663</v>
      </c>
      <c r="O3129" s="18">
        <v>44560</v>
      </c>
      <c r="P3129" s="5" t="s">
        <v>7</v>
      </c>
      <c r="Q3129" s="19">
        <v>14368.02</v>
      </c>
      <c r="R3129" s="19">
        <v>14368.02</v>
      </c>
      <c r="S3129" s="19">
        <v>0</v>
      </c>
      <c r="T3129" s="19">
        <v>0</v>
      </c>
    </row>
    <row r="3130" spans="1:20" ht="29" outlineLevel="4" x14ac:dyDescent="0.35">
      <c r="A3130" s="9" t="s">
        <v>104</v>
      </c>
      <c r="B3130" s="9" t="s">
        <v>105</v>
      </c>
      <c r="C3130" s="12" t="s">
        <v>3614</v>
      </c>
      <c r="D3130" s="5" t="s">
        <v>3624</v>
      </c>
      <c r="E3130" s="9" t="s">
        <v>3624</v>
      </c>
      <c r="F3130" s="5" t="s">
        <v>49</v>
      </c>
      <c r="G3130" s="5" t="s">
        <v>4</v>
      </c>
      <c r="H3130" s="5" t="s">
        <v>3658</v>
      </c>
      <c r="I3130" s="4" t="s">
        <v>3659</v>
      </c>
      <c r="J3130" s="5" t="s">
        <v>4</v>
      </c>
      <c r="K3130" s="5" t="s">
        <v>4</v>
      </c>
      <c r="L3130" s="5" t="s">
        <v>4</v>
      </c>
      <c r="M3130" s="5" t="s">
        <v>5</v>
      </c>
      <c r="N3130" s="5" t="s">
        <v>3664</v>
      </c>
      <c r="O3130" s="18">
        <v>44596</v>
      </c>
      <c r="P3130" s="5" t="s">
        <v>7</v>
      </c>
      <c r="Q3130" s="19">
        <v>13226.38</v>
      </c>
      <c r="R3130" s="19">
        <v>13226.38</v>
      </c>
      <c r="S3130" s="19">
        <v>0</v>
      </c>
      <c r="T3130" s="19">
        <v>0</v>
      </c>
    </row>
    <row r="3131" spans="1:20" ht="29" outlineLevel="4" x14ac:dyDescent="0.35">
      <c r="A3131" s="9" t="s">
        <v>104</v>
      </c>
      <c r="B3131" s="9" t="s">
        <v>105</v>
      </c>
      <c r="C3131" s="12" t="s">
        <v>3614</v>
      </c>
      <c r="D3131" s="5" t="s">
        <v>3624</v>
      </c>
      <c r="E3131" s="9" t="s">
        <v>3624</v>
      </c>
      <c r="F3131" s="5" t="s">
        <v>49</v>
      </c>
      <c r="G3131" s="5" t="s">
        <v>4</v>
      </c>
      <c r="H3131" s="5" t="s">
        <v>3658</v>
      </c>
      <c r="I3131" s="4" t="s">
        <v>3659</v>
      </c>
      <c r="J3131" s="5" t="s">
        <v>4</v>
      </c>
      <c r="K3131" s="5" t="s">
        <v>4</v>
      </c>
      <c r="L3131" s="5" t="s">
        <v>4</v>
      </c>
      <c r="M3131" s="5" t="s">
        <v>5</v>
      </c>
      <c r="N3131" s="5" t="s">
        <v>3665</v>
      </c>
      <c r="O3131" s="18">
        <v>44656</v>
      </c>
      <c r="P3131" s="5" t="s">
        <v>7</v>
      </c>
      <c r="Q3131" s="19">
        <v>27424.03</v>
      </c>
      <c r="R3131" s="19">
        <v>27424.03</v>
      </c>
      <c r="S3131" s="19">
        <v>0</v>
      </c>
      <c r="T3131" s="19">
        <v>0</v>
      </c>
    </row>
    <row r="3132" spans="1:20" ht="29" outlineLevel="4" x14ac:dyDescent="0.35">
      <c r="A3132" s="9" t="s">
        <v>104</v>
      </c>
      <c r="B3132" s="9" t="s">
        <v>105</v>
      </c>
      <c r="C3132" s="12" t="s">
        <v>3614</v>
      </c>
      <c r="D3132" s="5" t="s">
        <v>3624</v>
      </c>
      <c r="E3132" s="9" t="s">
        <v>3624</v>
      </c>
      <c r="F3132" s="5" t="s">
        <v>49</v>
      </c>
      <c r="G3132" s="5" t="s">
        <v>4</v>
      </c>
      <c r="H3132" s="5" t="s">
        <v>3658</v>
      </c>
      <c r="I3132" s="4" t="s">
        <v>3659</v>
      </c>
      <c r="J3132" s="5" t="s">
        <v>4</v>
      </c>
      <c r="K3132" s="5" t="s">
        <v>4</v>
      </c>
      <c r="L3132" s="5" t="s">
        <v>4</v>
      </c>
      <c r="M3132" s="5" t="s">
        <v>5</v>
      </c>
      <c r="N3132" s="5" t="s">
        <v>3666</v>
      </c>
      <c r="O3132" s="18">
        <v>44670</v>
      </c>
      <c r="P3132" s="5" t="s">
        <v>7</v>
      </c>
      <c r="Q3132" s="19">
        <v>15751.55</v>
      </c>
      <c r="R3132" s="19">
        <v>15751.55</v>
      </c>
      <c r="S3132" s="19">
        <v>0</v>
      </c>
      <c r="T3132" s="19">
        <v>0</v>
      </c>
    </row>
    <row r="3133" spans="1:20" ht="29" outlineLevel="4" x14ac:dyDescent="0.35">
      <c r="A3133" s="9" t="s">
        <v>104</v>
      </c>
      <c r="B3133" s="9" t="s">
        <v>105</v>
      </c>
      <c r="C3133" s="12" t="s">
        <v>3614</v>
      </c>
      <c r="D3133" s="5" t="s">
        <v>3624</v>
      </c>
      <c r="E3133" s="9" t="s">
        <v>3624</v>
      </c>
      <c r="F3133" s="5" t="s">
        <v>49</v>
      </c>
      <c r="G3133" s="5" t="s">
        <v>4</v>
      </c>
      <c r="H3133" s="5" t="s">
        <v>3658</v>
      </c>
      <c r="I3133" s="4" t="s">
        <v>3659</v>
      </c>
      <c r="J3133" s="5" t="s">
        <v>4</v>
      </c>
      <c r="K3133" s="5" t="s">
        <v>4</v>
      </c>
      <c r="L3133" s="5" t="s">
        <v>4</v>
      </c>
      <c r="M3133" s="5" t="s">
        <v>5</v>
      </c>
      <c r="N3133" s="5" t="s">
        <v>3667</v>
      </c>
      <c r="O3133" s="18">
        <v>44713</v>
      </c>
      <c r="P3133" s="5" t="s">
        <v>7</v>
      </c>
      <c r="Q3133" s="19">
        <v>13521.9</v>
      </c>
      <c r="R3133" s="19">
        <v>13521.9</v>
      </c>
      <c r="S3133" s="19">
        <v>0</v>
      </c>
      <c r="T3133" s="19">
        <v>0</v>
      </c>
    </row>
    <row r="3134" spans="1:20" outlineLevel="3" x14ac:dyDescent="0.35">
      <c r="H3134" s="1" t="s">
        <v>11532</v>
      </c>
      <c r="O3134" s="18"/>
      <c r="Q3134" s="19">
        <f>SUBTOTAL(9,Q3116:Q3133)</f>
        <v>156853.01</v>
      </c>
      <c r="R3134" s="19">
        <f>SUBTOTAL(9,R3116:R3133)</f>
        <v>147627.1</v>
      </c>
      <c r="S3134" s="19">
        <f>SUBTOTAL(9,S3116:S3133)</f>
        <v>9225.9100000000017</v>
      </c>
      <c r="T3134" s="19">
        <f>SUBTOTAL(9,T3116:T3133)</f>
        <v>0</v>
      </c>
    </row>
    <row r="3135" spans="1:20" outlineLevel="4" x14ac:dyDescent="0.35">
      <c r="A3135" s="9" t="s">
        <v>74</v>
      </c>
      <c r="B3135" s="9" t="s">
        <v>75</v>
      </c>
      <c r="C3135" s="12" t="s">
        <v>3614</v>
      </c>
      <c r="D3135" s="5" t="s">
        <v>3615</v>
      </c>
      <c r="E3135" s="9" t="s">
        <v>3615</v>
      </c>
      <c r="F3135" s="5" t="s">
        <v>4</v>
      </c>
      <c r="G3135" s="5" t="s">
        <v>729</v>
      </c>
      <c r="H3135" s="5" t="s">
        <v>3669</v>
      </c>
      <c r="I3135" s="4" t="s">
        <v>3636</v>
      </c>
      <c r="J3135" s="5" t="s">
        <v>4</v>
      </c>
      <c r="K3135" s="5" t="s">
        <v>4</v>
      </c>
      <c r="L3135" s="5" t="s">
        <v>4</v>
      </c>
      <c r="M3135" s="5" t="s">
        <v>5</v>
      </c>
      <c r="N3135" s="5" t="s">
        <v>3668</v>
      </c>
      <c r="O3135" s="18">
        <v>44651</v>
      </c>
      <c r="P3135" s="5" t="s">
        <v>7</v>
      </c>
      <c r="Q3135" s="19">
        <v>13232</v>
      </c>
      <c r="R3135" s="19">
        <v>0</v>
      </c>
      <c r="S3135" s="19">
        <v>13232</v>
      </c>
      <c r="T3135" s="19">
        <v>0</v>
      </c>
    </row>
    <row r="3136" spans="1:20" outlineLevel="4" x14ac:dyDescent="0.35">
      <c r="A3136" s="9" t="s">
        <v>74</v>
      </c>
      <c r="B3136" s="9" t="s">
        <v>75</v>
      </c>
      <c r="C3136" s="12" t="s">
        <v>3614</v>
      </c>
      <c r="D3136" s="5" t="s">
        <v>3615</v>
      </c>
      <c r="E3136" s="9" t="s">
        <v>3615</v>
      </c>
      <c r="F3136" s="5" t="s">
        <v>4</v>
      </c>
      <c r="G3136" s="5" t="s">
        <v>729</v>
      </c>
      <c r="H3136" s="5" t="s">
        <v>3669</v>
      </c>
      <c r="I3136" s="4" t="s">
        <v>3636</v>
      </c>
      <c r="J3136" s="5" t="s">
        <v>4</v>
      </c>
      <c r="K3136" s="5" t="s">
        <v>4</v>
      </c>
      <c r="L3136" s="5" t="s">
        <v>4</v>
      </c>
      <c r="M3136" s="5" t="s">
        <v>5</v>
      </c>
      <c r="N3136" s="5" t="s">
        <v>3670</v>
      </c>
      <c r="O3136" s="18">
        <v>44739</v>
      </c>
      <c r="P3136" s="5" t="s">
        <v>7</v>
      </c>
      <c r="Q3136" s="19">
        <v>15829</v>
      </c>
      <c r="R3136" s="19">
        <v>0</v>
      </c>
      <c r="S3136" s="19">
        <v>15829</v>
      </c>
      <c r="T3136" s="19">
        <v>0</v>
      </c>
    </row>
    <row r="3137" spans="1:20" outlineLevel="3" x14ac:dyDescent="0.35">
      <c r="H3137" s="1" t="s">
        <v>11533</v>
      </c>
      <c r="O3137" s="18"/>
      <c r="Q3137" s="19">
        <f>SUBTOTAL(9,Q3135:Q3136)</f>
        <v>29061</v>
      </c>
      <c r="R3137" s="19">
        <f>SUBTOTAL(9,R3135:R3136)</f>
        <v>0</v>
      </c>
      <c r="S3137" s="19">
        <f>SUBTOTAL(9,S3135:S3136)</f>
        <v>29061</v>
      </c>
      <c r="T3137" s="19">
        <f>SUBTOTAL(9,T3135:T3136)</f>
        <v>0</v>
      </c>
    </row>
    <row r="3138" spans="1:20" outlineLevel="4" x14ac:dyDescent="0.35">
      <c r="A3138" s="9" t="s">
        <v>104</v>
      </c>
      <c r="B3138" s="9" t="s">
        <v>105</v>
      </c>
      <c r="C3138" s="12" t="s">
        <v>3614</v>
      </c>
      <c r="D3138" s="5" t="s">
        <v>3624</v>
      </c>
      <c r="E3138" s="9" t="s">
        <v>3624</v>
      </c>
      <c r="F3138" s="5" t="s">
        <v>4</v>
      </c>
      <c r="G3138" s="5" t="s">
        <v>106</v>
      </c>
      <c r="H3138" s="5" t="s">
        <v>108</v>
      </c>
      <c r="I3138" s="20" t="s">
        <v>12479</v>
      </c>
      <c r="J3138" s="5" t="s">
        <v>4</v>
      </c>
      <c r="K3138" s="5" t="s">
        <v>4</v>
      </c>
      <c r="L3138" s="5" t="s">
        <v>4</v>
      </c>
      <c r="M3138" s="5" t="s">
        <v>5</v>
      </c>
      <c r="N3138" s="5" t="s">
        <v>3671</v>
      </c>
      <c r="O3138" s="18">
        <v>44524</v>
      </c>
      <c r="P3138" s="5" t="s">
        <v>7</v>
      </c>
      <c r="Q3138" s="19">
        <v>95461</v>
      </c>
      <c r="R3138" s="19">
        <v>0</v>
      </c>
      <c r="S3138" s="19">
        <v>95461</v>
      </c>
      <c r="T3138" s="19">
        <v>0</v>
      </c>
    </row>
    <row r="3139" spans="1:20" outlineLevel="3" x14ac:dyDescent="0.35">
      <c r="H3139" s="1" t="s">
        <v>10932</v>
      </c>
      <c r="O3139" s="18"/>
      <c r="Q3139" s="19">
        <f>SUBTOTAL(9,Q3138:Q3138)</f>
        <v>95461</v>
      </c>
      <c r="R3139" s="19">
        <f>SUBTOTAL(9,R3138:R3138)</f>
        <v>0</v>
      </c>
      <c r="S3139" s="19">
        <f>SUBTOTAL(9,S3138:S3138)</f>
        <v>95461</v>
      </c>
      <c r="T3139" s="19">
        <f>SUBTOTAL(9,T3138:T3138)</f>
        <v>0</v>
      </c>
    </row>
    <row r="3140" spans="1:20" outlineLevel="4" x14ac:dyDescent="0.35">
      <c r="A3140" s="9" t="s">
        <v>104</v>
      </c>
      <c r="B3140" s="9" t="s">
        <v>105</v>
      </c>
      <c r="C3140" s="12" t="s">
        <v>3614</v>
      </c>
      <c r="D3140" s="5" t="s">
        <v>3624</v>
      </c>
      <c r="E3140" s="9" t="s">
        <v>3624</v>
      </c>
      <c r="F3140" s="5" t="s">
        <v>4</v>
      </c>
      <c r="G3140" s="5" t="s">
        <v>106</v>
      </c>
      <c r="H3140" s="5" t="s">
        <v>109</v>
      </c>
      <c r="I3140" s="20" t="s">
        <v>12480</v>
      </c>
      <c r="J3140" s="5" t="s">
        <v>4</v>
      </c>
      <c r="K3140" s="5" t="s">
        <v>4</v>
      </c>
      <c r="L3140" s="5" t="s">
        <v>4</v>
      </c>
      <c r="M3140" s="5" t="s">
        <v>5</v>
      </c>
      <c r="N3140" s="5" t="s">
        <v>3671</v>
      </c>
      <c r="O3140" s="18">
        <v>44524</v>
      </c>
      <c r="P3140" s="5" t="s">
        <v>7</v>
      </c>
      <c r="Q3140" s="19">
        <v>74302</v>
      </c>
      <c r="R3140" s="19">
        <v>0</v>
      </c>
      <c r="S3140" s="19">
        <v>74302</v>
      </c>
      <c r="T3140" s="19">
        <v>0</v>
      </c>
    </row>
    <row r="3141" spans="1:20" outlineLevel="3" x14ac:dyDescent="0.35">
      <c r="H3141" s="1" t="s">
        <v>10933</v>
      </c>
      <c r="O3141" s="18"/>
      <c r="Q3141" s="19">
        <f>SUBTOTAL(9,Q3140:Q3140)</f>
        <v>74302</v>
      </c>
      <c r="R3141" s="19">
        <f>SUBTOTAL(9,R3140:R3140)</f>
        <v>0</v>
      </c>
      <c r="S3141" s="19">
        <f>SUBTOTAL(9,S3140:S3140)</f>
        <v>74302</v>
      </c>
      <c r="T3141" s="19">
        <f>SUBTOTAL(9,T3140:T3140)</f>
        <v>0</v>
      </c>
    </row>
    <row r="3142" spans="1:20" outlineLevel="4" x14ac:dyDescent="0.35">
      <c r="A3142" s="9" t="s">
        <v>104</v>
      </c>
      <c r="B3142" s="9" t="s">
        <v>105</v>
      </c>
      <c r="C3142" s="12" t="s">
        <v>3614</v>
      </c>
      <c r="D3142" s="5" t="s">
        <v>3624</v>
      </c>
      <c r="E3142" s="9" t="s">
        <v>3624</v>
      </c>
      <c r="F3142" s="5" t="s">
        <v>4</v>
      </c>
      <c r="G3142" s="5" t="s">
        <v>106</v>
      </c>
      <c r="H3142" s="5" t="s">
        <v>110</v>
      </c>
      <c r="I3142" s="20" t="s">
        <v>12481</v>
      </c>
      <c r="J3142" s="5" t="s">
        <v>4</v>
      </c>
      <c r="K3142" s="5" t="s">
        <v>4</v>
      </c>
      <c r="L3142" s="5" t="s">
        <v>4</v>
      </c>
      <c r="M3142" s="5" t="s">
        <v>5</v>
      </c>
      <c r="N3142" s="5" t="s">
        <v>3671</v>
      </c>
      <c r="O3142" s="18">
        <v>44524</v>
      </c>
      <c r="P3142" s="5" t="s">
        <v>7</v>
      </c>
      <c r="Q3142" s="19">
        <v>16502</v>
      </c>
      <c r="R3142" s="19">
        <v>0</v>
      </c>
      <c r="S3142" s="19">
        <v>16502</v>
      </c>
      <c r="T3142" s="19">
        <v>0</v>
      </c>
    </row>
    <row r="3143" spans="1:20" outlineLevel="3" x14ac:dyDescent="0.35">
      <c r="H3143" s="1" t="s">
        <v>10934</v>
      </c>
      <c r="O3143" s="18"/>
      <c r="Q3143" s="19">
        <f>SUBTOTAL(9,Q3142:Q3142)</f>
        <v>16502</v>
      </c>
      <c r="R3143" s="19">
        <f>SUBTOTAL(9,R3142:R3142)</f>
        <v>0</v>
      </c>
      <c r="S3143" s="19">
        <f>SUBTOTAL(9,S3142:S3142)</f>
        <v>16502</v>
      </c>
      <c r="T3143" s="19">
        <f>SUBTOTAL(9,T3142:T3142)</f>
        <v>0</v>
      </c>
    </row>
    <row r="3144" spans="1:20" outlineLevel="2" x14ac:dyDescent="0.35">
      <c r="C3144" s="11" t="s">
        <v>10328</v>
      </c>
      <c r="O3144" s="18"/>
      <c r="Q3144" s="19">
        <f>SUBTOTAL(9,Q3081:Q3142)</f>
        <v>3546100.0100000002</v>
      </c>
      <c r="R3144" s="19">
        <f>SUBTOTAL(9,R3081:R3142)</f>
        <v>510078.04</v>
      </c>
      <c r="S3144" s="19">
        <f>SUBTOTAL(9,S3081:S3142)</f>
        <v>3033719.9700000007</v>
      </c>
      <c r="T3144" s="19">
        <f>SUBTOTAL(9,T3081:T3142)</f>
        <v>2302</v>
      </c>
    </row>
    <row r="3145" spans="1:20" outlineLevel="4" x14ac:dyDescent="0.35">
      <c r="A3145" s="9" t="s">
        <v>526</v>
      </c>
      <c r="B3145" s="9" t="s">
        <v>527</v>
      </c>
      <c r="C3145" s="12" t="s">
        <v>3672</v>
      </c>
      <c r="D3145" s="5" t="s">
        <v>3673</v>
      </c>
      <c r="E3145" s="9" t="s">
        <v>3673</v>
      </c>
      <c r="F3145" s="5" t="s">
        <v>529</v>
      </c>
      <c r="G3145" s="5" t="s">
        <v>4</v>
      </c>
      <c r="H3145" s="5" t="s">
        <v>3676</v>
      </c>
      <c r="I3145" s="4" t="s">
        <v>3677</v>
      </c>
      <c r="J3145" s="5" t="s">
        <v>4</v>
      </c>
      <c r="K3145" s="5" t="s">
        <v>4</v>
      </c>
      <c r="L3145" s="5" t="s">
        <v>4</v>
      </c>
      <c r="M3145" s="5" t="s">
        <v>5</v>
      </c>
      <c r="N3145" s="5" t="s">
        <v>3674</v>
      </c>
      <c r="O3145" s="18">
        <v>44378</v>
      </c>
      <c r="P3145" s="5" t="s">
        <v>3675</v>
      </c>
      <c r="Q3145" s="19">
        <v>359.04</v>
      </c>
      <c r="R3145" s="19">
        <v>359.04</v>
      </c>
      <c r="S3145" s="19">
        <v>0</v>
      </c>
      <c r="T3145" s="19">
        <v>0</v>
      </c>
    </row>
    <row r="3146" spans="1:20" outlineLevel="4" x14ac:dyDescent="0.35">
      <c r="A3146" s="9" t="s">
        <v>526</v>
      </c>
      <c r="B3146" s="9" t="s">
        <v>527</v>
      </c>
      <c r="C3146" s="12" t="s">
        <v>3672</v>
      </c>
      <c r="D3146" s="5" t="s">
        <v>3673</v>
      </c>
      <c r="E3146" s="9" t="s">
        <v>3673</v>
      </c>
      <c r="F3146" s="5" t="s">
        <v>529</v>
      </c>
      <c r="G3146" s="5" t="s">
        <v>4</v>
      </c>
      <c r="H3146" s="5" t="s">
        <v>3676</v>
      </c>
      <c r="I3146" s="4" t="s">
        <v>3677</v>
      </c>
      <c r="J3146" s="5" t="s">
        <v>4</v>
      </c>
      <c r="K3146" s="5" t="s">
        <v>4</v>
      </c>
      <c r="L3146" s="5" t="s">
        <v>4</v>
      </c>
      <c r="M3146" s="5" t="s">
        <v>5</v>
      </c>
      <c r="N3146" s="5" t="s">
        <v>3678</v>
      </c>
      <c r="O3146" s="18">
        <v>44536</v>
      </c>
      <c r="P3146" s="5" t="s">
        <v>3679</v>
      </c>
      <c r="Q3146" s="19">
        <v>1914.93</v>
      </c>
      <c r="R3146" s="19">
        <v>1914.93</v>
      </c>
      <c r="S3146" s="19">
        <v>0</v>
      </c>
      <c r="T3146" s="19">
        <v>0</v>
      </c>
    </row>
    <row r="3147" spans="1:20" outlineLevel="3" x14ac:dyDescent="0.35">
      <c r="H3147" s="1" t="s">
        <v>11534</v>
      </c>
      <c r="O3147" s="18"/>
      <c r="Q3147" s="19">
        <f>SUBTOTAL(9,Q3145:Q3146)</f>
        <v>2273.9700000000003</v>
      </c>
      <c r="R3147" s="19">
        <f>SUBTOTAL(9,R3145:R3146)</f>
        <v>2273.9700000000003</v>
      </c>
      <c r="S3147" s="19">
        <f>SUBTOTAL(9,S3145:S3146)</f>
        <v>0</v>
      </c>
      <c r="T3147" s="19">
        <f>SUBTOTAL(9,T3145:T3146)</f>
        <v>0</v>
      </c>
    </row>
    <row r="3148" spans="1:20" ht="29" outlineLevel="4" x14ac:dyDescent="0.35">
      <c r="A3148" s="9" t="s">
        <v>526</v>
      </c>
      <c r="B3148" s="9" t="s">
        <v>527</v>
      </c>
      <c r="C3148" s="12" t="s">
        <v>3672</v>
      </c>
      <c r="D3148" s="5" t="s">
        <v>3673</v>
      </c>
      <c r="E3148" s="9" t="s">
        <v>3673</v>
      </c>
      <c r="F3148" s="5" t="s">
        <v>529</v>
      </c>
      <c r="G3148" s="5" t="s">
        <v>4</v>
      </c>
      <c r="H3148" s="5" t="s">
        <v>3682</v>
      </c>
      <c r="I3148" s="4" t="s">
        <v>3683</v>
      </c>
      <c r="J3148" s="5" t="s">
        <v>4</v>
      </c>
      <c r="K3148" s="5" t="s">
        <v>4</v>
      </c>
      <c r="L3148" s="5" t="s">
        <v>4</v>
      </c>
      <c r="M3148" s="5" t="s">
        <v>5</v>
      </c>
      <c r="N3148" s="5" t="s">
        <v>3680</v>
      </c>
      <c r="O3148" s="18">
        <v>44623</v>
      </c>
      <c r="P3148" s="5" t="s">
        <v>3681</v>
      </c>
      <c r="Q3148" s="19">
        <v>13030.52</v>
      </c>
      <c r="R3148" s="19">
        <v>13030.52</v>
      </c>
      <c r="S3148" s="19">
        <v>0</v>
      </c>
      <c r="T3148" s="19">
        <v>0</v>
      </c>
    </row>
    <row r="3149" spans="1:20" outlineLevel="3" x14ac:dyDescent="0.35">
      <c r="H3149" s="1" t="s">
        <v>11535</v>
      </c>
      <c r="O3149" s="18"/>
      <c r="Q3149" s="19">
        <f>SUBTOTAL(9,Q3148:Q3148)</f>
        <v>13030.52</v>
      </c>
      <c r="R3149" s="19">
        <f>SUBTOTAL(9,R3148:R3148)</f>
        <v>13030.52</v>
      </c>
      <c r="S3149" s="19">
        <f>SUBTOTAL(9,S3148:S3148)</f>
        <v>0</v>
      </c>
      <c r="T3149" s="19">
        <f>SUBTOTAL(9,T3148:T3148)</f>
        <v>0</v>
      </c>
    </row>
    <row r="3150" spans="1:20" outlineLevel="4" x14ac:dyDescent="0.35">
      <c r="A3150" s="9" t="s">
        <v>104</v>
      </c>
      <c r="B3150" s="9" t="s">
        <v>105</v>
      </c>
      <c r="C3150" s="12" t="s">
        <v>3672</v>
      </c>
      <c r="D3150" s="5" t="s">
        <v>3684</v>
      </c>
      <c r="E3150" s="9" t="s">
        <v>3684</v>
      </c>
      <c r="F3150" s="5" t="s">
        <v>4</v>
      </c>
      <c r="G3150" s="5" t="s">
        <v>106</v>
      </c>
      <c r="H3150" s="5" t="s">
        <v>108</v>
      </c>
      <c r="I3150" s="20" t="s">
        <v>12479</v>
      </c>
      <c r="J3150" s="5" t="s">
        <v>4</v>
      </c>
      <c r="K3150" s="5" t="s">
        <v>4</v>
      </c>
      <c r="L3150" s="5" t="s">
        <v>4</v>
      </c>
      <c r="M3150" s="5" t="s">
        <v>5</v>
      </c>
      <c r="N3150" s="5" t="s">
        <v>3685</v>
      </c>
      <c r="O3150" s="18">
        <v>44524</v>
      </c>
      <c r="P3150" s="5" t="s">
        <v>7</v>
      </c>
      <c r="Q3150" s="19">
        <v>54507</v>
      </c>
      <c r="R3150" s="19">
        <v>0</v>
      </c>
      <c r="S3150" s="19">
        <v>54507</v>
      </c>
      <c r="T3150" s="19">
        <v>0</v>
      </c>
    </row>
    <row r="3151" spans="1:20" outlineLevel="3" x14ac:dyDescent="0.35">
      <c r="H3151" s="1" t="s">
        <v>10932</v>
      </c>
      <c r="O3151" s="18"/>
      <c r="Q3151" s="19">
        <f>SUBTOTAL(9,Q3150:Q3150)</f>
        <v>54507</v>
      </c>
      <c r="R3151" s="19">
        <f>SUBTOTAL(9,R3150:R3150)</f>
        <v>0</v>
      </c>
      <c r="S3151" s="19">
        <f>SUBTOTAL(9,S3150:S3150)</f>
        <v>54507</v>
      </c>
      <c r="T3151" s="19">
        <f>SUBTOTAL(9,T3150:T3150)</f>
        <v>0</v>
      </c>
    </row>
    <row r="3152" spans="1:20" outlineLevel="4" x14ac:dyDescent="0.35">
      <c r="A3152" s="9" t="s">
        <v>104</v>
      </c>
      <c r="B3152" s="9" t="s">
        <v>105</v>
      </c>
      <c r="C3152" s="12" t="s">
        <v>3672</v>
      </c>
      <c r="D3152" s="5" t="s">
        <v>3684</v>
      </c>
      <c r="E3152" s="9" t="s">
        <v>3684</v>
      </c>
      <c r="F3152" s="5" t="s">
        <v>4</v>
      </c>
      <c r="G3152" s="5" t="s">
        <v>106</v>
      </c>
      <c r="H3152" s="5" t="s">
        <v>109</v>
      </c>
      <c r="I3152" s="20" t="s">
        <v>12480</v>
      </c>
      <c r="J3152" s="5" t="s">
        <v>4</v>
      </c>
      <c r="K3152" s="5" t="s">
        <v>4</v>
      </c>
      <c r="L3152" s="5" t="s">
        <v>4</v>
      </c>
      <c r="M3152" s="5" t="s">
        <v>5</v>
      </c>
      <c r="N3152" s="5" t="s">
        <v>3685</v>
      </c>
      <c r="O3152" s="18">
        <v>44524</v>
      </c>
      <c r="P3152" s="5" t="s">
        <v>7</v>
      </c>
      <c r="Q3152" s="19">
        <v>137302</v>
      </c>
      <c r="R3152" s="19">
        <v>0</v>
      </c>
      <c r="S3152" s="19">
        <v>137302</v>
      </c>
      <c r="T3152" s="19">
        <v>0</v>
      </c>
    </row>
    <row r="3153" spans="1:20" outlineLevel="3" x14ac:dyDescent="0.35">
      <c r="H3153" s="1" t="s">
        <v>10933</v>
      </c>
      <c r="O3153" s="18"/>
      <c r="Q3153" s="19">
        <f>SUBTOTAL(9,Q3152:Q3152)</f>
        <v>137302</v>
      </c>
      <c r="R3153" s="19">
        <f>SUBTOTAL(9,R3152:R3152)</f>
        <v>0</v>
      </c>
      <c r="S3153" s="19">
        <f>SUBTOTAL(9,S3152:S3152)</f>
        <v>137302</v>
      </c>
      <c r="T3153" s="19">
        <f>SUBTOTAL(9,T3152:T3152)</f>
        <v>0</v>
      </c>
    </row>
    <row r="3154" spans="1:20" outlineLevel="4" x14ac:dyDescent="0.35">
      <c r="A3154" s="9" t="s">
        <v>104</v>
      </c>
      <c r="B3154" s="9" t="s">
        <v>105</v>
      </c>
      <c r="C3154" s="12" t="s">
        <v>3672</v>
      </c>
      <c r="D3154" s="5" t="s">
        <v>3684</v>
      </c>
      <c r="E3154" s="9" t="s">
        <v>3684</v>
      </c>
      <c r="F3154" s="5" t="s">
        <v>4</v>
      </c>
      <c r="G3154" s="5" t="s">
        <v>106</v>
      </c>
      <c r="H3154" s="5" t="s">
        <v>110</v>
      </c>
      <c r="I3154" s="20" t="s">
        <v>12481</v>
      </c>
      <c r="J3154" s="5" t="s">
        <v>4</v>
      </c>
      <c r="K3154" s="5" t="s">
        <v>4</v>
      </c>
      <c r="L3154" s="5" t="s">
        <v>4</v>
      </c>
      <c r="M3154" s="5" t="s">
        <v>5</v>
      </c>
      <c r="N3154" s="5" t="s">
        <v>3685</v>
      </c>
      <c r="O3154" s="18">
        <v>44524</v>
      </c>
      <c r="P3154" s="5" t="s">
        <v>7</v>
      </c>
      <c r="Q3154" s="19">
        <v>67660</v>
      </c>
      <c r="R3154" s="19">
        <v>0</v>
      </c>
      <c r="S3154" s="19">
        <v>67660</v>
      </c>
      <c r="T3154" s="19">
        <v>0</v>
      </c>
    </row>
    <row r="3155" spans="1:20" outlineLevel="3" x14ac:dyDescent="0.35">
      <c r="H3155" s="1" t="s">
        <v>10934</v>
      </c>
      <c r="O3155" s="18"/>
      <c r="Q3155" s="19">
        <f>SUBTOTAL(9,Q3154:Q3154)</f>
        <v>67660</v>
      </c>
      <c r="R3155" s="19">
        <f>SUBTOTAL(9,R3154:R3154)</f>
        <v>0</v>
      </c>
      <c r="S3155" s="19">
        <f>SUBTOTAL(9,S3154:S3154)</f>
        <v>67660</v>
      </c>
      <c r="T3155" s="19">
        <f>SUBTOTAL(9,T3154:T3154)</f>
        <v>0</v>
      </c>
    </row>
    <row r="3156" spans="1:20" outlineLevel="2" x14ac:dyDescent="0.35">
      <c r="C3156" s="11" t="s">
        <v>10329</v>
      </c>
      <c r="O3156" s="18"/>
      <c r="Q3156" s="19">
        <f>SUBTOTAL(9,Q3145:Q3154)</f>
        <v>274773.49</v>
      </c>
      <c r="R3156" s="19">
        <f>SUBTOTAL(9,R3145:R3154)</f>
        <v>15304.490000000002</v>
      </c>
      <c r="S3156" s="19">
        <f>SUBTOTAL(9,S3145:S3154)</f>
        <v>259469</v>
      </c>
      <c r="T3156" s="19">
        <f>SUBTOTAL(9,T3145:T3154)</f>
        <v>0</v>
      </c>
    </row>
    <row r="3157" spans="1:20" outlineLevel="4" x14ac:dyDescent="0.35">
      <c r="A3157" s="9" t="s">
        <v>104</v>
      </c>
      <c r="B3157" s="9" t="s">
        <v>105</v>
      </c>
      <c r="C3157" s="12" t="s">
        <v>12375</v>
      </c>
      <c r="D3157" s="5" t="s">
        <v>3686</v>
      </c>
      <c r="E3157" s="9" t="s">
        <v>3686</v>
      </c>
      <c r="F3157" s="5" t="s">
        <v>4</v>
      </c>
      <c r="G3157" s="5" t="s">
        <v>106</v>
      </c>
      <c r="H3157" s="5" t="s">
        <v>108</v>
      </c>
      <c r="I3157" s="20" t="s">
        <v>12479</v>
      </c>
      <c r="J3157" s="5" t="s">
        <v>4</v>
      </c>
      <c r="K3157" s="5" t="s">
        <v>4</v>
      </c>
      <c r="L3157" s="5" t="s">
        <v>4</v>
      </c>
      <c r="M3157" s="5" t="s">
        <v>5</v>
      </c>
      <c r="N3157" s="5" t="s">
        <v>3687</v>
      </c>
      <c r="O3157" s="18">
        <v>44524</v>
      </c>
      <c r="P3157" s="5" t="s">
        <v>3688</v>
      </c>
      <c r="Q3157" s="19">
        <v>47942</v>
      </c>
      <c r="R3157" s="19">
        <v>0</v>
      </c>
      <c r="S3157" s="19">
        <v>47942</v>
      </c>
      <c r="T3157" s="19">
        <v>0</v>
      </c>
    </row>
    <row r="3158" spans="1:20" outlineLevel="3" x14ac:dyDescent="0.35">
      <c r="H3158" s="1" t="s">
        <v>10932</v>
      </c>
      <c r="O3158" s="18"/>
      <c r="Q3158" s="19">
        <f>SUBTOTAL(9,Q3157:Q3157)</f>
        <v>47942</v>
      </c>
      <c r="R3158" s="19">
        <f>SUBTOTAL(9,R3157:R3157)</f>
        <v>0</v>
      </c>
      <c r="S3158" s="19">
        <f>SUBTOTAL(9,S3157:S3157)</f>
        <v>47942</v>
      </c>
      <c r="T3158" s="19">
        <f>SUBTOTAL(9,T3157:T3157)</f>
        <v>0</v>
      </c>
    </row>
    <row r="3159" spans="1:20" outlineLevel="2" x14ac:dyDescent="0.35">
      <c r="C3159" s="11" t="s">
        <v>12376</v>
      </c>
      <c r="O3159" s="18"/>
      <c r="Q3159" s="19">
        <f>SUBTOTAL(9,Q3157:Q3157)</f>
        <v>47942</v>
      </c>
      <c r="R3159" s="19">
        <f>SUBTOTAL(9,R3157:R3157)</f>
        <v>0</v>
      </c>
      <c r="S3159" s="19">
        <f>SUBTOTAL(9,S3157:S3157)</f>
        <v>47942</v>
      </c>
      <c r="T3159" s="19">
        <f>SUBTOTAL(9,T3157:T3157)</f>
        <v>0</v>
      </c>
    </row>
    <row r="3160" spans="1:20" s="10" customFormat="1" ht="29" outlineLevel="4" x14ac:dyDescent="0.35">
      <c r="A3160" s="10" t="s">
        <v>97</v>
      </c>
      <c r="B3160" s="10" t="s">
        <v>98</v>
      </c>
      <c r="C3160" s="15" t="s">
        <v>3689</v>
      </c>
      <c r="D3160" s="7" t="s">
        <v>3690</v>
      </c>
      <c r="E3160" s="10" t="s">
        <v>3690</v>
      </c>
      <c r="F3160" s="7" t="s">
        <v>12477</v>
      </c>
      <c r="G3160" s="7" t="s">
        <v>4</v>
      </c>
      <c r="H3160" s="7" t="s">
        <v>3692</v>
      </c>
      <c r="I3160" s="6" t="s">
        <v>3693</v>
      </c>
      <c r="J3160" s="7" t="s">
        <v>4</v>
      </c>
      <c r="K3160" s="7" t="s">
        <v>4</v>
      </c>
      <c r="L3160" s="7" t="s">
        <v>4</v>
      </c>
      <c r="M3160" s="7" t="s">
        <v>5</v>
      </c>
      <c r="N3160" s="7" t="s">
        <v>3691</v>
      </c>
      <c r="O3160" s="21">
        <v>44431</v>
      </c>
      <c r="P3160" s="7" t="s">
        <v>7</v>
      </c>
      <c r="Q3160" s="22">
        <v>6220869.5300000003</v>
      </c>
      <c r="R3160" s="22">
        <v>6220869.5300000003</v>
      </c>
      <c r="S3160" s="22">
        <v>0</v>
      </c>
      <c r="T3160" s="22">
        <v>0</v>
      </c>
    </row>
    <row r="3161" spans="1:20" ht="29" outlineLevel="4" x14ac:dyDescent="0.35">
      <c r="A3161" s="9" t="s">
        <v>97</v>
      </c>
      <c r="B3161" s="9" t="s">
        <v>98</v>
      </c>
      <c r="C3161" s="12" t="s">
        <v>3689</v>
      </c>
      <c r="D3161" s="5" t="s">
        <v>3690</v>
      </c>
      <c r="E3161" s="9" t="s">
        <v>3690</v>
      </c>
      <c r="F3161" s="5" t="s">
        <v>12477</v>
      </c>
      <c r="G3161" s="5" t="s">
        <v>4</v>
      </c>
      <c r="H3161" s="5" t="s">
        <v>3692</v>
      </c>
      <c r="I3161" s="4" t="s">
        <v>3693</v>
      </c>
      <c r="J3161" s="5" t="s">
        <v>4</v>
      </c>
      <c r="K3161" s="5" t="s">
        <v>4</v>
      </c>
      <c r="L3161" s="5" t="s">
        <v>4</v>
      </c>
      <c r="M3161" s="5" t="s">
        <v>5</v>
      </c>
      <c r="N3161" s="5" t="s">
        <v>3694</v>
      </c>
      <c r="O3161" s="18">
        <v>44536</v>
      </c>
      <c r="P3161" s="5" t="s">
        <v>7</v>
      </c>
      <c r="Q3161" s="19">
        <v>179130.47</v>
      </c>
      <c r="R3161" s="19">
        <v>179130.47</v>
      </c>
      <c r="S3161" s="19">
        <v>0</v>
      </c>
      <c r="T3161" s="19">
        <v>0</v>
      </c>
    </row>
    <row r="3162" spans="1:20" outlineLevel="3" x14ac:dyDescent="0.35">
      <c r="H3162" s="1" t="s">
        <v>11536</v>
      </c>
      <c r="O3162" s="18"/>
      <c r="Q3162" s="19">
        <f>SUBTOTAL(9,Q3160:Q3161)</f>
        <v>6400000</v>
      </c>
      <c r="R3162" s="19">
        <f>SUBTOTAL(9,R3160:R3161)</f>
        <v>6400000</v>
      </c>
      <c r="S3162" s="19">
        <f>SUBTOTAL(9,S3160:S3161)</f>
        <v>0</v>
      </c>
      <c r="T3162" s="19">
        <f>SUBTOTAL(9,T3160:T3161)</f>
        <v>0</v>
      </c>
    </row>
    <row r="3163" spans="1:20" outlineLevel="2" x14ac:dyDescent="0.35">
      <c r="C3163" s="11" t="s">
        <v>10330</v>
      </c>
      <c r="O3163" s="18"/>
      <c r="Q3163" s="19">
        <f>SUBTOTAL(9,Q3160:Q3161)</f>
        <v>6400000</v>
      </c>
      <c r="R3163" s="19">
        <f>SUBTOTAL(9,R3160:R3161)</f>
        <v>6400000</v>
      </c>
      <c r="S3163" s="19">
        <f>SUBTOTAL(9,S3160:S3161)</f>
        <v>0</v>
      </c>
      <c r="T3163" s="19">
        <f>SUBTOTAL(9,T3160:T3161)</f>
        <v>0</v>
      </c>
    </row>
    <row r="3164" spans="1:20" ht="29" outlineLevel="4" x14ac:dyDescent="0.35">
      <c r="A3164" s="9" t="s">
        <v>526</v>
      </c>
      <c r="B3164" s="9" t="s">
        <v>527</v>
      </c>
      <c r="C3164" s="12" t="s">
        <v>3695</v>
      </c>
      <c r="D3164" s="5" t="s">
        <v>3696</v>
      </c>
      <c r="E3164" s="9" t="s">
        <v>3696</v>
      </c>
      <c r="F3164" s="5" t="s">
        <v>529</v>
      </c>
      <c r="G3164" s="5" t="s">
        <v>4</v>
      </c>
      <c r="H3164" s="5" t="s">
        <v>3699</v>
      </c>
      <c r="I3164" s="4" t="s">
        <v>3700</v>
      </c>
      <c r="J3164" s="5" t="s">
        <v>4</v>
      </c>
      <c r="K3164" s="5" t="s">
        <v>4</v>
      </c>
      <c r="L3164" s="5" t="s">
        <v>4</v>
      </c>
      <c r="M3164" s="5" t="s">
        <v>5</v>
      </c>
      <c r="N3164" s="5" t="s">
        <v>3697</v>
      </c>
      <c r="O3164" s="18">
        <v>44613</v>
      </c>
      <c r="P3164" s="5" t="s">
        <v>3698</v>
      </c>
      <c r="Q3164" s="19">
        <v>3617.6</v>
      </c>
      <c r="R3164" s="19">
        <v>3617.6</v>
      </c>
      <c r="S3164" s="19">
        <v>0</v>
      </c>
      <c r="T3164" s="19">
        <v>0</v>
      </c>
    </row>
    <row r="3165" spans="1:20" ht="29" outlineLevel="4" x14ac:dyDescent="0.35">
      <c r="A3165" s="9" t="s">
        <v>526</v>
      </c>
      <c r="B3165" s="9" t="s">
        <v>527</v>
      </c>
      <c r="C3165" s="12" t="s">
        <v>3695</v>
      </c>
      <c r="D3165" s="5" t="s">
        <v>3696</v>
      </c>
      <c r="E3165" s="9" t="s">
        <v>3696</v>
      </c>
      <c r="F3165" s="5" t="s">
        <v>529</v>
      </c>
      <c r="G3165" s="5" t="s">
        <v>4</v>
      </c>
      <c r="H3165" s="5" t="s">
        <v>3699</v>
      </c>
      <c r="I3165" s="4" t="s">
        <v>3700</v>
      </c>
      <c r="J3165" s="5" t="s">
        <v>4</v>
      </c>
      <c r="K3165" s="5" t="s">
        <v>4</v>
      </c>
      <c r="L3165" s="5" t="s">
        <v>4</v>
      </c>
      <c r="M3165" s="5" t="s">
        <v>5</v>
      </c>
      <c r="N3165" s="5" t="s">
        <v>3701</v>
      </c>
      <c r="O3165" s="18">
        <v>44679</v>
      </c>
      <c r="P3165" s="5" t="s">
        <v>3702</v>
      </c>
      <c r="Q3165" s="19">
        <v>3968.44</v>
      </c>
      <c r="R3165" s="19">
        <v>3968.44</v>
      </c>
      <c r="S3165" s="19">
        <v>0</v>
      </c>
      <c r="T3165" s="19">
        <v>0</v>
      </c>
    </row>
    <row r="3166" spans="1:20" ht="29" outlineLevel="4" x14ac:dyDescent="0.35">
      <c r="A3166" s="9" t="s">
        <v>526</v>
      </c>
      <c r="B3166" s="9" t="s">
        <v>527</v>
      </c>
      <c r="C3166" s="12" t="s">
        <v>3695</v>
      </c>
      <c r="D3166" s="5" t="s">
        <v>3696</v>
      </c>
      <c r="E3166" s="9" t="s">
        <v>3696</v>
      </c>
      <c r="F3166" s="5" t="s">
        <v>529</v>
      </c>
      <c r="G3166" s="5" t="s">
        <v>4</v>
      </c>
      <c r="H3166" s="5" t="s">
        <v>3699</v>
      </c>
      <c r="I3166" s="4" t="s">
        <v>3700</v>
      </c>
      <c r="J3166" s="5" t="s">
        <v>4</v>
      </c>
      <c r="K3166" s="5" t="s">
        <v>4</v>
      </c>
      <c r="L3166" s="5" t="s">
        <v>4</v>
      </c>
      <c r="M3166" s="5" t="s">
        <v>5</v>
      </c>
      <c r="N3166" s="5" t="s">
        <v>3703</v>
      </c>
      <c r="O3166" s="18">
        <v>44707</v>
      </c>
      <c r="P3166" s="5" t="s">
        <v>3704</v>
      </c>
      <c r="Q3166" s="19">
        <v>5738.3</v>
      </c>
      <c r="R3166" s="19">
        <v>5738.3</v>
      </c>
      <c r="S3166" s="19">
        <v>0</v>
      </c>
      <c r="T3166" s="19">
        <v>0</v>
      </c>
    </row>
    <row r="3167" spans="1:20" ht="29" outlineLevel="4" x14ac:dyDescent="0.35">
      <c r="A3167" s="9" t="s">
        <v>526</v>
      </c>
      <c r="B3167" s="9" t="s">
        <v>527</v>
      </c>
      <c r="C3167" s="12" t="s">
        <v>3695</v>
      </c>
      <c r="D3167" s="5" t="s">
        <v>3696</v>
      </c>
      <c r="E3167" s="9" t="s">
        <v>3696</v>
      </c>
      <c r="F3167" s="5" t="s">
        <v>529</v>
      </c>
      <c r="G3167" s="5" t="s">
        <v>4</v>
      </c>
      <c r="H3167" s="5" t="s">
        <v>3699</v>
      </c>
      <c r="I3167" s="4" t="s">
        <v>3700</v>
      </c>
      <c r="J3167" s="5" t="s">
        <v>4</v>
      </c>
      <c r="K3167" s="5" t="s">
        <v>4</v>
      </c>
      <c r="L3167" s="5" t="s">
        <v>4</v>
      </c>
      <c r="M3167" s="5" t="s">
        <v>5</v>
      </c>
      <c r="N3167" s="5" t="s">
        <v>3705</v>
      </c>
      <c r="O3167" s="18">
        <v>44739</v>
      </c>
      <c r="P3167" s="5" t="s">
        <v>3706</v>
      </c>
      <c r="Q3167" s="19">
        <v>1597.47</v>
      </c>
      <c r="R3167" s="19">
        <v>1597.47</v>
      </c>
      <c r="S3167" s="19">
        <v>0</v>
      </c>
      <c r="T3167" s="19">
        <v>0</v>
      </c>
    </row>
    <row r="3168" spans="1:20" outlineLevel="3" x14ac:dyDescent="0.35">
      <c r="H3168" s="1" t="s">
        <v>11537</v>
      </c>
      <c r="O3168" s="18"/>
      <c r="Q3168" s="19">
        <f>SUBTOTAL(9,Q3164:Q3167)</f>
        <v>14921.81</v>
      </c>
      <c r="R3168" s="19">
        <f>SUBTOTAL(9,R3164:R3167)</f>
        <v>14921.81</v>
      </c>
      <c r="S3168" s="19">
        <f>SUBTOTAL(9,S3164:S3167)</f>
        <v>0</v>
      </c>
      <c r="T3168" s="19">
        <f>SUBTOTAL(9,T3164:T3167)</f>
        <v>0</v>
      </c>
    </row>
    <row r="3169" spans="1:20" outlineLevel="4" x14ac:dyDescent="0.35">
      <c r="A3169" s="9" t="s">
        <v>104</v>
      </c>
      <c r="B3169" s="9" t="s">
        <v>105</v>
      </c>
      <c r="C3169" s="12" t="s">
        <v>3695</v>
      </c>
      <c r="D3169" s="5" t="s">
        <v>3707</v>
      </c>
      <c r="E3169" s="9" t="s">
        <v>3707</v>
      </c>
      <c r="F3169" s="5" t="s">
        <v>4</v>
      </c>
      <c r="G3169" s="5" t="s">
        <v>106</v>
      </c>
      <c r="H3169" s="5" t="s">
        <v>108</v>
      </c>
      <c r="I3169" s="20" t="s">
        <v>12479</v>
      </c>
      <c r="J3169" s="5" t="s">
        <v>4</v>
      </c>
      <c r="K3169" s="5" t="s">
        <v>4</v>
      </c>
      <c r="L3169" s="5" t="s">
        <v>4</v>
      </c>
      <c r="M3169" s="5" t="s">
        <v>5</v>
      </c>
      <c r="N3169" s="5" t="s">
        <v>3708</v>
      </c>
      <c r="O3169" s="18">
        <v>44524</v>
      </c>
      <c r="P3169" s="5" t="s">
        <v>7</v>
      </c>
      <c r="Q3169" s="19">
        <v>65020</v>
      </c>
      <c r="R3169" s="19">
        <v>0</v>
      </c>
      <c r="S3169" s="19">
        <v>65020</v>
      </c>
      <c r="T3169" s="19">
        <v>0</v>
      </c>
    </row>
    <row r="3170" spans="1:20" outlineLevel="3" x14ac:dyDescent="0.35">
      <c r="H3170" s="1" t="s">
        <v>10932</v>
      </c>
      <c r="O3170" s="18"/>
      <c r="Q3170" s="19">
        <f>SUBTOTAL(9,Q3169:Q3169)</f>
        <v>65020</v>
      </c>
      <c r="R3170" s="19">
        <f>SUBTOTAL(9,R3169:R3169)</f>
        <v>0</v>
      </c>
      <c r="S3170" s="19">
        <f>SUBTOTAL(9,S3169:S3169)</f>
        <v>65020</v>
      </c>
      <c r="T3170" s="19">
        <f>SUBTOTAL(9,T3169:T3169)</f>
        <v>0</v>
      </c>
    </row>
    <row r="3171" spans="1:20" outlineLevel="4" x14ac:dyDescent="0.35">
      <c r="A3171" s="9" t="s">
        <v>104</v>
      </c>
      <c r="B3171" s="9" t="s">
        <v>105</v>
      </c>
      <c r="C3171" s="12" t="s">
        <v>3695</v>
      </c>
      <c r="D3171" s="5" t="s">
        <v>3707</v>
      </c>
      <c r="E3171" s="9" t="s">
        <v>3707</v>
      </c>
      <c r="F3171" s="5" t="s">
        <v>4</v>
      </c>
      <c r="G3171" s="5" t="s">
        <v>106</v>
      </c>
      <c r="H3171" s="5" t="s">
        <v>109</v>
      </c>
      <c r="I3171" s="20" t="s">
        <v>12480</v>
      </c>
      <c r="J3171" s="5" t="s">
        <v>4</v>
      </c>
      <c r="K3171" s="5" t="s">
        <v>4</v>
      </c>
      <c r="L3171" s="5" t="s">
        <v>4</v>
      </c>
      <c r="M3171" s="5" t="s">
        <v>5</v>
      </c>
      <c r="N3171" s="5" t="s">
        <v>3708</v>
      </c>
      <c r="O3171" s="18">
        <v>44524</v>
      </c>
      <c r="P3171" s="5" t="s">
        <v>7</v>
      </c>
      <c r="Q3171" s="19">
        <v>72869</v>
      </c>
      <c r="R3171" s="19">
        <v>0</v>
      </c>
      <c r="S3171" s="19">
        <v>72869</v>
      </c>
      <c r="T3171" s="19">
        <v>0</v>
      </c>
    </row>
    <row r="3172" spans="1:20" outlineLevel="3" x14ac:dyDescent="0.35">
      <c r="H3172" s="1" t="s">
        <v>10933</v>
      </c>
      <c r="O3172" s="18"/>
      <c r="Q3172" s="19">
        <f>SUBTOTAL(9,Q3171:Q3171)</f>
        <v>72869</v>
      </c>
      <c r="R3172" s="19">
        <f>SUBTOTAL(9,R3171:R3171)</f>
        <v>0</v>
      </c>
      <c r="S3172" s="19">
        <f>SUBTOTAL(9,S3171:S3171)</f>
        <v>72869</v>
      </c>
      <c r="T3172" s="19">
        <f>SUBTOTAL(9,T3171:T3171)</f>
        <v>0</v>
      </c>
    </row>
    <row r="3173" spans="1:20" outlineLevel="2" x14ac:dyDescent="0.35">
      <c r="C3173" s="11" t="s">
        <v>10331</v>
      </c>
      <c r="O3173" s="18"/>
      <c r="Q3173" s="19">
        <f>SUBTOTAL(9,Q3164:Q3171)</f>
        <v>152810.81</v>
      </c>
      <c r="R3173" s="19">
        <f>SUBTOTAL(9,R3164:R3171)</f>
        <v>14921.81</v>
      </c>
      <c r="S3173" s="19">
        <f>SUBTOTAL(9,S3164:S3171)</f>
        <v>137889</v>
      </c>
      <c r="T3173" s="19">
        <f>SUBTOTAL(9,T3164:T3171)</f>
        <v>0</v>
      </c>
    </row>
    <row r="3174" spans="1:20" ht="29" outlineLevel="4" x14ac:dyDescent="0.35">
      <c r="A3174" s="9" t="s">
        <v>0</v>
      </c>
      <c r="B3174" s="9" t="s">
        <v>1</v>
      </c>
      <c r="C3174" s="12" t="s">
        <v>3709</v>
      </c>
      <c r="D3174" s="5" t="s">
        <v>3710</v>
      </c>
      <c r="E3174" s="9" t="s">
        <v>3710</v>
      </c>
      <c r="F3174" s="5" t="s">
        <v>4</v>
      </c>
      <c r="G3174" s="5" t="s">
        <v>12472</v>
      </c>
      <c r="H3174" s="5" t="s">
        <v>3712</v>
      </c>
      <c r="I3174" s="4" t="s">
        <v>3713</v>
      </c>
      <c r="J3174" s="5" t="s">
        <v>4</v>
      </c>
      <c r="K3174" s="5" t="s">
        <v>4</v>
      </c>
      <c r="L3174" s="5" t="s">
        <v>4</v>
      </c>
      <c r="M3174" s="5" t="s">
        <v>5</v>
      </c>
      <c r="N3174" s="5" t="s">
        <v>3711</v>
      </c>
      <c r="O3174" s="18">
        <v>44384</v>
      </c>
      <c r="P3174" s="5" t="s">
        <v>7</v>
      </c>
      <c r="Q3174" s="19">
        <v>400000</v>
      </c>
      <c r="R3174" s="19">
        <v>0</v>
      </c>
      <c r="S3174" s="19">
        <v>400000</v>
      </c>
      <c r="T3174" s="19">
        <v>0</v>
      </c>
    </row>
    <row r="3175" spans="1:20" outlineLevel="3" x14ac:dyDescent="0.35">
      <c r="H3175" s="1" t="s">
        <v>11538</v>
      </c>
      <c r="O3175" s="18"/>
      <c r="Q3175" s="19">
        <f>SUBTOTAL(9,Q3174:Q3174)</f>
        <v>400000</v>
      </c>
      <c r="R3175" s="19">
        <f>SUBTOTAL(9,R3174:R3174)</f>
        <v>0</v>
      </c>
      <c r="S3175" s="19">
        <f>SUBTOTAL(9,S3174:S3174)</f>
        <v>400000</v>
      </c>
      <c r="T3175" s="19">
        <f>SUBTOTAL(9,T3174:T3174)</f>
        <v>0</v>
      </c>
    </row>
    <row r="3176" spans="1:20" outlineLevel="2" x14ac:dyDescent="0.35">
      <c r="C3176" s="11" t="s">
        <v>10332</v>
      </c>
      <c r="O3176" s="18"/>
      <c r="Q3176" s="19">
        <f>SUBTOTAL(9,Q3174:Q3174)</f>
        <v>400000</v>
      </c>
      <c r="R3176" s="19">
        <f>SUBTOTAL(9,R3174:R3174)</f>
        <v>0</v>
      </c>
      <c r="S3176" s="19">
        <f>SUBTOTAL(9,S3174:S3174)</f>
        <v>400000</v>
      </c>
      <c r="T3176" s="19">
        <f>SUBTOTAL(9,T3174:T3174)</f>
        <v>0</v>
      </c>
    </row>
    <row r="3177" spans="1:20" ht="43.5" outlineLevel="4" x14ac:dyDescent="0.35">
      <c r="A3177" s="9" t="s">
        <v>74</v>
      </c>
      <c r="B3177" s="9" t="s">
        <v>75</v>
      </c>
      <c r="C3177" s="12" t="s">
        <v>12377</v>
      </c>
      <c r="D3177" s="5" t="s">
        <v>3714</v>
      </c>
      <c r="E3177" s="9" t="s">
        <v>3714</v>
      </c>
      <c r="F3177" s="5" t="s">
        <v>77</v>
      </c>
      <c r="G3177" s="5" t="s">
        <v>4</v>
      </c>
      <c r="H3177" s="5" t="s">
        <v>3716</v>
      </c>
      <c r="I3177" s="4" t="s">
        <v>3717</v>
      </c>
      <c r="J3177" s="5" t="s">
        <v>4</v>
      </c>
      <c r="K3177" s="5" t="s">
        <v>4</v>
      </c>
      <c r="L3177" s="5" t="s">
        <v>4</v>
      </c>
      <c r="M3177" s="5" t="s">
        <v>5</v>
      </c>
      <c r="N3177" s="5" t="s">
        <v>3715</v>
      </c>
      <c r="O3177" s="18">
        <v>44736</v>
      </c>
      <c r="P3177" s="5" t="s">
        <v>7</v>
      </c>
      <c r="Q3177" s="19">
        <v>45000</v>
      </c>
      <c r="R3177" s="19">
        <v>45000</v>
      </c>
      <c r="S3177" s="19">
        <v>0</v>
      </c>
      <c r="T3177" s="19">
        <v>0</v>
      </c>
    </row>
    <row r="3178" spans="1:20" outlineLevel="3" x14ac:dyDescent="0.35">
      <c r="H3178" s="1" t="s">
        <v>11539</v>
      </c>
      <c r="O3178" s="18"/>
      <c r="Q3178" s="19">
        <f>SUBTOTAL(9,Q3177:Q3177)</f>
        <v>45000</v>
      </c>
      <c r="R3178" s="19">
        <f>SUBTOTAL(9,R3177:R3177)</f>
        <v>45000</v>
      </c>
      <c r="S3178" s="19">
        <f>SUBTOTAL(9,S3177:S3177)</f>
        <v>0</v>
      </c>
      <c r="T3178" s="19">
        <f>SUBTOTAL(9,T3177:T3177)</f>
        <v>0</v>
      </c>
    </row>
    <row r="3179" spans="1:20" ht="43.5" outlineLevel="4" x14ac:dyDescent="0.35">
      <c r="A3179" s="9" t="s">
        <v>74</v>
      </c>
      <c r="B3179" s="9" t="s">
        <v>75</v>
      </c>
      <c r="C3179" s="12" t="s">
        <v>12377</v>
      </c>
      <c r="D3179" s="5" t="s">
        <v>3714</v>
      </c>
      <c r="E3179" s="9" t="s">
        <v>3714</v>
      </c>
      <c r="F3179" s="5" t="s">
        <v>4</v>
      </c>
      <c r="G3179" s="5" t="s">
        <v>729</v>
      </c>
      <c r="H3179" s="5" t="s">
        <v>3719</v>
      </c>
      <c r="I3179" s="4" t="s">
        <v>3720</v>
      </c>
      <c r="J3179" s="5" t="s">
        <v>4</v>
      </c>
      <c r="K3179" s="5" t="s">
        <v>4</v>
      </c>
      <c r="L3179" s="5" t="s">
        <v>4</v>
      </c>
      <c r="M3179" s="5" t="s">
        <v>5</v>
      </c>
      <c r="N3179" s="5" t="s">
        <v>3718</v>
      </c>
      <c r="O3179" s="18">
        <v>44673</v>
      </c>
      <c r="P3179" s="5" t="s">
        <v>7</v>
      </c>
      <c r="Q3179" s="19">
        <v>50580</v>
      </c>
      <c r="R3179" s="19">
        <v>0</v>
      </c>
      <c r="S3179" s="19">
        <v>50580</v>
      </c>
      <c r="T3179" s="19">
        <v>0</v>
      </c>
    </row>
    <row r="3180" spans="1:20" ht="43.5" outlineLevel="4" x14ac:dyDescent="0.35">
      <c r="A3180" s="9" t="s">
        <v>74</v>
      </c>
      <c r="B3180" s="9" t="s">
        <v>75</v>
      </c>
      <c r="C3180" s="12" t="s">
        <v>12377</v>
      </c>
      <c r="D3180" s="5" t="s">
        <v>3714</v>
      </c>
      <c r="E3180" s="9" t="s">
        <v>3714</v>
      </c>
      <c r="F3180" s="5" t="s">
        <v>4</v>
      </c>
      <c r="G3180" s="5" t="s">
        <v>729</v>
      </c>
      <c r="H3180" s="5" t="s">
        <v>3719</v>
      </c>
      <c r="I3180" s="4" t="s">
        <v>3720</v>
      </c>
      <c r="J3180" s="5" t="s">
        <v>4</v>
      </c>
      <c r="K3180" s="5" t="s">
        <v>4</v>
      </c>
      <c r="L3180" s="5" t="s">
        <v>4</v>
      </c>
      <c r="M3180" s="5" t="s">
        <v>5</v>
      </c>
      <c r="N3180" s="5" t="s">
        <v>3721</v>
      </c>
      <c r="O3180" s="18">
        <v>44704</v>
      </c>
      <c r="P3180" s="5" t="s">
        <v>7</v>
      </c>
      <c r="Q3180" s="19">
        <v>7740</v>
      </c>
      <c r="R3180" s="19">
        <v>0</v>
      </c>
      <c r="S3180" s="19">
        <v>7740</v>
      </c>
      <c r="T3180" s="19">
        <v>0</v>
      </c>
    </row>
    <row r="3181" spans="1:20" outlineLevel="3" x14ac:dyDescent="0.35">
      <c r="H3181" s="1" t="s">
        <v>11540</v>
      </c>
      <c r="O3181" s="18"/>
      <c r="Q3181" s="19">
        <f>SUBTOTAL(9,Q3179:Q3180)</f>
        <v>58320</v>
      </c>
      <c r="R3181" s="19">
        <f>SUBTOTAL(9,R3179:R3180)</f>
        <v>0</v>
      </c>
      <c r="S3181" s="19">
        <f>SUBTOTAL(9,S3179:S3180)</f>
        <v>58320</v>
      </c>
      <c r="T3181" s="19">
        <f>SUBTOTAL(9,T3179:T3180)</f>
        <v>0</v>
      </c>
    </row>
    <row r="3182" spans="1:20" outlineLevel="2" x14ac:dyDescent="0.35">
      <c r="C3182" s="11" t="s">
        <v>12378</v>
      </c>
      <c r="O3182" s="18"/>
      <c r="Q3182" s="19">
        <f>SUBTOTAL(9,Q3177:Q3180)</f>
        <v>103320</v>
      </c>
      <c r="R3182" s="19">
        <f>SUBTOTAL(9,R3177:R3180)</f>
        <v>45000</v>
      </c>
      <c r="S3182" s="19">
        <f>SUBTOTAL(9,S3177:S3180)</f>
        <v>58320</v>
      </c>
      <c r="T3182" s="19">
        <f>SUBTOTAL(9,T3177:T3180)</f>
        <v>0</v>
      </c>
    </row>
    <row r="3183" spans="1:20" ht="29" outlineLevel="4" x14ac:dyDescent="0.35">
      <c r="A3183" s="9" t="s">
        <v>97</v>
      </c>
      <c r="B3183" s="9" t="s">
        <v>98</v>
      </c>
      <c r="C3183" s="12" t="s">
        <v>3722</v>
      </c>
      <c r="D3183" s="5" t="s">
        <v>3723</v>
      </c>
      <c r="E3183" s="9" t="s">
        <v>3723</v>
      </c>
      <c r="F3183" s="5" t="s">
        <v>4</v>
      </c>
      <c r="G3183" s="5" t="s">
        <v>1006</v>
      </c>
      <c r="H3183" s="5" t="s">
        <v>3726</v>
      </c>
      <c r="I3183" s="4" t="s">
        <v>12640</v>
      </c>
      <c r="J3183" s="5" t="s">
        <v>4</v>
      </c>
      <c r="K3183" s="5" t="s">
        <v>4</v>
      </c>
      <c r="L3183" s="5" t="s">
        <v>4</v>
      </c>
      <c r="M3183" s="5" t="s">
        <v>5</v>
      </c>
      <c r="N3183" s="5" t="s">
        <v>3724</v>
      </c>
      <c r="O3183" s="18">
        <v>44497</v>
      </c>
      <c r="P3183" s="5" t="s">
        <v>3725</v>
      </c>
      <c r="Q3183" s="19">
        <v>16492.900000000001</v>
      </c>
      <c r="R3183" s="19">
        <v>0</v>
      </c>
      <c r="S3183" s="19">
        <v>16492.900000000001</v>
      </c>
      <c r="T3183" s="19">
        <v>0</v>
      </c>
    </row>
    <row r="3184" spans="1:20" outlineLevel="3" x14ac:dyDescent="0.35">
      <c r="H3184" s="1" t="s">
        <v>11541</v>
      </c>
      <c r="O3184" s="18"/>
      <c r="Q3184" s="19">
        <f>SUBTOTAL(9,Q3183:Q3183)</f>
        <v>16492.900000000001</v>
      </c>
      <c r="R3184" s="19">
        <f>SUBTOTAL(9,R3183:R3183)</f>
        <v>0</v>
      </c>
      <c r="S3184" s="19">
        <f>SUBTOTAL(9,S3183:S3183)</f>
        <v>16492.900000000001</v>
      </c>
      <c r="T3184" s="19">
        <f>SUBTOTAL(9,T3183:T3183)</f>
        <v>0</v>
      </c>
    </row>
    <row r="3185" spans="1:20" outlineLevel="2" x14ac:dyDescent="0.35">
      <c r="C3185" s="11" t="s">
        <v>10333</v>
      </c>
      <c r="O3185" s="18"/>
      <c r="Q3185" s="19">
        <f>SUBTOTAL(9,Q3183:Q3183)</f>
        <v>16492.900000000001</v>
      </c>
      <c r="R3185" s="19">
        <f>SUBTOTAL(9,R3183:R3183)</f>
        <v>0</v>
      </c>
      <c r="S3185" s="19">
        <f>SUBTOTAL(9,S3183:S3183)</f>
        <v>16492.900000000001</v>
      </c>
      <c r="T3185" s="19">
        <f>SUBTOTAL(9,T3183:T3183)</f>
        <v>0</v>
      </c>
    </row>
    <row r="3186" spans="1:20" ht="29" outlineLevel="4" x14ac:dyDescent="0.35">
      <c r="A3186" s="9" t="s">
        <v>97</v>
      </c>
      <c r="B3186" s="9" t="s">
        <v>98</v>
      </c>
      <c r="C3186" s="12" t="s">
        <v>3727</v>
      </c>
      <c r="D3186" s="5" t="s">
        <v>3728</v>
      </c>
      <c r="E3186" s="9" t="s">
        <v>3728</v>
      </c>
      <c r="F3186" s="5" t="s">
        <v>4</v>
      </c>
      <c r="G3186" s="5" t="s">
        <v>1006</v>
      </c>
      <c r="H3186" s="5" t="s">
        <v>3731</v>
      </c>
      <c r="I3186" s="4" t="s">
        <v>3732</v>
      </c>
      <c r="J3186" s="5" t="s">
        <v>4</v>
      </c>
      <c r="K3186" s="5" t="s">
        <v>4</v>
      </c>
      <c r="L3186" s="5" t="s">
        <v>4</v>
      </c>
      <c r="M3186" s="5" t="s">
        <v>5</v>
      </c>
      <c r="N3186" s="5" t="s">
        <v>3729</v>
      </c>
      <c r="O3186" s="18">
        <v>44497</v>
      </c>
      <c r="P3186" s="5" t="s">
        <v>3730</v>
      </c>
      <c r="Q3186" s="19">
        <v>10063.75</v>
      </c>
      <c r="R3186" s="19">
        <v>0</v>
      </c>
      <c r="S3186" s="19">
        <v>10063.75</v>
      </c>
      <c r="T3186" s="19">
        <v>0</v>
      </c>
    </row>
    <row r="3187" spans="1:20" outlineLevel="3" x14ac:dyDescent="0.35">
      <c r="H3187" s="1" t="s">
        <v>11542</v>
      </c>
      <c r="O3187" s="18"/>
      <c r="Q3187" s="19">
        <f>SUBTOTAL(9,Q3186:Q3186)</f>
        <v>10063.75</v>
      </c>
      <c r="R3187" s="19">
        <f>SUBTOTAL(9,R3186:R3186)</f>
        <v>0</v>
      </c>
      <c r="S3187" s="19">
        <f>SUBTOTAL(9,S3186:S3186)</f>
        <v>10063.75</v>
      </c>
      <c r="T3187" s="19">
        <f>SUBTOTAL(9,T3186:T3186)</f>
        <v>0</v>
      </c>
    </row>
    <row r="3188" spans="1:20" outlineLevel="2" x14ac:dyDescent="0.35">
      <c r="C3188" s="11" t="s">
        <v>10334</v>
      </c>
      <c r="O3188" s="18"/>
      <c r="Q3188" s="19">
        <f>SUBTOTAL(9,Q3186:Q3186)</f>
        <v>10063.75</v>
      </c>
      <c r="R3188" s="19">
        <f>SUBTOTAL(9,R3186:R3186)</f>
        <v>0</v>
      </c>
      <c r="S3188" s="19">
        <f>SUBTOTAL(9,S3186:S3186)</f>
        <v>10063.75</v>
      </c>
      <c r="T3188" s="19">
        <f>SUBTOTAL(9,T3186:T3186)</f>
        <v>0</v>
      </c>
    </row>
    <row r="3189" spans="1:20" s="10" customFormat="1" outlineLevel="4" x14ac:dyDescent="0.35">
      <c r="A3189" s="10" t="s">
        <v>97</v>
      </c>
      <c r="B3189" s="10" t="s">
        <v>98</v>
      </c>
      <c r="C3189" s="15" t="s">
        <v>3733</v>
      </c>
      <c r="D3189" s="7" t="s">
        <v>3734</v>
      </c>
      <c r="E3189" s="10" t="s">
        <v>3734</v>
      </c>
      <c r="F3189" s="7" t="s">
        <v>4</v>
      </c>
      <c r="G3189" s="5" t="s">
        <v>1006</v>
      </c>
      <c r="H3189" s="7" t="s">
        <v>3737</v>
      </c>
      <c r="I3189" s="6" t="s">
        <v>3738</v>
      </c>
      <c r="J3189" s="7" t="s">
        <v>4</v>
      </c>
      <c r="K3189" s="7" t="s">
        <v>4</v>
      </c>
      <c r="L3189" s="7" t="s">
        <v>4</v>
      </c>
      <c r="M3189" s="7" t="s">
        <v>5</v>
      </c>
      <c r="N3189" s="7" t="s">
        <v>3735</v>
      </c>
      <c r="O3189" s="21">
        <v>44693</v>
      </c>
      <c r="P3189" s="7" t="s">
        <v>3736</v>
      </c>
      <c r="Q3189" s="22">
        <v>2774.07</v>
      </c>
      <c r="R3189" s="22">
        <v>0</v>
      </c>
      <c r="S3189" s="22">
        <v>2774.07</v>
      </c>
      <c r="T3189" s="22">
        <v>0</v>
      </c>
    </row>
    <row r="3190" spans="1:20" s="10" customFormat="1" outlineLevel="4" x14ac:dyDescent="0.35">
      <c r="A3190" s="10" t="s">
        <v>97</v>
      </c>
      <c r="B3190" s="10" t="s">
        <v>98</v>
      </c>
      <c r="C3190" s="15" t="s">
        <v>3733</v>
      </c>
      <c r="D3190" s="7" t="s">
        <v>3734</v>
      </c>
      <c r="E3190" s="10" t="s">
        <v>3734</v>
      </c>
      <c r="F3190" s="7" t="s">
        <v>4</v>
      </c>
      <c r="G3190" s="5" t="s">
        <v>1006</v>
      </c>
      <c r="H3190" s="7" t="s">
        <v>3737</v>
      </c>
      <c r="I3190" s="6" t="s">
        <v>3738</v>
      </c>
      <c r="J3190" s="7" t="s">
        <v>4</v>
      </c>
      <c r="K3190" s="7" t="s">
        <v>4</v>
      </c>
      <c r="L3190" s="7" t="s">
        <v>4</v>
      </c>
      <c r="M3190" s="7" t="s">
        <v>5</v>
      </c>
      <c r="N3190" s="7" t="s">
        <v>3739</v>
      </c>
      <c r="O3190" s="21">
        <v>44693</v>
      </c>
      <c r="P3190" s="7" t="s">
        <v>3736</v>
      </c>
      <c r="Q3190" s="22">
        <v>1680.9</v>
      </c>
      <c r="R3190" s="22">
        <v>0</v>
      </c>
      <c r="S3190" s="22">
        <v>1680.9</v>
      </c>
      <c r="T3190" s="22">
        <v>0</v>
      </c>
    </row>
    <row r="3191" spans="1:20" s="10" customFormat="1" outlineLevel="4" x14ac:dyDescent="0.35">
      <c r="A3191" s="10" t="s">
        <v>97</v>
      </c>
      <c r="B3191" s="10" t="s">
        <v>98</v>
      </c>
      <c r="C3191" s="15" t="s">
        <v>3733</v>
      </c>
      <c r="D3191" s="7" t="s">
        <v>3734</v>
      </c>
      <c r="E3191" s="10" t="s">
        <v>3734</v>
      </c>
      <c r="F3191" s="7" t="s">
        <v>4</v>
      </c>
      <c r="G3191" s="5" t="s">
        <v>1006</v>
      </c>
      <c r="H3191" s="7" t="s">
        <v>3737</v>
      </c>
      <c r="I3191" s="6" t="s">
        <v>3738</v>
      </c>
      <c r="J3191" s="7" t="s">
        <v>4</v>
      </c>
      <c r="K3191" s="7" t="s">
        <v>4</v>
      </c>
      <c r="L3191" s="7" t="s">
        <v>4</v>
      </c>
      <c r="M3191" s="7" t="s">
        <v>5</v>
      </c>
      <c r="N3191" s="7" t="s">
        <v>3740</v>
      </c>
      <c r="O3191" s="21">
        <v>44693</v>
      </c>
      <c r="P3191" s="7" t="s">
        <v>3736</v>
      </c>
      <c r="Q3191" s="22">
        <v>563.94000000000005</v>
      </c>
      <c r="R3191" s="22">
        <v>0</v>
      </c>
      <c r="S3191" s="22">
        <v>563.94000000000005</v>
      </c>
      <c r="T3191" s="22">
        <v>0</v>
      </c>
    </row>
    <row r="3192" spans="1:20" s="10" customFormat="1" outlineLevel="4" x14ac:dyDescent="0.35">
      <c r="A3192" s="10" t="s">
        <v>97</v>
      </c>
      <c r="B3192" s="10" t="s">
        <v>98</v>
      </c>
      <c r="C3192" s="15" t="s">
        <v>3733</v>
      </c>
      <c r="D3192" s="7" t="s">
        <v>3734</v>
      </c>
      <c r="E3192" s="10" t="s">
        <v>3734</v>
      </c>
      <c r="F3192" s="7" t="s">
        <v>4</v>
      </c>
      <c r="G3192" s="5" t="s">
        <v>1006</v>
      </c>
      <c r="H3192" s="7" t="s">
        <v>3737</v>
      </c>
      <c r="I3192" s="6" t="s">
        <v>3738</v>
      </c>
      <c r="J3192" s="7" t="s">
        <v>4</v>
      </c>
      <c r="K3192" s="7" t="s">
        <v>4</v>
      </c>
      <c r="L3192" s="7" t="s">
        <v>4</v>
      </c>
      <c r="M3192" s="7" t="s">
        <v>5</v>
      </c>
      <c r="N3192" s="7" t="s">
        <v>3741</v>
      </c>
      <c r="O3192" s="21">
        <v>44693</v>
      </c>
      <c r="P3192" s="7" t="s">
        <v>3736</v>
      </c>
      <c r="Q3192" s="22">
        <v>5824.82</v>
      </c>
      <c r="R3192" s="22">
        <v>0</v>
      </c>
      <c r="S3192" s="22">
        <v>5824.82</v>
      </c>
      <c r="T3192" s="22">
        <v>0</v>
      </c>
    </row>
    <row r="3193" spans="1:20" s="10" customFormat="1" outlineLevel="4" x14ac:dyDescent="0.35">
      <c r="A3193" s="10" t="s">
        <v>97</v>
      </c>
      <c r="B3193" s="10" t="s">
        <v>98</v>
      </c>
      <c r="C3193" s="15" t="s">
        <v>3733</v>
      </c>
      <c r="D3193" s="7" t="s">
        <v>3734</v>
      </c>
      <c r="E3193" s="10" t="s">
        <v>3734</v>
      </c>
      <c r="F3193" s="7" t="s">
        <v>4</v>
      </c>
      <c r="G3193" s="5" t="s">
        <v>1006</v>
      </c>
      <c r="H3193" s="7" t="s">
        <v>3737</v>
      </c>
      <c r="I3193" s="6" t="s">
        <v>3738</v>
      </c>
      <c r="J3193" s="7" t="s">
        <v>4</v>
      </c>
      <c r="K3193" s="7" t="s">
        <v>4</v>
      </c>
      <c r="L3193" s="7" t="s">
        <v>4</v>
      </c>
      <c r="M3193" s="7" t="s">
        <v>5</v>
      </c>
      <c r="N3193" s="7" t="s">
        <v>3742</v>
      </c>
      <c r="O3193" s="21">
        <v>44700</v>
      </c>
      <c r="P3193" s="7" t="s">
        <v>3743</v>
      </c>
      <c r="Q3193" s="22">
        <v>479.65</v>
      </c>
      <c r="R3193" s="22">
        <v>0</v>
      </c>
      <c r="S3193" s="22">
        <v>479.65</v>
      </c>
      <c r="T3193" s="22">
        <v>0</v>
      </c>
    </row>
    <row r="3194" spans="1:20" s="10" customFormat="1" outlineLevel="4" x14ac:dyDescent="0.35">
      <c r="A3194" s="10" t="s">
        <v>97</v>
      </c>
      <c r="B3194" s="10" t="s">
        <v>98</v>
      </c>
      <c r="C3194" s="15" t="s">
        <v>3733</v>
      </c>
      <c r="D3194" s="7" t="s">
        <v>3734</v>
      </c>
      <c r="E3194" s="10" t="s">
        <v>3734</v>
      </c>
      <c r="F3194" s="7" t="s">
        <v>4</v>
      </c>
      <c r="G3194" s="5" t="s">
        <v>1006</v>
      </c>
      <c r="H3194" s="7" t="s">
        <v>3737</v>
      </c>
      <c r="I3194" s="6" t="s">
        <v>3738</v>
      </c>
      <c r="J3194" s="7" t="s">
        <v>4</v>
      </c>
      <c r="K3194" s="7" t="s">
        <v>4</v>
      </c>
      <c r="L3194" s="7" t="s">
        <v>4</v>
      </c>
      <c r="M3194" s="7" t="s">
        <v>5</v>
      </c>
      <c r="N3194" s="7" t="s">
        <v>3744</v>
      </c>
      <c r="O3194" s="21">
        <v>44732</v>
      </c>
      <c r="P3194" s="7" t="s">
        <v>3745</v>
      </c>
      <c r="Q3194" s="22">
        <v>3623.24</v>
      </c>
      <c r="R3194" s="22">
        <v>0</v>
      </c>
      <c r="S3194" s="22">
        <v>3623.24</v>
      </c>
      <c r="T3194" s="22">
        <v>0</v>
      </c>
    </row>
    <row r="3195" spans="1:20" s="10" customFormat="1" outlineLevel="4" x14ac:dyDescent="0.35">
      <c r="A3195" s="10" t="s">
        <v>97</v>
      </c>
      <c r="B3195" s="10" t="s">
        <v>98</v>
      </c>
      <c r="C3195" s="15" t="s">
        <v>3733</v>
      </c>
      <c r="D3195" s="7" t="s">
        <v>3734</v>
      </c>
      <c r="E3195" s="10" t="s">
        <v>3734</v>
      </c>
      <c r="F3195" s="7" t="s">
        <v>4</v>
      </c>
      <c r="G3195" s="5" t="s">
        <v>1006</v>
      </c>
      <c r="H3195" s="7" t="s">
        <v>3737</v>
      </c>
      <c r="I3195" s="6" t="s">
        <v>3738</v>
      </c>
      <c r="J3195" s="7" t="s">
        <v>4</v>
      </c>
      <c r="K3195" s="7" t="s">
        <v>4</v>
      </c>
      <c r="L3195" s="7" t="s">
        <v>4</v>
      </c>
      <c r="M3195" s="7" t="s">
        <v>5</v>
      </c>
      <c r="N3195" s="7" t="s">
        <v>3746</v>
      </c>
      <c r="O3195" s="21">
        <v>44732</v>
      </c>
      <c r="P3195" s="7" t="s">
        <v>3745</v>
      </c>
      <c r="Q3195" s="22">
        <v>1112.43</v>
      </c>
      <c r="R3195" s="22">
        <v>0</v>
      </c>
      <c r="S3195" s="22">
        <v>1112.43</v>
      </c>
      <c r="T3195" s="22">
        <v>0</v>
      </c>
    </row>
    <row r="3196" spans="1:20" s="10" customFormat="1" outlineLevel="4" x14ac:dyDescent="0.35">
      <c r="A3196" s="10" t="s">
        <v>97</v>
      </c>
      <c r="B3196" s="10" t="s">
        <v>98</v>
      </c>
      <c r="C3196" s="15" t="s">
        <v>3733</v>
      </c>
      <c r="D3196" s="7" t="s">
        <v>3734</v>
      </c>
      <c r="E3196" s="10" t="s">
        <v>3734</v>
      </c>
      <c r="F3196" s="7" t="s">
        <v>4</v>
      </c>
      <c r="G3196" s="5" t="s">
        <v>1006</v>
      </c>
      <c r="H3196" s="7" t="s">
        <v>3737</v>
      </c>
      <c r="I3196" s="6" t="s">
        <v>3738</v>
      </c>
      <c r="J3196" s="7" t="s">
        <v>3747</v>
      </c>
      <c r="K3196" s="7" t="s">
        <v>4</v>
      </c>
      <c r="L3196" s="7" t="s">
        <v>4</v>
      </c>
      <c r="M3196" s="7" t="s">
        <v>5</v>
      </c>
      <c r="N3196" s="7" t="s">
        <v>3748</v>
      </c>
      <c r="O3196" s="21">
        <v>44378</v>
      </c>
      <c r="P3196" s="7" t="s">
        <v>3749</v>
      </c>
      <c r="Q3196" s="22">
        <v>12840.23</v>
      </c>
      <c r="R3196" s="22">
        <v>0</v>
      </c>
      <c r="S3196" s="22">
        <v>12840.23</v>
      </c>
      <c r="T3196" s="22">
        <v>0</v>
      </c>
    </row>
    <row r="3197" spans="1:20" s="10" customFormat="1" outlineLevel="4" x14ac:dyDescent="0.35">
      <c r="A3197" s="10" t="s">
        <v>97</v>
      </c>
      <c r="B3197" s="10" t="s">
        <v>98</v>
      </c>
      <c r="C3197" s="15" t="s">
        <v>3733</v>
      </c>
      <c r="D3197" s="7" t="s">
        <v>3734</v>
      </c>
      <c r="E3197" s="10" t="s">
        <v>3734</v>
      </c>
      <c r="F3197" s="7" t="s">
        <v>4</v>
      </c>
      <c r="G3197" s="5" t="s">
        <v>1006</v>
      </c>
      <c r="H3197" s="7" t="s">
        <v>3737</v>
      </c>
      <c r="I3197" s="6" t="s">
        <v>3738</v>
      </c>
      <c r="J3197" s="7" t="s">
        <v>3747</v>
      </c>
      <c r="K3197" s="7" t="s">
        <v>4</v>
      </c>
      <c r="L3197" s="7" t="s">
        <v>4</v>
      </c>
      <c r="M3197" s="7" t="s">
        <v>5</v>
      </c>
      <c r="N3197" s="7" t="s">
        <v>3750</v>
      </c>
      <c r="O3197" s="21">
        <v>44378</v>
      </c>
      <c r="P3197" s="7" t="s">
        <v>3749</v>
      </c>
      <c r="Q3197" s="22">
        <v>6667.53</v>
      </c>
      <c r="R3197" s="22">
        <v>0</v>
      </c>
      <c r="S3197" s="22">
        <v>6667.53</v>
      </c>
      <c r="T3197" s="22">
        <v>0</v>
      </c>
    </row>
    <row r="3198" spans="1:20" s="10" customFormat="1" outlineLevel="4" x14ac:dyDescent="0.35">
      <c r="A3198" s="10" t="s">
        <v>97</v>
      </c>
      <c r="B3198" s="10" t="s">
        <v>98</v>
      </c>
      <c r="C3198" s="15" t="s">
        <v>3733</v>
      </c>
      <c r="D3198" s="7" t="s">
        <v>3734</v>
      </c>
      <c r="E3198" s="10" t="s">
        <v>3734</v>
      </c>
      <c r="F3198" s="7" t="s">
        <v>4</v>
      </c>
      <c r="G3198" s="5" t="s">
        <v>1006</v>
      </c>
      <c r="H3198" s="7" t="s">
        <v>3737</v>
      </c>
      <c r="I3198" s="6" t="s">
        <v>3738</v>
      </c>
      <c r="J3198" s="7" t="s">
        <v>3747</v>
      </c>
      <c r="K3198" s="7" t="s">
        <v>4</v>
      </c>
      <c r="L3198" s="7" t="s">
        <v>4</v>
      </c>
      <c r="M3198" s="7" t="s">
        <v>5</v>
      </c>
      <c r="N3198" s="7" t="s">
        <v>3751</v>
      </c>
      <c r="O3198" s="21">
        <v>44595</v>
      </c>
      <c r="P3198" s="7" t="s">
        <v>3752</v>
      </c>
      <c r="Q3198" s="22">
        <v>774.9</v>
      </c>
      <c r="R3198" s="22">
        <v>0</v>
      </c>
      <c r="S3198" s="22">
        <v>774.9</v>
      </c>
      <c r="T3198" s="22">
        <v>0</v>
      </c>
    </row>
    <row r="3199" spans="1:20" s="10" customFormat="1" outlineLevel="4" x14ac:dyDescent="0.35">
      <c r="A3199" s="10" t="s">
        <v>97</v>
      </c>
      <c r="B3199" s="10" t="s">
        <v>98</v>
      </c>
      <c r="C3199" s="15" t="s">
        <v>3733</v>
      </c>
      <c r="D3199" s="7" t="s">
        <v>3734</v>
      </c>
      <c r="E3199" s="10" t="s">
        <v>3734</v>
      </c>
      <c r="F3199" s="7" t="s">
        <v>4</v>
      </c>
      <c r="G3199" s="5" t="s">
        <v>1006</v>
      </c>
      <c r="H3199" s="7" t="s">
        <v>3737</v>
      </c>
      <c r="I3199" s="6" t="s">
        <v>3738</v>
      </c>
      <c r="J3199" s="7" t="s">
        <v>3747</v>
      </c>
      <c r="K3199" s="7" t="s">
        <v>4</v>
      </c>
      <c r="L3199" s="7" t="s">
        <v>4</v>
      </c>
      <c r="M3199" s="7" t="s">
        <v>5</v>
      </c>
      <c r="N3199" s="7" t="s">
        <v>3753</v>
      </c>
      <c r="O3199" s="21">
        <v>44606</v>
      </c>
      <c r="P3199" s="7" t="s">
        <v>3754</v>
      </c>
      <c r="Q3199" s="22">
        <v>4519.17</v>
      </c>
      <c r="R3199" s="22">
        <v>0</v>
      </c>
      <c r="S3199" s="22">
        <v>4519.17</v>
      </c>
      <c r="T3199" s="22">
        <v>0</v>
      </c>
    </row>
    <row r="3200" spans="1:20" s="10" customFormat="1" outlineLevel="4" x14ac:dyDescent="0.35">
      <c r="A3200" s="10" t="s">
        <v>97</v>
      </c>
      <c r="B3200" s="10" t="s">
        <v>98</v>
      </c>
      <c r="C3200" s="15" t="s">
        <v>3733</v>
      </c>
      <c r="D3200" s="7" t="s">
        <v>3734</v>
      </c>
      <c r="E3200" s="10" t="s">
        <v>3734</v>
      </c>
      <c r="F3200" s="7" t="s">
        <v>4</v>
      </c>
      <c r="G3200" s="5" t="s">
        <v>1006</v>
      </c>
      <c r="H3200" s="7" t="s">
        <v>3737</v>
      </c>
      <c r="I3200" s="6" t="s">
        <v>3738</v>
      </c>
      <c r="J3200" s="7" t="s">
        <v>3747</v>
      </c>
      <c r="K3200" s="7" t="s">
        <v>4</v>
      </c>
      <c r="L3200" s="7" t="s">
        <v>4</v>
      </c>
      <c r="M3200" s="7" t="s">
        <v>5</v>
      </c>
      <c r="N3200" s="7" t="s">
        <v>3755</v>
      </c>
      <c r="O3200" s="21">
        <v>44690</v>
      </c>
      <c r="P3200" s="7" t="s">
        <v>3756</v>
      </c>
      <c r="Q3200" s="22">
        <v>1779.64</v>
      </c>
      <c r="R3200" s="22">
        <v>0</v>
      </c>
      <c r="S3200" s="22">
        <v>1779.64</v>
      </c>
      <c r="T3200" s="22">
        <v>0</v>
      </c>
    </row>
    <row r="3201" spans="1:20" s="10" customFormat="1" outlineLevel="4" x14ac:dyDescent="0.35">
      <c r="A3201" s="10" t="s">
        <v>97</v>
      </c>
      <c r="B3201" s="10" t="s">
        <v>98</v>
      </c>
      <c r="C3201" s="15" t="s">
        <v>3733</v>
      </c>
      <c r="D3201" s="7" t="s">
        <v>3734</v>
      </c>
      <c r="E3201" s="10" t="s">
        <v>3734</v>
      </c>
      <c r="F3201" s="5" t="s">
        <v>12484</v>
      </c>
      <c r="G3201" s="7" t="s">
        <v>4</v>
      </c>
      <c r="H3201" s="7" t="s">
        <v>3737</v>
      </c>
      <c r="I3201" s="6" t="s">
        <v>3738</v>
      </c>
      <c r="J3201" s="7" t="s">
        <v>4</v>
      </c>
      <c r="K3201" s="7" t="s">
        <v>4</v>
      </c>
      <c r="L3201" s="7" t="s">
        <v>4</v>
      </c>
      <c r="M3201" s="7" t="s">
        <v>5</v>
      </c>
      <c r="N3201" s="7" t="s">
        <v>3735</v>
      </c>
      <c r="O3201" s="21">
        <v>44693</v>
      </c>
      <c r="P3201" s="7" t="s">
        <v>3736</v>
      </c>
      <c r="Q3201" s="22">
        <v>11096.29</v>
      </c>
      <c r="R3201" s="22">
        <v>11096.29</v>
      </c>
      <c r="S3201" s="22">
        <v>0</v>
      </c>
      <c r="T3201" s="22">
        <v>0</v>
      </c>
    </row>
    <row r="3202" spans="1:20" s="10" customFormat="1" outlineLevel="4" x14ac:dyDescent="0.35">
      <c r="A3202" s="10" t="s">
        <v>97</v>
      </c>
      <c r="B3202" s="10" t="s">
        <v>98</v>
      </c>
      <c r="C3202" s="15" t="s">
        <v>3733</v>
      </c>
      <c r="D3202" s="7" t="s">
        <v>3734</v>
      </c>
      <c r="E3202" s="10" t="s">
        <v>3734</v>
      </c>
      <c r="F3202" s="5" t="s">
        <v>12484</v>
      </c>
      <c r="G3202" s="7" t="s">
        <v>4</v>
      </c>
      <c r="H3202" s="7" t="s">
        <v>3737</v>
      </c>
      <c r="I3202" s="6" t="s">
        <v>3738</v>
      </c>
      <c r="J3202" s="7" t="s">
        <v>4</v>
      </c>
      <c r="K3202" s="7" t="s">
        <v>4</v>
      </c>
      <c r="L3202" s="7" t="s">
        <v>4</v>
      </c>
      <c r="M3202" s="7" t="s">
        <v>5</v>
      </c>
      <c r="N3202" s="7" t="s">
        <v>3739</v>
      </c>
      <c r="O3202" s="21">
        <v>44693</v>
      </c>
      <c r="P3202" s="7" t="s">
        <v>3736</v>
      </c>
      <c r="Q3202" s="22">
        <v>6723.61</v>
      </c>
      <c r="R3202" s="22">
        <v>6723.61</v>
      </c>
      <c r="S3202" s="22">
        <v>0</v>
      </c>
      <c r="T3202" s="22">
        <v>0</v>
      </c>
    </row>
    <row r="3203" spans="1:20" s="10" customFormat="1" outlineLevel="4" x14ac:dyDescent="0.35">
      <c r="A3203" s="10" t="s">
        <v>97</v>
      </c>
      <c r="B3203" s="10" t="s">
        <v>98</v>
      </c>
      <c r="C3203" s="15" t="s">
        <v>3733</v>
      </c>
      <c r="D3203" s="7" t="s">
        <v>3734</v>
      </c>
      <c r="E3203" s="10" t="s">
        <v>3734</v>
      </c>
      <c r="F3203" s="5" t="s">
        <v>12484</v>
      </c>
      <c r="G3203" s="7" t="s">
        <v>4</v>
      </c>
      <c r="H3203" s="7" t="s">
        <v>3737</v>
      </c>
      <c r="I3203" s="6" t="s">
        <v>3738</v>
      </c>
      <c r="J3203" s="7" t="s">
        <v>4</v>
      </c>
      <c r="K3203" s="7" t="s">
        <v>4</v>
      </c>
      <c r="L3203" s="7" t="s">
        <v>4</v>
      </c>
      <c r="M3203" s="7" t="s">
        <v>5</v>
      </c>
      <c r="N3203" s="7" t="s">
        <v>3740</v>
      </c>
      <c r="O3203" s="21">
        <v>44693</v>
      </c>
      <c r="P3203" s="7" t="s">
        <v>3736</v>
      </c>
      <c r="Q3203" s="22">
        <v>2255.77</v>
      </c>
      <c r="R3203" s="22">
        <v>2255.77</v>
      </c>
      <c r="S3203" s="22">
        <v>0</v>
      </c>
      <c r="T3203" s="22">
        <v>0</v>
      </c>
    </row>
    <row r="3204" spans="1:20" s="10" customFormat="1" outlineLevel="4" x14ac:dyDescent="0.35">
      <c r="A3204" s="10" t="s">
        <v>97</v>
      </c>
      <c r="B3204" s="10" t="s">
        <v>98</v>
      </c>
      <c r="C3204" s="15" t="s">
        <v>3733</v>
      </c>
      <c r="D3204" s="7" t="s">
        <v>3734</v>
      </c>
      <c r="E3204" s="10" t="s">
        <v>3734</v>
      </c>
      <c r="F3204" s="5" t="s">
        <v>12484</v>
      </c>
      <c r="G3204" s="7" t="s">
        <v>4</v>
      </c>
      <c r="H3204" s="7" t="s">
        <v>3737</v>
      </c>
      <c r="I3204" s="6" t="s">
        <v>3738</v>
      </c>
      <c r="J3204" s="7" t="s">
        <v>4</v>
      </c>
      <c r="K3204" s="7" t="s">
        <v>4</v>
      </c>
      <c r="L3204" s="7" t="s">
        <v>4</v>
      </c>
      <c r="M3204" s="7" t="s">
        <v>5</v>
      </c>
      <c r="N3204" s="7" t="s">
        <v>3741</v>
      </c>
      <c r="O3204" s="21">
        <v>44693</v>
      </c>
      <c r="P3204" s="7" t="s">
        <v>3736</v>
      </c>
      <c r="Q3204" s="22">
        <v>23299.3</v>
      </c>
      <c r="R3204" s="22">
        <v>23299.3</v>
      </c>
      <c r="S3204" s="22">
        <v>0</v>
      </c>
      <c r="T3204" s="22">
        <v>0</v>
      </c>
    </row>
    <row r="3205" spans="1:20" s="10" customFormat="1" outlineLevel="4" x14ac:dyDescent="0.35">
      <c r="A3205" s="10" t="s">
        <v>97</v>
      </c>
      <c r="B3205" s="10" t="s">
        <v>98</v>
      </c>
      <c r="C3205" s="15" t="s">
        <v>3733</v>
      </c>
      <c r="D3205" s="7" t="s">
        <v>3734</v>
      </c>
      <c r="E3205" s="10" t="s">
        <v>3734</v>
      </c>
      <c r="F3205" s="5" t="s">
        <v>12484</v>
      </c>
      <c r="G3205" s="7" t="s">
        <v>4</v>
      </c>
      <c r="H3205" s="7" t="s">
        <v>3737</v>
      </c>
      <c r="I3205" s="6" t="s">
        <v>3738</v>
      </c>
      <c r="J3205" s="7" t="s">
        <v>4</v>
      </c>
      <c r="K3205" s="7" t="s">
        <v>4</v>
      </c>
      <c r="L3205" s="7" t="s">
        <v>4</v>
      </c>
      <c r="M3205" s="7" t="s">
        <v>5</v>
      </c>
      <c r="N3205" s="7" t="s">
        <v>3742</v>
      </c>
      <c r="O3205" s="21">
        <v>44700</v>
      </c>
      <c r="P3205" s="7" t="s">
        <v>3743</v>
      </c>
      <c r="Q3205" s="22">
        <v>1918.58</v>
      </c>
      <c r="R3205" s="22">
        <v>1918.58</v>
      </c>
      <c r="S3205" s="22">
        <v>0</v>
      </c>
      <c r="T3205" s="22">
        <v>0</v>
      </c>
    </row>
    <row r="3206" spans="1:20" s="10" customFormat="1" outlineLevel="4" x14ac:dyDescent="0.35">
      <c r="A3206" s="10" t="s">
        <v>97</v>
      </c>
      <c r="B3206" s="10" t="s">
        <v>98</v>
      </c>
      <c r="C3206" s="15" t="s">
        <v>3733</v>
      </c>
      <c r="D3206" s="7" t="s">
        <v>3734</v>
      </c>
      <c r="E3206" s="10" t="s">
        <v>3734</v>
      </c>
      <c r="F3206" s="5" t="s">
        <v>12484</v>
      </c>
      <c r="G3206" s="7" t="s">
        <v>4</v>
      </c>
      <c r="H3206" s="7" t="s">
        <v>3737</v>
      </c>
      <c r="I3206" s="6" t="s">
        <v>3738</v>
      </c>
      <c r="J3206" s="7" t="s">
        <v>4</v>
      </c>
      <c r="K3206" s="7" t="s">
        <v>4</v>
      </c>
      <c r="L3206" s="7" t="s">
        <v>4</v>
      </c>
      <c r="M3206" s="7" t="s">
        <v>5</v>
      </c>
      <c r="N3206" s="7" t="s">
        <v>3744</v>
      </c>
      <c r="O3206" s="21">
        <v>44732</v>
      </c>
      <c r="P3206" s="7" t="s">
        <v>3745</v>
      </c>
      <c r="Q3206" s="22">
        <v>14492.96</v>
      </c>
      <c r="R3206" s="22">
        <v>14492.96</v>
      </c>
      <c r="S3206" s="22">
        <v>0</v>
      </c>
      <c r="T3206" s="22">
        <v>0</v>
      </c>
    </row>
    <row r="3207" spans="1:20" s="10" customFormat="1" outlineLevel="4" x14ac:dyDescent="0.35">
      <c r="A3207" s="10" t="s">
        <v>97</v>
      </c>
      <c r="B3207" s="10" t="s">
        <v>98</v>
      </c>
      <c r="C3207" s="15" t="s">
        <v>3733</v>
      </c>
      <c r="D3207" s="7" t="s">
        <v>3734</v>
      </c>
      <c r="E3207" s="10" t="s">
        <v>3734</v>
      </c>
      <c r="F3207" s="5" t="s">
        <v>12484</v>
      </c>
      <c r="G3207" s="7" t="s">
        <v>4</v>
      </c>
      <c r="H3207" s="7" t="s">
        <v>3737</v>
      </c>
      <c r="I3207" s="6" t="s">
        <v>3738</v>
      </c>
      <c r="J3207" s="7" t="s">
        <v>4</v>
      </c>
      <c r="K3207" s="7" t="s">
        <v>4</v>
      </c>
      <c r="L3207" s="7" t="s">
        <v>4</v>
      </c>
      <c r="M3207" s="7" t="s">
        <v>5</v>
      </c>
      <c r="N3207" s="7" t="s">
        <v>3746</v>
      </c>
      <c r="O3207" s="21">
        <v>44732</v>
      </c>
      <c r="P3207" s="7" t="s">
        <v>3745</v>
      </c>
      <c r="Q3207" s="22">
        <v>4449.7299999999996</v>
      </c>
      <c r="R3207" s="22">
        <v>4449.7299999999996</v>
      </c>
      <c r="S3207" s="22">
        <v>0</v>
      </c>
      <c r="T3207" s="22">
        <v>0</v>
      </c>
    </row>
    <row r="3208" spans="1:20" s="10" customFormat="1" outlineLevel="4" x14ac:dyDescent="0.35">
      <c r="A3208" s="10" t="s">
        <v>97</v>
      </c>
      <c r="B3208" s="10" t="s">
        <v>98</v>
      </c>
      <c r="C3208" s="15" t="s">
        <v>3733</v>
      </c>
      <c r="D3208" s="7" t="s">
        <v>3734</v>
      </c>
      <c r="E3208" s="10" t="s">
        <v>3734</v>
      </c>
      <c r="F3208" s="5" t="s">
        <v>12484</v>
      </c>
      <c r="G3208" s="7" t="s">
        <v>4</v>
      </c>
      <c r="H3208" s="7" t="s">
        <v>3737</v>
      </c>
      <c r="I3208" s="6" t="s">
        <v>3738</v>
      </c>
      <c r="J3208" s="7" t="s">
        <v>3747</v>
      </c>
      <c r="K3208" s="7" t="s">
        <v>4</v>
      </c>
      <c r="L3208" s="7" t="s">
        <v>4</v>
      </c>
      <c r="M3208" s="7" t="s">
        <v>5</v>
      </c>
      <c r="N3208" s="7" t="s">
        <v>3748</v>
      </c>
      <c r="O3208" s="21">
        <v>44378</v>
      </c>
      <c r="P3208" s="7" t="s">
        <v>3749</v>
      </c>
      <c r="Q3208" s="22">
        <v>51360.93</v>
      </c>
      <c r="R3208" s="22">
        <v>51360.93</v>
      </c>
      <c r="S3208" s="22">
        <v>0</v>
      </c>
      <c r="T3208" s="22">
        <v>0</v>
      </c>
    </row>
    <row r="3209" spans="1:20" s="10" customFormat="1" outlineLevel="4" x14ac:dyDescent="0.35">
      <c r="A3209" s="10" t="s">
        <v>97</v>
      </c>
      <c r="B3209" s="10" t="s">
        <v>98</v>
      </c>
      <c r="C3209" s="15" t="s">
        <v>3733</v>
      </c>
      <c r="D3209" s="7" t="s">
        <v>3734</v>
      </c>
      <c r="E3209" s="10" t="s">
        <v>3734</v>
      </c>
      <c r="F3209" s="5" t="s">
        <v>12484</v>
      </c>
      <c r="G3209" s="7" t="s">
        <v>4</v>
      </c>
      <c r="H3209" s="7" t="s">
        <v>3737</v>
      </c>
      <c r="I3209" s="6" t="s">
        <v>3738</v>
      </c>
      <c r="J3209" s="7" t="s">
        <v>3747</v>
      </c>
      <c r="K3209" s="7" t="s">
        <v>4</v>
      </c>
      <c r="L3209" s="7" t="s">
        <v>4</v>
      </c>
      <c r="M3209" s="7" t="s">
        <v>5</v>
      </c>
      <c r="N3209" s="7" t="s">
        <v>3750</v>
      </c>
      <c r="O3209" s="21">
        <v>44378</v>
      </c>
      <c r="P3209" s="7" t="s">
        <v>3749</v>
      </c>
      <c r="Q3209" s="22">
        <v>26670.1</v>
      </c>
      <c r="R3209" s="22">
        <v>26670.1</v>
      </c>
      <c r="S3209" s="22">
        <v>0</v>
      </c>
      <c r="T3209" s="22">
        <v>0</v>
      </c>
    </row>
    <row r="3210" spans="1:20" s="10" customFormat="1" outlineLevel="4" x14ac:dyDescent="0.35">
      <c r="A3210" s="10" t="s">
        <v>97</v>
      </c>
      <c r="B3210" s="10" t="s">
        <v>98</v>
      </c>
      <c r="C3210" s="15" t="s">
        <v>3733</v>
      </c>
      <c r="D3210" s="7" t="s">
        <v>3734</v>
      </c>
      <c r="E3210" s="10" t="s">
        <v>3734</v>
      </c>
      <c r="F3210" s="5" t="s">
        <v>12484</v>
      </c>
      <c r="G3210" s="7" t="s">
        <v>4</v>
      </c>
      <c r="H3210" s="7" t="s">
        <v>3737</v>
      </c>
      <c r="I3210" s="6" t="s">
        <v>3738</v>
      </c>
      <c r="J3210" s="7" t="s">
        <v>3747</v>
      </c>
      <c r="K3210" s="7" t="s">
        <v>4</v>
      </c>
      <c r="L3210" s="7" t="s">
        <v>4</v>
      </c>
      <c r="M3210" s="7" t="s">
        <v>5</v>
      </c>
      <c r="N3210" s="7" t="s">
        <v>3751</v>
      </c>
      <c r="O3210" s="21">
        <v>44595</v>
      </c>
      <c r="P3210" s="7" t="s">
        <v>3752</v>
      </c>
      <c r="Q3210" s="22">
        <v>3099.59</v>
      </c>
      <c r="R3210" s="22">
        <v>3099.59</v>
      </c>
      <c r="S3210" s="22">
        <v>0</v>
      </c>
      <c r="T3210" s="22">
        <v>0</v>
      </c>
    </row>
    <row r="3211" spans="1:20" s="10" customFormat="1" outlineLevel="4" x14ac:dyDescent="0.35">
      <c r="A3211" s="10" t="s">
        <v>97</v>
      </c>
      <c r="B3211" s="10" t="s">
        <v>98</v>
      </c>
      <c r="C3211" s="15" t="s">
        <v>3733</v>
      </c>
      <c r="D3211" s="7" t="s">
        <v>3734</v>
      </c>
      <c r="E3211" s="10" t="s">
        <v>3734</v>
      </c>
      <c r="F3211" s="5" t="s">
        <v>12484</v>
      </c>
      <c r="G3211" s="7" t="s">
        <v>4</v>
      </c>
      <c r="H3211" s="7" t="s">
        <v>3737</v>
      </c>
      <c r="I3211" s="6" t="s">
        <v>3738</v>
      </c>
      <c r="J3211" s="7" t="s">
        <v>3747</v>
      </c>
      <c r="K3211" s="7" t="s">
        <v>4</v>
      </c>
      <c r="L3211" s="7" t="s">
        <v>4</v>
      </c>
      <c r="M3211" s="7" t="s">
        <v>5</v>
      </c>
      <c r="N3211" s="7" t="s">
        <v>3753</v>
      </c>
      <c r="O3211" s="21">
        <v>44606</v>
      </c>
      <c r="P3211" s="7" t="s">
        <v>3754</v>
      </c>
      <c r="Q3211" s="22">
        <v>18076.689999999999</v>
      </c>
      <c r="R3211" s="22">
        <v>18076.689999999999</v>
      </c>
      <c r="S3211" s="22">
        <v>0</v>
      </c>
      <c r="T3211" s="22">
        <v>0</v>
      </c>
    </row>
    <row r="3212" spans="1:20" s="10" customFormat="1" outlineLevel="4" x14ac:dyDescent="0.35">
      <c r="A3212" s="10" t="s">
        <v>97</v>
      </c>
      <c r="B3212" s="10" t="s">
        <v>98</v>
      </c>
      <c r="C3212" s="15" t="s">
        <v>3733</v>
      </c>
      <c r="D3212" s="7" t="s">
        <v>3734</v>
      </c>
      <c r="E3212" s="10" t="s">
        <v>3734</v>
      </c>
      <c r="F3212" s="5" t="s">
        <v>12484</v>
      </c>
      <c r="G3212" s="7" t="s">
        <v>4</v>
      </c>
      <c r="H3212" s="7" t="s">
        <v>3737</v>
      </c>
      <c r="I3212" s="6" t="s">
        <v>3738</v>
      </c>
      <c r="J3212" s="7" t="s">
        <v>3747</v>
      </c>
      <c r="K3212" s="7" t="s">
        <v>4</v>
      </c>
      <c r="L3212" s="7" t="s">
        <v>4</v>
      </c>
      <c r="M3212" s="7" t="s">
        <v>5</v>
      </c>
      <c r="N3212" s="7" t="s">
        <v>3755</v>
      </c>
      <c r="O3212" s="21">
        <v>44690</v>
      </c>
      <c r="P3212" s="7" t="s">
        <v>3756</v>
      </c>
      <c r="Q3212" s="22">
        <v>7118.56</v>
      </c>
      <c r="R3212" s="22">
        <v>7118.56</v>
      </c>
      <c r="S3212" s="22">
        <v>0</v>
      </c>
      <c r="T3212" s="22">
        <v>0</v>
      </c>
    </row>
    <row r="3213" spans="1:20" outlineLevel="3" x14ac:dyDescent="0.35">
      <c r="H3213" s="1" t="s">
        <v>11543</v>
      </c>
      <c r="O3213" s="18"/>
      <c r="Q3213" s="19">
        <f>SUBTOTAL(9,Q3201:Q3212)</f>
        <v>170562.11000000002</v>
      </c>
      <c r="R3213" s="19">
        <f>SUBTOTAL(9,R3201:R3212)</f>
        <v>170562.11000000002</v>
      </c>
      <c r="S3213" s="19">
        <f>SUBTOTAL(9,S3201:S3212)</f>
        <v>0</v>
      </c>
      <c r="T3213" s="19">
        <f>SUBTOTAL(9,T3201:T3212)</f>
        <v>0</v>
      </c>
    </row>
    <row r="3214" spans="1:20" outlineLevel="4" x14ac:dyDescent="0.35">
      <c r="A3214" s="9" t="s">
        <v>97</v>
      </c>
      <c r="B3214" s="9" t="s">
        <v>98</v>
      </c>
      <c r="C3214" s="12" t="s">
        <v>3733</v>
      </c>
      <c r="D3214" s="5" t="s">
        <v>3734</v>
      </c>
      <c r="E3214" s="9" t="s">
        <v>3734</v>
      </c>
      <c r="F3214" s="5" t="s">
        <v>4</v>
      </c>
      <c r="G3214" s="5" t="s">
        <v>1006</v>
      </c>
      <c r="H3214" s="5" t="s">
        <v>3759</v>
      </c>
      <c r="I3214" s="4" t="s">
        <v>3760</v>
      </c>
      <c r="J3214" s="5" t="s">
        <v>3747</v>
      </c>
      <c r="K3214" s="5" t="s">
        <v>4</v>
      </c>
      <c r="L3214" s="5" t="s">
        <v>4</v>
      </c>
      <c r="M3214" s="5" t="s">
        <v>5</v>
      </c>
      <c r="N3214" s="5" t="s">
        <v>3757</v>
      </c>
      <c r="O3214" s="18">
        <v>44518</v>
      </c>
      <c r="P3214" s="5" t="s">
        <v>3758</v>
      </c>
      <c r="Q3214" s="19">
        <v>3091.81</v>
      </c>
      <c r="R3214" s="19">
        <v>0</v>
      </c>
      <c r="S3214" s="19">
        <v>3091.81</v>
      </c>
      <c r="T3214" s="19">
        <v>0</v>
      </c>
    </row>
    <row r="3215" spans="1:20" outlineLevel="4" x14ac:dyDescent="0.35">
      <c r="A3215" s="9" t="s">
        <v>97</v>
      </c>
      <c r="B3215" s="9" t="s">
        <v>98</v>
      </c>
      <c r="C3215" s="12" t="s">
        <v>3733</v>
      </c>
      <c r="D3215" s="5" t="s">
        <v>3734</v>
      </c>
      <c r="E3215" s="9" t="s">
        <v>3734</v>
      </c>
      <c r="F3215" s="5" t="s">
        <v>12484</v>
      </c>
      <c r="G3215" s="5" t="s">
        <v>4</v>
      </c>
      <c r="H3215" s="5" t="s">
        <v>3759</v>
      </c>
      <c r="I3215" s="4" t="s">
        <v>3760</v>
      </c>
      <c r="J3215" s="5" t="s">
        <v>3747</v>
      </c>
      <c r="K3215" s="5" t="s">
        <v>4</v>
      </c>
      <c r="L3215" s="5" t="s">
        <v>4</v>
      </c>
      <c r="M3215" s="5" t="s">
        <v>5</v>
      </c>
      <c r="N3215" s="5" t="s">
        <v>3757</v>
      </c>
      <c r="O3215" s="18">
        <v>44518</v>
      </c>
      <c r="P3215" s="5" t="s">
        <v>3758</v>
      </c>
      <c r="Q3215" s="19">
        <v>12367.26</v>
      </c>
      <c r="R3215" s="19">
        <v>12367.26</v>
      </c>
      <c r="S3215" s="19">
        <v>0</v>
      </c>
      <c r="T3215" s="19">
        <v>0</v>
      </c>
    </row>
    <row r="3216" spans="1:20" outlineLevel="3" x14ac:dyDescent="0.35">
      <c r="H3216" s="1" t="s">
        <v>11544</v>
      </c>
      <c r="O3216" s="18"/>
      <c r="Q3216" s="19">
        <f>SUBTOTAL(9,Q3214:Q3215)</f>
        <v>15459.07</v>
      </c>
      <c r="R3216" s="19">
        <f>SUBTOTAL(9,R3214:R3215)</f>
        <v>12367.26</v>
      </c>
      <c r="S3216" s="19">
        <f>SUBTOTAL(9,S3214:S3215)</f>
        <v>3091.81</v>
      </c>
      <c r="T3216" s="19">
        <f>SUBTOTAL(9,T3214:T3215)</f>
        <v>0</v>
      </c>
    </row>
    <row r="3217" spans="1:20" outlineLevel="2" x14ac:dyDescent="0.35">
      <c r="C3217" s="11" t="s">
        <v>10335</v>
      </c>
      <c r="O3217" s="18"/>
      <c r="Q3217" s="19">
        <f>SUBTOTAL(9,Q3201:Q3215)</f>
        <v>186021.18000000002</v>
      </c>
      <c r="R3217" s="19">
        <f>SUBTOTAL(9,R3201:R3215)</f>
        <v>182929.37000000002</v>
      </c>
      <c r="S3217" s="19">
        <f>SUBTOTAL(9,S3201:S3215)</f>
        <v>3091.81</v>
      </c>
      <c r="T3217" s="19">
        <f>SUBTOTAL(9,T3201:T3215)</f>
        <v>0</v>
      </c>
    </row>
    <row r="3218" spans="1:20" ht="58" outlineLevel="4" x14ac:dyDescent="0.35">
      <c r="A3218" s="9" t="s">
        <v>74</v>
      </c>
      <c r="B3218" s="9" t="s">
        <v>75</v>
      </c>
      <c r="C3218" s="12" t="s">
        <v>3767</v>
      </c>
      <c r="D3218" s="5" t="s">
        <v>3761</v>
      </c>
      <c r="E3218" s="9" t="s">
        <v>3761</v>
      </c>
      <c r="F3218" s="5" t="s">
        <v>4</v>
      </c>
      <c r="G3218" s="5" t="s">
        <v>729</v>
      </c>
      <c r="H3218" s="5" t="s">
        <v>3763</v>
      </c>
      <c r="I3218" s="4" t="s">
        <v>12641</v>
      </c>
      <c r="J3218" s="5" t="s">
        <v>4</v>
      </c>
      <c r="K3218" s="5" t="s">
        <v>4</v>
      </c>
      <c r="L3218" s="5" t="s">
        <v>4</v>
      </c>
      <c r="M3218" s="5" t="s">
        <v>5</v>
      </c>
      <c r="N3218" s="5" t="s">
        <v>3762</v>
      </c>
      <c r="O3218" s="18">
        <v>44425</v>
      </c>
      <c r="P3218" s="5" t="s">
        <v>7</v>
      </c>
      <c r="Q3218" s="19">
        <v>2700</v>
      </c>
      <c r="R3218" s="19">
        <v>0</v>
      </c>
      <c r="S3218" s="19">
        <v>2700</v>
      </c>
      <c r="T3218" s="19">
        <v>0</v>
      </c>
    </row>
    <row r="3219" spans="1:20" ht="58" outlineLevel="4" x14ac:dyDescent="0.35">
      <c r="A3219" s="9" t="s">
        <v>74</v>
      </c>
      <c r="B3219" s="9" t="s">
        <v>75</v>
      </c>
      <c r="C3219" s="12" t="s">
        <v>3767</v>
      </c>
      <c r="D3219" s="5" t="s">
        <v>3761</v>
      </c>
      <c r="E3219" s="9" t="s">
        <v>3761</v>
      </c>
      <c r="F3219" s="5" t="s">
        <v>4</v>
      </c>
      <c r="G3219" s="5" t="s">
        <v>729</v>
      </c>
      <c r="H3219" s="5" t="s">
        <v>3763</v>
      </c>
      <c r="I3219" s="4" t="s">
        <v>12641</v>
      </c>
      <c r="J3219" s="5" t="s">
        <v>4</v>
      </c>
      <c r="K3219" s="5" t="s">
        <v>4</v>
      </c>
      <c r="L3219" s="5" t="s">
        <v>4</v>
      </c>
      <c r="M3219" s="5" t="s">
        <v>5</v>
      </c>
      <c r="N3219" s="5" t="s">
        <v>3764</v>
      </c>
      <c r="O3219" s="18">
        <v>44571</v>
      </c>
      <c r="P3219" s="5" t="s">
        <v>7</v>
      </c>
      <c r="Q3219" s="19">
        <v>93206</v>
      </c>
      <c r="R3219" s="19">
        <v>0</v>
      </c>
      <c r="S3219" s="19">
        <v>93206</v>
      </c>
      <c r="T3219" s="19">
        <v>0</v>
      </c>
    </row>
    <row r="3220" spans="1:20" outlineLevel="3" x14ac:dyDescent="0.35">
      <c r="H3220" s="1" t="s">
        <v>11545</v>
      </c>
      <c r="O3220" s="18"/>
      <c r="Q3220" s="19">
        <f>SUBTOTAL(9,Q3218:Q3219)</f>
        <v>95906</v>
      </c>
      <c r="R3220" s="19">
        <f>SUBTOTAL(9,R3218:R3219)</f>
        <v>0</v>
      </c>
      <c r="S3220" s="19">
        <f>SUBTOTAL(9,S3218:S3219)</f>
        <v>95906</v>
      </c>
      <c r="T3220" s="19">
        <f>SUBTOTAL(9,T3218:T3219)</f>
        <v>0</v>
      </c>
    </row>
    <row r="3221" spans="1:20" ht="29" outlineLevel="4" x14ac:dyDescent="0.35">
      <c r="A3221" s="9" t="s">
        <v>74</v>
      </c>
      <c r="B3221" s="9" t="s">
        <v>75</v>
      </c>
      <c r="C3221" s="12" t="s">
        <v>3767</v>
      </c>
      <c r="D3221" s="5" t="s">
        <v>3761</v>
      </c>
      <c r="E3221" s="9" t="s">
        <v>3761</v>
      </c>
      <c r="F3221" s="5" t="s">
        <v>77</v>
      </c>
      <c r="G3221" s="5" t="s">
        <v>4</v>
      </c>
      <c r="H3221" s="5" t="s">
        <v>3766</v>
      </c>
      <c r="I3221" s="4" t="s">
        <v>3767</v>
      </c>
      <c r="J3221" s="5" t="s">
        <v>4</v>
      </c>
      <c r="K3221" s="5" t="s">
        <v>4</v>
      </c>
      <c r="L3221" s="5" t="s">
        <v>4</v>
      </c>
      <c r="M3221" s="5" t="s">
        <v>5</v>
      </c>
      <c r="N3221" s="5" t="s">
        <v>3765</v>
      </c>
      <c r="O3221" s="18">
        <v>44483</v>
      </c>
      <c r="P3221" s="5" t="s">
        <v>7</v>
      </c>
      <c r="Q3221" s="19">
        <v>1800</v>
      </c>
      <c r="R3221" s="19">
        <v>1800</v>
      </c>
      <c r="S3221" s="19">
        <v>0</v>
      </c>
      <c r="T3221" s="19">
        <v>0</v>
      </c>
    </row>
    <row r="3222" spans="1:20" outlineLevel="3" x14ac:dyDescent="0.35">
      <c r="H3222" s="1" t="s">
        <v>11546</v>
      </c>
      <c r="O3222" s="18"/>
      <c r="Q3222" s="19">
        <f>SUBTOTAL(9,Q3221:Q3221)</f>
        <v>1800</v>
      </c>
      <c r="R3222" s="19">
        <f>SUBTOTAL(9,R3221:R3221)</f>
        <v>1800</v>
      </c>
      <c r="S3222" s="19">
        <f>SUBTOTAL(9,S3221:S3221)</f>
        <v>0</v>
      </c>
      <c r="T3222" s="19">
        <f>SUBTOTAL(9,T3221:T3221)</f>
        <v>0</v>
      </c>
    </row>
    <row r="3223" spans="1:20" ht="29" outlineLevel="4" x14ac:dyDescent="0.35">
      <c r="A3223" s="9" t="s">
        <v>74</v>
      </c>
      <c r="B3223" s="9" t="s">
        <v>75</v>
      </c>
      <c r="C3223" s="12" t="s">
        <v>3767</v>
      </c>
      <c r="D3223" s="5" t="s">
        <v>3761</v>
      </c>
      <c r="E3223" s="9" t="s">
        <v>3761</v>
      </c>
      <c r="F3223" s="5" t="s">
        <v>77</v>
      </c>
      <c r="G3223" s="5" t="s">
        <v>4</v>
      </c>
      <c r="H3223" s="5" t="s">
        <v>3769</v>
      </c>
      <c r="I3223" s="4" t="s">
        <v>3767</v>
      </c>
      <c r="J3223" s="5" t="s">
        <v>4</v>
      </c>
      <c r="K3223" s="5" t="s">
        <v>4</v>
      </c>
      <c r="L3223" s="5" t="s">
        <v>4</v>
      </c>
      <c r="M3223" s="5" t="s">
        <v>5</v>
      </c>
      <c r="N3223" s="5" t="s">
        <v>3768</v>
      </c>
      <c r="O3223" s="18">
        <v>44551</v>
      </c>
      <c r="P3223" s="5" t="s">
        <v>7</v>
      </c>
      <c r="Q3223" s="19">
        <v>13000</v>
      </c>
      <c r="R3223" s="19">
        <v>13000</v>
      </c>
      <c r="S3223" s="19">
        <v>0</v>
      </c>
      <c r="T3223" s="19">
        <v>0</v>
      </c>
    </row>
    <row r="3224" spans="1:20" ht="29" outlineLevel="4" x14ac:dyDescent="0.35">
      <c r="A3224" s="9" t="s">
        <v>74</v>
      </c>
      <c r="B3224" s="9" t="s">
        <v>75</v>
      </c>
      <c r="C3224" s="12" t="s">
        <v>3767</v>
      </c>
      <c r="D3224" s="5" t="s">
        <v>3761</v>
      </c>
      <c r="E3224" s="9" t="s">
        <v>3761</v>
      </c>
      <c r="F3224" s="5" t="s">
        <v>77</v>
      </c>
      <c r="G3224" s="5" t="s">
        <v>4</v>
      </c>
      <c r="H3224" s="5" t="s">
        <v>3769</v>
      </c>
      <c r="I3224" s="4" t="s">
        <v>3767</v>
      </c>
      <c r="J3224" s="5" t="s">
        <v>4</v>
      </c>
      <c r="K3224" s="5" t="s">
        <v>4</v>
      </c>
      <c r="L3224" s="5" t="s">
        <v>4</v>
      </c>
      <c r="M3224" s="5" t="s">
        <v>5</v>
      </c>
      <c r="N3224" s="5" t="s">
        <v>3770</v>
      </c>
      <c r="O3224" s="18">
        <v>44643</v>
      </c>
      <c r="P3224" s="5" t="s">
        <v>7</v>
      </c>
      <c r="Q3224" s="19">
        <v>32000</v>
      </c>
      <c r="R3224" s="19">
        <v>32000</v>
      </c>
      <c r="S3224" s="19">
        <v>0</v>
      </c>
      <c r="T3224" s="19">
        <v>0</v>
      </c>
    </row>
    <row r="3225" spans="1:20" outlineLevel="3" x14ac:dyDescent="0.35">
      <c r="H3225" s="1" t="s">
        <v>11547</v>
      </c>
      <c r="O3225" s="18"/>
      <c r="Q3225" s="19">
        <f>SUBTOTAL(9,Q3223:Q3224)</f>
        <v>45000</v>
      </c>
      <c r="R3225" s="19">
        <f>SUBTOTAL(9,R3223:R3224)</f>
        <v>45000</v>
      </c>
      <c r="S3225" s="19">
        <f>SUBTOTAL(9,S3223:S3224)</f>
        <v>0</v>
      </c>
      <c r="T3225" s="19">
        <f>SUBTOTAL(9,T3223:T3224)</f>
        <v>0</v>
      </c>
    </row>
    <row r="3226" spans="1:20" ht="29" outlineLevel="4" x14ac:dyDescent="0.35">
      <c r="A3226" s="9" t="s">
        <v>74</v>
      </c>
      <c r="B3226" s="9" t="s">
        <v>75</v>
      </c>
      <c r="C3226" s="12" t="s">
        <v>3767</v>
      </c>
      <c r="D3226" s="5" t="s">
        <v>3761</v>
      </c>
      <c r="E3226" s="9" t="s">
        <v>3761</v>
      </c>
      <c r="F3226" s="5" t="s">
        <v>77</v>
      </c>
      <c r="G3226" s="5" t="s">
        <v>4</v>
      </c>
      <c r="H3226" s="5" t="s">
        <v>3772</v>
      </c>
      <c r="I3226" s="4" t="s">
        <v>3767</v>
      </c>
      <c r="J3226" s="5" t="s">
        <v>4</v>
      </c>
      <c r="K3226" s="5" t="s">
        <v>4</v>
      </c>
      <c r="L3226" s="5" t="s">
        <v>4</v>
      </c>
      <c r="M3226" s="5" t="s">
        <v>5</v>
      </c>
      <c r="N3226" s="5" t="s">
        <v>3771</v>
      </c>
      <c r="O3226" s="18">
        <v>44739</v>
      </c>
      <c r="P3226" s="5" t="s">
        <v>7</v>
      </c>
      <c r="Q3226" s="19">
        <v>150304</v>
      </c>
      <c r="R3226" s="19">
        <v>150304</v>
      </c>
      <c r="S3226" s="19">
        <v>0</v>
      </c>
      <c r="T3226" s="19">
        <v>0</v>
      </c>
    </row>
    <row r="3227" spans="1:20" outlineLevel="3" x14ac:dyDescent="0.35">
      <c r="H3227" s="1" t="s">
        <v>11548</v>
      </c>
      <c r="O3227" s="18"/>
      <c r="Q3227" s="19">
        <f>SUBTOTAL(9,Q3226:Q3226)</f>
        <v>150304</v>
      </c>
      <c r="R3227" s="19">
        <f>SUBTOTAL(9,R3226:R3226)</f>
        <v>150304</v>
      </c>
      <c r="S3227" s="19">
        <f>SUBTOTAL(9,S3226:S3226)</f>
        <v>0</v>
      </c>
      <c r="T3227" s="19">
        <f>SUBTOTAL(9,T3226:T3226)</f>
        <v>0</v>
      </c>
    </row>
    <row r="3228" spans="1:20" outlineLevel="2" x14ac:dyDescent="0.35">
      <c r="C3228" s="11" t="s">
        <v>12379</v>
      </c>
      <c r="O3228" s="18"/>
      <c r="Q3228" s="19">
        <f>SUBTOTAL(9,Q3218:Q3226)</f>
        <v>293010</v>
      </c>
      <c r="R3228" s="19">
        <f>SUBTOTAL(9,R3218:R3226)</f>
        <v>197104</v>
      </c>
      <c r="S3228" s="19">
        <f>SUBTOTAL(9,S3218:S3226)</f>
        <v>95906</v>
      </c>
      <c r="T3228" s="19">
        <f>SUBTOTAL(9,T3218:T3226)</f>
        <v>0</v>
      </c>
    </row>
    <row r="3229" spans="1:20" ht="29" outlineLevel="4" x14ac:dyDescent="0.35">
      <c r="A3229" s="9" t="s">
        <v>74</v>
      </c>
      <c r="B3229" s="9" t="s">
        <v>75</v>
      </c>
      <c r="C3229" s="12" t="s">
        <v>3773</v>
      </c>
      <c r="D3229" s="5" t="s">
        <v>3774</v>
      </c>
      <c r="E3229" s="9" t="s">
        <v>3774</v>
      </c>
      <c r="F3229" s="5" t="s">
        <v>4</v>
      </c>
      <c r="G3229" s="5" t="s">
        <v>729</v>
      </c>
      <c r="H3229" s="5" t="s">
        <v>3776</v>
      </c>
      <c r="I3229" s="4" t="s">
        <v>12642</v>
      </c>
      <c r="J3229" s="5" t="s">
        <v>4</v>
      </c>
      <c r="K3229" s="5" t="s">
        <v>4</v>
      </c>
      <c r="L3229" s="5" t="s">
        <v>4</v>
      </c>
      <c r="M3229" s="5" t="s">
        <v>5</v>
      </c>
      <c r="N3229" s="5" t="s">
        <v>3775</v>
      </c>
      <c r="O3229" s="18">
        <v>44446</v>
      </c>
      <c r="P3229" s="5" t="s">
        <v>7</v>
      </c>
      <c r="Q3229" s="19">
        <v>34229</v>
      </c>
      <c r="R3229" s="19">
        <v>0</v>
      </c>
      <c r="S3229" s="19">
        <v>34229</v>
      </c>
      <c r="T3229" s="19">
        <v>0</v>
      </c>
    </row>
    <row r="3230" spans="1:20" outlineLevel="3" x14ac:dyDescent="0.35">
      <c r="H3230" s="1" t="s">
        <v>11549</v>
      </c>
      <c r="O3230" s="18"/>
      <c r="Q3230" s="19">
        <f>SUBTOTAL(9,Q3229:Q3229)</f>
        <v>34229</v>
      </c>
      <c r="R3230" s="19">
        <f>SUBTOTAL(9,R3229:R3229)</f>
        <v>0</v>
      </c>
      <c r="S3230" s="19">
        <f>SUBTOTAL(9,S3229:S3229)</f>
        <v>34229</v>
      </c>
      <c r="T3230" s="19">
        <f>SUBTOTAL(9,T3229:T3229)</f>
        <v>0</v>
      </c>
    </row>
    <row r="3231" spans="1:20" outlineLevel="4" x14ac:dyDescent="0.35">
      <c r="A3231" s="9" t="s">
        <v>74</v>
      </c>
      <c r="B3231" s="9" t="s">
        <v>75</v>
      </c>
      <c r="C3231" s="12" t="s">
        <v>3773</v>
      </c>
      <c r="D3231" s="5" t="s">
        <v>3774</v>
      </c>
      <c r="E3231" s="9" t="s">
        <v>3774</v>
      </c>
      <c r="F3231" s="5" t="s">
        <v>77</v>
      </c>
      <c r="G3231" s="5" t="s">
        <v>4</v>
      </c>
      <c r="H3231" s="5" t="s">
        <v>3778</v>
      </c>
      <c r="I3231" s="4" t="s">
        <v>3779</v>
      </c>
      <c r="J3231" s="5" t="s">
        <v>4</v>
      </c>
      <c r="K3231" s="5" t="s">
        <v>4</v>
      </c>
      <c r="L3231" s="5" t="s">
        <v>4</v>
      </c>
      <c r="M3231" s="5" t="s">
        <v>5</v>
      </c>
      <c r="N3231" s="5" t="s">
        <v>3777</v>
      </c>
      <c r="O3231" s="18">
        <v>44469</v>
      </c>
      <c r="P3231" s="5" t="s">
        <v>7</v>
      </c>
      <c r="Q3231" s="19">
        <v>25380</v>
      </c>
      <c r="R3231" s="19">
        <v>25380</v>
      </c>
      <c r="S3231" s="19">
        <v>0</v>
      </c>
      <c r="T3231" s="19">
        <v>0</v>
      </c>
    </row>
    <row r="3232" spans="1:20" outlineLevel="4" x14ac:dyDescent="0.35">
      <c r="A3232" s="9" t="s">
        <v>74</v>
      </c>
      <c r="B3232" s="9" t="s">
        <v>75</v>
      </c>
      <c r="C3232" s="12" t="s">
        <v>3773</v>
      </c>
      <c r="D3232" s="5" t="s">
        <v>3774</v>
      </c>
      <c r="E3232" s="9" t="s">
        <v>3774</v>
      </c>
      <c r="F3232" s="5" t="s">
        <v>77</v>
      </c>
      <c r="G3232" s="5" t="s">
        <v>4</v>
      </c>
      <c r="H3232" s="5" t="s">
        <v>3778</v>
      </c>
      <c r="I3232" s="4" t="s">
        <v>3779</v>
      </c>
      <c r="J3232" s="5" t="s">
        <v>4</v>
      </c>
      <c r="K3232" s="5" t="s">
        <v>4</v>
      </c>
      <c r="L3232" s="5" t="s">
        <v>4</v>
      </c>
      <c r="M3232" s="5" t="s">
        <v>5</v>
      </c>
      <c r="N3232" s="5" t="s">
        <v>3780</v>
      </c>
      <c r="O3232" s="18">
        <v>44536</v>
      </c>
      <c r="P3232" s="5" t="s">
        <v>7</v>
      </c>
      <c r="Q3232" s="19">
        <v>7326</v>
      </c>
      <c r="R3232" s="19">
        <v>7326</v>
      </c>
      <c r="S3232" s="19">
        <v>0</v>
      </c>
      <c r="T3232" s="19">
        <v>0</v>
      </c>
    </row>
    <row r="3233" spans="1:20" outlineLevel="3" x14ac:dyDescent="0.35">
      <c r="H3233" s="1" t="s">
        <v>11550</v>
      </c>
      <c r="O3233" s="18"/>
      <c r="Q3233" s="19">
        <f>SUBTOTAL(9,Q3231:Q3232)</f>
        <v>32706</v>
      </c>
      <c r="R3233" s="19">
        <f>SUBTOTAL(9,R3231:R3232)</f>
        <v>32706</v>
      </c>
      <c r="S3233" s="19">
        <f>SUBTOTAL(9,S3231:S3232)</f>
        <v>0</v>
      </c>
      <c r="T3233" s="19">
        <f>SUBTOTAL(9,T3231:T3232)</f>
        <v>0</v>
      </c>
    </row>
    <row r="3234" spans="1:20" outlineLevel="4" x14ac:dyDescent="0.35">
      <c r="A3234" s="9" t="s">
        <v>74</v>
      </c>
      <c r="B3234" s="9" t="s">
        <v>75</v>
      </c>
      <c r="C3234" s="12" t="s">
        <v>3773</v>
      </c>
      <c r="D3234" s="5" t="s">
        <v>3774</v>
      </c>
      <c r="E3234" s="9" t="s">
        <v>3774</v>
      </c>
      <c r="F3234" s="5" t="s">
        <v>77</v>
      </c>
      <c r="G3234" s="5" t="s">
        <v>4</v>
      </c>
      <c r="H3234" s="5" t="s">
        <v>3782</v>
      </c>
      <c r="I3234" s="4" t="s">
        <v>3779</v>
      </c>
      <c r="J3234" s="5" t="s">
        <v>4</v>
      </c>
      <c r="K3234" s="5" t="s">
        <v>4</v>
      </c>
      <c r="L3234" s="5" t="s">
        <v>4</v>
      </c>
      <c r="M3234" s="5" t="s">
        <v>5</v>
      </c>
      <c r="N3234" s="5" t="s">
        <v>3781</v>
      </c>
      <c r="O3234" s="18">
        <v>44469</v>
      </c>
      <c r="P3234" s="5" t="s">
        <v>7</v>
      </c>
      <c r="Q3234" s="19">
        <v>4568</v>
      </c>
      <c r="R3234" s="19">
        <v>4568</v>
      </c>
      <c r="S3234" s="19">
        <v>0</v>
      </c>
      <c r="T3234" s="19">
        <v>0</v>
      </c>
    </row>
    <row r="3235" spans="1:20" outlineLevel="4" x14ac:dyDescent="0.35">
      <c r="A3235" s="9" t="s">
        <v>74</v>
      </c>
      <c r="B3235" s="9" t="s">
        <v>75</v>
      </c>
      <c r="C3235" s="12" t="s">
        <v>3773</v>
      </c>
      <c r="D3235" s="5" t="s">
        <v>3774</v>
      </c>
      <c r="E3235" s="9" t="s">
        <v>3774</v>
      </c>
      <c r="F3235" s="5" t="s">
        <v>77</v>
      </c>
      <c r="G3235" s="5" t="s">
        <v>4</v>
      </c>
      <c r="H3235" s="5" t="s">
        <v>3782</v>
      </c>
      <c r="I3235" s="4" t="s">
        <v>3779</v>
      </c>
      <c r="J3235" s="5" t="s">
        <v>4</v>
      </c>
      <c r="K3235" s="5" t="s">
        <v>4</v>
      </c>
      <c r="L3235" s="5" t="s">
        <v>4</v>
      </c>
      <c r="M3235" s="5" t="s">
        <v>5</v>
      </c>
      <c r="N3235" s="5" t="s">
        <v>3783</v>
      </c>
      <c r="O3235" s="18">
        <v>44536</v>
      </c>
      <c r="P3235" s="5" t="s">
        <v>7</v>
      </c>
      <c r="Q3235" s="19">
        <v>1591</v>
      </c>
      <c r="R3235" s="19">
        <v>1591</v>
      </c>
      <c r="S3235" s="19">
        <v>0</v>
      </c>
      <c r="T3235" s="19">
        <v>0</v>
      </c>
    </row>
    <row r="3236" spans="1:20" outlineLevel="3" x14ac:dyDescent="0.35">
      <c r="H3236" s="1" t="s">
        <v>11551</v>
      </c>
      <c r="O3236" s="18"/>
      <c r="Q3236" s="19">
        <f>SUBTOTAL(9,Q3234:Q3235)</f>
        <v>6159</v>
      </c>
      <c r="R3236" s="19">
        <f>SUBTOTAL(9,R3234:R3235)</f>
        <v>6159</v>
      </c>
      <c r="S3236" s="19">
        <f>SUBTOTAL(9,S3234:S3235)</f>
        <v>0</v>
      </c>
      <c r="T3236" s="19">
        <f>SUBTOTAL(9,T3234:T3235)</f>
        <v>0</v>
      </c>
    </row>
    <row r="3237" spans="1:20" outlineLevel="4" x14ac:dyDescent="0.35">
      <c r="A3237" s="9" t="s">
        <v>104</v>
      </c>
      <c r="B3237" s="9" t="s">
        <v>105</v>
      </c>
      <c r="C3237" s="12" t="s">
        <v>3773</v>
      </c>
      <c r="D3237" s="5" t="s">
        <v>3784</v>
      </c>
      <c r="E3237" s="9" t="s">
        <v>3784</v>
      </c>
      <c r="F3237" s="5" t="s">
        <v>4</v>
      </c>
      <c r="G3237" s="5" t="s">
        <v>106</v>
      </c>
      <c r="H3237" s="5" t="s">
        <v>109</v>
      </c>
      <c r="I3237" s="20" t="s">
        <v>12480</v>
      </c>
      <c r="J3237" s="5" t="s">
        <v>4</v>
      </c>
      <c r="K3237" s="5" t="s">
        <v>4</v>
      </c>
      <c r="L3237" s="5" t="s">
        <v>4</v>
      </c>
      <c r="M3237" s="5" t="s">
        <v>5</v>
      </c>
      <c r="N3237" s="5" t="s">
        <v>3785</v>
      </c>
      <c r="O3237" s="18">
        <v>44524</v>
      </c>
      <c r="P3237" s="5" t="s">
        <v>7</v>
      </c>
      <c r="Q3237" s="19">
        <v>172157</v>
      </c>
      <c r="R3237" s="19">
        <v>0</v>
      </c>
      <c r="S3237" s="19">
        <v>172157</v>
      </c>
      <c r="T3237" s="19">
        <v>0</v>
      </c>
    </row>
    <row r="3238" spans="1:20" outlineLevel="3" x14ac:dyDescent="0.35">
      <c r="H3238" s="1" t="s">
        <v>10933</v>
      </c>
      <c r="O3238" s="18"/>
      <c r="Q3238" s="19">
        <f>SUBTOTAL(9,Q3237:Q3237)</f>
        <v>172157</v>
      </c>
      <c r="R3238" s="19">
        <f>SUBTOTAL(9,R3237:R3237)</f>
        <v>0</v>
      </c>
      <c r="S3238" s="19">
        <f>SUBTOTAL(9,S3237:S3237)</f>
        <v>172157</v>
      </c>
      <c r="T3238" s="19">
        <f>SUBTOTAL(9,T3237:T3237)</f>
        <v>0</v>
      </c>
    </row>
    <row r="3239" spans="1:20" outlineLevel="4" x14ac:dyDescent="0.35">
      <c r="A3239" s="9" t="s">
        <v>74</v>
      </c>
      <c r="B3239" s="9" t="s">
        <v>75</v>
      </c>
      <c r="C3239" s="12" t="s">
        <v>3773</v>
      </c>
      <c r="D3239" s="5" t="s">
        <v>3774</v>
      </c>
      <c r="E3239" s="9" t="s">
        <v>3774</v>
      </c>
      <c r="F3239" s="5" t="s">
        <v>4</v>
      </c>
      <c r="G3239" s="5" t="s">
        <v>729</v>
      </c>
      <c r="H3239" s="5" t="s">
        <v>3787</v>
      </c>
      <c r="I3239" s="4" t="s">
        <v>3788</v>
      </c>
      <c r="J3239" s="5" t="s">
        <v>4</v>
      </c>
      <c r="K3239" s="5" t="s">
        <v>4</v>
      </c>
      <c r="L3239" s="5" t="s">
        <v>4</v>
      </c>
      <c r="M3239" s="5" t="s">
        <v>5</v>
      </c>
      <c r="N3239" s="5" t="s">
        <v>3786</v>
      </c>
      <c r="O3239" s="18">
        <v>44678</v>
      </c>
      <c r="P3239" s="5" t="s">
        <v>7</v>
      </c>
      <c r="Q3239" s="19">
        <v>5750000</v>
      </c>
      <c r="R3239" s="19">
        <v>0</v>
      </c>
      <c r="S3239" s="19">
        <v>5750000</v>
      </c>
      <c r="T3239" s="19">
        <v>0</v>
      </c>
    </row>
    <row r="3240" spans="1:20" outlineLevel="4" x14ac:dyDescent="0.35">
      <c r="A3240" s="9" t="s">
        <v>74</v>
      </c>
      <c r="B3240" s="9" t="s">
        <v>75</v>
      </c>
      <c r="C3240" s="12" t="s">
        <v>3773</v>
      </c>
      <c r="D3240" s="5" t="s">
        <v>3774</v>
      </c>
      <c r="E3240" s="9" t="s">
        <v>3774</v>
      </c>
      <c r="F3240" s="5" t="s">
        <v>4</v>
      </c>
      <c r="G3240" s="5" t="s">
        <v>729</v>
      </c>
      <c r="H3240" s="5" t="s">
        <v>3787</v>
      </c>
      <c r="I3240" s="4" t="s">
        <v>3788</v>
      </c>
      <c r="J3240" s="5" t="s">
        <v>4</v>
      </c>
      <c r="K3240" s="5" t="s">
        <v>4</v>
      </c>
      <c r="L3240" s="5" t="s">
        <v>4</v>
      </c>
      <c r="M3240" s="5" t="s">
        <v>5</v>
      </c>
      <c r="N3240" s="5" t="s">
        <v>3789</v>
      </c>
      <c r="O3240" s="18">
        <v>44714</v>
      </c>
      <c r="P3240" s="5" t="s">
        <v>7</v>
      </c>
      <c r="Q3240" s="19">
        <v>5750000</v>
      </c>
      <c r="R3240" s="19">
        <v>0</v>
      </c>
      <c r="S3240" s="19">
        <v>5750000</v>
      </c>
      <c r="T3240" s="19">
        <v>0</v>
      </c>
    </row>
    <row r="3241" spans="1:20" outlineLevel="3" x14ac:dyDescent="0.35">
      <c r="H3241" s="1" t="s">
        <v>11552</v>
      </c>
      <c r="O3241" s="18"/>
      <c r="Q3241" s="19">
        <f>SUBTOTAL(9,Q3239:Q3240)</f>
        <v>11500000</v>
      </c>
      <c r="R3241" s="19">
        <f>SUBTOTAL(9,R3239:R3240)</f>
        <v>0</v>
      </c>
      <c r="S3241" s="19">
        <f>SUBTOTAL(9,S3239:S3240)</f>
        <v>11500000</v>
      </c>
      <c r="T3241" s="19">
        <f>SUBTOTAL(9,T3239:T3240)</f>
        <v>0</v>
      </c>
    </row>
    <row r="3242" spans="1:20" outlineLevel="2" x14ac:dyDescent="0.35">
      <c r="C3242" s="11" t="s">
        <v>10336</v>
      </c>
      <c r="O3242" s="18"/>
      <c r="Q3242" s="19">
        <f>SUBTOTAL(9,Q3229:Q3240)</f>
        <v>11745251</v>
      </c>
      <c r="R3242" s="19">
        <f>SUBTOTAL(9,R3229:R3240)</f>
        <v>38865</v>
      </c>
      <c r="S3242" s="19">
        <f>SUBTOTAL(9,S3229:S3240)</f>
        <v>11706386</v>
      </c>
      <c r="T3242" s="19">
        <f>SUBTOTAL(9,T3229:T3240)</f>
        <v>0</v>
      </c>
    </row>
    <row r="3243" spans="1:20" outlineLevel="4" x14ac:dyDescent="0.35">
      <c r="A3243" s="9" t="s">
        <v>74</v>
      </c>
      <c r="B3243" s="9" t="s">
        <v>75</v>
      </c>
      <c r="C3243" s="12" t="s">
        <v>3790</v>
      </c>
      <c r="D3243" s="5" t="s">
        <v>3791</v>
      </c>
      <c r="E3243" s="9" t="s">
        <v>3792</v>
      </c>
      <c r="F3243" s="5" t="s">
        <v>77</v>
      </c>
      <c r="G3243" s="5" t="s">
        <v>4</v>
      </c>
      <c r="H3243" s="5" t="s">
        <v>3794</v>
      </c>
      <c r="I3243" s="4" t="s">
        <v>3795</v>
      </c>
      <c r="J3243" s="5" t="s">
        <v>4</v>
      </c>
      <c r="K3243" s="5" t="s">
        <v>4</v>
      </c>
      <c r="L3243" s="5" t="s">
        <v>4</v>
      </c>
      <c r="M3243" s="5" t="s">
        <v>5</v>
      </c>
      <c r="N3243" s="5" t="s">
        <v>3796</v>
      </c>
      <c r="O3243" s="18">
        <v>44418</v>
      </c>
      <c r="P3243" s="5" t="s">
        <v>7</v>
      </c>
      <c r="Q3243" s="19">
        <v>31520</v>
      </c>
      <c r="R3243" s="19">
        <v>31520</v>
      </c>
      <c r="S3243" s="19">
        <v>0</v>
      </c>
      <c r="T3243" s="19">
        <v>0</v>
      </c>
    </row>
    <row r="3244" spans="1:20" outlineLevel="4" x14ac:dyDescent="0.35">
      <c r="A3244" s="9" t="s">
        <v>74</v>
      </c>
      <c r="B3244" s="9" t="s">
        <v>75</v>
      </c>
      <c r="C3244" s="12" t="s">
        <v>3790</v>
      </c>
      <c r="D3244" s="5" t="s">
        <v>3791</v>
      </c>
      <c r="E3244" s="9" t="s">
        <v>3792</v>
      </c>
      <c r="F3244" s="5" t="s">
        <v>77</v>
      </c>
      <c r="G3244" s="5" t="s">
        <v>4</v>
      </c>
      <c r="H3244" s="5" t="s">
        <v>3794</v>
      </c>
      <c r="I3244" s="4" t="s">
        <v>3795</v>
      </c>
      <c r="J3244" s="5" t="s">
        <v>4</v>
      </c>
      <c r="K3244" s="5" t="s">
        <v>4</v>
      </c>
      <c r="L3244" s="5" t="s">
        <v>4</v>
      </c>
      <c r="M3244" s="5" t="s">
        <v>5</v>
      </c>
      <c r="N3244" s="5" t="s">
        <v>3797</v>
      </c>
      <c r="O3244" s="18">
        <v>44550</v>
      </c>
      <c r="P3244" s="5" t="s">
        <v>7</v>
      </c>
      <c r="Q3244" s="19">
        <v>200654</v>
      </c>
      <c r="R3244" s="19">
        <v>200654</v>
      </c>
      <c r="S3244" s="19">
        <v>0</v>
      </c>
      <c r="T3244" s="19">
        <v>0</v>
      </c>
    </row>
    <row r="3245" spans="1:20" outlineLevel="4" x14ac:dyDescent="0.35">
      <c r="A3245" s="9" t="s">
        <v>74</v>
      </c>
      <c r="B3245" s="9" t="s">
        <v>75</v>
      </c>
      <c r="C3245" s="12" t="s">
        <v>3790</v>
      </c>
      <c r="D3245" s="5" t="s">
        <v>3791</v>
      </c>
      <c r="E3245" s="9" t="s">
        <v>3792</v>
      </c>
      <c r="F3245" s="5" t="s">
        <v>77</v>
      </c>
      <c r="G3245" s="5" t="s">
        <v>4</v>
      </c>
      <c r="H3245" s="5" t="s">
        <v>3794</v>
      </c>
      <c r="I3245" s="4" t="s">
        <v>3795</v>
      </c>
      <c r="J3245" s="5" t="s">
        <v>4</v>
      </c>
      <c r="K3245" s="5" t="s">
        <v>4</v>
      </c>
      <c r="L3245" s="5" t="s">
        <v>4</v>
      </c>
      <c r="M3245" s="5" t="s">
        <v>5</v>
      </c>
      <c r="N3245" s="5" t="s">
        <v>3793</v>
      </c>
      <c r="O3245" s="18">
        <v>44627</v>
      </c>
      <c r="P3245" s="5" t="s">
        <v>7</v>
      </c>
      <c r="Q3245" s="19">
        <f>7222.11+0.89</f>
        <v>7223</v>
      </c>
      <c r="R3245" s="19">
        <f>7222.11+0.89</f>
        <v>7223</v>
      </c>
      <c r="S3245" s="19">
        <v>0</v>
      </c>
      <c r="T3245" s="19">
        <v>0</v>
      </c>
    </row>
    <row r="3246" spans="1:20" outlineLevel="3" x14ac:dyDescent="0.35">
      <c r="H3246" s="1" t="s">
        <v>11553</v>
      </c>
      <c r="O3246" s="18"/>
      <c r="Q3246" s="19">
        <f>SUBTOTAL(9,Q3243:Q3245)</f>
        <v>239397</v>
      </c>
      <c r="R3246" s="19">
        <f>SUBTOTAL(9,R3243:R3245)</f>
        <v>239397</v>
      </c>
      <c r="S3246" s="19">
        <f>SUBTOTAL(9,S3243:S3245)</f>
        <v>0</v>
      </c>
      <c r="T3246" s="19">
        <f>SUBTOTAL(9,T3243:T3245)</f>
        <v>0</v>
      </c>
    </row>
    <row r="3247" spans="1:20" outlineLevel="4" x14ac:dyDescent="0.35">
      <c r="A3247" s="9" t="s">
        <v>74</v>
      </c>
      <c r="B3247" s="9" t="s">
        <v>75</v>
      </c>
      <c r="C3247" s="12" t="s">
        <v>3790</v>
      </c>
      <c r="D3247" s="5" t="s">
        <v>3791</v>
      </c>
      <c r="E3247" s="9" t="s">
        <v>3792</v>
      </c>
      <c r="F3247" s="5" t="s">
        <v>4</v>
      </c>
      <c r="G3247" s="5" t="s">
        <v>729</v>
      </c>
      <c r="H3247" s="5" t="s">
        <v>3799</v>
      </c>
      <c r="I3247" s="4" t="s">
        <v>3795</v>
      </c>
      <c r="J3247" s="5" t="s">
        <v>4</v>
      </c>
      <c r="K3247" s="5" t="s">
        <v>4</v>
      </c>
      <c r="L3247" s="5" t="s">
        <v>4</v>
      </c>
      <c r="M3247" s="5" t="s">
        <v>5</v>
      </c>
      <c r="N3247" s="5" t="s">
        <v>3798</v>
      </c>
      <c r="O3247" s="18">
        <v>44389</v>
      </c>
      <c r="P3247" s="5" t="s">
        <v>7</v>
      </c>
      <c r="Q3247" s="19">
        <v>28064.7</v>
      </c>
      <c r="R3247" s="19">
        <v>0</v>
      </c>
      <c r="S3247" s="19">
        <v>28064.7</v>
      </c>
      <c r="T3247" s="19">
        <v>0</v>
      </c>
    </row>
    <row r="3248" spans="1:20" outlineLevel="4" x14ac:dyDescent="0.35">
      <c r="A3248" s="9" t="s">
        <v>74</v>
      </c>
      <c r="B3248" s="9" t="s">
        <v>75</v>
      </c>
      <c r="C3248" s="12" t="s">
        <v>3790</v>
      </c>
      <c r="D3248" s="5" t="s">
        <v>3791</v>
      </c>
      <c r="E3248" s="9" t="s">
        <v>3792</v>
      </c>
      <c r="F3248" s="5" t="s">
        <v>4</v>
      </c>
      <c r="G3248" s="5" t="s">
        <v>729</v>
      </c>
      <c r="H3248" s="5" t="s">
        <v>3799</v>
      </c>
      <c r="I3248" s="4" t="s">
        <v>3795</v>
      </c>
      <c r="J3248" s="5" t="s">
        <v>4</v>
      </c>
      <c r="K3248" s="5" t="s">
        <v>4</v>
      </c>
      <c r="L3248" s="5" t="s">
        <v>4</v>
      </c>
      <c r="M3248" s="5" t="s">
        <v>5</v>
      </c>
      <c r="N3248" s="5" t="s">
        <v>3800</v>
      </c>
      <c r="O3248" s="18">
        <v>44524</v>
      </c>
      <c r="P3248" s="5" t="s">
        <v>7</v>
      </c>
      <c r="Q3248" s="19">
        <v>73244</v>
      </c>
      <c r="R3248" s="19">
        <v>0</v>
      </c>
      <c r="S3248" s="19">
        <v>73244</v>
      </c>
      <c r="T3248" s="19">
        <v>0</v>
      </c>
    </row>
    <row r="3249" spans="1:20" outlineLevel="4" x14ac:dyDescent="0.35">
      <c r="A3249" s="9" t="s">
        <v>74</v>
      </c>
      <c r="B3249" s="9" t="s">
        <v>75</v>
      </c>
      <c r="C3249" s="12" t="s">
        <v>3790</v>
      </c>
      <c r="D3249" s="5" t="s">
        <v>3791</v>
      </c>
      <c r="E3249" s="9" t="s">
        <v>3792</v>
      </c>
      <c r="F3249" s="5" t="s">
        <v>4</v>
      </c>
      <c r="G3249" s="5" t="s">
        <v>729</v>
      </c>
      <c r="H3249" s="5" t="s">
        <v>3799</v>
      </c>
      <c r="I3249" s="4" t="s">
        <v>3795</v>
      </c>
      <c r="J3249" s="5" t="s">
        <v>4</v>
      </c>
      <c r="K3249" s="5" t="s">
        <v>4</v>
      </c>
      <c r="L3249" s="5" t="s">
        <v>4</v>
      </c>
      <c r="M3249" s="5" t="s">
        <v>5</v>
      </c>
      <c r="N3249" s="5" t="s">
        <v>3801</v>
      </c>
      <c r="O3249" s="18">
        <v>44651</v>
      </c>
      <c r="P3249" s="5" t="s">
        <v>7</v>
      </c>
      <c r="Q3249" s="19">
        <v>36149</v>
      </c>
      <c r="R3249" s="19">
        <v>0</v>
      </c>
      <c r="S3249" s="19">
        <v>36149</v>
      </c>
      <c r="T3249" s="19">
        <v>0</v>
      </c>
    </row>
    <row r="3250" spans="1:20" outlineLevel="4" x14ac:dyDescent="0.35">
      <c r="A3250" s="9" t="s">
        <v>74</v>
      </c>
      <c r="B3250" s="9" t="s">
        <v>75</v>
      </c>
      <c r="C3250" s="12" t="s">
        <v>3790</v>
      </c>
      <c r="D3250" s="5" t="s">
        <v>3791</v>
      </c>
      <c r="E3250" s="9" t="s">
        <v>3792</v>
      </c>
      <c r="F3250" s="5" t="s">
        <v>4</v>
      </c>
      <c r="G3250" s="5" t="s">
        <v>729</v>
      </c>
      <c r="H3250" s="5" t="s">
        <v>3799</v>
      </c>
      <c r="I3250" s="4" t="s">
        <v>3795</v>
      </c>
      <c r="J3250" s="5" t="s">
        <v>4</v>
      </c>
      <c r="K3250" s="5" t="s">
        <v>4</v>
      </c>
      <c r="L3250" s="5" t="s">
        <v>4</v>
      </c>
      <c r="M3250" s="5" t="s">
        <v>5</v>
      </c>
      <c r="N3250" s="5" t="s">
        <v>3802</v>
      </c>
      <c r="O3250" s="18">
        <v>44742</v>
      </c>
      <c r="P3250" s="5" t="s">
        <v>7</v>
      </c>
      <c r="Q3250" s="19">
        <v>126364</v>
      </c>
      <c r="R3250" s="19">
        <v>0</v>
      </c>
      <c r="S3250" s="19">
        <v>126364</v>
      </c>
      <c r="T3250" s="19">
        <v>0</v>
      </c>
    </row>
    <row r="3251" spans="1:20" outlineLevel="3" x14ac:dyDescent="0.35">
      <c r="H3251" s="1" t="s">
        <v>11554</v>
      </c>
      <c r="O3251" s="18"/>
      <c r="Q3251" s="19">
        <f>SUBTOTAL(9,Q3247:Q3250)</f>
        <v>263821.7</v>
      </c>
      <c r="R3251" s="19">
        <f>SUBTOTAL(9,R3247:R3250)</f>
        <v>0</v>
      </c>
      <c r="S3251" s="19">
        <f>SUBTOTAL(9,S3247:S3250)</f>
        <v>263821.7</v>
      </c>
      <c r="T3251" s="19">
        <f>SUBTOTAL(9,T3247:T3250)</f>
        <v>0</v>
      </c>
    </row>
    <row r="3252" spans="1:20" outlineLevel="4" x14ac:dyDescent="0.35">
      <c r="A3252" s="9" t="s">
        <v>74</v>
      </c>
      <c r="B3252" s="9" t="s">
        <v>75</v>
      </c>
      <c r="C3252" s="12" t="s">
        <v>3790</v>
      </c>
      <c r="D3252" s="5" t="s">
        <v>3791</v>
      </c>
      <c r="E3252" s="9" t="s">
        <v>3792</v>
      </c>
      <c r="F3252" s="5" t="s">
        <v>77</v>
      </c>
      <c r="G3252" s="5" t="s">
        <v>4</v>
      </c>
      <c r="H3252" s="5" t="s">
        <v>3804</v>
      </c>
      <c r="I3252" s="4" t="s">
        <v>3795</v>
      </c>
      <c r="J3252" s="5" t="s">
        <v>4</v>
      </c>
      <c r="K3252" s="5" t="s">
        <v>4</v>
      </c>
      <c r="L3252" s="5" t="s">
        <v>4</v>
      </c>
      <c r="M3252" s="5" t="s">
        <v>5</v>
      </c>
      <c r="N3252" s="5" t="s">
        <v>3803</v>
      </c>
      <c r="O3252" s="18">
        <v>44651</v>
      </c>
      <c r="P3252" s="5" t="s">
        <v>7</v>
      </c>
      <c r="Q3252" s="19">
        <v>82000</v>
      </c>
      <c r="R3252" s="19">
        <v>82000</v>
      </c>
      <c r="S3252" s="19">
        <v>0</v>
      </c>
      <c r="T3252" s="19">
        <v>0</v>
      </c>
    </row>
    <row r="3253" spans="1:20" outlineLevel="3" x14ac:dyDescent="0.35">
      <c r="H3253" s="1" t="s">
        <v>11555</v>
      </c>
      <c r="O3253" s="18"/>
      <c r="Q3253" s="19">
        <f>SUBTOTAL(9,Q3252:Q3252)</f>
        <v>82000</v>
      </c>
      <c r="R3253" s="19">
        <f>SUBTOTAL(9,R3252:R3252)</f>
        <v>82000</v>
      </c>
      <c r="S3253" s="19">
        <f>SUBTOTAL(9,S3252:S3252)</f>
        <v>0</v>
      </c>
      <c r="T3253" s="19">
        <f>SUBTOTAL(9,T3252:T3252)</f>
        <v>0</v>
      </c>
    </row>
    <row r="3254" spans="1:20" outlineLevel="4" x14ac:dyDescent="0.35">
      <c r="A3254" s="9" t="s">
        <v>74</v>
      </c>
      <c r="B3254" s="9" t="s">
        <v>75</v>
      </c>
      <c r="C3254" s="12" t="s">
        <v>3790</v>
      </c>
      <c r="D3254" s="5" t="s">
        <v>3791</v>
      </c>
      <c r="E3254" s="9" t="s">
        <v>3792</v>
      </c>
      <c r="F3254" s="5" t="s">
        <v>77</v>
      </c>
      <c r="G3254" s="5" t="s">
        <v>4</v>
      </c>
      <c r="H3254" s="5" t="s">
        <v>3806</v>
      </c>
      <c r="I3254" s="4" t="s">
        <v>3795</v>
      </c>
      <c r="J3254" s="5" t="s">
        <v>4</v>
      </c>
      <c r="K3254" s="5" t="s">
        <v>4</v>
      </c>
      <c r="L3254" s="5" t="s">
        <v>4</v>
      </c>
      <c r="M3254" s="5" t="s">
        <v>5</v>
      </c>
      <c r="N3254" s="5" t="s">
        <v>3805</v>
      </c>
      <c r="O3254" s="18">
        <v>44742</v>
      </c>
      <c r="P3254" s="5" t="s">
        <v>7</v>
      </c>
      <c r="Q3254" s="19">
        <v>68453</v>
      </c>
      <c r="R3254" s="19">
        <v>68453</v>
      </c>
      <c r="S3254" s="19">
        <v>0</v>
      </c>
      <c r="T3254" s="19">
        <v>0</v>
      </c>
    </row>
    <row r="3255" spans="1:20" outlineLevel="3" x14ac:dyDescent="0.35">
      <c r="H3255" s="1" t="s">
        <v>11556</v>
      </c>
      <c r="O3255" s="18"/>
      <c r="Q3255" s="19">
        <f>SUBTOTAL(9,Q3254:Q3254)</f>
        <v>68453</v>
      </c>
      <c r="R3255" s="19">
        <f>SUBTOTAL(9,R3254:R3254)</f>
        <v>68453</v>
      </c>
      <c r="S3255" s="19">
        <f>SUBTOTAL(9,S3254:S3254)</f>
        <v>0</v>
      </c>
      <c r="T3255" s="19">
        <f>SUBTOTAL(9,T3254:T3254)</f>
        <v>0</v>
      </c>
    </row>
    <row r="3256" spans="1:20" outlineLevel="4" x14ac:dyDescent="0.35">
      <c r="A3256" s="9" t="s">
        <v>104</v>
      </c>
      <c r="B3256" s="9" t="s">
        <v>105</v>
      </c>
      <c r="C3256" s="12" t="s">
        <v>3790</v>
      </c>
      <c r="D3256" s="5" t="s">
        <v>3791</v>
      </c>
      <c r="E3256" s="9" t="s">
        <v>3791</v>
      </c>
      <c r="F3256" s="5" t="s">
        <v>4</v>
      </c>
      <c r="G3256" s="5" t="s">
        <v>106</v>
      </c>
      <c r="H3256" s="5" t="s">
        <v>108</v>
      </c>
      <c r="I3256" s="20" t="s">
        <v>12479</v>
      </c>
      <c r="J3256" s="5" t="s">
        <v>4</v>
      </c>
      <c r="K3256" s="5" t="s">
        <v>4</v>
      </c>
      <c r="L3256" s="5" t="s">
        <v>4</v>
      </c>
      <c r="M3256" s="5" t="s">
        <v>5</v>
      </c>
      <c r="N3256" s="5" t="s">
        <v>3807</v>
      </c>
      <c r="O3256" s="18">
        <v>44524</v>
      </c>
      <c r="P3256" s="5" t="s">
        <v>7</v>
      </c>
      <c r="Q3256" s="19">
        <v>92902</v>
      </c>
      <c r="R3256" s="19">
        <v>0</v>
      </c>
      <c r="S3256" s="19">
        <v>92902</v>
      </c>
      <c r="T3256" s="19">
        <v>0</v>
      </c>
    </row>
    <row r="3257" spans="1:20" outlineLevel="3" x14ac:dyDescent="0.35">
      <c r="H3257" s="1" t="s">
        <v>10932</v>
      </c>
      <c r="O3257" s="18"/>
      <c r="Q3257" s="19">
        <f>SUBTOTAL(9,Q3256:Q3256)</f>
        <v>92902</v>
      </c>
      <c r="R3257" s="19">
        <f>SUBTOTAL(9,R3256:R3256)</f>
        <v>0</v>
      </c>
      <c r="S3257" s="19">
        <f>SUBTOTAL(9,S3256:S3256)</f>
        <v>92902</v>
      </c>
      <c r="T3257" s="19">
        <f>SUBTOTAL(9,T3256:T3256)</f>
        <v>0</v>
      </c>
    </row>
    <row r="3258" spans="1:20" outlineLevel="4" x14ac:dyDescent="0.35">
      <c r="A3258" s="9" t="s">
        <v>74</v>
      </c>
      <c r="B3258" s="9" t="s">
        <v>75</v>
      </c>
      <c r="C3258" s="12" t="s">
        <v>3790</v>
      </c>
      <c r="D3258" s="5" t="s">
        <v>3791</v>
      </c>
      <c r="E3258" s="9" t="s">
        <v>3792</v>
      </c>
      <c r="F3258" s="5" t="s">
        <v>77</v>
      </c>
      <c r="G3258" s="5" t="s">
        <v>4</v>
      </c>
      <c r="H3258" s="5" t="s">
        <v>3809</v>
      </c>
      <c r="I3258" s="4" t="s">
        <v>3795</v>
      </c>
      <c r="J3258" s="5" t="s">
        <v>4</v>
      </c>
      <c r="K3258" s="5" t="s">
        <v>4</v>
      </c>
      <c r="L3258" s="5" t="s">
        <v>4</v>
      </c>
      <c r="M3258" s="5" t="s">
        <v>5</v>
      </c>
      <c r="N3258" s="5" t="s">
        <v>3808</v>
      </c>
      <c r="O3258" s="18">
        <v>44742</v>
      </c>
      <c r="P3258" s="5" t="s">
        <v>7</v>
      </c>
      <c r="Q3258" s="19">
        <v>73823</v>
      </c>
      <c r="R3258" s="19">
        <v>73823</v>
      </c>
      <c r="S3258" s="19">
        <v>0</v>
      </c>
      <c r="T3258" s="19">
        <v>0</v>
      </c>
    </row>
    <row r="3259" spans="1:20" outlineLevel="3" x14ac:dyDescent="0.35">
      <c r="H3259" s="1" t="s">
        <v>11557</v>
      </c>
      <c r="O3259" s="18"/>
      <c r="Q3259" s="19">
        <f>SUBTOTAL(9,Q3258:Q3258)</f>
        <v>73823</v>
      </c>
      <c r="R3259" s="19">
        <f>SUBTOTAL(9,R3258:R3258)</f>
        <v>73823</v>
      </c>
      <c r="S3259" s="19">
        <f>SUBTOTAL(9,S3258:S3258)</f>
        <v>0</v>
      </c>
      <c r="T3259" s="19">
        <f>SUBTOTAL(9,T3258:T3258)</f>
        <v>0</v>
      </c>
    </row>
    <row r="3260" spans="1:20" outlineLevel="4" x14ac:dyDescent="0.35">
      <c r="A3260" s="9" t="s">
        <v>104</v>
      </c>
      <c r="B3260" s="9" t="s">
        <v>105</v>
      </c>
      <c r="C3260" s="12" t="s">
        <v>3790</v>
      </c>
      <c r="D3260" s="5" t="s">
        <v>3791</v>
      </c>
      <c r="E3260" s="9" t="s">
        <v>3791</v>
      </c>
      <c r="F3260" s="5" t="s">
        <v>4</v>
      </c>
      <c r="G3260" s="5" t="s">
        <v>106</v>
      </c>
      <c r="H3260" s="5" t="s">
        <v>109</v>
      </c>
      <c r="I3260" s="20" t="s">
        <v>12480</v>
      </c>
      <c r="J3260" s="5" t="s">
        <v>4</v>
      </c>
      <c r="K3260" s="5" t="s">
        <v>4</v>
      </c>
      <c r="L3260" s="5" t="s">
        <v>4</v>
      </c>
      <c r="M3260" s="5" t="s">
        <v>5</v>
      </c>
      <c r="N3260" s="5" t="s">
        <v>3807</v>
      </c>
      <c r="O3260" s="18">
        <v>44524</v>
      </c>
      <c r="P3260" s="5" t="s">
        <v>7</v>
      </c>
      <c r="Q3260" s="19">
        <v>74788</v>
      </c>
      <c r="R3260" s="19">
        <v>0</v>
      </c>
      <c r="S3260" s="19">
        <v>74788</v>
      </c>
      <c r="T3260" s="19">
        <v>0</v>
      </c>
    </row>
    <row r="3261" spans="1:20" outlineLevel="3" x14ac:dyDescent="0.35">
      <c r="H3261" s="1" t="s">
        <v>10933</v>
      </c>
      <c r="O3261" s="18"/>
      <c r="Q3261" s="19">
        <f>SUBTOTAL(9,Q3260:Q3260)</f>
        <v>74788</v>
      </c>
      <c r="R3261" s="19">
        <f>SUBTOTAL(9,R3260:R3260)</f>
        <v>0</v>
      </c>
      <c r="S3261" s="19">
        <f>SUBTOTAL(9,S3260:S3260)</f>
        <v>74788</v>
      </c>
      <c r="T3261" s="19">
        <f>SUBTOTAL(9,T3260:T3260)</f>
        <v>0</v>
      </c>
    </row>
    <row r="3262" spans="1:20" outlineLevel="4" x14ac:dyDescent="0.35">
      <c r="A3262" s="9" t="s">
        <v>104</v>
      </c>
      <c r="B3262" s="9" t="s">
        <v>105</v>
      </c>
      <c r="C3262" s="12" t="s">
        <v>3790</v>
      </c>
      <c r="D3262" s="5" t="s">
        <v>3791</v>
      </c>
      <c r="E3262" s="9" t="s">
        <v>3791</v>
      </c>
      <c r="F3262" s="5" t="s">
        <v>4</v>
      </c>
      <c r="G3262" s="5" t="s">
        <v>106</v>
      </c>
      <c r="H3262" s="5" t="s">
        <v>110</v>
      </c>
      <c r="I3262" s="20" t="s">
        <v>12481</v>
      </c>
      <c r="J3262" s="5" t="s">
        <v>4</v>
      </c>
      <c r="K3262" s="5" t="s">
        <v>4</v>
      </c>
      <c r="L3262" s="5" t="s">
        <v>4</v>
      </c>
      <c r="M3262" s="5" t="s">
        <v>5</v>
      </c>
      <c r="N3262" s="5" t="s">
        <v>3807</v>
      </c>
      <c r="O3262" s="18">
        <v>44524</v>
      </c>
      <c r="P3262" s="5" t="s">
        <v>7</v>
      </c>
      <c r="Q3262" s="19">
        <v>16925</v>
      </c>
      <c r="R3262" s="19">
        <v>0</v>
      </c>
      <c r="S3262" s="19">
        <v>16925</v>
      </c>
      <c r="T3262" s="19">
        <v>0</v>
      </c>
    </row>
    <row r="3263" spans="1:20" outlineLevel="3" x14ac:dyDescent="0.35">
      <c r="H3263" s="1" t="s">
        <v>10934</v>
      </c>
      <c r="O3263" s="18"/>
      <c r="Q3263" s="19">
        <f>SUBTOTAL(9,Q3262:Q3262)</f>
        <v>16925</v>
      </c>
      <c r="R3263" s="19">
        <f>SUBTOTAL(9,R3262:R3262)</f>
        <v>0</v>
      </c>
      <c r="S3263" s="19">
        <f>SUBTOTAL(9,S3262:S3262)</f>
        <v>16925</v>
      </c>
      <c r="T3263" s="19">
        <f>SUBTOTAL(9,T3262:T3262)</f>
        <v>0</v>
      </c>
    </row>
    <row r="3264" spans="1:20" outlineLevel="2" x14ac:dyDescent="0.35">
      <c r="C3264" s="11" t="s">
        <v>10337</v>
      </c>
      <c r="O3264" s="18"/>
      <c r="Q3264" s="19">
        <f>SUBTOTAL(9,Q3243:Q3262)</f>
        <v>912109.7</v>
      </c>
      <c r="R3264" s="19">
        <f>SUBTOTAL(9,R3243:R3262)</f>
        <v>463673</v>
      </c>
      <c r="S3264" s="19">
        <f>SUBTOTAL(9,S3243:S3262)</f>
        <v>448436.7</v>
      </c>
      <c r="T3264" s="19">
        <f>SUBTOTAL(9,T3243:T3262)</f>
        <v>0</v>
      </c>
    </row>
    <row r="3265" spans="1:20" ht="29" outlineLevel="4" x14ac:dyDescent="0.35">
      <c r="A3265" s="9" t="s">
        <v>97</v>
      </c>
      <c r="B3265" s="9" t="s">
        <v>98</v>
      </c>
      <c r="C3265" s="12" t="s">
        <v>3810</v>
      </c>
      <c r="D3265" s="5" t="s">
        <v>3811</v>
      </c>
      <c r="E3265" s="9" t="s">
        <v>3811</v>
      </c>
      <c r="F3265" s="5" t="s">
        <v>4</v>
      </c>
      <c r="G3265" s="5" t="s">
        <v>1006</v>
      </c>
      <c r="H3265" s="5" t="s">
        <v>3814</v>
      </c>
      <c r="I3265" s="4" t="s">
        <v>12643</v>
      </c>
      <c r="J3265" s="5" t="s">
        <v>4</v>
      </c>
      <c r="K3265" s="5" t="s">
        <v>4</v>
      </c>
      <c r="L3265" s="5" t="s">
        <v>4</v>
      </c>
      <c r="M3265" s="5" t="s">
        <v>5</v>
      </c>
      <c r="N3265" s="5" t="s">
        <v>3812</v>
      </c>
      <c r="O3265" s="18">
        <v>44424</v>
      </c>
      <c r="P3265" s="5" t="s">
        <v>3813</v>
      </c>
      <c r="Q3265" s="19">
        <v>25000</v>
      </c>
      <c r="R3265" s="19">
        <v>0</v>
      </c>
      <c r="S3265" s="19">
        <v>25000</v>
      </c>
      <c r="T3265" s="19">
        <v>0</v>
      </c>
    </row>
    <row r="3266" spans="1:20" outlineLevel="3" x14ac:dyDescent="0.35">
      <c r="H3266" s="1" t="s">
        <v>11558</v>
      </c>
      <c r="O3266" s="18"/>
      <c r="Q3266" s="19">
        <f>SUBTOTAL(9,Q3265:Q3265)</f>
        <v>25000</v>
      </c>
      <c r="R3266" s="19">
        <f>SUBTOTAL(9,R3265:R3265)</f>
        <v>0</v>
      </c>
      <c r="S3266" s="19">
        <f>SUBTOTAL(9,S3265:S3265)</f>
        <v>25000</v>
      </c>
      <c r="T3266" s="19">
        <f>SUBTOTAL(9,T3265:T3265)</f>
        <v>0</v>
      </c>
    </row>
    <row r="3267" spans="1:20" outlineLevel="2" x14ac:dyDescent="0.35">
      <c r="C3267" s="11" t="s">
        <v>10338</v>
      </c>
      <c r="O3267" s="18"/>
      <c r="Q3267" s="19">
        <f>SUBTOTAL(9,Q3265:Q3265)</f>
        <v>25000</v>
      </c>
      <c r="R3267" s="19">
        <f>SUBTOTAL(9,R3265:R3265)</f>
        <v>0</v>
      </c>
      <c r="S3267" s="19">
        <f>SUBTOTAL(9,S3265:S3265)</f>
        <v>25000</v>
      </c>
      <c r="T3267" s="19">
        <f>SUBTOTAL(9,T3265:T3265)</f>
        <v>0</v>
      </c>
    </row>
    <row r="3268" spans="1:20" ht="29" outlineLevel="4" x14ac:dyDescent="0.35">
      <c r="A3268" s="9" t="s">
        <v>104</v>
      </c>
      <c r="B3268" s="9" t="s">
        <v>105</v>
      </c>
      <c r="C3268" s="12" t="s">
        <v>3815</v>
      </c>
      <c r="D3268" s="5" t="s">
        <v>3816</v>
      </c>
      <c r="E3268" s="9" t="s">
        <v>3816</v>
      </c>
      <c r="F3268" s="5" t="s">
        <v>4</v>
      </c>
      <c r="G3268" s="5" t="s">
        <v>45</v>
      </c>
      <c r="H3268" s="5" t="s">
        <v>3818</v>
      </c>
      <c r="I3268" s="4" t="s">
        <v>3819</v>
      </c>
      <c r="J3268" s="5" t="s">
        <v>4</v>
      </c>
      <c r="K3268" s="5" t="s">
        <v>4</v>
      </c>
      <c r="L3268" s="5" t="s">
        <v>4</v>
      </c>
      <c r="M3268" s="5" t="s">
        <v>5</v>
      </c>
      <c r="N3268" s="5" t="s">
        <v>3817</v>
      </c>
      <c r="O3268" s="18">
        <v>44392</v>
      </c>
      <c r="P3268" s="5" t="s">
        <v>7</v>
      </c>
      <c r="Q3268" s="19">
        <v>1766.84</v>
      </c>
      <c r="R3268" s="19">
        <v>0</v>
      </c>
      <c r="S3268" s="19">
        <v>1766.84</v>
      </c>
      <c r="T3268" s="19">
        <v>0</v>
      </c>
    </row>
    <row r="3269" spans="1:20" ht="29" outlineLevel="4" x14ac:dyDescent="0.35">
      <c r="A3269" s="9" t="s">
        <v>104</v>
      </c>
      <c r="B3269" s="9" t="s">
        <v>105</v>
      </c>
      <c r="C3269" s="12" t="s">
        <v>3815</v>
      </c>
      <c r="D3269" s="5" t="s">
        <v>3816</v>
      </c>
      <c r="E3269" s="9" t="s">
        <v>3816</v>
      </c>
      <c r="F3269" s="5" t="s">
        <v>49</v>
      </c>
      <c r="G3269" s="5" t="s">
        <v>4</v>
      </c>
      <c r="H3269" s="5" t="s">
        <v>3818</v>
      </c>
      <c r="I3269" s="4" t="s">
        <v>3819</v>
      </c>
      <c r="J3269" s="5" t="s">
        <v>4</v>
      </c>
      <c r="K3269" s="5" t="s">
        <v>4</v>
      </c>
      <c r="L3269" s="5" t="s">
        <v>4</v>
      </c>
      <c r="M3269" s="5" t="s">
        <v>5</v>
      </c>
      <c r="N3269" s="5" t="s">
        <v>3817</v>
      </c>
      <c r="O3269" s="18">
        <v>44392</v>
      </c>
      <c r="P3269" s="5" t="s">
        <v>7</v>
      </c>
      <c r="Q3269" s="19">
        <v>28266.16</v>
      </c>
      <c r="R3269" s="19">
        <v>28266.16</v>
      </c>
      <c r="S3269" s="19">
        <v>0</v>
      </c>
      <c r="T3269" s="19">
        <v>0</v>
      </c>
    </row>
    <row r="3270" spans="1:20" outlineLevel="3" x14ac:dyDescent="0.35">
      <c r="H3270" s="1" t="s">
        <v>11559</v>
      </c>
      <c r="O3270" s="18"/>
      <c r="Q3270" s="19">
        <f>SUBTOTAL(9,Q3268:Q3269)</f>
        <v>30033</v>
      </c>
      <c r="R3270" s="19">
        <f>SUBTOTAL(9,R3268:R3269)</f>
        <v>28266.16</v>
      </c>
      <c r="S3270" s="19">
        <f>SUBTOTAL(9,S3268:S3269)</f>
        <v>1766.84</v>
      </c>
      <c r="T3270" s="19">
        <f>SUBTOTAL(9,T3268:T3269)</f>
        <v>0</v>
      </c>
    </row>
    <row r="3271" spans="1:20" ht="29" outlineLevel="4" x14ac:dyDescent="0.35">
      <c r="A3271" s="9" t="s">
        <v>104</v>
      </c>
      <c r="B3271" s="9" t="s">
        <v>105</v>
      </c>
      <c r="C3271" s="12" t="s">
        <v>3815</v>
      </c>
      <c r="D3271" s="5" t="s">
        <v>3816</v>
      </c>
      <c r="E3271" s="9" t="s">
        <v>3816</v>
      </c>
      <c r="F3271" s="5" t="s">
        <v>49</v>
      </c>
      <c r="G3271" s="5" t="s">
        <v>4</v>
      </c>
      <c r="H3271" s="5" t="s">
        <v>3821</v>
      </c>
      <c r="I3271" s="4" t="s">
        <v>3822</v>
      </c>
      <c r="J3271" s="5" t="s">
        <v>4</v>
      </c>
      <c r="K3271" s="5" t="s">
        <v>4</v>
      </c>
      <c r="L3271" s="5" t="s">
        <v>4</v>
      </c>
      <c r="M3271" s="5" t="s">
        <v>5</v>
      </c>
      <c r="N3271" s="5" t="s">
        <v>3820</v>
      </c>
      <c r="O3271" s="18">
        <v>44399</v>
      </c>
      <c r="P3271" s="5" t="s">
        <v>7</v>
      </c>
      <c r="Q3271" s="19">
        <v>-292493</v>
      </c>
      <c r="R3271" s="19">
        <v>-292493</v>
      </c>
      <c r="S3271" s="19">
        <v>0</v>
      </c>
      <c r="T3271" s="19">
        <v>0</v>
      </c>
    </row>
    <row r="3272" spans="1:20" ht="29" outlineLevel="4" x14ac:dyDescent="0.35">
      <c r="A3272" s="9" t="s">
        <v>104</v>
      </c>
      <c r="B3272" s="9" t="s">
        <v>105</v>
      </c>
      <c r="C3272" s="12" t="s">
        <v>3815</v>
      </c>
      <c r="D3272" s="5" t="s">
        <v>3816</v>
      </c>
      <c r="E3272" s="9" t="s">
        <v>3816</v>
      </c>
      <c r="F3272" s="5" t="s">
        <v>49</v>
      </c>
      <c r="G3272" s="5" t="s">
        <v>4</v>
      </c>
      <c r="H3272" s="5" t="s">
        <v>3821</v>
      </c>
      <c r="I3272" s="4" t="s">
        <v>3822</v>
      </c>
      <c r="J3272" s="5" t="s">
        <v>4</v>
      </c>
      <c r="K3272" s="5" t="s">
        <v>4</v>
      </c>
      <c r="L3272" s="5" t="s">
        <v>4</v>
      </c>
      <c r="M3272" s="5" t="s">
        <v>5</v>
      </c>
      <c r="N3272" s="5" t="s">
        <v>3823</v>
      </c>
      <c r="O3272" s="18">
        <v>44447</v>
      </c>
      <c r="P3272" s="5" t="s">
        <v>7</v>
      </c>
      <c r="Q3272" s="19">
        <v>42079</v>
      </c>
      <c r="R3272" s="19">
        <v>42079</v>
      </c>
      <c r="S3272" s="19">
        <v>0</v>
      </c>
      <c r="T3272" s="19">
        <v>0</v>
      </c>
    </row>
    <row r="3273" spans="1:20" ht="29" outlineLevel="4" x14ac:dyDescent="0.35">
      <c r="A3273" s="9" t="s">
        <v>104</v>
      </c>
      <c r="B3273" s="9" t="s">
        <v>105</v>
      </c>
      <c r="C3273" s="12" t="s">
        <v>3815</v>
      </c>
      <c r="D3273" s="5" t="s">
        <v>3816</v>
      </c>
      <c r="E3273" s="9" t="s">
        <v>3816</v>
      </c>
      <c r="F3273" s="5" t="s">
        <v>49</v>
      </c>
      <c r="G3273" s="5" t="s">
        <v>4</v>
      </c>
      <c r="H3273" s="5" t="s">
        <v>3821</v>
      </c>
      <c r="I3273" s="4" t="s">
        <v>3822</v>
      </c>
      <c r="J3273" s="5" t="s">
        <v>4</v>
      </c>
      <c r="K3273" s="5" t="s">
        <v>4</v>
      </c>
      <c r="L3273" s="5" t="s">
        <v>4</v>
      </c>
      <c r="M3273" s="5" t="s">
        <v>5</v>
      </c>
      <c r="N3273" s="5" t="s">
        <v>3824</v>
      </c>
      <c r="O3273" s="18">
        <v>44480</v>
      </c>
      <c r="P3273" s="5" t="s">
        <v>7</v>
      </c>
      <c r="Q3273" s="19">
        <v>43408</v>
      </c>
      <c r="R3273" s="19">
        <v>43408</v>
      </c>
      <c r="S3273" s="19">
        <v>0</v>
      </c>
      <c r="T3273" s="19">
        <v>0</v>
      </c>
    </row>
    <row r="3274" spans="1:20" ht="29" outlineLevel="4" x14ac:dyDescent="0.35">
      <c r="A3274" s="9" t="s">
        <v>104</v>
      </c>
      <c r="B3274" s="9" t="s">
        <v>105</v>
      </c>
      <c r="C3274" s="12" t="s">
        <v>3815</v>
      </c>
      <c r="D3274" s="5" t="s">
        <v>3816</v>
      </c>
      <c r="E3274" s="9" t="s">
        <v>3816</v>
      </c>
      <c r="F3274" s="5" t="s">
        <v>49</v>
      </c>
      <c r="G3274" s="5" t="s">
        <v>4</v>
      </c>
      <c r="H3274" s="5" t="s">
        <v>3821</v>
      </c>
      <c r="I3274" s="4" t="s">
        <v>3822</v>
      </c>
      <c r="J3274" s="5" t="s">
        <v>4</v>
      </c>
      <c r="K3274" s="5" t="s">
        <v>4</v>
      </c>
      <c r="L3274" s="5" t="s">
        <v>4</v>
      </c>
      <c r="M3274" s="5" t="s">
        <v>5</v>
      </c>
      <c r="N3274" s="5" t="s">
        <v>3825</v>
      </c>
      <c r="O3274" s="18">
        <v>44568</v>
      </c>
      <c r="P3274" s="5" t="s">
        <v>7</v>
      </c>
      <c r="Q3274" s="19">
        <v>81917</v>
      </c>
      <c r="R3274" s="19">
        <v>81917</v>
      </c>
      <c r="S3274" s="19">
        <v>0</v>
      </c>
      <c r="T3274" s="19">
        <v>0</v>
      </c>
    </row>
    <row r="3275" spans="1:20" ht="29" outlineLevel="4" x14ac:dyDescent="0.35">
      <c r="A3275" s="9" t="s">
        <v>104</v>
      </c>
      <c r="B3275" s="9" t="s">
        <v>105</v>
      </c>
      <c r="C3275" s="12" t="s">
        <v>3815</v>
      </c>
      <c r="D3275" s="5" t="s">
        <v>3816</v>
      </c>
      <c r="E3275" s="9" t="s">
        <v>3816</v>
      </c>
      <c r="F3275" s="5" t="s">
        <v>49</v>
      </c>
      <c r="G3275" s="5" t="s">
        <v>4</v>
      </c>
      <c r="H3275" s="5" t="s">
        <v>3821</v>
      </c>
      <c r="I3275" s="4" t="s">
        <v>3822</v>
      </c>
      <c r="J3275" s="5" t="s">
        <v>4</v>
      </c>
      <c r="K3275" s="5" t="s">
        <v>4</v>
      </c>
      <c r="L3275" s="5" t="s">
        <v>4</v>
      </c>
      <c r="M3275" s="5" t="s">
        <v>5</v>
      </c>
      <c r="N3275" s="5" t="s">
        <v>3826</v>
      </c>
      <c r="O3275" s="18">
        <v>44594</v>
      </c>
      <c r="P3275" s="5" t="s">
        <v>7</v>
      </c>
      <c r="Q3275" s="19">
        <v>67555</v>
      </c>
      <c r="R3275" s="19">
        <v>67555</v>
      </c>
      <c r="S3275" s="19">
        <v>0</v>
      </c>
      <c r="T3275" s="19">
        <v>0</v>
      </c>
    </row>
    <row r="3276" spans="1:20" ht="29" outlineLevel="4" x14ac:dyDescent="0.35">
      <c r="A3276" s="9" t="s">
        <v>104</v>
      </c>
      <c r="B3276" s="9" t="s">
        <v>105</v>
      </c>
      <c r="C3276" s="12" t="s">
        <v>3815</v>
      </c>
      <c r="D3276" s="5" t="s">
        <v>3816</v>
      </c>
      <c r="E3276" s="9" t="s">
        <v>3816</v>
      </c>
      <c r="F3276" s="5" t="s">
        <v>49</v>
      </c>
      <c r="G3276" s="5" t="s">
        <v>4</v>
      </c>
      <c r="H3276" s="5" t="s">
        <v>3821</v>
      </c>
      <c r="I3276" s="4" t="s">
        <v>3822</v>
      </c>
      <c r="J3276" s="5" t="s">
        <v>4</v>
      </c>
      <c r="K3276" s="5" t="s">
        <v>4</v>
      </c>
      <c r="L3276" s="5" t="s">
        <v>4</v>
      </c>
      <c r="M3276" s="5" t="s">
        <v>5</v>
      </c>
      <c r="N3276" s="5" t="s">
        <v>3827</v>
      </c>
      <c r="O3276" s="18">
        <v>44641</v>
      </c>
      <c r="P3276" s="5" t="s">
        <v>7</v>
      </c>
      <c r="Q3276" s="19">
        <v>95701</v>
      </c>
      <c r="R3276" s="19">
        <v>95701</v>
      </c>
      <c r="S3276" s="19">
        <v>0</v>
      </c>
      <c r="T3276" s="19">
        <v>0</v>
      </c>
    </row>
    <row r="3277" spans="1:20" outlineLevel="3" x14ac:dyDescent="0.35">
      <c r="H3277" s="1" t="s">
        <v>11560</v>
      </c>
      <c r="O3277" s="18"/>
      <c r="Q3277" s="19">
        <f>SUBTOTAL(9,Q3271:Q3276)</f>
        <v>38167</v>
      </c>
      <c r="R3277" s="19">
        <f>SUBTOTAL(9,R3271:R3276)</f>
        <v>38167</v>
      </c>
      <c r="S3277" s="19">
        <f>SUBTOTAL(9,S3271:S3276)</f>
        <v>0</v>
      </c>
      <c r="T3277" s="19">
        <f>SUBTOTAL(9,T3271:T3276)</f>
        <v>0</v>
      </c>
    </row>
    <row r="3278" spans="1:20" ht="29" outlineLevel="4" x14ac:dyDescent="0.35">
      <c r="A3278" s="9" t="s">
        <v>104</v>
      </c>
      <c r="B3278" s="9" t="s">
        <v>105</v>
      </c>
      <c r="C3278" s="12" t="s">
        <v>3815</v>
      </c>
      <c r="D3278" s="5" t="s">
        <v>3816</v>
      </c>
      <c r="E3278" s="9" t="s">
        <v>3816</v>
      </c>
      <c r="F3278" s="5" t="s">
        <v>4</v>
      </c>
      <c r="G3278" s="5" t="s">
        <v>45</v>
      </c>
      <c r="H3278" s="5" t="s">
        <v>3829</v>
      </c>
      <c r="I3278" s="4" t="s">
        <v>3830</v>
      </c>
      <c r="J3278" s="5" t="s">
        <v>4</v>
      </c>
      <c r="K3278" s="5" t="s">
        <v>4</v>
      </c>
      <c r="L3278" s="5" t="s">
        <v>4</v>
      </c>
      <c r="M3278" s="5" t="s">
        <v>5</v>
      </c>
      <c r="N3278" s="5" t="s">
        <v>3828</v>
      </c>
      <c r="O3278" s="18">
        <v>44483</v>
      </c>
      <c r="P3278" s="5" t="s">
        <v>7</v>
      </c>
      <c r="Q3278" s="19">
        <v>1991.12</v>
      </c>
      <c r="R3278" s="19">
        <v>0</v>
      </c>
      <c r="S3278" s="19">
        <v>1991.12</v>
      </c>
      <c r="T3278" s="19">
        <v>0</v>
      </c>
    </row>
    <row r="3279" spans="1:20" ht="29" outlineLevel="4" x14ac:dyDescent="0.35">
      <c r="A3279" s="9" t="s">
        <v>104</v>
      </c>
      <c r="B3279" s="9" t="s">
        <v>105</v>
      </c>
      <c r="C3279" s="12" t="s">
        <v>3815</v>
      </c>
      <c r="D3279" s="5" t="s">
        <v>3816</v>
      </c>
      <c r="E3279" s="9" t="s">
        <v>3816</v>
      </c>
      <c r="F3279" s="5" t="s">
        <v>4</v>
      </c>
      <c r="G3279" s="5" t="s">
        <v>45</v>
      </c>
      <c r="H3279" s="5" t="s">
        <v>3829</v>
      </c>
      <c r="I3279" s="4" t="s">
        <v>3830</v>
      </c>
      <c r="J3279" s="5" t="s">
        <v>4</v>
      </c>
      <c r="K3279" s="5" t="s">
        <v>4</v>
      </c>
      <c r="L3279" s="5" t="s">
        <v>4</v>
      </c>
      <c r="M3279" s="5" t="s">
        <v>5</v>
      </c>
      <c r="N3279" s="5" t="s">
        <v>3831</v>
      </c>
      <c r="O3279" s="18">
        <v>44586</v>
      </c>
      <c r="P3279" s="5" t="s">
        <v>7</v>
      </c>
      <c r="Q3279" s="19">
        <v>2013.3</v>
      </c>
      <c r="R3279" s="19">
        <v>0</v>
      </c>
      <c r="S3279" s="19">
        <v>2013.3</v>
      </c>
      <c r="T3279" s="19">
        <v>0</v>
      </c>
    </row>
    <row r="3280" spans="1:20" ht="29" outlineLevel="4" x14ac:dyDescent="0.35">
      <c r="A3280" s="9" t="s">
        <v>104</v>
      </c>
      <c r="B3280" s="9" t="s">
        <v>105</v>
      </c>
      <c r="C3280" s="12" t="s">
        <v>3815</v>
      </c>
      <c r="D3280" s="5" t="s">
        <v>3816</v>
      </c>
      <c r="E3280" s="9" t="s">
        <v>3816</v>
      </c>
      <c r="F3280" s="5" t="s">
        <v>4</v>
      </c>
      <c r="G3280" s="5" t="s">
        <v>45</v>
      </c>
      <c r="H3280" s="5" t="s">
        <v>3829</v>
      </c>
      <c r="I3280" s="4" t="s">
        <v>3830</v>
      </c>
      <c r="J3280" s="5" t="s">
        <v>4</v>
      </c>
      <c r="K3280" s="5" t="s">
        <v>4</v>
      </c>
      <c r="L3280" s="5" t="s">
        <v>4</v>
      </c>
      <c r="M3280" s="5" t="s">
        <v>5</v>
      </c>
      <c r="N3280" s="5" t="s">
        <v>3832</v>
      </c>
      <c r="O3280" s="18">
        <v>44685</v>
      </c>
      <c r="P3280" s="5" t="s">
        <v>7</v>
      </c>
      <c r="Q3280" s="19">
        <v>1831</v>
      </c>
      <c r="R3280" s="19">
        <v>0</v>
      </c>
      <c r="S3280" s="19">
        <v>1831</v>
      </c>
      <c r="T3280" s="19">
        <v>0</v>
      </c>
    </row>
    <row r="3281" spans="1:20" ht="29" outlineLevel="4" x14ac:dyDescent="0.35">
      <c r="A3281" s="9" t="s">
        <v>104</v>
      </c>
      <c r="B3281" s="9" t="s">
        <v>105</v>
      </c>
      <c r="C3281" s="12" t="s">
        <v>3815</v>
      </c>
      <c r="D3281" s="5" t="s">
        <v>3816</v>
      </c>
      <c r="E3281" s="9" t="s">
        <v>3816</v>
      </c>
      <c r="F3281" s="5" t="s">
        <v>49</v>
      </c>
      <c r="G3281" s="5" t="s">
        <v>4</v>
      </c>
      <c r="H3281" s="5" t="s">
        <v>3829</v>
      </c>
      <c r="I3281" s="4" t="s">
        <v>3830</v>
      </c>
      <c r="J3281" s="5" t="s">
        <v>4</v>
      </c>
      <c r="K3281" s="5" t="s">
        <v>4</v>
      </c>
      <c r="L3281" s="5" t="s">
        <v>4</v>
      </c>
      <c r="M3281" s="5" t="s">
        <v>5</v>
      </c>
      <c r="N3281" s="5" t="s">
        <v>3828</v>
      </c>
      <c r="O3281" s="18">
        <v>44483</v>
      </c>
      <c r="P3281" s="5" t="s">
        <v>7</v>
      </c>
      <c r="Q3281" s="19">
        <v>31857.88</v>
      </c>
      <c r="R3281" s="19">
        <v>31857.88</v>
      </c>
      <c r="S3281" s="19">
        <v>0</v>
      </c>
      <c r="T3281" s="19">
        <v>0</v>
      </c>
    </row>
    <row r="3282" spans="1:20" ht="29" outlineLevel="4" x14ac:dyDescent="0.35">
      <c r="A3282" s="9" t="s">
        <v>104</v>
      </c>
      <c r="B3282" s="9" t="s">
        <v>105</v>
      </c>
      <c r="C3282" s="12" t="s">
        <v>3815</v>
      </c>
      <c r="D3282" s="5" t="s">
        <v>3816</v>
      </c>
      <c r="E3282" s="9" t="s">
        <v>3816</v>
      </c>
      <c r="F3282" s="5" t="s">
        <v>49</v>
      </c>
      <c r="G3282" s="5" t="s">
        <v>4</v>
      </c>
      <c r="H3282" s="5" t="s">
        <v>3829</v>
      </c>
      <c r="I3282" s="4" t="s">
        <v>3830</v>
      </c>
      <c r="J3282" s="5" t="s">
        <v>4</v>
      </c>
      <c r="K3282" s="5" t="s">
        <v>4</v>
      </c>
      <c r="L3282" s="5" t="s">
        <v>4</v>
      </c>
      <c r="M3282" s="5" t="s">
        <v>5</v>
      </c>
      <c r="N3282" s="5" t="s">
        <v>3831</v>
      </c>
      <c r="O3282" s="18">
        <v>44586</v>
      </c>
      <c r="P3282" s="5" t="s">
        <v>7</v>
      </c>
      <c r="Q3282" s="19">
        <v>32212.7</v>
      </c>
      <c r="R3282" s="19">
        <v>32212.7</v>
      </c>
      <c r="S3282" s="19">
        <v>0</v>
      </c>
      <c r="T3282" s="19">
        <v>0</v>
      </c>
    </row>
    <row r="3283" spans="1:20" ht="29" outlineLevel="4" x14ac:dyDescent="0.35">
      <c r="A3283" s="9" t="s">
        <v>104</v>
      </c>
      <c r="B3283" s="9" t="s">
        <v>105</v>
      </c>
      <c r="C3283" s="12" t="s">
        <v>3815</v>
      </c>
      <c r="D3283" s="5" t="s">
        <v>3816</v>
      </c>
      <c r="E3283" s="9" t="s">
        <v>3816</v>
      </c>
      <c r="F3283" s="5" t="s">
        <v>49</v>
      </c>
      <c r="G3283" s="5" t="s">
        <v>4</v>
      </c>
      <c r="H3283" s="5" t="s">
        <v>3829</v>
      </c>
      <c r="I3283" s="4" t="s">
        <v>3830</v>
      </c>
      <c r="J3283" s="5" t="s">
        <v>4</v>
      </c>
      <c r="K3283" s="5" t="s">
        <v>4</v>
      </c>
      <c r="L3283" s="5" t="s">
        <v>4</v>
      </c>
      <c r="M3283" s="5" t="s">
        <v>5</v>
      </c>
      <c r="N3283" s="5" t="s">
        <v>3832</v>
      </c>
      <c r="O3283" s="18">
        <v>44685</v>
      </c>
      <c r="P3283" s="5" t="s">
        <v>7</v>
      </c>
      <c r="Q3283" s="19">
        <v>29296</v>
      </c>
      <c r="R3283" s="19">
        <v>29296</v>
      </c>
      <c r="S3283" s="19">
        <v>0</v>
      </c>
      <c r="T3283" s="19">
        <v>0</v>
      </c>
    </row>
    <row r="3284" spans="1:20" outlineLevel="3" x14ac:dyDescent="0.35">
      <c r="H3284" s="1" t="s">
        <v>11561</v>
      </c>
      <c r="O3284" s="18"/>
      <c r="Q3284" s="19">
        <f>SUBTOTAL(9,Q3278:Q3283)</f>
        <v>99202</v>
      </c>
      <c r="R3284" s="19">
        <f>SUBTOTAL(9,R3278:R3283)</f>
        <v>93366.58</v>
      </c>
      <c r="S3284" s="19">
        <f>SUBTOTAL(9,S3278:S3283)</f>
        <v>5835.42</v>
      </c>
      <c r="T3284" s="19">
        <f>SUBTOTAL(9,T3278:T3283)</f>
        <v>0</v>
      </c>
    </row>
    <row r="3285" spans="1:20" outlineLevel="4" x14ac:dyDescent="0.35">
      <c r="A3285" s="9" t="s">
        <v>104</v>
      </c>
      <c r="B3285" s="9" t="s">
        <v>105</v>
      </c>
      <c r="C3285" s="12" t="s">
        <v>3815</v>
      </c>
      <c r="D3285" s="5" t="s">
        <v>3816</v>
      </c>
      <c r="E3285" s="9" t="s">
        <v>3816</v>
      </c>
      <c r="F3285" s="5" t="s">
        <v>4</v>
      </c>
      <c r="G3285" s="5" t="s">
        <v>106</v>
      </c>
      <c r="H3285" s="5" t="s">
        <v>108</v>
      </c>
      <c r="I3285" s="20" t="s">
        <v>12479</v>
      </c>
      <c r="J3285" s="5" t="s">
        <v>4</v>
      </c>
      <c r="K3285" s="5" t="s">
        <v>4</v>
      </c>
      <c r="L3285" s="5" t="s">
        <v>4</v>
      </c>
      <c r="M3285" s="5" t="s">
        <v>5</v>
      </c>
      <c r="N3285" s="5" t="s">
        <v>3833</v>
      </c>
      <c r="O3285" s="18">
        <v>44524</v>
      </c>
      <c r="P3285" s="5" t="s">
        <v>7</v>
      </c>
      <c r="Q3285" s="19">
        <v>84766</v>
      </c>
      <c r="R3285" s="19">
        <v>0</v>
      </c>
      <c r="S3285" s="19">
        <v>84766</v>
      </c>
      <c r="T3285" s="19">
        <v>0</v>
      </c>
    </row>
    <row r="3286" spans="1:20" outlineLevel="3" x14ac:dyDescent="0.35">
      <c r="H3286" s="1" t="s">
        <v>10932</v>
      </c>
      <c r="O3286" s="18"/>
      <c r="Q3286" s="19">
        <f>SUBTOTAL(9,Q3285:Q3285)</f>
        <v>84766</v>
      </c>
      <c r="R3286" s="19">
        <f>SUBTOTAL(9,R3285:R3285)</f>
        <v>0</v>
      </c>
      <c r="S3286" s="19">
        <f>SUBTOTAL(9,S3285:S3285)</f>
        <v>84766</v>
      </c>
      <c r="T3286" s="19">
        <f>SUBTOTAL(9,T3285:T3285)</f>
        <v>0</v>
      </c>
    </row>
    <row r="3287" spans="1:20" outlineLevel="4" x14ac:dyDescent="0.35">
      <c r="A3287" s="9" t="s">
        <v>104</v>
      </c>
      <c r="B3287" s="9" t="s">
        <v>105</v>
      </c>
      <c r="C3287" s="12" t="s">
        <v>3815</v>
      </c>
      <c r="D3287" s="5" t="s">
        <v>3816</v>
      </c>
      <c r="E3287" s="9" t="s">
        <v>3816</v>
      </c>
      <c r="F3287" s="5" t="s">
        <v>4</v>
      </c>
      <c r="G3287" s="5" t="s">
        <v>106</v>
      </c>
      <c r="H3287" s="5" t="s">
        <v>109</v>
      </c>
      <c r="I3287" s="20" t="s">
        <v>12480</v>
      </c>
      <c r="J3287" s="5" t="s">
        <v>4</v>
      </c>
      <c r="K3287" s="5" t="s">
        <v>4</v>
      </c>
      <c r="L3287" s="5" t="s">
        <v>4</v>
      </c>
      <c r="M3287" s="5" t="s">
        <v>5</v>
      </c>
      <c r="N3287" s="5" t="s">
        <v>3833</v>
      </c>
      <c r="O3287" s="18">
        <v>44524</v>
      </c>
      <c r="P3287" s="5" t="s">
        <v>7</v>
      </c>
      <c r="Q3287" s="19">
        <v>141690</v>
      </c>
      <c r="R3287" s="19">
        <v>0</v>
      </c>
      <c r="S3287" s="19">
        <v>141690</v>
      </c>
      <c r="T3287" s="19">
        <v>0</v>
      </c>
    </row>
    <row r="3288" spans="1:20" outlineLevel="3" x14ac:dyDescent="0.35">
      <c r="H3288" s="1" t="s">
        <v>10933</v>
      </c>
      <c r="O3288" s="18"/>
      <c r="Q3288" s="19">
        <f>SUBTOTAL(9,Q3287:Q3287)</f>
        <v>141690</v>
      </c>
      <c r="R3288" s="19">
        <f>SUBTOTAL(9,R3287:R3287)</f>
        <v>0</v>
      </c>
      <c r="S3288" s="19">
        <f>SUBTOTAL(9,S3287:S3287)</f>
        <v>141690</v>
      </c>
      <c r="T3288" s="19">
        <f>SUBTOTAL(9,T3287:T3287)</f>
        <v>0</v>
      </c>
    </row>
    <row r="3289" spans="1:20" outlineLevel="4" x14ac:dyDescent="0.35">
      <c r="A3289" s="9" t="s">
        <v>104</v>
      </c>
      <c r="B3289" s="9" t="s">
        <v>105</v>
      </c>
      <c r="C3289" s="12" t="s">
        <v>3815</v>
      </c>
      <c r="D3289" s="5" t="s">
        <v>3816</v>
      </c>
      <c r="E3289" s="9" t="s">
        <v>3816</v>
      </c>
      <c r="F3289" s="5" t="s">
        <v>4</v>
      </c>
      <c r="G3289" s="5" t="s">
        <v>106</v>
      </c>
      <c r="H3289" s="5" t="s">
        <v>110</v>
      </c>
      <c r="I3289" s="20" t="s">
        <v>12481</v>
      </c>
      <c r="J3289" s="5" t="s">
        <v>4</v>
      </c>
      <c r="K3289" s="5" t="s">
        <v>4</v>
      </c>
      <c r="L3289" s="5" t="s">
        <v>4</v>
      </c>
      <c r="M3289" s="5" t="s">
        <v>5</v>
      </c>
      <c r="N3289" s="5" t="s">
        <v>3833</v>
      </c>
      <c r="O3289" s="18">
        <v>44524</v>
      </c>
      <c r="P3289" s="5" t="s">
        <v>7</v>
      </c>
      <c r="Q3289" s="19">
        <v>52547</v>
      </c>
      <c r="R3289" s="19">
        <v>0</v>
      </c>
      <c r="S3289" s="19">
        <v>52547</v>
      </c>
      <c r="T3289" s="19">
        <v>0</v>
      </c>
    </row>
    <row r="3290" spans="1:20" outlineLevel="3" x14ac:dyDescent="0.35">
      <c r="H3290" s="1" t="s">
        <v>10934</v>
      </c>
      <c r="O3290" s="18"/>
      <c r="Q3290" s="19">
        <f>SUBTOTAL(9,Q3289:Q3289)</f>
        <v>52547</v>
      </c>
      <c r="R3290" s="19">
        <f>SUBTOTAL(9,R3289:R3289)</f>
        <v>0</v>
      </c>
      <c r="S3290" s="19">
        <f>SUBTOTAL(9,S3289:S3289)</f>
        <v>52547</v>
      </c>
      <c r="T3290" s="19">
        <f>SUBTOTAL(9,T3289:T3289)</f>
        <v>0</v>
      </c>
    </row>
    <row r="3291" spans="1:20" outlineLevel="2" x14ac:dyDescent="0.35">
      <c r="C3291" s="11" t="s">
        <v>10339</v>
      </c>
      <c r="O3291" s="18"/>
      <c r="Q3291" s="19">
        <f>SUBTOTAL(9,Q3268:Q3289)</f>
        <v>446405</v>
      </c>
      <c r="R3291" s="19">
        <f>SUBTOTAL(9,R3268:R3289)</f>
        <v>159799.74</v>
      </c>
      <c r="S3291" s="19">
        <f>SUBTOTAL(9,S3268:S3289)</f>
        <v>286605.26</v>
      </c>
      <c r="T3291" s="19">
        <f>SUBTOTAL(9,T3268:T3289)</f>
        <v>0</v>
      </c>
    </row>
    <row r="3292" spans="1:20" ht="29" outlineLevel="4" x14ac:dyDescent="0.35">
      <c r="A3292" s="9" t="s">
        <v>104</v>
      </c>
      <c r="B3292" s="9" t="s">
        <v>105</v>
      </c>
      <c r="C3292" s="12" t="s">
        <v>3834</v>
      </c>
      <c r="D3292" s="5" t="s">
        <v>3835</v>
      </c>
      <c r="E3292" s="9" t="s">
        <v>3835</v>
      </c>
      <c r="F3292" s="5" t="s">
        <v>41</v>
      </c>
      <c r="G3292" s="5" t="s">
        <v>4</v>
      </c>
      <c r="H3292" s="5" t="s">
        <v>3837</v>
      </c>
      <c r="I3292" s="4" t="s">
        <v>3838</v>
      </c>
      <c r="J3292" s="5" t="s">
        <v>4</v>
      </c>
      <c r="K3292" s="5" t="s">
        <v>4</v>
      </c>
      <c r="L3292" s="5" t="s">
        <v>4</v>
      </c>
      <c r="M3292" s="5" t="s">
        <v>5</v>
      </c>
      <c r="N3292" s="5" t="s">
        <v>3836</v>
      </c>
      <c r="O3292" s="18">
        <v>44417</v>
      </c>
      <c r="P3292" s="5" t="s">
        <v>7</v>
      </c>
      <c r="Q3292" s="19">
        <v>1761</v>
      </c>
      <c r="R3292" s="19">
        <v>1761</v>
      </c>
      <c r="S3292" s="19">
        <v>0</v>
      </c>
      <c r="T3292" s="19">
        <v>0</v>
      </c>
    </row>
    <row r="3293" spans="1:20" outlineLevel="3" x14ac:dyDescent="0.35">
      <c r="H3293" s="1" t="s">
        <v>11562</v>
      </c>
      <c r="O3293" s="18"/>
      <c r="Q3293" s="19">
        <f>SUBTOTAL(9,Q3292:Q3292)</f>
        <v>1761</v>
      </c>
      <c r="R3293" s="19">
        <f>SUBTOTAL(9,R3292:R3292)</f>
        <v>1761</v>
      </c>
      <c r="S3293" s="19">
        <f>SUBTOTAL(9,S3292:S3292)</f>
        <v>0</v>
      </c>
      <c r="T3293" s="19">
        <f>SUBTOTAL(9,T3292:T3292)</f>
        <v>0</v>
      </c>
    </row>
    <row r="3294" spans="1:20" outlineLevel="4" x14ac:dyDescent="0.35">
      <c r="A3294" s="9" t="s">
        <v>104</v>
      </c>
      <c r="B3294" s="9" t="s">
        <v>105</v>
      </c>
      <c r="C3294" s="12" t="s">
        <v>3834</v>
      </c>
      <c r="D3294" s="5" t="s">
        <v>3835</v>
      </c>
      <c r="E3294" s="9" t="s">
        <v>3835</v>
      </c>
      <c r="F3294" s="5" t="s">
        <v>4</v>
      </c>
      <c r="G3294" s="5" t="s">
        <v>45</v>
      </c>
      <c r="H3294" s="5" t="s">
        <v>3840</v>
      </c>
      <c r="I3294" s="4" t="s">
        <v>3841</v>
      </c>
      <c r="J3294" s="5" t="s">
        <v>4</v>
      </c>
      <c r="K3294" s="5" t="s">
        <v>4</v>
      </c>
      <c r="L3294" s="5" t="s">
        <v>4</v>
      </c>
      <c r="M3294" s="5" t="s">
        <v>5</v>
      </c>
      <c r="N3294" s="5" t="s">
        <v>3839</v>
      </c>
      <c r="O3294" s="18">
        <v>44417</v>
      </c>
      <c r="P3294" s="5" t="s">
        <v>7</v>
      </c>
      <c r="Q3294" s="19">
        <v>463.12</v>
      </c>
      <c r="R3294" s="19">
        <v>0</v>
      </c>
      <c r="S3294" s="19">
        <v>463.12</v>
      </c>
      <c r="T3294" s="19">
        <v>0</v>
      </c>
    </row>
    <row r="3295" spans="1:20" outlineLevel="4" x14ac:dyDescent="0.35">
      <c r="A3295" s="9" t="s">
        <v>104</v>
      </c>
      <c r="B3295" s="9" t="s">
        <v>105</v>
      </c>
      <c r="C3295" s="12" t="s">
        <v>3834</v>
      </c>
      <c r="D3295" s="5" t="s">
        <v>3835</v>
      </c>
      <c r="E3295" s="9" t="s">
        <v>3835</v>
      </c>
      <c r="F3295" s="5" t="s">
        <v>49</v>
      </c>
      <c r="G3295" s="5" t="s">
        <v>4</v>
      </c>
      <c r="H3295" s="5" t="s">
        <v>3840</v>
      </c>
      <c r="I3295" s="4" t="s">
        <v>3841</v>
      </c>
      <c r="J3295" s="5" t="s">
        <v>4</v>
      </c>
      <c r="K3295" s="5" t="s">
        <v>4</v>
      </c>
      <c r="L3295" s="5" t="s">
        <v>4</v>
      </c>
      <c r="M3295" s="5" t="s">
        <v>5</v>
      </c>
      <c r="N3295" s="5" t="s">
        <v>3839</v>
      </c>
      <c r="O3295" s="18">
        <v>44417</v>
      </c>
      <c r="P3295" s="5" t="s">
        <v>7</v>
      </c>
      <c r="Q3295" s="19">
        <v>7410.88</v>
      </c>
      <c r="R3295" s="19">
        <v>7410.88</v>
      </c>
      <c r="S3295" s="19">
        <v>0</v>
      </c>
      <c r="T3295" s="19">
        <v>0</v>
      </c>
    </row>
    <row r="3296" spans="1:20" outlineLevel="3" x14ac:dyDescent="0.35">
      <c r="H3296" s="1" t="s">
        <v>11563</v>
      </c>
      <c r="O3296" s="18"/>
      <c r="Q3296" s="19">
        <f>SUBTOTAL(9,Q3294:Q3295)</f>
        <v>7874</v>
      </c>
      <c r="R3296" s="19">
        <f>SUBTOTAL(9,R3294:R3295)</f>
        <v>7410.88</v>
      </c>
      <c r="S3296" s="19">
        <f>SUBTOTAL(9,S3294:S3295)</f>
        <v>463.12</v>
      </c>
      <c r="T3296" s="19">
        <f>SUBTOTAL(9,T3294:T3295)</f>
        <v>0</v>
      </c>
    </row>
    <row r="3297" spans="1:20" ht="29" outlineLevel="4" x14ac:dyDescent="0.35">
      <c r="A3297" s="9" t="s">
        <v>104</v>
      </c>
      <c r="B3297" s="9" t="s">
        <v>105</v>
      </c>
      <c r="C3297" s="12" t="s">
        <v>3834</v>
      </c>
      <c r="D3297" s="5" t="s">
        <v>3835</v>
      </c>
      <c r="E3297" s="9" t="s">
        <v>3835</v>
      </c>
      <c r="F3297" s="5" t="s">
        <v>4</v>
      </c>
      <c r="G3297" s="5" t="s">
        <v>50</v>
      </c>
      <c r="H3297" s="5" t="s">
        <v>3843</v>
      </c>
      <c r="I3297" s="4" t="s">
        <v>3844</v>
      </c>
      <c r="J3297" s="5" t="s">
        <v>4</v>
      </c>
      <c r="K3297" s="5" t="s">
        <v>4</v>
      </c>
      <c r="L3297" s="5" t="s">
        <v>4</v>
      </c>
      <c r="M3297" s="5" t="s">
        <v>5</v>
      </c>
      <c r="N3297" s="5" t="s">
        <v>3842</v>
      </c>
      <c r="O3297" s="18">
        <v>44495</v>
      </c>
      <c r="P3297" s="5" t="s">
        <v>7</v>
      </c>
      <c r="Q3297" s="19">
        <v>3076.23</v>
      </c>
      <c r="R3297" s="19">
        <v>0</v>
      </c>
      <c r="S3297" s="19">
        <v>3076.23</v>
      </c>
      <c r="T3297" s="19">
        <v>0</v>
      </c>
    </row>
    <row r="3298" spans="1:20" ht="29" outlineLevel="4" x14ac:dyDescent="0.35">
      <c r="A3298" s="9" t="s">
        <v>104</v>
      </c>
      <c r="B3298" s="9" t="s">
        <v>105</v>
      </c>
      <c r="C3298" s="12" t="s">
        <v>3834</v>
      </c>
      <c r="D3298" s="5" t="s">
        <v>3835</v>
      </c>
      <c r="E3298" s="9" t="s">
        <v>3835</v>
      </c>
      <c r="F3298" s="5" t="s">
        <v>54</v>
      </c>
      <c r="G3298" s="5" t="s">
        <v>4</v>
      </c>
      <c r="H3298" s="5" t="s">
        <v>3843</v>
      </c>
      <c r="I3298" s="4" t="s">
        <v>3844</v>
      </c>
      <c r="J3298" s="5" t="s">
        <v>4</v>
      </c>
      <c r="K3298" s="5" t="s">
        <v>4</v>
      </c>
      <c r="L3298" s="5" t="s">
        <v>4</v>
      </c>
      <c r="M3298" s="5" t="s">
        <v>5</v>
      </c>
      <c r="N3298" s="5" t="s">
        <v>3842</v>
      </c>
      <c r="O3298" s="18">
        <v>44495</v>
      </c>
      <c r="P3298" s="5" t="s">
        <v>7</v>
      </c>
      <c r="Q3298" s="19">
        <v>24609.77</v>
      </c>
      <c r="R3298" s="19">
        <v>24609.77</v>
      </c>
      <c r="S3298" s="19">
        <v>0</v>
      </c>
      <c r="T3298" s="19">
        <v>0</v>
      </c>
    </row>
    <row r="3299" spans="1:20" outlineLevel="3" x14ac:dyDescent="0.35">
      <c r="H3299" s="1" t="s">
        <v>11564</v>
      </c>
      <c r="O3299" s="18"/>
      <c r="Q3299" s="19">
        <f>SUBTOTAL(9,Q3297:Q3298)</f>
        <v>27686</v>
      </c>
      <c r="R3299" s="19">
        <f>SUBTOTAL(9,R3297:R3298)</f>
        <v>24609.77</v>
      </c>
      <c r="S3299" s="19">
        <f>SUBTOTAL(9,S3297:S3298)</f>
        <v>3076.23</v>
      </c>
      <c r="T3299" s="19">
        <f>SUBTOTAL(9,T3297:T3298)</f>
        <v>0</v>
      </c>
    </row>
    <row r="3300" spans="1:20" ht="29" outlineLevel="4" x14ac:dyDescent="0.35">
      <c r="A3300" s="9" t="s">
        <v>104</v>
      </c>
      <c r="B3300" s="9" t="s">
        <v>105</v>
      </c>
      <c r="C3300" s="12" t="s">
        <v>3834</v>
      </c>
      <c r="D3300" s="5" t="s">
        <v>3835</v>
      </c>
      <c r="E3300" s="9" t="s">
        <v>3835</v>
      </c>
      <c r="F3300" s="5" t="s">
        <v>41</v>
      </c>
      <c r="G3300" s="5" t="s">
        <v>4</v>
      </c>
      <c r="H3300" s="5" t="s">
        <v>3846</v>
      </c>
      <c r="I3300" s="4" t="s">
        <v>3847</v>
      </c>
      <c r="J3300" s="5" t="s">
        <v>4</v>
      </c>
      <c r="K3300" s="5" t="s">
        <v>4</v>
      </c>
      <c r="L3300" s="5" t="s">
        <v>4</v>
      </c>
      <c r="M3300" s="5" t="s">
        <v>5</v>
      </c>
      <c r="N3300" s="5" t="s">
        <v>3845</v>
      </c>
      <c r="O3300" s="18">
        <v>44720</v>
      </c>
      <c r="P3300" s="5" t="s">
        <v>7</v>
      </c>
      <c r="Q3300" s="19">
        <v>8346</v>
      </c>
      <c r="R3300" s="19">
        <v>8346</v>
      </c>
      <c r="S3300" s="19">
        <v>0</v>
      </c>
      <c r="T3300" s="19">
        <v>0</v>
      </c>
    </row>
    <row r="3301" spans="1:20" ht="29" outlineLevel="4" x14ac:dyDescent="0.35">
      <c r="A3301" s="9" t="s">
        <v>104</v>
      </c>
      <c r="B3301" s="9" t="s">
        <v>105</v>
      </c>
      <c r="C3301" s="12" t="s">
        <v>3834</v>
      </c>
      <c r="D3301" s="5" t="s">
        <v>3835</v>
      </c>
      <c r="E3301" s="9" t="s">
        <v>3835</v>
      </c>
      <c r="F3301" s="5" t="s">
        <v>41</v>
      </c>
      <c r="G3301" s="5" t="s">
        <v>4</v>
      </c>
      <c r="H3301" s="5" t="s">
        <v>3846</v>
      </c>
      <c r="I3301" s="4" t="s">
        <v>3847</v>
      </c>
      <c r="J3301" s="5" t="s">
        <v>4</v>
      </c>
      <c r="K3301" s="5" t="s">
        <v>4</v>
      </c>
      <c r="L3301" s="5" t="s">
        <v>4</v>
      </c>
      <c r="M3301" s="5" t="s">
        <v>5</v>
      </c>
      <c r="N3301" s="5" t="s">
        <v>3848</v>
      </c>
      <c r="O3301" s="18">
        <v>44736</v>
      </c>
      <c r="P3301" s="5" t="s">
        <v>7</v>
      </c>
      <c r="Q3301" s="19">
        <v>4848</v>
      </c>
      <c r="R3301" s="19">
        <v>4848</v>
      </c>
      <c r="S3301" s="19">
        <v>0</v>
      </c>
      <c r="T3301" s="19">
        <v>0</v>
      </c>
    </row>
    <row r="3302" spans="1:20" outlineLevel="3" x14ac:dyDescent="0.35">
      <c r="H3302" s="1" t="s">
        <v>11565</v>
      </c>
      <c r="O3302" s="18"/>
      <c r="Q3302" s="19">
        <f>SUBTOTAL(9,Q3300:Q3301)</f>
        <v>13194</v>
      </c>
      <c r="R3302" s="19">
        <f>SUBTOTAL(9,R3300:R3301)</f>
        <v>13194</v>
      </c>
      <c r="S3302" s="19">
        <f>SUBTOTAL(9,S3300:S3301)</f>
        <v>0</v>
      </c>
      <c r="T3302" s="19">
        <f>SUBTOTAL(9,T3300:T3301)</f>
        <v>0</v>
      </c>
    </row>
    <row r="3303" spans="1:20" ht="29" outlineLevel="4" x14ac:dyDescent="0.35">
      <c r="A3303" s="9" t="s">
        <v>104</v>
      </c>
      <c r="B3303" s="9" t="s">
        <v>105</v>
      </c>
      <c r="C3303" s="12" t="s">
        <v>3834</v>
      </c>
      <c r="D3303" s="5" t="s">
        <v>3835</v>
      </c>
      <c r="E3303" s="9" t="s">
        <v>3835</v>
      </c>
      <c r="F3303" s="5" t="s">
        <v>4</v>
      </c>
      <c r="G3303" s="5" t="s">
        <v>45</v>
      </c>
      <c r="H3303" s="5" t="s">
        <v>3850</v>
      </c>
      <c r="I3303" s="4" t="s">
        <v>3851</v>
      </c>
      <c r="J3303" s="5" t="s">
        <v>4</v>
      </c>
      <c r="K3303" s="5" t="s">
        <v>4</v>
      </c>
      <c r="L3303" s="5" t="s">
        <v>4</v>
      </c>
      <c r="M3303" s="5" t="s">
        <v>5</v>
      </c>
      <c r="N3303" s="5" t="s">
        <v>3849</v>
      </c>
      <c r="O3303" s="18">
        <v>44502</v>
      </c>
      <c r="P3303" s="5" t="s">
        <v>7</v>
      </c>
      <c r="Q3303" s="19">
        <v>1115.82</v>
      </c>
      <c r="R3303" s="19">
        <v>0</v>
      </c>
      <c r="S3303" s="19">
        <v>1115.82</v>
      </c>
      <c r="T3303" s="19">
        <v>0</v>
      </c>
    </row>
    <row r="3304" spans="1:20" ht="29" outlineLevel="4" x14ac:dyDescent="0.35">
      <c r="A3304" s="9" t="s">
        <v>104</v>
      </c>
      <c r="B3304" s="9" t="s">
        <v>105</v>
      </c>
      <c r="C3304" s="12" t="s">
        <v>3834</v>
      </c>
      <c r="D3304" s="5" t="s">
        <v>3835</v>
      </c>
      <c r="E3304" s="9" t="s">
        <v>3835</v>
      </c>
      <c r="F3304" s="5" t="s">
        <v>4</v>
      </c>
      <c r="G3304" s="5" t="s">
        <v>45</v>
      </c>
      <c r="H3304" s="5" t="s">
        <v>3850</v>
      </c>
      <c r="I3304" s="4" t="s">
        <v>3851</v>
      </c>
      <c r="J3304" s="5" t="s">
        <v>4</v>
      </c>
      <c r="K3304" s="5" t="s">
        <v>4</v>
      </c>
      <c r="L3304" s="5" t="s">
        <v>4</v>
      </c>
      <c r="M3304" s="5" t="s">
        <v>5</v>
      </c>
      <c r="N3304" s="5" t="s">
        <v>3852</v>
      </c>
      <c r="O3304" s="18">
        <v>44630</v>
      </c>
      <c r="P3304" s="5" t="s">
        <v>7</v>
      </c>
      <c r="Q3304" s="19">
        <v>1756.35</v>
      </c>
      <c r="R3304" s="19">
        <v>0</v>
      </c>
      <c r="S3304" s="19">
        <v>1756.35</v>
      </c>
      <c r="T3304" s="19">
        <v>0</v>
      </c>
    </row>
    <row r="3305" spans="1:20" ht="29" outlineLevel="4" x14ac:dyDescent="0.35">
      <c r="A3305" s="9" t="s">
        <v>104</v>
      </c>
      <c r="B3305" s="9" t="s">
        <v>105</v>
      </c>
      <c r="C3305" s="12" t="s">
        <v>3834</v>
      </c>
      <c r="D3305" s="5" t="s">
        <v>3835</v>
      </c>
      <c r="E3305" s="9" t="s">
        <v>3835</v>
      </c>
      <c r="F3305" s="5" t="s">
        <v>4</v>
      </c>
      <c r="G3305" s="5" t="s">
        <v>45</v>
      </c>
      <c r="H3305" s="5" t="s">
        <v>3850</v>
      </c>
      <c r="I3305" s="4" t="s">
        <v>3851</v>
      </c>
      <c r="J3305" s="5" t="s">
        <v>4</v>
      </c>
      <c r="K3305" s="5" t="s">
        <v>4</v>
      </c>
      <c r="L3305" s="5" t="s">
        <v>4</v>
      </c>
      <c r="M3305" s="5" t="s">
        <v>5</v>
      </c>
      <c r="N3305" s="5" t="s">
        <v>3853</v>
      </c>
      <c r="O3305" s="18">
        <v>44715</v>
      </c>
      <c r="P3305" s="5" t="s">
        <v>7</v>
      </c>
      <c r="Q3305" s="19">
        <v>1133.77</v>
      </c>
      <c r="R3305" s="19">
        <v>0</v>
      </c>
      <c r="S3305" s="19">
        <v>1133.77</v>
      </c>
      <c r="T3305" s="19">
        <v>0</v>
      </c>
    </row>
    <row r="3306" spans="1:20" ht="29" outlineLevel="4" x14ac:dyDescent="0.35">
      <c r="A3306" s="9" t="s">
        <v>104</v>
      </c>
      <c r="B3306" s="9" t="s">
        <v>105</v>
      </c>
      <c r="C3306" s="12" t="s">
        <v>3834</v>
      </c>
      <c r="D3306" s="5" t="s">
        <v>3835</v>
      </c>
      <c r="E3306" s="9" t="s">
        <v>3835</v>
      </c>
      <c r="F3306" s="5" t="s">
        <v>49</v>
      </c>
      <c r="G3306" s="5" t="s">
        <v>4</v>
      </c>
      <c r="H3306" s="5" t="s">
        <v>3850</v>
      </c>
      <c r="I3306" s="4" t="s">
        <v>3851</v>
      </c>
      <c r="J3306" s="5" t="s">
        <v>4</v>
      </c>
      <c r="K3306" s="5" t="s">
        <v>4</v>
      </c>
      <c r="L3306" s="5" t="s">
        <v>4</v>
      </c>
      <c r="M3306" s="5" t="s">
        <v>5</v>
      </c>
      <c r="N3306" s="5" t="s">
        <v>3849</v>
      </c>
      <c r="O3306" s="18">
        <v>44502</v>
      </c>
      <c r="P3306" s="5" t="s">
        <v>7</v>
      </c>
      <c r="Q3306" s="19">
        <v>17853.18</v>
      </c>
      <c r="R3306" s="19">
        <v>17853.18</v>
      </c>
      <c r="S3306" s="19">
        <v>0</v>
      </c>
      <c r="T3306" s="19">
        <v>0</v>
      </c>
    </row>
    <row r="3307" spans="1:20" ht="29" outlineLevel="4" x14ac:dyDescent="0.35">
      <c r="A3307" s="9" t="s">
        <v>104</v>
      </c>
      <c r="B3307" s="9" t="s">
        <v>105</v>
      </c>
      <c r="C3307" s="12" t="s">
        <v>3834</v>
      </c>
      <c r="D3307" s="5" t="s">
        <v>3835</v>
      </c>
      <c r="E3307" s="9" t="s">
        <v>3835</v>
      </c>
      <c r="F3307" s="5" t="s">
        <v>49</v>
      </c>
      <c r="G3307" s="5" t="s">
        <v>4</v>
      </c>
      <c r="H3307" s="5" t="s">
        <v>3850</v>
      </c>
      <c r="I3307" s="4" t="s">
        <v>3851</v>
      </c>
      <c r="J3307" s="5" t="s">
        <v>4</v>
      </c>
      <c r="K3307" s="5" t="s">
        <v>4</v>
      </c>
      <c r="L3307" s="5" t="s">
        <v>4</v>
      </c>
      <c r="M3307" s="5" t="s">
        <v>5</v>
      </c>
      <c r="N3307" s="5" t="s">
        <v>3852</v>
      </c>
      <c r="O3307" s="18">
        <v>44630</v>
      </c>
      <c r="P3307" s="5" t="s">
        <v>7</v>
      </c>
      <c r="Q3307" s="19">
        <v>28101.65</v>
      </c>
      <c r="R3307" s="19">
        <v>28101.65</v>
      </c>
      <c r="S3307" s="19">
        <v>0</v>
      </c>
      <c r="T3307" s="19">
        <v>0</v>
      </c>
    </row>
    <row r="3308" spans="1:20" ht="29" outlineLevel="4" x14ac:dyDescent="0.35">
      <c r="A3308" s="9" t="s">
        <v>104</v>
      </c>
      <c r="B3308" s="9" t="s">
        <v>105</v>
      </c>
      <c r="C3308" s="12" t="s">
        <v>3834</v>
      </c>
      <c r="D3308" s="5" t="s">
        <v>3835</v>
      </c>
      <c r="E3308" s="9" t="s">
        <v>3835</v>
      </c>
      <c r="F3308" s="5" t="s">
        <v>49</v>
      </c>
      <c r="G3308" s="5" t="s">
        <v>4</v>
      </c>
      <c r="H3308" s="5" t="s">
        <v>3850</v>
      </c>
      <c r="I3308" s="4" t="s">
        <v>3851</v>
      </c>
      <c r="J3308" s="5" t="s">
        <v>4</v>
      </c>
      <c r="K3308" s="5" t="s">
        <v>4</v>
      </c>
      <c r="L3308" s="5" t="s">
        <v>4</v>
      </c>
      <c r="M3308" s="5" t="s">
        <v>5</v>
      </c>
      <c r="N3308" s="5" t="s">
        <v>3853</v>
      </c>
      <c r="O3308" s="18">
        <v>44715</v>
      </c>
      <c r="P3308" s="5" t="s">
        <v>7</v>
      </c>
      <c r="Q3308" s="19">
        <v>18146.23</v>
      </c>
      <c r="R3308" s="19">
        <v>18146.23</v>
      </c>
      <c r="S3308" s="19">
        <v>0</v>
      </c>
      <c r="T3308" s="19">
        <v>0</v>
      </c>
    </row>
    <row r="3309" spans="1:20" outlineLevel="3" x14ac:dyDescent="0.35">
      <c r="H3309" s="1" t="s">
        <v>11566</v>
      </c>
      <c r="O3309" s="18"/>
      <c r="Q3309" s="19">
        <f>SUBTOTAL(9,Q3303:Q3308)</f>
        <v>68107</v>
      </c>
      <c r="R3309" s="19">
        <f>SUBTOTAL(9,R3303:R3308)</f>
        <v>64101.06</v>
      </c>
      <c r="S3309" s="19">
        <f>SUBTOTAL(9,S3303:S3308)</f>
        <v>4005.94</v>
      </c>
      <c r="T3309" s="19">
        <f>SUBTOTAL(9,T3303:T3308)</f>
        <v>0</v>
      </c>
    </row>
    <row r="3310" spans="1:20" outlineLevel="4" x14ac:dyDescent="0.35">
      <c r="A3310" s="9" t="s">
        <v>104</v>
      </c>
      <c r="B3310" s="9" t="s">
        <v>105</v>
      </c>
      <c r="C3310" s="12" t="s">
        <v>3834</v>
      </c>
      <c r="D3310" s="5" t="s">
        <v>3854</v>
      </c>
      <c r="E3310" s="9" t="s">
        <v>3854</v>
      </c>
      <c r="F3310" s="5" t="s">
        <v>4</v>
      </c>
      <c r="G3310" s="5" t="s">
        <v>106</v>
      </c>
      <c r="H3310" s="5" t="s">
        <v>108</v>
      </c>
      <c r="I3310" s="20" t="s">
        <v>12479</v>
      </c>
      <c r="J3310" s="5" t="s">
        <v>4</v>
      </c>
      <c r="K3310" s="5" t="s">
        <v>4</v>
      </c>
      <c r="L3310" s="5" t="s">
        <v>4</v>
      </c>
      <c r="M3310" s="5" t="s">
        <v>5</v>
      </c>
      <c r="N3310" s="5" t="s">
        <v>3855</v>
      </c>
      <c r="O3310" s="18">
        <v>44524</v>
      </c>
      <c r="P3310" s="5" t="s">
        <v>7</v>
      </c>
      <c r="Q3310" s="19">
        <v>51809</v>
      </c>
      <c r="R3310" s="19">
        <v>0</v>
      </c>
      <c r="S3310" s="19">
        <v>51809</v>
      </c>
      <c r="T3310" s="19">
        <v>0</v>
      </c>
    </row>
    <row r="3311" spans="1:20" outlineLevel="3" x14ac:dyDescent="0.35">
      <c r="H3311" s="1" t="s">
        <v>10932</v>
      </c>
      <c r="O3311" s="18"/>
      <c r="Q3311" s="19">
        <f>SUBTOTAL(9,Q3310:Q3310)</f>
        <v>51809</v>
      </c>
      <c r="R3311" s="19">
        <f>SUBTOTAL(9,R3310:R3310)</f>
        <v>0</v>
      </c>
      <c r="S3311" s="19">
        <f>SUBTOTAL(9,S3310:S3310)</f>
        <v>51809</v>
      </c>
      <c r="T3311" s="19">
        <f>SUBTOTAL(9,T3310:T3310)</f>
        <v>0</v>
      </c>
    </row>
    <row r="3312" spans="1:20" outlineLevel="4" x14ac:dyDescent="0.35">
      <c r="A3312" s="9" t="s">
        <v>104</v>
      </c>
      <c r="B3312" s="9" t="s">
        <v>105</v>
      </c>
      <c r="C3312" s="12" t="s">
        <v>3834</v>
      </c>
      <c r="D3312" s="5" t="s">
        <v>3854</v>
      </c>
      <c r="E3312" s="9" t="s">
        <v>3854</v>
      </c>
      <c r="F3312" s="5" t="s">
        <v>4</v>
      </c>
      <c r="G3312" s="5" t="s">
        <v>106</v>
      </c>
      <c r="H3312" s="5" t="s">
        <v>109</v>
      </c>
      <c r="I3312" s="20" t="s">
        <v>12480</v>
      </c>
      <c r="J3312" s="5" t="s">
        <v>4</v>
      </c>
      <c r="K3312" s="5" t="s">
        <v>4</v>
      </c>
      <c r="L3312" s="5" t="s">
        <v>4</v>
      </c>
      <c r="M3312" s="5" t="s">
        <v>5</v>
      </c>
      <c r="N3312" s="5" t="s">
        <v>3855</v>
      </c>
      <c r="O3312" s="18">
        <v>44524</v>
      </c>
      <c r="P3312" s="5" t="s">
        <v>7</v>
      </c>
      <c r="Q3312" s="19">
        <v>52910</v>
      </c>
      <c r="R3312" s="19">
        <v>0</v>
      </c>
      <c r="S3312" s="19">
        <v>52910</v>
      </c>
      <c r="T3312" s="19">
        <v>0</v>
      </c>
    </row>
    <row r="3313" spans="1:20" outlineLevel="3" x14ac:dyDescent="0.35">
      <c r="H3313" s="1" t="s">
        <v>10933</v>
      </c>
      <c r="O3313" s="18"/>
      <c r="Q3313" s="19">
        <f>SUBTOTAL(9,Q3312:Q3312)</f>
        <v>52910</v>
      </c>
      <c r="R3313" s="19">
        <f>SUBTOTAL(9,R3312:R3312)</f>
        <v>0</v>
      </c>
      <c r="S3313" s="19">
        <f>SUBTOTAL(9,S3312:S3312)</f>
        <v>52910</v>
      </c>
      <c r="T3313" s="19">
        <f>SUBTOTAL(9,T3312:T3312)</f>
        <v>0</v>
      </c>
    </row>
    <row r="3314" spans="1:20" outlineLevel="4" x14ac:dyDescent="0.35">
      <c r="A3314" s="9" t="s">
        <v>104</v>
      </c>
      <c r="B3314" s="9" t="s">
        <v>105</v>
      </c>
      <c r="C3314" s="12" t="s">
        <v>3834</v>
      </c>
      <c r="D3314" s="5" t="s">
        <v>3854</v>
      </c>
      <c r="E3314" s="9" t="s">
        <v>3854</v>
      </c>
      <c r="F3314" s="5" t="s">
        <v>4</v>
      </c>
      <c r="G3314" s="5" t="s">
        <v>106</v>
      </c>
      <c r="H3314" s="5" t="s">
        <v>110</v>
      </c>
      <c r="I3314" s="20" t="s">
        <v>12481</v>
      </c>
      <c r="J3314" s="5" t="s">
        <v>4</v>
      </c>
      <c r="K3314" s="5" t="s">
        <v>4</v>
      </c>
      <c r="L3314" s="5" t="s">
        <v>4</v>
      </c>
      <c r="M3314" s="5" t="s">
        <v>5</v>
      </c>
      <c r="N3314" s="5" t="s">
        <v>3855</v>
      </c>
      <c r="O3314" s="18">
        <v>44524</v>
      </c>
      <c r="P3314" s="5" t="s">
        <v>7</v>
      </c>
      <c r="Q3314" s="19">
        <v>5229</v>
      </c>
      <c r="R3314" s="19">
        <v>0</v>
      </c>
      <c r="S3314" s="19">
        <v>5229</v>
      </c>
      <c r="T3314" s="19">
        <v>0</v>
      </c>
    </row>
    <row r="3315" spans="1:20" outlineLevel="3" x14ac:dyDescent="0.35">
      <c r="H3315" s="1" t="s">
        <v>10934</v>
      </c>
      <c r="O3315" s="18"/>
      <c r="Q3315" s="19">
        <f>SUBTOTAL(9,Q3314:Q3314)</f>
        <v>5229</v>
      </c>
      <c r="R3315" s="19">
        <f>SUBTOTAL(9,R3314:R3314)</f>
        <v>0</v>
      </c>
      <c r="S3315" s="19">
        <f>SUBTOTAL(9,S3314:S3314)</f>
        <v>5229</v>
      </c>
      <c r="T3315" s="19">
        <f>SUBTOTAL(9,T3314:T3314)</f>
        <v>0</v>
      </c>
    </row>
    <row r="3316" spans="1:20" outlineLevel="2" x14ac:dyDescent="0.35">
      <c r="C3316" s="11" t="s">
        <v>10340</v>
      </c>
      <c r="O3316" s="18"/>
      <c r="Q3316" s="19">
        <f>SUBTOTAL(9,Q3292:Q3314)</f>
        <v>228570</v>
      </c>
      <c r="R3316" s="19">
        <f>SUBTOTAL(9,R3292:R3314)</f>
        <v>111076.71</v>
      </c>
      <c r="S3316" s="19">
        <f>SUBTOTAL(9,S3292:S3314)</f>
        <v>117493.29000000001</v>
      </c>
      <c r="T3316" s="19">
        <f>SUBTOTAL(9,T3292:T3314)</f>
        <v>0</v>
      </c>
    </row>
    <row r="3317" spans="1:20" ht="29" outlineLevel="4" x14ac:dyDescent="0.35">
      <c r="A3317" s="9" t="s">
        <v>104</v>
      </c>
      <c r="B3317" s="9" t="s">
        <v>105</v>
      </c>
      <c r="C3317" s="12" t="s">
        <v>12380</v>
      </c>
      <c r="D3317" s="5" t="s">
        <v>3856</v>
      </c>
      <c r="E3317" s="9" t="s">
        <v>3856</v>
      </c>
      <c r="F3317" s="5" t="s">
        <v>4</v>
      </c>
      <c r="G3317" s="5" t="s">
        <v>45</v>
      </c>
      <c r="H3317" s="5" t="s">
        <v>3858</v>
      </c>
      <c r="I3317" s="4" t="s">
        <v>3859</v>
      </c>
      <c r="J3317" s="5" t="s">
        <v>4</v>
      </c>
      <c r="K3317" s="5" t="s">
        <v>4</v>
      </c>
      <c r="L3317" s="5" t="s">
        <v>4</v>
      </c>
      <c r="M3317" s="5" t="s">
        <v>5</v>
      </c>
      <c r="N3317" s="5" t="s">
        <v>3857</v>
      </c>
      <c r="O3317" s="18">
        <v>44446</v>
      </c>
      <c r="P3317" s="5" t="s">
        <v>7</v>
      </c>
      <c r="Q3317" s="19">
        <v>1967</v>
      </c>
      <c r="R3317" s="19">
        <v>0</v>
      </c>
      <c r="S3317" s="19">
        <v>1967</v>
      </c>
      <c r="T3317" s="19">
        <v>0</v>
      </c>
    </row>
    <row r="3318" spans="1:20" outlineLevel="3" x14ac:dyDescent="0.35">
      <c r="H3318" s="1" t="s">
        <v>11567</v>
      </c>
      <c r="O3318" s="18"/>
      <c r="Q3318" s="19">
        <f>SUBTOTAL(9,Q3317:Q3317)</f>
        <v>1967</v>
      </c>
      <c r="R3318" s="19">
        <f>SUBTOTAL(9,R3317:R3317)</f>
        <v>0</v>
      </c>
      <c r="S3318" s="19">
        <f>SUBTOTAL(9,S3317:S3317)</f>
        <v>1967</v>
      </c>
      <c r="T3318" s="19">
        <f>SUBTOTAL(9,T3317:T3317)</f>
        <v>0</v>
      </c>
    </row>
    <row r="3319" spans="1:20" ht="29" outlineLevel="4" x14ac:dyDescent="0.35">
      <c r="A3319" s="9" t="s">
        <v>104</v>
      </c>
      <c r="B3319" s="9" t="s">
        <v>105</v>
      </c>
      <c r="C3319" s="12" t="s">
        <v>12380</v>
      </c>
      <c r="D3319" s="5" t="s">
        <v>3856</v>
      </c>
      <c r="E3319" s="9" t="s">
        <v>3856</v>
      </c>
      <c r="F3319" s="5" t="s">
        <v>4</v>
      </c>
      <c r="G3319" s="5" t="s">
        <v>45</v>
      </c>
      <c r="H3319" s="5" t="s">
        <v>3861</v>
      </c>
      <c r="I3319" s="4" t="s">
        <v>3862</v>
      </c>
      <c r="J3319" s="5" t="s">
        <v>4</v>
      </c>
      <c r="K3319" s="5" t="s">
        <v>4</v>
      </c>
      <c r="L3319" s="5" t="s">
        <v>4</v>
      </c>
      <c r="M3319" s="5" t="s">
        <v>5</v>
      </c>
      <c r="N3319" s="5" t="s">
        <v>3860</v>
      </c>
      <c r="O3319" s="18">
        <v>44384</v>
      </c>
      <c r="P3319" s="5" t="s">
        <v>7</v>
      </c>
      <c r="Q3319" s="19">
        <v>787.47</v>
      </c>
      <c r="R3319" s="19">
        <v>0</v>
      </c>
      <c r="S3319" s="19">
        <v>787.47</v>
      </c>
      <c r="T3319" s="19">
        <v>0</v>
      </c>
    </row>
    <row r="3320" spans="1:20" ht="29" outlineLevel="4" x14ac:dyDescent="0.35">
      <c r="A3320" s="9" t="s">
        <v>104</v>
      </c>
      <c r="B3320" s="9" t="s">
        <v>105</v>
      </c>
      <c r="C3320" s="12" t="s">
        <v>12380</v>
      </c>
      <c r="D3320" s="5" t="s">
        <v>3856</v>
      </c>
      <c r="E3320" s="9" t="s">
        <v>3856</v>
      </c>
      <c r="F3320" s="5" t="s">
        <v>4</v>
      </c>
      <c r="G3320" s="5" t="s">
        <v>45</v>
      </c>
      <c r="H3320" s="5" t="s">
        <v>3861</v>
      </c>
      <c r="I3320" s="4" t="s">
        <v>3862</v>
      </c>
      <c r="J3320" s="5" t="s">
        <v>4</v>
      </c>
      <c r="K3320" s="5" t="s">
        <v>4</v>
      </c>
      <c r="L3320" s="5" t="s">
        <v>4</v>
      </c>
      <c r="M3320" s="5" t="s">
        <v>5</v>
      </c>
      <c r="N3320" s="5" t="s">
        <v>3863</v>
      </c>
      <c r="O3320" s="18">
        <v>44412</v>
      </c>
      <c r="P3320" s="5" t="s">
        <v>7</v>
      </c>
      <c r="Q3320" s="19">
        <v>796.46</v>
      </c>
      <c r="R3320" s="19">
        <v>0</v>
      </c>
      <c r="S3320" s="19">
        <v>796.46</v>
      </c>
      <c r="T3320" s="19">
        <v>0</v>
      </c>
    </row>
    <row r="3321" spans="1:20" ht="29" outlineLevel="4" x14ac:dyDescent="0.35">
      <c r="A3321" s="9" t="s">
        <v>104</v>
      </c>
      <c r="B3321" s="9" t="s">
        <v>105</v>
      </c>
      <c r="C3321" s="12" t="s">
        <v>12380</v>
      </c>
      <c r="D3321" s="5" t="s">
        <v>3856</v>
      </c>
      <c r="E3321" s="9" t="s">
        <v>3856</v>
      </c>
      <c r="F3321" s="5" t="s">
        <v>49</v>
      </c>
      <c r="G3321" s="5" t="s">
        <v>4</v>
      </c>
      <c r="H3321" s="5" t="s">
        <v>3861</v>
      </c>
      <c r="I3321" s="4" t="s">
        <v>3862</v>
      </c>
      <c r="J3321" s="5" t="s">
        <v>4</v>
      </c>
      <c r="K3321" s="5" t="s">
        <v>4</v>
      </c>
      <c r="L3321" s="5" t="s">
        <v>4</v>
      </c>
      <c r="M3321" s="5" t="s">
        <v>5</v>
      </c>
      <c r="N3321" s="5" t="s">
        <v>3860</v>
      </c>
      <c r="O3321" s="18">
        <v>44384</v>
      </c>
      <c r="P3321" s="5" t="s">
        <v>7</v>
      </c>
      <c r="Q3321" s="19">
        <v>12599.53</v>
      </c>
      <c r="R3321" s="19">
        <v>12599.53</v>
      </c>
      <c r="S3321" s="19">
        <v>0</v>
      </c>
      <c r="T3321" s="19">
        <v>0</v>
      </c>
    </row>
    <row r="3322" spans="1:20" ht="29" outlineLevel="4" x14ac:dyDescent="0.35">
      <c r="A3322" s="9" t="s">
        <v>104</v>
      </c>
      <c r="B3322" s="9" t="s">
        <v>105</v>
      </c>
      <c r="C3322" s="12" t="s">
        <v>12380</v>
      </c>
      <c r="D3322" s="5" t="s">
        <v>3856</v>
      </c>
      <c r="E3322" s="9" t="s">
        <v>3856</v>
      </c>
      <c r="F3322" s="5" t="s">
        <v>49</v>
      </c>
      <c r="G3322" s="5" t="s">
        <v>4</v>
      </c>
      <c r="H3322" s="5" t="s">
        <v>3861</v>
      </c>
      <c r="I3322" s="4" t="s">
        <v>3862</v>
      </c>
      <c r="J3322" s="5" t="s">
        <v>4</v>
      </c>
      <c r="K3322" s="5" t="s">
        <v>4</v>
      </c>
      <c r="L3322" s="5" t="s">
        <v>4</v>
      </c>
      <c r="M3322" s="5" t="s">
        <v>5</v>
      </c>
      <c r="N3322" s="5" t="s">
        <v>3863</v>
      </c>
      <c r="O3322" s="18">
        <v>44412</v>
      </c>
      <c r="P3322" s="5" t="s">
        <v>7</v>
      </c>
      <c r="Q3322" s="19">
        <v>12736.54</v>
      </c>
      <c r="R3322" s="19">
        <v>12736.54</v>
      </c>
      <c r="S3322" s="19">
        <v>0</v>
      </c>
      <c r="T3322" s="19">
        <v>0</v>
      </c>
    </row>
    <row r="3323" spans="1:20" outlineLevel="3" x14ac:dyDescent="0.35">
      <c r="H3323" s="1" t="s">
        <v>11568</v>
      </c>
      <c r="O3323" s="18"/>
      <c r="Q3323" s="19">
        <f>SUBTOTAL(9,Q3319:Q3322)</f>
        <v>26920</v>
      </c>
      <c r="R3323" s="19">
        <f>SUBTOTAL(9,R3319:R3322)</f>
        <v>25336.07</v>
      </c>
      <c r="S3323" s="19">
        <f>SUBTOTAL(9,S3319:S3322)</f>
        <v>1583.93</v>
      </c>
      <c r="T3323" s="19">
        <f>SUBTOTAL(9,T3319:T3322)</f>
        <v>0</v>
      </c>
    </row>
    <row r="3324" spans="1:20" ht="29" outlineLevel="4" x14ac:dyDescent="0.35">
      <c r="A3324" s="9" t="s">
        <v>104</v>
      </c>
      <c r="B3324" s="9" t="s">
        <v>105</v>
      </c>
      <c r="C3324" s="12" t="s">
        <v>12380</v>
      </c>
      <c r="D3324" s="5" t="s">
        <v>3856</v>
      </c>
      <c r="E3324" s="9" t="s">
        <v>3856</v>
      </c>
      <c r="F3324" s="5" t="s">
        <v>4</v>
      </c>
      <c r="G3324" s="5" t="s">
        <v>50</v>
      </c>
      <c r="H3324" s="5" t="s">
        <v>3865</v>
      </c>
      <c r="I3324" s="4" t="s">
        <v>3866</v>
      </c>
      <c r="J3324" s="5" t="s">
        <v>4</v>
      </c>
      <c r="K3324" s="5" t="s">
        <v>4</v>
      </c>
      <c r="L3324" s="5" t="s">
        <v>4</v>
      </c>
      <c r="M3324" s="5" t="s">
        <v>5</v>
      </c>
      <c r="N3324" s="5" t="s">
        <v>3864</v>
      </c>
      <c r="O3324" s="18">
        <v>44468</v>
      </c>
      <c r="P3324" s="5" t="s">
        <v>7</v>
      </c>
      <c r="Q3324" s="19">
        <v>36244.589999999997</v>
      </c>
      <c r="R3324" s="19">
        <v>0</v>
      </c>
      <c r="S3324" s="19">
        <v>36244.589999999997</v>
      </c>
      <c r="T3324" s="19">
        <v>0</v>
      </c>
    </row>
    <row r="3325" spans="1:20" ht="29" outlineLevel="4" x14ac:dyDescent="0.35">
      <c r="A3325" s="9" t="s">
        <v>104</v>
      </c>
      <c r="B3325" s="9" t="s">
        <v>105</v>
      </c>
      <c r="C3325" s="12" t="s">
        <v>12380</v>
      </c>
      <c r="D3325" s="5" t="s">
        <v>3856</v>
      </c>
      <c r="E3325" s="9" t="s">
        <v>3856</v>
      </c>
      <c r="F3325" s="5" t="s">
        <v>4</v>
      </c>
      <c r="G3325" s="5" t="s">
        <v>50</v>
      </c>
      <c r="H3325" s="5" t="s">
        <v>3865</v>
      </c>
      <c r="I3325" s="4" t="s">
        <v>3866</v>
      </c>
      <c r="J3325" s="5" t="s">
        <v>4</v>
      </c>
      <c r="K3325" s="5" t="s">
        <v>4</v>
      </c>
      <c r="L3325" s="5" t="s">
        <v>4</v>
      </c>
      <c r="M3325" s="5" t="s">
        <v>5</v>
      </c>
      <c r="N3325" s="5" t="s">
        <v>3867</v>
      </c>
      <c r="O3325" s="18">
        <v>44508</v>
      </c>
      <c r="P3325" s="5" t="s">
        <v>7</v>
      </c>
      <c r="Q3325" s="19">
        <v>19693.939999999999</v>
      </c>
      <c r="R3325" s="19">
        <v>0</v>
      </c>
      <c r="S3325" s="19">
        <v>19693.939999999999</v>
      </c>
      <c r="T3325" s="19">
        <v>0</v>
      </c>
    </row>
    <row r="3326" spans="1:20" ht="29" outlineLevel="4" x14ac:dyDescent="0.35">
      <c r="A3326" s="9" t="s">
        <v>104</v>
      </c>
      <c r="B3326" s="9" t="s">
        <v>105</v>
      </c>
      <c r="C3326" s="12" t="s">
        <v>12380</v>
      </c>
      <c r="D3326" s="5" t="s">
        <v>3856</v>
      </c>
      <c r="E3326" s="9" t="s">
        <v>3856</v>
      </c>
      <c r="F3326" s="5" t="s">
        <v>4</v>
      </c>
      <c r="G3326" s="5" t="s">
        <v>50</v>
      </c>
      <c r="H3326" s="5" t="s">
        <v>3865</v>
      </c>
      <c r="I3326" s="4" t="s">
        <v>3866</v>
      </c>
      <c r="J3326" s="5" t="s">
        <v>4</v>
      </c>
      <c r="K3326" s="5" t="s">
        <v>4</v>
      </c>
      <c r="L3326" s="5" t="s">
        <v>4</v>
      </c>
      <c r="M3326" s="5" t="s">
        <v>5</v>
      </c>
      <c r="N3326" s="5" t="s">
        <v>3868</v>
      </c>
      <c r="O3326" s="18">
        <v>44630</v>
      </c>
      <c r="P3326" s="5" t="s">
        <v>7</v>
      </c>
      <c r="Q3326" s="19">
        <v>6092.31</v>
      </c>
      <c r="R3326" s="19">
        <v>0</v>
      </c>
      <c r="S3326" s="19">
        <v>6092.31</v>
      </c>
      <c r="T3326" s="19">
        <v>0</v>
      </c>
    </row>
    <row r="3327" spans="1:20" ht="29" outlineLevel="4" x14ac:dyDescent="0.35">
      <c r="A3327" s="9" t="s">
        <v>104</v>
      </c>
      <c r="B3327" s="9" t="s">
        <v>105</v>
      </c>
      <c r="C3327" s="12" t="s">
        <v>12380</v>
      </c>
      <c r="D3327" s="5" t="s">
        <v>3856</v>
      </c>
      <c r="E3327" s="9" t="s">
        <v>3856</v>
      </c>
      <c r="F3327" s="5" t="s">
        <v>54</v>
      </c>
      <c r="G3327" s="5" t="s">
        <v>4</v>
      </c>
      <c r="H3327" s="5" t="s">
        <v>3865</v>
      </c>
      <c r="I3327" s="4" t="s">
        <v>3866</v>
      </c>
      <c r="J3327" s="5" t="s">
        <v>4</v>
      </c>
      <c r="K3327" s="5" t="s">
        <v>4</v>
      </c>
      <c r="L3327" s="5" t="s">
        <v>4</v>
      </c>
      <c r="M3327" s="5" t="s">
        <v>5</v>
      </c>
      <c r="N3327" s="5" t="s">
        <v>3864</v>
      </c>
      <c r="O3327" s="18">
        <v>44468</v>
      </c>
      <c r="P3327" s="5" t="s">
        <v>7</v>
      </c>
      <c r="Q3327" s="19">
        <v>289955.40999999997</v>
      </c>
      <c r="R3327" s="19">
        <v>289955.40999999997</v>
      </c>
      <c r="S3327" s="19">
        <v>0</v>
      </c>
      <c r="T3327" s="19">
        <v>0</v>
      </c>
    </row>
    <row r="3328" spans="1:20" ht="29" outlineLevel="4" x14ac:dyDescent="0.35">
      <c r="A3328" s="9" t="s">
        <v>104</v>
      </c>
      <c r="B3328" s="9" t="s">
        <v>105</v>
      </c>
      <c r="C3328" s="12" t="s">
        <v>12380</v>
      </c>
      <c r="D3328" s="5" t="s">
        <v>3856</v>
      </c>
      <c r="E3328" s="9" t="s">
        <v>3856</v>
      </c>
      <c r="F3328" s="5" t="s">
        <v>54</v>
      </c>
      <c r="G3328" s="5" t="s">
        <v>4</v>
      </c>
      <c r="H3328" s="5" t="s">
        <v>3865</v>
      </c>
      <c r="I3328" s="4" t="s">
        <v>3866</v>
      </c>
      <c r="J3328" s="5" t="s">
        <v>4</v>
      </c>
      <c r="K3328" s="5" t="s">
        <v>4</v>
      </c>
      <c r="L3328" s="5" t="s">
        <v>4</v>
      </c>
      <c r="M3328" s="5" t="s">
        <v>5</v>
      </c>
      <c r="N3328" s="5" t="s">
        <v>3867</v>
      </c>
      <c r="O3328" s="18">
        <v>44508</v>
      </c>
      <c r="P3328" s="5" t="s">
        <v>7</v>
      </c>
      <c r="Q3328" s="19">
        <v>157552.06</v>
      </c>
      <c r="R3328" s="19">
        <v>157552.06</v>
      </c>
      <c r="S3328" s="19">
        <v>0</v>
      </c>
      <c r="T3328" s="19">
        <v>0</v>
      </c>
    </row>
    <row r="3329" spans="1:20" ht="29" outlineLevel="4" x14ac:dyDescent="0.35">
      <c r="A3329" s="9" t="s">
        <v>104</v>
      </c>
      <c r="B3329" s="9" t="s">
        <v>105</v>
      </c>
      <c r="C3329" s="12" t="s">
        <v>12380</v>
      </c>
      <c r="D3329" s="5" t="s">
        <v>3856</v>
      </c>
      <c r="E3329" s="9" t="s">
        <v>3856</v>
      </c>
      <c r="F3329" s="5" t="s">
        <v>54</v>
      </c>
      <c r="G3329" s="5" t="s">
        <v>4</v>
      </c>
      <c r="H3329" s="5" t="s">
        <v>3865</v>
      </c>
      <c r="I3329" s="4" t="s">
        <v>3866</v>
      </c>
      <c r="J3329" s="5" t="s">
        <v>4</v>
      </c>
      <c r="K3329" s="5" t="s">
        <v>4</v>
      </c>
      <c r="L3329" s="5" t="s">
        <v>4</v>
      </c>
      <c r="M3329" s="5" t="s">
        <v>5</v>
      </c>
      <c r="N3329" s="5" t="s">
        <v>3868</v>
      </c>
      <c r="O3329" s="18">
        <v>44630</v>
      </c>
      <c r="P3329" s="5" t="s">
        <v>7</v>
      </c>
      <c r="Q3329" s="19">
        <v>48738.69</v>
      </c>
      <c r="R3329" s="19">
        <v>48738.69</v>
      </c>
      <c r="S3329" s="19">
        <v>0</v>
      </c>
      <c r="T3329" s="19">
        <v>0</v>
      </c>
    </row>
    <row r="3330" spans="1:20" outlineLevel="3" x14ac:dyDescent="0.35">
      <c r="H3330" s="1" t="s">
        <v>11569</v>
      </c>
      <c r="O3330" s="18"/>
      <c r="Q3330" s="19">
        <f>SUBTOTAL(9,Q3324:Q3329)</f>
        <v>558277</v>
      </c>
      <c r="R3330" s="19">
        <f>SUBTOTAL(9,R3324:R3329)</f>
        <v>496246.16</v>
      </c>
      <c r="S3330" s="19">
        <f>SUBTOTAL(9,S3324:S3329)</f>
        <v>62030.84</v>
      </c>
      <c r="T3330" s="19">
        <f>SUBTOTAL(9,T3324:T3329)</f>
        <v>0</v>
      </c>
    </row>
    <row r="3331" spans="1:20" ht="29" outlineLevel="4" x14ac:dyDescent="0.35">
      <c r="A3331" s="9" t="s">
        <v>104</v>
      </c>
      <c r="B3331" s="9" t="s">
        <v>105</v>
      </c>
      <c r="C3331" s="12" t="s">
        <v>12380</v>
      </c>
      <c r="D3331" s="5" t="s">
        <v>3856</v>
      </c>
      <c r="E3331" s="9" t="s">
        <v>3856</v>
      </c>
      <c r="F3331" s="5" t="s">
        <v>49</v>
      </c>
      <c r="G3331" s="5" t="s">
        <v>4</v>
      </c>
      <c r="H3331" s="5" t="s">
        <v>3870</v>
      </c>
      <c r="I3331" s="4" t="s">
        <v>3871</v>
      </c>
      <c r="J3331" s="5" t="s">
        <v>4</v>
      </c>
      <c r="K3331" s="5" t="s">
        <v>4</v>
      </c>
      <c r="L3331" s="5" t="s">
        <v>4</v>
      </c>
      <c r="M3331" s="5" t="s">
        <v>5</v>
      </c>
      <c r="N3331" s="5" t="s">
        <v>3869</v>
      </c>
      <c r="O3331" s="18">
        <v>44407</v>
      </c>
      <c r="P3331" s="5" t="s">
        <v>7</v>
      </c>
      <c r="Q3331" s="19">
        <v>714933</v>
      </c>
      <c r="R3331" s="19">
        <v>714933</v>
      </c>
      <c r="S3331" s="19">
        <v>0</v>
      </c>
      <c r="T3331" s="19">
        <v>0</v>
      </c>
    </row>
    <row r="3332" spans="1:20" outlineLevel="3" x14ac:dyDescent="0.35">
      <c r="H3332" s="1" t="s">
        <v>11570</v>
      </c>
      <c r="O3332" s="18"/>
      <c r="Q3332" s="19">
        <f>SUBTOTAL(9,Q3331:Q3331)</f>
        <v>714933</v>
      </c>
      <c r="R3332" s="19">
        <f>SUBTOTAL(9,R3331:R3331)</f>
        <v>714933</v>
      </c>
      <c r="S3332" s="19">
        <f>SUBTOTAL(9,S3331:S3331)</f>
        <v>0</v>
      </c>
      <c r="T3332" s="19">
        <f>SUBTOTAL(9,T3331:T3331)</f>
        <v>0</v>
      </c>
    </row>
    <row r="3333" spans="1:20" ht="29" outlineLevel="4" x14ac:dyDescent="0.35">
      <c r="A3333" s="9" t="s">
        <v>104</v>
      </c>
      <c r="B3333" s="9" t="s">
        <v>105</v>
      </c>
      <c r="C3333" s="12" t="s">
        <v>12380</v>
      </c>
      <c r="D3333" s="5" t="s">
        <v>3856</v>
      </c>
      <c r="E3333" s="9" t="s">
        <v>3856</v>
      </c>
      <c r="F3333" s="5" t="s">
        <v>4</v>
      </c>
      <c r="G3333" s="5" t="s">
        <v>45</v>
      </c>
      <c r="H3333" s="5" t="s">
        <v>3873</v>
      </c>
      <c r="I3333" s="4" t="s">
        <v>3874</v>
      </c>
      <c r="J3333" s="5" t="s">
        <v>4</v>
      </c>
      <c r="K3333" s="5" t="s">
        <v>4</v>
      </c>
      <c r="L3333" s="5" t="s">
        <v>4</v>
      </c>
      <c r="M3333" s="5" t="s">
        <v>5</v>
      </c>
      <c r="N3333" s="5" t="s">
        <v>3872</v>
      </c>
      <c r="O3333" s="18">
        <v>44455</v>
      </c>
      <c r="P3333" s="5" t="s">
        <v>7</v>
      </c>
      <c r="Q3333" s="19">
        <v>3962.18</v>
      </c>
      <c r="R3333" s="19">
        <v>0</v>
      </c>
      <c r="S3333" s="19">
        <v>3962.18</v>
      </c>
      <c r="T3333" s="19">
        <v>0</v>
      </c>
    </row>
    <row r="3334" spans="1:20" ht="29" outlineLevel="4" x14ac:dyDescent="0.35">
      <c r="A3334" s="9" t="s">
        <v>104</v>
      </c>
      <c r="B3334" s="9" t="s">
        <v>105</v>
      </c>
      <c r="C3334" s="12" t="s">
        <v>12380</v>
      </c>
      <c r="D3334" s="5" t="s">
        <v>3856</v>
      </c>
      <c r="E3334" s="9" t="s">
        <v>3856</v>
      </c>
      <c r="F3334" s="5" t="s">
        <v>4</v>
      </c>
      <c r="G3334" s="5" t="s">
        <v>45</v>
      </c>
      <c r="H3334" s="5" t="s">
        <v>3873</v>
      </c>
      <c r="I3334" s="4" t="s">
        <v>3874</v>
      </c>
      <c r="J3334" s="5" t="s">
        <v>4</v>
      </c>
      <c r="K3334" s="5" t="s">
        <v>4</v>
      </c>
      <c r="L3334" s="5" t="s">
        <v>4</v>
      </c>
      <c r="M3334" s="5" t="s">
        <v>5</v>
      </c>
      <c r="N3334" s="5" t="s">
        <v>3875</v>
      </c>
      <c r="O3334" s="18">
        <v>44483</v>
      </c>
      <c r="P3334" s="5" t="s">
        <v>7</v>
      </c>
      <c r="Q3334" s="19">
        <v>794.7</v>
      </c>
      <c r="R3334" s="19">
        <v>0</v>
      </c>
      <c r="S3334" s="19">
        <v>794.7</v>
      </c>
      <c r="T3334" s="19">
        <v>0</v>
      </c>
    </row>
    <row r="3335" spans="1:20" ht="29" outlineLevel="4" x14ac:dyDescent="0.35">
      <c r="A3335" s="9" t="s">
        <v>104</v>
      </c>
      <c r="B3335" s="9" t="s">
        <v>105</v>
      </c>
      <c r="C3335" s="12" t="s">
        <v>12380</v>
      </c>
      <c r="D3335" s="5" t="s">
        <v>3856</v>
      </c>
      <c r="E3335" s="9" t="s">
        <v>3856</v>
      </c>
      <c r="F3335" s="5" t="s">
        <v>4</v>
      </c>
      <c r="G3335" s="5" t="s">
        <v>45</v>
      </c>
      <c r="H3335" s="5" t="s">
        <v>3873</v>
      </c>
      <c r="I3335" s="4" t="s">
        <v>3874</v>
      </c>
      <c r="J3335" s="5" t="s">
        <v>4</v>
      </c>
      <c r="K3335" s="5" t="s">
        <v>4</v>
      </c>
      <c r="L3335" s="5" t="s">
        <v>4</v>
      </c>
      <c r="M3335" s="5" t="s">
        <v>5</v>
      </c>
      <c r="N3335" s="5" t="s">
        <v>3876</v>
      </c>
      <c r="O3335" s="18">
        <v>44508</v>
      </c>
      <c r="P3335" s="5" t="s">
        <v>7</v>
      </c>
      <c r="Q3335" s="19">
        <v>797.58</v>
      </c>
      <c r="R3335" s="19">
        <v>0</v>
      </c>
      <c r="S3335" s="19">
        <v>797.58</v>
      </c>
      <c r="T3335" s="19">
        <v>0</v>
      </c>
    </row>
    <row r="3336" spans="1:20" ht="29" outlineLevel="4" x14ac:dyDescent="0.35">
      <c r="A3336" s="9" t="s">
        <v>104</v>
      </c>
      <c r="B3336" s="9" t="s">
        <v>105</v>
      </c>
      <c r="C3336" s="12" t="s">
        <v>12380</v>
      </c>
      <c r="D3336" s="5" t="s">
        <v>3856</v>
      </c>
      <c r="E3336" s="9" t="s">
        <v>3856</v>
      </c>
      <c r="F3336" s="5" t="s">
        <v>4</v>
      </c>
      <c r="G3336" s="5" t="s">
        <v>45</v>
      </c>
      <c r="H3336" s="5" t="s">
        <v>3873</v>
      </c>
      <c r="I3336" s="4" t="s">
        <v>3874</v>
      </c>
      <c r="J3336" s="5" t="s">
        <v>4</v>
      </c>
      <c r="K3336" s="5" t="s">
        <v>4</v>
      </c>
      <c r="L3336" s="5" t="s">
        <v>4</v>
      </c>
      <c r="M3336" s="5" t="s">
        <v>5</v>
      </c>
      <c r="N3336" s="5" t="s">
        <v>3877</v>
      </c>
      <c r="O3336" s="18">
        <v>44629</v>
      </c>
      <c r="P3336" s="5" t="s">
        <v>7</v>
      </c>
      <c r="Q3336" s="19">
        <v>2154.1</v>
      </c>
      <c r="R3336" s="19">
        <v>0</v>
      </c>
      <c r="S3336" s="19">
        <v>2154.1</v>
      </c>
      <c r="T3336" s="19">
        <v>0</v>
      </c>
    </row>
    <row r="3337" spans="1:20" ht="29" outlineLevel="4" x14ac:dyDescent="0.35">
      <c r="A3337" s="9" t="s">
        <v>104</v>
      </c>
      <c r="B3337" s="9" t="s">
        <v>105</v>
      </c>
      <c r="C3337" s="12" t="s">
        <v>12380</v>
      </c>
      <c r="D3337" s="5" t="s">
        <v>3856</v>
      </c>
      <c r="E3337" s="9" t="s">
        <v>3856</v>
      </c>
      <c r="F3337" s="5" t="s">
        <v>49</v>
      </c>
      <c r="G3337" s="5" t="s">
        <v>4</v>
      </c>
      <c r="H3337" s="5" t="s">
        <v>3873</v>
      </c>
      <c r="I3337" s="4" t="s">
        <v>3874</v>
      </c>
      <c r="J3337" s="5" t="s">
        <v>4</v>
      </c>
      <c r="K3337" s="5" t="s">
        <v>4</v>
      </c>
      <c r="L3337" s="5" t="s">
        <v>4</v>
      </c>
      <c r="M3337" s="5" t="s">
        <v>5</v>
      </c>
      <c r="N3337" s="5" t="s">
        <v>3872</v>
      </c>
      <c r="O3337" s="18">
        <v>44455</v>
      </c>
      <c r="P3337" s="5" t="s">
        <v>7</v>
      </c>
      <c r="Q3337" s="19">
        <v>63395.82</v>
      </c>
      <c r="R3337" s="19">
        <v>63395.82</v>
      </c>
      <c r="S3337" s="19">
        <v>0</v>
      </c>
      <c r="T3337" s="19">
        <v>0</v>
      </c>
    </row>
    <row r="3338" spans="1:20" ht="29" outlineLevel="4" x14ac:dyDescent="0.35">
      <c r="A3338" s="9" t="s">
        <v>104</v>
      </c>
      <c r="B3338" s="9" t="s">
        <v>105</v>
      </c>
      <c r="C3338" s="12" t="s">
        <v>12380</v>
      </c>
      <c r="D3338" s="5" t="s">
        <v>3856</v>
      </c>
      <c r="E3338" s="9" t="s">
        <v>3856</v>
      </c>
      <c r="F3338" s="5" t="s">
        <v>49</v>
      </c>
      <c r="G3338" s="5" t="s">
        <v>4</v>
      </c>
      <c r="H3338" s="5" t="s">
        <v>3873</v>
      </c>
      <c r="I3338" s="4" t="s">
        <v>3874</v>
      </c>
      <c r="J3338" s="5" t="s">
        <v>4</v>
      </c>
      <c r="K3338" s="5" t="s">
        <v>4</v>
      </c>
      <c r="L3338" s="5" t="s">
        <v>4</v>
      </c>
      <c r="M3338" s="5" t="s">
        <v>5</v>
      </c>
      <c r="N3338" s="5" t="s">
        <v>3875</v>
      </c>
      <c r="O3338" s="18">
        <v>44483</v>
      </c>
      <c r="P3338" s="5" t="s">
        <v>7</v>
      </c>
      <c r="Q3338" s="19">
        <v>12715.3</v>
      </c>
      <c r="R3338" s="19">
        <v>12715.3</v>
      </c>
      <c r="S3338" s="19">
        <v>0</v>
      </c>
      <c r="T3338" s="19">
        <v>0</v>
      </c>
    </row>
    <row r="3339" spans="1:20" ht="29" outlineLevel="4" x14ac:dyDescent="0.35">
      <c r="A3339" s="9" t="s">
        <v>104</v>
      </c>
      <c r="B3339" s="9" t="s">
        <v>105</v>
      </c>
      <c r="C3339" s="12" t="s">
        <v>12380</v>
      </c>
      <c r="D3339" s="5" t="s">
        <v>3856</v>
      </c>
      <c r="E3339" s="9" t="s">
        <v>3856</v>
      </c>
      <c r="F3339" s="5" t="s">
        <v>49</v>
      </c>
      <c r="G3339" s="5" t="s">
        <v>4</v>
      </c>
      <c r="H3339" s="5" t="s">
        <v>3873</v>
      </c>
      <c r="I3339" s="4" t="s">
        <v>3874</v>
      </c>
      <c r="J3339" s="5" t="s">
        <v>4</v>
      </c>
      <c r="K3339" s="5" t="s">
        <v>4</v>
      </c>
      <c r="L3339" s="5" t="s">
        <v>4</v>
      </c>
      <c r="M3339" s="5" t="s">
        <v>5</v>
      </c>
      <c r="N3339" s="5" t="s">
        <v>3876</v>
      </c>
      <c r="O3339" s="18">
        <v>44508</v>
      </c>
      <c r="P3339" s="5" t="s">
        <v>7</v>
      </c>
      <c r="Q3339" s="19">
        <v>12761.42</v>
      </c>
      <c r="R3339" s="19">
        <v>12761.42</v>
      </c>
      <c r="S3339" s="19">
        <v>0</v>
      </c>
      <c r="T3339" s="19">
        <v>0</v>
      </c>
    </row>
    <row r="3340" spans="1:20" ht="29" outlineLevel="4" x14ac:dyDescent="0.35">
      <c r="A3340" s="9" t="s">
        <v>104</v>
      </c>
      <c r="B3340" s="9" t="s">
        <v>105</v>
      </c>
      <c r="C3340" s="12" t="s">
        <v>12380</v>
      </c>
      <c r="D3340" s="5" t="s">
        <v>3856</v>
      </c>
      <c r="E3340" s="9" t="s">
        <v>3856</v>
      </c>
      <c r="F3340" s="5" t="s">
        <v>49</v>
      </c>
      <c r="G3340" s="5" t="s">
        <v>4</v>
      </c>
      <c r="H3340" s="5" t="s">
        <v>3873</v>
      </c>
      <c r="I3340" s="4" t="s">
        <v>3874</v>
      </c>
      <c r="J3340" s="5" t="s">
        <v>4</v>
      </c>
      <c r="K3340" s="5" t="s">
        <v>4</v>
      </c>
      <c r="L3340" s="5" t="s">
        <v>4</v>
      </c>
      <c r="M3340" s="5" t="s">
        <v>5</v>
      </c>
      <c r="N3340" s="5" t="s">
        <v>3877</v>
      </c>
      <c r="O3340" s="18">
        <v>44629</v>
      </c>
      <c r="P3340" s="5" t="s">
        <v>7</v>
      </c>
      <c r="Q3340" s="19">
        <v>34465.9</v>
      </c>
      <c r="R3340" s="19">
        <v>34465.9</v>
      </c>
      <c r="S3340" s="19">
        <v>0</v>
      </c>
      <c r="T3340" s="19">
        <v>0</v>
      </c>
    </row>
    <row r="3341" spans="1:20" outlineLevel="3" x14ac:dyDescent="0.35">
      <c r="H3341" s="1" t="s">
        <v>11571</v>
      </c>
      <c r="O3341" s="18"/>
      <c r="Q3341" s="19">
        <f>SUBTOTAL(9,Q3333:Q3340)</f>
        <v>131047</v>
      </c>
      <c r="R3341" s="19">
        <f>SUBTOTAL(9,R3333:R3340)</f>
        <v>123338.44</v>
      </c>
      <c r="S3341" s="19">
        <f>SUBTOTAL(9,S3333:S3340)</f>
        <v>7708.5599999999995</v>
      </c>
      <c r="T3341" s="19">
        <f>SUBTOTAL(9,T3333:T3340)</f>
        <v>0</v>
      </c>
    </row>
    <row r="3342" spans="1:20" ht="29" outlineLevel="4" x14ac:dyDescent="0.35">
      <c r="A3342" s="9" t="s">
        <v>104</v>
      </c>
      <c r="B3342" s="9" t="s">
        <v>105</v>
      </c>
      <c r="C3342" s="12" t="s">
        <v>12380</v>
      </c>
      <c r="D3342" s="5" t="s">
        <v>3856</v>
      </c>
      <c r="E3342" s="9" t="s">
        <v>3856</v>
      </c>
      <c r="F3342" s="5" t="s">
        <v>4</v>
      </c>
      <c r="G3342" s="5" t="s">
        <v>45</v>
      </c>
      <c r="H3342" s="5" t="s">
        <v>3879</v>
      </c>
      <c r="I3342" s="4" t="s">
        <v>3880</v>
      </c>
      <c r="J3342" s="5" t="s">
        <v>4</v>
      </c>
      <c r="K3342" s="5" t="s">
        <v>4</v>
      </c>
      <c r="L3342" s="5" t="s">
        <v>4</v>
      </c>
      <c r="M3342" s="5" t="s">
        <v>5</v>
      </c>
      <c r="N3342" s="5" t="s">
        <v>3878</v>
      </c>
      <c r="O3342" s="18">
        <v>44455</v>
      </c>
      <c r="P3342" s="5" t="s">
        <v>7</v>
      </c>
      <c r="Q3342" s="19">
        <v>2863</v>
      </c>
      <c r="R3342" s="19">
        <v>0</v>
      </c>
      <c r="S3342" s="19">
        <v>2863</v>
      </c>
      <c r="T3342" s="19">
        <v>0</v>
      </c>
    </row>
    <row r="3343" spans="1:20" ht="29" outlineLevel="4" x14ac:dyDescent="0.35">
      <c r="A3343" s="9" t="s">
        <v>104</v>
      </c>
      <c r="B3343" s="9" t="s">
        <v>105</v>
      </c>
      <c r="C3343" s="12" t="s">
        <v>12380</v>
      </c>
      <c r="D3343" s="5" t="s">
        <v>3856</v>
      </c>
      <c r="E3343" s="9" t="s">
        <v>3856</v>
      </c>
      <c r="F3343" s="5" t="s">
        <v>4</v>
      </c>
      <c r="G3343" s="5" t="s">
        <v>45</v>
      </c>
      <c r="H3343" s="5" t="s">
        <v>3879</v>
      </c>
      <c r="I3343" s="4" t="s">
        <v>3880</v>
      </c>
      <c r="J3343" s="5" t="s">
        <v>4</v>
      </c>
      <c r="K3343" s="5" t="s">
        <v>4</v>
      </c>
      <c r="L3343" s="5" t="s">
        <v>4</v>
      </c>
      <c r="M3343" s="5" t="s">
        <v>5</v>
      </c>
      <c r="N3343" s="5" t="s">
        <v>3881</v>
      </c>
      <c r="O3343" s="18">
        <v>44483</v>
      </c>
      <c r="P3343" s="5" t="s">
        <v>7</v>
      </c>
      <c r="Q3343" s="19">
        <v>3020</v>
      </c>
      <c r="R3343" s="19">
        <v>0</v>
      </c>
      <c r="S3343" s="19">
        <v>3020</v>
      </c>
      <c r="T3343" s="19">
        <v>0</v>
      </c>
    </row>
    <row r="3344" spans="1:20" ht="29" outlineLevel="4" x14ac:dyDescent="0.35">
      <c r="A3344" s="9" t="s">
        <v>104</v>
      </c>
      <c r="B3344" s="9" t="s">
        <v>105</v>
      </c>
      <c r="C3344" s="12" t="s">
        <v>12380</v>
      </c>
      <c r="D3344" s="5" t="s">
        <v>3856</v>
      </c>
      <c r="E3344" s="9" t="s">
        <v>3856</v>
      </c>
      <c r="F3344" s="5" t="s">
        <v>4</v>
      </c>
      <c r="G3344" s="5" t="s">
        <v>45</v>
      </c>
      <c r="H3344" s="5" t="s">
        <v>3879</v>
      </c>
      <c r="I3344" s="4" t="s">
        <v>3880</v>
      </c>
      <c r="J3344" s="5" t="s">
        <v>4</v>
      </c>
      <c r="K3344" s="5" t="s">
        <v>4</v>
      </c>
      <c r="L3344" s="5" t="s">
        <v>4</v>
      </c>
      <c r="M3344" s="5" t="s">
        <v>5</v>
      </c>
      <c r="N3344" s="5" t="s">
        <v>3882</v>
      </c>
      <c r="O3344" s="18">
        <v>44508</v>
      </c>
      <c r="P3344" s="5" t="s">
        <v>7</v>
      </c>
      <c r="Q3344" s="19">
        <v>2823</v>
      </c>
      <c r="R3344" s="19">
        <v>0</v>
      </c>
      <c r="S3344" s="19">
        <v>2823</v>
      </c>
      <c r="T3344" s="19">
        <v>0</v>
      </c>
    </row>
    <row r="3345" spans="1:20" ht="29" outlineLevel="4" x14ac:dyDescent="0.35">
      <c r="A3345" s="9" t="s">
        <v>104</v>
      </c>
      <c r="B3345" s="9" t="s">
        <v>105</v>
      </c>
      <c r="C3345" s="12" t="s">
        <v>12380</v>
      </c>
      <c r="D3345" s="5" t="s">
        <v>3856</v>
      </c>
      <c r="E3345" s="9" t="s">
        <v>3856</v>
      </c>
      <c r="F3345" s="5" t="s">
        <v>4</v>
      </c>
      <c r="G3345" s="5" t="s">
        <v>45</v>
      </c>
      <c r="H3345" s="5" t="s">
        <v>3879</v>
      </c>
      <c r="I3345" s="4" t="s">
        <v>3880</v>
      </c>
      <c r="J3345" s="5" t="s">
        <v>4</v>
      </c>
      <c r="K3345" s="5" t="s">
        <v>4</v>
      </c>
      <c r="L3345" s="5" t="s">
        <v>4</v>
      </c>
      <c r="M3345" s="5" t="s">
        <v>5</v>
      </c>
      <c r="N3345" s="5" t="s">
        <v>3883</v>
      </c>
      <c r="O3345" s="18">
        <v>44608</v>
      </c>
      <c r="P3345" s="5" t="s">
        <v>7</v>
      </c>
      <c r="Q3345" s="19">
        <v>5421</v>
      </c>
      <c r="R3345" s="19">
        <v>0</v>
      </c>
      <c r="S3345" s="19">
        <v>5421</v>
      </c>
      <c r="T3345" s="19">
        <v>0</v>
      </c>
    </row>
    <row r="3346" spans="1:20" ht="29" outlineLevel="4" x14ac:dyDescent="0.35">
      <c r="A3346" s="9" t="s">
        <v>104</v>
      </c>
      <c r="B3346" s="9" t="s">
        <v>105</v>
      </c>
      <c r="C3346" s="12" t="s">
        <v>12380</v>
      </c>
      <c r="D3346" s="5" t="s">
        <v>3856</v>
      </c>
      <c r="E3346" s="9" t="s">
        <v>3856</v>
      </c>
      <c r="F3346" s="5" t="s">
        <v>4</v>
      </c>
      <c r="G3346" s="5" t="s">
        <v>45</v>
      </c>
      <c r="H3346" s="5" t="s">
        <v>3879</v>
      </c>
      <c r="I3346" s="4" t="s">
        <v>3880</v>
      </c>
      <c r="J3346" s="5" t="s">
        <v>4</v>
      </c>
      <c r="K3346" s="5" t="s">
        <v>4</v>
      </c>
      <c r="L3346" s="5" t="s">
        <v>4</v>
      </c>
      <c r="M3346" s="5" t="s">
        <v>5</v>
      </c>
      <c r="N3346" s="5" t="s">
        <v>3884</v>
      </c>
      <c r="O3346" s="18">
        <v>44735</v>
      </c>
      <c r="P3346" s="5" t="s">
        <v>7</v>
      </c>
      <c r="Q3346" s="19">
        <v>11209</v>
      </c>
      <c r="R3346" s="19">
        <v>0</v>
      </c>
      <c r="S3346" s="19">
        <v>11209</v>
      </c>
      <c r="T3346" s="19">
        <v>0</v>
      </c>
    </row>
    <row r="3347" spans="1:20" outlineLevel="3" x14ac:dyDescent="0.35">
      <c r="H3347" s="1" t="s">
        <v>11572</v>
      </c>
      <c r="O3347" s="18"/>
      <c r="Q3347" s="19">
        <f>SUBTOTAL(9,Q3342:Q3346)</f>
        <v>25336</v>
      </c>
      <c r="R3347" s="19">
        <f>SUBTOTAL(9,R3342:R3346)</f>
        <v>0</v>
      </c>
      <c r="S3347" s="19">
        <f>SUBTOTAL(9,S3342:S3346)</f>
        <v>25336</v>
      </c>
      <c r="T3347" s="19">
        <f>SUBTOTAL(9,T3342:T3346)</f>
        <v>0</v>
      </c>
    </row>
    <row r="3348" spans="1:20" outlineLevel="4" x14ac:dyDescent="0.35">
      <c r="A3348" s="9" t="s">
        <v>104</v>
      </c>
      <c r="B3348" s="9" t="s">
        <v>105</v>
      </c>
      <c r="C3348" s="12" t="s">
        <v>12380</v>
      </c>
      <c r="D3348" s="5" t="s">
        <v>3856</v>
      </c>
      <c r="E3348" s="9" t="s">
        <v>3856</v>
      </c>
      <c r="F3348" s="5" t="s">
        <v>4</v>
      </c>
      <c r="G3348" s="5" t="s">
        <v>334</v>
      </c>
      <c r="H3348" s="5" t="s">
        <v>336</v>
      </c>
      <c r="I3348" s="4" t="s">
        <v>12505</v>
      </c>
      <c r="J3348" s="5" t="s">
        <v>4</v>
      </c>
      <c r="K3348" s="5" t="s">
        <v>4</v>
      </c>
      <c r="L3348" s="5" t="s">
        <v>4</v>
      </c>
      <c r="M3348" s="5" t="s">
        <v>5</v>
      </c>
      <c r="N3348" s="5" t="s">
        <v>3885</v>
      </c>
      <c r="O3348" s="18">
        <v>44523</v>
      </c>
      <c r="P3348" s="5" t="s">
        <v>7</v>
      </c>
      <c r="Q3348" s="19">
        <v>196772</v>
      </c>
      <c r="R3348" s="19">
        <v>0</v>
      </c>
      <c r="S3348" s="19">
        <v>196772</v>
      </c>
      <c r="T3348" s="19">
        <v>0</v>
      </c>
    </row>
    <row r="3349" spans="1:20" outlineLevel="3" x14ac:dyDescent="0.35">
      <c r="H3349" s="1" t="s">
        <v>10981</v>
      </c>
      <c r="O3349" s="18"/>
      <c r="Q3349" s="19">
        <f>SUBTOTAL(9,Q3348:Q3348)</f>
        <v>196772</v>
      </c>
      <c r="R3349" s="19">
        <f>SUBTOTAL(9,R3348:R3348)</f>
        <v>0</v>
      </c>
      <c r="S3349" s="19">
        <f>SUBTOTAL(9,S3348:S3348)</f>
        <v>196772</v>
      </c>
      <c r="T3349" s="19">
        <f>SUBTOTAL(9,T3348:T3348)</f>
        <v>0</v>
      </c>
    </row>
    <row r="3350" spans="1:20" outlineLevel="2" x14ac:dyDescent="0.35">
      <c r="C3350" s="11" t="s">
        <v>12381</v>
      </c>
      <c r="O3350" s="18"/>
      <c r="Q3350" s="19">
        <f>SUBTOTAL(9,Q3317:Q3348)</f>
        <v>1655252</v>
      </c>
      <c r="R3350" s="19">
        <f>SUBTOTAL(9,R3317:R3348)</f>
        <v>1359853.67</v>
      </c>
      <c r="S3350" s="19">
        <f>SUBTOTAL(9,S3317:S3348)</f>
        <v>295398.32999999996</v>
      </c>
      <c r="T3350" s="19">
        <f>SUBTOTAL(9,T3317:T3348)</f>
        <v>0</v>
      </c>
    </row>
    <row r="3351" spans="1:20" ht="29" outlineLevel="4" x14ac:dyDescent="0.35">
      <c r="A3351" s="9" t="s">
        <v>104</v>
      </c>
      <c r="B3351" s="9" t="s">
        <v>105</v>
      </c>
      <c r="C3351" s="12" t="s">
        <v>3886</v>
      </c>
      <c r="D3351" s="5" t="s">
        <v>3887</v>
      </c>
      <c r="E3351" s="9" t="s">
        <v>3887</v>
      </c>
      <c r="F3351" s="5" t="s">
        <v>4</v>
      </c>
      <c r="G3351" s="5" t="s">
        <v>50</v>
      </c>
      <c r="H3351" s="5" t="s">
        <v>3889</v>
      </c>
      <c r="I3351" s="4" t="s">
        <v>3890</v>
      </c>
      <c r="J3351" s="5" t="s">
        <v>4</v>
      </c>
      <c r="K3351" s="5" t="s">
        <v>4</v>
      </c>
      <c r="L3351" s="5" t="s">
        <v>4</v>
      </c>
      <c r="M3351" s="5" t="s">
        <v>5</v>
      </c>
      <c r="N3351" s="5" t="s">
        <v>3888</v>
      </c>
      <c r="O3351" s="18">
        <v>44440</v>
      </c>
      <c r="P3351" s="5" t="s">
        <v>7</v>
      </c>
      <c r="Q3351" s="19">
        <v>2524.66</v>
      </c>
      <c r="R3351" s="19">
        <v>0</v>
      </c>
      <c r="S3351" s="19">
        <v>2524.66</v>
      </c>
      <c r="T3351" s="19">
        <v>0</v>
      </c>
    </row>
    <row r="3352" spans="1:20" ht="29" outlineLevel="4" x14ac:dyDescent="0.35">
      <c r="A3352" s="9" t="s">
        <v>104</v>
      </c>
      <c r="B3352" s="9" t="s">
        <v>105</v>
      </c>
      <c r="C3352" s="12" t="s">
        <v>3886</v>
      </c>
      <c r="D3352" s="5" t="s">
        <v>3887</v>
      </c>
      <c r="E3352" s="9" t="s">
        <v>3887</v>
      </c>
      <c r="F3352" s="5" t="s">
        <v>41</v>
      </c>
      <c r="G3352" s="5" t="s">
        <v>4</v>
      </c>
      <c r="H3352" s="5" t="s">
        <v>3889</v>
      </c>
      <c r="I3352" s="4" t="s">
        <v>3890</v>
      </c>
      <c r="J3352" s="5" t="s">
        <v>4</v>
      </c>
      <c r="K3352" s="5" t="s">
        <v>4</v>
      </c>
      <c r="L3352" s="5" t="s">
        <v>4</v>
      </c>
      <c r="M3352" s="5" t="s">
        <v>5</v>
      </c>
      <c r="N3352" s="5" t="s">
        <v>3888</v>
      </c>
      <c r="O3352" s="18">
        <v>44440</v>
      </c>
      <c r="P3352" s="5" t="s">
        <v>7</v>
      </c>
      <c r="Q3352" s="19">
        <v>20198.34</v>
      </c>
      <c r="R3352" s="19">
        <v>20198.34</v>
      </c>
      <c r="S3352" s="19">
        <v>0</v>
      </c>
      <c r="T3352" s="19">
        <v>0</v>
      </c>
    </row>
    <row r="3353" spans="1:20" outlineLevel="3" x14ac:dyDescent="0.35">
      <c r="H3353" s="1" t="s">
        <v>11573</v>
      </c>
      <c r="O3353" s="18"/>
      <c r="Q3353" s="19">
        <f>SUBTOTAL(9,Q3351:Q3352)</f>
        <v>22723</v>
      </c>
      <c r="R3353" s="19">
        <f>SUBTOTAL(9,R3351:R3352)</f>
        <v>20198.34</v>
      </c>
      <c r="S3353" s="19">
        <f>SUBTOTAL(9,S3351:S3352)</f>
        <v>2524.66</v>
      </c>
      <c r="T3353" s="19">
        <f>SUBTOTAL(9,T3351:T3352)</f>
        <v>0</v>
      </c>
    </row>
    <row r="3354" spans="1:20" ht="29" outlineLevel="4" x14ac:dyDescent="0.35">
      <c r="A3354" s="9" t="s">
        <v>104</v>
      </c>
      <c r="B3354" s="9" t="s">
        <v>105</v>
      </c>
      <c r="C3354" s="12" t="s">
        <v>3886</v>
      </c>
      <c r="D3354" s="5" t="s">
        <v>3891</v>
      </c>
      <c r="E3354" s="9" t="s">
        <v>3891</v>
      </c>
      <c r="F3354" s="5" t="s">
        <v>4</v>
      </c>
      <c r="G3354" s="5" t="s">
        <v>45</v>
      </c>
      <c r="H3354" s="5" t="s">
        <v>3893</v>
      </c>
      <c r="I3354" s="4" t="s">
        <v>3894</v>
      </c>
      <c r="J3354" s="5" t="s">
        <v>4</v>
      </c>
      <c r="K3354" s="5" t="s">
        <v>4</v>
      </c>
      <c r="L3354" s="5" t="s">
        <v>4</v>
      </c>
      <c r="M3354" s="5" t="s">
        <v>5</v>
      </c>
      <c r="N3354" s="5" t="s">
        <v>3892</v>
      </c>
      <c r="O3354" s="18">
        <v>44439</v>
      </c>
      <c r="P3354" s="5" t="s">
        <v>7</v>
      </c>
      <c r="Q3354" s="19">
        <v>382.86</v>
      </c>
      <c r="R3354" s="19">
        <v>0</v>
      </c>
      <c r="S3354" s="19">
        <v>382.86</v>
      </c>
      <c r="T3354" s="19">
        <v>0</v>
      </c>
    </row>
    <row r="3355" spans="1:20" ht="29" outlineLevel="4" x14ac:dyDescent="0.35">
      <c r="A3355" s="9" t="s">
        <v>104</v>
      </c>
      <c r="B3355" s="9" t="s">
        <v>105</v>
      </c>
      <c r="C3355" s="12" t="s">
        <v>3886</v>
      </c>
      <c r="D3355" s="5" t="s">
        <v>3891</v>
      </c>
      <c r="E3355" s="9" t="s">
        <v>3891</v>
      </c>
      <c r="F3355" s="5" t="s">
        <v>49</v>
      </c>
      <c r="G3355" s="5" t="s">
        <v>4</v>
      </c>
      <c r="H3355" s="5" t="s">
        <v>3893</v>
      </c>
      <c r="I3355" s="4" t="s">
        <v>3894</v>
      </c>
      <c r="J3355" s="5" t="s">
        <v>4</v>
      </c>
      <c r="K3355" s="5" t="s">
        <v>4</v>
      </c>
      <c r="L3355" s="5" t="s">
        <v>4</v>
      </c>
      <c r="M3355" s="5" t="s">
        <v>5</v>
      </c>
      <c r="N3355" s="5" t="s">
        <v>3892</v>
      </c>
      <c r="O3355" s="18">
        <v>44439</v>
      </c>
      <c r="P3355" s="5" t="s">
        <v>7</v>
      </c>
      <c r="Q3355" s="19">
        <v>6126.14</v>
      </c>
      <c r="R3355" s="19">
        <v>6126.14</v>
      </c>
      <c r="S3355" s="19">
        <v>0</v>
      </c>
      <c r="T3355" s="19">
        <v>0</v>
      </c>
    </row>
    <row r="3356" spans="1:20" outlineLevel="3" x14ac:dyDescent="0.35">
      <c r="H3356" s="1" t="s">
        <v>11574</v>
      </c>
      <c r="O3356" s="18"/>
      <c r="Q3356" s="19">
        <f>SUBTOTAL(9,Q3354:Q3355)</f>
        <v>6509</v>
      </c>
      <c r="R3356" s="19">
        <f>SUBTOTAL(9,R3354:R3355)</f>
        <v>6126.14</v>
      </c>
      <c r="S3356" s="19">
        <f>SUBTOTAL(9,S3354:S3355)</f>
        <v>382.86</v>
      </c>
      <c r="T3356" s="19">
        <f>SUBTOTAL(9,T3354:T3355)</f>
        <v>0</v>
      </c>
    </row>
    <row r="3357" spans="1:20" ht="29" outlineLevel="4" x14ac:dyDescent="0.35">
      <c r="A3357" s="9" t="s">
        <v>104</v>
      </c>
      <c r="B3357" s="9" t="s">
        <v>105</v>
      </c>
      <c r="C3357" s="12" t="s">
        <v>3886</v>
      </c>
      <c r="D3357" s="5" t="s">
        <v>3891</v>
      </c>
      <c r="E3357" s="9" t="s">
        <v>3891</v>
      </c>
      <c r="F3357" s="5" t="s">
        <v>49</v>
      </c>
      <c r="G3357" s="5" t="s">
        <v>4</v>
      </c>
      <c r="H3357" s="5" t="s">
        <v>3896</v>
      </c>
      <c r="I3357" s="4" t="s">
        <v>3897</v>
      </c>
      <c r="J3357" s="5" t="s">
        <v>4</v>
      </c>
      <c r="K3357" s="5" t="s">
        <v>4</v>
      </c>
      <c r="L3357" s="5" t="s">
        <v>4</v>
      </c>
      <c r="M3357" s="5" t="s">
        <v>5</v>
      </c>
      <c r="N3357" s="5" t="s">
        <v>3895</v>
      </c>
      <c r="O3357" s="18">
        <v>44496</v>
      </c>
      <c r="P3357" s="5" t="s">
        <v>7</v>
      </c>
      <c r="Q3357" s="19">
        <v>51256</v>
      </c>
      <c r="R3357" s="19">
        <v>51256</v>
      </c>
      <c r="S3357" s="19">
        <v>0</v>
      </c>
      <c r="T3357" s="19">
        <v>0</v>
      </c>
    </row>
    <row r="3358" spans="1:20" outlineLevel="3" x14ac:dyDescent="0.35">
      <c r="H3358" s="1" t="s">
        <v>11575</v>
      </c>
      <c r="O3358" s="18"/>
      <c r="Q3358" s="19">
        <f>SUBTOTAL(9,Q3357:Q3357)</f>
        <v>51256</v>
      </c>
      <c r="R3358" s="19">
        <f>SUBTOTAL(9,R3357:R3357)</f>
        <v>51256</v>
      </c>
      <c r="S3358" s="19">
        <f>SUBTOTAL(9,S3357:S3357)</f>
        <v>0</v>
      </c>
      <c r="T3358" s="19">
        <f>SUBTOTAL(9,T3357:T3357)</f>
        <v>0</v>
      </c>
    </row>
    <row r="3359" spans="1:20" ht="29" outlineLevel="4" x14ac:dyDescent="0.35">
      <c r="A3359" s="9" t="s">
        <v>104</v>
      </c>
      <c r="B3359" s="9" t="s">
        <v>105</v>
      </c>
      <c r="C3359" s="12" t="s">
        <v>3886</v>
      </c>
      <c r="D3359" s="5" t="s">
        <v>3891</v>
      </c>
      <c r="E3359" s="9" t="s">
        <v>3891</v>
      </c>
      <c r="F3359" s="5" t="s">
        <v>49</v>
      </c>
      <c r="G3359" s="5" t="s">
        <v>4</v>
      </c>
      <c r="H3359" s="5" t="s">
        <v>3899</v>
      </c>
      <c r="I3359" s="4" t="s">
        <v>3900</v>
      </c>
      <c r="J3359" s="5" t="s">
        <v>4</v>
      </c>
      <c r="K3359" s="5" t="s">
        <v>4</v>
      </c>
      <c r="L3359" s="5" t="s">
        <v>4</v>
      </c>
      <c r="M3359" s="5" t="s">
        <v>5</v>
      </c>
      <c r="N3359" s="5" t="s">
        <v>3898</v>
      </c>
      <c r="O3359" s="18">
        <v>44537</v>
      </c>
      <c r="P3359" s="5" t="s">
        <v>7</v>
      </c>
      <c r="Q3359" s="19">
        <v>23990</v>
      </c>
      <c r="R3359" s="19">
        <v>23990</v>
      </c>
      <c r="S3359" s="19">
        <v>0</v>
      </c>
      <c r="T3359" s="19">
        <v>0</v>
      </c>
    </row>
    <row r="3360" spans="1:20" outlineLevel="3" x14ac:dyDescent="0.35">
      <c r="H3360" s="1" t="s">
        <v>11576</v>
      </c>
      <c r="O3360" s="18"/>
      <c r="Q3360" s="19">
        <f>SUBTOTAL(9,Q3359:Q3359)</f>
        <v>23990</v>
      </c>
      <c r="R3360" s="19">
        <f>SUBTOTAL(9,R3359:R3359)</f>
        <v>23990</v>
      </c>
      <c r="S3360" s="19">
        <f>SUBTOTAL(9,S3359:S3359)</f>
        <v>0</v>
      </c>
      <c r="T3360" s="19">
        <f>SUBTOTAL(9,T3359:T3359)</f>
        <v>0</v>
      </c>
    </row>
    <row r="3361" spans="1:20" outlineLevel="4" x14ac:dyDescent="0.35">
      <c r="A3361" s="9" t="s">
        <v>104</v>
      </c>
      <c r="B3361" s="9" t="s">
        <v>105</v>
      </c>
      <c r="C3361" s="12" t="s">
        <v>3886</v>
      </c>
      <c r="D3361" s="5" t="s">
        <v>3891</v>
      </c>
      <c r="E3361" s="9" t="s">
        <v>3891</v>
      </c>
      <c r="F3361" s="5" t="s">
        <v>4</v>
      </c>
      <c r="G3361" s="5" t="s">
        <v>177</v>
      </c>
      <c r="H3361" s="5" t="s">
        <v>179</v>
      </c>
      <c r="I3361" s="4" t="s">
        <v>180</v>
      </c>
      <c r="J3361" s="5" t="s">
        <v>4</v>
      </c>
      <c r="K3361" s="5" t="s">
        <v>4</v>
      </c>
      <c r="L3361" s="5" t="s">
        <v>4</v>
      </c>
      <c r="M3361" s="5" t="s">
        <v>5</v>
      </c>
      <c r="N3361" s="5" t="s">
        <v>3901</v>
      </c>
      <c r="O3361" s="18">
        <v>44439</v>
      </c>
      <c r="P3361" s="5" t="s">
        <v>7</v>
      </c>
      <c r="Q3361" s="19">
        <v>16001</v>
      </c>
      <c r="R3361" s="19">
        <v>0</v>
      </c>
      <c r="S3361" s="19">
        <v>0</v>
      </c>
      <c r="T3361" s="19">
        <v>16001</v>
      </c>
    </row>
    <row r="3362" spans="1:20" outlineLevel="3" x14ac:dyDescent="0.35">
      <c r="H3362" s="1" t="s">
        <v>10949</v>
      </c>
      <c r="O3362" s="18"/>
      <c r="Q3362" s="19">
        <f>SUBTOTAL(9,Q3361:Q3361)</f>
        <v>16001</v>
      </c>
      <c r="R3362" s="19">
        <f>SUBTOTAL(9,R3361:R3361)</f>
        <v>0</v>
      </c>
      <c r="S3362" s="19">
        <f>SUBTOTAL(9,S3361:S3361)</f>
        <v>0</v>
      </c>
      <c r="T3362" s="19">
        <f>SUBTOTAL(9,T3361:T3361)</f>
        <v>16001</v>
      </c>
    </row>
    <row r="3363" spans="1:20" ht="29" outlineLevel="4" x14ac:dyDescent="0.35">
      <c r="A3363" s="9" t="s">
        <v>104</v>
      </c>
      <c r="B3363" s="9" t="s">
        <v>105</v>
      </c>
      <c r="C3363" s="12" t="s">
        <v>3886</v>
      </c>
      <c r="D3363" s="5" t="s">
        <v>3887</v>
      </c>
      <c r="E3363" s="9" t="s">
        <v>3887</v>
      </c>
      <c r="F3363" s="5" t="s">
        <v>4</v>
      </c>
      <c r="G3363" s="5" t="s">
        <v>50</v>
      </c>
      <c r="H3363" s="5" t="s">
        <v>3903</v>
      </c>
      <c r="I3363" s="4" t="s">
        <v>3904</v>
      </c>
      <c r="J3363" s="5" t="s">
        <v>4</v>
      </c>
      <c r="K3363" s="5" t="s">
        <v>4</v>
      </c>
      <c r="L3363" s="5" t="s">
        <v>4</v>
      </c>
      <c r="M3363" s="5" t="s">
        <v>5</v>
      </c>
      <c r="N3363" s="5" t="s">
        <v>3902</v>
      </c>
      <c r="O3363" s="18">
        <v>44496</v>
      </c>
      <c r="P3363" s="5" t="s">
        <v>7</v>
      </c>
      <c r="Q3363" s="19">
        <v>3149.28</v>
      </c>
      <c r="R3363" s="19">
        <v>0</v>
      </c>
      <c r="S3363" s="19">
        <v>3149.28</v>
      </c>
      <c r="T3363" s="19">
        <v>0</v>
      </c>
    </row>
    <row r="3364" spans="1:20" ht="29" outlineLevel="4" x14ac:dyDescent="0.35">
      <c r="A3364" s="9" t="s">
        <v>104</v>
      </c>
      <c r="B3364" s="9" t="s">
        <v>105</v>
      </c>
      <c r="C3364" s="12" t="s">
        <v>3886</v>
      </c>
      <c r="D3364" s="5" t="s">
        <v>3887</v>
      </c>
      <c r="E3364" s="9" t="s">
        <v>3887</v>
      </c>
      <c r="F3364" s="5" t="s">
        <v>4</v>
      </c>
      <c r="G3364" s="5" t="s">
        <v>50</v>
      </c>
      <c r="H3364" s="5" t="s">
        <v>3903</v>
      </c>
      <c r="I3364" s="4" t="s">
        <v>3904</v>
      </c>
      <c r="J3364" s="5" t="s">
        <v>4</v>
      </c>
      <c r="K3364" s="5" t="s">
        <v>4</v>
      </c>
      <c r="L3364" s="5" t="s">
        <v>4</v>
      </c>
      <c r="M3364" s="5" t="s">
        <v>5</v>
      </c>
      <c r="N3364" s="5" t="s">
        <v>3905</v>
      </c>
      <c r="O3364" s="18">
        <v>44613</v>
      </c>
      <c r="P3364" s="5" t="s">
        <v>7</v>
      </c>
      <c r="Q3364" s="19">
        <v>4453.9799999999996</v>
      </c>
      <c r="R3364" s="19">
        <v>0</v>
      </c>
      <c r="S3364" s="19">
        <v>4453.9799999999996</v>
      </c>
      <c r="T3364" s="19">
        <v>0</v>
      </c>
    </row>
    <row r="3365" spans="1:20" ht="29" outlineLevel="4" x14ac:dyDescent="0.35">
      <c r="A3365" s="9" t="s">
        <v>104</v>
      </c>
      <c r="B3365" s="9" t="s">
        <v>105</v>
      </c>
      <c r="C3365" s="12" t="s">
        <v>3886</v>
      </c>
      <c r="D3365" s="5" t="s">
        <v>3887</v>
      </c>
      <c r="E3365" s="9" t="s">
        <v>3887</v>
      </c>
      <c r="F3365" s="5" t="s">
        <v>4</v>
      </c>
      <c r="G3365" s="5" t="s">
        <v>50</v>
      </c>
      <c r="H3365" s="5" t="s">
        <v>3903</v>
      </c>
      <c r="I3365" s="4" t="s">
        <v>3904</v>
      </c>
      <c r="J3365" s="5" t="s">
        <v>4</v>
      </c>
      <c r="K3365" s="5" t="s">
        <v>4</v>
      </c>
      <c r="L3365" s="5" t="s">
        <v>4</v>
      </c>
      <c r="M3365" s="5" t="s">
        <v>5</v>
      </c>
      <c r="N3365" s="5" t="s">
        <v>3906</v>
      </c>
      <c r="O3365" s="18">
        <v>44686</v>
      </c>
      <c r="P3365" s="5" t="s">
        <v>7</v>
      </c>
      <c r="Q3365" s="19">
        <v>1864.75</v>
      </c>
      <c r="R3365" s="19">
        <v>0</v>
      </c>
      <c r="S3365" s="19">
        <v>1864.75</v>
      </c>
      <c r="T3365" s="19">
        <v>0</v>
      </c>
    </row>
    <row r="3366" spans="1:20" ht="29" outlineLevel="4" x14ac:dyDescent="0.35">
      <c r="A3366" s="9" t="s">
        <v>104</v>
      </c>
      <c r="B3366" s="9" t="s">
        <v>105</v>
      </c>
      <c r="C3366" s="12" t="s">
        <v>3886</v>
      </c>
      <c r="D3366" s="5" t="s">
        <v>3887</v>
      </c>
      <c r="E3366" s="9" t="s">
        <v>3887</v>
      </c>
      <c r="F3366" s="5" t="s">
        <v>41</v>
      </c>
      <c r="G3366" s="5" t="s">
        <v>4</v>
      </c>
      <c r="H3366" s="5" t="s">
        <v>3903</v>
      </c>
      <c r="I3366" s="4" t="s">
        <v>3904</v>
      </c>
      <c r="J3366" s="5" t="s">
        <v>4</v>
      </c>
      <c r="K3366" s="5" t="s">
        <v>4</v>
      </c>
      <c r="L3366" s="5" t="s">
        <v>4</v>
      </c>
      <c r="M3366" s="5" t="s">
        <v>5</v>
      </c>
      <c r="N3366" s="5" t="s">
        <v>3902</v>
      </c>
      <c r="O3366" s="18">
        <v>44496</v>
      </c>
      <c r="P3366" s="5" t="s">
        <v>7</v>
      </c>
      <c r="Q3366" s="19">
        <v>25195.72</v>
      </c>
      <c r="R3366" s="19">
        <v>25195.72</v>
      </c>
      <c r="S3366" s="19">
        <v>0</v>
      </c>
      <c r="T3366" s="19">
        <v>0</v>
      </c>
    </row>
    <row r="3367" spans="1:20" ht="29" outlineLevel="4" x14ac:dyDescent="0.35">
      <c r="A3367" s="9" t="s">
        <v>104</v>
      </c>
      <c r="B3367" s="9" t="s">
        <v>105</v>
      </c>
      <c r="C3367" s="12" t="s">
        <v>3886</v>
      </c>
      <c r="D3367" s="5" t="s">
        <v>3887</v>
      </c>
      <c r="E3367" s="9" t="s">
        <v>3887</v>
      </c>
      <c r="F3367" s="5" t="s">
        <v>41</v>
      </c>
      <c r="G3367" s="5" t="s">
        <v>4</v>
      </c>
      <c r="H3367" s="5" t="s">
        <v>3903</v>
      </c>
      <c r="I3367" s="4" t="s">
        <v>3904</v>
      </c>
      <c r="J3367" s="5" t="s">
        <v>4</v>
      </c>
      <c r="K3367" s="5" t="s">
        <v>4</v>
      </c>
      <c r="L3367" s="5" t="s">
        <v>4</v>
      </c>
      <c r="M3367" s="5" t="s">
        <v>5</v>
      </c>
      <c r="N3367" s="5" t="s">
        <v>3905</v>
      </c>
      <c r="O3367" s="18">
        <v>44613</v>
      </c>
      <c r="P3367" s="5" t="s">
        <v>7</v>
      </c>
      <c r="Q3367" s="19">
        <v>35634.019999999997</v>
      </c>
      <c r="R3367" s="19">
        <v>35634.019999999997</v>
      </c>
      <c r="S3367" s="19">
        <v>0</v>
      </c>
      <c r="T3367" s="19">
        <v>0</v>
      </c>
    </row>
    <row r="3368" spans="1:20" ht="29" outlineLevel="4" x14ac:dyDescent="0.35">
      <c r="A3368" s="9" t="s">
        <v>104</v>
      </c>
      <c r="B3368" s="9" t="s">
        <v>105</v>
      </c>
      <c r="C3368" s="12" t="s">
        <v>3886</v>
      </c>
      <c r="D3368" s="5" t="s">
        <v>3887</v>
      </c>
      <c r="E3368" s="9" t="s">
        <v>3887</v>
      </c>
      <c r="F3368" s="5" t="s">
        <v>41</v>
      </c>
      <c r="G3368" s="5" t="s">
        <v>4</v>
      </c>
      <c r="H3368" s="5" t="s">
        <v>3903</v>
      </c>
      <c r="I3368" s="4" t="s">
        <v>3904</v>
      </c>
      <c r="J3368" s="5" t="s">
        <v>4</v>
      </c>
      <c r="K3368" s="5" t="s">
        <v>4</v>
      </c>
      <c r="L3368" s="5" t="s">
        <v>4</v>
      </c>
      <c r="M3368" s="5" t="s">
        <v>5</v>
      </c>
      <c r="N3368" s="5" t="s">
        <v>3906</v>
      </c>
      <c r="O3368" s="18">
        <v>44686</v>
      </c>
      <c r="P3368" s="5" t="s">
        <v>7</v>
      </c>
      <c r="Q3368" s="19">
        <v>14918.25</v>
      </c>
      <c r="R3368" s="19">
        <v>14918.25</v>
      </c>
      <c r="S3368" s="19">
        <v>0</v>
      </c>
      <c r="T3368" s="19">
        <v>0</v>
      </c>
    </row>
    <row r="3369" spans="1:20" outlineLevel="3" x14ac:dyDescent="0.35">
      <c r="H3369" s="1" t="s">
        <v>11577</v>
      </c>
      <c r="O3369" s="18"/>
      <c r="Q3369" s="19">
        <f>SUBTOTAL(9,Q3363:Q3368)</f>
        <v>85216</v>
      </c>
      <c r="R3369" s="19">
        <f>SUBTOTAL(9,R3363:R3368)</f>
        <v>75747.989999999991</v>
      </c>
      <c r="S3369" s="19">
        <f>SUBTOTAL(9,S3363:S3368)</f>
        <v>9468.01</v>
      </c>
      <c r="T3369" s="19">
        <f>SUBTOTAL(9,T3363:T3368)</f>
        <v>0</v>
      </c>
    </row>
    <row r="3370" spans="1:20" ht="29" outlineLevel="4" x14ac:dyDescent="0.35">
      <c r="A3370" s="9" t="s">
        <v>104</v>
      </c>
      <c r="B3370" s="9" t="s">
        <v>105</v>
      </c>
      <c r="C3370" s="12" t="s">
        <v>3886</v>
      </c>
      <c r="D3370" s="5" t="s">
        <v>3891</v>
      </c>
      <c r="E3370" s="9" t="s">
        <v>3891</v>
      </c>
      <c r="F3370" s="5" t="s">
        <v>4</v>
      </c>
      <c r="G3370" s="5" t="s">
        <v>45</v>
      </c>
      <c r="H3370" s="5" t="s">
        <v>3908</v>
      </c>
      <c r="I3370" s="4" t="s">
        <v>3909</v>
      </c>
      <c r="J3370" s="5" t="s">
        <v>4</v>
      </c>
      <c r="K3370" s="5" t="s">
        <v>4</v>
      </c>
      <c r="L3370" s="5" t="s">
        <v>4</v>
      </c>
      <c r="M3370" s="5" t="s">
        <v>5</v>
      </c>
      <c r="N3370" s="5" t="s">
        <v>3907</v>
      </c>
      <c r="O3370" s="18">
        <v>44481</v>
      </c>
      <c r="P3370" s="5" t="s">
        <v>7</v>
      </c>
      <c r="Q3370" s="19">
        <v>1600.7</v>
      </c>
      <c r="R3370" s="19">
        <v>0</v>
      </c>
      <c r="S3370" s="19">
        <v>1600.7</v>
      </c>
      <c r="T3370" s="19">
        <v>0</v>
      </c>
    </row>
    <row r="3371" spans="1:20" ht="29" outlineLevel="4" x14ac:dyDescent="0.35">
      <c r="A3371" s="9" t="s">
        <v>104</v>
      </c>
      <c r="B3371" s="9" t="s">
        <v>105</v>
      </c>
      <c r="C3371" s="12" t="s">
        <v>3886</v>
      </c>
      <c r="D3371" s="5" t="s">
        <v>3891</v>
      </c>
      <c r="E3371" s="9" t="s">
        <v>3891</v>
      </c>
      <c r="F3371" s="5" t="s">
        <v>4</v>
      </c>
      <c r="G3371" s="5" t="s">
        <v>45</v>
      </c>
      <c r="H3371" s="5" t="s">
        <v>3908</v>
      </c>
      <c r="I3371" s="4" t="s">
        <v>3909</v>
      </c>
      <c r="J3371" s="5" t="s">
        <v>4</v>
      </c>
      <c r="K3371" s="5" t="s">
        <v>4</v>
      </c>
      <c r="L3371" s="5" t="s">
        <v>4</v>
      </c>
      <c r="M3371" s="5" t="s">
        <v>5</v>
      </c>
      <c r="N3371" s="5" t="s">
        <v>3910</v>
      </c>
      <c r="O3371" s="18">
        <v>44537</v>
      </c>
      <c r="P3371" s="5" t="s">
        <v>7</v>
      </c>
      <c r="Q3371" s="19">
        <v>718.3</v>
      </c>
      <c r="R3371" s="19">
        <v>0</v>
      </c>
      <c r="S3371" s="19">
        <v>718.3</v>
      </c>
      <c r="T3371" s="19">
        <v>0</v>
      </c>
    </row>
    <row r="3372" spans="1:20" ht="29" outlineLevel="4" x14ac:dyDescent="0.35">
      <c r="A3372" s="9" t="s">
        <v>104</v>
      </c>
      <c r="B3372" s="9" t="s">
        <v>105</v>
      </c>
      <c r="C3372" s="12" t="s">
        <v>3886</v>
      </c>
      <c r="D3372" s="5" t="s">
        <v>3891</v>
      </c>
      <c r="E3372" s="9" t="s">
        <v>3891</v>
      </c>
      <c r="F3372" s="5" t="s">
        <v>4</v>
      </c>
      <c r="G3372" s="5" t="s">
        <v>45</v>
      </c>
      <c r="H3372" s="5" t="s">
        <v>3908</v>
      </c>
      <c r="I3372" s="4" t="s">
        <v>3909</v>
      </c>
      <c r="J3372" s="5" t="s">
        <v>4</v>
      </c>
      <c r="K3372" s="5" t="s">
        <v>4</v>
      </c>
      <c r="L3372" s="5" t="s">
        <v>4</v>
      </c>
      <c r="M3372" s="5" t="s">
        <v>5</v>
      </c>
      <c r="N3372" s="5" t="s">
        <v>3911</v>
      </c>
      <c r="O3372" s="18">
        <v>44636</v>
      </c>
      <c r="P3372" s="5" t="s">
        <v>7</v>
      </c>
      <c r="Q3372" s="19">
        <v>754.06</v>
      </c>
      <c r="R3372" s="19">
        <v>0</v>
      </c>
      <c r="S3372" s="19">
        <v>754.06</v>
      </c>
      <c r="T3372" s="19">
        <v>0</v>
      </c>
    </row>
    <row r="3373" spans="1:20" ht="29" outlineLevel="4" x14ac:dyDescent="0.35">
      <c r="A3373" s="9" t="s">
        <v>104</v>
      </c>
      <c r="B3373" s="9" t="s">
        <v>105</v>
      </c>
      <c r="C3373" s="12" t="s">
        <v>3886</v>
      </c>
      <c r="D3373" s="5" t="s">
        <v>3891</v>
      </c>
      <c r="E3373" s="9" t="s">
        <v>3891</v>
      </c>
      <c r="F3373" s="5" t="s">
        <v>4</v>
      </c>
      <c r="G3373" s="5" t="s">
        <v>45</v>
      </c>
      <c r="H3373" s="5" t="s">
        <v>3908</v>
      </c>
      <c r="I3373" s="4" t="s">
        <v>3909</v>
      </c>
      <c r="J3373" s="5" t="s">
        <v>4</v>
      </c>
      <c r="K3373" s="5" t="s">
        <v>4</v>
      </c>
      <c r="L3373" s="5" t="s">
        <v>4</v>
      </c>
      <c r="M3373" s="5" t="s">
        <v>5</v>
      </c>
      <c r="N3373" s="5" t="s">
        <v>3912</v>
      </c>
      <c r="O3373" s="18">
        <v>44725</v>
      </c>
      <c r="P3373" s="5" t="s">
        <v>7</v>
      </c>
      <c r="Q3373" s="19">
        <v>1663.35</v>
      </c>
      <c r="R3373" s="19">
        <v>0</v>
      </c>
      <c r="S3373" s="19">
        <v>1663.35</v>
      </c>
      <c r="T3373" s="19">
        <v>0</v>
      </c>
    </row>
    <row r="3374" spans="1:20" ht="29" outlineLevel="4" x14ac:dyDescent="0.35">
      <c r="A3374" s="9" t="s">
        <v>104</v>
      </c>
      <c r="B3374" s="9" t="s">
        <v>105</v>
      </c>
      <c r="C3374" s="12" t="s">
        <v>3886</v>
      </c>
      <c r="D3374" s="5" t="s">
        <v>3891</v>
      </c>
      <c r="E3374" s="9" t="s">
        <v>3891</v>
      </c>
      <c r="F3374" s="5" t="s">
        <v>49</v>
      </c>
      <c r="G3374" s="5" t="s">
        <v>4</v>
      </c>
      <c r="H3374" s="5" t="s">
        <v>3908</v>
      </c>
      <c r="I3374" s="4" t="s">
        <v>3909</v>
      </c>
      <c r="J3374" s="5" t="s">
        <v>4</v>
      </c>
      <c r="K3374" s="5" t="s">
        <v>4</v>
      </c>
      <c r="L3374" s="5" t="s">
        <v>4</v>
      </c>
      <c r="M3374" s="5" t="s">
        <v>5</v>
      </c>
      <c r="N3374" s="5" t="s">
        <v>3907</v>
      </c>
      <c r="O3374" s="18">
        <v>44481</v>
      </c>
      <c r="P3374" s="5" t="s">
        <v>7</v>
      </c>
      <c r="Q3374" s="19">
        <v>25613.3</v>
      </c>
      <c r="R3374" s="19">
        <v>25613.3</v>
      </c>
      <c r="S3374" s="19">
        <v>0</v>
      </c>
      <c r="T3374" s="19">
        <v>0</v>
      </c>
    </row>
    <row r="3375" spans="1:20" ht="29" outlineLevel="4" x14ac:dyDescent="0.35">
      <c r="A3375" s="9" t="s">
        <v>104</v>
      </c>
      <c r="B3375" s="9" t="s">
        <v>105</v>
      </c>
      <c r="C3375" s="12" t="s">
        <v>3886</v>
      </c>
      <c r="D3375" s="5" t="s">
        <v>3891</v>
      </c>
      <c r="E3375" s="9" t="s">
        <v>3891</v>
      </c>
      <c r="F3375" s="5" t="s">
        <v>49</v>
      </c>
      <c r="G3375" s="5" t="s">
        <v>4</v>
      </c>
      <c r="H3375" s="5" t="s">
        <v>3908</v>
      </c>
      <c r="I3375" s="4" t="s">
        <v>3909</v>
      </c>
      <c r="J3375" s="5" t="s">
        <v>4</v>
      </c>
      <c r="K3375" s="5" t="s">
        <v>4</v>
      </c>
      <c r="L3375" s="5" t="s">
        <v>4</v>
      </c>
      <c r="M3375" s="5" t="s">
        <v>5</v>
      </c>
      <c r="N3375" s="5" t="s">
        <v>3910</v>
      </c>
      <c r="O3375" s="18">
        <v>44537</v>
      </c>
      <c r="P3375" s="5" t="s">
        <v>7</v>
      </c>
      <c r="Q3375" s="19">
        <v>11493.7</v>
      </c>
      <c r="R3375" s="19">
        <v>11493.7</v>
      </c>
      <c r="S3375" s="19">
        <v>0</v>
      </c>
      <c r="T3375" s="19">
        <v>0</v>
      </c>
    </row>
    <row r="3376" spans="1:20" ht="29" outlineLevel="4" x14ac:dyDescent="0.35">
      <c r="A3376" s="9" t="s">
        <v>104</v>
      </c>
      <c r="B3376" s="9" t="s">
        <v>105</v>
      </c>
      <c r="C3376" s="12" t="s">
        <v>3886</v>
      </c>
      <c r="D3376" s="5" t="s">
        <v>3891</v>
      </c>
      <c r="E3376" s="9" t="s">
        <v>3891</v>
      </c>
      <c r="F3376" s="5" t="s">
        <v>49</v>
      </c>
      <c r="G3376" s="5" t="s">
        <v>4</v>
      </c>
      <c r="H3376" s="5" t="s">
        <v>3908</v>
      </c>
      <c r="I3376" s="4" t="s">
        <v>3909</v>
      </c>
      <c r="J3376" s="5" t="s">
        <v>4</v>
      </c>
      <c r="K3376" s="5" t="s">
        <v>4</v>
      </c>
      <c r="L3376" s="5" t="s">
        <v>4</v>
      </c>
      <c r="M3376" s="5" t="s">
        <v>5</v>
      </c>
      <c r="N3376" s="5" t="s">
        <v>3911</v>
      </c>
      <c r="O3376" s="18">
        <v>44636</v>
      </c>
      <c r="P3376" s="5" t="s">
        <v>7</v>
      </c>
      <c r="Q3376" s="19">
        <v>12065.94</v>
      </c>
      <c r="R3376" s="19">
        <v>12065.94</v>
      </c>
      <c r="S3376" s="19">
        <v>0</v>
      </c>
      <c r="T3376" s="19">
        <v>0</v>
      </c>
    </row>
    <row r="3377" spans="1:20" ht="29" outlineLevel="4" x14ac:dyDescent="0.35">
      <c r="A3377" s="9" t="s">
        <v>104</v>
      </c>
      <c r="B3377" s="9" t="s">
        <v>105</v>
      </c>
      <c r="C3377" s="12" t="s">
        <v>3886</v>
      </c>
      <c r="D3377" s="5" t="s">
        <v>3891</v>
      </c>
      <c r="E3377" s="9" t="s">
        <v>3891</v>
      </c>
      <c r="F3377" s="5" t="s">
        <v>49</v>
      </c>
      <c r="G3377" s="5" t="s">
        <v>4</v>
      </c>
      <c r="H3377" s="5" t="s">
        <v>3908</v>
      </c>
      <c r="I3377" s="4" t="s">
        <v>3909</v>
      </c>
      <c r="J3377" s="5" t="s">
        <v>4</v>
      </c>
      <c r="K3377" s="5" t="s">
        <v>4</v>
      </c>
      <c r="L3377" s="5" t="s">
        <v>4</v>
      </c>
      <c r="M3377" s="5" t="s">
        <v>5</v>
      </c>
      <c r="N3377" s="5" t="s">
        <v>3912</v>
      </c>
      <c r="O3377" s="18">
        <v>44725</v>
      </c>
      <c r="P3377" s="5" t="s">
        <v>7</v>
      </c>
      <c r="Q3377" s="19">
        <v>26615.65</v>
      </c>
      <c r="R3377" s="19">
        <v>26615.65</v>
      </c>
      <c r="S3377" s="19">
        <v>0</v>
      </c>
      <c r="T3377" s="19">
        <v>0</v>
      </c>
    </row>
    <row r="3378" spans="1:20" outlineLevel="3" x14ac:dyDescent="0.35">
      <c r="H3378" s="1" t="s">
        <v>11578</v>
      </c>
      <c r="O3378" s="18"/>
      <c r="Q3378" s="19">
        <f>SUBTOTAL(9,Q3370:Q3377)</f>
        <v>80525</v>
      </c>
      <c r="R3378" s="19">
        <f>SUBTOTAL(9,R3370:R3377)</f>
        <v>75788.59</v>
      </c>
      <c r="S3378" s="19">
        <f>SUBTOTAL(9,S3370:S3377)</f>
        <v>4736.41</v>
      </c>
      <c r="T3378" s="19">
        <f>SUBTOTAL(9,T3370:T3377)</f>
        <v>0</v>
      </c>
    </row>
    <row r="3379" spans="1:20" outlineLevel="4" x14ac:dyDescent="0.35">
      <c r="A3379" s="9" t="s">
        <v>104</v>
      </c>
      <c r="B3379" s="9" t="s">
        <v>105</v>
      </c>
      <c r="C3379" s="12" t="s">
        <v>3886</v>
      </c>
      <c r="D3379" s="5" t="s">
        <v>3891</v>
      </c>
      <c r="E3379" s="9" t="s">
        <v>3891</v>
      </c>
      <c r="F3379" s="5" t="s">
        <v>4</v>
      </c>
      <c r="G3379" s="5" t="s">
        <v>106</v>
      </c>
      <c r="H3379" s="5" t="s">
        <v>108</v>
      </c>
      <c r="I3379" s="20" t="s">
        <v>12479</v>
      </c>
      <c r="J3379" s="5" t="s">
        <v>4</v>
      </c>
      <c r="K3379" s="5" t="s">
        <v>4</v>
      </c>
      <c r="L3379" s="5" t="s">
        <v>4</v>
      </c>
      <c r="M3379" s="5" t="s">
        <v>5</v>
      </c>
      <c r="N3379" s="5" t="s">
        <v>3913</v>
      </c>
      <c r="O3379" s="18">
        <v>44524</v>
      </c>
      <c r="P3379" s="5" t="s">
        <v>7</v>
      </c>
      <c r="Q3379" s="19">
        <v>48214</v>
      </c>
      <c r="R3379" s="19">
        <v>0</v>
      </c>
      <c r="S3379" s="19">
        <v>48214</v>
      </c>
      <c r="T3379" s="19">
        <v>0</v>
      </c>
    </row>
    <row r="3380" spans="1:20" outlineLevel="3" x14ac:dyDescent="0.35">
      <c r="H3380" s="1" t="s">
        <v>10932</v>
      </c>
      <c r="O3380" s="18"/>
      <c r="Q3380" s="19">
        <f>SUBTOTAL(9,Q3379:Q3379)</f>
        <v>48214</v>
      </c>
      <c r="R3380" s="19">
        <f>SUBTOTAL(9,R3379:R3379)</f>
        <v>0</v>
      </c>
      <c r="S3380" s="19">
        <f>SUBTOTAL(9,S3379:S3379)</f>
        <v>48214</v>
      </c>
      <c r="T3380" s="19">
        <f>SUBTOTAL(9,T3379:T3379)</f>
        <v>0</v>
      </c>
    </row>
    <row r="3381" spans="1:20" outlineLevel="4" x14ac:dyDescent="0.35">
      <c r="A3381" s="9" t="s">
        <v>104</v>
      </c>
      <c r="B3381" s="9" t="s">
        <v>105</v>
      </c>
      <c r="C3381" s="12" t="s">
        <v>3886</v>
      </c>
      <c r="D3381" s="5" t="s">
        <v>3891</v>
      </c>
      <c r="E3381" s="9" t="s">
        <v>3891</v>
      </c>
      <c r="F3381" s="5" t="s">
        <v>4</v>
      </c>
      <c r="G3381" s="5" t="s">
        <v>106</v>
      </c>
      <c r="H3381" s="5" t="s">
        <v>109</v>
      </c>
      <c r="I3381" s="20" t="s">
        <v>12480</v>
      </c>
      <c r="J3381" s="5" t="s">
        <v>4</v>
      </c>
      <c r="K3381" s="5" t="s">
        <v>4</v>
      </c>
      <c r="L3381" s="5" t="s">
        <v>4</v>
      </c>
      <c r="M3381" s="5" t="s">
        <v>5</v>
      </c>
      <c r="N3381" s="5" t="s">
        <v>3913</v>
      </c>
      <c r="O3381" s="18">
        <v>44524</v>
      </c>
      <c r="P3381" s="5" t="s">
        <v>7</v>
      </c>
      <c r="Q3381" s="19">
        <v>50979</v>
      </c>
      <c r="R3381" s="19">
        <v>0</v>
      </c>
      <c r="S3381" s="19">
        <v>50979</v>
      </c>
      <c r="T3381" s="19">
        <v>0</v>
      </c>
    </row>
    <row r="3382" spans="1:20" outlineLevel="3" x14ac:dyDescent="0.35">
      <c r="H3382" s="1" t="s">
        <v>10933</v>
      </c>
      <c r="O3382" s="18"/>
      <c r="Q3382" s="19">
        <f>SUBTOTAL(9,Q3381:Q3381)</f>
        <v>50979</v>
      </c>
      <c r="R3382" s="19">
        <f>SUBTOTAL(9,R3381:R3381)</f>
        <v>0</v>
      </c>
      <c r="S3382" s="19">
        <f>SUBTOTAL(9,S3381:S3381)</f>
        <v>50979</v>
      </c>
      <c r="T3382" s="19">
        <f>SUBTOTAL(9,T3381:T3381)</f>
        <v>0</v>
      </c>
    </row>
    <row r="3383" spans="1:20" outlineLevel="4" x14ac:dyDescent="0.35">
      <c r="A3383" s="9" t="s">
        <v>104</v>
      </c>
      <c r="B3383" s="9" t="s">
        <v>105</v>
      </c>
      <c r="C3383" s="12" t="s">
        <v>3886</v>
      </c>
      <c r="D3383" s="5" t="s">
        <v>3891</v>
      </c>
      <c r="E3383" s="9" t="s">
        <v>3891</v>
      </c>
      <c r="F3383" s="5" t="s">
        <v>4</v>
      </c>
      <c r="G3383" s="5" t="s">
        <v>106</v>
      </c>
      <c r="H3383" s="5" t="s">
        <v>110</v>
      </c>
      <c r="I3383" s="20" t="s">
        <v>12481</v>
      </c>
      <c r="J3383" s="5" t="s">
        <v>4</v>
      </c>
      <c r="K3383" s="5" t="s">
        <v>4</v>
      </c>
      <c r="L3383" s="5" t="s">
        <v>4</v>
      </c>
      <c r="M3383" s="5" t="s">
        <v>5</v>
      </c>
      <c r="N3383" s="5" t="s">
        <v>3913</v>
      </c>
      <c r="O3383" s="18">
        <v>44524</v>
      </c>
      <c r="P3383" s="5" t="s">
        <v>7</v>
      </c>
      <c r="Q3383" s="19">
        <v>5403</v>
      </c>
      <c r="R3383" s="19">
        <v>0</v>
      </c>
      <c r="S3383" s="19">
        <v>5403</v>
      </c>
      <c r="T3383" s="19">
        <v>0</v>
      </c>
    </row>
    <row r="3384" spans="1:20" outlineLevel="3" x14ac:dyDescent="0.35">
      <c r="H3384" s="1" t="s">
        <v>10934</v>
      </c>
      <c r="O3384" s="18"/>
      <c r="Q3384" s="19">
        <f>SUBTOTAL(9,Q3383:Q3383)</f>
        <v>5403</v>
      </c>
      <c r="R3384" s="19">
        <f>SUBTOTAL(9,R3383:R3383)</f>
        <v>0</v>
      </c>
      <c r="S3384" s="19">
        <f>SUBTOTAL(9,S3383:S3383)</f>
        <v>5403</v>
      </c>
      <c r="T3384" s="19">
        <f>SUBTOTAL(9,T3383:T3383)</f>
        <v>0</v>
      </c>
    </row>
    <row r="3385" spans="1:20" outlineLevel="2" x14ac:dyDescent="0.35">
      <c r="C3385" s="11" t="s">
        <v>10341</v>
      </c>
      <c r="O3385" s="18"/>
      <c r="Q3385" s="19">
        <f>SUBTOTAL(9,Q3351:Q3383)</f>
        <v>390816</v>
      </c>
      <c r="R3385" s="19">
        <f>SUBTOTAL(9,R3351:R3383)</f>
        <v>253107.06</v>
      </c>
      <c r="S3385" s="19">
        <f>SUBTOTAL(9,S3351:S3383)</f>
        <v>121707.94</v>
      </c>
      <c r="T3385" s="19">
        <f>SUBTOTAL(9,T3351:T3383)</f>
        <v>16001</v>
      </c>
    </row>
    <row r="3386" spans="1:20" ht="29" outlineLevel="4" x14ac:dyDescent="0.35">
      <c r="A3386" s="9" t="s">
        <v>104</v>
      </c>
      <c r="B3386" s="9" t="s">
        <v>105</v>
      </c>
      <c r="C3386" s="12" t="s">
        <v>3914</v>
      </c>
      <c r="D3386" s="5" t="s">
        <v>3915</v>
      </c>
      <c r="E3386" s="9" t="s">
        <v>3915</v>
      </c>
      <c r="F3386" s="5" t="s">
        <v>4</v>
      </c>
      <c r="G3386" s="5" t="s">
        <v>50</v>
      </c>
      <c r="H3386" s="5" t="s">
        <v>3917</v>
      </c>
      <c r="I3386" s="4" t="s">
        <v>3918</v>
      </c>
      <c r="J3386" s="5" t="s">
        <v>4</v>
      </c>
      <c r="K3386" s="5" t="s">
        <v>4</v>
      </c>
      <c r="L3386" s="5" t="s">
        <v>4</v>
      </c>
      <c r="M3386" s="5" t="s">
        <v>5</v>
      </c>
      <c r="N3386" s="5" t="s">
        <v>3916</v>
      </c>
      <c r="O3386" s="18">
        <v>44398</v>
      </c>
      <c r="P3386" s="5" t="s">
        <v>7</v>
      </c>
      <c r="Q3386" s="19">
        <v>1890</v>
      </c>
      <c r="R3386" s="19">
        <v>0</v>
      </c>
      <c r="S3386" s="19">
        <v>1890</v>
      </c>
      <c r="T3386" s="19">
        <v>0</v>
      </c>
    </row>
    <row r="3387" spans="1:20" ht="29" outlineLevel="4" x14ac:dyDescent="0.35">
      <c r="A3387" s="9" t="s">
        <v>104</v>
      </c>
      <c r="B3387" s="9" t="s">
        <v>105</v>
      </c>
      <c r="C3387" s="12" t="s">
        <v>3914</v>
      </c>
      <c r="D3387" s="5" t="s">
        <v>3915</v>
      </c>
      <c r="E3387" s="9" t="s">
        <v>3915</v>
      </c>
      <c r="F3387" s="5" t="s">
        <v>41</v>
      </c>
      <c r="G3387" s="5" t="s">
        <v>4</v>
      </c>
      <c r="H3387" s="5" t="s">
        <v>3917</v>
      </c>
      <c r="I3387" s="4" t="s">
        <v>3918</v>
      </c>
      <c r="J3387" s="5" t="s">
        <v>4</v>
      </c>
      <c r="K3387" s="5" t="s">
        <v>4</v>
      </c>
      <c r="L3387" s="5" t="s">
        <v>4</v>
      </c>
      <c r="M3387" s="5" t="s">
        <v>5</v>
      </c>
      <c r="N3387" s="5" t="s">
        <v>3916</v>
      </c>
      <c r="O3387" s="18">
        <v>44398</v>
      </c>
      <c r="P3387" s="5" t="s">
        <v>7</v>
      </c>
      <c r="Q3387" s="19">
        <v>15120</v>
      </c>
      <c r="R3387" s="19">
        <v>15120</v>
      </c>
      <c r="S3387" s="19">
        <v>0</v>
      </c>
      <c r="T3387" s="19">
        <v>0</v>
      </c>
    </row>
    <row r="3388" spans="1:20" outlineLevel="3" x14ac:dyDescent="0.35">
      <c r="H3388" s="1" t="s">
        <v>11579</v>
      </c>
      <c r="O3388" s="18"/>
      <c r="Q3388" s="19">
        <f>SUBTOTAL(9,Q3386:Q3387)</f>
        <v>17010</v>
      </c>
      <c r="R3388" s="19">
        <f>SUBTOTAL(9,R3386:R3387)</f>
        <v>15120</v>
      </c>
      <c r="S3388" s="19">
        <f>SUBTOTAL(9,S3386:S3387)</f>
        <v>1890</v>
      </c>
      <c r="T3388" s="19">
        <f>SUBTOTAL(9,T3386:T3387)</f>
        <v>0</v>
      </c>
    </row>
    <row r="3389" spans="1:20" outlineLevel="4" x14ac:dyDescent="0.35">
      <c r="A3389" s="9" t="s">
        <v>104</v>
      </c>
      <c r="B3389" s="9" t="s">
        <v>105</v>
      </c>
      <c r="C3389" s="12" t="s">
        <v>3914</v>
      </c>
      <c r="D3389" s="5" t="s">
        <v>3915</v>
      </c>
      <c r="E3389" s="9" t="s">
        <v>3915</v>
      </c>
      <c r="F3389" s="5" t="s">
        <v>4</v>
      </c>
      <c r="G3389" s="5" t="s">
        <v>106</v>
      </c>
      <c r="H3389" s="5" t="s">
        <v>108</v>
      </c>
      <c r="I3389" s="20" t="s">
        <v>12479</v>
      </c>
      <c r="J3389" s="5" t="s">
        <v>4</v>
      </c>
      <c r="K3389" s="5" t="s">
        <v>4</v>
      </c>
      <c r="L3389" s="5" t="s">
        <v>4</v>
      </c>
      <c r="M3389" s="5" t="s">
        <v>5</v>
      </c>
      <c r="N3389" s="5" t="s">
        <v>3919</v>
      </c>
      <c r="O3389" s="18">
        <v>44524</v>
      </c>
      <c r="P3389" s="5" t="s">
        <v>7</v>
      </c>
      <c r="Q3389" s="19">
        <v>95883</v>
      </c>
      <c r="R3389" s="19">
        <v>0</v>
      </c>
      <c r="S3389" s="19">
        <v>95883</v>
      </c>
      <c r="T3389" s="19">
        <v>0</v>
      </c>
    </row>
    <row r="3390" spans="1:20" outlineLevel="3" x14ac:dyDescent="0.35">
      <c r="H3390" s="1" t="s">
        <v>10932</v>
      </c>
      <c r="O3390" s="18"/>
      <c r="Q3390" s="19">
        <f>SUBTOTAL(9,Q3389:Q3389)</f>
        <v>95883</v>
      </c>
      <c r="R3390" s="19">
        <f>SUBTOTAL(9,R3389:R3389)</f>
        <v>0</v>
      </c>
      <c r="S3390" s="19">
        <f>SUBTOTAL(9,S3389:S3389)</f>
        <v>95883</v>
      </c>
      <c r="T3390" s="19">
        <f>SUBTOTAL(9,T3389:T3389)</f>
        <v>0</v>
      </c>
    </row>
    <row r="3391" spans="1:20" ht="29" outlineLevel="4" x14ac:dyDescent="0.35">
      <c r="A3391" s="9" t="s">
        <v>104</v>
      </c>
      <c r="B3391" s="9" t="s">
        <v>105</v>
      </c>
      <c r="C3391" s="12" t="s">
        <v>3914</v>
      </c>
      <c r="D3391" s="5" t="s">
        <v>3915</v>
      </c>
      <c r="E3391" s="9" t="s">
        <v>3915</v>
      </c>
      <c r="F3391" s="5" t="s">
        <v>4</v>
      </c>
      <c r="G3391" s="5" t="s">
        <v>50</v>
      </c>
      <c r="H3391" s="5" t="s">
        <v>3921</v>
      </c>
      <c r="I3391" s="4" t="s">
        <v>3922</v>
      </c>
      <c r="J3391" s="5" t="s">
        <v>4</v>
      </c>
      <c r="K3391" s="5" t="s">
        <v>4</v>
      </c>
      <c r="L3391" s="5" t="s">
        <v>4</v>
      </c>
      <c r="M3391" s="5" t="s">
        <v>5</v>
      </c>
      <c r="N3391" s="5" t="s">
        <v>3920</v>
      </c>
      <c r="O3391" s="18">
        <v>44560</v>
      </c>
      <c r="P3391" s="5" t="s">
        <v>7</v>
      </c>
      <c r="Q3391" s="19">
        <v>3370.55</v>
      </c>
      <c r="R3391" s="19">
        <v>0</v>
      </c>
      <c r="S3391" s="19">
        <v>3370.55</v>
      </c>
      <c r="T3391" s="19">
        <v>0</v>
      </c>
    </row>
    <row r="3392" spans="1:20" ht="29" outlineLevel="4" x14ac:dyDescent="0.35">
      <c r="A3392" s="9" t="s">
        <v>104</v>
      </c>
      <c r="B3392" s="9" t="s">
        <v>105</v>
      </c>
      <c r="C3392" s="12" t="s">
        <v>3914</v>
      </c>
      <c r="D3392" s="5" t="s">
        <v>3915</v>
      </c>
      <c r="E3392" s="9" t="s">
        <v>3915</v>
      </c>
      <c r="F3392" s="5" t="s">
        <v>4</v>
      </c>
      <c r="G3392" s="5" t="s">
        <v>50</v>
      </c>
      <c r="H3392" s="5" t="s">
        <v>3921</v>
      </c>
      <c r="I3392" s="4" t="s">
        <v>3922</v>
      </c>
      <c r="J3392" s="5" t="s">
        <v>4</v>
      </c>
      <c r="K3392" s="5" t="s">
        <v>4</v>
      </c>
      <c r="L3392" s="5" t="s">
        <v>4</v>
      </c>
      <c r="M3392" s="5" t="s">
        <v>5</v>
      </c>
      <c r="N3392" s="5" t="s">
        <v>3923</v>
      </c>
      <c r="O3392" s="18">
        <v>44650</v>
      </c>
      <c r="P3392" s="5" t="s">
        <v>7</v>
      </c>
      <c r="Q3392" s="19">
        <v>3780</v>
      </c>
      <c r="R3392" s="19">
        <v>0</v>
      </c>
      <c r="S3392" s="19">
        <v>3780</v>
      </c>
      <c r="T3392" s="19">
        <v>0</v>
      </c>
    </row>
    <row r="3393" spans="1:20" ht="29" outlineLevel="4" x14ac:dyDescent="0.35">
      <c r="A3393" s="9" t="s">
        <v>104</v>
      </c>
      <c r="B3393" s="9" t="s">
        <v>105</v>
      </c>
      <c r="C3393" s="12" t="s">
        <v>3914</v>
      </c>
      <c r="D3393" s="5" t="s">
        <v>3915</v>
      </c>
      <c r="E3393" s="9" t="s">
        <v>3915</v>
      </c>
      <c r="F3393" s="5" t="s">
        <v>4</v>
      </c>
      <c r="G3393" s="5" t="s">
        <v>50</v>
      </c>
      <c r="H3393" s="5" t="s">
        <v>3921</v>
      </c>
      <c r="I3393" s="4" t="s">
        <v>3922</v>
      </c>
      <c r="J3393" s="5" t="s">
        <v>4</v>
      </c>
      <c r="K3393" s="5" t="s">
        <v>4</v>
      </c>
      <c r="L3393" s="5" t="s">
        <v>4</v>
      </c>
      <c r="M3393" s="5" t="s">
        <v>5</v>
      </c>
      <c r="N3393" s="5" t="s">
        <v>3924</v>
      </c>
      <c r="O3393" s="18">
        <v>44712</v>
      </c>
      <c r="P3393" s="5" t="s">
        <v>7</v>
      </c>
      <c r="Q3393" s="19">
        <v>3780</v>
      </c>
      <c r="R3393" s="19">
        <v>0</v>
      </c>
      <c r="S3393" s="19">
        <v>3780</v>
      </c>
      <c r="T3393" s="19">
        <v>0</v>
      </c>
    </row>
    <row r="3394" spans="1:20" ht="29" outlineLevel="4" x14ac:dyDescent="0.35">
      <c r="A3394" s="9" t="s">
        <v>104</v>
      </c>
      <c r="B3394" s="9" t="s">
        <v>105</v>
      </c>
      <c r="C3394" s="12" t="s">
        <v>3914</v>
      </c>
      <c r="D3394" s="5" t="s">
        <v>3915</v>
      </c>
      <c r="E3394" s="9" t="s">
        <v>3915</v>
      </c>
      <c r="F3394" s="5" t="s">
        <v>41</v>
      </c>
      <c r="G3394" s="5" t="s">
        <v>4</v>
      </c>
      <c r="H3394" s="5" t="s">
        <v>3921</v>
      </c>
      <c r="I3394" s="4" t="s">
        <v>3922</v>
      </c>
      <c r="J3394" s="5" t="s">
        <v>4</v>
      </c>
      <c r="K3394" s="5" t="s">
        <v>4</v>
      </c>
      <c r="L3394" s="5" t="s">
        <v>4</v>
      </c>
      <c r="M3394" s="5" t="s">
        <v>5</v>
      </c>
      <c r="N3394" s="5" t="s">
        <v>3920</v>
      </c>
      <c r="O3394" s="18">
        <v>44560</v>
      </c>
      <c r="P3394" s="5" t="s">
        <v>7</v>
      </c>
      <c r="Q3394" s="19">
        <v>26964.45</v>
      </c>
      <c r="R3394" s="19">
        <v>26964.45</v>
      </c>
      <c r="S3394" s="19">
        <v>0</v>
      </c>
      <c r="T3394" s="19">
        <v>0</v>
      </c>
    </row>
    <row r="3395" spans="1:20" ht="29" outlineLevel="4" x14ac:dyDescent="0.35">
      <c r="A3395" s="9" t="s">
        <v>104</v>
      </c>
      <c r="B3395" s="9" t="s">
        <v>105</v>
      </c>
      <c r="C3395" s="12" t="s">
        <v>3914</v>
      </c>
      <c r="D3395" s="5" t="s">
        <v>3915</v>
      </c>
      <c r="E3395" s="9" t="s">
        <v>3915</v>
      </c>
      <c r="F3395" s="5" t="s">
        <v>41</v>
      </c>
      <c r="G3395" s="5" t="s">
        <v>4</v>
      </c>
      <c r="H3395" s="5" t="s">
        <v>3921</v>
      </c>
      <c r="I3395" s="4" t="s">
        <v>3922</v>
      </c>
      <c r="J3395" s="5" t="s">
        <v>4</v>
      </c>
      <c r="K3395" s="5" t="s">
        <v>4</v>
      </c>
      <c r="L3395" s="5" t="s">
        <v>4</v>
      </c>
      <c r="M3395" s="5" t="s">
        <v>5</v>
      </c>
      <c r="N3395" s="5" t="s">
        <v>3923</v>
      </c>
      <c r="O3395" s="18">
        <v>44650</v>
      </c>
      <c r="P3395" s="5" t="s">
        <v>7</v>
      </c>
      <c r="Q3395" s="19">
        <v>30240</v>
      </c>
      <c r="R3395" s="19">
        <v>30240</v>
      </c>
      <c r="S3395" s="19">
        <v>0</v>
      </c>
      <c r="T3395" s="19">
        <v>0</v>
      </c>
    </row>
    <row r="3396" spans="1:20" ht="29" outlineLevel="4" x14ac:dyDescent="0.35">
      <c r="A3396" s="9" t="s">
        <v>104</v>
      </c>
      <c r="B3396" s="9" t="s">
        <v>105</v>
      </c>
      <c r="C3396" s="12" t="s">
        <v>3914</v>
      </c>
      <c r="D3396" s="5" t="s">
        <v>3915</v>
      </c>
      <c r="E3396" s="9" t="s">
        <v>3915</v>
      </c>
      <c r="F3396" s="5" t="s">
        <v>41</v>
      </c>
      <c r="G3396" s="5" t="s">
        <v>4</v>
      </c>
      <c r="H3396" s="5" t="s">
        <v>3921</v>
      </c>
      <c r="I3396" s="4" t="s">
        <v>3922</v>
      </c>
      <c r="J3396" s="5" t="s">
        <v>4</v>
      </c>
      <c r="K3396" s="5" t="s">
        <v>4</v>
      </c>
      <c r="L3396" s="5" t="s">
        <v>4</v>
      </c>
      <c r="M3396" s="5" t="s">
        <v>5</v>
      </c>
      <c r="N3396" s="5" t="s">
        <v>3924</v>
      </c>
      <c r="O3396" s="18">
        <v>44712</v>
      </c>
      <c r="P3396" s="5" t="s">
        <v>7</v>
      </c>
      <c r="Q3396" s="19">
        <v>30240</v>
      </c>
      <c r="R3396" s="19">
        <v>30240</v>
      </c>
      <c r="S3396" s="19">
        <v>0</v>
      </c>
      <c r="T3396" s="19">
        <v>0</v>
      </c>
    </row>
    <row r="3397" spans="1:20" outlineLevel="3" x14ac:dyDescent="0.35">
      <c r="H3397" s="1" t="s">
        <v>11580</v>
      </c>
      <c r="O3397" s="18"/>
      <c r="Q3397" s="19">
        <f>SUBTOTAL(9,Q3391:Q3396)</f>
        <v>98375</v>
      </c>
      <c r="R3397" s="19">
        <f>SUBTOTAL(9,R3391:R3396)</f>
        <v>87444.45</v>
      </c>
      <c r="S3397" s="19">
        <f>SUBTOTAL(9,S3391:S3396)</f>
        <v>10930.55</v>
      </c>
      <c r="T3397" s="19">
        <f>SUBTOTAL(9,T3391:T3396)</f>
        <v>0</v>
      </c>
    </row>
    <row r="3398" spans="1:20" outlineLevel="4" x14ac:dyDescent="0.35">
      <c r="A3398" s="9" t="s">
        <v>104</v>
      </c>
      <c r="B3398" s="9" t="s">
        <v>105</v>
      </c>
      <c r="C3398" s="12" t="s">
        <v>3914</v>
      </c>
      <c r="D3398" s="5" t="s">
        <v>3915</v>
      </c>
      <c r="E3398" s="9" t="s">
        <v>3915</v>
      </c>
      <c r="F3398" s="5" t="s">
        <v>4</v>
      </c>
      <c r="G3398" s="5" t="s">
        <v>106</v>
      </c>
      <c r="H3398" s="5" t="s">
        <v>109</v>
      </c>
      <c r="I3398" s="20" t="s">
        <v>12480</v>
      </c>
      <c r="J3398" s="5" t="s">
        <v>4</v>
      </c>
      <c r="K3398" s="5" t="s">
        <v>4</v>
      </c>
      <c r="L3398" s="5" t="s">
        <v>4</v>
      </c>
      <c r="M3398" s="5" t="s">
        <v>5</v>
      </c>
      <c r="N3398" s="5" t="s">
        <v>3919</v>
      </c>
      <c r="O3398" s="18">
        <v>44524</v>
      </c>
      <c r="P3398" s="5" t="s">
        <v>7</v>
      </c>
      <c r="Q3398" s="19">
        <v>80271</v>
      </c>
      <c r="R3398" s="19">
        <v>0</v>
      </c>
      <c r="S3398" s="19">
        <v>80271</v>
      </c>
      <c r="T3398" s="19">
        <v>0</v>
      </c>
    </row>
    <row r="3399" spans="1:20" outlineLevel="3" x14ac:dyDescent="0.35">
      <c r="H3399" s="1" t="s">
        <v>10933</v>
      </c>
      <c r="O3399" s="18"/>
      <c r="Q3399" s="19">
        <f>SUBTOTAL(9,Q3398:Q3398)</f>
        <v>80271</v>
      </c>
      <c r="R3399" s="19">
        <f>SUBTOTAL(9,R3398:R3398)</f>
        <v>0</v>
      </c>
      <c r="S3399" s="19">
        <f>SUBTOTAL(9,S3398:S3398)</f>
        <v>80271</v>
      </c>
      <c r="T3399" s="19">
        <f>SUBTOTAL(9,T3398:T3398)</f>
        <v>0</v>
      </c>
    </row>
    <row r="3400" spans="1:20" outlineLevel="4" x14ac:dyDescent="0.35">
      <c r="A3400" s="9" t="s">
        <v>104</v>
      </c>
      <c r="B3400" s="9" t="s">
        <v>105</v>
      </c>
      <c r="C3400" s="12" t="s">
        <v>3914</v>
      </c>
      <c r="D3400" s="5" t="s">
        <v>3915</v>
      </c>
      <c r="E3400" s="9" t="s">
        <v>3915</v>
      </c>
      <c r="F3400" s="5" t="s">
        <v>4</v>
      </c>
      <c r="G3400" s="5" t="s">
        <v>106</v>
      </c>
      <c r="H3400" s="5" t="s">
        <v>110</v>
      </c>
      <c r="I3400" s="20" t="s">
        <v>12481</v>
      </c>
      <c r="J3400" s="5" t="s">
        <v>4</v>
      </c>
      <c r="K3400" s="5" t="s">
        <v>4</v>
      </c>
      <c r="L3400" s="5" t="s">
        <v>4</v>
      </c>
      <c r="M3400" s="5" t="s">
        <v>5</v>
      </c>
      <c r="N3400" s="5" t="s">
        <v>3919</v>
      </c>
      <c r="O3400" s="18">
        <v>44524</v>
      </c>
      <c r="P3400" s="5" t="s">
        <v>7</v>
      </c>
      <c r="Q3400" s="19">
        <v>15788</v>
      </c>
      <c r="R3400" s="19">
        <v>0</v>
      </c>
      <c r="S3400" s="19">
        <v>15788</v>
      </c>
      <c r="T3400" s="19">
        <v>0</v>
      </c>
    </row>
    <row r="3401" spans="1:20" outlineLevel="3" x14ac:dyDescent="0.35">
      <c r="H3401" s="1" t="s">
        <v>10934</v>
      </c>
      <c r="O3401" s="18"/>
      <c r="Q3401" s="19">
        <f>SUBTOTAL(9,Q3400:Q3400)</f>
        <v>15788</v>
      </c>
      <c r="R3401" s="19">
        <f>SUBTOTAL(9,R3400:R3400)</f>
        <v>0</v>
      </c>
      <c r="S3401" s="19">
        <f>SUBTOTAL(9,S3400:S3400)</f>
        <v>15788</v>
      </c>
      <c r="T3401" s="19">
        <f>SUBTOTAL(9,T3400:T3400)</f>
        <v>0</v>
      </c>
    </row>
    <row r="3402" spans="1:20" outlineLevel="2" x14ac:dyDescent="0.35">
      <c r="C3402" s="11" t="s">
        <v>10342</v>
      </c>
      <c r="O3402" s="18"/>
      <c r="Q3402" s="19">
        <f>SUBTOTAL(9,Q3386:Q3400)</f>
        <v>307327</v>
      </c>
      <c r="R3402" s="19">
        <f>SUBTOTAL(9,R3386:R3400)</f>
        <v>102564.45</v>
      </c>
      <c r="S3402" s="19">
        <f>SUBTOTAL(9,S3386:S3400)</f>
        <v>204762.55</v>
      </c>
      <c r="T3402" s="19">
        <f>SUBTOTAL(9,T3386:T3400)</f>
        <v>0</v>
      </c>
    </row>
    <row r="3403" spans="1:20" ht="43.5" outlineLevel="4" x14ac:dyDescent="0.35">
      <c r="A3403" s="9" t="s">
        <v>0</v>
      </c>
      <c r="B3403" s="9" t="s">
        <v>1</v>
      </c>
      <c r="C3403" s="12" t="s">
        <v>3925</v>
      </c>
      <c r="D3403" s="5" t="s">
        <v>3926</v>
      </c>
      <c r="E3403" s="9" t="s">
        <v>3926</v>
      </c>
      <c r="F3403" s="5" t="s">
        <v>4</v>
      </c>
      <c r="G3403" s="5" t="s">
        <v>12472</v>
      </c>
      <c r="H3403" s="5" t="s">
        <v>3929</v>
      </c>
      <c r="I3403" s="4" t="s">
        <v>12644</v>
      </c>
      <c r="J3403" s="5" t="s">
        <v>4</v>
      </c>
      <c r="K3403" s="5" t="s">
        <v>4</v>
      </c>
      <c r="L3403" s="5" t="s">
        <v>4</v>
      </c>
      <c r="M3403" s="5" t="s">
        <v>5</v>
      </c>
      <c r="N3403" s="5" t="s">
        <v>3927</v>
      </c>
      <c r="O3403" s="18">
        <v>44616</v>
      </c>
      <c r="P3403" s="5" t="s">
        <v>3928</v>
      </c>
      <c r="Q3403" s="19">
        <v>77443.63</v>
      </c>
      <c r="R3403" s="19">
        <v>0</v>
      </c>
      <c r="S3403" s="19">
        <v>77443.63</v>
      </c>
      <c r="T3403" s="19">
        <v>0</v>
      </c>
    </row>
    <row r="3404" spans="1:20" ht="29" outlineLevel="4" x14ac:dyDescent="0.35">
      <c r="A3404" s="9" t="s">
        <v>0</v>
      </c>
      <c r="B3404" s="9" t="s">
        <v>1</v>
      </c>
      <c r="C3404" s="12" t="s">
        <v>3925</v>
      </c>
      <c r="D3404" s="5" t="s">
        <v>3926</v>
      </c>
      <c r="E3404" s="9" t="s">
        <v>3926</v>
      </c>
      <c r="F3404" s="5" t="s">
        <v>4</v>
      </c>
      <c r="G3404" s="5" t="s">
        <v>12472</v>
      </c>
      <c r="H3404" s="5" t="s">
        <v>3929</v>
      </c>
      <c r="I3404" s="4" t="s">
        <v>12645</v>
      </c>
      <c r="J3404" s="5" t="s">
        <v>4</v>
      </c>
      <c r="K3404" s="5" t="s">
        <v>4</v>
      </c>
      <c r="L3404" s="5" t="s">
        <v>4</v>
      </c>
      <c r="M3404" s="5" t="s">
        <v>5</v>
      </c>
      <c r="N3404" s="5" t="s">
        <v>3930</v>
      </c>
      <c r="O3404" s="18">
        <v>44739</v>
      </c>
      <c r="P3404" s="5" t="s">
        <v>3931</v>
      </c>
      <c r="Q3404" s="19">
        <v>66386.33</v>
      </c>
      <c r="R3404" s="19">
        <v>0</v>
      </c>
      <c r="S3404" s="19">
        <v>66386.33</v>
      </c>
      <c r="T3404" s="19">
        <v>0</v>
      </c>
    </row>
    <row r="3405" spans="1:20" outlineLevel="3" x14ac:dyDescent="0.35">
      <c r="H3405" s="1" t="s">
        <v>11581</v>
      </c>
      <c r="O3405" s="18"/>
      <c r="Q3405" s="19">
        <f>SUBTOTAL(9,Q3403:Q3404)</f>
        <v>143829.96000000002</v>
      </c>
      <c r="R3405" s="19">
        <f>SUBTOTAL(9,R3403:R3404)</f>
        <v>0</v>
      </c>
      <c r="S3405" s="19">
        <f>SUBTOTAL(9,S3403:S3404)</f>
        <v>143829.96000000002</v>
      </c>
      <c r="T3405" s="19">
        <f>SUBTOTAL(9,T3403:T3404)</f>
        <v>0</v>
      </c>
    </row>
    <row r="3406" spans="1:20" ht="29" outlineLevel="4" x14ac:dyDescent="0.35">
      <c r="A3406" s="9" t="s">
        <v>0</v>
      </c>
      <c r="B3406" s="9" t="s">
        <v>1</v>
      </c>
      <c r="C3406" s="12" t="s">
        <v>3925</v>
      </c>
      <c r="D3406" s="5" t="s">
        <v>3926</v>
      </c>
      <c r="E3406" s="9" t="s">
        <v>3926</v>
      </c>
      <c r="F3406" s="5" t="s">
        <v>4</v>
      </c>
      <c r="G3406" s="5" t="s">
        <v>12472</v>
      </c>
      <c r="H3406" s="5" t="s">
        <v>3933</v>
      </c>
      <c r="I3406" s="4" t="s">
        <v>3934</v>
      </c>
      <c r="J3406" s="5" t="s">
        <v>4</v>
      </c>
      <c r="K3406" s="5" t="s">
        <v>4</v>
      </c>
      <c r="L3406" s="5" t="s">
        <v>4</v>
      </c>
      <c r="M3406" s="5" t="s">
        <v>5</v>
      </c>
      <c r="N3406" s="5" t="s">
        <v>3932</v>
      </c>
      <c r="O3406" s="18">
        <v>44616</v>
      </c>
      <c r="P3406" s="5" t="s">
        <v>3928</v>
      </c>
      <c r="Q3406" s="19">
        <v>356936.35</v>
      </c>
      <c r="R3406" s="19">
        <v>0</v>
      </c>
      <c r="S3406" s="19">
        <v>356936.35</v>
      </c>
      <c r="T3406" s="19">
        <v>0</v>
      </c>
    </row>
    <row r="3407" spans="1:20" outlineLevel="3" x14ac:dyDescent="0.35">
      <c r="H3407" s="1" t="s">
        <v>11582</v>
      </c>
      <c r="O3407" s="18"/>
      <c r="Q3407" s="19">
        <f>SUBTOTAL(9,Q3406:Q3406)</f>
        <v>356936.35</v>
      </c>
      <c r="R3407" s="19">
        <f>SUBTOTAL(9,R3406:R3406)</f>
        <v>0</v>
      </c>
      <c r="S3407" s="19">
        <f>SUBTOTAL(9,S3406:S3406)</f>
        <v>356936.35</v>
      </c>
      <c r="T3407" s="19">
        <f>SUBTOTAL(9,T3406:T3406)</f>
        <v>0</v>
      </c>
    </row>
    <row r="3408" spans="1:20" ht="29" outlineLevel="4" x14ac:dyDescent="0.35">
      <c r="A3408" s="9" t="s">
        <v>0</v>
      </c>
      <c r="B3408" s="9" t="s">
        <v>1</v>
      </c>
      <c r="C3408" s="12" t="s">
        <v>3925</v>
      </c>
      <c r="D3408" s="5" t="s">
        <v>3926</v>
      </c>
      <c r="E3408" s="9" t="s">
        <v>3926</v>
      </c>
      <c r="F3408" s="5" t="s">
        <v>4</v>
      </c>
      <c r="G3408" s="5" t="s">
        <v>12472</v>
      </c>
      <c r="H3408" s="5" t="s">
        <v>3938</v>
      </c>
      <c r="I3408" s="4" t="s">
        <v>3939</v>
      </c>
      <c r="J3408" s="5" t="s">
        <v>3935</v>
      </c>
      <c r="K3408" s="5" t="s">
        <v>4</v>
      </c>
      <c r="L3408" s="5" t="s">
        <v>4</v>
      </c>
      <c r="M3408" s="5" t="s">
        <v>5</v>
      </c>
      <c r="N3408" s="5" t="s">
        <v>3936</v>
      </c>
      <c r="O3408" s="18">
        <v>44690</v>
      </c>
      <c r="P3408" s="5" t="s">
        <v>3937</v>
      </c>
      <c r="Q3408" s="19">
        <v>19726.64</v>
      </c>
      <c r="R3408" s="19">
        <v>0</v>
      </c>
      <c r="S3408" s="19">
        <v>19726.64</v>
      </c>
      <c r="T3408" s="19">
        <v>0</v>
      </c>
    </row>
    <row r="3409" spans="1:20" ht="29" outlineLevel="4" x14ac:dyDescent="0.35">
      <c r="A3409" s="9" t="s">
        <v>0</v>
      </c>
      <c r="B3409" s="9" t="s">
        <v>1</v>
      </c>
      <c r="C3409" s="12" t="s">
        <v>3925</v>
      </c>
      <c r="D3409" s="5" t="s">
        <v>3926</v>
      </c>
      <c r="E3409" s="9" t="s">
        <v>3926</v>
      </c>
      <c r="F3409" s="5" t="s">
        <v>4</v>
      </c>
      <c r="G3409" s="5" t="s">
        <v>12472</v>
      </c>
      <c r="H3409" s="5" t="s">
        <v>3938</v>
      </c>
      <c r="I3409" s="4" t="s">
        <v>3939</v>
      </c>
      <c r="J3409" s="5" t="s">
        <v>3935</v>
      </c>
      <c r="K3409" s="5" t="s">
        <v>4</v>
      </c>
      <c r="L3409" s="5" t="s">
        <v>4</v>
      </c>
      <c r="M3409" s="5" t="s">
        <v>5</v>
      </c>
      <c r="N3409" s="5" t="s">
        <v>3940</v>
      </c>
      <c r="O3409" s="18">
        <v>44690</v>
      </c>
      <c r="P3409" s="5" t="s">
        <v>3937</v>
      </c>
      <c r="Q3409" s="19">
        <v>26486.240000000002</v>
      </c>
      <c r="R3409" s="19">
        <v>0</v>
      </c>
      <c r="S3409" s="19">
        <v>26486.240000000002</v>
      </c>
      <c r="T3409" s="19">
        <v>0</v>
      </c>
    </row>
    <row r="3410" spans="1:20" ht="29" outlineLevel="4" x14ac:dyDescent="0.35">
      <c r="A3410" s="9" t="s">
        <v>0</v>
      </c>
      <c r="B3410" s="9" t="s">
        <v>1</v>
      </c>
      <c r="C3410" s="12" t="s">
        <v>3925</v>
      </c>
      <c r="D3410" s="5" t="s">
        <v>3926</v>
      </c>
      <c r="E3410" s="9" t="s">
        <v>3926</v>
      </c>
      <c r="F3410" s="5" t="s">
        <v>4</v>
      </c>
      <c r="G3410" s="5" t="s">
        <v>12472</v>
      </c>
      <c r="H3410" s="5" t="s">
        <v>3938</v>
      </c>
      <c r="I3410" s="4" t="s">
        <v>3939</v>
      </c>
      <c r="J3410" s="5" t="s">
        <v>3935</v>
      </c>
      <c r="K3410" s="5" t="s">
        <v>4</v>
      </c>
      <c r="L3410" s="5" t="s">
        <v>4</v>
      </c>
      <c r="M3410" s="5" t="s">
        <v>5</v>
      </c>
      <c r="N3410" s="5" t="s">
        <v>3941</v>
      </c>
      <c r="O3410" s="18">
        <v>44697</v>
      </c>
      <c r="P3410" s="5" t="s">
        <v>3942</v>
      </c>
      <c r="Q3410" s="19">
        <v>26486.240000000002</v>
      </c>
      <c r="R3410" s="19">
        <v>0</v>
      </c>
      <c r="S3410" s="19">
        <v>26486.240000000002</v>
      </c>
      <c r="T3410" s="19">
        <v>0</v>
      </c>
    </row>
    <row r="3411" spans="1:20" ht="29" outlineLevel="4" x14ac:dyDescent="0.35">
      <c r="A3411" s="9" t="s">
        <v>0</v>
      </c>
      <c r="B3411" s="9" t="s">
        <v>1</v>
      </c>
      <c r="C3411" s="12" t="s">
        <v>3925</v>
      </c>
      <c r="D3411" s="5" t="s">
        <v>3926</v>
      </c>
      <c r="E3411" s="9" t="s">
        <v>3926</v>
      </c>
      <c r="F3411" s="5" t="s">
        <v>4</v>
      </c>
      <c r="G3411" s="5" t="s">
        <v>12472</v>
      </c>
      <c r="H3411" s="5" t="s">
        <v>3938</v>
      </c>
      <c r="I3411" s="4" t="s">
        <v>3939</v>
      </c>
      <c r="J3411" s="5" t="s">
        <v>3935</v>
      </c>
      <c r="K3411" s="5" t="s">
        <v>4</v>
      </c>
      <c r="L3411" s="5" t="s">
        <v>4</v>
      </c>
      <c r="M3411" s="5" t="s">
        <v>5</v>
      </c>
      <c r="N3411" s="5" t="s">
        <v>3943</v>
      </c>
      <c r="O3411" s="18">
        <v>44707</v>
      </c>
      <c r="P3411" s="5" t="s">
        <v>3944</v>
      </c>
      <c r="Q3411" s="19">
        <v>52996.480000000003</v>
      </c>
      <c r="R3411" s="19">
        <v>0</v>
      </c>
      <c r="S3411" s="19">
        <v>52996.480000000003</v>
      </c>
      <c r="T3411" s="19">
        <v>0</v>
      </c>
    </row>
    <row r="3412" spans="1:20" outlineLevel="3" x14ac:dyDescent="0.35">
      <c r="H3412" s="1" t="s">
        <v>11583</v>
      </c>
      <c r="O3412" s="18"/>
      <c r="Q3412" s="19">
        <f>SUBTOTAL(9,Q3408:Q3411)</f>
        <v>125695.6</v>
      </c>
      <c r="R3412" s="19">
        <f>SUBTOTAL(9,R3408:R3411)</f>
        <v>0</v>
      </c>
      <c r="S3412" s="19">
        <f>SUBTOTAL(9,S3408:S3411)</f>
        <v>125695.6</v>
      </c>
      <c r="T3412" s="19">
        <f>SUBTOTAL(9,T3408:T3411)</f>
        <v>0</v>
      </c>
    </row>
    <row r="3413" spans="1:20" outlineLevel="2" x14ac:dyDescent="0.35">
      <c r="C3413" s="11" t="s">
        <v>10343</v>
      </c>
      <c r="O3413" s="18"/>
      <c r="Q3413" s="19">
        <f>SUBTOTAL(9,Q3403:Q3411)</f>
        <v>626461.91</v>
      </c>
      <c r="R3413" s="19">
        <f>SUBTOTAL(9,R3403:R3411)</f>
        <v>0</v>
      </c>
      <c r="S3413" s="19">
        <f>SUBTOTAL(9,S3403:S3411)</f>
        <v>626461.91</v>
      </c>
      <c r="T3413" s="19">
        <f>SUBTOTAL(9,T3403:T3411)</f>
        <v>0</v>
      </c>
    </row>
    <row r="3414" spans="1:20" ht="29" outlineLevel="4" x14ac:dyDescent="0.35">
      <c r="A3414" s="9" t="s">
        <v>74</v>
      </c>
      <c r="B3414" s="9" t="s">
        <v>75</v>
      </c>
      <c r="C3414" s="12" t="s">
        <v>3945</v>
      </c>
      <c r="D3414" s="5" t="s">
        <v>3946</v>
      </c>
      <c r="E3414" s="9" t="s">
        <v>3946</v>
      </c>
      <c r="F3414" s="5" t="s">
        <v>4</v>
      </c>
      <c r="G3414" s="5" t="s">
        <v>729</v>
      </c>
      <c r="H3414" s="5" t="s">
        <v>3948</v>
      </c>
      <c r="I3414" s="4" t="s">
        <v>3949</v>
      </c>
      <c r="J3414" s="5" t="s">
        <v>4</v>
      </c>
      <c r="K3414" s="5" t="s">
        <v>4</v>
      </c>
      <c r="L3414" s="5" t="s">
        <v>4</v>
      </c>
      <c r="M3414" s="5" t="s">
        <v>5</v>
      </c>
      <c r="N3414" s="5" t="s">
        <v>3947</v>
      </c>
      <c r="O3414" s="18">
        <v>44742</v>
      </c>
      <c r="P3414" s="5" t="s">
        <v>7</v>
      </c>
      <c r="Q3414" s="19">
        <v>188648</v>
      </c>
      <c r="R3414" s="19">
        <v>0</v>
      </c>
      <c r="S3414" s="19">
        <v>188648</v>
      </c>
      <c r="T3414" s="19">
        <v>0</v>
      </c>
    </row>
    <row r="3415" spans="1:20" outlineLevel="3" x14ac:dyDescent="0.35">
      <c r="H3415" s="1" t="s">
        <v>11584</v>
      </c>
      <c r="O3415" s="18"/>
      <c r="Q3415" s="19">
        <f>SUBTOTAL(9,Q3414:Q3414)</f>
        <v>188648</v>
      </c>
      <c r="R3415" s="19">
        <f>SUBTOTAL(9,R3414:R3414)</f>
        <v>0</v>
      </c>
      <c r="S3415" s="19">
        <f>SUBTOTAL(9,S3414:S3414)</f>
        <v>188648</v>
      </c>
      <c r="T3415" s="19">
        <f>SUBTOTAL(9,T3414:T3414)</f>
        <v>0</v>
      </c>
    </row>
    <row r="3416" spans="1:20" outlineLevel="4" x14ac:dyDescent="0.35">
      <c r="A3416" s="9" t="s">
        <v>74</v>
      </c>
      <c r="B3416" s="9" t="s">
        <v>75</v>
      </c>
      <c r="C3416" s="12" t="s">
        <v>12382</v>
      </c>
      <c r="D3416" s="5" t="s">
        <v>3946</v>
      </c>
      <c r="E3416" s="9" t="s">
        <v>3946</v>
      </c>
      <c r="F3416" s="5" t="s">
        <v>4</v>
      </c>
      <c r="G3416" s="5" t="s">
        <v>729</v>
      </c>
      <c r="H3416" s="5" t="s">
        <v>3951</v>
      </c>
      <c r="I3416" s="4" t="s">
        <v>3952</v>
      </c>
      <c r="J3416" s="5" t="s">
        <v>4</v>
      </c>
      <c r="K3416" s="5" t="s">
        <v>4</v>
      </c>
      <c r="L3416" s="5" t="s">
        <v>4</v>
      </c>
      <c r="M3416" s="5" t="s">
        <v>5</v>
      </c>
      <c r="N3416" s="5" t="s">
        <v>3950</v>
      </c>
      <c r="O3416" s="18">
        <v>44489</v>
      </c>
      <c r="P3416" s="5" t="s">
        <v>7</v>
      </c>
      <c r="Q3416" s="19">
        <v>1417444</v>
      </c>
      <c r="R3416" s="19">
        <v>0</v>
      </c>
      <c r="S3416" s="19">
        <v>1417444</v>
      </c>
      <c r="T3416" s="19">
        <v>0</v>
      </c>
    </row>
    <row r="3417" spans="1:20" outlineLevel="4" x14ac:dyDescent="0.35">
      <c r="A3417" s="9" t="s">
        <v>74</v>
      </c>
      <c r="B3417" s="9" t="s">
        <v>75</v>
      </c>
      <c r="C3417" s="12" t="s">
        <v>12382</v>
      </c>
      <c r="D3417" s="5" t="s">
        <v>3946</v>
      </c>
      <c r="E3417" s="9" t="s">
        <v>3946</v>
      </c>
      <c r="F3417" s="5" t="s">
        <v>4</v>
      </c>
      <c r="G3417" s="5" t="s">
        <v>729</v>
      </c>
      <c r="H3417" s="5" t="s">
        <v>3951</v>
      </c>
      <c r="I3417" s="4" t="s">
        <v>3952</v>
      </c>
      <c r="J3417" s="5" t="s">
        <v>4</v>
      </c>
      <c r="K3417" s="5" t="s">
        <v>4</v>
      </c>
      <c r="L3417" s="5" t="s">
        <v>4</v>
      </c>
      <c r="M3417" s="5" t="s">
        <v>5</v>
      </c>
      <c r="N3417" s="5" t="s">
        <v>3953</v>
      </c>
      <c r="O3417" s="18">
        <v>44546</v>
      </c>
      <c r="P3417" s="5" t="s">
        <v>7</v>
      </c>
      <c r="Q3417" s="19">
        <v>1417444</v>
      </c>
      <c r="R3417" s="19">
        <v>0</v>
      </c>
      <c r="S3417" s="19">
        <v>1417444</v>
      </c>
      <c r="T3417" s="19">
        <v>0</v>
      </c>
    </row>
    <row r="3418" spans="1:20" outlineLevel="4" x14ac:dyDescent="0.35">
      <c r="A3418" s="9" t="s">
        <v>74</v>
      </c>
      <c r="B3418" s="9" t="s">
        <v>75</v>
      </c>
      <c r="C3418" s="12" t="s">
        <v>12382</v>
      </c>
      <c r="D3418" s="5" t="s">
        <v>3946</v>
      </c>
      <c r="E3418" s="9" t="s">
        <v>3946</v>
      </c>
      <c r="F3418" s="5" t="s">
        <v>4</v>
      </c>
      <c r="G3418" s="5" t="s">
        <v>729</v>
      </c>
      <c r="H3418" s="5" t="s">
        <v>3951</v>
      </c>
      <c r="I3418" s="4" t="s">
        <v>3952</v>
      </c>
      <c r="J3418" s="5" t="s">
        <v>4</v>
      </c>
      <c r="K3418" s="5" t="s">
        <v>4</v>
      </c>
      <c r="L3418" s="5" t="s">
        <v>4</v>
      </c>
      <c r="M3418" s="5" t="s">
        <v>5</v>
      </c>
      <c r="N3418" s="5" t="s">
        <v>3954</v>
      </c>
      <c r="O3418" s="18">
        <v>44602</v>
      </c>
      <c r="P3418" s="5" t="s">
        <v>7</v>
      </c>
      <c r="Q3418" s="19">
        <v>1417444</v>
      </c>
      <c r="R3418" s="19">
        <v>0</v>
      </c>
      <c r="S3418" s="19">
        <v>1417444</v>
      </c>
      <c r="T3418" s="19">
        <v>0</v>
      </c>
    </row>
    <row r="3419" spans="1:20" outlineLevel="4" x14ac:dyDescent="0.35">
      <c r="A3419" s="9" t="s">
        <v>74</v>
      </c>
      <c r="B3419" s="9" t="s">
        <v>75</v>
      </c>
      <c r="C3419" s="12" t="s">
        <v>12382</v>
      </c>
      <c r="D3419" s="5" t="s">
        <v>3946</v>
      </c>
      <c r="E3419" s="9" t="s">
        <v>3946</v>
      </c>
      <c r="F3419" s="5" t="s">
        <v>4</v>
      </c>
      <c r="G3419" s="5" t="s">
        <v>729</v>
      </c>
      <c r="H3419" s="5" t="s">
        <v>3951</v>
      </c>
      <c r="I3419" s="4" t="s">
        <v>3952</v>
      </c>
      <c r="J3419" s="5" t="s">
        <v>4</v>
      </c>
      <c r="K3419" s="5" t="s">
        <v>4</v>
      </c>
      <c r="L3419" s="5" t="s">
        <v>4</v>
      </c>
      <c r="M3419" s="5" t="s">
        <v>5</v>
      </c>
      <c r="N3419" s="5" t="s">
        <v>3955</v>
      </c>
      <c r="O3419" s="18">
        <v>44704</v>
      </c>
      <c r="P3419" s="5" t="s">
        <v>7</v>
      </c>
      <c r="Q3419" s="19">
        <v>1417444</v>
      </c>
      <c r="R3419" s="19">
        <v>0</v>
      </c>
      <c r="S3419" s="19">
        <v>1417444</v>
      </c>
      <c r="T3419" s="19">
        <v>0</v>
      </c>
    </row>
    <row r="3420" spans="1:20" outlineLevel="3" x14ac:dyDescent="0.35">
      <c r="H3420" s="1" t="s">
        <v>11585</v>
      </c>
      <c r="O3420" s="18"/>
      <c r="Q3420" s="19">
        <f>SUBTOTAL(9,Q3416:Q3419)</f>
        <v>5669776</v>
      </c>
      <c r="R3420" s="19">
        <f>SUBTOTAL(9,R3416:R3419)</f>
        <v>0</v>
      </c>
      <c r="S3420" s="19">
        <f>SUBTOTAL(9,S3416:S3419)</f>
        <v>5669776</v>
      </c>
      <c r="T3420" s="19">
        <f>SUBTOTAL(9,T3416:T3419)</f>
        <v>0</v>
      </c>
    </row>
    <row r="3421" spans="1:20" outlineLevel="2" x14ac:dyDescent="0.35">
      <c r="C3421" s="11" t="s">
        <v>12383</v>
      </c>
      <c r="O3421" s="18"/>
      <c r="Q3421" s="19">
        <f>SUBTOTAL(9,Q3414:Q3419)</f>
        <v>5858424</v>
      </c>
      <c r="R3421" s="19">
        <f>SUBTOTAL(9,R3414:R3419)</f>
        <v>0</v>
      </c>
      <c r="S3421" s="19">
        <f>SUBTOTAL(9,S3414:S3419)</f>
        <v>5858424</v>
      </c>
      <c r="T3421" s="19">
        <f>SUBTOTAL(9,T3414:T3419)</f>
        <v>0</v>
      </c>
    </row>
    <row r="3422" spans="1:20" ht="29" outlineLevel="4" x14ac:dyDescent="0.35">
      <c r="A3422" s="9" t="s">
        <v>104</v>
      </c>
      <c r="B3422" s="9" t="s">
        <v>105</v>
      </c>
      <c r="C3422" s="12" t="s">
        <v>3956</v>
      </c>
      <c r="D3422" s="5" t="s">
        <v>3957</v>
      </c>
      <c r="E3422" s="9" t="s">
        <v>3957</v>
      </c>
      <c r="F3422" s="5" t="s">
        <v>4</v>
      </c>
      <c r="G3422" s="5" t="s">
        <v>45</v>
      </c>
      <c r="H3422" s="5" t="s">
        <v>3959</v>
      </c>
      <c r="I3422" s="4" t="s">
        <v>3960</v>
      </c>
      <c r="J3422" s="5" t="s">
        <v>4</v>
      </c>
      <c r="K3422" s="5" t="s">
        <v>4</v>
      </c>
      <c r="L3422" s="5" t="s">
        <v>4</v>
      </c>
      <c r="M3422" s="5" t="s">
        <v>5</v>
      </c>
      <c r="N3422" s="5" t="s">
        <v>3958</v>
      </c>
      <c r="O3422" s="18">
        <v>44399</v>
      </c>
      <c r="P3422" s="5" t="s">
        <v>7</v>
      </c>
      <c r="Q3422" s="19">
        <v>413.42</v>
      </c>
      <c r="R3422" s="19">
        <v>0</v>
      </c>
      <c r="S3422" s="19">
        <v>413.42</v>
      </c>
      <c r="T3422" s="19">
        <v>0</v>
      </c>
    </row>
    <row r="3423" spans="1:20" ht="29" outlineLevel="4" x14ac:dyDescent="0.35">
      <c r="A3423" s="9" t="s">
        <v>104</v>
      </c>
      <c r="B3423" s="9" t="s">
        <v>105</v>
      </c>
      <c r="C3423" s="12" t="s">
        <v>3956</v>
      </c>
      <c r="D3423" s="5" t="s">
        <v>3957</v>
      </c>
      <c r="E3423" s="9" t="s">
        <v>3957</v>
      </c>
      <c r="F3423" s="5" t="s">
        <v>49</v>
      </c>
      <c r="G3423" s="5" t="s">
        <v>4</v>
      </c>
      <c r="H3423" s="5" t="s">
        <v>3959</v>
      </c>
      <c r="I3423" s="4" t="s">
        <v>3960</v>
      </c>
      <c r="J3423" s="5" t="s">
        <v>4</v>
      </c>
      <c r="K3423" s="5" t="s">
        <v>4</v>
      </c>
      <c r="L3423" s="5" t="s">
        <v>4</v>
      </c>
      <c r="M3423" s="5" t="s">
        <v>5</v>
      </c>
      <c r="N3423" s="5" t="s">
        <v>3958</v>
      </c>
      <c r="O3423" s="18">
        <v>44399</v>
      </c>
      <c r="P3423" s="5" t="s">
        <v>7</v>
      </c>
      <c r="Q3423" s="19">
        <v>6615.58</v>
      </c>
      <c r="R3423" s="19">
        <v>6615.58</v>
      </c>
      <c r="S3423" s="19">
        <v>0</v>
      </c>
      <c r="T3423" s="19">
        <v>0</v>
      </c>
    </row>
    <row r="3424" spans="1:20" outlineLevel="3" x14ac:dyDescent="0.35">
      <c r="H3424" s="1" t="s">
        <v>11586</v>
      </c>
      <c r="O3424" s="18"/>
      <c r="Q3424" s="19">
        <f>SUBTOTAL(9,Q3422:Q3423)</f>
        <v>7029</v>
      </c>
      <c r="R3424" s="19">
        <f>SUBTOTAL(9,R3422:R3423)</f>
        <v>6615.58</v>
      </c>
      <c r="S3424" s="19">
        <f>SUBTOTAL(9,S3422:S3423)</f>
        <v>413.42</v>
      </c>
      <c r="T3424" s="19">
        <f>SUBTOTAL(9,T3422:T3423)</f>
        <v>0</v>
      </c>
    </row>
    <row r="3425" spans="1:20" ht="29" outlineLevel="4" x14ac:dyDescent="0.35">
      <c r="A3425" s="9" t="s">
        <v>104</v>
      </c>
      <c r="B3425" s="9" t="s">
        <v>105</v>
      </c>
      <c r="C3425" s="12" t="s">
        <v>3956</v>
      </c>
      <c r="D3425" s="5" t="s">
        <v>3957</v>
      </c>
      <c r="E3425" s="9" t="s">
        <v>3957</v>
      </c>
      <c r="F3425" s="5" t="s">
        <v>49</v>
      </c>
      <c r="G3425" s="5" t="s">
        <v>4</v>
      </c>
      <c r="H3425" s="5" t="s">
        <v>3962</v>
      </c>
      <c r="I3425" s="4" t="s">
        <v>3963</v>
      </c>
      <c r="J3425" s="5" t="s">
        <v>4</v>
      </c>
      <c r="K3425" s="5" t="s">
        <v>4</v>
      </c>
      <c r="L3425" s="5" t="s">
        <v>4</v>
      </c>
      <c r="M3425" s="5" t="s">
        <v>5</v>
      </c>
      <c r="N3425" s="5" t="s">
        <v>3961</v>
      </c>
      <c r="O3425" s="18">
        <v>44620</v>
      </c>
      <c r="P3425" s="5" t="s">
        <v>7</v>
      </c>
      <c r="Q3425" s="19">
        <v>90841</v>
      </c>
      <c r="R3425" s="19">
        <v>90841</v>
      </c>
      <c r="S3425" s="19">
        <v>0</v>
      </c>
      <c r="T3425" s="19">
        <v>0</v>
      </c>
    </row>
    <row r="3426" spans="1:20" outlineLevel="3" x14ac:dyDescent="0.35">
      <c r="H3426" s="1" t="s">
        <v>11587</v>
      </c>
      <c r="O3426" s="18"/>
      <c r="Q3426" s="19">
        <f>SUBTOTAL(9,Q3425:Q3425)</f>
        <v>90841</v>
      </c>
      <c r="R3426" s="19">
        <f>SUBTOTAL(9,R3425:R3425)</f>
        <v>90841</v>
      </c>
      <c r="S3426" s="19">
        <f>SUBTOTAL(9,S3425:S3425)</f>
        <v>0</v>
      </c>
      <c r="T3426" s="19">
        <f>SUBTOTAL(9,T3425:T3425)</f>
        <v>0</v>
      </c>
    </row>
    <row r="3427" spans="1:20" ht="29" outlineLevel="4" x14ac:dyDescent="0.35">
      <c r="A3427" s="9" t="s">
        <v>104</v>
      </c>
      <c r="B3427" s="9" t="s">
        <v>105</v>
      </c>
      <c r="C3427" s="12" t="s">
        <v>3956</v>
      </c>
      <c r="D3427" s="5" t="s">
        <v>3957</v>
      </c>
      <c r="E3427" s="9" t="s">
        <v>3957</v>
      </c>
      <c r="F3427" s="5" t="s">
        <v>4</v>
      </c>
      <c r="G3427" s="5" t="s">
        <v>45</v>
      </c>
      <c r="H3427" s="5" t="s">
        <v>3965</v>
      </c>
      <c r="I3427" s="4" t="s">
        <v>3966</v>
      </c>
      <c r="J3427" s="5" t="s">
        <v>4</v>
      </c>
      <c r="K3427" s="5" t="s">
        <v>4</v>
      </c>
      <c r="L3427" s="5" t="s">
        <v>4</v>
      </c>
      <c r="M3427" s="5" t="s">
        <v>5</v>
      </c>
      <c r="N3427" s="5" t="s">
        <v>3964</v>
      </c>
      <c r="O3427" s="18">
        <v>44421</v>
      </c>
      <c r="P3427" s="5" t="s">
        <v>7</v>
      </c>
      <c r="Q3427" s="19">
        <v>1544.99</v>
      </c>
      <c r="R3427" s="19">
        <v>0</v>
      </c>
      <c r="S3427" s="19">
        <v>1544.99</v>
      </c>
      <c r="T3427" s="19">
        <v>0</v>
      </c>
    </row>
    <row r="3428" spans="1:20" ht="29" outlineLevel="4" x14ac:dyDescent="0.35">
      <c r="A3428" s="9" t="s">
        <v>104</v>
      </c>
      <c r="B3428" s="9" t="s">
        <v>105</v>
      </c>
      <c r="C3428" s="12" t="s">
        <v>3956</v>
      </c>
      <c r="D3428" s="5" t="s">
        <v>3957</v>
      </c>
      <c r="E3428" s="9" t="s">
        <v>3957</v>
      </c>
      <c r="F3428" s="5" t="s">
        <v>4</v>
      </c>
      <c r="G3428" s="5" t="s">
        <v>45</v>
      </c>
      <c r="H3428" s="5" t="s">
        <v>3965</v>
      </c>
      <c r="I3428" s="4" t="s">
        <v>3966</v>
      </c>
      <c r="J3428" s="5" t="s">
        <v>4</v>
      </c>
      <c r="K3428" s="5" t="s">
        <v>4</v>
      </c>
      <c r="L3428" s="5" t="s">
        <v>4</v>
      </c>
      <c r="M3428" s="5" t="s">
        <v>5</v>
      </c>
      <c r="N3428" s="5" t="s">
        <v>3967</v>
      </c>
      <c r="O3428" s="18">
        <v>44442</v>
      </c>
      <c r="P3428" s="5" t="s">
        <v>7</v>
      </c>
      <c r="Q3428" s="19">
        <v>399.76</v>
      </c>
      <c r="R3428" s="19">
        <v>0</v>
      </c>
      <c r="S3428" s="19">
        <v>399.76</v>
      </c>
      <c r="T3428" s="19">
        <v>0</v>
      </c>
    </row>
    <row r="3429" spans="1:20" ht="29" outlineLevel="4" x14ac:dyDescent="0.35">
      <c r="A3429" s="9" t="s">
        <v>104</v>
      </c>
      <c r="B3429" s="9" t="s">
        <v>105</v>
      </c>
      <c r="C3429" s="12" t="s">
        <v>3956</v>
      </c>
      <c r="D3429" s="5" t="s">
        <v>3957</v>
      </c>
      <c r="E3429" s="9" t="s">
        <v>3957</v>
      </c>
      <c r="F3429" s="5" t="s">
        <v>4</v>
      </c>
      <c r="G3429" s="5" t="s">
        <v>45</v>
      </c>
      <c r="H3429" s="5" t="s">
        <v>3965</v>
      </c>
      <c r="I3429" s="4" t="s">
        <v>3966</v>
      </c>
      <c r="J3429" s="5" t="s">
        <v>4</v>
      </c>
      <c r="K3429" s="5" t="s">
        <v>4</v>
      </c>
      <c r="L3429" s="5" t="s">
        <v>4</v>
      </c>
      <c r="M3429" s="5" t="s">
        <v>5</v>
      </c>
      <c r="N3429" s="5" t="s">
        <v>3968</v>
      </c>
      <c r="O3429" s="18">
        <v>44483</v>
      </c>
      <c r="P3429" s="5" t="s">
        <v>7</v>
      </c>
      <c r="Q3429" s="19">
        <v>408</v>
      </c>
      <c r="R3429" s="19">
        <v>0</v>
      </c>
      <c r="S3429" s="19">
        <v>408</v>
      </c>
      <c r="T3429" s="19">
        <v>0</v>
      </c>
    </row>
    <row r="3430" spans="1:20" ht="29" outlineLevel="4" x14ac:dyDescent="0.35">
      <c r="A3430" s="9" t="s">
        <v>104</v>
      </c>
      <c r="B3430" s="9" t="s">
        <v>105</v>
      </c>
      <c r="C3430" s="12" t="s">
        <v>3956</v>
      </c>
      <c r="D3430" s="5" t="s">
        <v>3957</v>
      </c>
      <c r="E3430" s="9" t="s">
        <v>3957</v>
      </c>
      <c r="F3430" s="5" t="s">
        <v>4</v>
      </c>
      <c r="G3430" s="5" t="s">
        <v>45</v>
      </c>
      <c r="H3430" s="5" t="s">
        <v>3965</v>
      </c>
      <c r="I3430" s="4" t="s">
        <v>3966</v>
      </c>
      <c r="J3430" s="5" t="s">
        <v>4</v>
      </c>
      <c r="K3430" s="5" t="s">
        <v>4</v>
      </c>
      <c r="L3430" s="5" t="s">
        <v>4</v>
      </c>
      <c r="M3430" s="5" t="s">
        <v>5</v>
      </c>
      <c r="N3430" s="5" t="s">
        <v>3969</v>
      </c>
      <c r="O3430" s="18">
        <v>44537</v>
      </c>
      <c r="P3430" s="5" t="s">
        <v>7</v>
      </c>
      <c r="Q3430" s="19">
        <v>410.71</v>
      </c>
      <c r="R3430" s="19">
        <v>0</v>
      </c>
      <c r="S3430" s="19">
        <v>410.71</v>
      </c>
      <c r="T3430" s="19">
        <v>0</v>
      </c>
    </row>
    <row r="3431" spans="1:20" ht="29" outlineLevel="4" x14ac:dyDescent="0.35">
      <c r="A3431" s="9" t="s">
        <v>104</v>
      </c>
      <c r="B3431" s="9" t="s">
        <v>105</v>
      </c>
      <c r="C3431" s="12" t="s">
        <v>3956</v>
      </c>
      <c r="D3431" s="5" t="s">
        <v>3957</v>
      </c>
      <c r="E3431" s="9" t="s">
        <v>3957</v>
      </c>
      <c r="F3431" s="5" t="s">
        <v>4</v>
      </c>
      <c r="G3431" s="5" t="s">
        <v>45</v>
      </c>
      <c r="H3431" s="5" t="s">
        <v>3965</v>
      </c>
      <c r="I3431" s="4" t="s">
        <v>3966</v>
      </c>
      <c r="J3431" s="5" t="s">
        <v>4</v>
      </c>
      <c r="K3431" s="5" t="s">
        <v>4</v>
      </c>
      <c r="L3431" s="5" t="s">
        <v>4</v>
      </c>
      <c r="M3431" s="5" t="s">
        <v>5</v>
      </c>
      <c r="N3431" s="5" t="s">
        <v>3970</v>
      </c>
      <c r="O3431" s="18">
        <v>44560</v>
      </c>
      <c r="P3431" s="5" t="s">
        <v>7</v>
      </c>
      <c r="Q3431" s="19">
        <v>413</v>
      </c>
      <c r="R3431" s="19">
        <v>0</v>
      </c>
      <c r="S3431" s="19">
        <v>413</v>
      </c>
      <c r="T3431" s="19">
        <v>0</v>
      </c>
    </row>
    <row r="3432" spans="1:20" ht="29" outlineLevel="4" x14ac:dyDescent="0.35">
      <c r="A3432" s="9" t="s">
        <v>104</v>
      </c>
      <c r="B3432" s="9" t="s">
        <v>105</v>
      </c>
      <c r="C3432" s="12" t="s">
        <v>3956</v>
      </c>
      <c r="D3432" s="5" t="s">
        <v>3957</v>
      </c>
      <c r="E3432" s="9" t="s">
        <v>3957</v>
      </c>
      <c r="F3432" s="5" t="s">
        <v>4</v>
      </c>
      <c r="G3432" s="5" t="s">
        <v>45</v>
      </c>
      <c r="H3432" s="5" t="s">
        <v>3965</v>
      </c>
      <c r="I3432" s="4" t="s">
        <v>3966</v>
      </c>
      <c r="J3432" s="5" t="s">
        <v>4</v>
      </c>
      <c r="K3432" s="5" t="s">
        <v>4</v>
      </c>
      <c r="L3432" s="5" t="s">
        <v>4</v>
      </c>
      <c r="M3432" s="5" t="s">
        <v>5</v>
      </c>
      <c r="N3432" s="5" t="s">
        <v>3971</v>
      </c>
      <c r="O3432" s="18">
        <v>44587</v>
      </c>
      <c r="P3432" s="5" t="s">
        <v>7</v>
      </c>
      <c r="Q3432" s="19">
        <v>553.33000000000004</v>
      </c>
      <c r="R3432" s="19">
        <v>0</v>
      </c>
      <c r="S3432" s="19">
        <v>553.33000000000004</v>
      </c>
      <c r="T3432" s="19">
        <v>0</v>
      </c>
    </row>
    <row r="3433" spans="1:20" ht="29" outlineLevel="4" x14ac:dyDescent="0.35">
      <c r="A3433" s="9" t="s">
        <v>104</v>
      </c>
      <c r="B3433" s="9" t="s">
        <v>105</v>
      </c>
      <c r="C3433" s="12" t="s">
        <v>3956</v>
      </c>
      <c r="D3433" s="5" t="s">
        <v>3957</v>
      </c>
      <c r="E3433" s="9" t="s">
        <v>3957</v>
      </c>
      <c r="F3433" s="5" t="s">
        <v>4</v>
      </c>
      <c r="G3433" s="5" t="s">
        <v>45</v>
      </c>
      <c r="H3433" s="5" t="s">
        <v>3965</v>
      </c>
      <c r="I3433" s="4" t="s">
        <v>3966</v>
      </c>
      <c r="J3433" s="5" t="s">
        <v>4</v>
      </c>
      <c r="K3433" s="5" t="s">
        <v>4</v>
      </c>
      <c r="L3433" s="5" t="s">
        <v>4</v>
      </c>
      <c r="M3433" s="5" t="s">
        <v>5</v>
      </c>
      <c r="N3433" s="5" t="s">
        <v>3972</v>
      </c>
      <c r="O3433" s="18">
        <v>44638</v>
      </c>
      <c r="P3433" s="5" t="s">
        <v>7</v>
      </c>
      <c r="Q3433" s="19">
        <v>401.93</v>
      </c>
      <c r="R3433" s="19">
        <v>0</v>
      </c>
      <c r="S3433" s="19">
        <v>401.93</v>
      </c>
      <c r="T3433" s="19">
        <v>0</v>
      </c>
    </row>
    <row r="3434" spans="1:20" ht="29" outlineLevel="4" x14ac:dyDescent="0.35">
      <c r="A3434" s="9" t="s">
        <v>104</v>
      </c>
      <c r="B3434" s="9" t="s">
        <v>105</v>
      </c>
      <c r="C3434" s="12" t="s">
        <v>3956</v>
      </c>
      <c r="D3434" s="5" t="s">
        <v>3957</v>
      </c>
      <c r="E3434" s="9" t="s">
        <v>3957</v>
      </c>
      <c r="F3434" s="5" t="s">
        <v>4</v>
      </c>
      <c r="G3434" s="5" t="s">
        <v>45</v>
      </c>
      <c r="H3434" s="5" t="s">
        <v>3965</v>
      </c>
      <c r="I3434" s="4" t="s">
        <v>3966</v>
      </c>
      <c r="J3434" s="5" t="s">
        <v>4</v>
      </c>
      <c r="K3434" s="5" t="s">
        <v>4</v>
      </c>
      <c r="L3434" s="5" t="s">
        <v>4</v>
      </c>
      <c r="M3434" s="5" t="s">
        <v>5</v>
      </c>
      <c r="N3434" s="5" t="s">
        <v>3973</v>
      </c>
      <c r="O3434" s="18">
        <v>44657</v>
      </c>
      <c r="P3434" s="5" t="s">
        <v>7</v>
      </c>
      <c r="Q3434" s="19">
        <v>404.24</v>
      </c>
      <c r="R3434" s="19">
        <v>0</v>
      </c>
      <c r="S3434" s="19">
        <v>404.24</v>
      </c>
      <c r="T3434" s="19">
        <v>0</v>
      </c>
    </row>
    <row r="3435" spans="1:20" ht="29" outlineLevel="4" x14ac:dyDescent="0.35">
      <c r="A3435" s="9" t="s">
        <v>104</v>
      </c>
      <c r="B3435" s="9" t="s">
        <v>105</v>
      </c>
      <c r="C3435" s="12" t="s">
        <v>3956</v>
      </c>
      <c r="D3435" s="5" t="s">
        <v>3957</v>
      </c>
      <c r="E3435" s="9" t="s">
        <v>3957</v>
      </c>
      <c r="F3435" s="5" t="s">
        <v>4</v>
      </c>
      <c r="G3435" s="5" t="s">
        <v>45</v>
      </c>
      <c r="H3435" s="5" t="s">
        <v>3965</v>
      </c>
      <c r="I3435" s="4" t="s">
        <v>3966</v>
      </c>
      <c r="J3435" s="5" t="s">
        <v>4</v>
      </c>
      <c r="K3435" s="5" t="s">
        <v>4</v>
      </c>
      <c r="L3435" s="5" t="s">
        <v>4</v>
      </c>
      <c r="M3435" s="5" t="s">
        <v>5</v>
      </c>
      <c r="N3435" s="5" t="s">
        <v>3974</v>
      </c>
      <c r="O3435" s="18">
        <v>44672</v>
      </c>
      <c r="P3435" s="5" t="s">
        <v>7</v>
      </c>
      <c r="Q3435" s="19">
        <v>382.94</v>
      </c>
      <c r="R3435" s="19">
        <v>0</v>
      </c>
      <c r="S3435" s="19">
        <v>382.94</v>
      </c>
      <c r="T3435" s="19">
        <v>0</v>
      </c>
    </row>
    <row r="3436" spans="1:20" ht="29" outlineLevel="4" x14ac:dyDescent="0.35">
      <c r="A3436" s="9" t="s">
        <v>104</v>
      </c>
      <c r="B3436" s="9" t="s">
        <v>105</v>
      </c>
      <c r="C3436" s="12" t="s">
        <v>3956</v>
      </c>
      <c r="D3436" s="5" t="s">
        <v>3957</v>
      </c>
      <c r="E3436" s="9" t="s">
        <v>3957</v>
      </c>
      <c r="F3436" s="5" t="s">
        <v>49</v>
      </c>
      <c r="G3436" s="5" t="s">
        <v>4</v>
      </c>
      <c r="H3436" s="5" t="s">
        <v>3965</v>
      </c>
      <c r="I3436" s="4" t="s">
        <v>3966</v>
      </c>
      <c r="J3436" s="5" t="s">
        <v>4</v>
      </c>
      <c r="K3436" s="5" t="s">
        <v>4</v>
      </c>
      <c r="L3436" s="5" t="s">
        <v>4</v>
      </c>
      <c r="M3436" s="5" t="s">
        <v>5</v>
      </c>
      <c r="N3436" s="5" t="s">
        <v>3964</v>
      </c>
      <c r="O3436" s="18">
        <v>44421</v>
      </c>
      <c r="P3436" s="5" t="s">
        <v>7</v>
      </c>
      <c r="Q3436" s="19">
        <v>24720.01</v>
      </c>
      <c r="R3436" s="19">
        <v>24720.01</v>
      </c>
      <c r="S3436" s="19">
        <v>0</v>
      </c>
      <c r="T3436" s="19">
        <v>0</v>
      </c>
    </row>
    <row r="3437" spans="1:20" ht="29" outlineLevel="4" x14ac:dyDescent="0.35">
      <c r="A3437" s="9" t="s">
        <v>104</v>
      </c>
      <c r="B3437" s="9" t="s">
        <v>105</v>
      </c>
      <c r="C3437" s="12" t="s">
        <v>3956</v>
      </c>
      <c r="D3437" s="5" t="s">
        <v>3957</v>
      </c>
      <c r="E3437" s="9" t="s">
        <v>3957</v>
      </c>
      <c r="F3437" s="5" t="s">
        <v>49</v>
      </c>
      <c r="G3437" s="5" t="s">
        <v>4</v>
      </c>
      <c r="H3437" s="5" t="s">
        <v>3965</v>
      </c>
      <c r="I3437" s="4" t="s">
        <v>3966</v>
      </c>
      <c r="J3437" s="5" t="s">
        <v>4</v>
      </c>
      <c r="K3437" s="5" t="s">
        <v>4</v>
      </c>
      <c r="L3437" s="5" t="s">
        <v>4</v>
      </c>
      <c r="M3437" s="5" t="s">
        <v>5</v>
      </c>
      <c r="N3437" s="5" t="s">
        <v>3967</v>
      </c>
      <c r="O3437" s="18">
        <v>44442</v>
      </c>
      <c r="P3437" s="5" t="s">
        <v>7</v>
      </c>
      <c r="Q3437" s="19">
        <v>6396.24</v>
      </c>
      <c r="R3437" s="19">
        <v>6396.24</v>
      </c>
      <c r="S3437" s="19">
        <v>0</v>
      </c>
      <c r="T3437" s="19">
        <v>0</v>
      </c>
    </row>
    <row r="3438" spans="1:20" ht="29" outlineLevel="4" x14ac:dyDescent="0.35">
      <c r="A3438" s="9" t="s">
        <v>104</v>
      </c>
      <c r="B3438" s="9" t="s">
        <v>105</v>
      </c>
      <c r="C3438" s="12" t="s">
        <v>3956</v>
      </c>
      <c r="D3438" s="5" t="s">
        <v>3957</v>
      </c>
      <c r="E3438" s="9" t="s">
        <v>3957</v>
      </c>
      <c r="F3438" s="5" t="s">
        <v>49</v>
      </c>
      <c r="G3438" s="5" t="s">
        <v>4</v>
      </c>
      <c r="H3438" s="5" t="s">
        <v>3965</v>
      </c>
      <c r="I3438" s="4" t="s">
        <v>3966</v>
      </c>
      <c r="J3438" s="5" t="s">
        <v>4</v>
      </c>
      <c r="K3438" s="5" t="s">
        <v>4</v>
      </c>
      <c r="L3438" s="5" t="s">
        <v>4</v>
      </c>
      <c r="M3438" s="5" t="s">
        <v>5</v>
      </c>
      <c r="N3438" s="5" t="s">
        <v>3968</v>
      </c>
      <c r="O3438" s="18">
        <v>44483</v>
      </c>
      <c r="P3438" s="5" t="s">
        <v>7</v>
      </c>
      <c r="Q3438" s="19">
        <v>6528</v>
      </c>
      <c r="R3438" s="19">
        <v>6528</v>
      </c>
      <c r="S3438" s="19">
        <v>0</v>
      </c>
      <c r="T3438" s="19">
        <v>0</v>
      </c>
    </row>
    <row r="3439" spans="1:20" ht="29" outlineLevel="4" x14ac:dyDescent="0.35">
      <c r="A3439" s="9" t="s">
        <v>104</v>
      </c>
      <c r="B3439" s="9" t="s">
        <v>105</v>
      </c>
      <c r="C3439" s="12" t="s">
        <v>3956</v>
      </c>
      <c r="D3439" s="5" t="s">
        <v>3957</v>
      </c>
      <c r="E3439" s="9" t="s">
        <v>3957</v>
      </c>
      <c r="F3439" s="5" t="s">
        <v>49</v>
      </c>
      <c r="G3439" s="5" t="s">
        <v>4</v>
      </c>
      <c r="H3439" s="5" t="s">
        <v>3965</v>
      </c>
      <c r="I3439" s="4" t="s">
        <v>3966</v>
      </c>
      <c r="J3439" s="5" t="s">
        <v>4</v>
      </c>
      <c r="K3439" s="5" t="s">
        <v>4</v>
      </c>
      <c r="L3439" s="5" t="s">
        <v>4</v>
      </c>
      <c r="M3439" s="5" t="s">
        <v>5</v>
      </c>
      <c r="N3439" s="5" t="s">
        <v>3969</v>
      </c>
      <c r="O3439" s="18">
        <v>44537</v>
      </c>
      <c r="P3439" s="5" t="s">
        <v>7</v>
      </c>
      <c r="Q3439" s="19">
        <v>6571.29</v>
      </c>
      <c r="R3439" s="19">
        <v>6571.29</v>
      </c>
      <c r="S3439" s="19">
        <v>0</v>
      </c>
      <c r="T3439" s="19">
        <v>0</v>
      </c>
    </row>
    <row r="3440" spans="1:20" ht="29" outlineLevel="4" x14ac:dyDescent="0.35">
      <c r="A3440" s="9" t="s">
        <v>104</v>
      </c>
      <c r="B3440" s="9" t="s">
        <v>105</v>
      </c>
      <c r="C3440" s="12" t="s">
        <v>3956</v>
      </c>
      <c r="D3440" s="5" t="s">
        <v>3957</v>
      </c>
      <c r="E3440" s="9" t="s">
        <v>3957</v>
      </c>
      <c r="F3440" s="5" t="s">
        <v>49</v>
      </c>
      <c r="G3440" s="5" t="s">
        <v>4</v>
      </c>
      <c r="H3440" s="5" t="s">
        <v>3965</v>
      </c>
      <c r="I3440" s="4" t="s">
        <v>3966</v>
      </c>
      <c r="J3440" s="5" t="s">
        <v>4</v>
      </c>
      <c r="K3440" s="5" t="s">
        <v>4</v>
      </c>
      <c r="L3440" s="5" t="s">
        <v>4</v>
      </c>
      <c r="M3440" s="5" t="s">
        <v>5</v>
      </c>
      <c r="N3440" s="5" t="s">
        <v>3970</v>
      </c>
      <c r="O3440" s="18">
        <v>44560</v>
      </c>
      <c r="P3440" s="5" t="s">
        <v>7</v>
      </c>
      <c r="Q3440" s="19">
        <v>6608</v>
      </c>
      <c r="R3440" s="19">
        <v>6608</v>
      </c>
      <c r="S3440" s="19">
        <v>0</v>
      </c>
      <c r="T3440" s="19">
        <v>0</v>
      </c>
    </row>
    <row r="3441" spans="1:20" ht="29" outlineLevel="4" x14ac:dyDescent="0.35">
      <c r="A3441" s="9" t="s">
        <v>104</v>
      </c>
      <c r="B3441" s="9" t="s">
        <v>105</v>
      </c>
      <c r="C3441" s="12" t="s">
        <v>3956</v>
      </c>
      <c r="D3441" s="5" t="s">
        <v>3957</v>
      </c>
      <c r="E3441" s="9" t="s">
        <v>3957</v>
      </c>
      <c r="F3441" s="5" t="s">
        <v>49</v>
      </c>
      <c r="G3441" s="5" t="s">
        <v>4</v>
      </c>
      <c r="H3441" s="5" t="s">
        <v>3965</v>
      </c>
      <c r="I3441" s="4" t="s">
        <v>3966</v>
      </c>
      <c r="J3441" s="5" t="s">
        <v>4</v>
      </c>
      <c r="K3441" s="5" t="s">
        <v>4</v>
      </c>
      <c r="L3441" s="5" t="s">
        <v>4</v>
      </c>
      <c r="M3441" s="5" t="s">
        <v>5</v>
      </c>
      <c r="N3441" s="5" t="s">
        <v>3971</v>
      </c>
      <c r="O3441" s="18">
        <v>44587</v>
      </c>
      <c r="P3441" s="5" t="s">
        <v>7</v>
      </c>
      <c r="Q3441" s="19">
        <v>8854.67</v>
      </c>
      <c r="R3441" s="19">
        <v>8854.67</v>
      </c>
      <c r="S3441" s="19">
        <v>0</v>
      </c>
      <c r="T3441" s="19">
        <v>0</v>
      </c>
    </row>
    <row r="3442" spans="1:20" ht="29" outlineLevel="4" x14ac:dyDescent="0.35">
      <c r="A3442" s="9" t="s">
        <v>104</v>
      </c>
      <c r="B3442" s="9" t="s">
        <v>105</v>
      </c>
      <c r="C3442" s="12" t="s">
        <v>3956</v>
      </c>
      <c r="D3442" s="5" t="s">
        <v>3957</v>
      </c>
      <c r="E3442" s="9" t="s">
        <v>3957</v>
      </c>
      <c r="F3442" s="5" t="s">
        <v>49</v>
      </c>
      <c r="G3442" s="5" t="s">
        <v>4</v>
      </c>
      <c r="H3442" s="5" t="s">
        <v>3965</v>
      </c>
      <c r="I3442" s="4" t="s">
        <v>3966</v>
      </c>
      <c r="J3442" s="5" t="s">
        <v>4</v>
      </c>
      <c r="K3442" s="5" t="s">
        <v>4</v>
      </c>
      <c r="L3442" s="5" t="s">
        <v>4</v>
      </c>
      <c r="M3442" s="5" t="s">
        <v>5</v>
      </c>
      <c r="N3442" s="5" t="s">
        <v>3972</v>
      </c>
      <c r="O3442" s="18">
        <v>44638</v>
      </c>
      <c r="P3442" s="5" t="s">
        <v>7</v>
      </c>
      <c r="Q3442" s="19">
        <v>6432.07</v>
      </c>
      <c r="R3442" s="19">
        <v>6432.07</v>
      </c>
      <c r="S3442" s="19">
        <v>0</v>
      </c>
      <c r="T3442" s="19">
        <v>0</v>
      </c>
    </row>
    <row r="3443" spans="1:20" ht="29" outlineLevel="4" x14ac:dyDescent="0.35">
      <c r="A3443" s="9" t="s">
        <v>104</v>
      </c>
      <c r="B3443" s="9" t="s">
        <v>105</v>
      </c>
      <c r="C3443" s="12" t="s">
        <v>3956</v>
      </c>
      <c r="D3443" s="5" t="s">
        <v>3957</v>
      </c>
      <c r="E3443" s="9" t="s">
        <v>3957</v>
      </c>
      <c r="F3443" s="5" t="s">
        <v>49</v>
      </c>
      <c r="G3443" s="5" t="s">
        <v>4</v>
      </c>
      <c r="H3443" s="5" t="s">
        <v>3965</v>
      </c>
      <c r="I3443" s="4" t="s">
        <v>3966</v>
      </c>
      <c r="J3443" s="5" t="s">
        <v>4</v>
      </c>
      <c r="K3443" s="5" t="s">
        <v>4</v>
      </c>
      <c r="L3443" s="5" t="s">
        <v>4</v>
      </c>
      <c r="M3443" s="5" t="s">
        <v>5</v>
      </c>
      <c r="N3443" s="5" t="s">
        <v>3973</v>
      </c>
      <c r="O3443" s="18">
        <v>44657</v>
      </c>
      <c r="P3443" s="5" t="s">
        <v>7</v>
      </c>
      <c r="Q3443" s="19">
        <v>6468.76</v>
      </c>
      <c r="R3443" s="19">
        <v>6468.76</v>
      </c>
      <c r="S3443" s="19">
        <v>0</v>
      </c>
      <c r="T3443" s="19">
        <v>0</v>
      </c>
    </row>
    <row r="3444" spans="1:20" ht="29" outlineLevel="4" x14ac:dyDescent="0.35">
      <c r="A3444" s="9" t="s">
        <v>104</v>
      </c>
      <c r="B3444" s="9" t="s">
        <v>105</v>
      </c>
      <c r="C3444" s="12" t="s">
        <v>3956</v>
      </c>
      <c r="D3444" s="5" t="s">
        <v>3957</v>
      </c>
      <c r="E3444" s="9" t="s">
        <v>3957</v>
      </c>
      <c r="F3444" s="5" t="s">
        <v>49</v>
      </c>
      <c r="G3444" s="5" t="s">
        <v>4</v>
      </c>
      <c r="H3444" s="5" t="s">
        <v>3965</v>
      </c>
      <c r="I3444" s="4" t="s">
        <v>3966</v>
      </c>
      <c r="J3444" s="5" t="s">
        <v>4</v>
      </c>
      <c r="K3444" s="5" t="s">
        <v>4</v>
      </c>
      <c r="L3444" s="5" t="s">
        <v>4</v>
      </c>
      <c r="M3444" s="5" t="s">
        <v>5</v>
      </c>
      <c r="N3444" s="5" t="s">
        <v>3974</v>
      </c>
      <c r="O3444" s="18">
        <v>44672</v>
      </c>
      <c r="P3444" s="5" t="s">
        <v>7</v>
      </c>
      <c r="Q3444" s="19">
        <v>6128.06</v>
      </c>
      <c r="R3444" s="19">
        <v>6128.06</v>
      </c>
      <c r="S3444" s="19">
        <v>0</v>
      </c>
      <c r="T3444" s="19">
        <v>0</v>
      </c>
    </row>
    <row r="3445" spans="1:20" outlineLevel="3" x14ac:dyDescent="0.35">
      <c r="H3445" s="1" t="s">
        <v>11588</v>
      </c>
      <c r="O3445" s="18"/>
      <c r="Q3445" s="19">
        <f>SUBTOTAL(9,Q3427:Q3444)</f>
        <v>83625.999999999985</v>
      </c>
      <c r="R3445" s="19">
        <f>SUBTOTAL(9,R3427:R3444)</f>
        <v>78707.099999999991</v>
      </c>
      <c r="S3445" s="19">
        <f>SUBTOTAL(9,S3427:S3444)</f>
        <v>4918.8999999999996</v>
      </c>
      <c r="T3445" s="19">
        <f>SUBTOTAL(9,T3427:T3444)</f>
        <v>0</v>
      </c>
    </row>
    <row r="3446" spans="1:20" outlineLevel="4" x14ac:dyDescent="0.35">
      <c r="A3446" s="9" t="s">
        <v>104</v>
      </c>
      <c r="B3446" s="9" t="s">
        <v>105</v>
      </c>
      <c r="C3446" s="12" t="s">
        <v>3956</v>
      </c>
      <c r="D3446" s="5" t="s">
        <v>3957</v>
      </c>
      <c r="E3446" s="9" t="s">
        <v>3957</v>
      </c>
      <c r="F3446" s="5" t="s">
        <v>4</v>
      </c>
      <c r="G3446" s="5" t="s">
        <v>106</v>
      </c>
      <c r="H3446" s="5" t="s">
        <v>108</v>
      </c>
      <c r="I3446" s="20" t="s">
        <v>12479</v>
      </c>
      <c r="J3446" s="5" t="s">
        <v>4</v>
      </c>
      <c r="K3446" s="5" t="s">
        <v>4</v>
      </c>
      <c r="L3446" s="5" t="s">
        <v>4</v>
      </c>
      <c r="M3446" s="5" t="s">
        <v>5</v>
      </c>
      <c r="N3446" s="5" t="s">
        <v>3975</v>
      </c>
      <c r="O3446" s="18">
        <v>44524</v>
      </c>
      <c r="P3446" s="5" t="s">
        <v>7</v>
      </c>
      <c r="Q3446" s="19">
        <v>60449</v>
      </c>
      <c r="R3446" s="19">
        <v>0</v>
      </c>
      <c r="S3446" s="19">
        <v>60449</v>
      </c>
      <c r="T3446" s="19">
        <v>0</v>
      </c>
    </row>
    <row r="3447" spans="1:20" outlineLevel="3" x14ac:dyDescent="0.35">
      <c r="H3447" s="1" t="s">
        <v>10932</v>
      </c>
      <c r="O3447" s="18"/>
      <c r="Q3447" s="19">
        <f>SUBTOTAL(9,Q3446:Q3446)</f>
        <v>60449</v>
      </c>
      <c r="R3447" s="19">
        <f>SUBTOTAL(9,R3446:R3446)</f>
        <v>0</v>
      </c>
      <c r="S3447" s="19">
        <f>SUBTOTAL(9,S3446:S3446)</f>
        <v>60449</v>
      </c>
      <c r="T3447" s="19">
        <f>SUBTOTAL(9,T3446:T3446)</f>
        <v>0</v>
      </c>
    </row>
    <row r="3448" spans="1:20" outlineLevel="4" x14ac:dyDescent="0.35">
      <c r="A3448" s="9" t="s">
        <v>104</v>
      </c>
      <c r="B3448" s="9" t="s">
        <v>105</v>
      </c>
      <c r="C3448" s="12" t="s">
        <v>3956</v>
      </c>
      <c r="D3448" s="5" t="s">
        <v>3957</v>
      </c>
      <c r="E3448" s="9" t="s">
        <v>3957</v>
      </c>
      <c r="F3448" s="5" t="s">
        <v>4</v>
      </c>
      <c r="G3448" s="5" t="s">
        <v>106</v>
      </c>
      <c r="H3448" s="5" t="s">
        <v>109</v>
      </c>
      <c r="I3448" s="20" t="s">
        <v>12480</v>
      </c>
      <c r="J3448" s="5" t="s">
        <v>4</v>
      </c>
      <c r="K3448" s="5" t="s">
        <v>4</v>
      </c>
      <c r="L3448" s="5" t="s">
        <v>4</v>
      </c>
      <c r="M3448" s="5" t="s">
        <v>5</v>
      </c>
      <c r="N3448" s="5" t="s">
        <v>3975</v>
      </c>
      <c r="O3448" s="18">
        <v>44524</v>
      </c>
      <c r="P3448" s="5" t="s">
        <v>7</v>
      </c>
      <c r="Q3448" s="19">
        <v>56434</v>
      </c>
      <c r="R3448" s="19">
        <v>0</v>
      </c>
      <c r="S3448" s="19">
        <v>56434</v>
      </c>
      <c r="T3448" s="19">
        <v>0</v>
      </c>
    </row>
    <row r="3449" spans="1:20" outlineLevel="3" x14ac:dyDescent="0.35">
      <c r="H3449" s="1" t="s">
        <v>10933</v>
      </c>
      <c r="O3449" s="18"/>
      <c r="Q3449" s="19">
        <f>SUBTOTAL(9,Q3448:Q3448)</f>
        <v>56434</v>
      </c>
      <c r="R3449" s="19">
        <f>SUBTOTAL(9,R3448:R3448)</f>
        <v>0</v>
      </c>
      <c r="S3449" s="19">
        <f>SUBTOTAL(9,S3448:S3448)</f>
        <v>56434</v>
      </c>
      <c r="T3449" s="19">
        <f>SUBTOTAL(9,T3448:T3448)</f>
        <v>0</v>
      </c>
    </row>
    <row r="3450" spans="1:20" outlineLevel="4" x14ac:dyDescent="0.35">
      <c r="A3450" s="9" t="s">
        <v>104</v>
      </c>
      <c r="B3450" s="9" t="s">
        <v>105</v>
      </c>
      <c r="C3450" s="12" t="s">
        <v>3956</v>
      </c>
      <c r="D3450" s="5" t="s">
        <v>3957</v>
      </c>
      <c r="E3450" s="9" t="s">
        <v>3957</v>
      </c>
      <c r="F3450" s="5" t="s">
        <v>4</v>
      </c>
      <c r="G3450" s="5" t="s">
        <v>106</v>
      </c>
      <c r="H3450" s="5" t="s">
        <v>110</v>
      </c>
      <c r="I3450" s="20" t="s">
        <v>12481</v>
      </c>
      <c r="J3450" s="5" t="s">
        <v>4</v>
      </c>
      <c r="K3450" s="5" t="s">
        <v>4</v>
      </c>
      <c r="L3450" s="5" t="s">
        <v>4</v>
      </c>
      <c r="M3450" s="5" t="s">
        <v>5</v>
      </c>
      <c r="N3450" s="5" t="s">
        <v>3975</v>
      </c>
      <c r="O3450" s="18">
        <v>44524</v>
      </c>
      <c r="P3450" s="5" t="s">
        <v>7</v>
      </c>
      <c r="Q3450" s="19">
        <v>7353</v>
      </c>
      <c r="R3450" s="19">
        <v>0</v>
      </c>
      <c r="S3450" s="19">
        <v>7353</v>
      </c>
      <c r="T3450" s="19">
        <v>0</v>
      </c>
    </row>
    <row r="3451" spans="1:20" outlineLevel="3" x14ac:dyDescent="0.35">
      <c r="H3451" s="1" t="s">
        <v>10934</v>
      </c>
      <c r="O3451" s="18"/>
      <c r="Q3451" s="19">
        <f>SUBTOTAL(9,Q3450:Q3450)</f>
        <v>7353</v>
      </c>
      <c r="R3451" s="19">
        <f>SUBTOTAL(9,R3450:R3450)</f>
        <v>0</v>
      </c>
      <c r="S3451" s="19">
        <f>SUBTOTAL(9,S3450:S3450)</f>
        <v>7353</v>
      </c>
      <c r="T3451" s="19">
        <f>SUBTOTAL(9,T3450:T3450)</f>
        <v>0</v>
      </c>
    </row>
    <row r="3452" spans="1:20" outlineLevel="2" x14ac:dyDescent="0.35">
      <c r="C3452" s="11" t="s">
        <v>10344</v>
      </c>
      <c r="O3452" s="18"/>
      <c r="Q3452" s="19">
        <f>SUBTOTAL(9,Q3422:Q3450)</f>
        <v>305732</v>
      </c>
      <c r="R3452" s="19">
        <f>SUBTOTAL(9,R3422:R3450)</f>
        <v>176163.68000000005</v>
      </c>
      <c r="S3452" s="19">
        <f>SUBTOTAL(9,S3422:S3450)</f>
        <v>129568.32000000001</v>
      </c>
      <c r="T3452" s="19">
        <f>SUBTOTAL(9,T3422:T3450)</f>
        <v>0</v>
      </c>
    </row>
    <row r="3453" spans="1:20" ht="29" outlineLevel="4" x14ac:dyDescent="0.35">
      <c r="A3453" s="9" t="s">
        <v>37</v>
      </c>
      <c r="B3453" s="9" t="s">
        <v>38</v>
      </c>
      <c r="C3453" s="12" t="s">
        <v>3976</v>
      </c>
      <c r="D3453" s="5" t="s">
        <v>3977</v>
      </c>
      <c r="E3453" s="9" t="s">
        <v>3977</v>
      </c>
      <c r="F3453" s="5" t="s">
        <v>49</v>
      </c>
      <c r="G3453" s="5" t="s">
        <v>4</v>
      </c>
      <c r="H3453" s="5" t="s">
        <v>3979</v>
      </c>
      <c r="I3453" s="4" t="s">
        <v>3980</v>
      </c>
      <c r="J3453" s="5" t="s">
        <v>4</v>
      </c>
      <c r="K3453" s="5" t="s">
        <v>4</v>
      </c>
      <c r="L3453" s="5" t="s">
        <v>4</v>
      </c>
      <c r="M3453" s="5" t="s">
        <v>5</v>
      </c>
      <c r="N3453" s="5" t="s">
        <v>3978</v>
      </c>
      <c r="O3453" s="18">
        <v>44460</v>
      </c>
      <c r="P3453" s="5" t="s">
        <v>7</v>
      </c>
      <c r="Q3453" s="19">
        <v>81609</v>
      </c>
      <c r="R3453" s="19">
        <v>81609</v>
      </c>
      <c r="S3453" s="19">
        <v>0</v>
      </c>
      <c r="T3453" s="19">
        <v>0</v>
      </c>
    </row>
    <row r="3454" spans="1:20" outlineLevel="3" x14ac:dyDescent="0.35">
      <c r="H3454" s="1" t="s">
        <v>11589</v>
      </c>
      <c r="O3454" s="18"/>
      <c r="Q3454" s="19">
        <f>SUBTOTAL(9,Q3453:Q3453)</f>
        <v>81609</v>
      </c>
      <c r="R3454" s="19">
        <f>SUBTOTAL(9,R3453:R3453)</f>
        <v>81609</v>
      </c>
      <c r="S3454" s="19">
        <f>SUBTOTAL(9,S3453:S3453)</f>
        <v>0</v>
      </c>
      <c r="T3454" s="19">
        <f>SUBTOTAL(9,T3453:T3453)</f>
        <v>0</v>
      </c>
    </row>
    <row r="3455" spans="1:20" ht="29" outlineLevel="4" x14ac:dyDescent="0.35">
      <c r="A3455" s="9" t="s">
        <v>37</v>
      </c>
      <c r="B3455" s="9" t="s">
        <v>38</v>
      </c>
      <c r="C3455" s="12" t="s">
        <v>3976</v>
      </c>
      <c r="D3455" s="5" t="s">
        <v>3977</v>
      </c>
      <c r="E3455" s="9" t="s">
        <v>3977</v>
      </c>
      <c r="F3455" s="5" t="s">
        <v>49</v>
      </c>
      <c r="G3455" s="5" t="s">
        <v>4</v>
      </c>
      <c r="H3455" s="5" t="s">
        <v>3982</v>
      </c>
      <c r="I3455" s="4" t="s">
        <v>3983</v>
      </c>
      <c r="J3455" s="5" t="s">
        <v>4</v>
      </c>
      <c r="K3455" s="5" t="s">
        <v>4</v>
      </c>
      <c r="L3455" s="5" t="s">
        <v>4</v>
      </c>
      <c r="M3455" s="5" t="s">
        <v>5</v>
      </c>
      <c r="N3455" s="5" t="s">
        <v>3981</v>
      </c>
      <c r="O3455" s="18">
        <v>44434</v>
      </c>
      <c r="P3455" s="5" t="s">
        <v>7</v>
      </c>
      <c r="Q3455" s="19">
        <v>5042809</v>
      </c>
      <c r="R3455" s="19">
        <v>5042809</v>
      </c>
      <c r="S3455" s="19">
        <v>0</v>
      </c>
      <c r="T3455" s="19">
        <v>0</v>
      </c>
    </row>
    <row r="3456" spans="1:20" ht="29" outlineLevel="4" x14ac:dyDescent="0.35">
      <c r="A3456" s="9" t="s">
        <v>37</v>
      </c>
      <c r="B3456" s="9" t="s">
        <v>38</v>
      </c>
      <c r="C3456" s="12" t="s">
        <v>3976</v>
      </c>
      <c r="D3456" s="5" t="s">
        <v>3977</v>
      </c>
      <c r="E3456" s="9" t="s">
        <v>3977</v>
      </c>
      <c r="F3456" s="5" t="s">
        <v>49</v>
      </c>
      <c r="G3456" s="5" t="s">
        <v>4</v>
      </c>
      <c r="H3456" s="5" t="s">
        <v>3982</v>
      </c>
      <c r="I3456" s="4" t="s">
        <v>3983</v>
      </c>
      <c r="J3456" s="5" t="s">
        <v>4</v>
      </c>
      <c r="K3456" s="5" t="s">
        <v>4</v>
      </c>
      <c r="L3456" s="5" t="s">
        <v>4</v>
      </c>
      <c r="M3456" s="5" t="s">
        <v>5</v>
      </c>
      <c r="N3456" s="5" t="s">
        <v>3984</v>
      </c>
      <c r="O3456" s="18">
        <v>44575</v>
      </c>
      <c r="P3456" s="5" t="s">
        <v>7</v>
      </c>
      <c r="Q3456" s="19">
        <v>9509</v>
      </c>
      <c r="R3456" s="19">
        <v>9509</v>
      </c>
      <c r="S3456" s="19">
        <v>0</v>
      </c>
      <c r="T3456" s="19">
        <v>0</v>
      </c>
    </row>
    <row r="3457" spans="1:20" ht="29" outlineLevel="4" x14ac:dyDescent="0.35">
      <c r="A3457" s="9" t="s">
        <v>37</v>
      </c>
      <c r="B3457" s="9" t="s">
        <v>38</v>
      </c>
      <c r="C3457" s="12" t="s">
        <v>3976</v>
      </c>
      <c r="D3457" s="5" t="s">
        <v>3977</v>
      </c>
      <c r="E3457" s="9" t="s">
        <v>3977</v>
      </c>
      <c r="F3457" s="5" t="s">
        <v>49</v>
      </c>
      <c r="G3457" s="5" t="s">
        <v>4</v>
      </c>
      <c r="H3457" s="5" t="s">
        <v>3982</v>
      </c>
      <c r="I3457" s="4" t="s">
        <v>3983</v>
      </c>
      <c r="J3457" s="5" t="s">
        <v>4</v>
      </c>
      <c r="K3457" s="5" t="s">
        <v>4</v>
      </c>
      <c r="L3457" s="5" t="s">
        <v>4</v>
      </c>
      <c r="M3457" s="5" t="s">
        <v>5</v>
      </c>
      <c r="N3457" s="5" t="s">
        <v>3985</v>
      </c>
      <c r="O3457" s="18">
        <v>44652</v>
      </c>
      <c r="P3457" s="5" t="s">
        <v>7</v>
      </c>
      <c r="Q3457" s="19">
        <v>8196</v>
      </c>
      <c r="R3457" s="19">
        <v>8196</v>
      </c>
      <c r="S3457" s="19">
        <v>0</v>
      </c>
      <c r="T3457" s="19">
        <v>0</v>
      </c>
    </row>
    <row r="3458" spans="1:20" outlineLevel="3" x14ac:dyDescent="0.35">
      <c r="H3458" s="1" t="s">
        <v>11590</v>
      </c>
      <c r="O3458" s="18"/>
      <c r="Q3458" s="19">
        <f>SUBTOTAL(9,Q3455:Q3457)</f>
        <v>5060514</v>
      </c>
      <c r="R3458" s="19">
        <f>SUBTOTAL(9,R3455:R3457)</f>
        <v>5060514</v>
      </c>
      <c r="S3458" s="19">
        <f>SUBTOTAL(9,S3455:S3457)</f>
        <v>0</v>
      </c>
      <c r="T3458" s="19">
        <f>SUBTOTAL(9,T3455:T3457)</f>
        <v>0</v>
      </c>
    </row>
    <row r="3459" spans="1:20" ht="29" outlineLevel="4" x14ac:dyDescent="0.35">
      <c r="A3459" s="9" t="s">
        <v>37</v>
      </c>
      <c r="B3459" s="9" t="s">
        <v>38</v>
      </c>
      <c r="C3459" s="12" t="s">
        <v>3976</v>
      </c>
      <c r="D3459" s="5" t="s">
        <v>3977</v>
      </c>
      <c r="E3459" s="9" t="s">
        <v>3977</v>
      </c>
      <c r="F3459" s="5" t="s">
        <v>49</v>
      </c>
      <c r="G3459" s="5" t="s">
        <v>4</v>
      </c>
      <c r="H3459" s="5" t="s">
        <v>3987</v>
      </c>
      <c r="I3459" s="4" t="s">
        <v>3988</v>
      </c>
      <c r="J3459" s="5" t="s">
        <v>4</v>
      </c>
      <c r="K3459" s="5" t="s">
        <v>4</v>
      </c>
      <c r="L3459" s="5" t="s">
        <v>4</v>
      </c>
      <c r="M3459" s="5" t="s">
        <v>5</v>
      </c>
      <c r="N3459" s="5" t="s">
        <v>3986</v>
      </c>
      <c r="O3459" s="18">
        <v>44404</v>
      </c>
      <c r="P3459" s="5" t="s">
        <v>7</v>
      </c>
      <c r="Q3459" s="19">
        <v>5325958</v>
      </c>
      <c r="R3459" s="19">
        <v>5325958</v>
      </c>
      <c r="S3459" s="19">
        <v>0</v>
      </c>
      <c r="T3459" s="19">
        <v>0</v>
      </c>
    </row>
    <row r="3460" spans="1:20" ht="29" outlineLevel="4" x14ac:dyDescent="0.35">
      <c r="A3460" s="9" t="s">
        <v>37</v>
      </c>
      <c r="B3460" s="9" t="s">
        <v>38</v>
      </c>
      <c r="C3460" s="12" t="s">
        <v>3976</v>
      </c>
      <c r="D3460" s="5" t="s">
        <v>3977</v>
      </c>
      <c r="E3460" s="9" t="s">
        <v>3977</v>
      </c>
      <c r="F3460" s="5" t="s">
        <v>49</v>
      </c>
      <c r="G3460" s="5" t="s">
        <v>4</v>
      </c>
      <c r="H3460" s="5" t="s">
        <v>3987</v>
      </c>
      <c r="I3460" s="4" t="s">
        <v>3988</v>
      </c>
      <c r="J3460" s="5" t="s">
        <v>4</v>
      </c>
      <c r="K3460" s="5" t="s">
        <v>4</v>
      </c>
      <c r="L3460" s="5" t="s">
        <v>4</v>
      </c>
      <c r="M3460" s="5" t="s">
        <v>5</v>
      </c>
      <c r="N3460" s="5" t="s">
        <v>3989</v>
      </c>
      <c r="O3460" s="18">
        <v>44439</v>
      </c>
      <c r="P3460" s="5" t="s">
        <v>7</v>
      </c>
      <c r="Q3460" s="19">
        <v>6892991</v>
      </c>
      <c r="R3460" s="19">
        <v>6892991</v>
      </c>
      <c r="S3460" s="19">
        <v>0</v>
      </c>
      <c r="T3460" s="19">
        <v>0</v>
      </c>
    </row>
    <row r="3461" spans="1:20" outlineLevel="3" x14ac:dyDescent="0.35">
      <c r="H3461" s="1" t="s">
        <v>11591</v>
      </c>
      <c r="O3461" s="18"/>
      <c r="Q3461" s="19">
        <f>SUBTOTAL(9,Q3459:Q3460)</f>
        <v>12218949</v>
      </c>
      <c r="R3461" s="19">
        <f>SUBTOTAL(9,R3459:R3460)</f>
        <v>12218949</v>
      </c>
      <c r="S3461" s="19">
        <f>SUBTOTAL(9,S3459:S3460)</f>
        <v>0</v>
      </c>
      <c r="T3461" s="19">
        <f>SUBTOTAL(9,T3459:T3460)</f>
        <v>0</v>
      </c>
    </row>
    <row r="3462" spans="1:20" outlineLevel="2" x14ac:dyDescent="0.35">
      <c r="C3462" s="11" t="s">
        <v>10345</v>
      </c>
      <c r="O3462" s="18"/>
      <c r="Q3462" s="19">
        <f>SUBTOTAL(9,Q3453:Q3460)</f>
        <v>17361072</v>
      </c>
      <c r="R3462" s="19">
        <f>SUBTOTAL(9,R3453:R3460)</f>
        <v>17361072</v>
      </c>
      <c r="S3462" s="19">
        <f>SUBTOTAL(9,S3453:S3460)</f>
        <v>0</v>
      </c>
      <c r="T3462" s="19">
        <f>SUBTOTAL(9,T3453:T3460)</f>
        <v>0</v>
      </c>
    </row>
    <row r="3463" spans="1:20" ht="29" outlineLevel="4" x14ac:dyDescent="0.35">
      <c r="A3463" s="9" t="s">
        <v>104</v>
      </c>
      <c r="B3463" s="9" t="s">
        <v>105</v>
      </c>
      <c r="C3463" s="12" t="s">
        <v>3990</v>
      </c>
      <c r="D3463" s="5" t="s">
        <v>3991</v>
      </c>
      <c r="E3463" s="9" t="s">
        <v>3991</v>
      </c>
      <c r="F3463" s="5" t="s">
        <v>41</v>
      </c>
      <c r="G3463" s="5" t="s">
        <v>4</v>
      </c>
      <c r="H3463" s="5" t="s">
        <v>3993</v>
      </c>
      <c r="I3463" s="4" t="s">
        <v>3994</v>
      </c>
      <c r="J3463" s="5" t="s">
        <v>4</v>
      </c>
      <c r="K3463" s="5" t="s">
        <v>4</v>
      </c>
      <c r="L3463" s="5" t="s">
        <v>4</v>
      </c>
      <c r="M3463" s="5" t="s">
        <v>5</v>
      </c>
      <c r="N3463" s="5" t="s">
        <v>3992</v>
      </c>
      <c r="O3463" s="18">
        <v>44419</v>
      </c>
      <c r="P3463" s="5" t="s">
        <v>7</v>
      </c>
      <c r="Q3463" s="19">
        <v>32673</v>
      </c>
      <c r="R3463" s="19">
        <v>32673</v>
      </c>
      <c r="S3463" s="19">
        <v>0</v>
      </c>
      <c r="T3463" s="19">
        <v>0</v>
      </c>
    </row>
    <row r="3464" spans="1:20" outlineLevel="3" x14ac:dyDescent="0.35">
      <c r="H3464" s="1" t="s">
        <v>11592</v>
      </c>
      <c r="O3464" s="18"/>
      <c r="Q3464" s="19">
        <f>SUBTOTAL(9,Q3463:Q3463)</f>
        <v>32673</v>
      </c>
      <c r="R3464" s="19">
        <f>SUBTOTAL(9,R3463:R3463)</f>
        <v>32673</v>
      </c>
      <c r="S3464" s="19">
        <f>SUBTOTAL(9,S3463:S3463)</f>
        <v>0</v>
      </c>
      <c r="T3464" s="19">
        <f>SUBTOTAL(9,T3463:T3463)</f>
        <v>0</v>
      </c>
    </row>
    <row r="3465" spans="1:20" ht="29" outlineLevel="4" x14ac:dyDescent="0.35">
      <c r="A3465" s="9" t="s">
        <v>104</v>
      </c>
      <c r="B3465" s="9" t="s">
        <v>105</v>
      </c>
      <c r="C3465" s="12" t="s">
        <v>3990</v>
      </c>
      <c r="D3465" s="5" t="s">
        <v>3991</v>
      </c>
      <c r="E3465" s="9" t="s">
        <v>3991</v>
      </c>
      <c r="F3465" s="5" t="s">
        <v>4</v>
      </c>
      <c r="G3465" s="5" t="s">
        <v>45</v>
      </c>
      <c r="H3465" s="5" t="s">
        <v>3996</v>
      </c>
      <c r="I3465" s="4" t="s">
        <v>3997</v>
      </c>
      <c r="J3465" s="5" t="s">
        <v>4</v>
      </c>
      <c r="K3465" s="5" t="s">
        <v>4</v>
      </c>
      <c r="L3465" s="5" t="s">
        <v>4</v>
      </c>
      <c r="M3465" s="5" t="s">
        <v>5</v>
      </c>
      <c r="N3465" s="5" t="s">
        <v>3995</v>
      </c>
      <c r="O3465" s="18">
        <v>44392</v>
      </c>
      <c r="P3465" s="5" t="s">
        <v>7</v>
      </c>
      <c r="Q3465" s="19">
        <v>1079.2</v>
      </c>
      <c r="R3465" s="19">
        <v>0</v>
      </c>
      <c r="S3465" s="19">
        <v>1079.2</v>
      </c>
      <c r="T3465" s="19">
        <v>0</v>
      </c>
    </row>
    <row r="3466" spans="1:20" ht="29" outlineLevel="4" x14ac:dyDescent="0.35">
      <c r="A3466" s="9" t="s">
        <v>104</v>
      </c>
      <c r="B3466" s="9" t="s">
        <v>105</v>
      </c>
      <c r="C3466" s="12" t="s">
        <v>3990</v>
      </c>
      <c r="D3466" s="5" t="s">
        <v>3991</v>
      </c>
      <c r="E3466" s="9" t="s">
        <v>3991</v>
      </c>
      <c r="F3466" s="5" t="s">
        <v>49</v>
      </c>
      <c r="G3466" s="5" t="s">
        <v>4</v>
      </c>
      <c r="H3466" s="5" t="s">
        <v>3996</v>
      </c>
      <c r="I3466" s="4" t="s">
        <v>3997</v>
      </c>
      <c r="J3466" s="5" t="s">
        <v>4</v>
      </c>
      <c r="K3466" s="5" t="s">
        <v>4</v>
      </c>
      <c r="L3466" s="5" t="s">
        <v>4</v>
      </c>
      <c r="M3466" s="5" t="s">
        <v>5</v>
      </c>
      <c r="N3466" s="5" t="s">
        <v>3995</v>
      </c>
      <c r="O3466" s="18">
        <v>44392</v>
      </c>
      <c r="P3466" s="5" t="s">
        <v>7</v>
      </c>
      <c r="Q3466" s="19">
        <v>17267.8</v>
      </c>
      <c r="R3466" s="19">
        <v>17267.8</v>
      </c>
      <c r="S3466" s="19">
        <v>0</v>
      </c>
      <c r="T3466" s="19">
        <v>0</v>
      </c>
    </row>
    <row r="3467" spans="1:20" outlineLevel="3" x14ac:dyDescent="0.35">
      <c r="H3467" s="1" t="s">
        <v>11593</v>
      </c>
      <c r="O3467" s="18"/>
      <c r="Q3467" s="19">
        <f>SUBTOTAL(9,Q3465:Q3466)</f>
        <v>18347</v>
      </c>
      <c r="R3467" s="19">
        <f>SUBTOTAL(9,R3465:R3466)</f>
        <v>17267.8</v>
      </c>
      <c r="S3467" s="19">
        <f>SUBTOTAL(9,S3465:S3466)</f>
        <v>1079.2</v>
      </c>
      <c r="T3467" s="19">
        <f>SUBTOTAL(9,T3465:T3466)</f>
        <v>0</v>
      </c>
    </row>
    <row r="3468" spans="1:20" ht="29" outlineLevel="4" x14ac:dyDescent="0.35">
      <c r="A3468" s="9" t="s">
        <v>104</v>
      </c>
      <c r="B3468" s="9" t="s">
        <v>105</v>
      </c>
      <c r="C3468" s="12" t="s">
        <v>3990</v>
      </c>
      <c r="D3468" s="5" t="s">
        <v>3991</v>
      </c>
      <c r="E3468" s="9" t="s">
        <v>3991</v>
      </c>
      <c r="F3468" s="5" t="s">
        <v>49</v>
      </c>
      <c r="G3468" s="5" t="s">
        <v>4</v>
      </c>
      <c r="H3468" s="5" t="s">
        <v>3999</v>
      </c>
      <c r="I3468" s="4" t="s">
        <v>4000</v>
      </c>
      <c r="J3468" s="5" t="s">
        <v>4</v>
      </c>
      <c r="K3468" s="5" t="s">
        <v>4</v>
      </c>
      <c r="L3468" s="5" t="s">
        <v>4</v>
      </c>
      <c r="M3468" s="5" t="s">
        <v>5</v>
      </c>
      <c r="N3468" s="5" t="s">
        <v>3998</v>
      </c>
      <c r="O3468" s="18">
        <v>44384</v>
      </c>
      <c r="P3468" s="5" t="s">
        <v>7</v>
      </c>
      <c r="Q3468" s="19">
        <v>92906</v>
      </c>
      <c r="R3468" s="19">
        <v>92906</v>
      </c>
      <c r="S3468" s="19">
        <v>0</v>
      </c>
      <c r="T3468" s="19">
        <v>0</v>
      </c>
    </row>
    <row r="3469" spans="1:20" ht="29" outlineLevel="4" x14ac:dyDescent="0.35">
      <c r="A3469" s="9" t="s">
        <v>104</v>
      </c>
      <c r="B3469" s="9" t="s">
        <v>105</v>
      </c>
      <c r="C3469" s="12" t="s">
        <v>3990</v>
      </c>
      <c r="D3469" s="5" t="s">
        <v>3991</v>
      </c>
      <c r="E3469" s="9" t="s">
        <v>3991</v>
      </c>
      <c r="F3469" s="5" t="s">
        <v>49</v>
      </c>
      <c r="G3469" s="5" t="s">
        <v>4</v>
      </c>
      <c r="H3469" s="5" t="s">
        <v>3999</v>
      </c>
      <c r="I3469" s="4" t="s">
        <v>4000</v>
      </c>
      <c r="J3469" s="5" t="s">
        <v>4</v>
      </c>
      <c r="K3469" s="5" t="s">
        <v>4</v>
      </c>
      <c r="L3469" s="5" t="s">
        <v>4</v>
      </c>
      <c r="M3469" s="5" t="s">
        <v>5</v>
      </c>
      <c r="N3469" s="5" t="s">
        <v>4001</v>
      </c>
      <c r="O3469" s="18">
        <v>44410</v>
      </c>
      <c r="P3469" s="5" t="s">
        <v>7</v>
      </c>
      <c r="Q3469" s="19">
        <v>54916</v>
      </c>
      <c r="R3469" s="19">
        <v>54916</v>
      </c>
      <c r="S3469" s="19">
        <v>0</v>
      </c>
      <c r="T3469" s="19">
        <v>0</v>
      </c>
    </row>
    <row r="3470" spans="1:20" outlineLevel="3" x14ac:dyDescent="0.35">
      <c r="H3470" s="1" t="s">
        <v>11594</v>
      </c>
      <c r="O3470" s="18"/>
      <c r="Q3470" s="19">
        <f>SUBTOTAL(9,Q3468:Q3469)</f>
        <v>147822</v>
      </c>
      <c r="R3470" s="19">
        <f>SUBTOTAL(9,R3468:R3469)</f>
        <v>147822</v>
      </c>
      <c r="S3470" s="19">
        <f>SUBTOTAL(9,S3468:S3469)</f>
        <v>0</v>
      </c>
      <c r="T3470" s="19">
        <f>SUBTOTAL(9,T3468:T3469)</f>
        <v>0</v>
      </c>
    </row>
    <row r="3471" spans="1:20" ht="29" outlineLevel="4" x14ac:dyDescent="0.35">
      <c r="A3471" s="9" t="s">
        <v>526</v>
      </c>
      <c r="B3471" s="9" t="s">
        <v>527</v>
      </c>
      <c r="C3471" s="12" t="s">
        <v>3990</v>
      </c>
      <c r="D3471" s="5" t="s">
        <v>4002</v>
      </c>
      <c r="E3471" s="9" t="s">
        <v>4002</v>
      </c>
      <c r="F3471" s="5" t="s">
        <v>529</v>
      </c>
      <c r="G3471" s="5" t="s">
        <v>4</v>
      </c>
      <c r="H3471" s="5" t="s">
        <v>4005</v>
      </c>
      <c r="I3471" s="4" t="s">
        <v>12646</v>
      </c>
      <c r="J3471" s="5" t="s">
        <v>4</v>
      </c>
      <c r="K3471" s="5" t="s">
        <v>4</v>
      </c>
      <c r="L3471" s="5" t="s">
        <v>4</v>
      </c>
      <c r="M3471" s="5" t="s">
        <v>5</v>
      </c>
      <c r="N3471" s="5" t="s">
        <v>4006</v>
      </c>
      <c r="O3471" s="18">
        <v>44392</v>
      </c>
      <c r="P3471" s="5" t="s">
        <v>4007</v>
      </c>
      <c r="Q3471" s="19">
        <v>5158.32</v>
      </c>
      <c r="R3471" s="19">
        <v>5158.32</v>
      </c>
      <c r="S3471" s="19">
        <v>0</v>
      </c>
      <c r="T3471" s="19">
        <v>0</v>
      </c>
    </row>
    <row r="3472" spans="1:20" ht="29" outlineLevel="4" x14ac:dyDescent="0.35">
      <c r="A3472" s="9" t="s">
        <v>526</v>
      </c>
      <c r="B3472" s="9" t="s">
        <v>527</v>
      </c>
      <c r="C3472" s="12" t="s">
        <v>3990</v>
      </c>
      <c r="D3472" s="5" t="s">
        <v>4002</v>
      </c>
      <c r="E3472" s="9" t="s">
        <v>4002</v>
      </c>
      <c r="F3472" s="5" t="s">
        <v>529</v>
      </c>
      <c r="G3472" s="5" t="s">
        <v>4</v>
      </c>
      <c r="H3472" s="5" t="s">
        <v>4005</v>
      </c>
      <c r="I3472" s="4" t="s">
        <v>12646</v>
      </c>
      <c r="J3472" s="5" t="s">
        <v>4</v>
      </c>
      <c r="K3472" s="5" t="s">
        <v>4</v>
      </c>
      <c r="L3472" s="5" t="s">
        <v>4</v>
      </c>
      <c r="M3472" s="5" t="s">
        <v>5</v>
      </c>
      <c r="N3472" s="5" t="s">
        <v>4008</v>
      </c>
      <c r="O3472" s="18">
        <v>44413</v>
      </c>
      <c r="P3472" s="5" t="s">
        <v>4009</v>
      </c>
      <c r="Q3472" s="19">
        <v>6237.32</v>
      </c>
      <c r="R3472" s="19">
        <v>6237.32</v>
      </c>
      <c r="S3472" s="19">
        <v>0</v>
      </c>
      <c r="T3472" s="19">
        <v>0</v>
      </c>
    </row>
    <row r="3473" spans="1:20" ht="29" outlineLevel="4" x14ac:dyDescent="0.35">
      <c r="A3473" s="9" t="s">
        <v>526</v>
      </c>
      <c r="B3473" s="9" t="s">
        <v>527</v>
      </c>
      <c r="C3473" s="12" t="s">
        <v>3990</v>
      </c>
      <c r="D3473" s="5" t="s">
        <v>4002</v>
      </c>
      <c r="E3473" s="9" t="s">
        <v>4002</v>
      </c>
      <c r="F3473" s="5" t="s">
        <v>529</v>
      </c>
      <c r="G3473" s="5" t="s">
        <v>4</v>
      </c>
      <c r="H3473" s="5" t="s">
        <v>4005</v>
      </c>
      <c r="I3473" s="4" t="s">
        <v>12646</v>
      </c>
      <c r="J3473" s="5" t="s">
        <v>4</v>
      </c>
      <c r="K3473" s="5" t="s">
        <v>4</v>
      </c>
      <c r="L3473" s="5" t="s">
        <v>4</v>
      </c>
      <c r="M3473" s="5" t="s">
        <v>5</v>
      </c>
      <c r="N3473" s="5" t="s">
        <v>4003</v>
      </c>
      <c r="O3473" s="18">
        <v>44455</v>
      </c>
      <c r="P3473" s="5" t="s">
        <v>4004</v>
      </c>
      <c r="Q3473" s="19">
        <f>8851.85+0.43</f>
        <v>8852.2800000000007</v>
      </c>
      <c r="R3473" s="19">
        <f>8851.85+0.43</f>
        <v>8852.2800000000007</v>
      </c>
      <c r="S3473" s="19">
        <v>0</v>
      </c>
      <c r="T3473" s="19">
        <v>0</v>
      </c>
    </row>
    <row r="3474" spans="1:20" ht="29" outlineLevel="4" x14ac:dyDescent="0.35">
      <c r="A3474" s="9" t="s">
        <v>526</v>
      </c>
      <c r="B3474" s="9" t="s">
        <v>527</v>
      </c>
      <c r="C3474" s="12" t="s">
        <v>3990</v>
      </c>
      <c r="D3474" s="5" t="s">
        <v>4002</v>
      </c>
      <c r="E3474" s="9" t="s">
        <v>4002</v>
      </c>
      <c r="F3474" s="5" t="s">
        <v>529</v>
      </c>
      <c r="G3474" s="5" t="s">
        <v>4</v>
      </c>
      <c r="H3474" s="5" t="s">
        <v>4005</v>
      </c>
      <c r="I3474" s="4" t="s">
        <v>12646</v>
      </c>
      <c r="J3474" s="5" t="s">
        <v>4</v>
      </c>
      <c r="K3474" s="5" t="s">
        <v>4</v>
      </c>
      <c r="L3474" s="5" t="s">
        <v>4</v>
      </c>
      <c r="M3474" s="5" t="s">
        <v>5</v>
      </c>
      <c r="N3474" s="5" t="s">
        <v>4010</v>
      </c>
      <c r="O3474" s="18">
        <v>44483</v>
      </c>
      <c r="P3474" s="5" t="s">
        <v>4011</v>
      </c>
      <c r="Q3474" s="19">
        <v>9143.34</v>
      </c>
      <c r="R3474" s="19">
        <v>9143.34</v>
      </c>
      <c r="S3474" s="19">
        <v>0</v>
      </c>
      <c r="T3474" s="19">
        <v>0</v>
      </c>
    </row>
    <row r="3475" spans="1:20" ht="29" outlineLevel="4" x14ac:dyDescent="0.35">
      <c r="A3475" s="9" t="s">
        <v>526</v>
      </c>
      <c r="B3475" s="9" t="s">
        <v>527</v>
      </c>
      <c r="C3475" s="12" t="s">
        <v>3990</v>
      </c>
      <c r="D3475" s="5" t="s">
        <v>4002</v>
      </c>
      <c r="E3475" s="9" t="s">
        <v>4002</v>
      </c>
      <c r="F3475" s="5" t="s">
        <v>529</v>
      </c>
      <c r="G3475" s="5" t="s">
        <v>4</v>
      </c>
      <c r="H3475" s="5" t="s">
        <v>4005</v>
      </c>
      <c r="I3475" s="4" t="s">
        <v>12646</v>
      </c>
      <c r="J3475" s="5" t="s">
        <v>4</v>
      </c>
      <c r="K3475" s="5" t="s">
        <v>4</v>
      </c>
      <c r="L3475" s="5" t="s">
        <v>4</v>
      </c>
      <c r="M3475" s="5" t="s">
        <v>5</v>
      </c>
      <c r="N3475" s="5" t="s">
        <v>4012</v>
      </c>
      <c r="O3475" s="18">
        <v>44532</v>
      </c>
      <c r="P3475" s="5" t="s">
        <v>4013</v>
      </c>
      <c r="Q3475" s="19">
        <v>20064.580000000002</v>
      </c>
      <c r="R3475" s="19">
        <v>20064.580000000002</v>
      </c>
      <c r="S3475" s="19">
        <v>0</v>
      </c>
      <c r="T3475" s="19">
        <v>0</v>
      </c>
    </row>
    <row r="3476" spans="1:20" outlineLevel="3" x14ac:dyDescent="0.35">
      <c r="H3476" s="1" t="s">
        <v>11595</v>
      </c>
      <c r="O3476" s="18"/>
      <c r="Q3476" s="19">
        <f>SUBTOTAL(9,Q3471:Q3475)</f>
        <v>49455.839999999997</v>
      </c>
      <c r="R3476" s="19">
        <f>SUBTOTAL(9,R3471:R3475)</f>
        <v>49455.839999999997</v>
      </c>
      <c r="S3476" s="19">
        <f>SUBTOTAL(9,S3471:S3475)</f>
        <v>0</v>
      </c>
      <c r="T3476" s="19">
        <f>SUBTOTAL(9,T3471:T3475)</f>
        <v>0</v>
      </c>
    </row>
    <row r="3477" spans="1:20" ht="29" outlineLevel="4" x14ac:dyDescent="0.35">
      <c r="A3477" s="9" t="s">
        <v>526</v>
      </c>
      <c r="B3477" s="9" t="s">
        <v>527</v>
      </c>
      <c r="C3477" s="12" t="s">
        <v>3990</v>
      </c>
      <c r="D3477" s="5" t="s">
        <v>4002</v>
      </c>
      <c r="E3477" s="9" t="s">
        <v>4002</v>
      </c>
      <c r="F3477" s="5" t="s">
        <v>529</v>
      </c>
      <c r="G3477" s="5" t="s">
        <v>4</v>
      </c>
      <c r="H3477" s="5" t="s">
        <v>4016</v>
      </c>
      <c r="I3477" s="4" t="s">
        <v>12647</v>
      </c>
      <c r="J3477" s="5" t="s">
        <v>4</v>
      </c>
      <c r="K3477" s="5" t="s">
        <v>4</v>
      </c>
      <c r="L3477" s="5" t="s">
        <v>4</v>
      </c>
      <c r="M3477" s="5" t="s">
        <v>5</v>
      </c>
      <c r="N3477" s="5" t="s">
        <v>4014</v>
      </c>
      <c r="O3477" s="18">
        <v>44392</v>
      </c>
      <c r="P3477" s="5" t="s">
        <v>4015</v>
      </c>
      <c r="Q3477" s="19">
        <v>8256.35</v>
      </c>
      <c r="R3477" s="19">
        <v>8256.35</v>
      </c>
      <c r="S3477" s="19">
        <v>0</v>
      </c>
      <c r="T3477" s="19">
        <v>0</v>
      </c>
    </row>
    <row r="3478" spans="1:20" ht="29" outlineLevel="4" x14ac:dyDescent="0.35">
      <c r="A3478" s="9" t="s">
        <v>526</v>
      </c>
      <c r="B3478" s="9" t="s">
        <v>527</v>
      </c>
      <c r="C3478" s="12" t="s">
        <v>3990</v>
      </c>
      <c r="D3478" s="5" t="s">
        <v>4002</v>
      </c>
      <c r="E3478" s="9" t="s">
        <v>4002</v>
      </c>
      <c r="F3478" s="5" t="s">
        <v>529</v>
      </c>
      <c r="G3478" s="5" t="s">
        <v>4</v>
      </c>
      <c r="H3478" s="5" t="s">
        <v>4016</v>
      </c>
      <c r="I3478" s="4" t="s">
        <v>12647</v>
      </c>
      <c r="J3478" s="5" t="s">
        <v>4</v>
      </c>
      <c r="K3478" s="5" t="s">
        <v>4</v>
      </c>
      <c r="L3478" s="5" t="s">
        <v>4</v>
      </c>
      <c r="M3478" s="5" t="s">
        <v>5</v>
      </c>
      <c r="N3478" s="5" t="s">
        <v>4017</v>
      </c>
      <c r="O3478" s="18">
        <v>44403</v>
      </c>
      <c r="P3478" s="5" t="s">
        <v>4018</v>
      </c>
      <c r="Q3478" s="19">
        <v>7686.94</v>
      </c>
      <c r="R3478" s="19">
        <v>7686.94</v>
      </c>
      <c r="S3478" s="19">
        <v>0</v>
      </c>
      <c r="T3478" s="19">
        <v>0</v>
      </c>
    </row>
    <row r="3479" spans="1:20" ht="29" outlineLevel="4" x14ac:dyDescent="0.35">
      <c r="A3479" s="9" t="s">
        <v>526</v>
      </c>
      <c r="B3479" s="9" t="s">
        <v>527</v>
      </c>
      <c r="C3479" s="12" t="s">
        <v>3990</v>
      </c>
      <c r="D3479" s="5" t="s">
        <v>4002</v>
      </c>
      <c r="E3479" s="9" t="s">
        <v>4002</v>
      </c>
      <c r="F3479" s="5" t="s">
        <v>529</v>
      </c>
      <c r="G3479" s="5" t="s">
        <v>4</v>
      </c>
      <c r="H3479" s="5" t="s">
        <v>4016</v>
      </c>
      <c r="I3479" s="4" t="s">
        <v>12647</v>
      </c>
      <c r="J3479" s="5" t="s">
        <v>4</v>
      </c>
      <c r="K3479" s="5" t="s">
        <v>4</v>
      </c>
      <c r="L3479" s="5" t="s">
        <v>4</v>
      </c>
      <c r="M3479" s="5" t="s">
        <v>5</v>
      </c>
      <c r="N3479" s="5" t="s">
        <v>4019</v>
      </c>
      <c r="O3479" s="18">
        <v>44459</v>
      </c>
      <c r="P3479" s="5" t="s">
        <v>4020</v>
      </c>
      <c r="Q3479" s="19">
        <v>11514.02</v>
      </c>
      <c r="R3479" s="19">
        <v>11514.02</v>
      </c>
      <c r="S3479" s="19">
        <v>0</v>
      </c>
      <c r="T3479" s="19">
        <v>0</v>
      </c>
    </row>
    <row r="3480" spans="1:20" ht="29" outlineLevel="4" x14ac:dyDescent="0.35">
      <c r="A3480" s="9" t="s">
        <v>526</v>
      </c>
      <c r="B3480" s="9" t="s">
        <v>527</v>
      </c>
      <c r="C3480" s="12" t="s">
        <v>3990</v>
      </c>
      <c r="D3480" s="5" t="s">
        <v>4002</v>
      </c>
      <c r="E3480" s="9" t="s">
        <v>4002</v>
      </c>
      <c r="F3480" s="5" t="s">
        <v>529</v>
      </c>
      <c r="G3480" s="5" t="s">
        <v>4</v>
      </c>
      <c r="H3480" s="5" t="s">
        <v>4016</v>
      </c>
      <c r="I3480" s="4" t="s">
        <v>12647</v>
      </c>
      <c r="J3480" s="5" t="s">
        <v>4</v>
      </c>
      <c r="K3480" s="5" t="s">
        <v>4</v>
      </c>
      <c r="L3480" s="5" t="s">
        <v>4</v>
      </c>
      <c r="M3480" s="5" t="s">
        <v>5</v>
      </c>
      <c r="N3480" s="5" t="s">
        <v>4021</v>
      </c>
      <c r="O3480" s="18">
        <v>44473</v>
      </c>
      <c r="P3480" s="5" t="s">
        <v>4022</v>
      </c>
      <c r="Q3480" s="19">
        <v>7467.72</v>
      </c>
      <c r="R3480" s="19">
        <v>7467.72</v>
      </c>
      <c r="S3480" s="19">
        <v>0</v>
      </c>
      <c r="T3480" s="19">
        <v>0</v>
      </c>
    </row>
    <row r="3481" spans="1:20" ht="29" outlineLevel="4" x14ac:dyDescent="0.35">
      <c r="A3481" s="9" t="s">
        <v>526</v>
      </c>
      <c r="B3481" s="9" t="s">
        <v>527</v>
      </c>
      <c r="C3481" s="12" t="s">
        <v>3990</v>
      </c>
      <c r="D3481" s="5" t="s">
        <v>4002</v>
      </c>
      <c r="E3481" s="9" t="s">
        <v>4002</v>
      </c>
      <c r="F3481" s="5" t="s">
        <v>529</v>
      </c>
      <c r="G3481" s="5" t="s">
        <v>4</v>
      </c>
      <c r="H3481" s="5" t="s">
        <v>4016</v>
      </c>
      <c r="I3481" s="4" t="s">
        <v>12647</v>
      </c>
      <c r="J3481" s="5" t="s">
        <v>4</v>
      </c>
      <c r="K3481" s="5" t="s">
        <v>4</v>
      </c>
      <c r="L3481" s="5" t="s">
        <v>4</v>
      </c>
      <c r="M3481" s="5" t="s">
        <v>5</v>
      </c>
      <c r="N3481" s="5" t="s">
        <v>4023</v>
      </c>
      <c r="O3481" s="18">
        <v>44487</v>
      </c>
      <c r="P3481" s="5" t="s">
        <v>4024</v>
      </c>
      <c r="Q3481" s="19">
        <v>9580.01</v>
      </c>
      <c r="R3481" s="19">
        <v>9580.01</v>
      </c>
      <c r="S3481" s="19">
        <v>0</v>
      </c>
      <c r="T3481" s="19">
        <v>0</v>
      </c>
    </row>
    <row r="3482" spans="1:20" outlineLevel="3" x14ac:dyDescent="0.35">
      <c r="H3482" s="1" t="s">
        <v>11596</v>
      </c>
      <c r="O3482" s="18"/>
      <c r="Q3482" s="19">
        <f>SUBTOTAL(9,Q3477:Q3481)</f>
        <v>44505.04</v>
      </c>
      <c r="R3482" s="19">
        <f>SUBTOTAL(9,R3477:R3481)</f>
        <v>44505.04</v>
      </c>
      <c r="S3482" s="19">
        <f>SUBTOTAL(9,S3477:S3481)</f>
        <v>0</v>
      </c>
      <c r="T3482" s="19">
        <f>SUBTOTAL(9,T3477:T3481)</f>
        <v>0</v>
      </c>
    </row>
    <row r="3483" spans="1:20" ht="29" outlineLevel="4" x14ac:dyDescent="0.35">
      <c r="A3483" s="9" t="s">
        <v>526</v>
      </c>
      <c r="B3483" s="9" t="s">
        <v>527</v>
      </c>
      <c r="C3483" s="12" t="s">
        <v>3990</v>
      </c>
      <c r="D3483" s="5" t="s">
        <v>4002</v>
      </c>
      <c r="E3483" s="9" t="s">
        <v>4002</v>
      </c>
      <c r="F3483" s="5" t="s">
        <v>529</v>
      </c>
      <c r="G3483" s="5" t="s">
        <v>4</v>
      </c>
      <c r="H3483" s="5" t="s">
        <v>4027</v>
      </c>
      <c r="I3483" s="4" t="s">
        <v>4028</v>
      </c>
      <c r="J3483" s="5" t="s">
        <v>4</v>
      </c>
      <c r="K3483" s="5" t="s">
        <v>4</v>
      </c>
      <c r="L3483" s="5" t="s">
        <v>4</v>
      </c>
      <c r="M3483" s="5" t="s">
        <v>5</v>
      </c>
      <c r="N3483" s="5" t="s">
        <v>4025</v>
      </c>
      <c r="O3483" s="18">
        <v>44403</v>
      </c>
      <c r="P3483" s="5" t="s">
        <v>4026</v>
      </c>
      <c r="Q3483" s="19">
        <v>5109.03</v>
      </c>
      <c r="R3483" s="19">
        <v>5109.03</v>
      </c>
      <c r="S3483" s="19">
        <v>0</v>
      </c>
      <c r="T3483" s="19">
        <v>0</v>
      </c>
    </row>
    <row r="3484" spans="1:20" ht="29" outlineLevel="4" x14ac:dyDescent="0.35">
      <c r="A3484" s="9" t="s">
        <v>526</v>
      </c>
      <c r="B3484" s="9" t="s">
        <v>527</v>
      </c>
      <c r="C3484" s="12" t="s">
        <v>3990</v>
      </c>
      <c r="D3484" s="5" t="s">
        <v>4002</v>
      </c>
      <c r="E3484" s="9" t="s">
        <v>4002</v>
      </c>
      <c r="F3484" s="5" t="s">
        <v>529</v>
      </c>
      <c r="G3484" s="5" t="s">
        <v>4</v>
      </c>
      <c r="H3484" s="5" t="s">
        <v>4027</v>
      </c>
      <c r="I3484" s="4" t="s">
        <v>4028</v>
      </c>
      <c r="J3484" s="5" t="s">
        <v>4</v>
      </c>
      <c r="K3484" s="5" t="s">
        <v>4</v>
      </c>
      <c r="L3484" s="5" t="s">
        <v>4</v>
      </c>
      <c r="M3484" s="5" t="s">
        <v>5</v>
      </c>
      <c r="N3484" s="5" t="s">
        <v>4029</v>
      </c>
      <c r="O3484" s="18">
        <v>44494</v>
      </c>
      <c r="P3484" s="5" t="s">
        <v>4030</v>
      </c>
      <c r="Q3484" s="19">
        <v>1219.46</v>
      </c>
      <c r="R3484" s="19">
        <v>1219.46</v>
      </c>
      <c r="S3484" s="19">
        <v>0</v>
      </c>
      <c r="T3484" s="19">
        <v>0</v>
      </c>
    </row>
    <row r="3485" spans="1:20" outlineLevel="3" x14ac:dyDescent="0.35">
      <c r="H3485" s="1" t="s">
        <v>11597</v>
      </c>
      <c r="O3485" s="18"/>
      <c r="Q3485" s="19">
        <f>SUBTOTAL(9,Q3483:Q3484)</f>
        <v>6328.49</v>
      </c>
      <c r="R3485" s="19">
        <f>SUBTOTAL(9,R3483:R3484)</f>
        <v>6328.49</v>
      </c>
      <c r="S3485" s="19">
        <f>SUBTOTAL(9,S3483:S3484)</f>
        <v>0</v>
      </c>
      <c r="T3485" s="19">
        <f>SUBTOTAL(9,T3483:T3484)</f>
        <v>0</v>
      </c>
    </row>
    <row r="3486" spans="1:20" ht="29" outlineLevel="4" x14ac:dyDescent="0.35">
      <c r="A3486" s="9" t="s">
        <v>104</v>
      </c>
      <c r="B3486" s="9" t="s">
        <v>105</v>
      </c>
      <c r="C3486" s="12" t="s">
        <v>3990</v>
      </c>
      <c r="D3486" s="5" t="s">
        <v>3991</v>
      </c>
      <c r="E3486" s="9" t="s">
        <v>3991</v>
      </c>
      <c r="F3486" s="5" t="s">
        <v>125</v>
      </c>
      <c r="G3486" s="5" t="s">
        <v>4</v>
      </c>
      <c r="H3486" s="5" t="s">
        <v>4032</v>
      </c>
      <c r="I3486" s="4" t="s">
        <v>4033</v>
      </c>
      <c r="J3486" s="5" t="s">
        <v>4</v>
      </c>
      <c r="K3486" s="5" t="s">
        <v>4</v>
      </c>
      <c r="L3486" s="5" t="s">
        <v>4</v>
      </c>
      <c r="M3486" s="5" t="s">
        <v>5</v>
      </c>
      <c r="N3486" s="5" t="s">
        <v>4031</v>
      </c>
      <c r="O3486" s="18">
        <v>44536</v>
      </c>
      <c r="P3486" s="5" t="s">
        <v>7</v>
      </c>
      <c r="Q3486" s="19">
        <v>6518</v>
      </c>
      <c r="R3486" s="19">
        <v>6518</v>
      </c>
      <c r="S3486" s="19">
        <v>0</v>
      </c>
      <c r="T3486" s="19">
        <v>0</v>
      </c>
    </row>
    <row r="3487" spans="1:20" ht="29" outlineLevel="4" x14ac:dyDescent="0.35">
      <c r="A3487" s="9" t="s">
        <v>104</v>
      </c>
      <c r="B3487" s="9" t="s">
        <v>105</v>
      </c>
      <c r="C3487" s="12" t="s">
        <v>3990</v>
      </c>
      <c r="D3487" s="5" t="s">
        <v>3991</v>
      </c>
      <c r="E3487" s="9" t="s">
        <v>3991</v>
      </c>
      <c r="F3487" s="5" t="s">
        <v>125</v>
      </c>
      <c r="G3487" s="5" t="s">
        <v>4</v>
      </c>
      <c r="H3487" s="5" t="s">
        <v>4032</v>
      </c>
      <c r="I3487" s="4" t="s">
        <v>4033</v>
      </c>
      <c r="J3487" s="5" t="s">
        <v>4</v>
      </c>
      <c r="K3487" s="5" t="s">
        <v>4</v>
      </c>
      <c r="L3487" s="5" t="s">
        <v>4</v>
      </c>
      <c r="M3487" s="5" t="s">
        <v>5</v>
      </c>
      <c r="N3487" s="5" t="s">
        <v>4034</v>
      </c>
      <c r="O3487" s="18">
        <v>44585</v>
      </c>
      <c r="P3487" s="5" t="s">
        <v>7</v>
      </c>
      <c r="Q3487" s="19">
        <v>7319</v>
      </c>
      <c r="R3487" s="19">
        <v>7319</v>
      </c>
      <c r="S3487" s="19">
        <v>0</v>
      </c>
      <c r="T3487" s="19">
        <v>0</v>
      </c>
    </row>
    <row r="3488" spans="1:20" outlineLevel="3" x14ac:dyDescent="0.35">
      <c r="H3488" s="1" t="s">
        <v>11598</v>
      </c>
      <c r="O3488" s="18"/>
      <c r="Q3488" s="19">
        <f>SUBTOTAL(9,Q3486:Q3487)</f>
        <v>13837</v>
      </c>
      <c r="R3488" s="19">
        <f>SUBTOTAL(9,R3486:R3487)</f>
        <v>13837</v>
      </c>
      <c r="S3488" s="19">
        <f>SUBTOTAL(9,S3486:S3487)</f>
        <v>0</v>
      </c>
      <c r="T3488" s="19">
        <f>SUBTOTAL(9,T3486:T3487)</f>
        <v>0</v>
      </c>
    </row>
    <row r="3489" spans="1:20" ht="29" outlineLevel="4" x14ac:dyDescent="0.35">
      <c r="A3489" s="9" t="s">
        <v>104</v>
      </c>
      <c r="B3489" s="9" t="s">
        <v>105</v>
      </c>
      <c r="C3489" s="12" t="s">
        <v>3990</v>
      </c>
      <c r="D3489" s="5" t="s">
        <v>3991</v>
      </c>
      <c r="E3489" s="9" t="s">
        <v>3991</v>
      </c>
      <c r="F3489" s="5" t="s">
        <v>125</v>
      </c>
      <c r="G3489" s="5" t="s">
        <v>4</v>
      </c>
      <c r="H3489" s="5" t="s">
        <v>4036</v>
      </c>
      <c r="I3489" s="4" t="s">
        <v>4037</v>
      </c>
      <c r="J3489" s="5" t="s">
        <v>4</v>
      </c>
      <c r="K3489" s="5" t="s">
        <v>4</v>
      </c>
      <c r="L3489" s="5" t="s">
        <v>4</v>
      </c>
      <c r="M3489" s="5" t="s">
        <v>5</v>
      </c>
      <c r="N3489" s="5" t="s">
        <v>4035</v>
      </c>
      <c r="O3489" s="18">
        <v>44508</v>
      </c>
      <c r="P3489" s="5" t="s">
        <v>7</v>
      </c>
      <c r="Q3489" s="19">
        <v>33505</v>
      </c>
      <c r="R3489" s="19">
        <v>33505</v>
      </c>
      <c r="S3489" s="19">
        <v>0</v>
      </c>
      <c r="T3489" s="19">
        <v>0</v>
      </c>
    </row>
    <row r="3490" spans="1:20" outlineLevel="3" x14ac:dyDescent="0.35">
      <c r="H3490" s="1" t="s">
        <v>11599</v>
      </c>
      <c r="O3490" s="18"/>
      <c r="Q3490" s="19">
        <f>SUBTOTAL(9,Q3489:Q3489)</f>
        <v>33505</v>
      </c>
      <c r="R3490" s="19">
        <f>SUBTOTAL(9,R3489:R3489)</f>
        <v>33505</v>
      </c>
      <c r="S3490" s="19">
        <f>SUBTOTAL(9,S3489:S3489)</f>
        <v>0</v>
      </c>
      <c r="T3490" s="19">
        <f>SUBTOTAL(9,T3489:T3489)</f>
        <v>0</v>
      </c>
    </row>
    <row r="3491" spans="1:20" ht="29" outlineLevel="4" x14ac:dyDescent="0.35">
      <c r="A3491" s="9" t="s">
        <v>104</v>
      </c>
      <c r="B3491" s="9" t="s">
        <v>105</v>
      </c>
      <c r="C3491" s="12" t="s">
        <v>3990</v>
      </c>
      <c r="D3491" s="5" t="s">
        <v>3991</v>
      </c>
      <c r="E3491" s="9" t="s">
        <v>3991</v>
      </c>
      <c r="F3491" s="5" t="s">
        <v>41</v>
      </c>
      <c r="G3491" s="5" t="s">
        <v>4</v>
      </c>
      <c r="H3491" s="5" t="s">
        <v>4039</v>
      </c>
      <c r="I3491" s="4" t="s">
        <v>4040</v>
      </c>
      <c r="J3491" s="5" t="s">
        <v>4</v>
      </c>
      <c r="K3491" s="5" t="s">
        <v>4</v>
      </c>
      <c r="L3491" s="5" t="s">
        <v>4</v>
      </c>
      <c r="M3491" s="5" t="s">
        <v>5</v>
      </c>
      <c r="N3491" s="5" t="s">
        <v>4038</v>
      </c>
      <c r="O3491" s="18">
        <v>44518</v>
      </c>
      <c r="P3491" s="5" t="s">
        <v>7</v>
      </c>
      <c r="Q3491" s="19">
        <v>9751</v>
      </c>
      <c r="R3491" s="19">
        <v>9751</v>
      </c>
      <c r="S3491" s="19">
        <v>0</v>
      </c>
      <c r="T3491" s="19">
        <v>0</v>
      </c>
    </row>
    <row r="3492" spans="1:20" ht="29" outlineLevel="4" x14ac:dyDescent="0.35">
      <c r="A3492" s="9" t="s">
        <v>104</v>
      </c>
      <c r="B3492" s="9" t="s">
        <v>105</v>
      </c>
      <c r="C3492" s="12" t="s">
        <v>3990</v>
      </c>
      <c r="D3492" s="5" t="s">
        <v>3991</v>
      </c>
      <c r="E3492" s="9" t="s">
        <v>3991</v>
      </c>
      <c r="F3492" s="5" t="s">
        <v>41</v>
      </c>
      <c r="G3492" s="5" t="s">
        <v>4</v>
      </c>
      <c r="H3492" s="5" t="s">
        <v>4039</v>
      </c>
      <c r="I3492" s="4" t="s">
        <v>4040</v>
      </c>
      <c r="J3492" s="5" t="s">
        <v>4</v>
      </c>
      <c r="K3492" s="5" t="s">
        <v>4</v>
      </c>
      <c r="L3492" s="5" t="s">
        <v>4</v>
      </c>
      <c r="M3492" s="5" t="s">
        <v>5</v>
      </c>
      <c r="N3492" s="5" t="s">
        <v>4041</v>
      </c>
      <c r="O3492" s="18">
        <v>44585</v>
      </c>
      <c r="P3492" s="5" t="s">
        <v>7</v>
      </c>
      <c r="Q3492" s="19">
        <v>9838</v>
      </c>
      <c r="R3492" s="19">
        <v>9838</v>
      </c>
      <c r="S3492" s="19">
        <v>0</v>
      </c>
      <c r="T3492" s="19">
        <v>0</v>
      </c>
    </row>
    <row r="3493" spans="1:20" ht="29" outlineLevel="4" x14ac:dyDescent="0.35">
      <c r="A3493" s="9" t="s">
        <v>104</v>
      </c>
      <c r="B3493" s="9" t="s">
        <v>105</v>
      </c>
      <c r="C3493" s="12" t="s">
        <v>3990</v>
      </c>
      <c r="D3493" s="5" t="s">
        <v>3991</v>
      </c>
      <c r="E3493" s="9" t="s">
        <v>3991</v>
      </c>
      <c r="F3493" s="5" t="s">
        <v>41</v>
      </c>
      <c r="G3493" s="5" t="s">
        <v>4</v>
      </c>
      <c r="H3493" s="5" t="s">
        <v>4039</v>
      </c>
      <c r="I3493" s="4" t="s">
        <v>4040</v>
      </c>
      <c r="J3493" s="5" t="s">
        <v>4</v>
      </c>
      <c r="K3493" s="5" t="s">
        <v>4</v>
      </c>
      <c r="L3493" s="5" t="s">
        <v>4</v>
      </c>
      <c r="M3493" s="5" t="s">
        <v>5</v>
      </c>
      <c r="N3493" s="5" t="s">
        <v>4042</v>
      </c>
      <c r="O3493" s="18">
        <v>44690</v>
      </c>
      <c r="P3493" s="5" t="s">
        <v>7</v>
      </c>
      <c r="Q3493" s="19">
        <v>9772</v>
      </c>
      <c r="R3493" s="19">
        <v>9772</v>
      </c>
      <c r="S3493" s="19">
        <v>0</v>
      </c>
      <c r="T3493" s="19">
        <v>0</v>
      </c>
    </row>
    <row r="3494" spans="1:20" outlineLevel="3" x14ac:dyDescent="0.35">
      <c r="H3494" s="1" t="s">
        <v>11600</v>
      </c>
      <c r="O3494" s="18"/>
      <c r="Q3494" s="19">
        <f>SUBTOTAL(9,Q3491:Q3493)</f>
        <v>29361</v>
      </c>
      <c r="R3494" s="19">
        <f>SUBTOTAL(9,R3491:R3493)</f>
        <v>29361</v>
      </c>
      <c r="S3494" s="19">
        <f>SUBTOTAL(9,S3491:S3493)</f>
        <v>0</v>
      </c>
      <c r="T3494" s="19">
        <f>SUBTOTAL(9,T3491:T3493)</f>
        <v>0</v>
      </c>
    </row>
    <row r="3495" spans="1:20" ht="29" outlineLevel="4" x14ac:dyDescent="0.35">
      <c r="A3495" s="9" t="s">
        <v>104</v>
      </c>
      <c r="B3495" s="9" t="s">
        <v>105</v>
      </c>
      <c r="C3495" s="12" t="s">
        <v>3990</v>
      </c>
      <c r="D3495" s="5" t="s">
        <v>3991</v>
      </c>
      <c r="E3495" s="9" t="s">
        <v>3991</v>
      </c>
      <c r="F3495" s="5" t="s">
        <v>4</v>
      </c>
      <c r="G3495" s="5" t="s">
        <v>45</v>
      </c>
      <c r="H3495" s="5" t="s">
        <v>4044</v>
      </c>
      <c r="I3495" s="4" t="s">
        <v>4045</v>
      </c>
      <c r="J3495" s="5" t="s">
        <v>4</v>
      </c>
      <c r="K3495" s="5" t="s">
        <v>4</v>
      </c>
      <c r="L3495" s="5" t="s">
        <v>4</v>
      </c>
      <c r="M3495" s="5" t="s">
        <v>5</v>
      </c>
      <c r="N3495" s="5" t="s">
        <v>4043</v>
      </c>
      <c r="O3495" s="18">
        <v>44537</v>
      </c>
      <c r="P3495" s="5" t="s">
        <v>7</v>
      </c>
      <c r="Q3495" s="19">
        <v>1364.12</v>
      </c>
      <c r="R3495" s="19">
        <v>0</v>
      </c>
      <c r="S3495" s="19">
        <v>1364.12</v>
      </c>
      <c r="T3495" s="19">
        <v>0</v>
      </c>
    </row>
    <row r="3496" spans="1:20" ht="29" outlineLevel="4" x14ac:dyDescent="0.35">
      <c r="A3496" s="9" t="s">
        <v>104</v>
      </c>
      <c r="B3496" s="9" t="s">
        <v>105</v>
      </c>
      <c r="C3496" s="12" t="s">
        <v>3990</v>
      </c>
      <c r="D3496" s="5" t="s">
        <v>3991</v>
      </c>
      <c r="E3496" s="9" t="s">
        <v>3991</v>
      </c>
      <c r="F3496" s="5" t="s">
        <v>49</v>
      </c>
      <c r="G3496" s="5" t="s">
        <v>4</v>
      </c>
      <c r="H3496" s="5" t="s">
        <v>4044</v>
      </c>
      <c r="I3496" s="4" t="s">
        <v>4045</v>
      </c>
      <c r="J3496" s="5" t="s">
        <v>4</v>
      </c>
      <c r="K3496" s="5" t="s">
        <v>4</v>
      </c>
      <c r="L3496" s="5" t="s">
        <v>4</v>
      </c>
      <c r="M3496" s="5" t="s">
        <v>5</v>
      </c>
      <c r="N3496" s="5" t="s">
        <v>4043</v>
      </c>
      <c r="O3496" s="18">
        <v>44537</v>
      </c>
      <c r="P3496" s="5" t="s">
        <v>7</v>
      </c>
      <c r="Q3496" s="19">
        <v>21827.88</v>
      </c>
      <c r="R3496" s="19">
        <v>21827.88</v>
      </c>
      <c r="S3496" s="19">
        <v>0</v>
      </c>
      <c r="T3496" s="19">
        <v>0</v>
      </c>
    </row>
    <row r="3497" spans="1:20" outlineLevel="3" x14ac:dyDescent="0.35">
      <c r="H3497" s="1" t="s">
        <v>11601</v>
      </c>
      <c r="O3497" s="18"/>
      <c r="Q3497" s="19">
        <f>SUBTOTAL(9,Q3495:Q3496)</f>
        <v>23192</v>
      </c>
      <c r="R3497" s="19">
        <f>SUBTOTAL(9,R3495:R3496)</f>
        <v>21827.88</v>
      </c>
      <c r="S3497" s="19">
        <f>SUBTOTAL(9,S3495:S3496)</f>
        <v>1364.12</v>
      </c>
      <c r="T3497" s="19">
        <f>SUBTOTAL(9,T3495:T3496)</f>
        <v>0</v>
      </c>
    </row>
    <row r="3498" spans="1:20" ht="29" outlineLevel="4" x14ac:dyDescent="0.35">
      <c r="A3498" s="9" t="s">
        <v>526</v>
      </c>
      <c r="B3498" s="9" t="s">
        <v>527</v>
      </c>
      <c r="C3498" s="12" t="s">
        <v>3990</v>
      </c>
      <c r="D3498" s="5" t="s">
        <v>4002</v>
      </c>
      <c r="E3498" s="9" t="s">
        <v>4002</v>
      </c>
      <c r="F3498" s="5" t="s">
        <v>529</v>
      </c>
      <c r="G3498" s="5" t="s">
        <v>4</v>
      </c>
      <c r="H3498" s="5" t="s">
        <v>4048</v>
      </c>
      <c r="I3498" s="4" t="s">
        <v>4049</v>
      </c>
      <c r="J3498" s="5" t="s">
        <v>4</v>
      </c>
      <c r="K3498" s="5" t="s">
        <v>4</v>
      </c>
      <c r="L3498" s="5" t="s">
        <v>4</v>
      </c>
      <c r="M3498" s="5" t="s">
        <v>5</v>
      </c>
      <c r="N3498" s="5" t="s">
        <v>4046</v>
      </c>
      <c r="O3498" s="18">
        <v>44595</v>
      </c>
      <c r="P3498" s="5" t="s">
        <v>4047</v>
      </c>
      <c r="Q3498" s="19">
        <v>7352.78</v>
      </c>
      <c r="R3498" s="19">
        <v>7352.78</v>
      </c>
      <c r="S3498" s="19">
        <v>0</v>
      </c>
      <c r="T3498" s="19">
        <v>0</v>
      </c>
    </row>
    <row r="3499" spans="1:20" ht="29" outlineLevel="4" x14ac:dyDescent="0.35">
      <c r="A3499" s="9" t="s">
        <v>526</v>
      </c>
      <c r="B3499" s="9" t="s">
        <v>527</v>
      </c>
      <c r="C3499" s="12" t="s">
        <v>3990</v>
      </c>
      <c r="D3499" s="5" t="s">
        <v>4002</v>
      </c>
      <c r="E3499" s="9" t="s">
        <v>4002</v>
      </c>
      <c r="F3499" s="5" t="s">
        <v>529</v>
      </c>
      <c r="G3499" s="5" t="s">
        <v>4</v>
      </c>
      <c r="H3499" s="5" t="s">
        <v>4048</v>
      </c>
      <c r="I3499" s="4" t="s">
        <v>4049</v>
      </c>
      <c r="J3499" s="5" t="s">
        <v>4</v>
      </c>
      <c r="K3499" s="5" t="s">
        <v>4</v>
      </c>
      <c r="L3499" s="5" t="s">
        <v>4</v>
      </c>
      <c r="M3499" s="5" t="s">
        <v>5</v>
      </c>
      <c r="N3499" s="5" t="s">
        <v>4050</v>
      </c>
      <c r="O3499" s="18">
        <v>44616</v>
      </c>
      <c r="P3499" s="5" t="s">
        <v>4051</v>
      </c>
      <c r="Q3499" s="19">
        <v>9145.76</v>
      </c>
      <c r="R3499" s="19">
        <v>9145.76</v>
      </c>
      <c r="S3499" s="19">
        <v>0</v>
      </c>
      <c r="T3499" s="19">
        <v>0</v>
      </c>
    </row>
    <row r="3500" spans="1:20" ht="29" outlineLevel="4" x14ac:dyDescent="0.35">
      <c r="A3500" s="9" t="s">
        <v>526</v>
      </c>
      <c r="B3500" s="9" t="s">
        <v>527</v>
      </c>
      <c r="C3500" s="12" t="s">
        <v>3990</v>
      </c>
      <c r="D3500" s="5" t="s">
        <v>4002</v>
      </c>
      <c r="E3500" s="9" t="s">
        <v>4002</v>
      </c>
      <c r="F3500" s="5" t="s">
        <v>529</v>
      </c>
      <c r="G3500" s="5" t="s">
        <v>4</v>
      </c>
      <c r="H3500" s="5" t="s">
        <v>4048</v>
      </c>
      <c r="I3500" s="4" t="s">
        <v>4049</v>
      </c>
      <c r="J3500" s="5" t="s">
        <v>4</v>
      </c>
      <c r="K3500" s="5" t="s">
        <v>4</v>
      </c>
      <c r="L3500" s="5" t="s">
        <v>4</v>
      </c>
      <c r="M3500" s="5" t="s">
        <v>5</v>
      </c>
      <c r="N3500" s="5" t="s">
        <v>4052</v>
      </c>
      <c r="O3500" s="18">
        <v>44620</v>
      </c>
      <c r="P3500" s="5" t="s">
        <v>4053</v>
      </c>
      <c r="Q3500" s="19">
        <v>9173.6</v>
      </c>
      <c r="R3500" s="19">
        <v>9173.6</v>
      </c>
      <c r="S3500" s="19">
        <v>0</v>
      </c>
      <c r="T3500" s="19">
        <v>0</v>
      </c>
    </row>
    <row r="3501" spans="1:20" ht="29" outlineLevel="4" x14ac:dyDescent="0.35">
      <c r="A3501" s="9" t="s">
        <v>526</v>
      </c>
      <c r="B3501" s="9" t="s">
        <v>527</v>
      </c>
      <c r="C3501" s="12" t="s">
        <v>3990</v>
      </c>
      <c r="D3501" s="5" t="s">
        <v>4002</v>
      </c>
      <c r="E3501" s="9" t="s">
        <v>4002</v>
      </c>
      <c r="F3501" s="5" t="s">
        <v>529</v>
      </c>
      <c r="G3501" s="5" t="s">
        <v>4</v>
      </c>
      <c r="H3501" s="5" t="s">
        <v>4048</v>
      </c>
      <c r="I3501" s="4" t="s">
        <v>4049</v>
      </c>
      <c r="J3501" s="5" t="s">
        <v>4</v>
      </c>
      <c r="K3501" s="5" t="s">
        <v>4</v>
      </c>
      <c r="L3501" s="5" t="s">
        <v>4</v>
      </c>
      <c r="M3501" s="5" t="s">
        <v>5</v>
      </c>
      <c r="N3501" s="5" t="s">
        <v>4054</v>
      </c>
      <c r="O3501" s="18">
        <v>44693</v>
      </c>
      <c r="P3501" s="5" t="s">
        <v>4055</v>
      </c>
      <c r="Q3501" s="19">
        <v>8663.49</v>
      </c>
      <c r="R3501" s="19">
        <v>8663.49</v>
      </c>
      <c r="S3501" s="19">
        <v>0</v>
      </c>
      <c r="T3501" s="19">
        <v>0</v>
      </c>
    </row>
    <row r="3502" spans="1:20" outlineLevel="3" x14ac:dyDescent="0.35">
      <c r="H3502" s="1" t="s">
        <v>11602</v>
      </c>
      <c r="O3502" s="18"/>
      <c r="Q3502" s="19">
        <f>SUBTOTAL(9,Q3498:Q3501)</f>
        <v>34335.629999999997</v>
      </c>
      <c r="R3502" s="19">
        <f>SUBTOTAL(9,R3498:R3501)</f>
        <v>34335.629999999997</v>
      </c>
      <c r="S3502" s="19">
        <f>SUBTOTAL(9,S3498:S3501)</f>
        <v>0</v>
      </c>
      <c r="T3502" s="19">
        <f>SUBTOTAL(9,T3498:T3501)</f>
        <v>0</v>
      </c>
    </row>
    <row r="3503" spans="1:20" ht="29" outlineLevel="4" x14ac:dyDescent="0.35">
      <c r="A3503" s="9" t="s">
        <v>526</v>
      </c>
      <c r="B3503" s="9" t="s">
        <v>527</v>
      </c>
      <c r="C3503" s="12" t="s">
        <v>3990</v>
      </c>
      <c r="D3503" s="5" t="s">
        <v>4002</v>
      </c>
      <c r="E3503" s="9" t="s">
        <v>4002</v>
      </c>
      <c r="F3503" s="5" t="s">
        <v>529</v>
      </c>
      <c r="G3503" s="5" t="s">
        <v>4</v>
      </c>
      <c r="H3503" s="5" t="s">
        <v>4058</v>
      </c>
      <c r="I3503" s="4" t="s">
        <v>12648</v>
      </c>
      <c r="J3503" s="5" t="s">
        <v>4</v>
      </c>
      <c r="K3503" s="5" t="s">
        <v>4</v>
      </c>
      <c r="L3503" s="5" t="s">
        <v>4</v>
      </c>
      <c r="M3503" s="5" t="s">
        <v>5</v>
      </c>
      <c r="N3503" s="5" t="s">
        <v>4056</v>
      </c>
      <c r="O3503" s="18">
        <v>44552</v>
      </c>
      <c r="P3503" s="5" t="s">
        <v>4057</v>
      </c>
      <c r="Q3503" s="19">
        <v>6911.82</v>
      </c>
      <c r="R3503" s="19">
        <v>6911.82</v>
      </c>
      <c r="S3503" s="19">
        <v>0</v>
      </c>
      <c r="T3503" s="19">
        <v>0</v>
      </c>
    </row>
    <row r="3504" spans="1:20" ht="29" outlineLevel="4" x14ac:dyDescent="0.35">
      <c r="A3504" s="9" t="s">
        <v>526</v>
      </c>
      <c r="B3504" s="9" t="s">
        <v>527</v>
      </c>
      <c r="C3504" s="12" t="s">
        <v>3990</v>
      </c>
      <c r="D3504" s="5" t="s">
        <v>4002</v>
      </c>
      <c r="E3504" s="9" t="s">
        <v>4002</v>
      </c>
      <c r="F3504" s="5" t="s">
        <v>529</v>
      </c>
      <c r="G3504" s="5" t="s">
        <v>4</v>
      </c>
      <c r="H3504" s="5" t="s">
        <v>4058</v>
      </c>
      <c r="I3504" s="4" t="s">
        <v>12648</v>
      </c>
      <c r="J3504" s="5" t="s">
        <v>4</v>
      </c>
      <c r="K3504" s="5" t="s">
        <v>4</v>
      </c>
      <c r="L3504" s="5" t="s">
        <v>4</v>
      </c>
      <c r="M3504" s="5" t="s">
        <v>5</v>
      </c>
      <c r="N3504" s="5" t="s">
        <v>4059</v>
      </c>
      <c r="O3504" s="18">
        <v>44571</v>
      </c>
      <c r="P3504" s="5" t="s">
        <v>4060</v>
      </c>
      <c r="Q3504" s="19">
        <v>7297.79</v>
      </c>
      <c r="R3504" s="19">
        <v>7297.79</v>
      </c>
      <c r="S3504" s="19">
        <v>0</v>
      </c>
      <c r="T3504" s="19">
        <v>0</v>
      </c>
    </row>
    <row r="3505" spans="1:20" ht="29" outlineLevel="4" x14ac:dyDescent="0.35">
      <c r="A3505" s="9" t="s">
        <v>526</v>
      </c>
      <c r="B3505" s="9" t="s">
        <v>527</v>
      </c>
      <c r="C3505" s="12" t="s">
        <v>3990</v>
      </c>
      <c r="D3505" s="5" t="s">
        <v>4002</v>
      </c>
      <c r="E3505" s="9" t="s">
        <v>4002</v>
      </c>
      <c r="F3505" s="5" t="s">
        <v>529</v>
      </c>
      <c r="G3505" s="5" t="s">
        <v>4</v>
      </c>
      <c r="H3505" s="5" t="s">
        <v>4058</v>
      </c>
      <c r="I3505" s="4" t="s">
        <v>12648</v>
      </c>
      <c r="J3505" s="5" t="s">
        <v>4</v>
      </c>
      <c r="K3505" s="5" t="s">
        <v>4</v>
      </c>
      <c r="L3505" s="5" t="s">
        <v>4</v>
      </c>
      <c r="M3505" s="5" t="s">
        <v>5</v>
      </c>
      <c r="N3505" s="5" t="s">
        <v>4061</v>
      </c>
      <c r="O3505" s="18">
        <v>44595</v>
      </c>
      <c r="P3505" s="5" t="s">
        <v>4062</v>
      </c>
      <c r="Q3505" s="19">
        <v>7709.17</v>
      </c>
      <c r="R3505" s="19">
        <v>7709.17</v>
      </c>
      <c r="S3505" s="19">
        <v>0</v>
      </c>
      <c r="T3505" s="19">
        <v>0</v>
      </c>
    </row>
    <row r="3506" spans="1:20" ht="29" outlineLevel="4" x14ac:dyDescent="0.35">
      <c r="A3506" s="9" t="s">
        <v>526</v>
      </c>
      <c r="B3506" s="9" t="s">
        <v>527</v>
      </c>
      <c r="C3506" s="12" t="s">
        <v>3990</v>
      </c>
      <c r="D3506" s="5" t="s">
        <v>4002</v>
      </c>
      <c r="E3506" s="9" t="s">
        <v>4002</v>
      </c>
      <c r="F3506" s="5" t="s">
        <v>529</v>
      </c>
      <c r="G3506" s="5" t="s">
        <v>4</v>
      </c>
      <c r="H3506" s="5" t="s">
        <v>4058</v>
      </c>
      <c r="I3506" s="4" t="s">
        <v>12648</v>
      </c>
      <c r="J3506" s="5" t="s">
        <v>4</v>
      </c>
      <c r="K3506" s="5" t="s">
        <v>4</v>
      </c>
      <c r="L3506" s="5" t="s">
        <v>4</v>
      </c>
      <c r="M3506" s="5" t="s">
        <v>5</v>
      </c>
      <c r="N3506" s="5" t="s">
        <v>4063</v>
      </c>
      <c r="O3506" s="18">
        <v>44637</v>
      </c>
      <c r="P3506" s="5" t="s">
        <v>4064</v>
      </c>
      <c r="Q3506" s="19">
        <v>5785.76</v>
      </c>
      <c r="R3506" s="19">
        <v>5785.76</v>
      </c>
      <c r="S3506" s="19">
        <v>0</v>
      </c>
      <c r="T3506" s="19">
        <v>0</v>
      </c>
    </row>
    <row r="3507" spans="1:20" ht="29" outlineLevel="4" x14ac:dyDescent="0.35">
      <c r="A3507" s="9" t="s">
        <v>526</v>
      </c>
      <c r="B3507" s="9" t="s">
        <v>527</v>
      </c>
      <c r="C3507" s="12" t="s">
        <v>3990</v>
      </c>
      <c r="D3507" s="5" t="s">
        <v>4002</v>
      </c>
      <c r="E3507" s="9" t="s">
        <v>4002</v>
      </c>
      <c r="F3507" s="5" t="s">
        <v>529</v>
      </c>
      <c r="G3507" s="5" t="s">
        <v>4</v>
      </c>
      <c r="H3507" s="5" t="s">
        <v>4058</v>
      </c>
      <c r="I3507" s="4" t="s">
        <v>12648</v>
      </c>
      <c r="J3507" s="5" t="s">
        <v>4</v>
      </c>
      <c r="K3507" s="5" t="s">
        <v>4</v>
      </c>
      <c r="L3507" s="5" t="s">
        <v>4</v>
      </c>
      <c r="M3507" s="5" t="s">
        <v>5</v>
      </c>
      <c r="N3507" s="5" t="s">
        <v>4065</v>
      </c>
      <c r="O3507" s="18">
        <v>44651</v>
      </c>
      <c r="P3507" s="5" t="s">
        <v>4066</v>
      </c>
      <c r="Q3507" s="19">
        <v>3927.19</v>
      </c>
      <c r="R3507" s="19">
        <v>3927.19</v>
      </c>
      <c r="S3507" s="19">
        <v>0</v>
      </c>
      <c r="T3507" s="19">
        <v>0</v>
      </c>
    </row>
    <row r="3508" spans="1:20" ht="29" outlineLevel="4" x14ac:dyDescent="0.35">
      <c r="A3508" s="9" t="s">
        <v>526</v>
      </c>
      <c r="B3508" s="9" t="s">
        <v>527</v>
      </c>
      <c r="C3508" s="12" t="s">
        <v>3990</v>
      </c>
      <c r="D3508" s="5" t="s">
        <v>4002</v>
      </c>
      <c r="E3508" s="9" t="s">
        <v>4002</v>
      </c>
      <c r="F3508" s="5" t="s">
        <v>529</v>
      </c>
      <c r="G3508" s="5" t="s">
        <v>4</v>
      </c>
      <c r="H3508" s="5" t="s">
        <v>4058</v>
      </c>
      <c r="I3508" s="4" t="s">
        <v>12648</v>
      </c>
      <c r="J3508" s="5" t="s">
        <v>4</v>
      </c>
      <c r="K3508" s="5" t="s">
        <v>4</v>
      </c>
      <c r="L3508" s="5" t="s">
        <v>4</v>
      </c>
      <c r="M3508" s="5" t="s">
        <v>5</v>
      </c>
      <c r="N3508" s="5" t="s">
        <v>4067</v>
      </c>
      <c r="O3508" s="18">
        <v>44679</v>
      </c>
      <c r="P3508" s="5" t="s">
        <v>4068</v>
      </c>
      <c r="Q3508" s="19">
        <v>5642.58</v>
      </c>
      <c r="R3508" s="19">
        <v>5642.58</v>
      </c>
      <c r="S3508" s="19">
        <v>0</v>
      </c>
      <c r="T3508" s="19">
        <v>0</v>
      </c>
    </row>
    <row r="3509" spans="1:20" ht="29" outlineLevel="4" x14ac:dyDescent="0.35">
      <c r="A3509" s="9" t="s">
        <v>526</v>
      </c>
      <c r="B3509" s="9" t="s">
        <v>527</v>
      </c>
      <c r="C3509" s="12" t="s">
        <v>3990</v>
      </c>
      <c r="D3509" s="5" t="s">
        <v>4002</v>
      </c>
      <c r="E3509" s="9" t="s">
        <v>4002</v>
      </c>
      <c r="F3509" s="5" t="s">
        <v>529</v>
      </c>
      <c r="G3509" s="5" t="s">
        <v>4</v>
      </c>
      <c r="H3509" s="5" t="s">
        <v>4058</v>
      </c>
      <c r="I3509" s="4" t="s">
        <v>12648</v>
      </c>
      <c r="J3509" s="5" t="s">
        <v>4</v>
      </c>
      <c r="K3509" s="5" t="s">
        <v>4</v>
      </c>
      <c r="L3509" s="5" t="s">
        <v>4</v>
      </c>
      <c r="M3509" s="5" t="s">
        <v>5</v>
      </c>
      <c r="N3509" s="5" t="s">
        <v>4069</v>
      </c>
      <c r="O3509" s="18">
        <v>44728</v>
      </c>
      <c r="P3509" s="5" t="s">
        <v>4070</v>
      </c>
      <c r="Q3509" s="19">
        <v>3785.8</v>
      </c>
      <c r="R3509" s="19">
        <v>3785.8</v>
      </c>
      <c r="S3509" s="19">
        <v>0</v>
      </c>
      <c r="T3509" s="19">
        <v>0</v>
      </c>
    </row>
    <row r="3510" spans="1:20" outlineLevel="3" x14ac:dyDescent="0.35">
      <c r="H3510" s="1" t="s">
        <v>11603</v>
      </c>
      <c r="O3510" s="18"/>
      <c r="Q3510" s="19">
        <f>SUBTOTAL(9,Q3503:Q3509)</f>
        <v>41060.11</v>
      </c>
      <c r="R3510" s="19">
        <f>SUBTOTAL(9,R3503:R3509)</f>
        <v>41060.11</v>
      </c>
      <c r="S3510" s="19">
        <f>SUBTOTAL(9,S3503:S3509)</f>
        <v>0</v>
      </c>
      <c r="T3510" s="19">
        <f>SUBTOTAL(9,T3503:T3509)</f>
        <v>0</v>
      </c>
    </row>
    <row r="3511" spans="1:20" ht="29" outlineLevel="4" x14ac:dyDescent="0.35">
      <c r="A3511" s="9" t="s">
        <v>526</v>
      </c>
      <c r="B3511" s="9" t="s">
        <v>527</v>
      </c>
      <c r="C3511" s="12" t="s">
        <v>3990</v>
      </c>
      <c r="D3511" s="5" t="s">
        <v>4002</v>
      </c>
      <c r="E3511" s="9" t="s">
        <v>4002</v>
      </c>
      <c r="F3511" s="5" t="s">
        <v>529</v>
      </c>
      <c r="G3511" s="5" t="s">
        <v>4</v>
      </c>
      <c r="H3511" s="5" t="s">
        <v>4073</v>
      </c>
      <c r="I3511" s="4" t="s">
        <v>4074</v>
      </c>
      <c r="J3511" s="5" t="s">
        <v>4</v>
      </c>
      <c r="K3511" s="5" t="s">
        <v>4</v>
      </c>
      <c r="L3511" s="5" t="s">
        <v>4</v>
      </c>
      <c r="M3511" s="5" t="s">
        <v>5</v>
      </c>
      <c r="N3511" s="5" t="s">
        <v>4071</v>
      </c>
      <c r="O3511" s="18">
        <v>44679</v>
      </c>
      <c r="P3511" s="5" t="s">
        <v>4072</v>
      </c>
      <c r="Q3511" s="19">
        <v>88.69</v>
      </c>
      <c r="R3511" s="19">
        <v>88.69</v>
      </c>
      <c r="S3511" s="19">
        <v>0</v>
      </c>
      <c r="T3511" s="19">
        <v>0</v>
      </c>
    </row>
    <row r="3512" spans="1:20" ht="29" outlineLevel="4" x14ac:dyDescent="0.35">
      <c r="A3512" s="9" t="s">
        <v>526</v>
      </c>
      <c r="B3512" s="9" t="s">
        <v>527</v>
      </c>
      <c r="C3512" s="12" t="s">
        <v>3990</v>
      </c>
      <c r="D3512" s="5" t="s">
        <v>4002</v>
      </c>
      <c r="E3512" s="9" t="s">
        <v>4002</v>
      </c>
      <c r="F3512" s="5" t="s">
        <v>529</v>
      </c>
      <c r="G3512" s="5" t="s">
        <v>4</v>
      </c>
      <c r="H3512" s="5" t="s">
        <v>4073</v>
      </c>
      <c r="I3512" s="4" t="s">
        <v>4074</v>
      </c>
      <c r="J3512" s="5" t="s">
        <v>4</v>
      </c>
      <c r="K3512" s="5" t="s">
        <v>4</v>
      </c>
      <c r="L3512" s="5" t="s">
        <v>4</v>
      </c>
      <c r="M3512" s="5" t="s">
        <v>5</v>
      </c>
      <c r="N3512" s="5" t="s">
        <v>4075</v>
      </c>
      <c r="O3512" s="18">
        <v>44686</v>
      </c>
      <c r="P3512" s="5" t="s">
        <v>4076</v>
      </c>
      <c r="Q3512" s="19">
        <v>15109.03</v>
      </c>
      <c r="R3512" s="19">
        <v>15109.03</v>
      </c>
      <c r="S3512" s="19">
        <v>0</v>
      </c>
      <c r="T3512" s="19">
        <v>0</v>
      </c>
    </row>
    <row r="3513" spans="1:20" outlineLevel="3" x14ac:dyDescent="0.35">
      <c r="H3513" s="1" t="s">
        <v>11604</v>
      </c>
      <c r="O3513" s="18"/>
      <c r="Q3513" s="19">
        <f>SUBTOTAL(9,Q3511:Q3512)</f>
        <v>15197.720000000001</v>
      </c>
      <c r="R3513" s="19">
        <f>SUBTOTAL(9,R3511:R3512)</f>
        <v>15197.720000000001</v>
      </c>
      <c r="S3513" s="19">
        <f>SUBTOTAL(9,S3511:S3512)</f>
        <v>0</v>
      </c>
      <c r="T3513" s="19">
        <f>SUBTOTAL(9,T3511:T3512)</f>
        <v>0</v>
      </c>
    </row>
    <row r="3514" spans="1:20" outlineLevel="4" x14ac:dyDescent="0.35">
      <c r="A3514" s="9" t="s">
        <v>104</v>
      </c>
      <c r="B3514" s="9" t="s">
        <v>105</v>
      </c>
      <c r="C3514" s="12" t="s">
        <v>3990</v>
      </c>
      <c r="D3514" s="5" t="s">
        <v>4077</v>
      </c>
      <c r="E3514" s="9" t="s">
        <v>4077</v>
      </c>
      <c r="F3514" s="5" t="s">
        <v>4</v>
      </c>
      <c r="G3514" s="5" t="s">
        <v>106</v>
      </c>
      <c r="H3514" s="5" t="s">
        <v>108</v>
      </c>
      <c r="I3514" s="20" t="s">
        <v>12479</v>
      </c>
      <c r="J3514" s="5" t="s">
        <v>4</v>
      </c>
      <c r="K3514" s="5" t="s">
        <v>4</v>
      </c>
      <c r="L3514" s="5" t="s">
        <v>4</v>
      </c>
      <c r="M3514" s="5" t="s">
        <v>5</v>
      </c>
      <c r="N3514" s="5" t="s">
        <v>4078</v>
      </c>
      <c r="O3514" s="18">
        <v>44524</v>
      </c>
      <c r="P3514" s="5" t="s">
        <v>7</v>
      </c>
      <c r="Q3514" s="19">
        <v>98755</v>
      </c>
      <c r="R3514" s="19">
        <v>0</v>
      </c>
      <c r="S3514" s="19">
        <v>98755</v>
      </c>
      <c r="T3514" s="19">
        <v>0</v>
      </c>
    </row>
    <row r="3515" spans="1:20" outlineLevel="3" x14ac:dyDescent="0.35">
      <c r="H3515" s="1" t="s">
        <v>10932</v>
      </c>
      <c r="O3515" s="18"/>
      <c r="Q3515" s="19">
        <f>SUBTOTAL(9,Q3514:Q3514)</f>
        <v>98755</v>
      </c>
      <c r="R3515" s="19">
        <f>SUBTOTAL(9,R3514:R3514)</f>
        <v>0</v>
      </c>
      <c r="S3515" s="19">
        <f>SUBTOTAL(9,S3514:S3514)</f>
        <v>98755</v>
      </c>
      <c r="T3515" s="19">
        <f>SUBTOTAL(9,T3514:T3514)</f>
        <v>0</v>
      </c>
    </row>
    <row r="3516" spans="1:20" outlineLevel="4" x14ac:dyDescent="0.35">
      <c r="A3516" s="9" t="s">
        <v>104</v>
      </c>
      <c r="B3516" s="9" t="s">
        <v>105</v>
      </c>
      <c r="C3516" s="12" t="s">
        <v>3990</v>
      </c>
      <c r="D3516" s="5" t="s">
        <v>4077</v>
      </c>
      <c r="E3516" s="9" t="s">
        <v>4077</v>
      </c>
      <c r="F3516" s="5" t="s">
        <v>4</v>
      </c>
      <c r="G3516" s="5" t="s">
        <v>106</v>
      </c>
      <c r="H3516" s="5" t="s">
        <v>109</v>
      </c>
      <c r="I3516" s="20" t="s">
        <v>12480</v>
      </c>
      <c r="J3516" s="5" t="s">
        <v>4</v>
      </c>
      <c r="K3516" s="5" t="s">
        <v>4</v>
      </c>
      <c r="L3516" s="5" t="s">
        <v>4</v>
      </c>
      <c r="M3516" s="5" t="s">
        <v>5</v>
      </c>
      <c r="N3516" s="5" t="s">
        <v>4078</v>
      </c>
      <c r="O3516" s="18">
        <v>44524</v>
      </c>
      <c r="P3516" s="5" t="s">
        <v>7</v>
      </c>
      <c r="Q3516" s="19">
        <v>216919</v>
      </c>
      <c r="R3516" s="19">
        <v>0</v>
      </c>
      <c r="S3516" s="19">
        <v>216919</v>
      </c>
      <c r="T3516" s="19">
        <v>0</v>
      </c>
    </row>
    <row r="3517" spans="1:20" outlineLevel="3" x14ac:dyDescent="0.35">
      <c r="H3517" s="1" t="s">
        <v>10933</v>
      </c>
      <c r="O3517" s="18"/>
      <c r="Q3517" s="19">
        <f>SUBTOTAL(9,Q3516:Q3516)</f>
        <v>216919</v>
      </c>
      <c r="R3517" s="19">
        <f>SUBTOTAL(9,R3516:R3516)</f>
        <v>0</v>
      </c>
      <c r="S3517" s="19">
        <f>SUBTOTAL(9,S3516:S3516)</f>
        <v>216919</v>
      </c>
      <c r="T3517" s="19">
        <f>SUBTOTAL(9,T3516:T3516)</f>
        <v>0</v>
      </c>
    </row>
    <row r="3518" spans="1:20" outlineLevel="4" x14ac:dyDescent="0.35">
      <c r="A3518" s="9" t="s">
        <v>104</v>
      </c>
      <c r="B3518" s="9" t="s">
        <v>105</v>
      </c>
      <c r="C3518" s="12" t="s">
        <v>3990</v>
      </c>
      <c r="D3518" s="5" t="s">
        <v>4077</v>
      </c>
      <c r="E3518" s="9" t="s">
        <v>4077</v>
      </c>
      <c r="F3518" s="5" t="s">
        <v>4</v>
      </c>
      <c r="G3518" s="5" t="s">
        <v>106</v>
      </c>
      <c r="H3518" s="5" t="s">
        <v>110</v>
      </c>
      <c r="I3518" s="20" t="s">
        <v>12481</v>
      </c>
      <c r="J3518" s="5" t="s">
        <v>4</v>
      </c>
      <c r="K3518" s="5" t="s">
        <v>4</v>
      </c>
      <c r="L3518" s="5" t="s">
        <v>4</v>
      </c>
      <c r="M3518" s="5" t="s">
        <v>5</v>
      </c>
      <c r="N3518" s="5" t="s">
        <v>4078</v>
      </c>
      <c r="O3518" s="18">
        <v>44524</v>
      </c>
      <c r="P3518" s="5" t="s">
        <v>7</v>
      </c>
      <c r="Q3518" s="19">
        <v>123345</v>
      </c>
      <c r="R3518" s="19">
        <v>0</v>
      </c>
      <c r="S3518" s="19">
        <v>123345</v>
      </c>
      <c r="T3518" s="19">
        <v>0</v>
      </c>
    </row>
    <row r="3519" spans="1:20" outlineLevel="3" x14ac:dyDescent="0.35">
      <c r="H3519" s="1" t="s">
        <v>10934</v>
      </c>
      <c r="O3519" s="18"/>
      <c r="Q3519" s="19">
        <f>SUBTOTAL(9,Q3518:Q3518)</f>
        <v>123345</v>
      </c>
      <c r="R3519" s="19">
        <f>SUBTOTAL(9,R3518:R3518)</f>
        <v>0</v>
      </c>
      <c r="S3519" s="19">
        <f>SUBTOTAL(9,S3518:S3518)</f>
        <v>123345</v>
      </c>
      <c r="T3519" s="19">
        <f>SUBTOTAL(9,T3518:T3518)</f>
        <v>0</v>
      </c>
    </row>
    <row r="3520" spans="1:20" outlineLevel="2" x14ac:dyDescent="0.35">
      <c r="C3520" s="11" t="s">
        <v>10346</v>
      </c>
      <c r="O3520" s="18"/>
      <c r="Q3520" s="19">
        <f>SUBTOTAL(9,Q3463:Q3518)</f>
        <v>928638.83000000007</v>
      </c>
      <c r="R3520" s="19">
        <f>SUBTOTAL(9,R3463:R3518)</f>
        <v>487176.51000000007</v>
      </c>
      <c r="S3520" s="19">
        <f>SUBTOTAL(9,S3463:S3518)</f>
        <v>441462.32</v>
      </c>
      <c r="T3520" s="19">
        <f>SUBTOTAL(9,T3463:T3518)</f>
        <v>0</v>
      </c>
    </row>
    <row r="3521" spans="1:20" ht="29" outlineLevel="4" x14ac:dyDescent="0.35">
      <c r="A3521" s="9" t="s">
        <v>0</v>
      </c>
      <c r="B3521" s="9" t="s">
        <v>1</v>
      </c>
      <c r="C3521" s="12" t="s">
        <v>4079</v>
      </c>
      <c r="D3521" s="5" t="s">
        <v>4080</v>
      </c>
      <c r="E3521" s="9" t="s">
        <v>4080</v>
      </c>
      <c r="F3521" s="5" t="s">
        <v>4</v>
      </c>
      <c r="G3521" s="5" t="s">
        <v>12472</v>
      </c>
      <c r="H3521" s="5" t="s">
        <v>4082</v>
      </c>
      <c r="I3521" s="4" t="s">
        <v>12649</v>
      </c>
      <c r="J3521" s="5" t="s">
        <v>4</v>
      </c>
      <c r="K3521" s="5" t="s">
        <v>4</v>
      </c>
      <c r="L3521" s="5" t="s">
        <v>4</v>
      </c>
      <c r="M3521" s="5" t="s">
        <v>5</v>
      </c>
      <c r="N3521" s="5" t="s">
        <v>4081</v>
      </c>
      <c r="O3521" s="18">
        <v>44596</v>
      </c>
      <c r="P3521" s="5" t="s">
        <v>7</v>
      </c>
      <c r="Q3521" s="19">
        <v>389975.03</v>
      </c>
      <c r="R3521" s="19">
        <v>0</v>
      </c>
      <c r="S3521" s="19">
        <v>389975.03</v>
      </c>
      <c r="T3521" s="19">
        <v>0</v>
      </c>
    </row>
    <row r="3522" spans="1:20" outlineLevel="3" x14ac:dyDescent="0.35">
      <c r="H3522" s="1" t="s">
        <v>11605</v>
      </c>
      <c r="O3522" s="18"/>
      <c r="Q3522" s="19">
        <f>SUBTOTAL(9,Q3521:Q3521)</f>
        <v>389975.03</v>
      </c>
      <c r="R3522" s="19">
        <f>SUBTOTAL(9,R3521:R3521)</f>
        <v>0</v>
      </c>
      <c r="S3522" s="19">
        <f>SUBTOTAL(9,S3521:S3521)</f>
        <v>389975.03</v>
      </c>
      <c r="T3522" s="19">
        <f>SUBTOTAL(9,T3521:T3521)</f>
        <v>0</v>
      </c>
    </row>
    <row r="3523" spans="1:20" outlineLevel="2" x14ac:dyDescent="0.35">
      <c r="C3523" s="11" t="s">
        <v>10347</v>
      </c>
      <c r="O3523" s="18"/>
      <c r="Q3523" s="19">
        <f>SUBTOTAL(9,Q3521:Q3521)</f>
        <v>389975.03</v>
      </c>
      <c r="R3523" s="19">
        <f>SUBTOTAL(9,R3521:R3521)</f>
        <v>0</v>
      </c>
      <c r="S3523" s="19">
        <f>SUBTOTAL(9,S3521:S3521)</f>
        <v>389975.03</v>
      </c>
      <c r="T3523" s="19">
        <f>SUBTOTAL(9,T3521:T3521)</f>
        <v>0</v>
      </c>
    </row>
    <row r="3524" spans="1:20" outlineLevel="4" x14ac:dyDescent="0.35">
      <c r="A3524" s="9" t="s">
        <v>150</v>
      </c>
      <c r="B3524" s="9" t="s">
        <v>151</v>
      </c>
      <c r="C3524" s="12" t="s">
        <v>4083</v>
      </c>
      <c r="D3524" s="5" t="s">
        <v>4084</v>
      </c>
      <c r="E3524" s="9" t="s">
        <v>4084</v>
      </c>
      <c r="F3524" s="5" t="s">
        <v>12474</v>
      </c>
      <c r="G3524" s="5" t="s">
        <v>4</v>
      </c>
      <c r="H3524" s="5" t="s">
        <v>4088</v>
      </c>
      <c r="I3524" s="4" t="s">
        <v>12650</v>
      </c>
      <c r="J3524" s="5" t="s">
        <v>4085</v>
      </c>
      <c r="K3524" s="5" t="s">
        <v>4</v>
      </c>
      <c r="L3524" s="5" t="s">
        <v>4</v>
      </c>
      <c r="M3524" s="5" t="s">
        <v>5</v>
      </c>
      <c r="N3524" s="5" t="s">
        <v>4086</v>
      </c>
      <c r="O3524" s="18">
        <v>44424</v>
      </c>
      <c r="P3524" s="5" t="s">
        <v>4087</v>
      </c>
      <c r="Q3524" s="19">
        <v>10454</v>
      </c>
      <c r="R3524" s="19">
        <v>10454</v>
      </c>
      <c r="S3524" s="19">
        <v>0</v>
      </c>
      <c r="T3524" s="19">
        <v>0</v>
      </c>
    </row>
    <row r="3525" spans="1:20" outlineLevel="3" x14ac:dyDescent="0.35">
      <c r="H3525" s="1" t="s">
        <v>11606</v>
      </c>
      <c r="O3525" s="18"/>
      <c r="Q3525" s="19">
        <f>SUBTOTAL(9,Q3524:Q3524)</f>
        <v>10454</v>
      </c>
      <c r="R3525" s="19">
        <f>SUBTOTAL(9,R3524:R3524)</f>
        <v>10454</v>
      </c>
      <c r="S3525" s="19">
        <f>SUBTOTAL(9,S3524:S3524)</f>
        <v>0</v>
      </c>
      <c r="T3525" s="19">
        <f>SUBTOTAL(9,T3524:T3524)</f>
        <v>0</v>
      </c>
    </row>
    <row r="3526" spans="1:20" outlineLevel="4" x14ac:dyDescent="0.35">
      <c r="A3526" s="9" t="s">
        <v>150</v>
      </c>
      <c r="B3526" s="9" t="s">
        <v>151</v>
      </c>
      <c r="C3526" s="12" t="s">
        <v>4083</v>
      </c>
      <c r="D3526" s="5" t="s">
        <v>4084</v>
      </c>
      <c r="E3526" s="9" t="s">
        <v>4084</v>
      </c>
      <c r="F3526" s="5" t="s">
        <v>12474</v>
      </c>
      <c r="G3526" s="5" t="s">
        <v>4</v>
      </c>
      <c r="H3526" s="5" t="s">
        <v>4092</v>
      </c>
      <c r="I3526" s="4" t="s">
        <v>12651</v>
      </c>
      <c r="J3526" s="5" t="s">
        <v>4089</v>
      </c>
      <c r="K3526" s="5" t="s">
        <v>4</v>
      </c>
      <c r="L3526" s="5" t="s">
        <v>4</v>
      </c>
      <c r="M3526" s="5" t="s">
        <v>5</v>
      </c>
      <c r="N3526" s="5" t="s">
        <v>4090</v>
      </c>
      <c r="O3526" s="18">
        <v>44634</v>
      </c>
      <c r="P3526" s="5" t="s">
        <v>4091</v>
      </c>
      <c r="Q3526" s="19">
        <v>22257</v>
      </c>
      <c r="R3526" s="19">
        <v>22257</v>
      </c>
      <c r="S3526" s="19">
        <v>0</v>
      </c>
      <c r="T3526" s="19">
        <v>0</v>
      </c>
    </row>
    <row r="3527" spans="1:20" outlineLevel="4" x14ac:dyDescent="0.35">
      <c r="A3527" s="9" t="s">
        <v>150</v>
      </c>
      <c r="B3527" s="9" t="s">
        <v>151</v>
      </c>
      <c r="C3527" s="12" t="s">
        <v>4083</v>
      </c>
      <c r="D3527" s="5" t="s">
        <v>4084</v>
      </c>
      <c r="E3527" s="9" t="s">
        <v>4084</v>
      </c>
      <c r="F3527" s="5" t="s">
        <v>12474</v>
      </c>
      <c r="G3527" s="5" t="s">
        <v>4</v>
      </c>
      <c r="H3527" s="5" t="s">
        <v>4092</v>
      </c>
      <c r="I3527" s="4" t="s">
        <v>12651</v>
      </c>
      <c r="J3527" s="5" t="s">
        <v>4089</v>
      </c>
      <c r="K3527" s="5" t="s">
        <v>4</v>
      </c>
      <c r="L3527" s="5" t="s">
        <v>4</v>
      </c>
      <c r="M3527" s="5" t="s">
        <v>5</v>
      </c>
      <c r="N3527" s="5" t="s">
        <v>4093</v>
      </c>
      <c r="O3527" s="18">
        <v>44641</v>
      </c>
      <c r="P3527" s="5" t="s">
        <v>4094</v>
      </c>
      <c r="Q3527" s="19">
        <v>20452</v>
      </c>
      <c r="R3527" s="19">
        <v>20452</v>
      </c>
      <c r="S3527" s="19">
        <v>0</v>
      </c>
      <c r="T3527" s="19">
        <v>0</v>
      </c>
    </row>
    <row r="3528" spans="1:20" outlineLevel="4" x14ac:dyDescent="0.35">
      <c r="A3528" s="9" t="s">
        <v>150</v>
      </c>
      <c r="B3528" s="9" t="s">
        <v>151</v>
      </c>
      <c r="C3528" s="12" t="s">
        <v>4083</v>
      </c>
      <c r="D3528" s="5" t="s">
        <v>4084</v>
      </c>
      <c r="E3528" s="9" t="s">
        <v>4084</v>
      </c>
      <c r="F3528" s="5" t="s">
        <v>12474</v>
      </c>
      <c r="G3528" s="5" t="s">
        <v>4</v>
      </c>
      <c r="H3528" s="5" t="s">
        <v>4092</v>
      </c>
      <c r="I3528" s="4" t="s">
        <v>12651</v>
      </c>
      <c r="J3528" s="5" t="s">
        <v>4089</v>
      </c>
      <c r="K3528" s="5" t="s">
        <v>4</v>
      </c>
      <c r="L3528" s="5" t="s">
        <v>4</v>
      </c>
      <c r="M3528" s="5" t="s">
        <v>5</v>
      </c>
      <c r="N3528" s="5" t="s">
        <v>4095</v>
      </c>
      <c r="O3528" s="18">
        <v>44718</v>
      </c>
      <c r="P3528" s="5" t="s">
        <v>4096</v>
      </c>
      <c r="Q3528" s="19">
        <v>19690</v>
      </c>
      <c r="R3528" s="19">
        <v>19690</v>
      </c>
      <c r="S3528" s="19">
        <v>0</v>
      </c>
      <c r="T3528" s="19">
        <v>0</v>
      </c>
    </row>
    <row r="3529" spans="1:20" outlineLevel="3" x14ac:dyDescent="0.35">
      <c r="H3529" s="1" t="s">
        <v>11607</v>
      </c>
      <c r="O3529" s="18"/>
      <c r="Q3529" s="19">
        <f>SUBTOTAL(9,Q3526:Q3528)</f>
        <v>62399</v>
      </c>
      <c r="R3529" s="19">
        <f>SUBTOTAL(9,R3526:R3528)</f>
        <v>62399</v>
      </c>
      <c r="S3529" s="19">
        <f>SUBTOTAL(9,S3526:S3528)</f>
        <v>0</v>
      </c>
      <c r="T3529" s="19">
        <f>SUBTOTAL(9,T3526:T3528)</f>
        <v>0</v>
      </c>
    </row>
    <row r="3530" spans="1:20" outlineLevel="4" x14ac:dyDescent="0.35">
      <c r="A3530" s="9" t="s">
        <v>104</v>
      </c>
      <c r="B3530" s="9" t="s">
        <v>105</v>
      </c>
      <c r="C3530" s="12" t="s">
        <v>4083</v>
      </c>
      <c r="D3530" s="5" t="s">
        <v>4097</v>
      </c>
      <c r="E3530" s="9" t="s">
        <v>4097</v>
      </c>
      <c r="F3530" s="5" t="s">
        <v>4</v>
      </c>
      <c r="G3530" s="5" t="s">
        <v>106</v>
      </c>
      <c r="H3530" s="5" t="s">
        <v>108</v>
      </c>
      <c r="I3530" s="20" t="s">
        <v>12479</v>
      </c>
      <c r="J3530" s="5" t="s">
        <v>4</v>
      </c>
      <c r="K3530" s="5" t="s">
        <v>4</v>
      </c>
      <c r="L3530" s="5" t="s">
        <v>4</v>
      </c>
      <c r="M3530" s="5" t="s">
        <v>5</v>
      </c>
      <c r="N3530" s="5" t="s">
        <v>4098</v>
      </c>
      <c r="O3530" s="18">
        <v>44524</v>
      </c>
      <c r="P3530" s="5" t="s">
        <v>7</v>
      </c>
      <c r="Q3530" s="19">
        <v>91866</v>
      </c>
      <c r="R3530" s="19">
        <v>0</v>
      </c>
      <c r="S3530" s="19">
        <v>91866</v>
      </c>
      <c r="T3530" s="19">
        <v>0</v>
      </c>
    </row>
    <row r="3531" spans="1:20" outlineLevel="3" x14ac:dyDescent="0.35">
      <c r="H3531" s="1" t="s">
        <v>10932</v>
      </c>
      <c r="O3531" s="18"/>
      <c r="Q3531" s="19">
        <f>SUBTOTAL(9,Q3530:Q3530)</f>
        <v>91866</v>
      </c>
      <c r="R3531" s="19">
        <f>SUBTOTAL(9,R3530:R3530)</f>
        <v>0</v>
      </c>
      <c r="S3531" s="19">
        <f>SUBTOTAL(9,S3530:S3530)</f>
        <v>91866</v>
      </c>
      <c r="T3531" s="19">
        <f>SUBTOTAL(9,T3530:T3530)</f>
        <v>0</v>
      </c>
    </row>
    <row r="3532" spans="1:20" outlineLevel="4" x14ac:dyDescent="0.35">
      <c r="A3532" s="9" t="s">
        <v>104</v>
      </c>
      <c r="B3532" s="9" t="s">
        <v>105</v>
      </c>
      <c r="C3532" s="12" t="s">
        <v>4083</v>
      </c>
      <c r="D3532" s="5" t="s">
        <v>4097</v>
      </c>
      <c r="E3532" s="9" t="s">
        <v>4097</v>
      </c>
      <c r="F3532" s="5" t="s">
        <v>4</v>
      </c>
      <c r="G3532" s="5" t="s">
        <v>106</v>
      </c>
      <c r="H3532" s="5" t="s">
        <v>109</v>
      </c>
      <c r="I3532" s="20" t="s">
        <v>12480</v>
      </c>
      <c r="J3532" s="5" t="s">
        <v>4</v>
      </c>
      <c r="K3532" s="5" t="s">
        <v>4</v>
      </c>
      <c r="L3532" s="5" t="s">
        <v>4</v>
      </c>
      <c r="M3532" s="5" t="s">
        <v>5</v>
      </c>
      <c r="N3532" s="5" t="s">
        <v>4098</v>
      </c>
      <c r="O3532" s="18">
        <v>44524</v>
      </c>
      <c r="P3532" s="5" t="s">
        <v>7</v>
      </c>
      <c r="Q3532" s="19">
        <v>80988</v>
      </c>
      <c r="R3532" s="19">
        <v>0</v>
      </c>
      <c r="S3532" s="19">
        <v>80988</v>
      </c>
      <c r="T3532" s="19">
        <v>0</v>
      </c>
    </row>
    <row r="3533" spans="1:20" outlineLevel="3" x14ac:dyDescent="0.35">
      <c r="H3533" s="1" t="s">
        <v>10933</v>
      </c>
      <c r="O3533" s="18"/>
      <c r="Q3533" s="19">
        <f>SUBTOTAL(9,Q3532:Q3532)</f>
        <v>80988</v>
      </c>
      <c r="R3533" s="19">
        <f>SUBTOTAL(9,R3532:R3532)</f>
        <v>0</v>
      </c>
      <c r="S3533" s="19">
        <f>SUBTOTAL(9,S3532:S3532)</f>
        <v>80988</v>
      </c>
      <c r="T3533" s="19">
        <f>SUBTOTAL(9,T3532:T3532)</f>
        <v>0</v>
      </c>
    </row>
    <row r="3534" spans="1:20" outlineLevel="4" x14ac:dyDescent="0.35">
      <c r="A3534" s="9" t="s">
        <v>104</v>
      </c>
      <c r="B3534" s="9" t="s">
        <v>105</v>
      </c>
      <c r="C3534" s="12" t="s">
        <v>4083</v>
      </c>
      <c r="D3534" s="5" t="s">
        <v>4097</v>
      </c>
      <c r="E3534" s="9" t="s">
        <v>4097</v>
      </c>
      <c r="F3534" s="5" t="s">
        <v>4</v>
      </c>
      <c r="G3534" s="5" t="s">
        <v>106</v>
      </c>
      <c r="H3534" s="5" t="s">
        <v>110</v>
      </c>
      <c r="I3534" s="20" t="s">
        <v>12481</v>
      </c>
      <c r="J3534" s="5" t="s">
        <v>4</v>
      </c>
      <c r="K3534" s="5" t="s">
        <v>4</v>
      </c>
      <c r="L3534" s="5" t="s">
        <v>4</v>
      </c>
      <c r="M3534" s="5" t="s">
        <v>5</v>
      </c>
      <c r="N3534" s="5" t="s">
        <v>4098</v>
      </c>
      <c r="O3534" s="18">
        <v>44524</v>
      </c>
      <c r="P3534" s="5" t="s">
        <v>7</v>
      </c>
      <c r="Q3534" s="19">
        <v>17158</v>
      </c>
      <c r="R3534" s="19">
        <v>0</v>
      </c>
      <c r="S3534" s="19">
        <v>17158</v>
      </c>
      <c r="T3534" s="19">
        <v>0</v>
      </c>
    </row>
    <row r="3535" spans="1:20" outlineLevel="3" x14ac:dyDescent="0.35">
      <c r="H3535" s="1" t="s">
        <v>10934</v>
      </c>
      <c r="O3535" s="18"/>
      <c r="Q3535" s="19">
        <f>SUBTOTAL(9,Q3534:Q3534)</f>
        <v>17158</v>
      </c>
      <c r="R3535" s="19">
        <f>SUBTOTAL(9,R3534:R3534)</f>
        <v>0</v>
      </c>
      <c r="S3535" s="19">
        <f>SUBTOTAL(9,S3534:S3534)</f>
        <v>17158</v>
      </c>
      <c r="T3535" s="19">
        <f>SUBTOTAL(9,T3534:T3534)</f>
        <v>0</v>
      </c>
    </row>
    <row r="3536" spans="1:20" outlineLevel="2" x14ac:dyDescent="0.35">
      <c r="C3536" s="11" t="s">
        <v>10348</v>
      </c>
      <c r="O3536" s="18"/>
      <c r="Q3536" s="19">
        <f>SUBTOTAL(9,Q3524:Q3534)</f>
        <v>262865</v>
      </c>
      <c r="R3536" s="19">
        <f>SUBTOTAL(9,R3524:R3534)</f>
        <v>72853</v>
      </c>
      <c r="S3536" s="19">
        <f>SUBTOTAL(9,S3524:S3534)</f>
        <v>190012</v>
      </c>
      <c r="T3536" s="19">
        <f>SUBTOTAL(9,T3524:T3534)</f>
        <v>0</v>
      </c>
    </row>
    <row r="3537" spans="1:20" ht="29" outlineLevel="4" x14ac:dyDescent="0.35">
      <c r="A3537" s="9" t="s">
        <v>74</v>
      </c>
      <c r="B3537" s="9" t="s">
        <v>75</v>
      </c>
      <c r="C3537" s="12" t="s">
        <v>12384</v>
      </c>
      <c r="D3537" s="5" t="s">
        <v>4099</v>
      </c>
      <c r="E3537" s="9" t="s">
        <v>4099</v>
      </c>
      <c r="F3537" s="5" t="s">
        <v>77</v>
      </c>
      <c r="G3537" s="5" t="s">
        <v>4</v>
      </c>
      <c r="H3537" s="5" t="s">
        <v>4101</v>
      </c>
      <c r="I3537" s="4" t="s">
        <v>4102</v>
      </c>
      <c r="J3537" s="5" t="s">
        <v>4</v>
      </c>
      <c r="K3537" s="5" t="s">
        <v>4</v>
      </c>
      <c r="L3537" s="5" t="s">
        <v>4</v>
      </c>
      <c r="M3537" s="5" t="s">
        <v>5</v>
      </c>
      <c r="N3537" s="5" t="s">
        <v>4100</v>
      </c>
      <c r="O3537" s="18">
        <v>44543</v>
      </c>
      <c r="P3537" s="5" t="s">
        <v>7</v>
      </c>
      <c r="Q3537" s="19">
        <v>13000</v>
      </c>
      <c r="R3537" s="19">
        <v>13000</v>
      </c>
      <c r="S3537" s="19">
        <v>0</v>
      </c>
      <c r="T3537" s="19">
        <v>0</v>
      </c>
    </row>
    <row r="3538" spans="1:20" outlineLevel="3" x14ac:dyDescent="0.35">
      <c r="H3538" s="1" t="s">
        <v>11608</v>
      </c>
      <c r="O3538" s="18"/>
      <c r="Q3538" s="19">
        <f>SUBTOTAL(9,Q3537:Q3537)</f>
        <v>13000</v>
      </c>
      <c r="R3538" s="19">
        <f>SUBTOTAL(9,R3537:R3537)</f>
        <v>13000</v>
      </c>
      <c r="S3538" s="19">
        <f>SUBTOTAL(9,S3537:S3537)</f>
        <v>0</v>
      </c>
      <c r="T3538" s="19">
        <f>SUBTOTAL(9,T3537:T3537)</f>
        <v>0</v>
      </c>
    </row>
    <row r="3539" spans="1:20" outlineLevel="2" x14ac:dyDescent="0.35">
      <c r="C3539" s="11" t="s">
        <v>12385</v>
      </c>
      <c r="O3539" s="18"/>
      <c r="Q3539" s="19">
        <f>SUBTOTAL(9,Q3537:Q3537)</f>
        <v>13000</v>
      </c>
      <c r="R3539" s="19">
        <f>SUBTOTAL(9,R3537:R3537)</f>
        <v>13000</v>
      </c>
      <c r="S3539" s="19">
        <f>SUBTOTAL(9,S3537:S3537)</f>
        <v>0</v>
      </c>
      <c r="T3539" s="19">
        <f>SUBTOTAL(9,T3537:T3537)</f>
        <v>0</v>
      </c>
    </row>
    <row r="3540" spans="1:20" ht="43.5" outlineLevel="4" x14ac:dyDescent="0.35">
      <c r="A3540" s="9" t="s">
        <v>74</v>
      </c>
      <c r="B3540" s="9" t="s">
        <v>75</v>
      </c>
      <c r="C3540" s="12" t="s">
        <v>4103</v>
      </c>
      <c r="D3540" s="5" t="s">
        <v>4104</v>
      </c>
      <c r="E3540" s="9" t="s">
        <v>4104</v>
      </c>
      <c r="F3540" s="5" t="s">
        <v>77</v>
      </c>
      <c r="G3540" s="5" t="s">
        <v>4</v>
      </c>
      <c r="H3540" s="5" t="s">
        <v>4106</v>
      </c>
      <c r="I3540" s="4" t="s">
        <v>12652</v>
      </c>
      <c r="J3540" s="5" t="s">
        <v>4</v>
      </c>
      <c r="K3540" s="5" t="s">
        <v>4</v>
      </c>
      <c r="L3540" s="5" t="s">
        <v>4</v>
      </c>
      <c r="M3540" s="5" t="s">
        <v>5</v>
      </c>
      <c r="N3540" s="5" t="s">
        <v>4105</v>
      </c>
      <c r="O3540" s="18">
        <v>44727</v>
      </c>
      <c r="P3540" s="5" t="s">
        <v>7</v>
      </c>
      <c r="Q3540" s="19">
        <v>33119</v>
      </c>
      <c r="R3540" s="19">
        <v>33119</v>
      </c>
      <c r="S3540" s="19">
        <v>0</v>
      </c>
      <c r="T3540" s="19">
        <v>0</v>
      </c>
    </row>
    <row r="3541" spans="1:20" outlineLevel="3" x14ac:dyDescent="0.35">
      <c r="H3541" s="1" t="s">
        <v>11609</v>
      </c>
      <c r="O3541" s="18"/>
      <c r="Q3541" s="19">
        <f>SUBTOTAL(9,Q3540:Q3540)</f>
        <v>33119</v>
      </c>
      <c r="R3541" s="19">
        <f>SUBTOTAL(9,R3540:R3540)</f>
        <v>33119</v>
      </c>
      <c r="S3541" s="19">
        <f>SUBTOTAL(9,S3540:S3540)</f>
        <v>0</v>
      </c>
      <c r="T3541" s="19">
        <f>SUBTOTAL(9,T3540:T3540)</f>
        <v>0</v>
      </c>
    </row>
    <row r="3542" spans="1:20" ht="43.5" outlineLevel="4" x14ac:dyDescent="0.35">
      <c r="A3542" s="9" t="s">
        <v>74</v>
      </c>
      <c r="B3542" s="9" t="s">
        <v>75</v>
      </c>
      <c r="C3542" s="12" t="s">
        <v>4103</v>
      </c>
      <c r="D3542" s="5" t="s">
        <v>4104</v>
      </c>
      <c r="E3542" s="9" t="s">
        <v>4104</v>
      </c>
      <c r="F3542" s="5" t="s">
        <v>4</v>
      </c>
      <c r="G3542" s="5" t="s">
        <v>729</v>
      </c>
      <c r="H3542" s="5" t="s">
        <v>4108</v>
      </c>
      <c r="I3542" s="4" t="s">
        <v>12653</v>
      </c>
      <c r="J3542" s="5" t="s">
        <v>4</v>
      </c>
      <c r="K3542" s="5" t="s">
        <v>4</v>
      </c>
      <c r="L3542" s="5" t="s">
        <v>4</v>
      </c>
      <c r="M3542" s="5" t="s">
        <v>5</v>
      </c>
      <c r="N3542" s="5" t="s">
        <v>4107</v>
      </c>
      <c r="O3542" s="18">
        <v>44386</v>
      </c>
      <c r="P3542" s="5" t="s">
        <v>7</v>
      </c>
      <c r="Q3542" s="19">
        <v>545</v>
      </c>
      <c r="R3542" s="19">
        <v>0</v>
      </c>
      <c r="S3542" s="19">
        <v>545</v>
      </c>
      <c r="T3542" s="19">
        <v>0</v>
      </c>
    </row>
    <row r="3543" spans="1:20" ht="43.5" outlineLevel="4" x14ac:dyDescent="0.35">
      <c r="A3543" s="9" t="s">
        <v>74</v>
      </c>
      <c r="B3543" s="9" t="s">
        <v>75</v>
      </c>
      <c r="C3543" s="12" t="s">
        <v>4103</v>
      </c>
      <c r="D3543" s="5" t="s">
        <v>4104</v>
      </c>
      <c r="E3543" s="9" t="s">
        <v>4104</v>
      </c>
      <c r="F3543" s="5" t="s">
        <v>4</v>
      </c>
      <c r="G3543" s="5" t="s">
        <v>729</v>
      </c>
      <c r="H3543" s="5" t="s">
        <v>4108</v>
      </c>
      <c r="I3543" s="4" t="s">
        <v>12653</v>
      </c>
      <c r="J3543" s="5" t="s">
        <v>4</v>
      </c>
      <c r="K3543" s="5" t="s">
        <v>4</v>
      </c>
      <c r="L3543" s="5" t="s">
        <v>4</v>
      </c>
      <c r="M3543" s="5" t="s">
        <v>5</v>
      </c>
      <c r="N3543" s="5" t="s">
        <v>4109</v>
      </c>
      <c r="O3543" s="18">
        <v>44406</v>
      </c>
      <c r="P3543" s="5" t="s">
        <v>7</v>
      </c>
      <c r="Q3543" s="19">
        <v>1715</v>
      </c>
      <c r="R3543" s="19">
        <v>0</v>
      </c>
      <c r="S3543" s="19">
        <v>1715</v>
      </c>
      <c r="T3543" s="19">
        <v>0</v>
      </c>
    </row>
    <row r="3544" spans="1:20" ht="43.5" outlineLevel="4" x14ac:dyDescent="0.35">
      <c r="A3544" s="9" t="s">
        <v>74</v>
      </c>
      <c r="B3544" s="9" t="s">
        <v>75</v>
      </c>
      <c r="C3544" s="12" t="s">
        <v>4103</v>
      </c>
      <c r="D3544" s="5" t="s">
        <v>4104</v>
      </c>
      <c r="E3544" s="9" t="s">
        <v>4104</v>
      </c>
      <c r="F3544" s="5" t="s">
        <v>4</v>
      </c>
      <c r="G3544" s="5" t="s">
        <v>729</v>
      </c>
      <c r="H3544" s="5" t="s">
        <v>4108</v>
      </c>
      <c r="I3544" s="4" t="s">
        <v>12653</v>
      </c>
      <c r="J3544" s="5" t="s">
        <v>4</v>
      </c>
      <c r="K3544" s="5" t="s">
        <v>4</v>
      </c>
      <c r="L3544" s="5" t="s">
        <v>4</v>
      </c>
      <c r="M3544" s="5" t="s">
        <v>5</v>
      </c>
      <c r="N3544" s="5" t="s">
        <v>4110</v>
      </c>
      <c r="O3544" s="18">
        <v>44636</v>
      </c>
      <c r="P3544" s="5" t="s">
        <v>7</v>
      </c>
      <c r="Q3544" s="19">
        <v>17316</v>
      </c>
      <c r="R3544" s="19">
        <v>0</v>
      </c>
      <c r="S3544" s="19">
        <v>17316</v>
      </c>
      <c r="T3544" s="19">
        <v>0</v>
      </c>
    </row>
    <row r="3545" spans="1:20" ht="43.5" outlineLevel="4" x14ac:dyDescent="0.35">
      <c r="A3545" s="9" t="s">
        <v>74</v>
      </c>
      <c r="B3545" s="9" t="s">
        <v>75</v>
      </c>
      <c r="C3545" s="12" t="s">
        <v>4103</v>
      </c>
      <c r="D3545" s="5" t="s">
        <v>4104</v>
      </c>
      <c r="E3545" s="9" t="s">
        <v>4104</v>
      </c>
      <c r="F3545" s="5" t="s">
        <v>4</v>
      </c>
      <c r="G3545" s="5" t="s">
        <v>729</v>
      </c>
      <c r="H3545" s="5" t="s">
        <v>4108</v>
      </c>
      <c r="I3545" s="4" t="s">
        <v>12653</v>
      </c>
      <c r="J3545" s="5" t="s">
        <v>4</v>
      </c>
      <c r="K3545" s="5" t="s">
        <v>4</v>
      </c>
      <c r="L3545" s="5" t="s">
        <v>4</v>
      </c>
      <c r="M3545" s="5" t="s">
        <v>5</v>
      </c>
      <c r="N3545" s="5" t="s">
        <v>4111</v>
      </c>
      <c r="O3545" s="18">
        <v>44651</v>
      </c>
      <c r="P3545" s="5" t="s">
        <v>7</v>
      </c>
      <c r="Q3545" s="19">
        <v>5765</v>
      </c>
      <c r="R3545" s="19">
        <v>0</v>
      </c>
      <c r="S3545" s="19">
        <v>5765</v>
      </c>
      <c r="T3545" s="19">
        <v>0</v>
      </c>
    </row>
    <row r="3546" spans="1:20" ht="43.5" outlineLevel="4" x14ac:dyDescent="0.35">
      <c r="A3546" s="9" t="s">
        <v>74</v>
      </c>
      <c r="B3546" s="9" t="s">
        <v>75</v>
      </c>
      <c r="C3546" s="12" t="s">
        <v>4103</v>
      </c>
      <c r="D3546" s="5" t="s">
        <v>4104</v>
      </c>
      <c r="E3546" s="9" t="s">
        <v>4104</v>
      </c>
      <c r="F3546" s="5" t="s">
        <v>4</v>
      </c>
      <c r="G3546" s="5" t="s">
        <v>729</v>
      </c>
      <c r="H3546" s="5" t="s">
        <v>4108</v>
      </c>
      <c r="I3546" s="4" t="s">
        <v>12653</v>
      </c>
      <c r="J3546" s="5" t="s">
        <v>4</v>
      </c>
      <c r="K3546" s="5" t="s">
        <v>4</v>
      </c>
      <c r="L3546" s="5" t="s">
        <v>4</v>
      </c>
      <c r="M3546" s="5" t="s">
        <v>5</v>
      </c>
      <c r="N3546" s="5" t="s">
        <v>4112</v>
      </c>
      <c r="O3546" s="18">
        <v>44726</v>
      </c>
      <c r="P3546" s="5" t="s">
        <v>7</v>
      </c>
      <c r="Q3546" s="19">
        <v>16735</v>
      </c>
      <c r="R3546" s="19">
        <v>0</v>
      </c>
      <c r="S3546" s="19">
        <v>16735</v>
      </c>
      <c r="T3546" s="19">
        <v>0</v>
      </c>
    </row>
    <row r="3547" spans="1:20" ht="43.5" outlineLevel="4" x14ac:dyDescent="0.35">
      <c r="A3547" s="9" t="s">
        <v>74</v>
      </c>
      <c r="B3547" s="9" t="s">
        <v>75</v>
      </c>
      <c r="C3547" s="12" t="s">
        <v>4103</v>
      </c>
      <c r="D3547" s="5" t="s">
        <v>4104</v>
      </c>
      <c r="E3547" s="9" t="s">
        <v>4104</v>
      </c>
      <c r="F3547" s="5" t="s">
        <v>4</v>
      </c>
      <c r="G3547" s="5" t="s">
        <v>729</v>
      </c>
      <c r="H3547" s="5" t="s">
        <v>4108</v>
      </c>
      <c r="I3547" s="4" t="s">
        <v>12653</v>
      </c>
      <c r="J3547" s="5" t="s">
        <v>4</v>
      </c>
      <c r="K3547" s="5" t="s">
        <v>4</v>
      </c>
      <c r="L3547" s="5" t="s">
        <v>4</v>
      </c>
      <c r="M3547" s="5" t="s">
        <v>5</v>
      </c>
      <c r="N3547" s="5" t="s">
        <v>4107</v>
      </c>
      <c r="O3547" s="18">
        <v>44386</v>
      </c>
      <c r="P3547" s="5" t="s">
        <v>7</v>
      </c>
      <c r="Q3547" s="19">
        <v>1779.7</v>
      </c>
      <c r="R3547" s="19">
        <v>0</v>
      </c>
      <c r="S3547" s="19">
        <v>1779.7</v>
      </c>
      <c r="T3547" s="19">
        <v>0</v>
      </c>
    </row>
    <row r="3548" spans="1:20" outlineLevel="3" x14ac:dyDescent="0.35">
      <c r="H3548" s="1" t="s">
        <v>11610</v>
      </c>
      <c r="O3548" s="18"/>
      <c r="Q3548" s="19">
        <f>SUBTOTAL(9,Q3542:Q3547)</f>
        <v>43855.7</v>
      </c>
      <c r="R3548" s="19">
        <f>SUBTOTAL(9,R3542:R3547)</f>
        <v>0</v>
      </c>
      <c r="S3548" s="19">
        <f>SUBTOTAL(9,S3542:S3547)</f>
        <v>43855.7</v>
      </c>
      <c r="T3548" s="19">
        <f>SUBTOTAL(9,T3542:T3547)</f>
        <v>0</v>
      </c>
    </row>
    <row r="3549" spans="1:20" ht="43.5" outlineLevel="4" x14ac:dyDescent="0.35">
      <c r="A3549" s="9" t="s">
        <v>74</v>
      </c>
      <c r="B3549" s="9" t="s">
        <v>75</v>
      </c>
      <c r="C3549" s="12" t="s">
        <v>4103</v>
      </c>
      <c r="D3549" s="5" t="s">
        <v>4104</v>
      </c>
      <c r="E3549" s="9" t="s">
        <v>4104</v>
      </c>
      <c r="F3549" s="5" t="s">
        <v>4</v>
      </c>
      <c r="G3549" s="5" t="s">
        <v>729</v>
      </c>
      <c r="H3549" s="5" t="s">
        <v>4114</v>
      </c>
      <c r="I3549" s="4" t="s">
        <v>12654</v>
      </c>
      <c r="J3549" s="5" t="s">
        <v>4</v>
      </c>
      <c r="K3549" s="5" t="s">
        <v>4</v>
      </c>
      <c r="L3549" s="5" t="s">
        <v>4</v>
      </c>
      <c r="M3549" s="5" t="s">
        <v>5</v>
      </c>
      <c r="N3549" s="5" t="s">
        <v>4113</v>
      </c>
      <c r="O3549" s="18">
        <v>44455</v>
      </c>
      <c r="P3549" s="5" t="s">
        <v>7</v>
      </c>
      <c r="Q3549" s="19">
        <v>51876</v>
      </c>
      <c r="R3549" s="19">
        <v>0</v>
      </c>
      <c r="S3549" s="19">
        <v>51876</v>
      </c>
      <c r="T3549" s="19">
        <v>0</v>
      </c>
    </row>
    <row r="3550" spans="1:20" ht="43.5" outlineLevel="4" x14ac:dyDescent="0.35">
      <c r="A3550" s="9" t="s">
        <v>74</v>
      </c>
      <c r="B3550" s="9" t="s">
        <v>75</v>
      </c>
      <c r="C3550" s="12" t="s">
        <v>4103</v>
      </c>
      <c r="D3550" s="5" t="s">
        <v>4104</v>
      </c>
      <c r="E3550" s="9" t="s">
        <v>4104</v>
      </c>
      <c r="F3550" s="5" t="s">
        <v>4</v>
      </c>
      <c r="G3550" s="5" t="s">
        <v>729</v>
      </c>
      <c r="H3550" s="5" t="s">
        <v>4114</v>
      </c>
      <c r="I3550" s="4" t="s">
        <v>12654</v>
      </c>
      <c r="J3550" s="5" t="s">
        <v>4</v>
      </c>
      <c r="K3550" s="5" t="s">
        <v>4</v>
      </c>
      <c r="L3550" s="5" t="s">
        <v>4</v>
      </c>
      <c r="M3550" s="5" t="s">
        <v>5</v>
      </c>
      <c r="N3550" s="5" t="s">
        <v>4115</v>
      </c>
      <c r="O3550" s="18">
        <v>44518</v>
      </c>
      <c r="P3550" s="5" t="s">
        <v>7</v>
      </c>
      <c r="Q3550" s="19">
        <v>495459</v>
      </c>
      <c r="R3550" s="19">
        <v>0</v>
      </c>
      <c r="S3550" s="19">
        <v>495459</v>
      </c>
      <c r="T3550" s="19">
        <v>0</v>
      </c>
    </row>
    <row r="3551" spans="1:20" ht="43.5" outlineLevel="4" x14ac:dyDescent="0.35">
      <c r="A3551" s="9" t="s">
        <v>74</v>
      </c>
      <c r="B3551" s="9" t="s">
        <v>75</v>
      </c>
      <c r="C3551" s="12" t="s">
        <v>4103</v>
      </c>
      <c r="D3551" s="5" t="s">
        <v>4104</v>
      </c>
      <c r="E3551" s="9" t="s">
        <v>4104</v>
      </c>
      <c r="F3551" s="5" t="s">
        <v>4</v>
      </c>
      <c r="G3551" s="5" t="s">
        <v>729</v>
      </c>
      <c r="H3551" s="5" t="s">
        <v>4114</v>
      </c>
      <c r="I3551" s="4" t="s">
        <v>12654</v>
      </c>
      <c r="J3551" s="5" t="s">
        <v>4</v>
      </c>
      <c r="K3551" s="5" t="s">
        <v>4</v>
      </c>
      <c r="L3551" s="5" t="s">
        <v>4</v>
      </c>
      <c r="M3551" s="5" t="s">
        <v>5</v>
      </c>
      <c r="N3551" s="5" t="s">
        <v>4116</v>
      </c>
      <c r="O3551" s="18">
        <v>44627</v>
      </c>
      <c r="P3551" s="5" t="s">
        <v>7</v>
      </c>
      <c r="Q3551" s="19">
        <v>655262</v>
      </c>
      <c r="R3551" s="19">
        <v>0</v>
      </c>
      <c r="S3551" s="19">
        <v>655262</v>
      </c>
      <c r="T3551" s="19">
        <v>0</v>
      </c>
    </row>
    <row r="3552" spans="1:20" ht="43.5" outlineLevel="4" x14ac:dyDescent="0.35">
      <c r="A3552" s="9" t="s">
        <v>74</v>
      </c>
      <c r="B3552" s="9" t="s">
        <v>75</v>
      </c>
      <c r="C3552" s="12" t="s">
        <v>4103</v>
      </c>
      <c r="D3552" s="5" t="s">
        <v>4104</v>
      </c>
      <c r="E3552" s="9" t="s">
        <v>4104</v>
      </c>
      <c r="F3552" s="5" t="s">
        <v>4</v>
      </c>
      <c r="G3552" s="5" t="s">
        <v>729</v>
      </c>
      <c r="H3552" s="5" t="s">
        <v>4114</v>
      </c>
      <c r="I3552" s="4" t="s">
        <v>12654</v>
      </c>
      <c r="J3552" s="5" t="s">
        <v>4</v>
      </c>
      <c r="K3552" s="5" t="s">
        <v>4</v>
      </c>
      <c r="L3552" s="5" t="s">
        <v>4</v>
      </c>
      <c r="M3552" s="5" t="s">
        <v>5</v>
      </c>
      <c r="N3552" s="5" t="s">
        <v>4117</v>
      </c>
      <c r="O3552" s="18">
        <v>44650</v>
      </c>
      <c r="P3552" s="5" t="s">
        <v>7</v>
      </c>
      <c r="Q3552" s="19">
        <v>41966</v>
      </c>
      <c r="R3552" s="19">
        <v>0</v>
      </c>
      <c r="S3552" s="19">
        <v>41966</v>
      </c>
      <c r="T3552" s="19">
        <v>0</v>
      </c>
    </row>
    <row r="3553" spans="1:20" ht="43.5" outlineLevel="4" x14ac:dyDescent="0.35">
      <c r="A3553" s="9" t="s">
        <v>74</v>
      </c>
      <c r="B3553" s="9" t="s">
        <v>75</v>
      </c>
      <c r="C3553" s="12" t="s">
        <v>4103</v>
      </c>
      <c r="D3553" s="5" t="s">
        <v>4104</v>
      </c>
      <c r="E3553" s="9" t="s">
        <v>4104</v>
      </c>
      <c r="F3553" s="5" t="s">
        <v>4</v>
      </c>
      <c r="G3553" s="5" t="s">
        <v>729</v>
      </c>
      <c r="H3553" s="5" t="s">
        <v>4114</v>
      </c>
      <c r="I3553" s="4" t="s">
        <v>12654</v>
      </c>
      <c r="J3553" s="5" t="s">
        <v>4</v>
      </c>
      <c r="K3553" s="5" t="s">
        <v>4</v>
      </c>
      <c r="L3553" s="5" t="s">
        <v>4</v>
      </c>
      <c r="M3553" s="5" t="s">
        <v>5</v>
      </c>
      <c r="N3553" s="5" t="s">
        <v>4118</v>
      </c>
      <c r="O3553" s="18">
        <v>44742</v>
      </c>
      <c r="P3553" s="5" t="s">
        <v>7</v>
      </c>
      <c r="Q3553" s="19">
        <v>13688</v>
      </c>
      <c r="R3553" s="19">
        <v>0</v>
      </c>
      <c r="S3553" s="19">
        <v>13688</v>
      </c>
      <c r="T3553" s="19">
        <v>0</v>
      </c>
    </row>
    <row r="3554" spans="1:20" outlineLevel="3" x14ac:dyDescent="0.35">
      <c r="H3554" s="1" t="s">
        <v>11611</v>
      </c>
      <c r="O3554" s="18"/>
      <c r="Q3554" s="19">
        <f>SUBTOTAL(9,Q3549:Q3553)</f>
        <v>1258251</v>
      </c>
      <c r="R3554" s="19">
        <f>SUBTOTAL(9,R3549:R3553)</f>
        <v>0</v>
      </c>
      <c r="S3554" s="19">
        <f>SUBTOTAL(9,S3549:S3553)</f>
        <v>1258251</v>
      </c>
      <c r="T3554" s="19">
        <f>SUBTOTAL(9,T3549:T3553)</f>
        <v>0</v>
      </c>
    </row>
    <row r="3555" spans="1:20" ht="29" outlineLevel="4" x14ac:dyDescent="0.35">
      <c r="A3555" s="9" t="s">
        <v>104</v>
      </c>
      <c r="B3555" s="9" t="s">
        <v>105</v>
      </c>
      <c r="C3555" s="12" t="s">
        <v>4103</v>
      </c>
      <c r="D3555" s="5" t="s">
        <v>4119</v>
      </c>
      <c r="E3555" s="9" t="s">
        <v>4119</v>
      </c>
      <c r="F3555" s="5" t="s">
        <v>4</v>
      </c>
      <c r="G3555" s="5" t="s">
        <v>45</v>
      </c>
      <c r="H3555" s="5" t="s">
        <v>4122</v>
      </c>
      <c r="I3555" s="4" t="s">
        <v>4123</v>
      </c>
      <c r="J3555" s="5" t="s">
        <v>4</v>
      </c>
      <c r="K3555" s="5" t="s">
        <v>4</v>
      </c>
      <c r="L3555" s="5" t="s">
        <v>4</v>
      </c>
      <c r="M3555" s="5" t="s">
        <v>5</v>
      </c>
      <c r="N3555" s="5" t="s">
        <v>4120</v>
      </c>
      <c r="O3555" s="18">
        <v>44417</v>
      </c>
      <c r="P3555" s="5" t="s">
        <v>4121</v>
      </c>
      <c r="Q3555" s="19">
        <v>3394.06</v>
      </c>
      <c r="R3555" s="19">
        <v>0</v>
      </c>
      <c r="S3555" s="19">
        <v>3394.06</v>
      </c>
      <c r="T3555" s="19">
        <v>0</v>
      </c>
    </row>
    <row r="3556" spans="1:20" ht="29" outlineLevel="4" x14ac:dyDescent="0.35">
      <c r="A3556" s="9" t="s">
        <v>104</v>
      </c>
      <c r="B3556" s="9" t="s">
        <v>105</v>
      </c>
      <c r="C3556" s="12" t="s">
        <v>4103</v>
      </c>
      <c r="D3556" s="5" t="s">
        <v>4119</v>
      </c>
      <c r="E3556" s="9" t="s">
        <v>4119</v>
      </c>
      <c r="F3556" s="5" t="s">
        <v>49</v>
      </c>
      <c r="G3556" s="5" t="s">
        <v>4</v>
      </c>
      <c r="H3556" s="5" t="s">
        <v>4122</v>
      </c>
      <c r="I3556" s="4" t="s">
        <v>4123</v>
      </c>
      <c r="J3556" s="5" t="s">
        <v>4</v>
      </c>
      <c r="K3556" s="5" t="s">
        <v>4</v>
      </c>
      <c r="L3556" s="5" t="s">
        <v>4</v>
      </c>
      <c r="M3556" s="5" t="s">
        <v>5</v>
      </c>
      <c r="N3556" s="5" t="s">
        <v>4120</v>
      </c>
      <c r="O3556" s="18">
        <v>44417</v>
      </c>
      <c r="P3556" s="5" t="s">
        <v>4121</v>
      </c>
      <c r="Q3556" s="19">
        <v>54307.94</v>
      </c>
      <c r="R3556" s="19">
        <v>54307.94</v>
      </c>
      <c r="S3556" s="19">
        <v>0</v>
      </c>
      <c r="T3556" s="19">
        <v>0</v>
      </c>
    </row>
    <row r="3557" spans="1:20" outlineLevel="3" x14ac:dyDescent="0.35">
      <c r="H3557" s="1" t="s">
        <v>11612</v>
      </c>
      <c r="O3557" s="18"/>
      <c r="Q3557" s="19">
        <f>SUBTOTAL(9,Q3555:Q3556)</f>
        <v>57702</v>
      </c>
      <c r="R3557" s="19">
        <f>SUBTOTAL(9,R3555:R3556)</f>
        <v>54307.94</v>
      </c>
      <c r="S3557" s="19">
        <f>SUBTOTAL(9,S3555:S3556)</f>
        <v>3394.06</v>
      </c>
      <c r="T3557" s="19">
        <f>SUBTOTAL(9,T3555:T3556)</f>
        <v>0</v>
      </c>
    </row>
    <row r="3558" spans="1:20" ht="29" outlineLevel="4" x14ac:dyDescent="0.35">
      <c r="A3558" s="9" t="s">
        <v>104</v>
      </c>
      <c r="B3558" s="9" t="s">
        <v>105</v>
      </c>
      <c r="C3558" s="12" t="s">
        <v>4103</v>
      </c>
      <c r="D3558" s="5" t="s">
        <v>4119</v>
      </c>
      <c r="E3558" s="9" t="s">
        <v>4119</v>
      </c>
      <c r="F3558" s="5" t="s">
        <v>4</v>
      </c>
      <c r="G3558" s="5" t="s">
        <v>50</v>
      </c>
      <c r="H3558" s="5" t="s">
        <v>4126</v>
      </c>
      <c r="I3558" s="4" t="s">
        <v>4127</v>
      </c>
      <c r="J3558" s="5" t="s">
        <v>4</v>
      </c>
      <c r="K3558" s="5" t="s">
        <v>4</v>
      </c>
      <c r="L3558" s="5" t="s">
        <v>4</v>
      </c>
      <c r="M3558" s="5" t="s">
        <v>5</v>
      </c>
      <c r="N3558" s="5" t="s">
        <v>4124</v>
      </c>
      <c r="O3558" s="18">
        <v>44385</v>
      </c>
      <c r="P3558" s="5" t="s">
        <v>4125</v>
      </c>
      <c r="Q3558" s="19">
        <v>32500</v>
      </c>
      <c r="R3558" s="19">
        <v>0</v>
      </c>
      <c r="S3558" s="19">
        <v>32500</v>
      </c>
      <c r="T3558" s="19">
        <v>0</v>
      </c>
    </row>
    <row r="3559" spans="1:20" ht="29" outlineLevel="4" x14ac:dyDescent="0.35">
      <c r="A3559" s="9" t="s">
        <v>104</v>
      </c>
      <c r="B3559" s="9" t="s">
        <v>105</v>
      </c>
      <c r="C3559" s="12" t="s">
        <v>4103</v>
      </c>
      <c r="D3559" s="5" t="s">
        <v>4119</v>
      </c>
      <c r="E3559" s="9" t="s">
        <v>4119</v>
      </c>
      <c r="F3559" s="5" t="s">
        <v>54</v>
      </c>
      <c r="G3559" s="5" t="s">
        <v>4</v>
      </c>
      <c r="H3559" s="5" t="s">
        <v>4126</v>
      </c>
      <c r="I3559" s="4" t="s">
        <v>4127</v>
      </c>
      <c r="J3559" s="5" t="s">
        <v>4</v>
      </c>
      <c r="K3559" s="5" t="s">
        <v>4</v>
      </c>
      <c r="L3559" s="5" t="s">
        <v>4</v>
      </c>
      <c r="M3559" s="5" t="s">
        <v>5</v>
      </c>
      <c r="N3559" s="5" t="s">
        <v>4124</v>
      </c>
      <c r="O3559" s="18">
        <v>44385</v>
      </c>
      <c r="P3559" s="5" t="s">
        <v>4125</v>
      </c>
      <c r="Q3559" s="19">
        <v>260000</v>
      </c>
      <c r="R3559" s="19">
        <v>260000</v>
      </c>
      <c r="S3559" s="19">
        <v>0</v>
      </c>
      <c r="T3559" s="19">
        <v>0</v>
      </c>
    </row>
    <row r="3560" spans="1:20" outlineLevel="3" x14ac:dyDescent="0.35">
      <c r="H3560" s="1" t="s">
        <v>11613</v>
      </c>
      <c r="O3560" s="18"/>
      <c r="Q3560" s="19">
        <f>SUBTOTAL(9,Q3558:Q3559)</f>
        <v>292500</v>
      </c>
      <c r="R3560" s="19">
        <f>SUBTOTAL(9,R3558:R3559)</f>
        <v>260000</v>
      </c>
      <c r="S3560" s="19">
        <f>SUBTOTAL(9,S3558:S3559)</f>
        <v>32500</v>
      </c>
      <c r="T3560" s="19">
        <f>SUBTOTAL(9,T3558:T3559)</f>
        <v>0</v>
      </c>
    </row>
    <row r="3561" spans="1:20" ht="29" outlineLevel="4" x14ac:dyDescent="0.35">
      <c r="A3561" s="9" t="s">
        <v>104</v>
      </c>
      <c r="B3561" s="9" t="s">
        <v>105</v>
      </c>
      <c r="C3561" s="12" t="s">
        <v>4103</v>
      </c>
      <c r="D3561" s="5" t="s">
        <v>4119</v>
      </c>
      <c r="E3561" s="9" t="s">
        <v>4119</v>
      </c>
      <c r="F3561" s="5" t="s">
        <v>49</v>
      </c>
      <c r="G3561" s="5" t="s">
        <v>4</v>
      </c>
      <c r="H3561" s="5" t="s">
        <v>4130</v>
      </c>
      <c r="I3561" s="4" t="s">
        <v>4131</v>
      </c>
      <c r="J3561" s="5" t="s">
        <v>4</v>
      </c>
      <c r="K3561" s="5" t="s">
        <v>4</v>
      </c>
      <c r="L3561" s="5" t="s">
        <v>4</v>
      </c>
      <c r="M3561" s="5" t="s">
        <v>5</v>
      </c>
      <c r="N3561" s="5" t="s">
        <v>4128</v>
      </c>
      <c r="O3561" s="18">
        <v>44406</v>
      </c>
      <c r="P3561" s="5" t="s">
        <v>4129</v>
      </c>
      <c r="Q3561" s="19">
        <v>128064</v>
      </c>
      <c r="R3561" s="19">
        <v>128064</v>
      </c>
      <c r="S3561" s="19">
        <v>0</v>
      </c>
      <c r="T3561" s="19">
        <v>0</v>
      </c>
    </row>
    <row r="3562" spans="1:20" ht="29" outlineLevel="4" x14ac:dyDescent="0.35">
      <c r="A3562" s="9" t="s">
        <v>104</v>
      </c>
      <c r="B3562" s="9" t="s">
        <v>105</v>
      </c>
      <c r="C3562" s="12" t="s">
        <v>4103</v>
      </c>
      <c r="D3562" s="5" t="s">
        <v>4119</v>
      </c>
      <c r="E3562" s="9" t="s">
        <v>4119</v>
      </c>
      <c r="F3562" s="5" t="s">
        <v>49</v>
      </c>
      <c r="G3562" s="5" t="s">
        <v>4</v>
      </c>
      <c r="H3562" s="5" t="s">
        <v>4130</v>
      </c>
      <c r="I3562" s="4" t="s">
        <v>4131</v>
      </c>
      <c r="J3562" s="5" t="s">
        <v>4</v>
      </c>
      <c r="K3562" s="5" t="s">
        <v>4</v>
      </c>
      <c r="L3562" s="5" t="s">
        <v>4</v>
      </c>
      <c r="M3562" s="5" t="s">
        <v>5</v>
      </c>
      <c r="N3562" s="5" t="s">
        <v>4132</v>
      </c>
      <c r="O3562" s="18">
        <v>44504</v>
      </c>
      <c r="P3562" s="5" t="s">
        <v>4133</v>
      </c>
      <c r="Q3562" s="19">
        <v>157170</v>
      </c>
      <c r="R3562" s="19">
        <v>157170</v>
      </c>
      <c r="S3562" s="19">
        <v>0</v>
      </c>
      <c r="T3562" s="19">
        <v>0</v>
      </c>
    </row>
    <row r="3563" spans="1:20" outlineLevel="3" x14ac:dyDescent="0.35">
      <c r="H3563" s="1" t="s">
        <v>11614</v>
      </c>
      <c r="O3563" s="18"/>
      <c r="Q3563" s="19">
        <f>SUBTOTAL(9,Q3561:Q3562)</f>
        <v>285234</v>
      </c>
      <c r="R3563" s="19">
        <f>SUBTOTAL(9,R3561:R3562)</f>
        <v>285234</v>
      </c>
      <c r="S3563" s="19">
        <f>SUBTOTAL(9,S3561:S3562)</f>
        <v>0</v>
      </c>
      <c r="T3563" s="19">
        <f>SUBTOTAL(9,T3561:T3562)</f>
        <v>0</v>
      </c>
    </row>
    <row r="3564" spans="1:20" outlineLevel="4" x14ac:dyDescent="0.35">
      <c r="A3564" s="9" t="s">
        <v>74</v>
      </c>
      <c r="B3564" s="9" t="s">
        <v>75</v>
      </c>
      <c r="C3564" s="12" t="s">
        <v>4103</v>
      </c>
      <c r="D3564" s="5" t="s">
        <v>4104</v>
      </c>
      <c r="E3564" s="9" t="s">
        <v>4104</v>
      </c>
      <c r="F3564" s="5" t="s">
        <v>77</v>
      </c>
      <c r="G3564" s="5" t="s">
        <v>4</v>
      </c>
      <c r="H3564" s="5" t="s">
        <v>4135</v>
      </c>
      <c r="I3564" s="4" t="s">
        <v>4136</v>
      </c>
      <c r="J3564" s="5" t="s">
        <v>4</v>
      </c>
      <c r="K3564" s="5" t="s">
        <v>4</v>
      </c>
      <c r="L3564" s="5" t="s">
        <v>4</v>
      </c>
      <c r="M3564" s="5" t="s">
        <v>5</v>
      </c>
      <c r="N3564" s="5" t="s">
        <v>4134</v>
      </c>
      <c r="O3564" s="18">
        <v>44386</v>
      </c>
      <c r="P3564" s="5" t="s">
        <v>7</v>
      </c>
      <c r="Q3564" s="19">
        <v>2477.71</v>
      </c>
      <c r="R3564" s="19">
        <v>2477.71</v>
      </c>
      <c r="S3564" s="19">
        <v>0</v>
      </c>
      <c r="T3564" s="19">
        <v>0</v>
      </c>
    </row>
    <row r="3565" spans="1:20" outlineLevel="4" x14ac:dyDescent="0.35">
      <c r="A3565" s="9" t="s">
        <v>74</v>
      </c>
      <c r="B3565" s="9" t="s">
        <v>75</v>
      </c>
      <c r="C3565" s="12" t="s">
        <v>4103</v>
      </c>
      <c r="D3565" s="5" t="s">
        <v>4104</v>
      </c>
      <c r="E3565" s="9" t="s">
        <v>4104</v>
      </c>
      <c r="F3565" s="5" t="s">
        <v>77</v>
      </c>
      <c r="G3565" s="5" t="s">
        <v>4</v>
      </c>
      <c r="H3565" s="5" t="s">
        <v>4135</v>
      </c>
      <c r="I3565" s="4" t="s">
        <v>4136</v>
      </c>
      <c r="J3565" s="5" t="s">
        <v>4</v>
      </c>
      <c r="K3565" s="5" t="s">
        <v>4</v>
      </c>
      <c r="L3565" s="5" t="s">
        <v>4</v>
      </c>
      <c r="M3565" s="5" t="s">
        <v>5</v>
      </c>
      <c r="N3565" s="5" t="s">
        <v>4137</v>
      </c>
      <c r="O3565" s="18">
        <v>44406</v>
      </c>
      <c r="P3565" s="5" t="s">
        <v>7</v>
      </c>
      <c r="Q3565" s="19">
        <v>2848</v>
      </c>
      <c r="R3565" s="19">
        <v>2848</v>
      </c>
      <c r="S3565" s="19">
        <v>0</v>
      </c>
      <c r="T3565" s="19">
        <v>0</v>
      </c>
    </row>
    <row r="3566" spans="1:20" outlineLevel="4" x14ac:dyDescent="0.35">
      <c r="A3566" s="9" t="s">
        <v>74</v>
      </c>
      <c r="B3566" s="9" t="s">
        <v>75</v>
      </c>
      <c r="C3566" s="12" t="s">
        <v>4103</v>
      </c>
      <c r="D3566" s="5" t="s">
        <v>4104</v>
      </c>
      <c r="E3566" s="9" t="s">
        <v>4104</v>
      </c>
      <c r="F3566" s="5" t="s">
        <v>77</v>
      </c>
      <c r="G3566" s="5" t="s">
        <v>4</v>
      </c>
      <c r="H3566" s="5" t="s">
        <v>4135</v>
      </c>
      <c r="I3566" s="4" t="s">
        <v>4136</v>
      </c>
      <c r="J3566" s="5" t="s">
        <v>4</v>
      </c>
      <c r="K3566" s="5" t="s">
        <v>4</v>
      </c>
      <c r="L3566" s="5" t="s">
        <v>4</v>
      </c>
      <c r="M3566" s="5" t="s">
        <v>5</v>
      </c>
      <c r="N3566" s="5" t="s">
        <v>4138</v>
      </c>
      <c r="O3566" s="18">
        <v>44480</v>
      </c>
      <c r="P3566" s="5" t="s">
        <v>7</v>
      </c>
      <c r="Q3566" s="19">
        <v>1202</v>
      </c>
      <c r="R3566" s="19">
        <v>1202</v>
      </c>
      <c r="S3566" s="19">
        <v>0</v>
      </c>
      <c r="T3566" s="19">
        <v>0</v>
      </c>
    </row>
    <row r="3567" spans="1:20" outlineLevel="3" x14ac:dyDescent="0.35">
      <c r="H3567" s="1" t="s">
        <v>11615</v>
      </c>
      <c r="O3567" s="18"/>
      <c r="Q3567" s="19">
        <f>SUBTOTAL(9,Q3564:Q3566)</f>
        <v>6527.71</v>
      </c>
      <c r="R3567" s="19">
        <f>SUBTOTAL(9,R3564:R3566)</f>
        <v>6527.71</v>
      </c>
      <c r="S3567" s="19">
        <f>SUBTOTAL(9,S3564:S3566)</f>
        <v>0</v>
      </c>
      <c r="T3567" s="19">
        <f>SUBTOTAL(9,T3564:T3566)</f>
        <v>0</v>
      </c>
    </row>
    <row r="3568" spans="1:20" outlineLevel="4" x14ac:dyDescent="0.35">
      <c r="A3568" s="9" t="s">
        <v>74</v>
      </c>
      <c r="B3568" s="9" t="s">
        <v>75</v>
      </c>
      <c r="C3568" s="12" t="s">
        <v>4103</v>
      </c>
      <c r="D3568" s="5" t="s">
        <v>4104</v>
      </c>
      <c r="E3568" s="9" t="s">
        <v>4104</v>
      </c>
      <c r="F3568" s="5" t="s">
        <v>77</v>
      </c>
      <c r="G3568" s="5" t="s">
        <v>4</v>
      </c>
      <c r="H3568" s="5" t="s">
        <v>4140</v>
      </c>
      <c r="I3568" s="4" t="s">
        <v>4136</v>
      </c>
      <c r="J3568" s="5" t="s">
        <v>4</v>
      </c>
      <c r="K3568" s="5" t="s">
        <v>4</v>
      </c>
      <c r="L3568" s="5" t="s">
        <v>4</v>
      </c>
      <c r="M3568" s="5" t="s">
        <v>5</v>
      </c>
      <c r="N3568" s="5" t="s">
        <v>4139</v>
      </c>
      <c r="O3568" s="18">
        <v>44386</v>
      </c>
      <c r="P3568" s="5" t="s">
        <v>7</v>
      </c>
      <c r="Q3568" s="19">
        <v>3243.6</v>
      </c>
      <c r="R3568" s="19">
        <v>3243.6</v>
      </c>
      <c r="S3568" s="19">
        <v>0</v>
      </c>
      <c r="T3568" s="19">
        <v>0</v>
      </c>
    </row>
    <row r="3569" spans="1:20" outlineLevel="4" x14ac:dyDescent="0.35">
      <c r="A3569" s="9" t="s">
        <v>74</v>
      </c>
      <c r="B3569" s="9" t="s">
        <v>75</v>
      </c>
      <c r="C3569" s="12" t="s">
        <v>4103</v>
      </c>
      <c r="D3569" s="5" t="s">
        <v>4104</v>
      </c>
      <c r="E3569" s="9" t="s">
        <v>4104</v>
      </c>
      <c r="F3569" s="5" t="s">
        <v>77</v>
      </c>
      <c r="G3569" s="5" t="s">
        <v>4</v>
      </c>
      <c r="H3569" s="5" t="s">
        <v>4140</v>
      </c>
      <c r="I3569" s="4" t="s">
        <v>4136</v>
      </c>
      <c r="J3569" s="5" t="s">
        <v>4</v>
      </c>
      <c r="K3569" s="5" t="s">
        <v>4</v>
      </c>
      <c r="L3569" s="5" t="s">
        <v>4</v>
      </c>
      <c r="M3569" s="5" t="s">
        <v>5</v>
      </c>
      <c r="N3569" s="5" t="s">
        <v>4141</v>
      </c>
      <c r="O3569" s="18">
        <v>44406</v>
      </c>
      <c r="P3569" s="5" t="s">
        <v>7</v>
      </c>
      <c r="Q3569" s="19">
        <v>32307</v>
      </c>
      <c r="R3569" s="19">
        <v>32307</v>
      </c>
      <c r="S3569" s="19">
        <v>0</v>
      </c>
      <c r="T3569" s="19">
        <v>0</v>
      </c>
    </row>
    <row r="3570" spans="1:20" outlineLevel="4" x14ac:dyDescent="0.35">
      <c r="A3570" s="9" t="s">
        <v>74</v>
      </c>
      <c r="B3570" s="9" t="s">
        <v>75</v>
      </c>
      <c r="C3570" s="12" t="s">
        <v>4103</v>
      </c>
      <c r="D3570" s="5" t="s">
        <v>4104</v>
      </c>
      <c r="E3570" s="9" t="s">
        <v>4104</v>
      </c>
      <c r="F3570" s="5" t="s">
        <v>77</v>
      </c>
      <c r="G3570" s="5" t="s">
        <v>4</v>
      </c>
      <c r="H3570" s="5" t="s">
        <v>4140</v>
      </c>
      <c r="I3570" s="4" t="s">
        <v>4136</v>
      </c>
      <c r="J3570" s="5" t="s">
        <v>4</v>
      </c>
      <c r="K3570" s="5" t="s">
        <v>4</v>
      </c>
      <c r="L3570" s="5" t="s">
        <v>4</v>
      </c>
      <c r="M3570" s="5" t="s">
        <v>5</v>
      </c>
      <c r="N3570" s="5" t="s">
        <v>4142</v>
      </c>
      <c r="O3570" s="18">
        <v>44480</v>
      </c>
      <c r="P3570" s="5" t="s">
        <v>7</v>
      </c>
      <c r="Q3570" s="19">
        <v>19983</v>
      </c>
      <c r="R3570" s="19">
        <v>19983</v>
      </c>
      <c r="S3570" s="19">
        <v>0</v>
      </c>
      <c r="T3570" s="19">
        <v>0</v>
      </c>
    </row>
    <row r="3571" spans="1:20" outlineLevel="4" x14ac:dyDescent="0.35">
      <c r="A3571" s="9" t="s">
        <v>74</v>
      </c>
      <c r="B3571" s="9" t="s">
        <v>75</v>
      </c>
      <c r="C3571" s="12" t="s">
        <v>4103</v>
      </c>
      <c r="D3571" s="5" t="s">
        <v>4104</v>
      </c>
      <c r="E3571" s="9" t="s">
        <v>4104</v>
      </c>
      <c r="F3571" s="5" t="s">
        <v>77</v>
      </c>
      <c r="G3571" s="5" t="s">
        <v>4</v>
      </c>
      <c r="H3571" s="5" t="s">
        <v>4140</v>
      </c>
      <c r="I3571" s="4" t="s">
        <v>4136</v>
      </c>
      <c r="J3571" s="5" t="s">
        <v>4</v>
      </c>
      <c r="K3571" s="5" t="s">
        <v>4</v>
      </c>
      <c r="L3571" s="5" t="s">
        <v>4</v>
      </c>
      <c r="M3571" s="5" t="s">
        <v>5</v>
      </c>
      <c r="N3571" s="5" t="s">
        <v>4143</v>
      </c>
      <c r="O3571" s="18">
        <v>44496</v>
      </c>
      <c r="P3571" s="5" t="s">
        <v>7</v>
      </c>
      <c r="Q3571" s="19">
        <v>14139</v>
      </c>
      <c r="R3571" s="19">
        <v>14139</v>
      </c>
      <c r="S3571" s="19">
        <v>0</v>
      </c>
      <c r="T3571" s="19">
        <v>0</v>
      </c>
    </row>
    <row r="3572" spans="1:20" outlineLevel="4" x14ac:dyDescent="0.35">
      <c r="A3572" s="9" t="s">
        <v>74</v>
      </c>
      <c r="B3572" s="9" t="s">
        <v>75</v>
      </c>
      <c r="C3572" s="12" t="s">
        <v>4103</v>
      </c>
      <c r="D3572" s="5" t="s">
        <v>4104</v>
      </c>
      <c r="E3572" s="9" t="s">
        <v>4104</v>
      </c>
      <c r="F3572" s="5" t="s">
        <v>77</v>
      </c>
      <c r="G3572" s="5" t="s">
        <v>4</v>
      </c>
      <c r="H3572" s="5" t="s">
        <v>4140</v>
      </c>
      <c r="I3572" s="4" t="s">
        <v>4136</v>
      </c>
      <c r="J3572" s="5" t="s">
        <v>4</v>
      </c>
      <c r="K3572" s="5" t="s">
        <v>4</v>
      </c>
      <c r="L3572" s="5" t="s">
        <v>4</v>
      </c>
      <c r="M3572" s="5" t="s">
        <v>5</v>
      </c>
      <c r="N3572" s="5" t="s">
        <v>4144</v>
      </c>
      <c r="O3572" s="18">
        <v>44649</v>
      </c>
      <c r="P3572" s="5" t="s">
        <v>7</v>
      </c>
      <c r="Q3572" s="19">
        <v>24669</v>
      </c>
      <c r="R3572" s="19">
        <v>24669</v>
      </c>
      <c r="S3572" s="19">
        <v>0</v>
      </c>
      <c r="T3572" s="19">
        <v>0</v>
      </c>
    </row>
    <row r="3573" spans="1:20" outlineLevel="4" x14ac:dyDescent="0.35">
      <c r="A3573" s="9" t="s">
        <v>74</v>
      </c>
      <c r="B3573" s="9" t="s">
        <v>75</v>
      </c>
      <c r="C3573" s="12" t="s">
        <v>4103</v>
      </c>
      <c r="D3573" s="5" t="s">
        <v>4104</v>
      </c>
      <c r="E3573" s="9" t="s">
        <v>4104</v>
      </c>
      <c r="F3573" s="5" t="s">
        <v>77</v>
      </c>
      <c r="G3573" s="5" t="s">
        <v>4</v>
      </c>
      <c r="H3573" s="5" t="s">
        <v>4140</v>
      </c>
      <c r="I3573" s="4" t="s">
        <v>4136</v>
      </c>
      <c r="J3573" s="5" t="s">
        <v>4</v>
      </c>
      <c r="K3573" s="5" t="s">
        <v>4</v>
      </c>
      <c r="L3573" s="5" t="s">
        <v>4</v>
      </c>
      <c r="M3573" s="5" t="s">
        <v>5</v>
      </c>
      <c r="N3573" s="5" t="s">
        <v>4145</v>
      </c>
      <c r="O3573" s="18">
        <v>44712</v>
      </c>
      <c r="P3573" s="5" t="s">
        <v>7</v>
      </c>
      <c r="Q3573" s="19">
        <v>18000</v>
      </c>
      <c r="R3573" s="19">
        <v>18000</v>
      </c>
      <c r="S3573" s="19">
        <v>0</v>
      </c>
      <c r="T3573" s="19">
        <v>0</v>
      </c>
    </row>
    <row r="3574" spans="1:20" outlineLevel="3" x14ac:dyDescent="0.35">
      <c r="H3574" s="1" t="s">
        <v>11616</v>
      </c>
      <c r="O3574" s="18"/>
      <c r="Q3574" s="19">
        <f>SUBTOTAL(9,Q3568:Q3573)</f>
        <v>112341.6</v>
      </c>
      <c r="R3574" s="19">
        <f>SUBTOTAL(9,R3568:R3573)</f>
        <v>112341.6</v>
      </c>
      <c r="S3574" s="19">
        <f>SUBTOTAL(9,S3568:S3573)</f>
        <v>0</v>
      </c>
      <c r="T3574" s="19">
        <f>SUBTOTAL(9,T3568:T3573)</f>
        <v>0</v>
      </c>
    </row>
    <row r="3575" spans="1:20" ht="29" outlineLevel="4" x14ac:dyDescent="0.35">
      <c r="A3575" s="9" t="s">
        <v>104</v>
      </c>
      <c r="B3575" s="9" t="s">
        <v>105</v>
      </c>
      <c r="C3575" s="12" t="s">
        <v>4103</v>
      </c>
      <c r="D3575" s="5" t="s">
        <v>4119</v>
      </c>
      <c r="E3575" s="9" t="s">
        <v>4119</v>
      </c>
      <c r="F3575" s="5" t="s">
        <v>4</v>
      </c>
      <c r="G3575" s="5" t="s">
        <v>45</v>
      </c>
      <c r="H3575" s="5" t="s">
        <v>4148</v>
      </c>
      <c r="I3575" s="4" t="s">
        <v>4149</v>
      </c>
      <c r="J3575" s="5" t="s">
        <v>4</v>
      </c>
      <c r="K3575" s="5" t="s">
        <v>4</v>
      </c>
      <c r="L3575" s="5" t="s">
        <v>4</v>
      </c>
      <c r="M3575" s="5" t="s">
        <v>5</v>
      </c>
      <c r="N3575" s="5" t="s">
        <v>4146</v>
      </c>
      <c r="O3575" s="18">
        <v>44497</v>
      </c>
      <c r="P3575" s="5" t="s">
        <v>4147</v>
      </c>
      <c r="Q3575" s="19">
        <v>3617.09</v>
      </c>
      <c r="R3575" s="19">
        <v>0</v>
      </c>
      <c r="S3575" s="19">
        <v>3617.09</v>
      </c>
      <c r="T3575" s="19">
        <v>0</v>
      </c>
    </row>
    <row r="3576" spans="1:20" ht="29" outlineLevel="4" x14ac:dyDescent="0.35">
      <c r="A3576" s="9" t="s">
        <v>104</v>
      </c>
      <c r="B3576" s="9" t="s">
        <v>105</v>
      </c>
      <c r="C3576" s="12" t="s">
        <v>4103</v>
      </c>
      <c r="D3576" s="5" t="s">
        <v>4119</v>
      </c>
      <c r="E3576" s="9" t="s">
        <v>4119</v>
      </c>
      <c r="F3576" s="5" t="s">
        <v>4</v>
      </c>
      <c r="G3576" s="5" t="s">
        <v>45</v>
      </c>
      <c r="H3576" s="5" t="s">
        <v>4148</v>
      </c>
      <c r="I3576" s="4" t="s">
        <v>4149</v>
      </c>
      <c r="J3576" s="5" t="s">
        <v>4</v>
      </c>
      <c r="K3576" s="5" t="s">
        <v>4</v>
      </c>
      <c r="L3576" s="5" t="s">
        <v>4</v>
      </c>
      <c r="M3576" s="5" t="s">
        <v>5</v>
      </c>
      <c r="N3576" s="5" t="s">
        <v>4150</v>
      </c>
      <c r="O3576" s="18">
        <v>44616</v>
      </c>
      <c r="P3576" s="5" t="s">
        <v>4151</v>
      </c>
      <c r="Q3576" s="19">
        <v>2457.44</v>
      </c>
      <c r="R3576" s="19">
        <v>0</v>
      </c>
      <c r="S3576" s="19">
        <v>2457.44</v>
      </c>
      <c r="T3576" s="19">
        <v>0</v>
      </c>
    </row>
    <row r="3577" spans="1:20" ht="29" outlineLevel="4" x14ac:dyDescent="0.35">
      <c r="A3577" s="9" t="s">
        <v>104</v>
      </c>
      <c r="B3577" s="9" t="s">
        <v>105</v>
      </c>
      <c r="C3577" s="12" t="s">
        <v>4103</v>
      </c>
      <c r="D3577" s="5" t="s">
        <v>4119</v>
      </c>
      <c r="E3577" s="9" t="s">
        <v>4119</v>
      </c>
      <c r="F3577" s="5" t="s">
        <v>4</v>
      </c>
      <c r="G3577" s="5" t="s">
        <v>45</v>
      </c>
      <c r="H3577" s="5" t="s">
        <v>4148</v>
      </c>
      <c r="I3577" s="4" t="s">
        <v>4149</v>
      </c>
      <c r="J3577" s="5" t="s">
        <v>4</v>
      </c>
      <c r="K3577" s="5" t="s">
        <v>4</v>
      </c>
      <c r="L3577" s="5" t="s">
        <v>4</v>
      </c>
      <c r="M3577" s="5" t="s">
        <v>5</v>
      </c>
      <c r="N3577" s="5" t="s">
        <v>4152</v>
      </c>
      <c r="O3577" s="18">
        <v>44728</v>
      </c>
      <c r="P3577" s="5" t="s">
        <v>4153</v>
      </c>
      <c r="Q3577" s="19">
        <v>3052.18</v>
      </c>
      <c r="R3577" s="19">
        <v>0</v>
      </c>
      <c r="S3577" s="19">
        <v>3052.18</v>
      </c>
      <c r="T3577" s="19">
        <v>0</v>
      </c>
    </row>
    <row r="3578" spans="1:20" ht="29" outlineLevel="4" x14ac:dyDescent="0.35">
      <c r="A3578" s="9" t="s">
        <v>104</v>
      </c>
      <c r="B3578" s="9" t="s">
        <v>105</v>
      </c>
      <c r="C3578" s="12" t="s">
        <v>4103</v>
      </c>
      <c r="D3578" s="5" t="s">
        <v>4119</v>
      </c>
      <c r="E3578" s="9" t="s">
        <v>4119</v>
      </c>
      <c r="F3578" s="5" t="s">
        <v>49</v>
      </c>
      <c r="G3578" s="5" t="s">
        <v>4</v>
      </c>
      <c r="H3578" s="5" t="s">
        <v>4148</v>
      </c>
      <c r="I3578" s="4" t="s">
        <v>4149</v>
      </c>
      <c r="J3578" s="5" t="s">
        <v>4</v>
      </c>
      <c r="K3578" s="5" t="s">
        <v>4</v>
      </c>
      <c r="L3578" s="5" t="s">
        <v>4</v>
      </c>
      <c r="M3578" s="5" t="s">
        <v>5</v>
      </c>
      <c r="N3578" s="5" t="s">
        <v>4146</v>
      </c>
      <c r="O3578" s="18">
        <v>44497</v>
      </c>
      <c r="P3578" s="5" t="s">
        <v>4147</v>
      </c>
      <c r="Q3578" s="19">
        <v>57873.91</v>
      </c>
      <c r="R3578" s="19">
        <v>57873.91</v>
      </c>
      <c r="S3578" s="19">
        <v>0</v>
      </c>
      <c r="T3578" s="19">
        <v>0</v>
      </c>
    </row>
    <row r="3579" spans="1:20" ht="29" outlineLevel="4" x14ac:dyDescent="0.35">
      <c r="A3579" s="9" t="s">
        <v>104</v>
      </c>
      <c r="B3579" s="9" t="s">
        <v>105</v>
      </c>
      <c r="C3579" s="12" t="s">
        <v>4103</v>
      </c>
      <c r="D3579" s="5" t="s">
        <v>4119</v>
      </c>
      <c r="E3579" s="9" t="s">
        <v>4119</v>
      </c>
      <c r="F3579" s="5" t="s">
        <v>49</v>
      </c>
      <c r="G3579" s="5" t="s">
        <v>4</v>
      </c>
      <c r="H3579" s="5" t="s">
        <v>4148</v>
      </c>
      <c r="I3579" s="4" t="s">
        <v>4149</v>
      </c>
      <c r="J3579" s="5" t="s">
        <v>4</v>
      </c>
      <c r="K3579" s="5" t="s">
        <v>4</v>
      </c>
      <c r="L3579" s="5" t="s">
        <v>4</v>
      </c>
      <c r="M3579" s="5" t="s">
        <v>5</v>
      </c>
      <c r="N3579" s="5" t="s">
        <v>4150</v>
      </c>
      <c r="O3579" s="18">
        <v>44616</v>
      </c>
      <c r="P3579" s="5" t="s">
        <v>4151</v>
      </c>
      <c r="Q3579" s="19">
        <v>39319.56</v>
      </c>
      <c r="R3579" s="19">
        <v>39319.56</v>
      </c>
      <c r="S3579" s="19">
        <v>0</v>
      </c>
      <c r="T3579" s="19">
        <v>0</v>
      </c>
    </row>
    <row r="3580" spans="1:20" ht="29" outlineLevel="4" x14ac:dyDescent="0.35">
      <c r="A3580" s="9" t="s">
        <v>104</v>
      </c>
      <c r="B3580" s="9" t="s">
        <v>105</v>
      </c>
      <c r="C3580" s="12" t="s">
        <v>4103</v>
      </c>
      <c r="D3580" s="5" t="s">
        <v>4119</v>
      </c>
      <c r="E3580" s="9" t="s">
        <v>4119</v>
      </c>
      <c r="F3580" s="5" t="s">
        <v>49</v>
      </c>
      <c r="G3580" s="5" t="s">
        <v>4</v>
      </c>
      <c r="H3580" s="5" t="s">
        <v>4148</v>
      </c>
      <c r="I3580" s="4" t="s">
        <v>4149</v>
      </c>
      <c r="J3580" s="5" t="s">
        <v>4</v>
      </c>
      <c r="K3580" s="5" t="s">
        <v>4</v>
      </c>
      <c r="L3580" s="5" t="s">
        <v>4</v>
      </c>
      <c r="M3580" s="5" t="s">
        <v>5</v>
      </c>
      <c r="N3580" s="5" t="s">
        <v>4152</v>
      </c>
      <c r="O3580" s="18">
        <v>44728</v>
      </c>
      <c r="P3580" s="5" t="s">
        <v>4153</v>
      </c>
      <c r="Q3580" s="19">
        <v>48835.82</v>
      </c>
      <c r="R3580" s="19">
        <v>48835.82</v>
      </c>
      <c r="S3580" s="19">
        <v>0</v>
      </c>
      <c r="T3580" s="19">
        <v>0</v>
      </c>
    </row>
    <row r="3581" spans="1:20" outlineLevel="3" x14ac:dyDescent="0.35">
      <c r="H3581" s="1" t="s">
        <v>11617</v>
      </c>
      <c r="O3581" s="18"/>
      <c r="Q3581" s="19">
        <f>SUBTOTAL(9,Q3575:Q3580)</f>
        <v>155156</v>
      </c>
      <c r="R3581" s="19">
        <f>SUBTOTAL(9,R3575:R3580)</f>
        <v>146029.29</v>
      </c>
      <c r="S3581" s="19">
        <f>SUBTOTAL(9,S3575:S3580)</f>
        <v>9126.7100000000009</v>
      </c>
      <c r="T3581" s="19">
        <f>SUBTOTAL(9,T3575:T3580)</f>
        <v>0</v>
      </c>
    </row>
    <row r="3582" spans="1:20" outlineLevel="4" x14ac:dyDescent="0.35">
      <c r="A3582" s="9" t="s">
        <v>104</v>
      </c>
      <c r="B3582" s="9" t="s">
        <v>105</v>
      </c>
      <c r="C3582" s="12" t="s">
        <v>4103</v>
      </c>
      <c r="D3582" s="5" t="s">
        <v>4119</v>
      </c>
      <c r="E3582" s="9" t="s">
        <v>4154</v>
      </c>
      <c r="F3582" s="5" t="s">
        <v>4</v>
      </c>
      <c r="G3582" s="5" t="s">
        <v>106</v>
      </c>
      <c r="H3582" s="5" t="s">
        <v>108</v>
      </c>
      <c r="I3582" s="20" t="s">
        <v>12479</v>
      </c>
      <c r="J3582" s="5" t="s">
        <v>4</v>
      </c>
      <c r="K3582" s="5" t="s">
        <v>4</v>
      </c>
      <c r="L3582" s="5" t="s">
        <v>4</v>
      </c>
      <c r="M3582" s="5" t="s">
        <v>5</v>
      </c>
      <c r="N3582" s="5" t="s">
        <v>4155</v>
      </c>
      <c r="O3582" s="18">
        <v>44524</v>
      </c>
      <c r="P3582" s="5" t="s">
        <v>7</v>
      </c>
      <c r="Q3582" s="19">
        <v>136822</v>
      </c>
      <c r="R3582" s="19">
        <v>0</v>
      </c>
      <c r="S3582" s="19">
        <v>136822</v>
      </c>
      <c r="T3582" s="19">
        <v>0</v>
      </c>
    </row>
    <row r="3583" spans="1:20" outlineLevel="3" x14ac:dyDescent="0.35">
      <c r="H3583" s="1" t="s">
        <v>10932</v>
      </c>
      <c r="O3583" s="18"/>
      <c r="Q3583" s="19">
        <f>SUBTOTAL(9,Q3582:Q3582)</f>
        <v>136822</v>
      </c>
      <c r="R3583" s="19">
        <f>SUBTOTAL(9,R3582:R3582)</f>
        <v>0</v>
      </c>
      <c r="S3583" s="19">
        <f>SUBTOTAL(9,S3582:S3582)</f>
        <v>136822</v>
      </c>
      <c r="T3583" s="19">
        <f>SUBTOTAL(9,T3582:T3582)</f>
        <v>0</v>
      </c>
    </row>
    <row r="3584" spans="1:20" outlineLevel="4" x14ac:dyDescent="0.35">
      <c r="A3584" s="9" t="s">
        <v>104</v>
      </c>
      <c r="B3584" s="9" t="s">
        <v>105</v>
      </c>
      <c r="C3584" s="12" t="s">
        <v>4103</v>
      </c>
      <c r="D3584" s="5" t="s">
        <v>4119</v>
      </c>
      <c r="E3584" s="9" t="s">
        <v>4154</v>
      </c>
      <c r="F3584" s="5" t="s">
        <v>4</v>
      </c>
      <c r="G3584" s="5" t="s">
        <v>106</v>
      </c>
      <c r="H3584" s="5" t="s">
        <v>109</v>
      </c>
      <c r="I3584" s="20" t="s">
        <v>12480</v>
      </c>
      <c r="J3584" s="5" t="s">
        <v>4</v>
      </c>
      <c r="K3584" s="5" t="s">
        <v>4</v>
      </c>
      <c r="L3584" s="5" t="s">
        <v>4</v>
      </c>
      <c r="M3584" s="5" t="s">
        <v>5</v>
      </c>
      <c r="N3584" s="5" t="s">
        <v>4155</v>
      </c>
      <c r="O3584" s="18">
        <v>44524</v>
      </c>
      <c r="P3584" s="5" t="s">
        <v>7</v>
      </c>
      <c r="Q3584" s="19">
        <v>91438</v>
      </c>
      <c r="R3584" s="19">
        <v>0</v>
      </c>
      <c r="S3584" s="19">
        <v>91438</v>
      </c>
      <c r="T3584" s="19">
        <v>0</v>
      </c>
    </row>
    <row r="3585" spans="1:20" outlineLevel="3" x14ac:dyDescent="0.35">
      <c r="H3585" s="1" t="s">
        <v>10933</v>
      </c>
      <c r="O3585" s="18"/>
      <c r="Q3585" s="19">
        <f>SUBTOTAL(9,Q3584:Q3584)</f>
        <v>91438</v>
      </c>
      <c r="R3585" s="19">
        <f>SUBTOTAL(9,R3584:R3584)</f>
        <v>0</v>
      </c>
      <c r="S3585" s="19">
        <f>SUBTOTAL(9,S3584:S3584)</f>
        <v>91438</v>
      </c>
      <c r="T3585" s="19">
        <f>SUBTOTAL(9,T3584:T3584)</f>
        <v>0</v>
      </c>
    </row>
    <row r="3586" spans="1:20" outlineLevel="4" x14ac:dyDescent="0.35">
      <c r="A3586" s="9" t="s">
        <v>104</v>
      </c>
      <c r="B3586" s="9" t="s">
        <v>105</v>
      </c>
      <c r="C3586" s="12" t="s">
        <v>4103</v>
      </c>
      <c r="D3586" s="5" t="s">
        <v>4119</v>
      </c>
      <c r="E3586" s="9" t="s">
        <v>4154</v>
      </c>
      <c r="F3586" s="5" t="s">
        <v>4</v>
      </c>
      <c r="G3586" s="5" t="s">
        <v>106</v>
      </c>
      <c r="H3586" s="5" t="s">
        <v>110</v>
      </c>
      <c r="I3586" s="20" t="s">
        <v>12481</v>
      </c>
      <c r="J3586" s="5" t="s">
        <v>4</v>
      </c>
      <c r="K3586" s="5" t="s">
        <v>4</v>
      </c>
      <c r="L3586" s="5" t="s">
        <v>4</v>
      </c>
      <c r="M3586" s="5" t="s">
        <v>5</v>
      </c>
      <c r="N3586" s="5" t="s">
        <v>4155</v>
      </c>
      <c r="O3586" s="18">
        <v>44524</v>
      </c>
      <c r="P3586" s="5" t="s">
        <v>7</v>
      </c>
      <c r="Q3586" s="19">
        <v>30147</v>
      </c>
      <c r="R3586" s="19">
        <v>0</v>
      </c>
      <c r="S3586" s="19">
        <v>30147</v>
      </c>
      <c r="T3586" s="19">
        <v>0</v>
      </c>
    </row>
    <row r="3587" spans="1:20" outlineLevel="3" x14ac:dyDescent="0.35">
      <c r="H3587" s="1" t="s">
        <v>10934</v>
      </c>
      <c r="O3587" s="18"/>
      <c r="Q3587" s="19">
        <f>SUBTOTAL(9,Q3586:Q3586)</f>
        <v>30147</v>
      </c>
      <c r="R3587" s="19">
        <f>SUBTOTAL(9,R3586:R3586)</f>
        <v>0</v>
      </c>
      <c r="S3587" s="19">
        <f>SUBTOTAL(9,S3586:S3586)</f>
        <v>30147</v>
      </c>
      <c r="T3587" s="19">
        <f>SUBTOTAL(9,T3586:T3586)</f>
        <v>0</v>
      </c>
    </row>
    <row r="3588" spans="1:20" outlineLevel="4" x14ac:dyDescent="0.35">
      <c r="A3588" s="9" t="s">
        <v>74</v>
      </c>
      <c r="B3588" s="9" t="s">
        <v>75</v>
      </c>
      <c r="C3588" s="12" t="s">
        <v>4103</v>
      </c>
      <c r="D3588" s="5" t="s">
        <v>4104</v>
      </c>
      <c r="E3588" s="9" t="s">
        <v>4104</v>
      </c>
      <c r="F3588" s="5" t="s">
        <v>4</v>
      </c>
      <c r="G3588" s="5" t="s">
        <v>729</v>
      </c>
      <c r="H3588" s="5" t="s">
        <v>4157</v>
      </c>
      <c r="I3588" s="4" t="s">
        <v>4103</v>
      </c>
      <c r="J3588" s="5" t="s">
        <v>4</v>
      </c>
      <c r="K3588" s="5" t="s">
        <v>4</v>
      </c>
      <c r="L3588" s="5" t="s">
        <v>4</v>
      </c>
      <c r="M3588" s="5" t="s">
        <v>5</v>
      </c>
      <c r="N3588" s="5" t="s">
        <v>4156</v>
      </c>
      <c r="O3588" s="18">
        <v>44651</v>
      </c>
      <c r="P3588" s="5" t="s">
        <v>7</v>
      </c>
      <c r="Q3588" s="19">
        <v>3000000</v>
      </c>
      <c r="R3588" s="19">
        <v>0</v>
      </c>
      <c r="S3588" s="19">
        <v>3000000</v>
      </c>
      <c r="T3588" s="19">
        <v>0</v>
      </c>
    </row>
    <row r="3589" spans="1:20" outlineLevel="4" x14ac:dyDescent="0.35">
      <c r="A3589" s="9" t="s">
        <v>74</v>
      </c>
      <c r="B3589" s="9" t="s">
        <v>75</v>
      </c>
      <c r="C3589" s="12" t="s">
        <v>4103</v>
      </c>
      <c r="D3589" s="5" t="s">
        <v>4104</v>
      </c>
      <c r="E3589" s="9" t="s">
        <v>4104</v>
      </c>
      <c r="F3589" s="5" t="s">
        <v>4</v>
      </c>
      <c r="G3589" s="5" t="s">
        <v>729</v>
      </c>
      <c r="H3589" s="5" t="s">
        <v>4157</v>
      </c>
      <c r="I3589" s="4" t="s">
        <v>4103</v>
      </c>
      <c r="J3589" s="5" t="s">
        <v>4</v>
      </c>
      <c r="K3589" s="5" t="s">
        <v>4</v>
      </c>
      <c r="L3589" s="5" t="s">
        <v>4</v>
      </c>
      <c r="M3589" s="5" t="s">
        <v>5</v>
      </c>
      <c r="N3589" s="5" t="s">
        <v>4158</v>
      </c>
      <c r="O3589" s="18">
        <v>44714</v>
      </c>
      <c r="P3589" s="5" t="s">
        <v>7</v>
      </c>
      <c r="Q3589" s="19">
        <v>3000000</v>
      </c>
      <c r="R3589" s="19">
        <v>0</v>
      </c>
      <c r="S3589" s="19">
        <v>3000000</v>
      </c>
      <c r="T3589" s="19">
        <v>0</v>
      </c>
    </row>
    <row r="3590" spans="1:20" outlineLevel="3" x14ac:dyDescent="0.35">
      <c r="H3590" s="1" t="s">
        <v>11618</v>
      </c>
      <c r="O3590" s="18"/>
      <c r="Q3590" s="19">
        <f>SUBTOTAL(9,Q3588:Q3589)</f>
        <v>6000000</v>
      </c>
      <c r="R3590" s="19">
        <f>SUBTOTAL(9,R3588:R3589)</f>
        <v>0</v>
      </c>
      <c r="S3590" s="19">
        <f>SUBTOTAL(9,S3588:S3589)</f>
        <v>6000000</v>
      </c>
      <c r="T3590" s="19">
        <f>SUBTOTAL(9,T3588:T3589)</f>
        <v>0</v>
      </c>
    </row>
    <row r="3591" spans="1:20" outlineLevel="2" x14ac:dyDescent="0.35">
      <c r="C3591" s="11" t="s">
        <v>10349</v>
      </c>
      <c r="O3591" s="18"/>
      <c r="Q3591" s="19">
        <f>SUBTOTAL(9,Q3540:Q3589)</f>
        <v>8503094.0099999998</v>
      </c>
      <c r="R3591" s="19">
        <f>SUBTOTAL(9,R3540:R3589)</f>
        <v>897559.53999999992</v>
      </c>
      <c r="S3591" s="19">
        <f>SUBTOTAL(9,S3540:S3589)</f>
        <v>7605534.4699999997</v>
      </c>
      <c r="T3591" s="19">
        <f>SUBTOTAL(9,T3540:T3589)</f>
        <v>0</v>
      </c>
    </row>
    <row r="3592" spans="1:20" outlineLevel="4" x14ac:dyDescent="0.35">
      <c r="A3592" s="9" t="s">
        <v>97</v>
      </c>
      <c r="B3592" s="9" t="s">
        <v>98</v>
      </c>
      <c r="C3592" s="12" t="s">
        <v>4159</v>
      </c>
      <c r="D3592" s="5" t="s">
        <v>4160</v>
      </c>
      <c r="E3592" s="9" t="s">
        <v>4160</v>
      </c>
      <c r="F3592" s="5" t="s">
        <v>4</v>
      </c>
      <c r="G3592" s="5" t="s">
        <v>1006</v>
      </c>
      <c r="H3592" s="5" t="s">
        <v>4163</v>
      </c>
      <c r="I3592" s="4" t="s">
        <v>4164</v>
      </c>
      <c r="J3592" s="5" t="s">
        <v>4</v>
      </c>
      <c r="K3592" s="5" t="s">
        <v>4</v>
      </c>
      <c r="L3592" s="5" t="s">
        <v>4</v>
      </c>
      <c r="M3592" s="5" t="s">
        <v>5</v>
      </c>
      <c r="N3592" s="5" t="s">
        <v>4161</v>
      </c>
      <c r="O3592" s="18">
        <v>44571</v>
      </c>
      <c r="P3592" s="5" t="s">
        <v>4162</v>
      </c>
      <c r="Q3592" s="19">
        <v>25000</v>
      </c>
      <c r="R3592" s="19">
        <v>0</v>
      </c>
      <c r="S3592" s="19">
        <v>25000</v>
      </c>
      <c r="T3592" s="19">
        <v>0</v>
      </c>
    </row>
    <row r="3593" spans="1:20" outlineLevel="3" x14ac:dyDescent="0.35">
      <c r="H3593" s="1" t="s">
        <v>11619</v>
      </c>
      <c r="O3593" s="18"/>
      <c r="Q3593" s="19">
        <f>SUBTOTAL(9,Q3592:Q3592)</f>
        <v>25000</v>
      </c>
      <c r="R3593" s="19">
        <f>SUBTOTAL(9,R3592:R3592)</f>
        <v>0</v>
      </c>
      <c r="S3593" s="19">
        <f>SUBTOTAL(9,S3592:S3592)</f>
        <v>25000</v>
      </c>
      <c r="T3593" s="19">
        <f>SUBTOTAL(9,T3592:T3592)</f>
        <v>0</v>
      </c>
    </row>
    <row r="3594" spans="1:20" outlineLevel="2" x14ac:dyDescent="0.35">
      <c r="C3594" s="11" t="s">
        <v>10350</v>
      </c>
      <c r="O3594" s="18"/>
      <c r="Q3594" s="19">
        <f>SUBTOTAL(9,Q3592:Q3592)</f>
        <v>25000</v>
      </c>
      <c r="R3594" s="19">
        <f>SUBTOTAL(9,R3592:R3592)</f>
        <v>0</v>
      </c>
      <c r="S3594" s="19">
        <f>SUBTOTAL(9,S3592:S3592)</f>
        <v>25000</v>
      </c>
      <c r="T3594" s="19">
        <f>SUBTOTAL(9,T3592:T3592)</f>
        <v>0</v>
      </c>
    </row>
    <row r="3595" spans="1:20" outlineLevel="4" x14ac:dyDescent="0.35">
      <c r="A3595" s="9" t="s">
        <v>104</v>
      </c>
      <c r="B3595" s="9" t="s">
        <v>105</v>
      </c>
      <c r="C3595" s="12" t="s">
        <v>4165</v>
      </c>
      <c r="D3595" s="5" t="s">
        <v>4166</v>
      </c>
      <c r="E3595" s="9" t="s">
        <v>4166</v>
      </c>
      <c r="F3595" s="5" t="s">
        <v>4</v>
      </c>
      <c r="G3595" s="5" t="s">
        <v>106</v>
      </c>
      <c r="H3595" s="5" t="s">
        <v>108</v>
      </c>
      <c r="I3595" s="20" t="s">
        <v>12479</v>
      </c>
      <c r="J3595" s="5" t="s">
        <v>4</v>
      </c>
      <c r="K3595" s="5" t="s">
        <v>4</v>
      </c>
      <c r="L3595" s="5" t="s">
        <v>4</v>
      </c>
      <c r="M3595" s="5" t="s">
        <v>5</v>
      </c>
      <c r="N3595" s="5" t="s">
        <v>4167</v>
      </c>
      <c r="O3595" s="18">
        <v>44524</v>
      </c>
      <c r="P3595" s="5" t="s">
        <v>7</v>
      </c>
      <c r="Q3595" s="19">
        <v>71164</v>
      </c>
      <c r="R3595" s="19">
        <v>0</v>
      </c>
      <c r="S3595" s="19">
        <v>71164</v>
      </c>
      <c r="T3595" s="19">
        <v>0</v>
      </c>
    </row>
    <row r="3596" spans="1:20" outlineLevel="3" x14ac:dyDescent="0.35">
      <c r="H3596" s="1" t="s">
        <v>10932</v>
      </c>
      <c r="O3596" s="18"/>
      <c r="Q3596" s="19">
        <f>SUBTOTAL(9,Q3595:Q3595)</f>
        <v>71164</v>
      </c>
      <c r="R3596" s="19">
        <f>SUBTOTAL(9,R3595:R3595)</f>
        <v>0</v>
      </c>
      <c r="S3596" s="19">
        <f>SUBTOTAL(9,S3595:S3595)</f>
        <v>71164</v>
      </c>
      <c r="T3596" s="19">
        <f>SUBTOTAL(9,T3595:T3595)</f>
        <v>0</v>
      </c>
    </row>
    <row r="3597" spans="1:20" outlineLevel="4" x14ac:dyDescent="0.35">
      <c r="A3597" s="9" t="s">
        <v>104</v>
      </c>
      <c r="B3597" s="9" t="s">
        <v>105</v>
      </c>
      <c r="C3597" s="12" t="s">
        <v>4165</v>
      </c>
      <c r="D3597" s="5" t="s">
        <v>4166</v>
      </c>
      <c r="E3597" s="9" t="s">
        <v>4166</v>
      </c>
      <c r="F3597" s="5" t="s">
        <v>4</v>
      </c>
      <c r="G3597" s="5" t="s">
        <v>106</v>
      </c>
      <c r="H3597" s="5" t="s">
        <v>109</v>
      </c>
      <c r="I3597" s="20" t="s">
        <v>12480</v>
      </c>
      <c r="J3597" s="5" t="s">
        <v>4</v>
      </c>
      <c r="K3597" s="5" t="s">
        <v>4</v>
      </c>
      <c r="L3597" s="5" t="s">
        <v>4</v>
      </c>
      <c r="M3597" s="5" t="s">
        <v>5</v>
      </c>
      <c r="N3597" s="5" t="s">
        <v>4167</v>
      </c>
      <c r="O3597" s="18">
        <v>44524</v>
      </c>
      <c r="P3597" s="5" t="s">
        <v>7</v>
      </c>
      <c r="Q3597" s="19">
        <v>78094</v>
      </c>
      <c r="R3597" s="19">
        <v>0</v>
      </c>
      <c r="S3597" s="19">
        <v>78094</v>
      </c>
      <c r="T3597" s="19">
        <v>0</v>
      </c>
    </row>
    <row r="3598" spans="1:20" outlineLevel="3" x14ac:dyDescent="0.35">
      <c r="H3598" s="1" t="s">
        <v>10933</v>
      </c>
      <c r="O3598" s="18"/>
      <c r="Q3598" s="19">
        <f>SUBTOTAL(9,Q3597:Q3597)</f>
        <v>78094</v>
      </c>
      <c r="R3598" s="19">
        <f>SUBTOTAL(9,R3597:R3597)</f>
        <v>0</v>
      </c>
      <c r="S3598" s="19">
        <f>SUBTOTAL(9,S3597:S3597)</f>
        <v>78094</v>
      </c>
      <c r="T3598" s="19">
        <f>SUBTOTAL(9,T3597:T3597)</f>
        <v>0</v>
      </c>
    </row>
    <row r="3599" spans="1:20" outlineLevel="4" x14ac:dyDescent="0.35">
      <c r="A3599" s="9" t="s">
        <v>104</v>
      </c>
      <c r="B3599" s="9" t="s">
        <v>105</v>
      </c>
      <c r="C3599" s="12" t="s">
        <v>4165</v>
      </c>
      <c r="D3599" s="5" t="s">
        <v>4166</v>
      </c>
      <c r="E3599" s="9" t="s">
        <v>4166</v>
      </c>
      <c r="F3599" s="5" t="s">
        <v>4</v>
      </c>
      <c r="G3599" s="5" t="s">
        <v>106</v>
      </c>
      <c r="H3599" s="5" t="s">
        <v>110</v>
      </c>
      <c r="I3599" s="20" t="s">
        <v>12481</v>
      </c>
      <c r="J3599" s="5" t="s">
        <v>4</v>
      </c>
      <c r="K3599" s="5" t="s">
        <v>4</v>
      </c>
      <c r="L3599" s="5" t="s">
        <v>4</v>
      </c>
      <c r="M3599" s="5" t="s">
        <v>5</v>
      </c>
      <c r="N3599" s="5" t="s">
        <v>4167</v>
      </c>
      <c r="O3599" s="18">
        <v>44524</v>
      </c>
      <c r="P3599" s="5" t="s">
        <v>7</v>
      </c>
      <c r="Q3599" s="19">
        <v>16175</v>
      </c>
      <c r="R3599" s="19">
        <v>0</v>
      </c>
      <c r="S3599" s="19">
        <v>16175</v>
      </c>
      <c r="T3599" s="19">
        <v>0</v>
      </c>
    </row>
    <row r="3600" spans="1:20" outlineLevel="3" x14ac:dyDescent="0.35">
      <c r="H3600" s="1" t="s">
        <v>10934</v>
      </c>
      <c r="O3600" s="18"/>
      <c r="Q3600" s="19">
        <f>SUBTOTAL(9,Q3599:Q3599)</f>
        <v>16175</v>
      </c>
      <c r="R3600" s="19">
        <f>SUBTOTAL(9,R3599:R3599)</f>
        <v>0</v>
      </c>
      <c r="S3600" s="19">
        <f>SUBTOTAL(9,S3599:S3599)</f>
        <v>16175</v>
      </c>
      <c r="T3600" s="19">
        <f>SUBTOTAL(9,T3599:T3599)</f>
        <v>0</v>
      </c>
    </row>
    <row r="3601" spans="1:20" outlineLevel="2" x14ac:dyDescent="0.35">
      <c r="C3601" s="11" t="s">
        <v>10351</v>
      </c>
      <c r="O3601" s="18"/>
      <c r="Q3601" s="19">
        <f>SUBTOTAL(9,Q3595:Q3599)</f>
        <v>165433</v>
      </c>
      <c r="R3601" s="19">
        <f>SUBTOTAL(9,R3595:R3599)</f>
        <v>0</v>
      </c>
      <c r="S3601" s="19">
        <f>SUBTOTAL(9,S3595:S3599)</f>
        <v>165433</v>
      </c>
      <c r="T3601" s="19">
        <f>SUBTOTAL(9,T3595:T3599)</f>
        <v>0</v>
      </c>
    </row>
    <row r="3602" spans="1:20" outlineLevel="4" x14ac:dyDescent="0.35">
      <c r="A3602" s="9" t="s">
        <v>104</v>
      </c>
      <c r="B3602" s="9" t="s">
        <v>105</v>
      </c>
      <c r="C3602" s="12" t="s">
        <v>4168</v>
      </c>
      <c r="D3602" s="5" t="s">
        <v>4169</v>
      </c>
      <c r="E3602" s="9" t="s">
        <v>4169</v>
      </c>
      <c r="F3602" s="5" t="s">
        <v>4</v>
      </c>
      <c r="G3602" s="5" t="s">
        <v>106</v>
      </c>
      <c r="H3602" s="5" t="s">
        <v>108</v>
      </c>
      <c r="I3602" s="20" t="s">
        <v>12479</v>
      </c>
      <c r="J3602" s="5" t="s">
        <v>4</v>
      </c>
      <c r="K3602" s="5" t="s">
        <v>4</v>
      </c>
      <c r="L3602" s="5" t="s">
        <v>4</v>
      </c>
      <c r="M3602" s="5" t="s">
        <v>5</v>
      </c>
      <c r="N3602" s="5" t="s">
        <v>4170</v>
      </c>
      <c r="O3602" s="18">
        <v>44524</v>
      </c>
      <c r="P3602" s="5" t="s">
        <v>7</v>
      </c>
      <c r="Q3602" s="19">
        <v>73788</v>
      </c>
      <c r="R3602" s="19">
        <v>0</v>
      </c>
      <c r="S3602" s="19">
        <v>73788</v>
      </c>
      <c r="T3602" s="19">
        <v>0</v>
      </c>
    </row>
    <row r="3603" spans="1:20" outlineLevel="3" x14ac:dyDescent="0.35">
      <c r="H3603" s="1" t="s">
        <v>10932</v>
      </c>
      <c r="O3603" s="18"/>
      <c r="Q3603" s="19">
        <f>SUBTOTAL(9,Q3602:Q3602)</f>
        <v>73788</v>
      </c>
      <c r="R3603" s="19">
        <f>SUBTOTAL(9,R3602:R3602)</f>
        <v>0</v>
      </c>
      <c r="S3603" s="19">
        <f>SUBTOTAL(9,S3602:S3602)</f>
        <v>73788</v>
      </c>
      <c r="T3603" s="19">
        <f>SUBTOTAL(9,T3602:T3602)</f>
        <v>0</v>
      </c>
    </row>
    <row r="3604" spans="1:20" outlineLevel="4" x14ac:dyDescent="0.35">
      <c r="A3604" s="9" t="s">
        <v>104</v>
      </c>
      <c r="B3604" s="9" t="s">
        <v>105</v>
      </c>
      <c r="C3604" s="12" t="s">
        <v>4168</v>
      </c>
      <c r="D3604" s="5" t="s">
        <v>4169</v>
      </c>
      <c r="E3604" s="9" t="s">
        <v>4169</v>
      </c>
      <c r="F3604" s="5" t="s">
        <v>4</v>
      </c>
      <c r="G3604" s="5" t="s">
        <v>334</v>
      </c>
      <c r="H3604" s="5" t="s">
        <v>336</v>
      </c>
      <c r="I3604" s="4" t="s">
        <v>12505</v>
      </c>
      <c r="J3604" s="5" t="s">
        <v>4</v>
      </c>
      <c r="K3604" s="5" t="s">
        <v>4</v>
      </c>
      <c r="L3604" s="5" t="s">
        <v>4</v>
      </c>
      <c r="M3604" s="5" t="s">
        <v>5</v>
      </c>
      <c r="N3604" s="5" t="s">
        <v>4171</v>
      </c>
      <c r="O3604" s="18">
        <v>44523</v>
      </c>
      <c r="P3604" s="5" t="s">
        <v>7</v>
      </c>
      <c r="Q3604" s="19">
        <v>162794</v>
      </c>
      <c r="R3604" s="19">
        <v>0</v>
      </c>
      <c r="S3604" s="19">
        <v>162794</v>
      </c>
      <c r="T3604" s="19">
        <v>0</v>
      </c>
    </row>
    <row r="3605" spans="1:20" outlineLevel="3" x14ac:dyDescent="0.35">
      <c r="H3605" s="1" t="s">
        <v>10981</v>
      </c>
      <c r="O3605" s="18"/>
      <c r="Q3605" s="19">
        <f>SUBTOTAL(9,Q3604:Q3604)</f>
        <v>162794</v>
      </c>
      <c r="R3605" s="19">
        <f>SUBTOTAL(9,R3604:R3604)</f>
        <v>0</v>
      </c>
      <c r="S3605" s="19">
        <f>SUBTOTAL(9,S3604:S3604)</f>
        <v>162794</v>
      </c>
      <c r="T3605" s="19">
        <f>SUBTOTAL(9,T3604:T3604)</f>
        <v>0</v>
      </c>
    </row>
    <row r="3606" spans="1:20" outlineLevel="4" x14ac:dyDescent="0.35">
      <c r="A3606" s="9" t="s">
        <v>104</v>
      </c>
      <c r="B3606" s="9" t="s">
        <v>105</v>
      </c>
      <c r="C3606" s="12" t="s">
        <v>4168</v>
      </c>
      <c r="D3606" s="5" t="s">
        <v>4169</v>
      </c>
      <c r="E3606" s="9" t="s">
        <v>4169</v>
      </c>
      <c r="F3606" s="5" t="s">
        <v>4</v>
      </c>
      <c r="G3606" s="5" t="s">
        <v>106</v>
      </c>
      <c r="H3606" s="5" t="s">
        <v>109</v>
      </c>
      <c r="I3606" s="20" t="s">
        <v>12480</v>
      </c>
      <c r="J3606" s="5" t="s">
        <v>4</v>
      </c>
      <c r="K3606" s="5" t="s">
        <v>4</v>
      </c>
      <c r="L3606" s="5" t="s">
        <v>4</v>
      </c>
      <c r="M3606" s="5" t="s">
        <v>5</v>
      </c>
      <c r="N3606" s="5" t="s">
        <v>4170</v>
      </c>
      <c r="O3606" s="18">
        <v>44524</v>
      </c>
      <c r="P3606" s="5" t="s">
        <v>7</v>
      </c>
      <c r="Q3606" s="19">
        <v>101567</v>
      </c>
      <c r="R3606" s="19">
        <v>0</v>
      </c>
      <c r="S3606" s="19">
        <v>101567</v>
      </c>
      <c r="T3606" s="19">
        <v>0</v>
      </c>
    </row>
    <row r="3607" spans="1:20" outlineLevel="3" x14ac:dyDescent="0.35">
      <c r="H3607" s="1" t="s">
        <v>10933</v>
      </c>
      <c r="O3607" s="18"/>
      <c r="Q3607" s="19">
        <f>SUBTOTAL(9,Q3606:Q3606)</f>
        <v>101567</v>
      </c>
      <c r="R3607" s="19">
        <f>SUBTOTAL(9,R3606:R3606)</f>
        <v>0</v>
      </c>
      <c r="S3607" s="19">
        <f>SUBTOTAL(9,S3606:S3606)</f>
        <v>101567</v>
      </c>
      <c r="T3607" s="19">
        <f>SUBTOTAL(9,T3606:T3606)</f>
        <v>0</v>
      </c>
    </row>
    <row r="3608" spans="1:20" outlineLevel="4" x14ac:dyDescent="0.35">
      <c r="A3608" s="9" t="s">
        <v>104</v>
      </c>
      <c r="B3608" s="9" t="s">
        <v>105</v>
      </c>
      <c r="C3608" s="12" t="s">
        <v>4168</v>
      </c>
      <c r="D3608" s="5" t="s">
        <v>4169</v>
      </c>
      <c r="E3608" s="9" t="s">
        <v>4169</v>
      </c>
      <c r="F3608" s="5" t="s">
        <v>4</v>
      </c>
      <c r="G3608" s="5" t="s">
        <v>106</v>
      </c>
      <c r="H3608" s="5" t="s">
        <v>110</v>
      </c>
      <c r="I3608" s="20" t="s">
        <v>12481</v>
      </c>
      <c r="J3608" s="5" t="s">
        <v>4</v>
      </c>
      <c r="K3608" s="5" t="s">
        <v>4</v>
      </c>
      <c r="L3608" s="5" t="s">
        <v>4</v>
      </c>
      <c r="M3608" s="5" t="s">
        <v>5</v>
      </c>
      <c r="N3608" s="5" t="s">
        <v>4170</v>
      </c>
      <c r="O3608" s="18">
        <v>44524</v>
      </c>
      <c r="P3608" s="5" t="s">
        <v>7</v>
      </c>
      <c r="Q3608" s="19">
        <v>26029</v>
      </c>
      <c r="R3608" s="19">
        <v>0</v>
      </c>
      <c r="S3608" s="19">
        <v>26029</v>
      </c>
      <c r="T3608" s="19">
        <v>0</v>
      </c>
    </row>
    <row r="3609" spans="1:20" outlineLevel="3" x14ac:dyDescent="0.35">
      <c r="H3609" s="1" t="s">
        <v>10934</v>
      </c>
      <c r="O3609" s="18"/>
      <c r="Q3609" s="19">
        <f>SUBTOTAL(9,Q3608:Q3608)</f>
        <v>26029</v>
      </c>
      <c r="R3609" s="19">
        <f>SUBTOTAL(9,R3608:R3608)</f>
        <v>0</v>
      </c>
      <c r="S3609" s="19">
        <f>SUBTOTAL(9,S3608:S3608)</f>
        <v>26029</v>
      </c>
      <c r="T3609" s="19">
        <f>SUBTOTAL(9,T3608:T3608)</f>
        <v>0</v>
      </c>
    </row>
    <row r="3610" spans="1:20" outlineLevel="2" x14ac:dyDescent="0.35">
      <c r="C3610" s="11" t="s">
        <v>10352</v>
      </c>
      <c r="O3610" s="18"/>
      <c r="Q3610" s="19">
        <f>SUBTOTAL(9,Q3602:Q3608)</f>
        <v>364178</v>
      </c>
      <c r="R3610" s="19">
        <f>SUBTOTAL(9,R3602:R3608)</f>
        <v>0</v>
      </c>
      <c r="S3610" s="19">
        <f>SUBTOTAL(9,S3602:S3608)</f>
        <v>364178</v>
      </c>
      <c r="T3610" s="19">
        <f>SUBTOTAL(9,T3602:T3608)</f>
        <v>0</v>
      </c>
    </row>
    <row r="3611" spans="1:20" outlineLevel="4" x14ac:dyDescent="0.35">
      <c r="A3611" s="9" t="s">
        <v>104</v>
      </c>
      <c r="B3611" s="9" t="s">
        <v>105</v>
      </c>
      <c r="C3611" s="12" t="s">
        <v>4172</v>
      </c>
      <c r="D3611" s="5" t="s">
        <v>4173</v>
      </c>
      <c r="E3611" s="9" t="s">
        <v>4173</v>
      </c>
      <c r="F3611" s="5" t="s">
        <v>4</v>
      </c>
      <c r="G3611" s="5" t="s">
        <v>106</v>
      </c>
      <c r="H3611" s="5" t="s">
        <v>108</v>
      </c>
      <c r="I3611" s="20" t="s">
        <v>12479</v>
      </c>
      <c r="J3611" s="5" t="s">
        <v>4</v>
      </c>
      <c r="K3611" s="5" t="s">
        <v>4</v>
      </c>
      <c r="L3611" s="5" t="s">
        <v>4</v>
      </c>
      <c r="M3611" s="5" t="s">
        <v>5</v>
      </c>
      <c r="N3611" s="5" t="s">
        <v>4174</v>
      </c>
      <c r="O3611" s="18">
        <v>44524</v>
      </c>
      <c r="P3611" s="5" t="s">
        <v>7</v>
      </c>
      <c r="Q3611" s="19">
        <v>63033</v>
      </c>
      <c r="R3611" s="19">
        <v>0</v>
      </c>
      <c r="S3611" s="19">
        <v>63033</v>
      </c>
      <c r="T3611" s="19">
        <v>0</v>
      </c>
    </row>
    <row r="3612" spans="1:20" outlineLevel="3" x14ac:dyDescent="0.35">
      <c r="H3612" s="1" t="s">
        <v>10932</v>
      </c>
      <c r="O3612" s="18"/>
      <c r="Q3612" s="19">
        <f>SUBTOTAL(9,Q3611:Q3611)</f>
        <v>63033</v>
      </c>
      <c r="R3612" s="19">
        <f>SUBTOTAL(9,R3611:R3611)</f>
        <v>0</v>
      </c>
      <c r="S3612" s="19">
        <f>SUBTOTAL(9,S3611:S3611)</f>
        <v>63033</v>
      </c>
      <c r="T3612" s="19">
        <f>SUBTOTAL(9,T3611:T3611)</f>
        <v>0</v>
      </c>
    </row>
    <row r="3613" spans="1:20" outlineLevel="4" x14ac:dyDescent="0.35">
      <c r="A3613" s="9" t="s">
        <v>104</v>
      </c>
      <c r="B3613" s="9" t="s">
        <v>105</v>
      </c>
      <c r="C3613" s="12" t="s">
        <v>4172</v>
      </c>
      <c r="D3613" s="5" t="s">
        <v>4173</v>
      </c>
      <c r="E3613" s="9" t="s">
        <v>4173</v>
      </c>
      <c r="F3613" s="5" t="s">
        <v>4</v>
      </c>
      <c r="G3613" s="5" t="s">
        <v>106</v>
      </c>
      <c r="H3613" s="5" t="s">
        <v>109</v>
      </c>
      <c r="I3613" s="20" t="s">
        <v>12480</v>
      </c>
      <c r="J3613" s="5" t="s">
        <v>4</v>
      </c>
      <c r="K3613" s="5" t="s">
        <v>4</v>
      </c>
      <c r="L3613" s="5" t="s">
        <v>4</v>
      </c>
      <c r="M3613" s="5" t="s">
        <v>5</v>
      </c>
      <c r="N3613" s="5" t="s">
        <v>4174</v>
      </c>
      <c r="O3613" s="18">
        <v>44524</v>
      </c>
      <c r="P3613" s="5" t="s">
        <v>7</v>
      </c>
      <c r="Q3613" s="19">
        <v>61344</v>
      </c>
      <c r="R3613" s="19">
        <v>0</v>
      </c>
      <c r="S3613" s="19">
        <v>61344</v>
      </c>
      <c r="T3613" s="19">
        <v>0</v>
      </c>
    </row>
    <row r="3614" spans="1:20" outlineLevel="3" x14ac:dyDescent="0.35">
      <c r="H3614" s="1" t="s">
        <v>10933</v>
      </c>
      <c r="O3614" s="18"/>
      <c r="Q3614" s="19">
        <f>SUBTOTAL(9,Q3613:Q3613)</f>
        <v>61344</v>
      </c>
      <c r="R3614" s="19">
        <f>SUBTOTAL(9,R3613:R3613)</f>
        <v>0</v>
      </c>
      <c r="S3614" s="19">
        <f>SUBTOTAL(9,S3613:S3613)</f>
        <v>61344</v>
      </c>
      <c r="T3614" s="19">
        <f>SUBTOTAL(9,T3613:T3613)</f>
        <v>0</v>
      </c>
    </row>
    <row r="3615" spans="1:20" outlineLevel="4" x14ac:dyDescent="0.35">
      <c r="A3615" s="9" t="s">
        <v>104</v>
      </c>
      <c r="B3615" s="9" t="s">
        <v>105</v>
      </c>
      <c r="C3615" s="12" t="s">
        <v>4172</v>
      </c>
      <c r="D3615" s="5" t="s">
        <v>4173</v>
      </c>
      <c r="E3615" s="9" t="s">
        <v>4173</v>
      </c>
      <c r="F3615" s="5" t="s">
        <v>4</v>
      </c>
      <c r="G3615" s="5" t="s">
        <v>106</v>
      </c>
      <c r="H3615" s="5" t="s">
        <v>110</v>
      </c>
      <c r="I3615" s="20" t="s">
        <v>12481</v>
      </c>
      <c r="J3615" s="5" t="s">
        <v>4</v>
      </c>
      <c r="K3615" s="5" t="s">
        <v>4</v>
      </c>
      <c r="L3615" s="5" t="s">
        <v>4</v>
      </c>
      <c r="M3615" s="5" t="s">
        <v>5</v>
      </c>
      <c r="N3615" s="5" t="s">
        <v>4174</v>
      </c>
      <c r="O3615" s="18">
        <v>44524</v>
      </c>
      <c r="P3615" s="5" t="s">
        <v>7</v>
      </c>
      <c r="Q3615" s="19">
        <v>8388</v>
      </c>
      <c r="R3615" s="19">
        <v>0</v>
      </c>
      <c r="S3615" s="19">
        <v>8388</v>
      </c>
      <c r="T3615" s="19">
        <v>0</v>
      </c>
    </row>
    <row r="3616" spans="1:20" outlineLevel="3" x14ac:dyDescent="0.35">
      <c r="H3616" s="1" t="s">
        <v>10934</v>
      </c>
      <c r="O3616" s="18"/>
      <c r="Q3616" s="19">
        <f>SUBTOTAL(9,Q3615:Q3615)</f>
        <v>8388</v>
      </c>
      <c r="R3616" s="19">
        <f>SUBTOTAL(9,R3615:R3615)</f>
        <v>0</v>
      </c>
      <c r="S3616" s="19">
        <f>SUBTOTAL(9,S3615:S3615)</f>
        <v>8388</v>
      </c>
      <c r="T3616" s="19">
        <f>SUBTOTAL(9,T3615:T3615)</f>
        <v>0</v>
      </c>
    </row>
    <row r="3617" spans="1:20" outlineLevel="2" x14ac:dyDescent="0.35">
      <c r="C3617" s="11" t="s">
        <v>10353</v>
      </c>
      <c r="O3617" s="18"/>
      <c r="Q3617" s="19">
        <f>SUBTOTAL(9,Q3611:Q3615)</f>
        <v>132765</v>
      </c>
      <c r="R3617" s="19">
        <f>SUBTOTAL(9,R3611:R3615)</f>
        <v>0</v>
      </c>
      <c r="S3617" s="19">
        <f>SUBTOTAL(9,S3611:S3615)</f>
        <v>132765</v>
      </c>
      <c r="T3617" s="19">
        <f>SUBTOTAL(9,T3611:T3615)</f>
        <v>0</v>
      </c>
    </row>
    <row r="3618" spans="1:20" outlineLevel="4" x14ac:dyDescent="0.35">
      <c r="A3618" s="9" t="s">
        <v>150</v>
      </c>
      <c r="B3618" s="9" t="s">
        <v>151</v>
      </c>
      <c r="C3618" s="12" t="s">
        <v>4175</v>
      </c>
      <c r="D3618" s="5" t="s">
        <v>4176</v>
      </c>
      <c r="E3618" s="9" t="s">
        <v>4176</v>
      </c>
      <c r="F3618" s="5" t="s">
        <v>4</v>
      </c>
      <c r="G3618" s="5" t="s">
        <v>1006</v>
      </c>
      <c r="H3618" s="5" t="s">
        <v>4179</v>
      </c>
      <c r="I3618" s="4" t="s">
        <v>12655</v>
      </c>
      <c r="J3618" s="5" t="s">
        <v>4177</v>
      </c>
      <c r="K3618" s="5" t="s">
        <v>4</v>
      </c>
      <c r="L3618" s="5" t="s">
        <v>4</v>
      </c>
      <c r="M3618" s="5" t="s">
        <v>5</v>
      </c>
      <c r="N3618" s="5" t="s">
        <v>4178</v>
      </c>
      <c r="O3618" s="18">
        <v>44424</v>
      </c>
      <c r="P3618" s="5" t="s">
        <v>7</v>
      </c>
      <c r="Q3618" s="19">
        <v>411.27</v>
      </c>
      <c r="R3618" s="19">
        <v>0</v>
      </c>
      <c r="S3618" s="19">
        <v>411.27</v>
      </c>
      <c r="T3618" s="19">
        <v>0</v>
      </c>
    </row>
    <row r="3619" spans="1:20" outlineLevel="4" x14ac:dyDescent="0.35">
      <c r="A3619" s="9" t="s">
        <v>150</v>
      </c>
      <c r="B3619" s="9" t="s">
        <v>151</v>
      </c>
      <c r="C3619" s="12" t="s">
        <v>4175</v>
      </c>
      <c r="D3619" s="5" t="s">
        <v>4176</v>
      </c>
      <c r="E3619" s="9" t="s">
        <v>4176</v>
      </c>
      <c r="F3619" s="5" t="s">
        <v>12474</v>
      </c>
      <c r="G3619" s="5" t="s">
        <v>4</v>
      </c>
      <c r="H3619" s="5" t="s">
        <v>4179</v>
      </c>
      <c r="I3619" s="4" t="s">
        <v>12655</v>
      </c>
      <c r="J3619" s="5" t="s">
        <v>4177</v>
      </c>
      <c r="K3619" s="5" t="s">
        <v>4</v>
      </c>
      <c r="L3619" s="5" t="s">
        <v>4</v>
      </c>
      <c r="M3619" s="5" t="s">
        <v>5</v>
      </c>
      <c r="N3619" s="5" t="s">
        <v>4178</v>
      </c>
      <c r="O3619" s="18">
        <v>44424</v>
      </c>
      <c r="P3619" s="5" t="s">
        <v>7</v>
      </c>
      <c r="Q3619" s="19">
        <v>38132.68</v>
      </c>
      <c r="R3619" s="19">
        <v>38132.68</v>
      </c>
      <c r="S3619" s="19">
        <v>0</v>
      </c>
      <c r="T3619" s="19">
        <v>0</v>
      </c>
    </row>
    <row r="3620" spans="1:20" outlineLevel="3" x14ac:dyDescent="0.35">
      <c r="H3620" s="1" t="s">
        <v>11620</v>
      </c>
      <c r="O3620" s="18"/>
      <c r="Q3620" s="19">
        <f>SUBTOTAL(9,Q3618:Q3619)</f>
        <v>38543.949999999997</v>
      </c>
      <c r="R3620" s="19">
        <f>SUBTOTAL(9,R3618:R3619)</f>
        <v>38132.68</v>
      </c>
      <c r="S3620" s="19">
        <f>SUBTOTAL(9,S3618:S3619)</f>
        <v>411.27</v>
      </c>
      <c r="T3620" s="19">
        <f>SUBTOTAL(9,T3618:T3619)</f>
        <v>0</v>
      </c>
    </row>
    <row r="3621" spans="1:20" outlineLevel="4" x14ac:dyDescent="0.35">
      <c r="A3621" s="9" t="s">
        <v>150</v>
      </c>
      <c r="B3621" s="9" t="s">
        <v>151</v>
      </c>
      <c r="C3621" s="12" t="s">
        <v>4175</v>
      </c>
      <c r="D3621" s="5" t="s">
        <v>4176</v>
      </c>
      <c r="E3621" s="9" t="s">
        <v>4176</v>
      </c>
      <c r="F3621" s="5" t="s">
        <v>12474</v>
      </c>
      <c r="G3621" s="5" t="s">
        <v>4</v>
      </c>
      <c r="H3621" s="5" t="s">
        <v>4182</v>
      </c>
      <c r="I3621" s="4" t="s">
        <v>12656</v>
      </c>
      <c r="J3621" s="5" t="s">
        <v>4180</v>
      </c>
      <c r="K3621" s="5" t="s">
        <v>4</v>
      </c>
      <c r="L3621" s="5" t="s">
        <v>4</v>
      </c>
      <c r="M3621" s="5" t="s">
        <v>5</v>
      </c>
      <c r="N3621" s="5" t="s">
        <v>4181</v>
      </c>
      <c r="O3621" s="18">
        <v>44495</v>
      </c>
      <c r="P3621" s="5" t="s">
        <v>7</v>
      </c>
      <c r="Q3621" s="19">
        <v>27519.42</v>
      </c>
      <c r="R3621" s="19">
        <v>27519.42</v>
      </c>
      <c r="S3621" s="19">
        <v>0</v>
      </c>
      <c r="T3621" s="19">
        <v>0</v>
      </c>
    </row>
    <row r="3622" spans="1:20" outlineLevel="4" x14ac:dyDescent="0.35">
      <c r="A3622" s="9" t="s">
        <v>150</v>
      </c>
      <c r="B3622" s="9" t="s">
        <v>151</v>
      </c>
      <c r="C3622" s="12" t="s">
        <v>4175</v>
      </c>
      <c r="D3622" s="5" t="s">
        <v>4176</v>
      </c>
      <c r="E3622" s="9" t="s">
        <v>4176</v>
      </c>
      <c r="F3622" s="5" t="s">
        <v>12474</v>
      </c>
      <c r="G3622" s="5" t="s">
        <v>4</v>
      </c>
      <c r="H3622" s="5" t="s">
        <v>4182</v>
      </c>
      <c r="I3622" s="4" t="s">
        <v>12656</v>
      </c>
      <c r="J3622" s="5" t="s">
        <v>4180</v>
      </c>
      <c r="K3622" s="5" t="s">
        <v>4</v>
      </c>
      <c r="L3622" s="5" t="s">
        <v>4</v>
      </c>
      <c r="M3622" s="5" t="s">
        <v>5</v>
      </c>
      <c r="N3622" s="5" t="s">
        <v>4183</v>
      </c>
      <c r="O3622" s="18">
        <v>44586</v>
      </c>
      <c r="P3622" s="5" t="s">
        <v>7</v>
      </c>
      <c r="Q3622" s="19">
        <v>33236.74</v>
      </c>
      <c r="R3622" s="19">
        <v>33236.74</v>
      </c>
      <c r="S3622" s="19">
        <v>0</v>
      </c>
      <c r="T3622" s="19">
        <v>0</v>
      </c>
    </row>
    <row r="3623" spans="1:20" outlineLevel="4" x14ac:dyDescent="0.35">
      <c r="A3623" s="9" t="s">
        <v>150</v>
      </c>
      <c r="B3623" s="9" t="s">
        <v>151</v>
      </c>
      <c r="C3623" s="12" t="s">
        <v>4175</v>
      </c>
      <c r="D3623" s="5" t="s">
        <v>4176</v>
      </c>
      <c r="E3623" s="9" t="s">
        <v>4176</v>
      </c>
      <c r="F3623" s="5" t="s">
        <v>12474</v>
      </c>
      <c r="G3623" s="5" t="s">
        <v>4</v>
      </c>
      <c r="H3623" s="5" t="s">
        <v>4182</v>
      </c>
      <c r="I3623" s="4" t="s">
        <v>12656</v>
      </c>
      <c r="J3623" s="5" t="s">
        <v>4180</v>
      </c>
      <c r="K3623" s="5" t="s">
        <v>4</v>
      </c>
      <c r="L3623" s="5" t="s">
        <v>4</v>
      </c>
      <c r="M3623" s="5" t="s">
        <v>5</v>
      </c>
      <c r="N3623" s="5" t="s">
        <v>4184</v>
      </c>
      <c r="O3623" s="18">
        <v>44670</v>
      </c>
      <c r="P3623" s="5" t="s">
        <v>7</v>
      </c>
      <c r="Q3623" s="19">
        <v>30813.21</v>
      </c>
      <c r="R3623" s="19">
        <v>30813.21</v>
      </c>
      <c r="S3623" s="19">
        <v>0</v>
      </c>
      <c r="T3623" s="19">
        <v>0</v>
      </c>
    </row>
    <row r="3624" spans="1:20" outlineLevel="3" x14ac:dyDescent="0.35">
      <c r="H3624" s="1" t="s">
        <v>11621</v>
      </c>
      <c r="O3624" s="18"/>
      <c r="Q3624" s="19">
        <f>SUBTOTAL(9,Q3621:Q3623)</f>
        <v>91569.37</v>
      </c>
      <c r="R3624" s="19">
        <f>SUBTOTAL(9,R3621:R3623)</f>
        <v>91569.37</v>
      </c>
      <c r="S3624" s="19">
        <f>SUBTOTAL(9,S3621:S3623)</f>
        <v>0</v>
      </c>
      <c r="T3624" s="19">
        <f>SUBTOTAL(9,T3621:T3623)</f>
        <v>0</v>
      </c>
    </row>
    <row r="3625" spans="1:20" outlineLevel="2" x14ac:dyDescent="0.35">
      <c r="C3625" s="11" t="s">
        <v>10354</v>
      </c>
      <c r="O3625" s="18"/>
      <c r="Q3625" s="19">
        <f>SUBTOTAL(9,Q3618:Q3623)</f>
        <v>130113.31999999998</v>
      </c>
      <c r="R3625" s="19">
        <f>SUBTOTAL(9,R3618:R3623)</f>
        <v>129702.04999999999</v>
      </c>
      <c r="S3625" s="19">
        <f>SUBTOTAL(9,S3618:S3623)</f>
        <v>411.27</v>
      </c>
      <c r="T3625" s="19">
        <f>SUBTOTAL(9,T3618:T3623)</f>
        <v>0</v>
      </c>
    </row>
    <row r="3626" spans="1:20" ht="29" outlineLevel="4" x14ac:dyDescent="0.35">
      <c r="A3626" s="9" t="s">
        <v>97</v>
      </c>
      <c r="B3626" s="9" t="s">
        <v>98</v>
      </c>
      <c r="C3626" s="12" t="s">
        <v>12386</v>
      </c>
      <c r="D3626" s="5" t="s">
        <v>4185</v>
      </c>
      <c r="E3626" s="9" t="s">
        <v>4185</v>
      </c>
      <c r="F3626" s="5" t="s">
        <v>4</v>
      </c>
      <c r="G3626" s="5" t="s">
        <v>1006</v>
      </c>
      <c r="H3626" s="5" t="s">
        <v>4188</v>
      </c>
      <c r="I3626" s="4" t="s">
        <v>4189</v>
      </c>
      <c r="J3626" s="5" t="s">
        <v>4</v>
      </c>
      <c r="K3626" s="5" t="s">
        <v>4</v>
      </c>
      <c r="L3626" s="5" t="s">
        <v>4</v>
      </c>
      <c r="M3626" s="5" t="s">
        <v>5</v>
      </c>
      <c r="N3626" s="5" t="s">
        <v>4186</v>
      </c>
      <c r="O3626" s="18">
        <v>44616</v>
      </c>
      <c r="P3626" s="5" t="s">
        <v>4187</v>
      </c>
      <c r="Q3626" s="19">
        <v>25000</v>
      </c>
      <c r="R3626" s="19">
        <v>0</v>
      </c>
      <c r="S3626" s="19">
        <v>25000</v>
      </c>
      <c r="T3626" s="19">
        <v>0</v>
      </c>
    </row>
    <row r="3627" spans="1:20" outlineLevel="3" x14ac:dyDescent="0.35">
      <c r="H3627" s="1" t="s">
        <v>11622</v>
      </c>
      <c r="O3627" s="18"/>
      <c r="Q3627" s="19">
        <f>SUBTOTAL(9,Q3626:Q3626)</f>
        <v>25000</v>
      </c>
      <c r="R3627" s="19">
        <f>SUBTOTAL(9,R3626:R3626)</f>
        <v>0</v>
      </c>
      <c r="S3627" s="19">
        <f>SUBTOTAL(9,S3626:S3626)</f>
        <v>25000</v>
      </c>
      <c r="T3627" s="19">
        <f>SUBTOTAL(9,T3626:T3626)</f>
        <v>0</v>
      </c>
    </row>
    <row r="3628" spans="1:20" ht="29" outlineLevel="4" x14ac:dyDescent="0.35">
      <c r="A3628" s="9" t="s">
        <v>97</v>
      </c>
      <c r="B3628" s="9" t="s">
        <v>98</v>
      </c>
      <c r="C3628" s="12" t="s">
        <v>12386</v>
      </c>
      <c r="D3628" s="5" t="s">
        <v>4185</v>
      </c>
      <c r="E3628" s="9" t="s">
        <v>4185</v>
      </c>
      <c r="F3628" s="5" t="s">
        <v>4</v>
      </c>
      <c r="G3628" s="5" t="s">
        <v>1006</v>
      </c>
      <c r="H3628" s="5" t="s">
        <v>4192</v>
      </c>
      <c r="I3628" s="4" t="s">
        <v>4193</v>
      </c>
      <c r="J3628" s="5" t="s">
        <v>4</v>
      </c>
      <c r="K3628" s="5" t="s">
        <v>4</v>
      </c>
      <c r="L3628" s="5" t="s">
        <v>4</v>
      </c>
      <c r="M3628" s="5" t="s">
        <v>5</v>
      </c>
      <c r="N3628" s="5" t="s">
        <v>4190</v>
      </c>
      <c r="O3628" s="18">
        <v>44686</v>
      </c>
      <c r="P3628" s="5" t="s">
        <v>4191</v>
      </c>
      <c r="Q3628" s="19">
        <v>20000</v>
      </c>
      <c r="R3628" s="19">
        <v>0</v>
      </c>
      <c r="S3628" s="19">
        <v>20000</v>
      </c>
      <c r="T3628" s="19">
        <v>0</v>
      </c>
    </row>
    <row r="3629" spans="1:20" outlineLevel="3" x14ac:dyDescent="0.35">
      <c r="H3629" s="1" t="s">
        <v>11623</v>
      </c>
      <c r="O3629" s="18"/>
      <c r="Q3629" s="19">
        <f>SUBTOTAL(9,Q3628:Q3628)</f>
        <v>20000</v>
      </c>
      <c r="R3629" s="19">
        <f>SUBTOTAL(9,R3628:R3628)</f>
        <v>0</v>
      </c>
      <c r="S3629" s="19">
        <f>SUBTOTAL(9,S3628:S3628)</f>
        <v>20000</v>
      </c>
      <c r="T3629" s="19">
        <f>SUBTOTAL(9,T3628:T3628)</f>
        <v>0</v>
      </c>
    </row>
    <row r="3630" spans="1:20" outlineLevel="2" x14ac:dyDescent="0.35">
      <c r="C3630" s="11" t="s">
        <v>12387</v>
      </c>
      <c r="O3630" s="18"/>
      <c r="Q3630" s="19">
        <f>SUBTOTAL(9,Q3626:Q3628)</f>
        <v>45000</v>
      </c>
      <c r="R3630" s="19">
        <f>SUBTOTAL(9,R3626:R3628)</f>
        <v>0</v>
      </c>
      <c r="S3630" s="19">
        <f>SUBTOTAL(9,S3626:S3628)</f>
        <v>45000</v>
      </c>
      <c r="T3630" s="19">
        <f>SUBTOTAL(9,T3626:T3628)</f>
        <v>0</v>
      </c>
    </row>
    <row r="3631" spans="1:20" ht="29" outlineLevel="4" x14ac:dyDescent="0.35">
      <c r="A3631" s="9" t="s">
        <v>104</v>
      </c>
      <c r="B3631" s="9" t="s">
        <v>105</v>
      </c>
      <c r="C3631" s="12" t="s">
        <v>4194</v>
      </c>
      <c r="D3631" s="5" t="s">
        <v>4195</v>
      </c>
      <c r="E3631" s="9" t="s">
        <v>4195</v>
      </c>
      <c r="F3631" s="5" t="s">
        <v>4</v>
      </c>
      <c r="G3631" s="5" t="s">
        <v>45</v>
      </c>
      <c r="H3631" s="5" t="s">
        <v>4197</v>
      </c>
      <c r="I3631" s="4" t="s">
        <v>4198</v>
      </c>
      <c r="J3631" s="5" t="s">
        <v>4</v>
      </c>
      <c r="K3631" s="5" t="s">
        <v>4</v>
      </c>
      <c r="L3631" s="5" t="s">
        <v>4</v>
      </c>
      <c r="M3631" s="5" t="s">
        <v>5</v>
      </c>
      <c r="N3631" s="5" t="s">
        <v>4196</v>
      </c>
      <c r="O3631" s="18">
        <v>44412</v>
      </c>
      <c r="P3631" s="5" t="s">
        <v>7</v>
      </c>
      <c r="Q3631" s="19">
        <v>1904.5</v>
      </c>
      <c r="R3631" s="19">
        <v>0</v>
      </c>
      <c r="S3631" s="19">
        <v>1904.5</v>
      </c>
      <c r="T3631" s="19">
        <v>0</v>
      </c>
    </row>
    <row r="3632" spans="1:20" ht="29" outlineLevel="4" x14ac:dyDescent="0.35">
      <c r="A3632" s="9" t="s">
        <v>104</v>
      </c>
      <c r="B3632" s="9" t="s">
        <v>105</v>
      </c>
      <c r="C3632" s="12" t="s">
        <v>4194</v>
      </c>
      <c r="D3632" s="5" t="s">
        <v>4195</v>
      </c>
      <c r="E3632" s="9" t="s">
        <v>4195</v>
      </c>
      <c r="F3632" s="5" t="s">
        <v>49</v>
      </c>
      <c r="G3632" s="5" t="s">
        <v>4</v>
      </c>
      <c r="H3632" s="5" t="s">
        <v>4197</v>
      </c>
      <c r="I3632" s="4" t="s">
        <v>4198</v>
      </c>
      <c r="J3632" s="5" t="s">
        <v>4</v>
      </c>
      <c r="K3632" s="5" t="s">
        <v>4</v>
      </c>
      <c r="L3632" s="5" t="s">
        <v>4</v>
      </c>
      <c r="M3632" s="5" t="s">
        <v>5</v>
      </c>
      <c r="N3632" s="5" t="s">
        <v>4196</v>
      </c>
      <c r="O3632" s="18">
        <v>44412</v>
      </c>
      <c r="P3632" s="5" t="s">
        <v>7</v>
      </c>
      <c r="Q3632" s="19">
        <v>30473.5</v>
      </c>
      <c r="R3632" s="19">
        <v>30473.5</v>
      </c>
      <c r="S3632" s="19">
        <v>0</v>
      </c>
      <c r="T3632" s="19">
        <v>0</v>
      </c>
    </row>
    <row r="3633" spans="1:20" outlineLevel="3" x14ac:dyDescent="0.35">
      <c r="H3633" s="1" t="s">
        <v>11624</v>
      </c>
      <c r="O3633" s="18"/>
      <c r="Q3633" s="19">
        <f>SUBTOTAL(9,Q3631:Q3632)</f>
        <v>32378</v>
      </c>
      <c r="R3633" s="19">
        <f>SUBTOTAL(9,R3631:R3632)</f>
        <v>30473.5</v>
      </c>
      <c r="S3633" s="19">
        <f>SUBTOTAL(9,S3631:S3632)</f>
        <v>1904.5</v>
      </c>
      <c r="T3633" s="19">
        <f>SUBTOTAL(9,T3631:T3632)</f>
        <v>0</v>
      </c>
    </row>
    <row r="3634" spans="1:20" ht="29" outlineLevel="4" x14ac:dyDescent="0.35">
      <c r="A3634" s="9" t="s">
        <v>104</v>
      </c>
      <c r="B3634" s="9" t="s">
        <v>105</v>
      </c>
      <c r="C3634" s="12" t="s">
        <v>4194</v>
      </c>
      <c r="D3634" s="5" t="s">
        <v>4195</v>
      </c>
      <c r="E3634" s="9" t="s">
        <v>4195</v>
      </c>
      <c r="F3634" s="5" t="s">
        <v>49</v>
      </c>
      <c r="G3634" s="5" t="s">
        <v>4</v>
      </c>
      <c r="H3634" s="5" t="s">
        <v>4200</v>
      </c>
      <c r="I3634" s="4" t="s">
        <v>4201</v>
      </c>
      <c r="J3634" s="5" t="s">
        <v>4</v>
      </c>
      <c r="K3634" s="5" t="s">
        <v>4</v>
      </c>
      <c r="L3634" s="5" t="s">
        <v>4</v>
      </c>
      <c r="M3634" s="5" t="s">
        <v>5</v>
      </c>
      <c r="N3634" s="5" t="s">
        <v>4199</v>
      </c>
      <c r="O3634" s="18">
        <v>44620</v>
      </c>
      <c r="P3634" s="5" t="s">
        <v>7</v>
      </c>
      <c r="Q3634" s="19">
        <v>145703</v>
      </c>
      <c r="R3634" s="19">
        <v>145703</v>
      </c>
      <c r="S3634" s="19">
        <v>0</v>
      </c>
      <c r="T3634" s="19">
        <v>0</v>
      </c>
    </row>
    <row r="3635" spans="1:20" outlineLevel="3" x14ac:dyDescent="0.35">
      <c r="H3635" s="1" t="s">
        <v>11625</v>
      </c>
      <c r="O3635" s="18"/>
      <c r="Q3635" s="19">
        <f>SUBTOTAL(9,Q3634:Q3634)</f>
        <v>145703</v>
      </c>
      <c r="R3635" s="19">
        <f>SUBTOTAL(9,R3634:R3634)</f>
        <v>145703</v>
      </c>
      <c r="S3635" s="19">
        <f>SUBTOTAL(9,S3634:S3634)</f>
        <v>0</v>
      </c>
      <c r="T3635" s="19">
        <f>SUBTOTAL(9,T3634:T3634)</f>
        <v>0</v>
      </c>
    </row>
    <row r="3636" spans="1:20" ht="29" outlineLevel="4" x14ac:dyDescent="0.35">
      <c r="A3636" s="9" t="s">
        <v>104</v>
      </c>
      <c r="B3636" s="9" t="s">
        <v>105</v>
      </c>
      <c r="C3636" s="12" t="s">
        <v>4194</v>
      </c>
      <c r="D3636" s="5" t="s">
        <v>4195</v>
      </c>
      <c r="E3636" s="9" t="s">
        <v>4195</v>
      </c>
      <c r="F3636" s="5" t="s">
        <v>125</v>
      </c>
      <c r="G3636" s="5" t="s">
        <v>4</v>
      </c>
      <c r="H3636" s="5" t="s">
        <v>4203</v>
      </c>
      <c r="I3636" s="4" t="s">
        <v>4204</v>
      </c>
      <c r="J3636" s="5" t="s">
        <v>4</v>
      </c>
      <c r="K3636" s="5" t="s">
        <v>4</v>
      </c>
      <c r="L3636" s="5" t="s">
        <v>4</v>
      </c>
      <c r="M3636" s="5" t="s">
        <v>5</v>
      </c>
      <c r="N3636" s="5" t="s">
        <v>4202</v>
      </c>
      <c r="O3636" s="18">
        <v>44643</v>
      </c>
      <c r="P3636" s="5" t="s">
        <v>7</v>
      </c>
      <c r="Q3636" s="19">
        <v>290360</v>
      </c>
      <c r="R3636" s="19">
        <v>290360</v>
      </c>
      <c r="S3636" s="19">
        <v>0</v>
      </c>
      <c r="T3636" s="19">
        <v>0</v>
      </c>
    </row>
    <row r="3637" spans="1:20" outlineLevel="3" x14ac:dyDescent="0.35">
      <c r="H3637" s="1" t="s">
        <v>11626</v>
      </c>
      <c r="O3637" s="18"/>
      <c r="Q3637" s="19">
        <f>SUBTOTAL(9,Q3636:Q3636)</f>
        <v>290360</v>
      </c>
      <c r="R3637" s="19">
        <f>SUBTOTAL(9,R3636:R3636)</f>
        <v>290360</v>
      </c>
      <c r="S3637" s="19">
        <f>SUBTOTAL(9,S3636:S3636)</f>
        <v>0</v>
      </c>
      <c r="T3637" s="19">
        <f>SUBTOTAL(9,T3636:T3636)</f>
        <v>0</v>
      </c>
    </row>
    <row r="3638" spans="1:20" ht="29" outlineLevel="4" x14ac:dyDescent="0.35">
      <c r="A3638" s="9" t="s">
        <v>104</v>
      </c>
      <c r="B3638" s="9" t="s">
        <v>105</v>
      </c>
      <c r="C3638" s="12" t="s">
        <v>4194</v>
      </c>
      <c r="D3638" s="5" t="s">
        <v>4195</v>
      </c>
      <c r="E3638" s="9" t="s">
        <v>4195</v>
      </c>
      <c r="F3638" s="5" t="s">
        <v>4</v>
      </c>
      <c r="G3638" s="5" t="s">
        <v>45</v>
      </c>
      <c r="H3638" s="5" t="s">
        <v>4206</v>
      </c>
      <c r="I3638" s="4" t="s">
        <v>4198</v>
      </c>
      <c r="J3638" s="5" t="s">
        <v>4</v>
      </c>
      <c r="K3638" s="5" t="s">
        <v>4</v>
      </c>
      <c r="L3638" s="5" t="s">
        <v>4</v>
      </c>
      <c r="M3638" s="5" t="s">
        <v>5</v>
      </c>
      <c r="N3638" s="5" t="s">
        <v>4205</v>
      </c>
      <c r="O3638" s="18">
        <v>44564</v>
      </c>
      <c r="P3638" s="5" t="s">
        <v>7</v>
      </c>
      <c r="Q3638" s="19">
        <v>1880.93</v>
      </c>
      <c r="R3638" s="19">
        <v>0</v>
      </c>
      <c r="S3638" s="19">
        <v>1880.93</v>
      </c>
      <c r="T3638" s="19">
        <v>0</v>
      </c>
    </row>
    <row r="3639" spans="1:20" ht="29" outlineLevel="4" x14ac:dyDescent="0.35">
      <c r="A3639" s="9" t="s">
        <v>104</v>
      </c>
      <c r="B3639" s="9" t="s">
        <v>105</v>
      </c>
      <c r="C3639" s="12" t="s">
        <v>4194</v>
      </c>
      <c r="D3639" s="5" t="s">
        <v>4195</v>
      </c>
      <c r="E3639" s="9" t="s">
        <v>4195</v>
      </c>
      <c r="F3639" s="5" t="s">
        <v>4</v>
      </c>
      <c r="G3639" s="5" t="s">
        <v>45</v>
      </c>
      <c r="H3639" s="5" t="s">
        <v>4206</v>
      </c>
      <c r="I3639" s="4" t="s">
        <v>4198</v>
      </c>
      <c r="J3639" s="5" t="s">
        <v>4</v>
      </c>
      <c r="K3639" s="5" t="s">
        <v>4</v>
      </c>
      <c r="L3639" s="5" t="s">
        <v>4</v>
      </c>
      <c r="M3639" s="5" t="s">
        <v>5</v>
      </c>
      <c r="N3639" s="5" t="s">
        <v>4207</v>
      </c>
      <c r="O3639" s="18">
        <v>44621</v>
      </c>
      <c r="P3639" s="5" t="s">
        <v>7</v>
      </c>
      <c r="Q3639" s="19">
        <v>1465.24</v>
      </c>
      <c r="R3639" s="19">
        <v>0</v>
      </c>
      <c r="S3639" s="19">
        <v>1465.24</v>
      </c>
      <c r="T3639" s="19">
        <v>0</v>
      </c>
    </row>
    <row r="3640" spans="1:20" ht="29" outlineLevel="4" x14ac:dyDescent="0.35">
      <c r="A3640" s="9" t="s">
        <v>104</v>
      </c>
      <c r="B3640" s="9" t="s">
        <v>105</v>
      </c>
      <c r="C3640" s="12" t="s">
        <v>4194</v>
      </c>
      <c r="D3640" s="5" t="s">
        <v>4195</v>
      </c>
      <c r="E3640" s="9" t="s">
        <v>4195</v>
      </c>
      <c r="F3640" s="5" t="s">
        <v>49</v>
      </c>
      <c r="G3640" s="5" t="s">
        <v>4</v>
      </c>
      <c r="H3640" s="5" t="s">
        <v>4206</v>
      </c>
      <c r="I3640" s="4" t="s">
        <v>4198</v>
      </c>
      <c r="J3640" s="5" t="s">
        <v>4</v>
      </c>
      <c r="K3640" s="5" t="s">
        <v>4</v>
      </c>
      <c r="L3640" s="5" t="s">
        <v>4</v>
      </c>
      <c r="M3640" s="5" t="s">
        <v>5</v>
      </c>
      <c r="N3640" s="5" t="s">
        <v>4205</v>
      </c>
      <c r="O3640" s="18">
        <v>44564</v>
      </c>
      <c r="P3640" s="5" t="s">
        <v>7</v>
      </c>
      <c r="Q3640" s="19">
        <v>30096.07</v>
      </c>
      <c r="R3640" s="19">
        <v>30096.07</v>
      </c>
      <c r="S3640" s="19">
        <v>0</v>
      </c>
      <c r="T3640" s="19">
        <v>0</v>
      </c>
    </row>
    <row r="3641" spans="1:20" ht="29" outlineLevel="4" x14ac:dyDescent="0.35">
      <c r="A3641" s="9" t="s">
        <v>104</v>
      </c>
      <c r="B3641" s="9" t="s">
        <v>105</v>
      </c>
      <c r="C3641" s="12" t="s">
        <v>4194</v>
      </c>
      <c r="D3641" s="5" t="s">
        <v>4195</v>
      </c>
      <c r="E3641" s="9" t="s">
        <v>4195</v>
      </c>
      <c r="F3641" s="5" t="s">
        <v>49</v>
      </c>
      <c r="G3641" s="5" t="s">
        <v>4</v>
      </c>
      <c r="H3641" s="5" t="s">
        <v>4206</v>
      </c>
      <c r="I3641" s="4" t="s">
        <v>4198</v>
      </c>
      <c r="J3641" s="5" t="s">
        <v>4</v>
      </c>
      <c r="K3641" s="5" t="s">
        <v>4</v>
      </c>
      <c r="L3641" s="5" t="s">
        <v>4</v>
      </c>
      <c r="M3641" s="5" t="s">
        <v>5</v>
      </c>
      <c r="N3641" s="5" t="s">
        <v>4207</v>
      </c>
      <c r="O3641" s="18">
        <v>44621</v>
      </c>
      <c r="P3641" s="5" t="s">
        <v>7</v>
      </c>
      <c r="Q3641" s="19">
        <v>23444.76</v>
      </c>
      <c r="R3641" s="19">
        <v>23444.76</v>
      </c>
      <c r="S3641" s="19">
        <v>0</v>
      </c>
      <c r="T3641" s="19">
        <v>0</v>
      </c>
    </row>
    <row r="3642" spans="1:20" outlineLevel="3" x14ac:dyDescent="0.35">
      <c r="H3642" s="1" t="s">
        <v>11627</v>
      </c>
      <c r="O3642" s="18"/>
      <c r="Q3642" s="19">
        <f>SUBTOTAL(9,Q3638:Q3641)</f>
        <v>56887</v>
      </c>
      <c r="R3642" s="19">
        <f>SUBTOTAL(9,R3638:R3641)</f>
        <v>53540.83</v>
      </c>
      <c r="S3642" s="19">
        <f>SUBTOTAL(9,S3638:S3641)</f>
        <v>3346.17</v>
      </c>
      <c r="T3642" s="19">
        <f>SUBTOTAL(9,T3638:T3641)</f>
        <v>0</v>
      </c>
    </row>
    <row r="3643" spans="1:20" outlineLevel="4" x14ac:dyDescent="0.35">
      <c r="A3643" s="9" t="s">
        <v>104</v>
      </c>
      <c r="B3643" s="9" t="s">
        <v>105</v>
      </c>
      <c r="C3643" s="12" t="s">
        <v>4194</v>
      </c>
      <c r="D3643" s="5" t="s">
        <v>4195</v>
      </c>
      <c r="E3643" s="9" t="s">
        <v>4195</v>
      </c>
      <c r="F3643" s="5" t="s">
        <v>4</v>
      </c>
      <c r="G3643" s="5" t="s">
        <v>106</v>
      </c>
      <c r="H3643" s="5" t="s">
        <v>108</v>
      </c>
      <c r="I3643" s="20" t="s">
        <v>12479</v>
      </c>
      <c r="J3643" s="5" t="s">
        <v>4</v>
      </c>
      <c r="K3643" s="5" t="s">
        <v>4</v>
      </c>
      <c r="L3643" s="5" t="s">
        <v>4</v>
      </c>
      <c r="M3643" s="5" t="s">
        <v>5</v>
      </c>
      <c r="N3643" s="5" t="s">
        <v>4208</v>
      </c>
      <c r="O3643" s="18">
        <v>44524</v>
      </c>
      <c r="P3643" s="5" t="s">
        <v>7</v>
      </c>
      <c r="Q3643" s="19">
        <v>59410</v>
      </c>
      <c r="R3643" s="19">
        <v>0</v>
      </c>
      <c r="S3643" s="19">
        <v>59410</v>
      </c>
      <c r="T3643" s="19">
        <v>0</v>
      </c>
    </row>
    <row r="3644" spans="1:20" outlineLevel="3" x14ac:dyDescent="0.35">
      <c r="H3644" s="1" t="s">
        <v>10932</v>
      </c>
      <c r="O3644" s="18"/>
      <c r="Q3644" s="19">
        <f>SUBTOTAL(9,Q3643:Q3643)</f>
        <v>59410</v>
      </c>
      <c r="R3644" s="19">
        <f>SUBTOTAL(9,R3643:R3643)</f>
        <v>0</v>
      </c>
      <c r="S3644" s="19">
        <f>SUBTOTAL(9,S3643:S3643)</f>
        <v>59410</v>
      </c>
      <c r="T3644" s="19">
        <f>SUBTOTAL(9,T3643:T3643)</f>
        <v>0</v>
      </c>
    </row>
    <row r="3645" spans="1:20" outlineLevel="4" x14ac:dyDescent="0.35">
      <c r="A3645" s="9" t="s">
        <v>104</v>
      </c>
      <c r="B3645" s="9" t="s">
        <v>105</v>
      </c>
      <c r="C3645" s="12" t="s">
        <v>4194</v>
      </c>
      <c r="D3645" s="5" t="s">
        <v>4195</v>
      </c>
      <c r="E3645" s="9" t="s">
        <v>4195</v>
      </c>
      <c r="F3645" s="5" t="s">
        <v>4</v>
      </c>
      <c r="G3645" s="5" t="s">
        <v>106</v>
      </c>
      <c r="H3645" s="5" t="s">
        <v>109</v>
      </c>
      <c r="I3645" s="20" t="s">
        <v>12480</v>
      </c>
      <c r="J3645" s="5" t="s">
        <v>4</v>
      </c>
      <c r="K3645" s="5" t="s">
        <v>4</v>
      </c>
      <c r="L3645" s="5" t="s">
        <v>4</v>
      </c>
      <c r="M3645" s="5" t="s">
        <v>5</v>
      </c>
      <c r="N3645" s="5" t="s">
        <v>4208</v>
      </c>
      <c r="O3645" s="18">
        <v>44524</v>
      </c>
      <c r="P3645" s="5" t="s">
        <v>7</v>
      </c>
      <c r="Q3645" s="19">
        <v>63884</v>
      </c>
      <c r="R3645" s="19">
        <v>0</v>
      </c>
      <c r="S3645" s="19">
        <v>63884</v>
      </c>
      <c r="T3645" s="19">
        <v>0</v>
      </c>
    </row>
    <row r="3646" spans="1:20" outlineLevel="3" x14ac:dyDescent="0.35">
      <c r="H3646" s="1" t="s">
        <v>10933</v>
      </c>
      <c r="O3646" s="18"/>
      <c r="Q3646" s="19">
        <f>SUBTOTAL(9,Q3645:Q3645)</f>
        <v>63884</v>
      </c>
      <c r="R3646" s="19">
        <f>SUBTOTAL(9,R3645:R3645)</f>
        <v>0</v>
      </c>
      <c r="S3646" s="19">
        <f>SUBTOTAL(9,S3645:S3645)</f>
        <v>63884</v>
      </c>
      <c r="T3646" s="19">
        <f>SUBTOTAL(9,T3645:T3645)</f>
        <v>0</v>
      </c>
    </row>
    <row r="3647" spans="1:20" outlineLevel="4" x14ac:dyDescent="0.35">
      <c r="A3647" s="9" t="s">
        <v>104</v>
      </c>
      <c r="B3647" s="9" t="s">
        <v>105</v>
      </c>
      <c r="C3647" s="12" t="s">
        <v>4194</v>
      </c>
      <c r="D3647" s="5" t="s">
        <v>4195</v>
      </c>
      <c r="E3647" s="9" t="s">
        <v>4195</v>
      </c>
      <c r="F3647" s="5" t="s">
        <v>4</v>
      </c>
      <c r="G3647" s="5" t="s">
        <v>106</v>
      </c>
      <c r="H3647" s="5" t="s">
        <v>110</v>
      </c>
      <c r="I3647" s="20" t="s">
        <v>12481</v>
      </c>
      <c r="J3647" s="5" t="s">
        <v>4</v>
      </c>
      <c r="K3647" s="5" t="s">
        <v>4</v>
      </c>
      <c r="L3647" s="5" t="s">
        <v>4</v>
      </c>
      <c r="M3647" s="5" t="s">
        <v>5</v>
      </c>
      <c r="N3647" s="5" t="s">
        <v>4208</v>
      </c>
      <c r="O3647" s="18">
        <v>44524</v>
      </c>
      <c r="P3647" s="5" t="s">
        <v>7</v>
      </c>
      <c r="Q3647" s="19">
        <v>14262</v>
      </c>
      <c r="R3647" s="19">
        <v>0</v>
      </c>
      <c r="S3647" s="19">
        <v>14262</v>
      </c>
      <c r="T3647" s="19">
        <v>0</v>
      </c>
    </row>
    <row r="3648" spans="1:20" outlineLevel="3" x14ac:dyDescent="0.35">
      <c r="H3648" s="1" t="s">
        <v>10934</v>
      </c>
      <c r="O3648" s="18"/>
      <c r="Q3648" s="19">
        <f>SUBTOTAL(9,Q3647:Q3647)</f>
        <v>14262</v>
      </c>
      <c r="R3648" s="19">
        <f>SUBTOTAL(9,R3647:R3647)</f>
        <v>0</v>
      </c>
      <c r="S3648" s="19">
        <f>SUBTOTAL(9,S3647:S3647)</f>
        <v>14262</v>
      </c>
      <c r="T3648" s="19">
        <f>SUBTOTAL(9,T3647:T3647)</f>
        <v>0</v>
      </c>
    </row>
    <row r="3649" spans="1:20" outlineLevel="2" x14ac:dyDescent="0.35">
      <c r="C3649" s="11" t="s">
        <v>10355</v>
      </c>
      <c r="O3649" s="18"/>
      <c r="Q3649" s="19">
        <f>SUBTOTAL(9,Q3631:Q3647)</f>
        <v>662884</v>
      </c>
      <c r="R3649" s="19">
        <f>SUBTOTAL(9,R3631:R3647)</f>
        <v>520077.33</v>
      </c>
      <c r="S3649" s="19">
        <f>SUBTOTAL(9,S3631:S3647)</f>
        <v>142806.66999999998</v>
      </c>
      <c r="T3649" s="19">
        <f>SUBTOTAL(9,T3631:T3647)</f>
        <v>0</v>
      </c>
    </row>
    <row r="3650" spans="1:20" ht="29" outlineLevel="4" x14ac:dyDescent="0.35">
      <c r="A3650" s="9" t="s">
        <v>97</v>
      </c>
      <c r="B3650" s="9" t="s">
        <v>98</v>
      </c>
      <c r="C3650" s="12" t="s">
        <v>4209</v>
      </c>
      <c r="D3650" s="5" t="s">
        <v>4210</v>
      </c>
      <c r="E3650" s="9" t="s">
        <v>4210</v>
      </c>
      <c r="F3650" s="5" t="s">
        <v>12477</v>
      </c>
      <c r="H3650" s="5" t="s">
        <v>4214</v>
      </c>
      <c r="I3650" s="4" t="s">
        <v>4215</v>
      </c>
      <c r="J3650" s="5" t="s">
        <v>4211</v>
      </c>
      <c r="K3650" s="5" t="s">
        <v>4</v>
      </c>
      <c r="L3650" s="5" t="s">
        <v>4</v>
      </c>
      <c r="M3650" s="5" t="s">
        <v>5</v>
      </c>
      <c r="N3650" s="5" t="s">
        <v>4212</v>
      </c>
      <c r="O3650" s="18">
        <v>44613</v>
      </c>
      <c r="P3650" s="5" t="s">
        <v>4213</v>
      </c>
      <c r="Q3650" s="19">
        <v>5608.1</v>
      </c>
      <c r="R3650" s="19">
        <v>5608.1</v>
      </c>
      <c r="S3650" s="19">
        <v>0</v>
      </c>
      <c r="T3650" s="19">
        <v>0</v>
      </c>
    </row>
    <row r="3651" spans="1:20" ht="29" outlineLevel="4" x14ac:dyDescent="0.35">
      <c r="A3651" s="9" t="s">
        <v>97</v>
      </c>
      <c r="B3651" s="9" t="s">
        <v>98</v>
      </c>
      <c r="C3651" s="12" t="s">
        <v>4209</v>
      </c>
      <c r="D3651" s="5" t="s">
        <v>4210</v>
      </c>
      <c r="E3651" s="9" t="s">
        <v>4210</v>
      </c>
      <c r="F3651" s="5" t="s">
        <v>12477</v>
      </c>
      <c r="H3651" s="5" t="s">
        <v>4214</v>
      </c>
      <c r="I3651" s="4" t="s">
        <v>4215</v>
      </c>
      <c r="J3651" s="5" t="s">
        <v>4211</v>
      </c>
      <c r="K3651" s="5" t="s">
        <v>4</v>
      </c>
      <c r="L3651" s="5" t="s">
        <v>4</v>
      </c>
      <c r="M3651" s="5" t="s">
        <v>5</v>
      </c>
      <c r="N3651" s="5" t="s">
        <v>4216</v>
      </c>
      <c r="O3651" s="18">
        <v>44679</v>
      </c>
      <c r="P3651" s="5" t="s">
        <v>4217</v>
      </c>
      <c r="Q3651" s="19">
        <v>5634.5</v>
      </c>
      <c r="R3651" s="19">
        <v>5634.5</v>
      </c>
      <c r="S3651" s="19">
        <v>0</v>
      </c>
      <c r="T3651" s="19">
        <v>0</v>
      </c>
    </row>
    <row r="3652" spans="1:20" ht="29" outlineLevel="4" x14ac:dyDescent="0.35">
      <c r="A3652" s="9" t="s">
        <v>97</v>
      </c>
      <c r="B3652" s="9" t="s">
        <v>98</v>
      </c>
      <c r="C3652" s="12" t="s">
        <v>4209</v>
      </c>
      <c r="D3652" s="5" t="s">
        <v>4210</v>
      </c>
      <c r="E3652" s="9" t="s">
        <v>4210</v>
      </c>
      <c r="F3652" s="5" t="s">
        <v>12477</v>
      </c>
      <c r="H3652" s="5" t="s">
        <v>4214</v>
      </c>
      <c r="I3652" s="4" t="s">
        <v>4215</v>
      </c>
      <c r="J3652" s="5" t="s">
        <v>4211</v>
      </c>
      <c r="K3652" s="5" t="s">
        <v>4</v>
      </c>
      <c r="L3652" s="5" t="s">
        <v>4</v>
      </c>
      <c r="M3652" s="5" t="s">
        <v>5</v>
      </c>
      <c r="N3652" s="5" t="s">
        <v>4218</v>
      </c>
      <c r="O3652" s="18">
        <v>44690</v>
      </c>
      <c r="P3652" s="5" t="s">
        <v>4219</v>
      </c>
      <c r="Q3652" s="19">
        <v>5622.11</v>
      </c>
      <c r="R3652" s="19">
        <v>5622.11</v>
      </c>
      <c r="S3652" s="19">
        <v>0</v>
      </c>
      <c r="T3652" s="19">
        <v>0</v>
      </c>
    </row>
    <row r="3653" spans="1:20" ht="29" outlineLevel="4" x14ac:dyDescent="0.35">
      <c r="A3653" s="9" t="s">
        <v>97</v>
      </c>
      <c r="B3653" s="9" t="s">
        <v>98</v>
      </c>
      <c r="C3653" s="12" t="s">
        <v>4209</v>
      </c>
      <c r="D3653" s="5" t="s">
        <v>4210</v>
      </c>
      <c r="E3653" s="9" t="s">
        <v>4210</v>
      </c>
      <c r="F3653" s="5" t="s">
        <v>12477</v>
      </c>
      <c r="H3653" s="5" t="s">
        <v>4214</v>
      </c>
      <c r="I3653" s="4" t="s">
        <v>4215</v>
      </c>
      <c r="J3653" s="5" t="s">
        <v>4211</v>
      </c>
      <c r="K3653" s="5" t="s">
        <v>4</v>
      </c>
      <c r="L3653" s="5" t="s">
        <v>4</v>
      </c>
      <c r="M3653" s="5" t="s">
        <v>5</v>
      </c>
      <c r="N3653" s="5" t="s">
        <v>4220</v>
      </c>
      <c r="O3653" s="18">
        <v>44739</v>
      </c>
      <c r="P3653" s="5" t="s">
        <v>4221</v>
      </c>
      <c r="Q3653" s="19">
        <v>8077.05</v>
      </c>
      <c r="R3653" s="19">
        <v>8077.05</v>
      </c>
      <c r="S3653" s="19">
        <v>0</v>
      </c>
      <c r="T3653" s="19">
        <v>0</v>
      </c>
    </row>
    <row r="3654" spans="1:20" ht="29" outlineLevel="4" x14ac:dyDescent="0.35">
      <c r="A3654" s="9" t="s">
        <v>97</v>
      </c>
      <c r="B3654" s="9" t="s">
        <v>98</v>
      </c>
      <c r="C3654" s="12" t="s">
        <v>4209</v>
      </c>
      <c r="D3654" s="5" t="s">
        <v>4210</v>
      </c>
      <c r="E3654" s="9" t="s">
        <v>4210</v>
      </c>
      <c r="F3654" s="5" t="s">
        <v>12477</v>
      </c>
      <c r="G3654" s="5" t="s">
        <v>4</v>
      </c>
      <c r="H3654" s="5" t="s">
        <v>4214</v>
      </c>
      <c r="I3654" s="4" t="s">
        <v>4215</v>
      </c>
      <c r="J3654" s="5" t="s">
        <v>4211</v>
      </c>
      <c r="K3654" s="5" t="s">
        <v>4</v>
      </c>
      <c r="L3654" s="5" t="s">
        <v>4</v>
      </c>
      <c r="M3654" s="5" t="s">
        <v>5</v>
      </c>
      <c r="N3654" s="5" t="s">
        <v>4222</v>
      </c>
      <c r="O3654" s="18">
        <v>44378</v>
      </c>
      <c r="P3654" s="5" t="s">
        <v>4223</v>
      </c>
      <c r="Q3654" s="19">
        <v>5749.98</v>
      </c>
      <c r="R3654" s="19">
        <v>5749.98</v>
      </c>
      <c r="S3654" s="19">
        <v>0</v>
      </c>
      <c r="T3654" s="19">
        <v>0</v>
      </c>
    </row>
    <row r="3655" spans="1:20" ht="29" outlineLevel="4" x14ac:dyDescent="0.35">
      <c r="A3655" s="9" t="s">
        <v>97</v>
      </c>
      <c r="B3655" s="9" t="s">
        <v>98</v>
      </c>
      <c r="C3655" s="12" t="s">
        <v>4209</v>
      </c>
      <c r="D3655" s="5" t="s">
        <v>4210</v>
      </c>
      <c r="E3655" s="9" t="s">
        <v>4210</v>
      </c>
      <c r="F3655" s="5" t="s">
        <v>12477</v>
      </c>
      <c r="G3655" s="5" t="s">
        <v>4</v>
      </c>
      <c r="H3655" s="5" t="s">
        <v>4214</v>
      </c>
      <c r="I3655" s="4" t="s">
        <v>4215</v>
      </c>
      <c r="J3655" s="5" t="s">
        <v>4211</v>
      </c>
      <c r="K3655" s="5" t="s">
        <v>4</v>
      </c>
      <c r="L3655" s="5" t="s">
        <v>4</v>
      </c>
      <c r="M3655" s="5" t="s">
        <v>5</v>
      </c>
      <c r="N3655" s="5" t="s">
        <v>4224</v>
      </c>
      <c r="O3655" s="18">
        <v>44413</v>
      </c>
      <c r="P3655" s="5" t="s">
        <v>4225</v>
      </c>
      <c r="Q3655" s="19">
        <v>7097.31</v>
      </c>
      <c r="R3655" s="19">
        <v>7097.31</v>
      </c>
      <c r="S3655" s="19">
        <v>0</v>
      </c>
      <c r="T3655" s="19">
        <v>0</v>
      </c>
    </row>
    <row r="3656" spans="1:20" ht="29" outlineLevel="4" x14ac:dyDescent="0.35">
      <c r="A3656" s="9" t="s">
        <v>97</v>
      </c>
      <c r="B3656" s="9" t="s">
        <v>98</v>
      </c>
      <c r="C3656" s="12" t="s">
        <v>4209</v>
      </c>
      <c r="D3656" s="5" t="s">
        <v>4210</v>
      </c>
      <c r="E3656" s="9" t="s">
        <v>4210</v>
      </c>
      <c r="F3656" s="5" t="s">
        <v>12477</v>
      </c>
      <c r="G3656" s="5" t="s">
        <v>4</v>
      </c>
      <c r="H3656" s="5" t="s">
        <v>4214</v>
      </c>
      <c r="I3656" s="4" t="s">
        <v>4215</v>
      </c>
      <c r="J3656" s="5" t="s">
        <v>4211</v>
      </c>
      <c r="K3656" s="5" t="s">
        <v>4</v>
      </c>
      <c r="L3656" s="5" t="s">
        <v>4</v>
      </c>
      <c r="M3656" s="5" t="s">
        <v>5</v>
      </c>
      <c r="N3656" s="5" t="s">
        <v>4226</v>
      </c>
      <c r="O3656" s="18">
        <v>44494</v>
      </c>
      <c r="P3656" s="5" t="s">
        <v>4227</v>
      </c>
      <c r="Q3656" s="19">
        <v>4891.62</v>
      </c>
      <c r="R3656" s="19">
        <v>4891.62</v>
      </c>
      <c r="S3656" s="19">
        <v>0</v>
      </c>
      <c r="T3656" s="19">
        <v>0</v>
      </c>
    </row>
    <row r="3657" spans="1:20" ht="29" outlineLevel="4" x14ac:dyDescent="0.35">
      <c r="A3657" s="9" t="s">
        <v>97</v>
      </c>
      <c r="B3657" s="9" t="s">
        <v>98</v>
      </c>
      <c r="C3657" s="12" t="s">
        <v>4209</v>
      </c>
      <c r="D3657" s="5" t="s">
        <v>4210</v>
      </c>
      <c r="E3657" s="9" t="s">
        <v>4210</v>
      </c>
      <c r="F3657" s="5" t="s">
        <v>12477</v>
      </c>
      <c r="G3657" s="5" t="s">
        <v>4</v>
      </c>
      <c r="H3657" s="5" t="s">
        <v>4214</v>
      </c>
      <c r="I3657" s="4" t="s">
        <v>4215</v>
      </c>
      <c r="J3657" s="5" t="s">
        <v>4211</v>
      </c>
      <c r="K3657" s="5" t="s">
        <v>4</v>
      </c>
      <c r="L3657" s="5" t="s">
        <v>4</v>
      </c>
      <c r="M3657" s="5" t="s">
        <v>5</v>
      </c>
      <c r="N3657" s="5" t="s">
        <v>4228</v>
      </c>
      <c r="O3657" s="18">
        <v>44510</v>
      </c>
      <c r="P3657" s="5" t="s">
        <v>4229</v>
      </c>
      <c r="Q3657" s="19">
        <v>5539.26</v>
      </c>
      <c r="R3657" s="19">
        <v>5539.26</v>
      </c>
      <c r="S3657" s="19">
        <v>0</v>
      </c>
      <c r="T3657" s="19">
        <v>0</v>
      </c>
    </row>
    <row r="3658" spans="1:20" ht="29" outlineLevel="4" x14ac:dyDescent="0.35">
      <c r="A3658" s="9" t="s">
        <v>97</v>
      </c>
      <c r="B3658" s="9" t="s">
        <v>98</v>
      </c>
      <c r="C3658" s="12" t="s">
        <v>4209</v>
      </c>
      <c r="D3658" s="5" t="s">
        <v>4210</v>
      </c>
      <c r="E3658" s="9" t="s">
        <v>4210</v>
      </c>
      <c r="F3658" s="5" t="s">
        <v>12477</v>
      </c>
      <c r="G3658" s="5" t="s">
        <v>4</v>
      </c>
      <c r="H3658" s="5" t="s">
        <v>4214</v>
      </c>
      <c r="I3658" s="4" t="s">
        <v>4215</v>
      </c>
      <c r="J3658" s="5" t="s">
        <v>4211</v>
      </c>
      <c r="K3658" s="5" t="s">
        <v>4</v>
      </c>
      <c r="L3658" s="5" t="s">
        <v>4</v>
      </c>
      <c r="M3658" s="5" t="s">
        <v>5</v>
      </c>
      <c r="N3658" s="5" t="s">
        <v>4230</v>
      </c>
      <c r="O3658" s="18">
        <v>44518</v>
      </c>
      <c r="P3658" s="5" t="s">
        <v>4231</v>
      </c>
      <c r="Q3658" s="19">
        <v>7965.44</v>
      </c>
      <c r="R3658" s="19">
        <v>7965.44</v>
      </c>
      <c r="S3658" s="19">
        <v>0</v>
      </c>
      <c r="T3658" s="19">
        <v>0</v>
      </c>
    </row>
    <row r="3659" spans="1:20" ht="29" outlineLevel="4" x14ac:dyDescent="0.35">
      <c r="A3659" s="9" t="s">
        <v>97</v>
      </c>
      <c r="B3659" s="9" t="s">
        <v>98</v>
      </c>
      <c r="C3659" s="12" t="s">
        <v>4209</v>
      </c>
      <c r="D3659" s="5" t="s">
        <v>4210</v>
      </c>
      <c r="E3659" s="9" t="s">
        <v>4210</v>
      </c>
      <c r="F3659" s="5" t="s">
        <v>12477</v>
      </c>
      <c r="G3659" s="5" t="s">
        <v>4</v>
      </c>
      <c r="H3659" s="5" t="s">
        <v>4214</v>
      </c>
      <c r="I3659" s="4" t="s">
        <v>4215</v>
      </c>
      <c r="J3659" s="5" t="s">
        <v>4211</v>
      </c>
      <c r="K3659" s="5" t="s">
        <v>4</v>
      </c>
      <c r="L3659" s="5" t="s">
        <v>4</v>
      </c>
      <c r="M3659" s="5" t="s">
        <v>5</v>
      </c>
      <c r="N3659" s="5" t="s">
        <v>4232</v>
      </c>
      <c r="O3659" s="18">
        <v>44588</v>
      </c>
      <c r="P3659" s="5" t="s">
        <v>4233</v>
      </c>
      <c r="Q3659" s="19">
        <v>6090.12</v>
      </c>
      <c r="R3659" s="19">
        <v>6090.12</v>
      </c>
      <c r="S3659" s="19">
        <v>0</v>
      </c>
      <c r="T3659" s="19">
        <v>0</v>
      </c>
    </row>
    <row r="3660" spans="1:20" ht="29" outlineLevel="4" x14ac:dyDescent="0.35">
      <c r="A3660" s="9" t="s">
        <v>97</v>
      </c>
      <c r="B3660" s="9" t="s">
        <v>98</v>
      </c>
      <c r="C3660" s="12" t="s">
        <v>4209</v>
      </c>
      <c r="D3660" s="5" t="s">
        <v>4210</v>
      </c>
      <c r="E3660" s="9" t="s">
        <v>4210</v>
      </c>
      <c r="F3660" s="5" t="s">
        <v>12477</v>
      </c>
      <c r="G3660" s="5" t="s">
        <v>4</v>
      </c>
      <c r="H3660" s="5" t="s">
        <v>4214</v>
      </c>
      <c r="I3660" s="4" t="s">
        <v>4215</v>
      </c>
      <c r="J3660" s="5" t="s">
        <v>4211</v>
      </c>
      <c r="K3660" s="5" t="s">
        <v>4</v>
      </c>
      <c r="L3660" s="5" t="s">
        <v>4</v>
      </c>
      <c r="M3660" s="5" t="s">
        <v>5</v>
      </c>
      <c r="N3660" s="5" t="s">
        <v>4234</v>
      </c>
      <c r="O3660" s="18">
        <v>44592</v>
      </c>
      <c r="P3660" s="5" t="s">
        <v>4235</v>
      </c>
      <c r="Q3660" s="19">
        <v>5623.88</v>
      </c>
      <c r="R3660" s="19">
        <v>5623.88</v>
      </c>
      <c r="S3660" s="19">
        <v>0</v>
      </c>
      <c r="T3660" s="19">
        <v>0</v>
      </c>
    </row>
    <row r="3661" spans="1:20" outlineLevel="3" x14ac:dyDescent="0.35">
      <c r="H3661" s="1" t="s">
        <v>11628</v>
      </c>
      <c r="O3661" s="18"/>
      <c r="Q3661" s="19">
        <f>SUBTOTAL(9,Q3650:Q3660)</f>
        <v>67899.37000000001</v>
      </c>
      <c r="R3661" s="19">
        <f>SUBTOTAL(9,R3650:R3660)</f>
        <v>67899.37000000001</v>
      </c>
      <c r="S3661" s="19">
        <f>SUBTOTAL(9,S3650:S3660)</f>
        <v>0</v>
      </c>
      <c r="T3661" s="19">
        <f>SUBTOTAL(9,T3650:T3660)</f>
        <v>0</v>
      </c>
    </row>
    <row r="3662" spans="1:20" outlineLevel="2" x14ac:dyDescent="0.35">
      <c r="C3662" s="11" t="s">
        <v>10356</v>
      </c>
      <c r="O3662" s="18"/>
      <c r="Q3662" s="19">
        <f>SUBTOTAL(9,Q3650:Q3660)</f>
        <v>67899.37000000001</v>
      </c>
      <c r="R3662" s="19">
        <f>SUBTOTAL(9,R3650:R3660)</f>
        <v>67899.37000000001</v>
      </c>
      <c r="S3662" s="19">
        <f>SUBTOTAL(9,S3650:S3660)</f>
        <v>0</v>
      </c>
      <c r="T3662" s="19">
        <f>SUBTOTAL(9,T3650:T3660)</f>
        <v>0</v>
      </c>
    </row>
    <row r="3663" spans="1:20" ht="29" outlineLevel="4" x14ac:dyDescent="0.35">
      <c r="A3663" s="9" t="s">
        <v>74</v>
      </c>
      <c r="B3663" s="9" t="s">
        <v>75</v>
      </c>
      <c r="C3663" s="12" t="s">
        <v>4236</v>
      </c>
      <c r="D3663" s="5" t="s">
        <v>4237</v>
      </c>
      <c r="E3663" s="9" t="s">
        <v>4237</v>
      </c>
      <c r="F3663" s="5" t="s">
        <v>4</v>
      </c>
      <c r="G3663" s="5" t="s">
        <v>729</v>
      </c>
      <c r="H3663" s="5" t="s">
        <v>4240</v>
      </c>
      <c r="I3663" s="4" t="s">
        <v>4241</v>
      </c>
      <c r="J3663" s="5" t="s">
        <v>4</v>
      </c>
      <c r="K3663" s="5" t="s">
        <v>4</v>
      </c>
      <c r="L3663" s="5" t="s">
        <v>4</v>
      </c>
      <c r="M3663" s="5" t="s">
        <v>5</v>
      </c>
      <c r="N3663" s="5" t="s">
        <v>4238</v>
      </c>
      <c r="O3663" s="18">
        <v>44651</v>
      </c>
      <c r="P3663" s="5" t="s">
        <v>4239</v>
      </c>
      <c r="Q3663" s="19">
        <v>3857</v>
      </c>
      <c r="R3663" s="19">
        <v>0</v>
      </c>
      <c r="S3663" s="19">
        <v>3857</v>
      </c>
      <c r="T3663" s="19">
        <v>0</v>
      </c>
    </row>
    <row r="3664" spans="1:20" ht="29" outlineLevel="4" x14ac:dyDescent="0.35">
      <c r="A3664" s="9" t="s">
        <v>74</v>
      </c>
      <c r="B3664" s="9" t="s">
        <v>75</v>
      </c>
      <c r="C3664" s="12" t="s">
        <v>4236</v>
      </c>
      <c r="D3664" s="5" t="s">
        <v>4237</v>
      </c>
      <c r="E3664" s="9" t="s">
        <v>4237</v>
      </c>
      <c r="F3664" s="5" t="s">
        <v>4</v>
      </c>
      <c r="G3664" s="5" t="s">
        <v>729</v>
      </c>
      <c r="H3664" s="5" t="s">
        <v>4240</v>
      </c>
      <c r="I3664" s="4" t="s">
        <v>4241</v>
      </c>
      <c r="J3664" s="5" t="s">
        <v>4</v>
      </c>
      <c r="K3664" s="5" t="s">
        <v>4</v>
      </c>
      <c r="L3664" s="5" t="s">
        <v>4</v>
      </c>
      <c r="M3664" s="5" t="s">
        <v>5</v>
      </c>
      <c r="N3664" s="5" t="s">
        <v>4242</v>
      </c>
      <c r="O3664" s="18">
        <v>44739</v>
      </c>
      <c r="P3664" s="5" t="s">
        <v>4243</v>
      </c>
      <c r="Q3664" s="19">
        <v>364</v>
      </c>
      <c r="R3664" s="19">
        <v>0</v>
      </c>
      <c r="S3664" s="19">
        <v>364</v>
      </c>
      <c r="T3664" s="19">
        <v>0</v>
      </c>
    </row>
    <row r="3665" spans="1:20" outlineLevel="3" x14ac:dyDescent="0.35">
      <c r="H3665" s="1" t="s">
        <v>11629</v>
      </c>
      <c r="O3665" s="18"/>
      <c r="Q3665" s="19">
        <f>SUBTOTAL(9,Q3663:Q3664)</f>
        <v>4221</v>
      </c>
      <c r="R3665" s="19">
        <f>SUBTOTAL(9,R3663:R3664)</f>
        <v>0</v>
      </c>
      <c r="S3665" s="19">
        <f>SUBTOTAL(9,S3663:S3664)</f>
        <v>4221</v>
      </c>
      <c r="T3665" s="19">
        <f>SUBTOTAL(9,T3663:T3664)</f>
        <v>0</v>
      </c>
    </row>
    <row r="3666" spans="1:20" outlineLevel="4" x14ac:dyDescent="0.35">
      <c r="A3666" s="9" t="s">
        <v>74</v>
      </c>
      <c r="B3666" s="9" t="s">
        <v>75</v>
      </c>
      <c r="C3666" s="12" t="s">
        <v>4236</v>
      </c>
      <c r="D3666" s="5" t="s">
        <v>4237</v>
      </c>
      <c r="E3666" s="9" t="s">
        <v>4237</v>
      </c>
      <c r="F3666" s="5" t="s">
        <v>4</v>
      </c>
      <c r="G3666" s="5" t="s">
        <v>729</v>
      </c>
      <c r="H3666" s="5" t="s">
        <v>4246</v>
      </c>
      <c r="I3666" s="4" t="s">
        <v>4236</v>
      </c>
      <c r="J3666" s="5" t="s">
        <v>4</v>
      </c>
      <c r="K3666" s="5" t="s">
        <v>4</v>
      </c>
      <c r="L3666" s="5" t="s">
        <v>4</v>
      </c>
      <c r="M3666" s="5" t="s">
        <v>5</v>
      </c>
      <c r="N3666" s="5" t="s">
        <v>4244</v>
      </c>
      <c r="O3666" s="18">
        <v>44378</v>
      </c>
      <c r="P3666" s="5" t="s">
        <v>4245</v>
      </c>
      <c r="Q3666" s="19">
        <v>402.64</v>
      </c>
      <c r="R3666" s="19">
        <v>0</v>
      </c>
      <c r="S3666" s="19">
        <v>402.64</v>
      </c>
      <c r="T3666" s="19">
        <v>0</v>
      </c>
    </row>
    <row r="3667" spans="1:20" outlineLevel="4" x14ac:dyDescent="0.35">
      <c r="A3667" s="9" t="s">
        <v>74</v>
      </c>
      <c r="B3667" s="9" t="s">
        <v>75</v>
      </c>
      <c r="C3667" s="12" t="s">
        <v>4236</v>
      </c>
      <c r="D3667" s="5" t="s">
        <v>4237</v>
      </c>
      <c r="E3667" s="9" t="s">
        <v>4237</v>
      </c>
      <c r="F3667" s="5" t="s">
        <v>4</v>
      </c>
      <c r="G3667" s="5" t="s">
        <v>729</v>
      </c>
      <c r="H3667" s="5" t="s">
        <v>4246</v>
      </c>
      <c r="I3667" s="4" t="s">
        <v>4236</v>
      </c>
      <c r="J3667" s="5" t="s">
        <v>4</v>
      </c>
      <c r="K3667" s="5" t="s">
        <v>4</v>
      </c>
      <c r="L3667" s="5" t="s">
        <v>4</v>
      </c>
      <c r="M3667" s="5" t="s">
        <v>5</v>
      </c>
      <c r="N3667" s="5" t="s">
        <v>4247</v>
      </c>
      <c r="O3667" s="18">
        <v>44406</v>
      </c>
      <c r="P3667" s="5" t="s">
        <v>4248</v>
      </c>
      <c r="Q3667" s="19">
        <v>984.61</v>
      </c>
      <c r="R3667" s="19">
        <v>0</v>
      </c>
      <c r="S3667" s="19">
        <v>984.61</v>
      </c>
      <c r="T3667" s="19">
        <v>0</v>
      </c>
    </row>
    <row r="3668" spans="1:20" outlineLevel="4" x14ac:dyDescent="0.35">
      <c r="A3668" s="9" t="s">
        <v>74</v>
      </c>
      <c r="B3668" s="9" t="s">
        <v>75</v>
      </c>
      <c r="C3668" s="12" t="s">
        <v>4236</v>
      </c>
      <c r="D3668" s="5" t="s">
        <v>4237</v>
      </c>
      <c r="E3668" s="9" t="s">
        <v>4237</v>
      </c>
      <c r="F3668" s="5" t="s">
        <v>4</v>
      </c>
      <c r="G3668" s="5" t="s">
        <v>729</v>
      </c>
      <c r="H3668" s="5" t="s">
        <v>4246</v>
      </c>
      <c r="I3668" s="4" t="s">
        <v>4236</v>
      </c>
      <c r="J3668" s="5" t="s">
        <v>4</v>
      </c>
      <c r="K3668" s="5" t="s">
        <v>4</v>
      </c>
      <c r="L3668" s="5" t="s">
        <v>4</v>
      </c>
      <c r="M3668" s="5" t="s">
        <v>5</v>
      </c>
      <c r="N3668" s="5" t="s">
        <v>4249</v>
      </c>
      <c r="O3668" s="18">
        <v>44446</v>
      </c>
      <c r="P3668" s="5" t="s">
        <v>4250</v>
      </c>
      <c r="Q3668" s="19">
        <v>4766.21</v>
      </c>
      <c r="R3668" s="19">
        <v>0</v>
      </c>
      <c r="S3668" s="19">
        <v>4766.21</v>
      </c>
      <c r="T3668" s="19">
        <v>0</v>
      </c>
    </row>
    <row r="3669" spans="1:20" outlineLevel="4" x14ac:dyDescent="0.35">
      <c r="A3669" s="9" t="s">
        <v>74</v>
      </c>
      <c r="B3669" s="9" t="s">
        <v>75</v>
      </c>
      <c r="C3669" s="12" t="s">
        <v>4236</v>
      </c>
      <c r="D3669" s="5" t="s">
        <v>4237</v>
      </c>
      <c r="E3669" s="9" t="s">
        <v>4237</v>
      </c>
      <c r="F3669" s="5" t="s">
        <v>4</v>
      </c>
      <c r="G3669" s="5" t="s">
        <v>729</v>
      </c>
      <c r="H3669" s="5" t="s">
        <v>4246</v>
      </c>
      <c r="I3669" s="4" t="s">
        <v>4236</v>
      </c>
      <c r="J3669" s="5" t="s">
        <v>4</v>
      </c>
      <c r="K3669" s="5" t="s">
        <v>4</v>
      </c>
      <c r="L3669" s="5" t="s">
        <v>4</v>
      </c>
      <c r="M3669" s="5" t="s">
        <v>5</v>
      </c>
      <c r="N3669" s="5" t="s">
        <v>4251</v>
      </c>
      <c r="O3669" s="18">
        <v>44469</v>
      </c>
      <c r="P3669" s="5" t="s">
        <v>4252</v>
      </c>
      <c r="Q3669" s="19">
        <v>1061.8599999999999</v>
      </c>
      <c r="R3669" s="19">
        <v>0</v>
      </c>
      <c r="S3669" s="19">
        <v>1061.8599999999999</v>
      </c>
      <c r="T3669" s="19">
        <v>0</v>
      </c>
    </row>
    <row r="3670" spans="1:20" outlineLevel="4" x14ac:dyDescent="0.35">
      <c r="A3670" s="9" t="s">
        <v>74</v>
      </c>
      <c r="B3670" s="9" t="s">
        <v>75</v>
      </c>
      <c r="C3670" s="12" t="s">
        <v>4236</v>
      </c>
      <c r="D3670" s="5" t="s">
        <v>4237</v>
      </c>
      <c r="E3670" s="9" t="s">
        <v>4237</v>
      </c>
      <c r="F3670" s="5" t="s">
        <v>4</v>
      </c>
      <c r="G3670" s="5" t="s">
        <v>729</v>
      </c>
      <c r="H3670" s="5" t="s">
        <v>4246</v>
      </c>
      <c r="I3670" s="4" t="s">
        <v>4236</v>
      </c>
      <c r="J3670" s="5" t="s">
        <v>4</v>
      </c>
      <c r="K3670" s="5" t="s">
        <v>4</v>
      </c>
      <c r="L3670" s="5" t="s">
        <v>4</v>
      </c>
      <c r="M3670" s="5" t="s">
        <v>5</v>
      </c>
      <c r="N3670" s="5" t="s">
        <v>4253</v>
      </c>
      <c r="O3670" s="18">
        <v>44510</v>
      </c>
      <c r="P3670" s="5" t="s">
        <v>4254</v>
      </c>
      <c r="Q3670" s="19">
        <v>1958.48</v>
      </c>
      <c r="R3670" s="19">
        <v>0</v>
      </c>
      <c r="S3670" s="19">
        <v>1958.48</v>
      </c>
      <c r="T3670" s="19">
        <v>0</v>
      </c>
    </row>
    <row r="3671" spans="1:20" outlineLevel="4" x14ac:dyDescent="0.35">
      <c r="A3671" s="9" t="s">
        <v>74</v>
      </c>
      <c r="B3671" s="9" t="s">
        <v>75</v>
      </c>
      <c r="C3671" s="12" t="s">
        <v>4236</v>
      </c>
      <c r="D3671" s="5" t="s">
        <v>4237</v>
      </c>
      <c r="E3671" s="9" t="s">
        <v>4237</v>
      </c>
      <c r="F3671" s="5" t="s">
        <v>4</v>
      </c>
      <c r="G3671" s="5" t="s">
        <v>729</v>
      </c>
      <c r="H3671" s="5" t="s">
        <v>4246</v>
      </c>
      <c r="I3671" s="4" t="s">
        <v>4236</v>
      </c>
      <c r="J3671" s="5" t="s">
        <v>4</v>
      </c>
      <c r="K3671" s="5" t="s">
        <v>4</v>
      </c>
      <c r="L3671" s="5" t="s">
        <v>4</v>
      </c>
      <c r="M3671" s="5" t="s">
        <v>5</v>
      </c>
      <c r="N3671" s="5" t="s">
        <v>4255</v>
      </c>
      <c r="O3671" s="18">
        <v>44543</v>
      </c>
      <c r="P3671" s="5" t="s">
        <v>4256</v>
      </c>
      <c r="Q3671" s="19">
        <v>446.86</v>
      </c>
      <c r="R3671" s="19">
        <v>0</v>
      </c>
      <c r="S3671" s="19">
        <v>446.86</v>
      </c>
      <c r="T3671" s="19">
        <v>0</v>
      </c>
    </row>
    <row r="3672" spans="1:20" outlineLevel="4" x14ac:dyDescent="0.35">
      <c r="A3672" s="9" t="s">
        <v>74</v>
      </c>
      <c r="B3672" s="9" t="s">
        <v>75</v>
      </c>
      <c r="C3672" s="12" t="s">
        <v>4236</v>
      </c>
      <c r="D3672" s="5" t="s">
        <v>4237</v>
      </c>
      <c r="E3672" s="9" t="s">
        <v>4237</v>
      </c>
      <c r="F3672" s="5" t="s">
        <v>4</v>
      </c>
      <c r="G3672" s="5" t="s">
        <v>729</v>
      </c>
      <c r="H3672" s="5" t="s">
        <v>4246</v>
      </c>
      <c r="I3672" s="4" t="s">
        <v>4236</v>
      </c>
      <c r="J3672" s="5" t="s">
        <v>4</v>
      </c>
      <c r="K3672" s="5" t="s">
        <v>4</v>
      </c>
      <c r="L3672" s="5" t="s">
        <v>4</v>
      </c>
      <c r="M3672" s="5" t="s">
        <v>5</v>
      </c>
      <c r="N3672" s="5" t="s">
        <v>4257</v>
      </c>
      <c r="O3672" s="18">
        <v>44581</v>
      </c>
      <c r="P3672" s="5" t="s">
        <v>4258</v>
      </c>
      <c r="Q3672" s="19">
        <v>212.33</v>
      </c>
      <c r="R3672" s="19">
        <v>0</v>
      </c>
      <c r="S3672" s="19">
        <v>212.33</v>
      </c>
      <c r="T3672" s="19">
        <v>0</v>
      </c>
    </row>
    <row r="3673" spans="1:20" outlineLevel="4" x14ac:dyDescent="0.35">
      <c r="A3673" s="9" t="s">
        <v>74</v>
      </c>
      <c r="B3673" s="9" t="s">
        <v>75</v>
      </c>
      <c r="C3673" s="12" t="s">
        <v>4236</v>
      </c>
      <c r="D3673" s="5" t="s">
        <v>4237</v>
      </c>
      <c r="E3673" s="9" t="s">
        <v>4237</v>
      </c>
      <c r="F3673" s="5" t="s">
        <v>4</v>
      </c>
      <c r="G3673" s="5" t="s">
        <v>729</v>
      </c>
      <c r="H3673" s="5" t="s">
        <v>4246</v>
      </c>
      <c r="I3673" s="4" t="s">
        <v>4236</v>
      </c>
      <c r="J3673" s="5" t="s">
        <v>4</v>
      </c>
      <c r="K3673" s="5" t="s">
        <v>4</v>
      </c>
      <c r="L3673" s="5" t="s">
        <v>4</v>
      </c>
      <c r="M3673" s="5" t="s">
        <v>5</v>
      </c>
      <c r="N3673" s="5" t="s">
        <v>4259</v>
      </c>
      <c r="O3673" s="18">
        <v>44630</v>
      </c>
      <c r="P3673" s="5" t="s">
        <v>4260</v>
      </c>
      <c r="Q3673" s="19">
        <v>838.49</v>
      </c>
      <c r="R3673" s="19">
        <v>0</v>
      </c>
      <c r="S3673" s="19">
        <v>838.49</v>
      </c>
      <c r="T3673" s="19">
        <v>0</v>
      </c>
    </row>
    <row r="3674" spans="1:20" outlineLevel="4" x14ac:dyDescent="0.35">
      <c r="A3674" s="9" t="s">
        <v>74</v>
      </c>
      <c r="B3674" s="9" t="s">
        <v>75</v>
      </c>
      <c r="C3674" s="12" t="s">
        <v>4236</v>
      </c>
      <c r="D3674" s="5" t="s">
        <v>4237</v>
      </c>
      <c r="E3674" s="9" t="s">
        <v>4237</v>
      </c>
      <c r="F3674" s="5" t="s">
        <v>77</v>
      </c>
      <c r="G3674" s="5" t="s">
        <v>4</v>
      </c>
      <c r="H3674" s="5" t="s">
        <v>4246</v>
      </c>
      <c r="I3674" s="4" t="s">
        <v>4236</v>
      </c>
      <c r="J3674" s="5" t="s">
        <v>4</v>
      </c>
      <c r="K3674" s="5" t="s">
        <v>4</v>
      </c>
      <c r="L3674" s="5" t="s">
        <v>4</v>
      </c>
      <c r="M3674" s="5" t="s">
        <v>5</v>
      </c>
      <c r="N3674" s="5" t="s">
        <v>4244</v>
      </c>
      <c r="O3674" s="18">
        <v>44378</v>
      </c>
      <c r="P3674" s="5" t="s">
        <v>4245</v>
      </c>
      <c r="Q3674" s="19">
        <v>3624.36</v>
      </c>
      <c r="R3674" s="19">
        <v>3624.36</v>
      </c>
      <c r="S3674" s="19">
        <v>0</v>
      </c>
      <c r="T3674" s="19">
        <v>0</v>
      </c>
    </row>
    <row r="3675" spans="1:20" outlineLevel="4" x14ac:dyDescent="0.35">
      <c r="A3675" s="9" t="s">
        <v>74</v>
      </c>
      <c r="B3675" s="9" t="s">
        <v>75</v>
      </c>
      <c r="C3675" s="12" t="s">
        <v>4236</v>
      </c>
      <c r="D3675" s="5" t="s">
        <v>4237</v>
      </c>
      <c r="E3675" s="9" t="s">
        <v>4237</v>
      </c>
      <c r="F3675" s="5" t="s">
        <v>77</v>
      </c>
      <c r="G3675" s="5" t="s">
        <v>4</v>
      </c>
      <c r="H3675" s="5" t="s">
        <v>4246</v>
      </c>
      <c r="I3675" s="4" t="s">
        <v>4236</v>
      </c>
      <c r="J3675" s="5" t="s">
        <v>4</v>
      </c>
      <c r="K3675" s="5" t="s">
        <v>4</v>
      </c>
      <c r="L3675" s="5" t="s">
        <v>4</v>
      </c>
      <c r="M3675" s="5" t="s">
        <v>5</v>
      </c>
      <c r="N3675" s="5" t="s">
        <v>4247</v>
      </c>
      <c r="O3675" s="18">
        <v>44406</v>
      </c>
      <c r="P3675" s="5" t="s">
        <v>4248</v>
      </c>
      <c r="Q3675" s="19">
        <v>8861.39</v>
      </c>
      <c r="R3675" s="19">
        <v>8861.39</v>
      </c>
      <c r="S3675" s="19">
        <v>0</v>
      </c>
      <c r="T3675" s="19">
        <v>0</v>
      </c>
    </row>
    <row r="3676" spans="1:20" outlineLevel="4" x14ac:dyDescent="0.35">
      <c r="A3676" s="9" t="s">
        <v>74</v>
      </c>
      <c r="B3676" s="9" t="s">
        <v>75</v>
      </c>
      <c r="C3676" s="12" t="s">
        <v>4236</v>
      </c>
      <c r="D3676" s="5" t="s">
        <v>4237</v>
      </c>
      <c r="E3676" s="9" t="s">
        <v>4237</v>
      </c>
      <c r="F3676" s="5" t="s">
        <v>77</v>
      </c>
      <c r="G3676" s="5" t="s">
        <v>4</v>
      </c>
      <c r="H3676" s="5" t="s">
        <v>4246</v>
      </c>
      <c r="I3676" s="4" t="s">
        <v>4236</v>
      </c>
      <c r="J3676" s="5" t="s">
        <v>4</v>
      </c>
      <c r="K3676" s="5" t="s">
        <v>4</v>
      </c>
      <c r="L3676" s="5" t="s">
        <v>4</v>
      </c>
      <c r="M3676" s="5" t="s">
        <v>5</v>
      </c>
      <c r="N3676" s="5" t="s">
        <v>4249</v>
      </c>
      <c r="O3676" s="18">
        <v>44446</v>
      </c>
      <c r="P3676" s="5" t="s">
        <v>4250</v>
      </c>
      <c r="Q3676" s="19">
        <v>42890.79</v>
      </c>
      <c r="R3676" s="19">
        <v>42890.79</v>
      </c>
      <c r="S3676" s="19">
        <v>0</v>
      </c>
      <c r="T3676" s="19">
        <v>0</v>
      </c>
    </row>
    <row r="3677" spans="1:20" outlineLevel="4" x14ac:dyDescent="0.35">
      <c r="A3677" s="9" t="s">
        <v>74</v>
      </c>
      <c r="B3677" s="9" t="s">
        <v>75</v>
      </c>
      <c r="C3677" s="12" t="s">
        <v>4236</v>
      </c>
      <c r="D3677" s="5" t="s">
        <v>4237</v>
      </c>
      <c r="E3677" s="9" t="s">
        <v>4237</v>
      </c>
      <c r="F3677" s="5" t="s">
        <v>77</v>
      </c>
      <c r="G3677" s="5" t="s">
        <v>4</v>
      </c>
      <c r="H3677" s="5" t="s">
        <v>4246</v>
      </c>
      <c r="I3677" s="4" t="s">
        <v>4236</v>
      </c>
      <c r="J3677" s="5" t="s">
        <v>4</v>
      </c>
      <c r="K3677" s="5" t="s">
        <v>4</v>
      </c>
      <c r="L3677" s="5" t="s">
        <v>4</v>
      </c>
      <c r="M3677" s="5" t="s">
        <v>5</v>
      </c>
      <c r="N3677" s="5" t="s">
        <v>4251</v>
      </c>
      <c r="O3677" s="18">
        <v>44469</v>
      </c>
      <c r="P3677" s="5" t="s">
        <v>4252</v>
      </c>
      <c r="Q3677" s="19">
        <v>9556.14</v>
      </c>
      <c r="R3677" s="19">
        <v>9556.14</v>
      </c>
      <c r="S3677" s="19">
        <v>0</v>
      </c>
      <c r="T3677" s="19">
        <v>0</v>
      </c>
    </row>
    <row r="3678" spans="1:20" outlineLevel="4" x14ac:dyDescent="0.35">
      <c r="A3678" s="9" t="s">
        <v>74</v>
      </c>
      <c r="B3678" s="9" t="s">
        <v>75</v>
      </c>
      <c r="C3678" s="12" t="s">
        <v>4236</v>
      </c>
      <c r="D3678" s="5" t="s">
        <v>4237</v>
      </c>
      <c r="E3678" s="9" t="s">
        <v>4237</v>
      </c>
      <c r="F3678" s="5" t="s">
        <v>77</v>
      </c>
      <c r="G3678" s="5" t="s">
        <v>4</v>
      </c>
      <c r="H3678" s="5" t="s">
        <v>4246</v>
      </c>
      <c r="I3678" s="4" t="s">
        <v>4236</v>
      </c>
      <c r="J3678" s="5" t="s">
        <v>4</v>
      </c>
      <c r="K3678" s="5" t="s">
        <v>4</v>
      </c>
      <c r="L3678" s="5" t="s">
        <v>4</v>
      </c>
      <c r="M3678" s="5" t="s">
        <v>5</v>
      </c>
      <c r="N3678" s="5" t="s">
        <v>4253</v>
      </c>
      <c r="O3678" s="18">
        <v>44510</v>
      </c>
      <c r="P3678" s="5" t="s">
        <v>4254</v>
      </c>
      <c r="Q3678" s="19">
        <v>17623.52</v>
      </c>
      <c r="R3678" s="19">
        <v>17623.52</v>
      </c>
      <c r="S3678" s="19">
        <v>0</v>
      </c>
      <c r="T3678" s="19">
        <v>0</v>
      </c>
    </row>
    <row r="3679" spans="1:20" outlineLevel="4" x14ac:dyDescent="0.35">
      <c r="A3679" s="9" t="s">
        <v>74</v>
      </c>
      <c r="B3679" s="9" t="s">
        <v>75</v>
      </c>
      <c r="C3679" s="12" t="s">
        <v>4236</v>
      </c>
      <c r="D3679" s="5" t="s">
        <v>4237</v>
      </c>
      <c r="E3679" s="9" t="s">
        <v>4237</v>
      </c>
      <c r="F3679" s="5" t="s">
        <v>77</v>
      </c>
      <c r="G3679" s="5" t="s">
        <v>4</v>
      </c>
      <c r="H3679" s="5" t="s">
        <v>4246</v>
      </c>
      <c r="I3679" s="4" t="s">
        <v>4236</v>
      </c>
      <c r="J3679" s="5" t="s">
        <v>4</v>
      </c>
      <c r="K3679" s="5" t="s">
        <v>4</v>
      </c>
      <c r="L3679" s="5" t="s">
        <v>4</v>
      </c>
      <c r="M3679" s="5" t="s">
        <v>5</v>
      </c>
      <c r="N3679" s="5" t="s">
        <v>4255</v>
      </c>
      <c r="O3679" s="18">
        <v>44543</v>
      </c>
      <c r="P3679" s="5" t="s">
        <v>4256</v>
      </c>
      <c r="Q3679" s="19">
        <v>4021.14</v>
      </c>
      <c r="R3679" s="19">
        <v>4021.14</v>
      </c>
      <c r="S3679" s="19">
        <v>0</v>
      </c>
      <c r="T3679" s="19">
        <v>0</v>
      </c>
    </row>
    <row r="3680" spans="1:20" outlineLevel="4" x14ac:dyDescent="0.35">
      <c r="A3680" s="9" t="s">
        <v>74</v>
      </c>
      <c r="B3680" s="9" t="s">
        <v>75</v>
      </c>
      <c r="C3680" s="12" t="s">
        <v>4236</v>
      </c>
      <c r="D3680" s="5" t="s">
        <v>4237</v>
      </c>
      <c r="E3680" s="9" t="s">
        <v>4237</v>
      </c>
      <c r="F3680" s="5" t="s">
        <v>77</v>
      </c>
      <c r="G3680" s="5" t="s">
        <v>4</v>
      </c>
      <c r="H3680" s="5" t="s">
        <v>4246</v>
      </c>
      <c r="I3680" s="4" t="s">
        <v>4236</v>
      </c>
      <c r="J3680" s="5" t="s">
        <v>4</v>
      </c>
      <c r="K3680" s="5" t="s">
        <v>4</v>
      </c>
      <c r="L3680" s="5" t="s">
        <v>4</v>
      </c>
      <c r="M3680" s="5" t="s">
        <v>5</v>
      </c>
      <c r="N3680" s="5" t="s">
        <v>4257</v>
      </c>
      <c r="O3680" s="18">
        <v>44581</v>
      </c>
      <c r="P3680" s="5" t="s">
        <v>4258</v>
      </c>
      <c r="Q3680" s="19">
        <v>1911.67</v>
      </c>
      <c r="R3680" s="19">
        <v>1911.67</v>
      </c>
      <c r="S3680" s="19">
        <v>0</v>
      </c>
      <c r="T3680" s="19">
        <v>0</v>
      </c>
    </row>
    <row r="3681" spans="1:20" outlineLevel="4" x14ac:dyDescent="0.35">
      <c r="A3681" s="9" t="s">
        <v>74</v>
      </c>
      <c r="B3681" s="9" t="s">
        <v>75</v>
      </c>
      <c r="C3681" s="12" t="s">
        <v>4236</v>
      </c>
      <c r="D3681" s="5" t="s">
        <v>4237</v>
      </c>
      <c r="E3681" s="9" t="s">
        <v>4237</v>
      </c>
      <c r="F3681" s="5" t="s">
        <v>77</v>
      </c>
      <c r="G3681" s="5" t="s">
        <v>4</v>
      </c>
      <c r="H3681" s="5" t="s">
        <v>4246</v>
      </c>
      <c r="I3681" s="4" t="s">
        <v>4236</v>
      </c>
      <c r="J3681" s="5" t="s">
        <v>4</v>
      </c>
      <c r="K3681" s="5" t="s">
        <v>4</v>
      </c>
      <c r="L3681" s="5" t="s">
        <v>4</v>
      </c>
      <c r="M3681" s="5" t="s">
        <v>5</v>
      </c>
      <c r="N3681" s="5" t="s">
        <v>4259</v>
      </c>
      <c r="O3681" s="18">
        <v>44630</v>
      </c>
      <c r="P3681" s="5" t="s">
        <v>4260</v>
      </c>
      <c r="Q3681" s="19">
        <v>7545.51</v>
      </c>
      <c r="R3681" s="19">
        <v>7545.51</v>
      </c>
      <c r="S3681" s="19">
        <v>0</v>
      </c>
      <c r="T3681" s="19">
        <v>0</v>
      </c>
    </row>
    <row r="3682" spans="1:20" outlineLevel="3" x14ac:dyDescent="0.35">
      <c r="H3682" s="1" t="s">
        <v>11630</v>
      </c>
      <c r="O3682" s="18"/>
      <c r="Q3682" s="19">
        <f>SUBTOTAL(9,Q3666:Q3681)</f>
        <v>106706</v>
      </c>
      <c r="R3682" s="19">
        <f>SUBTOTAL(9,R3666:R3681)</f>
        <v>96034.51999999999</v>
      </c>
      <c r="S3682" s="19">
        <f>SUBTOTAL(9,S3666:S3681)</f>
        <v>10671.48</v>
      </c>
      <c r="T3682" s="19">
        <f>SUBTOTAL(9,T3666:T3681)</f>
        <v>0</v>
      </c>
    </row>
    <row r="3683" spans="1:20" ht="29" outlineLevel="4" x14ac:dyDescent="0.35">
      <c r="A3683" s="9" t="s">
        <v>104</v>
      </c>
      <c r="B3683" s="9" t="s">
        <v>105</v>
      </c>
      <c r="C3683" s="12" t="s">
        <v>4236</v>
      </c>
      <c r="D3683" s="5" t="s">
        <v>4261</v>
      </c>
      <c r="E3683" s="9" t="s">
        <v>4262</v>
      </c>
      <c r="F3683" s="5" t="s">
        <v>4</v>
      </c>
      <c r="G3683" s="5" t="s">
        <v>50</v>
      </c>
      <c r="H3683" s="5" t="s">
        <v>4265</v>
      </c>
      <c r="I3683" s="4" t="s">
        <v>4266</v>
      </c>
      <c r="J3683" s="5" t="s">
        <v>4</v>
      </c>
      <c r="K3683" s="5" t="s">
        <v>4</v>
      </c>
      <c r="L3683" s="5" t="s">
        <v>4</v>
      </c>
      <c r="M3683" s="5" t="s">
        <v>5</v>
      </c>
      <c r="N3683" s="5" t="s">
        <v>4263</v>
      </c>
      <c r="O3683" s="18">
        <v>44508</v>
      </c>
      <c r="P3683" s="5" t="s">
        <v>4264</v>
      </c>
      <c r="Q3683" s="19">
        <v>370.63</v>
      </c>
      <c r="R3683" s="19">
        <v>0</v>
      </c>
      <c r="S3683" s="19">
        <v>370.63</v>
      </c>
      <c r="T3683" s="19">
        <v>0</v>
      </c>
    </row>
    <row r="3684" spans="1:20" ht="29" outlineLevel="4" x14ac:dyDescent="0.35">
      <c r="A3684" s="9" t="s">
        <v>104</v>
      </c>
      <c r="B3684" s="9" t="s">
        <v>105</v>
      </c>
      <c r="C3684" s="12" t="s">
        <v>4236</v>
      </c>
      <c r="D3684" s="5" t="s">
        <v>4261</v>
      </c>
      <c r="E3684" s="9" t="s">
        <v>4262</v>
      </c>
      <c r="F3684" s="5" t="s">
        <v>41</v>
      </c>
      <c r="G3684" s="5" t="s">
        <v>4</v>
      </c>
      <c r="H3684" s="5" t="s">
        <v>4265</v>
      </c>
      <c r="I3684" s="4" t="s">
        <v>4266</v>
      </c>
      <c r="J3684" s="5" t="s">
        <v>4</v>
      </c>
      <c r="K3684" s="5" t="s">
        <v>4</v>
      </c>
      <c r="L3684" s="5" t="s">
        <v>4</v>
      </c>
      <c r="M3684" s="5" t="s">
        <v>5</v>
      </c>
      <c r="N3684" s="5" t="s">
        <v>4263</v>
      </c>
      <c r="O3684" s="18">
        <v>44508</v>
      </c>
      <c r="P3684" s="5" t="s">
        <v>4264</v>
      </c>
      <c r="Q3684" s="19">
        <v>2963.37</v>
      </c>
      <c r="R3684" s="19">
        <v>2963.37</v>
      </c>
      <c r="S3684" s="19">
        <v>0</v>
      </c>
      <c r="T3684" s="19">
        <v>0</v>
      </c>
    </row>
    <row r="3685" spans="1:20" outlineLevel="3" x14ac:dyDescent="0.35">
      <c r="H3685" s="1" t="s">
        <v>11631</v>
      </c>
      <c r="O3685" s="18"/>
      <c r="Q3685" s="19">
        <f>SUBTOTAL(9,Q3683:Q3684)</f>
        <v>3334</v>
      </c>
      <c r="R3685" s="19">
        <f>SUBTOTAL(9,R3683:R3684)</f>
        <v>2963.37</v>
      </c>
      <c r="S3685" s="19">
        <f>SUBTOTAL(9,S3683:S3684)</f>
        <v>370.63</v>
      </c>
      <c r="T3685" s="19">
        <f>SUBTOTAL(9,T3683:T3684)</f>
        <v>0</v>
      </c>
    </row>
    <row r="3686" spans="1:20" outlineLevel="4" x14ac:dyDescent="0.35">
      <c r="A3686" s="9" t="s">
        <v>104</v>
      </c>
      <c r="B3686" s="9" t="s">
        <v>105</v>
      </c>
      <c r="C3686" s="12" t="s">
        <v>4236</v>
      </c>
      <c r="D3686" s="5" t="s">
        <v>4261</v>
      </c>
      <c r="E3686" s="9" t="s">
        <v>4261</v>
      </c>
      <c r="F3686" s="5" t="s">
        <v>4</v>
      </c>
      <c r="G3686" s="5" t="s">
        <v>106</v>
      </c>
      <c r="H3686" s="5" t="s">
        <v>108</v>
      </c>
      <c r="I3686" s="20" t="s">
        <v>12479</v>
      </c>
      <c r="J3686" s="5" t="s">
        <v>4</v>
      </c>
      <c r="K3686" s="5" t="s">
        <v>4</v>
      </c>
      <c r="L3686" s="5" t="s">
        <v>4</v>
      </c>
      <c r="M3686" s="5" t="s">
        <v>5</v>
      </c>
      <c r="N3686" s="5" t="s">
        <v>4267</v>
      </c>
      <c r="O3686" s="18">
        <v>44524</v>
      </c>
      <c r="P3686" s="5" t="s">
        <v>7</v>
      </c>
      <c r="Q3686" s="19">
        <v>45789</v>
      </c>
      <c r="R3686" s="19">
        <v>0</v>
      </c>
      <c r="S3686" s="19">
        <v>45789</v>
      </c>
      <c r="T3686" s="19">
        <v>0</v>
      </c>
    </row>
    <row r="3687" spans="1:20" outlineLevel="3" x14ac:dyDescent="0.35">
      <c r="H3687" s="1" t="s">
        <v>10932</v>
      </c>
      <c r="O3687" s="18"/>
      <c r="Q3687" s="19">
        <f>SUBTOTAL(9,Q3686:Q3686)</f>
        <v>45789</v>
      </c>
      <c r="R3687" s="19">
        <f>SUBTOTAL(9,R3686:R3686)</f>
        <v>0</v>
      </c>
      <c r="S3687" s="19">
        <f>SUBTOTAL(9,S3686:S3686)</f>
        <v>45789</v>
      </c>
      <c r="T3687" s="19">
        <f>SUBTOTAL(9,T3686:T3686)</f>
        <v>0</v>
      </c>
    </row>
    <row r="3688" spans="1:20" outlineLevel="4" x14ac:dyDescent="0.35">
      <c r="A3688" s="9" t="s">
        <v>104</v>
      </c>
      <c r="B3688" s="9" t="s">
        <v>105</v>
      </c>
      <c r="C3688" s="12" t="s">
        <v>4236</v>
      </c>
      <c r="D3688" s="5" t="s">
        <v>4261</v>
      </c>
      <c r="E3688" s="9" t="s">
        <v>4261</v>
      </c>
      <c r="F3688" s="5" t="s">
        <v>4</v>
      </c>
      <c r="G3688" s="5" t="s">
        <v>106</v>
      </c>
      <c r="H3688" s="5" t="s">
        <v>109</v>
      </c>
      <c r="I3688" s="20" t="s">
        <v>12480</v>
      </c>
      <c r="J3688" s="5" t="s">
        <v>4</v>
      </c>
      <c r="K3688" s="5" t="s">
        <v>4</v>
      </c>
      <c r="L3688" s="5" t="s">
        <v>4</v>
      </c>
      <c r="M3688" s="5" t="s">
        <v>5</v>
      </c>
      <c r="N3688" s="5" t="s">
        <v>4267</v>
      </c>
      <c r="O3688" s="18">
        <v>44524</v>
      </c>
      <c r="P3688" s="5" t="s">
        <v>7</v>
      </c>
      <c r="Q3688" s="19">
        <v>50076</v>
      </c>
      <c r="R3688" s="19">
        <v>0</v>
      </c>
      <c r="S3688" s="19">
        <v>50076</v>
      </c>
      <c r="T3688" s="19">
        <v>0</v>
      </c>
    </row>
    <row r="3689" spans="1:20" outlineLevel="3" x14ac:dyDescent="0.35">
      <c r="H3689" s="1" t="s">
        <v>10933</v>
      </c>
      <c r="O3689" s="18"/>
      <c r="Q3689" s="19">
        <f>SUBTOTAL(9,Q3688:Q3688)</f>
        <v>50076</v>
      </c>
      <c r="R3689" s="19">
        <f>SUBTOTAL(9,R3688:R3688)</f>
        <v>0</v>
      </c>
      <c r="S3689" s="19">
        <f>SUBTOTAL(9,S3688:S3688)</f>
        <v>50076</v>
      </c>
      <c r="T3689" s="19">
        <f>SUBTOTAL(9,T3688:T3688)</f>
        <v>0</v>
      </c>
    </row>
    <row r="3690" spans="1:20" outlineLevel="4" x14ac:dyDescent="0.35">
      <c r="A3690" s="9" t="s">
        <v>104</v>
      </c>
      <c r="B3690" s="9" t="s">
        <v>105</v>
      </c>
      <c r="C3690" s="12" t="s">
        <v>4236</v>
      </c>
      <c r="D3690" s="5" t="s">
        <v>4261</v>
      </c>
      <c r="E3690" s="9" t="s">
        <v>4261</v>
      </c>
      <c r="F3690" s="5" t="s">
        <v>4</v>
      </c>
      <c r="G3690" s="5" t="s">
        <v>106</v>
      </c>
      <c r="H3690" s="5" t="s">
        <v>110</v>
      </c>
      <c r="I3690" s="20" t="s">
        <v>12481</v>
      </c>
      <c r="J3690" s="5" t="s">
        <v>4</v>
      </c>
      <c r="K3690" s="5" t="s">
        <v>4</v>
      </c>
      <c r="L3690" s="5" t="s">
        <v>4</v>
      </c>
      <c r="M3690" s="5" t="s">
        <v>5</v>
      </c>
      <c r="N3690" s="5" t="s">
        <v>4267</v>
      </c>
      <c r="O3690" s="18">
        <v>44524</v>
      </c>
      <c r="P3690" s="5" t="s">
        <v>7</v>
      </c>
      <c r="Q3690" s="19">
        <v>4580</v>
      </c>
      <c r="R3690" s="19">
        <v>0</v>
      </c>
      <c r="S3690" s="19">
        <v>4580</v>
      </c>
      <c r="T3690" s="19">
        <v>0</v>
      </c>
    </row>
    <row r="3691" spans="1:20" outlineLevel="3" x14ac:dyDescent="0.35">
      <c r="H3691" s="1" t="s">
        <v>10934</v>
      </c>
      <c r="O3691" s="18"/>
      <c r="Q3691" s="19">
        <f>SUBTOTAL(9,Q3690:Q3690)</f>
        <v>4580</v>
      </c>
      <c r="R3691" s="19">
        <f>SUBTOTAL(9,R3690:R3690)</f>
        <v>0</v>
      </c>
      <c r="S3691" s="19">
        <f>SUBTOTAL(9,S3690:S3690)</f>
        <v>4580</v>
      </c>
      <c r="T3691" s="19">
        <f>SUBTOTAL(9,T3690:T3690)</f>
        <v>0</v>
      </c>
    </row>
    <row r="3692" spans="1:20" outlineLevel="2" x14ac:dyDescent="0.35">
      <c r="C3692" s="11" t="s">
        <v>10357</v>
      </c>
      <c r="O3692" s="18"/>
      <c r="Q3692" s="19">
        <f>SUBTOTAL(9,Q3663:Q3690)</f>
        <v>214706</v>
      </c>
      <c r="R3692" s="19">
        <f>SUBTOTAL(9,R3663:R3690)</f>
        <v>98997.889999999985</v>
      </c>
      <c r="S3692" s="19">
        <f>SUBTOTAL(9,S3663:S3690)</f>
        <v>115708.11</v>
      </c>
      <c r="T3692" s="19">
        <f>SUBTOTAL(9,T3663:T3690)</f>
        <v>0</v>
      </c>
    </row>
    <row r="3693" spans="1:20" ht="29" outlineLevel="4" x14ac:dyDescent="0.35">
      <c r="A3693" s="9" t="s">
        <v>37</v>
      </c>
      <c r="B3693" s="9" t="s">
        <v>38</v>
      </c>
      <c r="C3693" s="12" t="s">
        <v>12388</v>
      </c>
      <c r="D3693" s="5" t="s">
        <v>4268</v>
      </c>
      <c r="E3693" s="9" t="s">
        <v>4268</v>
      </c>
      <c r="F3693" s="5" t="s">
        <v>4</v>
      </c>
      <c r="G3693" s="5" t="s">
        <v>45</v>
      </c>
      <c r="H3693" s="5" t="s">
        <v>4270</v>
      </c>
      <c r="I3693" s="4" t="s">
        <v>4271</v>
      </c>
      <c r="J3693" s="5" t="s">
        <v>4</v>
      </c>
      <c r="K3693" s="5" t="s">
        <v>4</v>
      </c>
      <c r="L3693" s="5" t="s">
        <v>4</v>
      </c>
      <c r="M3693" s="5" t="s">
        <v>5</v>
      </c>
      <c r="N3693" s="5" t="s">
        <v>4269</v>
      </c>
      <c r="O3693" s="18">
        <v>44404</v>
      </c>
      <c r="P3693" s="5" t="s">
        <v>7</v>
      </c>
      <c r="Q3693" s="19">
        <v>2367</v>
      </c>
      <c r="R3693" s="19">
        <v>0</v>
      </c>
      <c r="S3693" s="19">
        <v>2367</v>
      </c>
      <c r="T3693" s="19">
        <v>0</v>
      </c>
    </row>
    <row r="3694" spans="1:20" outlineLevel="3" x14ac:dyDescent="0.35">
      <c r="H3694" s="1" t="s">
        <v>11632</v>
      </c>
      <c r="O3694" s="18"/>
      <c r="Q3694" s="19">
        <f>SUBTOTAL(9,Q3693:Q3693)</f>
        <v>2367</v>
      </c>
      <c r="R3694" s="19">
        <f>SUBTOTAL(9,R3693:R3693)</f>
        <v>0</v>
      </c>
      <c r="S3694" s="19">
        <f>SUBTOTAL(9,S3693:S3693)</f>
        <v>2367</v>
      </c>
      <c r="T3694" s="19">
        <f>SUBTOTAL(9,T3693:T3693)</f>
        <v>0</v>
      </c>
    </row>
    <row r="3695" spans="1:20" ht="29" outlineLevel="4" x14ac:dyDescent="0.35">
      <c r="A3695" s="9" t="s">
        <v>37</v>
      </c>
      <c r="B3695" s="9" t="s">
        <v>38</v>
      </c>
      <c r="C3695" s="12" t="s">
        <v>12388</v>
      </c>
      <c r="D3695" s="5" t="s">
        <v>4268</v>
      </c>
      <c r="E3695" s="9" t="s">
        <v>4268</v>
      </c>
      <c r="F3695" s="5" t="s">
        <v>4</v>
      </c>
      <c r="G3695" s="5" t="s">
        <v>45</v>
      </c>
      <c r="H3695" s="5" t="s">
        <v>4273</v>
      </c>
      <c r="I3695" s="4" t="s">
        <v>4274</v>
      </c>
      <c r="J3695" s="5" t="s">
        <v>4</v>
      </c>
      <c r="K3695" s="5" t="s">
        <v>4</v>
      </c>
      <c r="L3695" s="5" t="s">
        <v>4</v>
      </c>
      <c r="M3695" s="5" t="s">
        <v>5</v>
      </c>
      <c r="N3695" s="5" t="s">
        <v>4272</v>
      </c>
      <c r="O3695" s="18">
        <v>44404</v>
      </c>
      <c r="P3695" s="5" t="s">
        <v>7</v>
      </c>
      <c r="Q3695" s="19">
        <v>1392.72</v>
      </c>
      <c r="R3695" s="19">
        <v>0</v>
      </c>
      <c r="S3695" s="19">
        <v>1392.72</v>
      </c>
      <c r="T3695" s="19">
        <v>0</v>
      </c>
    </row>
    <row r="3696" spans="1:20" ht="29" outlineLevel="4" x14ac:dyDescent="0.35">
      <c r="A3696" s="9" t="s">
        <v>37</v>
      </c>
      <c r="B3696" s="9" t="s">
        <v>38</v>
      </c>
      <c r="C3696" s="12" t="s">
        <v>12388</v>
      </c>
      <c r="D3696" s="5" t="s">
        <v>4268</v>
      </c>
      <c r="E3696" s="9" t="s">
        <v>4268</v>
      </c>
      <c r="F3696" s="5" t="s">
        <v>49</v>
      </c>
      <c r="G3696" s="5" t="s">
        <v>4</v>
      </c>
      <c r="H3696" s="5" t="s">
        <v>4273</v>
      </c>
      <c r="I3696" s="4" t="s">
        <v>4274</v>
      </c>
      <c r="J3696" s="5" t="s">
        <v>4</v>
      </c>
      <c r="K3696" s="5" t="s">
        <v>4</v>
      </c>
      <c r="L3696" s="5" t="s">
        <v>4</v>
      </c>
      <c r="M3696" s="5" t="s">
        <v>5</v>
      </c>
      <c r="N3696" s="5" t="s">
        <v>4272</v>
      </c>
      <c r="O3696" s="18">
        <v>44404</v>
      </c>
      <c r="P3696" s="5" t="s">
        <v>7</v>
      </c>
      <c r="Q3696" s="19">
        <v>22280.28</v>
      </c>
      <c r="R3696" s="19">
        <v>22280.28</v>
      </c>
      <c r="S3696" s="19">
        <v>0</v>
      </c>
      <c r="T3696" s="19">
        <v>0</v>
      </c>
    </row>
    <row r="3697" spans="1:20" outlineLevel="3" x14ac:dyDescent="0.35">
      <c r="H3697" s="1" t="s">
        <v>11633</v>
      </c>
      <c r="O3697" s="18"/>
      <c r="Q3697" s="19">
        <f>SUBTOTAL(9,Q3695:Q3696)</f>
        <v>23673</v>
      </c>
      <c r="R3697" s="19">
        <f>SUBTOTAL(9,R3695:R3696)</f>
        <v>22280.28</v>
      </c>
      <c r="S3697" s="19">
        <f>SUBTOTAL(9,S3695:S3696)</f>
        <v>1392.72</v>
      </c>
      <c r="T3697" s="19">
        <f>SUBTOTAL(9,T3695:T3696)</f>
        <v>0</v>
      </c>
    </row>
    <row r="3698" spans="1:20" ht="29" outlineLevel="4" x14ac:dyDescent="0.35">
      <c r="A3698" s="9" t="s">
        <v>37</v>
      </c>
      <c r="B3698" s="9" t="s">
        <v>38</v>
      </c>
      <c r="C3698" s="12" t="s">
        <v>12388</v>
      </c>
      <c r="D3698" s="5" t="s">
        <v>4268</v>
      </c>
      <c r="E3698" s="9" t="s">
        <v>4268</v>
      </c>
      <c r="F3698" s="5" t="s">
        <v>4</v>
      </c>
      <c r="G3698" s="5" t="s">
        <v>50</v>
      </c>
      <c r="H3698" s="5" t="s">
        <v>4276</v>
      </c>
      <c r="I3698" s="4" t="s">
        <v>4277</v>
      </c>
      <c r="J3698" s="5" t="s">
        <v>4</v>
      </c>
      <c r="K3698" s="5" t="s">
        <v>4</v>
      </c>
      <c r="L3698" s="5" t="s">
        <v>4</v>
      </c>
      <c r="M3698" s="5" t="s">
        <v>5</v>
      </c>
      <c r="N3698" s="5" t="s">
        <v>4275</v>
      </c>
      <c r="O3698" s="18">
        <v>44418</v>
      </c>
      <c r="P3698" s="5" t="s">
        <v>7</v>
      </c>
      <c r="Q3698" s="19">
        <v>6454.45</v>
      </c>
      <c r="R3698" s="19">
        <v>0</v>
      </c>
      <c r="S3698" s="19">
        <v>6454.45</v>
      </c>
      <c r="T3698" s="19">
        <v>0</v>
      </c>
    </row>
    <row r="3699" spans="1:20" ht="29" outlineLevel="4" x14ac:dyDescent="0.35">
      <c r="A3699" s="9" t="s">
        <v>37</v>
      </c>
      <c r="B3699" s="9" t="s">
        <v>38</v>
      </c>
      <c r="C3699" s="12" t="s">
        <v>12388</v>
      </c>
      <c r="D3699" s="5" t="s">
        <v>4268</v>
      </c>
      <c r="E3699" s="9" t="s">
        <v>4268</v>
      </c>
      <c r="F3699" s="5" t="s">
        <v>4</v>
      </c>
      <c r="G3699" s="5" t="s">
        <v>50</v>
      </c>
      <c r="H3699" s="5" t="s">
        <v>4276</v>
      </c>
      <c r="I3699" s="4" t="s">
        <v>4277</v>
      </c>
      <c r="J3699" s="5" t="s">
        <v>4</v>
      </c>
      <c r="K3699" s="5" t="s">
        <v>4</v>
      </c>
      <c r="L3699" s="5" t="s">
        <v>4</v>
      </c>
      <c r="M3699" s="5" t="s">
        <v>5</v>
      </c>
      <c r="N3699" s="5" t="s">
        <v>4278</v>
      </c>
      <c r="O3699" s="18">
        <v>44487</v>
      </c>
      <c r="P3699" s="5" t="s">
        <v>7</v>
      </c>
      <c r="Q3699" s="19">
        <v>60</v>
      </c>
      <c r="R3699" s="19">
        <v>0</v>
      </c>
      <c r="S3699" s="19">
        <v>60</v>
      </c>
      <c r="T3699" s="19">
        <v>0</v>
      </c>
    </row>
    <row r="3700" spans="1:20" ht="29" outlineLevel="4" x14ac:dyDescent="0.35">
      <c r="A3700" s="9" t="s">
        <v>37</v>
      </c>
      <c r="B3700" s="9" t="s">
        <v>38</v>
      </c>
      <c r="C3700" s="12" t="s">
        <v>12388</v>
      </c>
      <c r="D3700" s="5" t="s">
        <v>4268</v>
      </c>
      <c r="E3700" s="9" t="s">
        <v>4268</v>
      </c>
      <c r="F3700" s="5" t="s">
        <v>54</v>
      </c>
      <c r="G3700" s="5" t="s">
        <v>4</v>
      </c>
      <c r="H3700" s="5" t="s">
        <v>4276</v>
      </c>
      <c r="I3700" s="4" t="s">
        <v>4277</v>
      </c>
      <c r="J3700" s="5" t="s">
        <v>4</v>
      </c>
      <c r="K3700" s="5" t="s">
        <v>4</v>
      </c>
      <c r="L3700" s="5" t="s">
        <v>4</v>
      </c>
      <c r="M3700" s="5" t="s">
        <v>5</v>
      </c>
      <c r="N3700" s="5" t="s">
        <v>4275</v>
      </c>
      <c r="O3700" s="18">
        <v>44418</v>
      </c>
      <c r="P3700" s="5" t="s">
        <v>7</v>
      </c>
      <c r="Q3700" s="19">
        <v>51635.55</v>
      </c>
      <c r="R3700" s="19">
        <v>51635.55</v>
      </c>
      <c r="S3700" s="19">
        <v>0</v>
      </c>
      <c r="T3700" s="19">
        <v>0</v>
      </c>
    </row>
    <row r="3701" spans="1:20" ht="29" outlineLevel="4" x14ac:dyDescent="0.35">
      <c r="A3701" s="9" t="s">
        <v>37</v>
      </c>
      <c r="B3701" s="9" t="s">
        <v>38</v>
      </c>
      <c r="C3701" s="12" t="s">
        <v>12388</v>
      </c>
      <c r="D3701" s="5" t="s">
        <v>4268</v>
      </c>
      <c r="E3701" s="9" t="s">
        <v>4268</v>
      </c>
      <c r="F3701" s="5" t="s">
        <v>54</v>
      </c>
      <c r="G3701" s="5" t="s">
        <v>4</v>
      </c>
      <c r="H3701" s="5" t="s">
        <v>4276</v>
      </c>
      <c r="I3701" s="4" t="s">
        <v>4277</v>
      </c>
      <c r="J3701" s="5" t="s">
        <v>4</v>
      </c>
      <c r="K3701" s="5" t="s">
        <v>4</v>
      </c>
      <c r="L3701" s="5" t="s">
        <v>4</v>
      </c>
      <c r="M3701" s="5" t="s">
        <v>5</v>
      </c>
      <c r="N3701" s="5" t="s">
        <v>4278</v>
      </c>
      <c r="O3701" s="18">
        <v>44487</v>
      </c>
      <c r="P3701" s="5" t="s">
        <v>7</v>
      </c>
      <c r="Q3701" s="19">
        <v>480</v>
      </c>
      <c r="R3701" s="19">
        <v>480</v>
      </c>
      <c r="S3701" s="19">
        <v>0</v>
      </c>
      <c r="T3701" s="19">
        <v>0</v>
      </c>
    </row>
    <row r="3702" spans="1:20" outlineLevel="3" x14ac:dyDescent="0.35">
      <c r="H3702" s="1" t="s">
        <v>11634</v>
      </c>
      <c r="O3702" s="18"/>
      <c r="Q3702" s="19">
        <f>SUBTOTAL(9,Q3698:Q3701)</f>
        <v>58630</v>
      </c>
      <c r="R3702" s="19">
        <f>SUBTOTAL(9,R3698:R3701)</f>
        <v>52115.55</v>
      </c>
      <c r="S3702" s="19">
        <f>SUBTOTAL(9,S3698:S3701)</f>
        <v>6514.45</v>
      </c>
      <c r="T3702" s="19">
        <f>SUBTOTAL(9,T3698:T3701)</f>
        <v>0</v>
      </c>
    </row>
    <row r="3703" spans="1:20" ht="29" outlineLevel="4" x14ac:dyDescent="0.35">
      <c r="A3703" s="9" t="s">
        <v>37</v>
      </c>
      <c r="B3703" s="9" t="s">
        <v>38</v>
      </c>
      <c r="C3703" s="12" t="s">
        <v>12388</v>
      </c>
      <c r="D3703" s="5" t="s">
        <v>4268</v>
      </c>
      <c r="E3703" s="9" t="s">
        <v>4268</v>
      </c>
      <c r="F3703" s="5" t="s">
        <v>49</v>
      </c>
      <c r="G3703" s="5" t="s">
        <v>4</v>
      </c>
      <c r="H3703" s="5" t="s">
        <v>4280</v>
      </c>
      <c r="I3703" s="4" t="s">
        <v>4281</v>
      </c>
      <c r="J3703" s="5" t="s">
        <v>4</v>
      </c>
      <c r="K3703" s="5" t="s">
        <v>4</v>
      </c>
      <c r="L3703" s="5" t="s">
        <v>4</v>
      </c>
      <c r="M3703" s="5" t="s">
        <v>5</v>
      </c>
      <c r="N3703" s="5" t="s">
        <v>4279</v>
      </c>
      <c r="O3703" s="18">
        <v>44406</v>
      </c>
      <c r="P3703" s="5" t="s">
        <v>7</v>
      </c>
      <c r="Q3703" s="19">
        <v>12943</v>
      </c>
      <c r="R3703" s="19">
        <v>12943</v>
      </c>
      <c r="S3703" s="19">
        <v>0</v>
      </c>
      <c r="T3703" s="19">
        <v>0</v>
      </c>
    </row>
    <row r="3704" spans="1:20" ht="29" outlineLevel="4" x14ac:dyDescent="0.35">
      <c r="A3704" s="9" t="s">
        <v>37</v>
      </c>
      <c r="B3704" s="9" t="s">
        <v>38</v>
      </c>
      <c r="C3704" s="12" t="s">
        <v>12388</v>
      </c>
      <c r="D3704" s="5" t="s">
        <v>4268</v>
      </c>
      <c r="E3704" s="9" t="s">
        <v>4268</v>
      </c>
      <c r="F3704" s="5" t="s">
        <v>49</v>
      </c>
      <c r="G3704" s="5" t="s">
        <v>4</v>
      </c>
      <c r="H3704" s="5" t="s">
        <v>4280</v>
      </c>
      <c r="I3704" s="4" t="s">
        <v>4281</v>
      </c>
      <c r="J3704" s="5" t="s">
        <v>4</v>
      </c>
      <c r="K3704" s="5" t="s">
        <v>4</v>
      </c>
      <c r="L3704" s="5" t="s">
        <v>4</v>
      </c>
      <c r="M3704" s="5" t="s">
        <v>5</v>
      </c>
      <c r="N3704" s="5" t="s">
        <v>4282</v>
      </c>
      <c r="O3704" s="18">
        <v>44508</v>
      </c>
      <c r="P3704" s="5" t="s">
        <v>7</v>
      </c>
      <c r="Q3704" s="19">
        <v>9628</v>
      </c>
      <c r="R3704" s="19">
        <v>9628</v>
      </c>
      <c r="S3704" s="19">
        <v>0</v>
      </c>
      <c r="T3704" s="19">
        <v>0</v>
      </c>
    </row>
    <row r="3705" spans="1:20" ht="29" outlineLevel="4" x14ac:dyDescent="0.35">
      <c r="A3705" s="9" t="s">
        <v>37</v>
      </c>
      <c r="B3705" s="9" t="s">
        <v>38</v>
      </c>
      <c r="C3705" s="12" t="s">
        <v>12388</v>
      </c>
      <c r="D3705" s="5" t="s">
        <v>4268</v>
      </c>
      <c r="E3705" s="9" t="s">
        <v>4268</v>
      </c>
      <c r="F3705" s="5" t="s">
        <v>49</v>
      </c>
      <c r="G3705" s="5" t="s">
        <v>4</v>
      </c>
      <c r="H3705" s="5" t="s">
        <v>4280</v>
      </c>
      <c r="I3705" s="4" t="s">
        <v>4281</v>
      </c>
      <c r="J3705" s="5" t="s">
        <v>4</v>
      </c>
      <c r="K3705" s="5" t="s">
        <v>4</v>
      </c>
      <c r="L3705" s="5" t="s">
        <v>4</v>
      </c>
      <c r="M3705" s="5" t="s">
        <v>5</v>
      </c>
      <c r="N3705" s="5" t="s">
        <v>4283</v>
      </c>
      <c r="O3705" s="18">
        <v>44651</v>
      </c>
      <c r="P3705" s="5" t="s">
        <v>7</v>
      </c>
      <c r="Q3705" s="19">
        <v>8353</v>
      </c>
      <c r="R3705" s="19">
        <v>8353</v>
      </c>
      <c r="S3705" s="19">
        <v>0</v>
      </c>
      <c r="T3705" s="19">
        <v>0</v>
      </c>
    </row>
    <row r="3706" spans="1:20" outlineLevel="3" x14ac:dyDescent="0.35">
      <c r="H3706" s="1" t="s">
        <v>11635</v>
      </c>
      <c r="O3706" s="18"/>
      <c r="Q3706" s="19">
        <f>SUBTOTAL(9,Q3703:Q3705)</f>
        <v>30924</v>
      </c>
      <c r="R3706" s="19">
        <f>SUBTOTAL(9,R3703:R3705)</f>
        <v>30924</v>
      </c>
      <c r="S3706" s="19">
        <f>SUBTOTAL(9,S3703:S3705)</f>
        <v>0</v>
      </c>
      <c r="T3706" s="19">
        <f>SUBTOTAL(9,T3703:T3705)</f>
        <v>0</v>
      </c>
    </row>
    <row r="3707" spans="1:20" ht="29" outlineLevel="4" x14ac:dyDescent="0.35">
      <c r="A3707" s="9" t="s">
        <v>37</v>
      </c>
      <c r="B3707" s="9" t="s">
        <v>38</v>
      </c>
      <c r="C3707" s="12" t="s">
        <v>12388</v>
      </c>
      <c r="D3707" s="5" t="s">
        <v>4268</v>
      </c>
      <c r="E3707" s="9" t="s">
        <v>4268</v>
      </c>
      <c r="F3707" s="5" t="s">
        <v>4</v>
      </c>
      <c r="G3707" s="5" t="s">
        <v>45</v>
      </c>
      <c r="H3707" s="5" t="s">
        <v>4285</v>
      </c>
      <c r="I3707" s="4" t="s">
        <v>4286</v>
      </c>
      <c r="J3707" s="5" t="s">
        <v>4</v>
      </c>
      <c r="K3707" s="5" t="s">
        <v>4</v>
      </c>
      <c r="L3707" s="5" t="s">
        <v>4</v>
      </c>
      <c r="M3707" s="5" t="s">
        <v>5</v>
      </c>
      <c r="N3707" s="5" t="s">
        <v>4284</v>
      </c>
      <c r="O3707" s="18">
        <v>44502</v>
      </c>
      <c r="P3707" s="5" t="s">
        <v>7</v>
      </c>
      <c r="Q3707" s="19">
        <v>2092.17</v>
      </c>
      <c r="R3707" s="19">
        <v>0</v>
      </c>
      <c r="S3707" s="19">
        <v>2092.17</v>
      </c>
      <c r="T3707" s="19">
        <v>0</v>
      </c>
    </row>
    <row r="3708" spans="1:20" ht="29" outlineLevel="4" x14ac:dyDescent="0.35">
      <c r="A3708" s="9" t="s">
        <v>37</v>
      </c>
      <c r="B3708" s="9" t="s">
        <v>38</v>
      </c>
      <c r="C3708" s="12" t="s">
        <v>12388</v>
      </c>
      <c r="D3708" s="5" t="s">
        <v>4268</v>
      </c>
      <c r="E3708" s="9" t="s">
        <v>4268</v>
      </c>
      <c r="F3708" s="5" t="s">
        <v>4</v>
      </c>
      <c r="G3708" s="5" t="s">
        <v>45</v>
      </c>
      <c r="H3708" s="5" t="s">
        <v>4285</v>
      </c>
      <c r="I3708" s="4" t="s">
        <v>4286</v>
      </c>
      <c r="J3708" s="5" t="s">
        <v>4</v>
      </c>
      <c r="K3708" s="5" t="s">
        <v>4</v>
      </c>
      <c r="L3708" s="5" t="s">
        <v>4</v>
      </c>
      <c r="M3708" s="5" t="s">
        <v>5</v>
      </c>
      <c r="N3708" s="5" t="s">
        <v>4287</v>
      </c>
      <c r="O3708" s="18">
        <v>44615</v>
      </c>
      <c r="P3708" s="5" t="s">
        <v>7</v>
      </c>
      <c r="Q3708" s="19">
        <v>1810.31</v>
      </c>
      <c r="R3708" s="19">
        <v>0</v>
      </c>
      <c r="S3708" s="19">
        <v>1810.31</v>
      </c>
      <c r="T3708" s="19">
        <v>0</v>
      </c>
    </row>
    <row r="3709" spans="1:20" ht="29" outlineLevel="4" x14ac:dyDescent="0.35">
      <c r="A3709" s="9" t="s">
        <v>37</v>
      </c>
      <c r="B3709" s="9" t="s">
        <v>38</v>
      </c>
      <c r="C3709" s="12" t="s">
        <v>12388</v>
      </c>
      <c r="D3709" s="5" t="s">
        <v>4268</v>
      </c>
      <c r="E3709" s="9" t="s">
        <v>4268</v>
      </c>
      <c r="F3709" s="5" t="s">
        <v>49</v>
      </c>
      <c r="G3709" s="5" t="s">
        <v>4</v>
      </c>
      <c r="H3709" s="5" t="s">
        <v>4285</v>
      </c>
      <c r="I3709" s="4" t="s">
        <v>4286</v>
      </c>
      <c r="J3709" s="5" t="s">
        <v>4</v>
      </c>
      <c r="K3709" s="5" t="s">
        <v>4</v>
      </c>
      <c r="L3709" s="5" t="s">
        <v>4</v>
      </c>
      <c r="M3709" s="5" t="s">
        <v>5</v>
      </c>
      <c r="N3709" s="5" t="s">
        <v>4284</v>
      </c>
      <c r="O3709" s="18">
        <v>44502</v>
      </c>
      <c r="P3709" s="5" t="s">
        <v>7</v>
      </c>
      <c r="Q3709" s="19">
        <v>33474.83</v>
      </c>
      <c r="R3709" s="19">
        <v>33474.83</v>
      </c>
      <c r="S3709" s="19">
        <v>0</v>
      </c>
      <c r="T3709" s="19">
        <v>0</v>
      </c>
    </row>
    <row r="3710" spans="1:20" ht="29" outlineLevel="4" x14ac:dyDescent="0.35">
      <c r="A3710" s="9" t="s">
        <v>37</v>
      </c>
      <c r="B3710" s="9" t="s">
        <v>38</v>
      </c>
      <c r="C3710" s="12" t="s">
        <v>12388</v>
      </c>
      <c r="D3710" s="5" t="s">
        <v>4268</v>
      </c>
      <c r="E3710" s="9" t="s">
        <v>4268</v>
      </c>
      <c r="F3710" s="5" t="s">
        <v>49</v>
      </c>
      <c r="G3710" s="5" t="s">
        <v>4</v>
      </c>
      <c r="H3710" s="5" t="s">
        <v>4285</v>
      </c>
      <c r="I3710" s="4" t="s">
        <v>4286</v>
      </c>
      <c r="J3710" s="5" t="s">
        <v>4</v>
      </c>
      <c r="K3710" s="5" t="s">
        <v>4</v>
      </c>
      <c r="L3710" s="5" t="s">
        <v>4</v>
      </c>
      <c r="M3710" s="5" t="s">
        <v>5</v>
      </c>
      <c r="N3710" s="5" t="s">
        <v>4287</v>
      </c>
      <c r="O3710" s="18">
        <v>44615</v>
      </c>
      <c r="P3710" s="5" t="s">
        <v>7</v>
      </c>
      <c r="Q3710" s="19">
        <v>28967.69</v>
      </c>
      <c r="R3710" s="19">
        <v>28967.69</v>
      </c>
      <c r="S3710" s="19">
        <v>0</v>
      </c>
      <c r="T3710" s="19">
        <v>0</v>
      </c>
    </row>
    <row r="3711" spans="1:20" outlineLevel="3" x14ac:dyDescent="0.35">
      <c r="H3711" s="1" t="s">
        <v>11636</v>
      </c>
      <c r="O3711" s="18"/>
      <c r="Q3711" s="19">
        <f>SUBTOTAL(9,Q3707:Q3710)</f>
        <v>66345</v>
      </c>
      <c r="R3711" s="19">
        <f>SUBTOTAL(9,R3707:R3710)</f>
        <v>62442.520000000004</v>
      </c>
      <c r="S3711" s="19">
        <f>SUBTOTAL(9,S3707:S3710)</f>
        <v>3902.48</v>
      </c>
      <c r="T3711" s="19">
        <f>SUBTOTAL(9,T3707:T3710)</f>
        <v>0</v>
      </c>
    </row>
    <row r="3712" spans="1:20" ht="29" outlineLevel="4" x14ac:dyDescent="0.35">
      <c r="A3712" s="9" t="s">
        <v>37</v>
      </c>
      <c r="B3712" s="9" t="s">
        <v>38</v>
      </c>
      <c r="C3712" s="12" t="s">
        <v>12388</v>
      </c>
      <c r="D3712" s="5" t="s">
        <v>4268</v>
      </c>
      <c r="E3712" s="9" t="s">
        <v>4268</v>
      </c>
      <c r="F3712" s="5" t="s">
        <v>4</v>
      </c>
      <c r="G3712" s="5" t="s">
        <v>45</v>
      </c>
      <c r="H3712" s="5" t="s">
        <v>4289</v>
      </c>
      <c r="I3712" s="4" t="s">
        <v>4290</v>
      </c>
      <c r="J3712" s="5" t="s">
        <v>4</v>
      </c>
      <c r="K3712" s="5" t="s">
        <v>4</v>
      </c>
      <c r="L3712" s="5" t="s">
        <v>4</v>
      </c>
      <c r="M3712" s="5" t="s">
        <v>5</v>
      </c>
      <c r="N3712" s="5" t="s">
        <v>4288</v>
      </c>
      <c r="O3712" s="18">
        <v>44509</v>
      </c>
      <c r="P3712" s="5" t="s">
        <v>7</v>
      </c>
      <c r="Q3712" s="19">
        <v>3116</v>
      </c>
      <c r="R3712" s="19">
        <v>0</v>
      </c>
      <c r="S3712" s="19">
        <v>3116</v>
      </c>
      <c r="T3712" s="19">
        <v>0</v>
      </c>
    </row>
    <row r="3713" spans="1:20" ht="29" outlineLevel="4" x14ac:dyDescent="0.35">
      <c r="A3713" s="9" t="s">
        <v>37</v>
      </c>
      <c r="B3713" s="9" t="s">
        <v>38</v>
      </c>
      <c r="C3713" s="12" t="s">
        <v>12388</v>
      </c>
      <c r="D3713" s="5" t="s">
        <v>4268</v>
      </c>
      <c r="E3713" s="9" t="s">
        <v>4268</v>
      </c>
      <c r="F3713" s="5" t="s">
        <v>4</v>
      </c>
      <c r="G3713" s="5" t="s">
        <v>45</v>
      </c>
      <c r="H3713" s="5" t="s">
        <v>4289</v>
      </c>
      <c r="I3713" s="4" t="s">
        <v>4290</v>
      </c>
      <c r="J3713" s="5" t="s">
        <v>4</v>
      </c>
      <c r="K3713" s="5" t="s">
        <v>4</v>
      </c>
      <c r="L3713" s="5" t="s">
        <v>4</v>
      </c>
      <c r="M3713" s="5" t="s">
        <v>5</v>
      </c>
      <c r="N3713" s="5" t="s">
        <v>4291</v>
      </c>
      <c r="O3713" s="18">
        <v>44613</v>
      </c>
      <c r="P3713" s="5" t="s">
        <v>7</v>
      </c>
      <c r="Q3713" s="19">
        <v>3118</v>
      </c>
      <c r="R3713" s="19">
        <v>0</v>
      </c>
      <c r="S3713" s="19">
        <v>3118</v>
      </c>
      <c r="T3713" s="19">
        <v>0</v>
      </c>
    </row>
    <row r="3714" spans="1:20" ht="29" outlineLevel="4" x14ac:dyDescent="0.35">
      <c r="A3714" s="9" t="s">
        <v>37</v>
      </c>
      <c r="B3714" s="9" t="s">
        <v>38</v>
      </c>
      <c r="C3714" s="12" t="s">
        <v>12388</v>
      </c>
      <c r="D3714" s="5" t="s">
        <v>4268</v>
      </c>
      <c r="E3714" s="9" t="s">
        <v>4268</v>
      </c>
      <c r="F3714" s="5" t="s">
        <v>4</v>
      </c>
      <c r="G3714" s="5" t="s">
        <v>45</v>
      </c>
      <c r="H3714" s="5" t="s">
        <v>4289</v>
      </c>
      <c r="I3714" s="4" t="s">
        <v>4290</v>
      </c>
      <c r="J3714" s="5" t="s">
        <v>4</v>
      </c>
      <c r="K3714" s="5" t="s">
        <v>4</v>
      </c>
      <c r="L3714" s="5" t="s">
        <v>4</v>
      </c>
      <c r="M3714" s="5" t="s">
        <v>5</v>
      </c>
      <c r="N3714" s="5" t="s">
        <v>4292</v>
      </c>
      <c r="O3714" s="18">
        <v>44701</v>
      </c>
      <c r="P3714" s="5" t="s">
        <v>7</v>
      </c>
      <c r="Q3714" s="19">
        <v>2269</v>
      </c>
      <c r="R3714" s="19">
        <v>0</v>
      </c>
      <c r="S3714" s="19">
        <v>2269</v>
      </c>
      <c r="T3714" s="19">
        <v>0</v>
      </c>
    </row>
    <row r="3715" spans="1:20" outlineLevel="3" x14ac:dyDescent="0.35">
      <c r="H3715" s="1" t="s">
        <v>11637</v>
      </c>
      <c r="O3715" s="18"/>
      <c r="Q3715" s="19">
        <f>SUBTOTAL(9,Q3712:Q3714)</f>
        <v>8503</v>
      </c>
      <c r="R3715" s="19">
        <f>SUBTOTAL(9,R3712:R3714)</f>
        <v>0</v>
      </c>
      <c r="S3715" s="19">
        <f>SUBTOTAL(9,S3712:S3714)</f>
        <v>8503</v>
      </c>
      <c r="T3715" s="19">
        <f>SUBTOTAL(9,T3712:T3714)</f>
        <v>0</v>
      </c>
    </row>
    <row r="3716" spans="1:20" outlineLevel="2" x14ac:dyDescent="0.35">
      <c r="C3716" s="11" t="s">
        <v>12389</v>
      </c>
      <c r="O3716" s="18"/>
      <c r="Q3716" s="19">
        <f>SUBTOTAL(9,Q3693:Q3714)</f>
        <v>190442</v>
      </c>
      <c r="R3716" s="19">
        <f>SUBTOTAL(9,R3693:R3714)</f>
        <v>167762.35</v>
      </c>
      <c r="S3716" s="19">
        <f>SUBTOTAL(9,S3693:S3714)</f>
        <v>22679.65</v>
      </c>
      <c r="T3716" s="19">
        <f>SUBTOTAL(9,T3693:T3714)</f>
        <v>0</v>
      </c>
    </row>
    <row r="3717" spans="1:20" ht="29" outlineLevel="4" x14ac:dyDescent="0.35">
      <c r="A3717" s="9" t="s">
        <v>104</v>
      </c>
      <c r="B3717" s="9" t="s">
        <v>105</v>
      </c>
      <c r="C3717" s="12" t="s">
        <v>4293</v>
      </c>
      <c r="D3717" s="5" t="s">
        <v>4294</v>
      </c>
      <c r="E3717" s="9" t="s">
        <v>4294</v>
      </c>
      <c r="F3717" s="5" t="s">
        <v>4</v>
      </c>
      <c r="G3717" s="5" t="s">
        <v>50</v>
      </c>
      <c r="H3717" s="5" t="s">
        <v>4296</v>
      </c>
      <c r="I3717" s="4" t="s">
        <v>4297</v>
      </c>
      <c r="J3717" s="5" t="s">
        <v>4</v>
      </c>
      <c r="K3717" s="5" t="s">
        <v>4</v>
      </c>
      <c r="L3717" s="5" t="s">
        <v>4</v>
      </c>
      <c r="M3717" s="5" t="s">
        <v>5</v>
      </c>
      <c r="N3717" s="5" t="s">
        <v>4295</v>
      </c>
      <c r="O3717" s="18">
        <v>44397</v>
      </c>
      <c r="P3717" s="5" t="s">
        <v>7</v>
      </c>
      <c r="Q3717" s="19">
        <v>221992</v>
      </c>
      <c r="R3717" s="19">
        <v>0</v>
      </c>
      <c r="S3717" s="19">
        <v>221992</v>
      </c>
      <c r="T3717" s="19">
        <v>0</v>
      </c>
    </row>
    <row r="3718" spans="1:20" outlineLevel="3" x14ac:dyDescent="0.35">
      <c r="H3718" s="1" t="s">
        <v>11638</v>
      </c>
      <c r="O3718" s="18"/>
      <c r="Q3718" s="19">
        <f>SUBTOTAL(9,Q3717:Q3717)</f>
        <v>221992</v>
      </c>
      <c r="R3718" s="19">
        <f>SUBTOTAL(9,R3717:R3717)</f>
        <v>0</v>
      </c>
      <c r="S3718" s="19">
        <f>SUBTOTAL(9,S3717:S3717)</f>
        <v>221992</v>
      </c>
      <c r="T3718" s="19">
        <f>SUBTOTAL(9,T3717:T3717)</f>
        <v>0</v>
      </c>
    </row>
    <row r="3719" spans="1:20" ht="29" outlineLevel="4" x14ac:dyDescent="0.35">
      <c r="A3719" s="9" t="s">
        <v>104</v>
      </c>
      <c r="B3719" s="9" t="s">
        <v>105</v>
      </c>
      <c r="C3719" s="12" t="s">
        <v>4293</v>
      </c>
      <c r="D3719" s="5" t="s">
        <v>4294</v>
      </c>
      <c r="E3719" s="9" t="s">
        <v>4294</v>
      </c>
      <c r="F3719" s="5" t="s">
        <v>125</v>
      </c>
      <c r="G3719" s="5" t="s">
        <v>4</v>
      </c>
      <c r="H3719" s="5" t="s">
        <v>4299</v>
      </c>
      <c r="I3719" s="4" t="s">
        <v>4300</v>
      </c>
      <c r="J3719" s="5" t="s">
        <v>4</v>
      </c>
      <c r="K3719" s="5" t="s">
        <v>4</v>
      </c>
      <c r="L3719" s="5" t="s">
        <v>4</v>
      </c>
      <c r="M3719" s="5" t="s">
        <v>5</v>
      </c>
      <c r="N3719" s="5" t="s">
        <v>4298</v>
      </c>
      <c r="O3719" s="18">
        <v>44617</v>
      </c>
      <c r="P3719" s="5" t="s">
        <v>7</v>
      </c>
      <c r="Q3719" s="19">
        <v>107799</v>
      </c>
      <c r="R3719" s="19">
        <v>107799</v>
      </c>
      <c r="S3719" s="19">
        <v>0</v>
      </c>
      <c r="T3719" s="19">
        <v>0</v>
      </c>
    </row>
    <row r="3720" spans="1:20" ht="29" outlineLevel="4" x14ac:dyDescent="0.35">
      <c r="A3720" s="9" t="s">
        <v>104</v>
      </c>
      <c r="B3720" s="9" t="s">
        <v>105</v>
      </c>
      <c r="C3720" s="12" t="s">
        <v>4293</v>
      </c>
      <c r="D3720" s="5" t="s">
        <v>4294</v>
      </c>
      <c r="E3720" s="9" t="s">
        <v>4294</v>
      </c>
      <c r="F3720" s="5" t="s">
        <v>125</v>
      </c>
      <c r="G3720" s="5" t="s">
        <v>4</v>
      </c>
      <c r="H3720" s="5" t="s">
        <v>4299</v>
      </c>
      <c r="I3720" s="4" t="s">
        <v>4300</v>
      </c>
      <c r="J3720" s="5" t="s">
        <v>4</v>
      </c>
      <c r="K3720" s="5" t="s">
        <v>4</v>
      </c>
      <c r="L3720" s="5" t="s">
        <v>4</v>
      </c>
      <c r="M3720" s="5" t="s">
        <v>5</v>
      </c>
      <c r="N3720" s="5" t="s">
        <v>4301</v>
      </c>
      <c r="O3720" s="18">
        <v>44718</v>
      </c>
      <c r="P3720" s="5" t="s">
        <v>7</v>
      </c>
      <c r="Q3720" s="19">
        <v>60440</v>
      </c>
      <c r="R3720" s="19">
        <v>60440</v>
      </c>
      <c r="S3720" s="19">
        <v>0</v>
      </c>
      <c r="T3720" s="19">
        <v>0</v>
      </c>
    </row>
    <row r="3721" spans="1:20" outlineLevel="3" x14ac:dyDescent="0.35">
      <c r="H3721" s="1" t="s">
        <v>11639</v>
      </c>
      <c r="O3721" s="18"/>
      <c r="Q3721" s="19">
        <f>SUBTOTAL(9,Q3719:Q3720)</f>
        <v>168239</v>
      </c>
      <c r="R3721" s="19">
        <f>SUBTOTAL(9,R3719:R3720)</f>
        <v>168239</v>
      </c>
      <c r="S3721" s="19">
        <f>SUBTOTAL(9,S3719:S3720)</f>
        <v>0</v>
      </c>
      <c r="T3721" s="19">
        <f>SUBTOTAL(9,T3719:T3720)</f>
        <v>0</v>
      </c>
    </row>
    <row r="3722" spans="1:20" ht="29" outlineLevel="4" x14ac:dyDescent="0.35">
      <c r="A3722" s="9" t="s">
        <v>104</v>
      </c>
      <c r="B3722" s="9" t="s">
        <v>105</v>
      </c>
      <c r="C3722" s="12" t="s">
        <v>4293</v>
      </c>
      <c r="D3722" s="5" t="s">
        <v>4294</v>
      </c>
      <c r="E3722" s="9" t="s">
        <v>4294</v>
      </c>
      <c r="F3722" s="5" t="s">
        <v>4</v>
      </c>
      <c r="G3722" s="5" t="s">
        <v>45</v>
      </c>
      <c r="H3722" s="5" t="s">
        <v>4303</v>
      </c>
      <c r="I3722" s="4" t="s">
        <v>4304</v>
      </c>
      <c r="J3722" s="5" t="s">
        <v>4</v>
      </c>
      <c r="K3722" s="5" t="s">
        <v>4</v>
      </c>
      <c r="L3722" s="5" t="s">
        <v>4</v>
      </c>
      <c r="M3722" s="5" t="s">
        <v>5</v>
      </c>
      <c r="N3722" s="5" t="s">
        <v>4302</v>
      </c>
      <c r="O3722" s="18">
        <v>44397</v>
      </c>
      <c r="P3722" s="5" t="s">
        <v>7</v>
      </c>
      <c r="Q3722" s="19">
        <v>3108</v>
      </c>
      <c r="R3722" s="19">
        <v>0</v>
      </c>
      <c r="S3722" s="19">
        <v>3108</v>
      </c>
      <c r="T3722" s="19">
        <v>0</v>
      </c>
    </row>
    <row r="3723" spans="1:20" ht="29" outlineLevel="4" x14ac:dyDescent="0.35">
      <c r="A3723" s="9" t="s">
        <v>104</v>
      </c>
      <c r="B3723" s="9" t="s">
        <v>105</v>
      </c>
      <c r="C3723" s="12" t="s">
        <v>4293</v>
      </c>
      <c r="D3723" s="5" t="s">
        <v>4294</v>
      </c>
      <c r="E3723" s="9" t="s">
        <v>4294</v>
      </c>
      <c r="F3723" s="5" t="s">
        <v>49</v>
      </c>
      <c r="G3723" s="5" t="s">
        <v>4</v>
      </c>
      <c r="H3723" s="5" t="s">
        <v>4303</v>
      </c>
      <c r="I3723" s="4" t="s">
        <v>4304</v>
      </c>
      <c r="J3723" s="5" t="s">
        <v>4</v>
      </c>
      <c r="K3723" s="5" t="s">
        <v>4</v>
      </c>
      <c r="L3723" s="5" t="s">
        <v>4</v>
      </c>
      <c r="M3723" s="5" t="s">
        <v>5</v>
      </c>
      <c r="N3723" s="5" t="s">
        <v>4302</v>
      </c>
      <c r="O3723" s="18">
        <v>44397</v>
      </c>
      <c r="P3723" s="5" t="s">
        <v>7</v>
      </c>
      <c r="Q3723" s="19">
        <v>49718</v>
      </c>
      <c r="R3723" s="19">
        <v>49718</v>
      </c>
      <c r="S3723" s="19">
        <v>0</v>
      </c>
      <c r="T3723" s="19">
        <v>0</v>
      </c>
    </row>
    <row r="3724" spans="1:20" outlineLevel="3" x14ac:dyDescent="0.35">
      <c r="H3724" s="1" t="s">
        <v>11640</v>
      </c>
      <c r="O3724" s="18"/>
      <c r="Q3724" s="19">
        <f>SUBTOTAL(9,Q3722:Q3723)</f>
        <v>52826</v>
      </c>
      <c r="R3724" s="19">
        <f>SUBTOTAL(9,R3722:R3723)</f>
        <v>49718</v>
      </c>
      <c r="S3724" s="19">
        <f>SUBTOTAL(9,S3722:S3723)</f>
        <v>3108</v>
      </c>
      <c r="T3724" s="19">
        <f>SUBTOTAL(9,T3722:T3723)</f>
        <v>0</v>
      </c>
    </row>
    <row r="3725" spans="1:20" ht="29" outlineLevel="4" x14ac:dyDescent="0.35">
      <c r="A3725" s="9" t="s">
        <v>104</v>
      </c>
      <c r="B3725" s="9" t="s">
        <v>105</v>
      </c>
      <c r="C3725" s="12" t="s">
        <v>4293</v>
      </c>
      <c r="D3725" s="5" t="s">
        <v>4294</v>
      </c>
      <c r="E3725" s="9" t="s">
        <v>4294</v>
      </c>
      <c r="F3725" s="5" t="s">
        <v>49</v>
      </c>
      <c r="G3725" s="5" t="s">
        <v>4</v>
      </c>
      <c r="H3725" s="5" t="s">
        <v>4306</v>
      </c>
      <c r="I3725" s="4" t="s">
        <v>4307</v>
      </c>
      <c r="J3725" s="5" t="s">
        <v>4</v>
      </c>
      <c r="K3725" s="5" t="s">
        <v>4</v>
      </c>
      <c r="L3725" s="5" t="s">
        <v>4</v>
      </c>
      <c r="M3725" s="5" t="s">
        <v>5</v>
      </c>
      <c r="N3725" s="5" t="s">
        <v>4305</v>
      </c>
      <c r="O3725" s="18">
        <v>44403</v>
      </c>
      <c r="P3725" s="5" t="s">
        <v>7</v>
      </c>
      <c r="Q3725" s="19">
        <v>760657</v>
      </c>
      <c r="R3725" s="19">
        <v>760657</v>
      </c>
      <c r="S3725" s="19">
        <v>0</v>
      </c>
      <c r="T3725" s="19">
        <v>0</v>
      </c>
    </row>
    <row r="3726" spans="1:20" outlineLevel="3" x14ac:dyDescent="0.35">
      <c r="H3726" s="1" t="s">
        <v>11641</v>
      </c>
      <c r="O3726" s="18"/>
      <c r="Q3726" s="19">
        <f>SUBTOTAL(9,Q3725:Q3725)</f>
        <v>760657</v>
      </c>
      <c r="R3726" s="19">
        <f>SUBTOTAL(9,R3725:R3725)</f>
        <v>760657</v>
      </c>
      <c r="S3726" s="19">
        <f>SUBTOTAL(9,S3725:S3725)</f>
        <v>0</v>
      </c>
      <c r="T3726" s="19">
        <f>SUBTOTAL(9,T3725:T3725)</f>
        <v>0</v>
      </c>
    </row>
    <row r="3727" spans="1:20" ht="29" outlineLevel="4" x14ac:dyDescent="0.35">
      <c r="A3727" s="9" t="s">
        <v>104</v>
      </c>
      <c r="B3727" s="9" t="s">
        <v>105</v>
      </c>
      <c r="C3727" s="12" t="s">
        <v>4293</v>
      </c>
      <c r="D3727" s="5" t="s">
        <v>4294</v>
      </c>
      <c r="E3727" s="9" t="s">
        <v>4294</v>
      </c>
      <c r="F3727" s="5" t="s">
        <v>4</v>
      </c>
      <c r="G3727" s="5" t="s">
        <v>45</v>
      </c>
      <c r="H3727" s="5" t="s">
        <v>4309</v>
      </c>
      <c r="I3727" s="4" t="s">
        <v>4310</v>
      </c>
      <c r="J3727" s="5" t="s">
        <v>4</v>
      </c>
      <c r="K3727" s="5" t="s">
        <v>4</v>
      </c>
      <c r="L3727" s="5" t="s">
        <v>4</v>
      </c>
      <c r="M3727" s="5" t="s">
        <v>5</v>
      </c>
      <c r="N3727" s="5" t="s">
        <v>4308</v>
      </c>
      <c r="O3727" s="18">
        <v>44483</v>
      </c>
      <c r="P3727" s="5" t="s">
        <v>7</v>
      </c>
      <c r="Q3727" s="19">
        <v>2822.05</v>
      </c>
      <c r="R3727" s="19">
        <v>0</v>
      </c>
      <c r="S3727" s="19">
        <v>2822.05</v>
      </c>
      <c r="T3727" s="19">
        <v>0</v>
      </c>
    </row>
    <row r="3728" spans="1:20" ht="29" outlineLevel="4" x14ac:dyDescent="0.35">
      <c r="A3728" s="9" t="s">
        <v>104</v>
      </c>
      <c r="B3728" s="9" t="s">
        <v>105</v>
      </c>
      <c r="C3728" s="12" t="s">
        <v>4293</v>
      </c>
      <c r="D3728" s="5" t="s">
        <v>4294</v>
      </c>
      <c r="E3728" s="9" t="s">
        <v>4294</v>
      </c>
      <c r="F3728" s="5" t="s">
        <v>4</v>
      </c>
      <c r="G3728" s="5" t="s">
        <v>45</v>
      </c>
      <c r="H3728" s="5" t="s">
        <v>4309</v>
      </c>
      <c r="I3728" s="4" t="s">
        <v>4310</v>
      </c>
      <c r="J3728" s="5" t="s">
        <v>4</v>
      </c>
      <c r="K3728" s="5" t="s">
        <v>4</v>
      </c>
      <c r="L3728" s="5" t="s">
        <v>4</v>
      </c>
      <c r="M3728" s="5" t="s">
        <v>5</v>
      </c>
      <c r="N3728" s="5" t="s">
        <v>4311</v>
      </c>
      <c r="O3728" s="18">
        <v>44617</v>
      </c>
      <c r="P3728" s="5" t="s">
        <v>7</v>
      </c>
      <c r="Q3728" s="19">
        <v>3138.56</v>
      </c>
      <c r="R3728" s="19">
        <v>0</v>
      </c>
      <c r="S3728" s="19">
        <v>3138.56</v>
      </c>
      <c r="T3728" s="19">
        <v>0</v>
      </c>
    </row>
    <row r="3729" spans="1:20" ht="29" outlineLevel="4" x14ac:dyDescent="0.35">
      <c r="A3729" s="9" t="s">
        <v>104</v>
      </c>
      <c r="B3729" s="9" t="s">
        <v>105</v>
      </c>
      <c r="C3729" s="12" t="s">
        <v>4293</v>
      </c>
      <c r="D3729" s="5" t="s">
        <v>4294</v>
      </c>
      <c r="E3729" s="9" t="s">
        <v>4294</v>
      </c>
      <c r="F3729" s="5" t="s">
        <v>4</v>
      </c>
      <c r="G3729" s="5" t="s">
        <v>45</v>
      </c>
      <c r="H3729" s="5" t="s">
        <v>4309</v>
      </c>
      <c r="I3729" s="4" t="s">
        <v>4310</v>
      </c>
      <c r="J3729" s="5" t="s">
        <v>4</v>
      </c>
      <c r="K3729" s="5" t="s">
        <v>4</v>
      </c>
      <c r="L3729" s="5" t="s">
        <v>4</v>
      </c>
      <c r="M3729" s="5" t="s">
        <v>5</v>
      </c>
      <c r="N3729" s="5" t="s">
        <v>4312</v>
      </c>
      <c r="O3729" s="18">
        <v>44740</v>
      </c>
      <c r="P3729" s="5" t="s">
        <v>7</v>
      </c>
      <c r="Q3729" s="19">
        <v>2781.68</v>
      </c>
      <c r="R3729" s="19">
        <v>0</v>
      </c>
      <c r="S3729" s="19">
        <v>2781.68</v>
      </c>
      <c r="T3729" s="19">
        <v>0</v>
      </c>
    </row>
    <row r="3730" spans="1:20" ht="29" outlineLevel="4" x14ac:dyDescent="0.35">
      <c r="A3730" s="9" t="s">
        <v>104</v>
      </c>
      <c r="B3730" s="9" t="s">
        <v>105</v>
      </c>
      <c r="C3730" s="12" t="s">
        <v>4293</v>
      </c>
      <c r="D3730" s="5" t="s">
        <v>4294</v>
      </c>
      <c r="E3730" s="9" t="s">
        <v>4294</v>
      </c>
      <c r="F3730" s="5" t="s">
        <v>49</v>
      </c>
      <c r="G3730" s="5" t="s">
        <v>4</v>
      </c>
      <c r="H3730" s="5" t="s">
        <v>4309</v>
      </c>
      <c r="I3730" s="4" t="s">
        <v>4310</v>
      </c>
      <c r="J3730" s="5" t="s">
        <v>4</v>
      </c>
      <c r="K3730" s="5" t="s">
        <v>4</v>
      </c>
      <c r="L3730" s="5" t="s">
        <v>4</v>
      </c>
      <c r="M3730" s="5" t="s">
        <v>5</v>
      </c>
      <c r="N3730" s="5" t="s">
        <v>4308</v>
      </c>
      <c r="O3730" s="18">
        <v>44483</v>
      </c>
      <c r="P3730" s="5" t="s">
        <v>7</v>
      </c>
      <c r="Q3730" s="19">
        <v>45155.95</v>
      </c>
      <c r="R3730" s="19">
        <v>45155.95</v>
      </c>
      <c r="S3730" s="19">
        <v>0</v>
      </c>
      <c r="T3730" s="19">
        <v>0</v>
      </c>
    </row>
    <row r="3731" spans="1:20" ht="29" outlineLevel="4" x14ac:dyDescent="0.35">
      <c r="A3731" s="9" t="s">
        <v>104</v>
      </c>
      <c r="B3731" s="9" t="s">
        <v>105</v>
      </c>
      <c r="C3731" s="12" t="s">
        <v>4293</v>
      </c>
      <c r="D3731" s="5" t="s">
        <v>4294</v>
      </c>
      <c r="E3731" s="9" t="s">
        <v>4294</v>
      </c>
      <c r="F3731" s="5" t="s">
        <v>49</v>
      </c>
      <c r="G3731" s="5" t="s">
        <v>4</v>
      </c>
      <c r="H3731" s="5" t="s">
        <v>4309</v>
      </c>
      <c r="I3731" s="4" t="s">
        <v>4310</v>
      </c>
      <c r="J3731" s="5" t="s">
        <v>4</v>
      </c>
      <c r="K3731" s="5" t="s">
        <v>4</v>
      </c>
      <c r="L3731" s="5" t="s">
        <v>4</v>
      </c>
      <c r="M3731" s="5" t="s">
        <v>5</v>
      </c>
      <c r="N3731" s="5" t="s">
        <v>4311</v>
      </c>
      <c r="O3731" s="18">
        <v>44617</v>
      </c>
      <c r="P3731" s="5" t="s">
        <v>7</v>
      </c>
      <c r="Q3731" s="19">
        <v>50220.44</v>
      </c>
      <c r="R3731" s="19">
        <v>50220.44</v>
      </c>
      <c r="S3731" s="19">
        <v>0</v>
      </c>
      <c r="T3731" s="19">
        <v>0</v>
      </c>
    </row>
    <row r="3732" spans="1:20" ht="29" outlineLevel="4" x14ac:dyDescent="0.35">
      <c r="A3732" s="9" t="s">
        <v>104</v>
      </c>
      <c r="B3732" s="9" t="s">
        <v>105</v>
      </c>
      <c r="C3732" s="12" t="s">
        <v>4293</v>
      </c>
      <c r="D3732" s="5" t="s">
        <v>4294</v>
      </c>
      <c r="E3732" s="9" t="s">
        <v>4294</v>
      </c>
      <c r="F3732" s="5" t="s">
        <v>49</v>
      </c>
      <c r="G3732" s="5" t="s">
        <v>4</v>
      </c>
      <c r="H3732" s="5" t="s">
        <v>4309</v>
      </c>
      <c r="I3732" s="4" t="s">
        <v>4310</v>
      </c>
      <c r="J3732" s="5" t="s">
        <v>4</v>
      </c>
      <c r="K3732" s="5" t="s">
        <v>4</v>
      </c>
      <c r="L3732" s="5" t="s">
        <v>4</v>
      </c>
      <c r="M3732" s="5" t="s">
        <v>5</v>
      </c>
      <c r="N3732" s="5" t="s">
        <v>4312</v>
      </c>
      <c r="O3732" s="18">
        <v>44740</v>
      </c>
      <c r="P3732" s="5" t="s">
        <v>7</v>
      </c>
      <c r="Q3732" s="19">
        <v>44510.32</v>
      </c>
      <c r="R3732" s="19">
        <v>44510.32</v>
      </c>
      <c r="S3732" s="19">
        <v>0</v>
      </c>
      <c r="T3732" s="19">
        <v>0</v>
      </c>
    </row>
    <row r="3733" spans="1:20" outlineLevel="3" x14ac:dyDescent="0.35">
      <c r="H3733" s="1" t="s">
        <v>11642</v>
      </c>
      <c r="O3733" s="18"/>
      <c r="Q3733" s="19">
        <f>SUBTOTAL(9,Q3727:Q3732)</f>
        <v>148629</v>
      </c>
      <c r="R3733" s="19">
        <f>SUBTOTAL(9,R3727:R3732)</f>
        <v>139886.71</v>
      </c>
      <c r="S3733" s="19">
        <f>SUBTOTAL(9,S3727:S3732)</f>
        <v>8742.2900000000009</v>
      </c>
      <c r="T3733" s="19">
        <f>SUBTOTAL(9,T3727:T3732)</f>
        <v>0</v>
      </c>
    </row>
    <row r="3734" spans="1:20" outlineLevel="4" x14ac:dyDescent="0.35">
      <c r="A3734" s="9" t="s">
        <v>104</v>
      </c>
      <c r="B3734" s="9" t="s">
        <v>105</v>
      </c>
      <c r="C3734" s="12" t="s">
        <v>4293</v>
      </c>
      <c r="D3734" s="5" t="s">
        <v>4294</v>
      </c>
      <c r="E3734" s="9" t="s">
        <v>4294</v>
      </c>
      <c r="F3734" s="5" t="s">
        <v>4</v>
      </c>
      <c r="G3734" s="5" t="s">
        <v>106</v>
      </c>
      <c r="H3734" s="5" t="s">
        <v>108</v>
      </c>
      <c r="I3734" s="20" t="s">
        <v>12479</v>
      </c>
      <c r="J3734" s="5" t="s">
        <v>4</v>
      </c>
      <c r="K3734" s="5" t="s">
        <v>4</v>
      </c>
      <c r="L3734" s="5" t="s">
        <v>4</v>
      </c>
      <c r="M3734" s="5" t="s">
        <v>5</v>
      </c>
      <c r="N3734" s="5" t="s">
        <v>4313</v>
      </c>
      <c r="O3734" s="18">
        <v>44524</v>
      </c>
      <c r="P3734" s="5" t="s">
        <v>7</v>
      </c>
      <c r="Q3734" s="19">
        <v>97290</v>
      </c>
      <c r="R3734" s="19">
        <v>0</v>
      </c>
      <c r="S3734" s="19">
        <v>97290</v>
      </c>
      <c r="T3734" s="19">
        <v>0</v>
      </c>
    </row>
    <row r="3735" spans="1:20" outlineLevel="3" x14ac:dyDescent="0.35">
      <c r="H3735" s="1" t="s">
        <v>10932</v>
      </c>
      <c r="O3735" s="18"/>
      <c r="Q3735" s="19">
        <f>SUBTOTAL(9,Q3734:Q3734)</f>
        <v>97290</v>
      </c>
      <c r="R3735" s="19">
        <f>SUBTOTAL(9,R3734:R3734)</f>
        <v>0</v>
      </c>
      <c r="S3735" s="19">
        <f>SUBTOTAL(9,S3734:S3734)</f>
        <v>97290</v>
      </c>
      <c r="T3735" s="19">
        <f>SUBTOTAL(9,T3734:T3734)</f>
        <v>0</v>
      </c>
    </row>
    <row r="3736" spans="1:20" ht="29" outlineLevel="4" x14ac:dyDescent="0.35">
      <c r="A3736" s="9" t="s">
        <v>97</v>
      </c>
      <c r="B3736" s="9" t="s">
        <v>98</v>
      </c>
      <c r="C3736" s="12" t="s">
        <v>4293</v>
      </c>
      <c r="D3736" s="5" t="s">
        <v>4314</v>
      </c>
      <c r="E3736" s="9" t="s">
        <v>4314</v>
      </c>
      <c r="F3736" s="5" t="s">
        <v>4</v>
      </c>
      <c r="G3736" s="5" t="s">
        <v>1006</v>
      </c>
      <c r="H3736" s="5" t="s">
        <v>4316</v>
      </c>
      <c r="I3736" s="4" t="s">
        <v>4317</v>
      </c>
      <c r="J3736" s="5" t="s">
        <v>4</v>
      </c>
      <c r="K3736" s="5" t="s">
        <v>4</v>
      </c>
      <c r="L3736" s="5" t="s">
        <v>4</v>
      </c>
      <c r="M3736" s="5" t="s">
        <v>5</v>
      </c>
      <c r="N3736" s="5" t="s">
        <v>4315</v>
      </c>
      <c r="O3736" s="18">
        <v>44468</v>
      </c>
      <c r="P3736" s="5" t="s">
        <v>7</v>
      </c>
      <c r="Q3736" s="19">
        <v>15956.25</v>
      </c>
      <c r="R3736" s="19">
        <v>0</v>
      </c>
      <c r="S3736" s="19">
        <v>15956.25</v>
      </c>
      <c r="T3736" s="19">
        <v>0</v>
      </c>
    </row>
    <row r="3737" spans="1:20" outlineLevel="3" x14ac:dyDescent="0.35">
      <c r="H3737" s="1" t="s">
        <v>11643</v>
      </c>
      <c r="O3737" s="18"/>
      <c r="Q3737" s="19">
        <f>SUBTOTAL(9,Q3736:Q3736)</f>
        <v>15956.25</v>
      </c>
      <c r="R3737" s="19">
        <f>SUBTOTAL(9,R3736:R3736)</f>
        <v>0</v>
      </c>
      <c r="S3737" s="19">
        <f>SUBTOTAL(9,S3736:S3736)</f>
        <v>15956.25</v>
      </c>
      <c r="T3737" s="19">
        <f>SUBTOTAL(9,T3736:T3736)</f>
        <v>0</v>
      </c>
    </row>
    <row r="3738" spans="1:20" outlineLevel="4" x14ac:dyDescent="0.35">
      <c r="A3738" s="9" t="s">
        <v>104</v>
      </c>
      <c r="B3738" s="9" t="s">
        <v>105</v>
      </c>
      <c r="C3738" s="12" t="s">
        <v>4293</v>
      </c>
      <c r="D3738" s="5" t="s">
        <v>4294</v>
      </c>
      <c r="E3738" s="9" t="s">
        <v>4294</v>
      </c>
      <c r="F3738" s="5" t="s">
        <v>4</v>
      </c>
      <c r="G3738" s="5" t="s">
        <v>106</v>
      </c>
      <c r="H3738" s="5" t="s">
        <v>109</v>
      </c>
      <c r="I3738" s="20" t="s">
        <v>12480</v>
      </c>
      <c r="J3738" s="5" t="s">
        <v>4</v>
      </c>
      <c r="K3738" s="5" t="s">
        <v>4</v>
      </c>
      <c r="L3738" s="5" t="s">
        <v>4</v>
      </c>
      <c r="M3738" s="5" t="s">
        <v>5</v>
      </c>
      <c r="N3738" s="5" t="s">
        <v>4313</v>
      </c>
      <c r="O3738" s="18">
        <v>44524</v>
      </c>
      <c r="P3738" s="5" t="s">
        <v>7</v>
      </c>
      <c r="Q3738" s="19">
        <v>107447</v>
      </c>
      <c r="R3738" s="19">
        <v>0</v>
      </c>
      <c r="S3738" s="19">
        <v>107447</v>
      </c>
      <c r="T3738" s="19">
        <v>0</v>
      </c>
    </row>
    <row r="3739" spans="1:20" outlineLevel="3" x14ac:dyDescent="0.35">
      <c r="H3739" s="1" t="s">
        <v>10933</v>
      </c>
      <c r="O3739" s="18"/>
      <c r="Q3739" s="19">
        <f>SUBTOTAL(9,Q3738:Q3738)</f>
        <v>107447</v>
      </c>
      <c r="R3739" s="19">
        <f>SUBTOTAL(9,R3738:R3738)</f>
        <v>0</v>
      </c>
      <c r="S3739" s="19">
        <f>SUBTOTAL(9,S3738:S3738)</f>
        <v>107447</v>
      </c>
      <c r="T3739" s="19">
        <f>SUBTOTAL(9,T3738:T3738)</f>
        <v>0</v>
      </c>
    </row>
    <row r="3740" spans="1:20" outlineLevel="4" x14ac:dyDescent="0.35">
      <c r="A3740" s="9" t="s">
        <v>104</v>
      </c>
      <c r="B3740" s="9" t="s">
        <v>105</v>
      </c>
      <c r="C3740" s="12" t="s">
        <v>4293</v>
      </c>
      <c r="D3740" s="5" t="s">
        <v>4294</v>
      </c>
      <c r="E3740" s="9" t="s">
        <v>4294</v>
      </c>
      <c r="F3740" s="5" t="s">
        <v>4</v>
      </c>
      <c r="G3740" s="5" t="s">
        <v>106</v>
      </c>
      <c r="H3740" s="5" t="s">
        <v>110</v>
      </c>
      <c r="I3740" s="20" t="s">
        <v>12481</v>
      </c>
      <c r="J3740" s="5" t="s">
        <v>4</v>
      </c>
      <c r="K3740" s="5" t="s">
        <v>4</v>
      </c>
      <c r="L3740" s="5" t="s">
        <v>4</v>
      </c>
      <c r="M3740" s="5" t="s">
        <v>5</v>
      </c>
      <c r="N3740" s="5" t="s">
        <v>4313</v>
      </c>
      <c r="O3740" s="18">
        <v>44524</v>
      </c>
      <c r="P3740" s="5" t="s">
        <v>7</v>
      </c>
      <c r="Q3740" s="19">
        <v>40597</v>
      </c>
      <c r="R3740" s="19">
        <v>0</v>
      </c>
      <c r="S3740" s="19">
        <v>40597</v>
      </c>
      <c r="T3740" s="19">
        <v>0</v>
      </c>
    </row>
    <row r="3741" spans="1:20" outlineLevel="3" x14ac:dyDescent="0.35">
      <c r="H3741" s="1" t="s">
        <v>10934</v>
      </c>
      <c r="O3741" s="18"/>
      <c r="Q3741" s="19">
        <f>SUBTOTAL(9,Q3740:Q3740)</f>
        <v>40597</v>
      </c>
      <c r="R3741" s="19">
        <f>SUBTOTAL(9,R3740:R3740)</f>
        <v>0</v>
      </c>
      <c r="S3741" s="19">
        <f>SUBTOTAL(9,S3740:S3740)</f>
        <v>40597</v>
      </c>
      <c r="T3741" s="19">
        <f>SUBTOTAL(9,T3740:T3740)</f>
        <v>0</v>
      </c>
    </row>
    <row r="3742" spans="1:20" outlineLevel="2" x14ac:dyDescent="0.35">
      <c r="C3742" s="11" t="s">
        <v>10358</v>
      </c>
      <c r="O3742" s="18"/>
      <c r="Q3742" s="19">
        <f>SUBTOTAL(9,Q3717:Q3740)</f>
        <v>1613633.25</v>
      </c>
      <c r="R3742" s="19">
        <f>SUBTOTAL(9,R3717:R3740)</f>
        <v>1118500.71</v>
      </c>
      <c r="S3742" s="19">
        <f>SUBTOTAL(9,S3717:S3740)</f>
        <v>495132.54</v>
      </c>
      <c r="T3742" s="19">
        <f>SUBTOTAL(9,T3717:T3740)</f>
        <v>0</v>
      </c>
    </row>
    <row r="3743" spans="1:20" ht="29" outlineLevel="4" x14ac:dyDescent="0.35">
      <c r="A3743" s="9" t="s">
        <v>37</v>
      </c>
      <c r="B3743" s="9" t="s">
        <v>38</v>
      </c>
      <c r="C3743" s="12" t="s">
        <v>4318</v>
      </c>
      <c r="D3743" s="5" t="s">
        <v>4319</v>
      </c>
      <c r="E3743" s="9" t="s">
        <v>4319</v>
      </c>
      <c r="F3743" s="5" t="s">
        <v>4</v>
      </c>
      <c r="G3743" s="5" t="s">
        <v>50</v>
      </c>
      <c r="H3743" s="5" t="s">
        <v>4321</v>
      </c>
      <c r="I3743" s="4" t="s">
        <v>4322</v>
      </c>
      <c r="J3743" s="5" t="s">
        <v>4</v>
      </c>
      <c r="K3743" s="5" t="s">
        <v>4</v>
      </c>
      <c r="L3743" s="5" t="s">
        <v>4</v>
      </c>
      <c r="M3743" s="5" t="s">
        <v>5</v>
      </c>
      <c r="N3743" s="5" t="s">
        <v>4320</v>
      </c>
      <c r="O3743" s="18">
        <v>44411</v>
      </c>
      <c r="P3743" s="5" t="s">
        <v>7</v>
      </c>
      <c r="Q3743" s="19">
        <v>6430.08</v>
      </c>
      <c r="R3743" s="19">
        <v>0</v>
      </c>
      <c r="S3743" s="19">
        <v>6430.08</v>
      </c>
      <c r="T3743" s="19">
        <v>0</v>
      </c>
    </row>
    <row r="3744" spans="1:20" ht="29" outlineLevel="4" x14ac:dyDescent="0.35">
      <c r="A3744" s="9" t="s">
        <v>37</v>
      </c>
      <c r="B3744" s="9" t="s">
        <v>38</v>
      </c>
      <c r="C3744" s="12" t="s">
        <v>4318</v>
      </c>
      <c r="D3744" s="5" t="s">
        <v>4319</v>
      </c>
      <c r="E3744" s="9" t="s">
        <v>4319</v>
      </c>
      <c r="F3744" s="5" t="s">
        <v>41</v>
      </c>
      <c r="G3744" s="5" t="s">
        <v>4</v>
      </c>
      <c r="H3744" s="5" t="s">
        <v>4321</v>
      </c>
      <c r="I3744" s="4" t="s">
        <v>4322</v>
      </c>
      <c r="J3744" s="5" t="s">
        <v>4</v>
      </c>
      <c r="K3744" s="5" t="s">
        <v>4</v>
      </c>
      <c r="L3744" s="5" t="s">
        <v>4</v>
      </c>
      <c r="M3744" s="5" t="s">
        <v>5</v>
      </c>
      <c r="N3744" s="5" t="s">
        <v>4320</v>
      </c>
      <c r="O3744" s="18">
        <v>44411</v>
      </c>
      <c r="P3744" s="5" t="s">
        <v>7</v>
      </c>
      <c r="Q3744" s="19">
        <v>51443.92</v>
      </c>
      <c r="R3744" s="19">
        <v>51443.92</v>
      </c>
      <c r="S3744" s="19">
        <v>0</v>
      </c>
      <c r="T3744" s="19">
        <v>0</v>
      </c>
    </row>
    <row r="3745" spans="1:20" outlineLevel="3" x14ac:dyDescent="0.35">
      <c r="H3745" s="1" t="s">
        <v>11644</v>
      </c>
      <c r="O3745" s="18"/>
      <c r="Q3745" s="19">
        <f>SUBTOTAL(9,Q3743:Q3744)</f>
        <v>57874</v>
      </c>
      <c r="R3745" s="19">
        <f>SUBTOTAL(9,R3743:R3744)</f>
        <v>51443.92</v>
      </c>
      <c r="S3745" s="19">
        <f>SUBTOTAL(9,S3743:S3744)</f>
        <v>6430.08</v>
      </c>
      <c r="T3745" s="19">
        <f>SUBTOTAL(9,T3743:T3744)</f>
        <v>0</v>
      </c>
    </row>
    <row r="3746" spans="1:20" outlineLevel="2" x14ac:dyDescent="0.35">
      <c r="C3746" s="11" t="s">
        <v>10359</v>
      </c>
      <c r="O3746" s="18"/>
      <c r="Q3746" s="19">
        <f>SUBTOTAL(9,Q3743:Q3744)</f>
        <v>57874</v>
      </c>
      <c r="R3746" s="19">
        <f>SUBTOTAL(9,R3743:R3744)</f>
        <v>51443.92</v>
      </c>
      <c r="S3746" s="19">
        <f>SUBTOTAL(9,S3743:S3744)</f>
        <v>6430.08</v>
      </c>
      <c r="T3746" s="19">
        <f>SUBTOTAL(9,T3743:T3744)</f>
        <v>0</v>
      </c>
    </row>
    <row r="3747" spans="1:20" ht="43.5" outlineLevel="4" x14ac:dyDescent="0.35">
      <c r="A3747" s="9" t="s">
        <v>97</v>
      </c>
      <c r="B3747" s="9" t="s">
        <v>98</v>
      </c>
      <c r="C3747" s="12" t="s">
        <v>12390</v>
      </c>
      <c r="D3747" s="5" t="s">
        <v>4323</v>
      </c>
      <c r="E3747" s="9" t="s">
        <v>4323</v>
      </c>
      <c r="F3747" s="5" t="s">
        <v>12473</v>
      </c>
      <c r="G3747" s="5" t="s">
        <v>4</v>
      </c>
      <c r="H3747" s="5" t="s">
        <v>4326</v>
      </c>
      <c r="I3747" s="4" t="s">
        <v>12657</v>
      </c>
      <c r="J3747" s="5" t="s">
        <v>4324</v>
      </c>
      <c r="K3747" s="5" t="s">
        <v>4</v>
      </c>
      <c r="L3747" s="5" t="s">
        <v>4</v>
      </c>
      <c r="M3747" s="5" t="s">
        <v>5</v>
      </c>
      <c r="N3747" s="5" t="s">
        <v>4325</v>
      </c>
      <c r="O3747" s="18">
        <v>44448</v>
      </c>
      <c r="P3747" s="5" t="s">
        <v>7</v>
      </c>
      <c r="Q3747" s="19">
        <v>9325.4599999999991</v>
      </c>
      <c r="R3747" s="19">
        <v>9325.4599999999991</v>
      </c>
      <c r="S3747" s="19">
        <v>0</v>
      </c>
      <c r="T3747" s="19">
        <v>0</v>
      </c>
    </row>
    <row r="3748" spans="1:20" ht="43.5" outlineLevel="4" x14ac:dyDescent="0.35">
      <c r="A3748" s="9" t="s">
        <v>97</v>
      </c>
      <c r="B3748" s="9" t="s">
        <v>98</v>
      </c>
      <c r="C3748" s="12" t="s">
        <v>12390</v>
      </c>
      <c r="D3748" s="5" t="s">
        <v>4323</v>
      </c>
      <c r="E3748" s="9" t="s">
        <v>4323</v>
      </c>
      <c r="F3748" s="5" t="s">
        <v>12473</v>
      </c>
      <c r="G3748" s="5" t="s">
        <v>4</v>
      </c>
      <c r="H3748" s="5" t="s">
        <v>4326</v>
      </c>
      <c r="I3748" s="4" t="s">
        <v>12657</v>
      </c>
      <c r="J3748" s="5" t="s">
        <v>4324</v>
      </c>
      <c r="K3748" s="5" t="s">
        <v>4</v>
      </c>
      <c r="L3748" s="5" t="s">
        <v>4</v>
      </c>
      <c r="M3748" s="5" t="s">
        <v>5</v>
      </c>
      <c r="N3748" s="5" t="s">
        <v>4327</v>
      </c>
      <c r="O3748" s="18">
        <v>44739</v>
      </c>
      <c r="P3748" s="5" t="s">
        <v>7</v>
      </c>
      <c r="Q3748" s="19">
        <v>8865.83</v>
      </c>
      <c r="R3748" s="19">
        <v>8865.83</v>
      </c>
      <c r="S3748" s="19">
        <v>0</v>
      </c>
      <c r="T3748" s="19">
        <v>0</v>
      </c>
    </row>
    <row r="3749" spans="1:20" outlineLevel="3" x14ac:dyDescent="0.35">
      <c r="H3749" s="1" t="s">
        <v>11645</v>
      </c>
      <c r="O3749" s="18"/>
      <c r="Q3749" s="19">
        <f>SUBTOTAL(9,Q3747:Q3748)</f>
        <v>18191.29</v>
      </c>
      <c r="R3749" s="19">
        <f>SUBTOTAL(9,R3747:R3748)</f>
        <v>18191.29</v>
      </c>
      <c r="S3749" s="19">
        <f>SUBTOTAL(9,S3747:S3748)</f>
        <v>0</v>
      </c>
      <c r="T3749" s="19">
        <f>SUBTOTAL(9,T3747:T3748)</f>
        <v>0</v>
      </c>
    </row>
    <row r="3750" spans="1:20" outlineLevel="4" x14ac:dyDescent="0.35">
      <c r="A3750" s="9" t="s">
        <v>150</v>
      </c>
      <c r="B3750" s="9" t="s">
        <v>151</v>
      </c>
      <c r="C3750" s="12" t="s">
        <v>12390</v>
      </c>
      <c r="D3750" s="5" t="s">
        <v>4323</v>
      </c>
      <c r="E3750" s="9" t="s">
        <v>4323</v>
      </c>
      <c r="F3750" s="5" t="s">
        <v>12474</v>
      </c>
      <c r="G3750" s="5" t="s">
        <v>4</v>
      </c>
      <c r="H3750" s="5" t="s">
        <v>4330</v>
      </c>
      <c r="I3750" s="4" t="s">
        <v>12658</v>
      </c>
      <c r="J3750" s="5" t="s">
        <v>4328</v>
      </c>
      <c r="K3750" s="5" t="s">
        <v>4</v>
      </c>
      <c r="L3750" s="5" t="s">
        <v>4</v>
      </c>
      <c r="M3750" s="5" t="s">
        <v>5</v>
      </c>
      <c r="N3750" s="5" t="s">
        <v>4329</v>
      </c>
      <c r="O3750" s="18">
        <v>44431</v>
      </c>
      <c r="P3750" s="5" t="s">
        <v>7</v>
      </c>
      <c r="Q3750" s="19">
        <v>32851.47</v>
      </c>
      <c r="R3750" s="19">
        <v>32851.47</v>
      </c>
      <c r="S3750" s="19">
        <v>0</v>
      </c>
      <c r="T3750" s="19">
        <v>0</v>
      </c>
    </row>
    <row r="3751" spans="1:20" outlineLevel="3" x14ac:dyDescent="0.35">
      <c r="H3751" s="1" t="s">
        <v>11646</v>
      </c>
      <c r="O3751" s="18"/>
      <c r="Q3751" s="19">
        <f>SUBTOTAL(9,Q3750:Q3750)</f>
        <v>32851.47</v>
      </c>
      <c r="R3751" s="19">
        <f>SUBTOTAL(9,R3750:R3750)</f>
        <v>32851.47</v>
      </c>
      <c r="S3751" s="19">
        <f>SUBTOTAL(9,S3750:S3750)</f>
        <v>0</v>
      </c>
      <c r="T3751" s="19">
        <f>SUBTOTAL(9,T3750:T3750)</f>
        <v>0</v>
      </c>
    </row>
    <row r="3752" spans="1:20" outlineLevel="4" x14ac:dyDescent="0.35">
      <c r="A3752" s="9" t="s">
        <v>150</v>
      </c>
      <c r="B3752" s="9" t="s">
        <v>151</v>
      </c>
      <c r="C3752" s="12" t="s">
        <v>12390</v>
      </c>
      <c r="D3752" s="5" t="s">
        <v>4323</v>
      </c>
      <c r="E3752" s="9" t="s">
        <v>4323</v>
      </c>
      <c r="F3752" s="5" t="s">
        <v>12474</v>
      </c>
      <c r="G3752" s="5" t="s">
        <v>4</v>
      </c>
      <c r="H3752" s="5" t="s">
        <v>4333</v>
      </c>
      <c r="I3752" s="4" t="s">
        <v>12658</v>
      </c>
      <c r="J3752" s="5" t="s">
        <v>4331</v>
      </c>
      <c r="K3752" s="5" t="s">
        <v>4</v>
      </c>
      <c r="L3752" s="5" t="s">
        <v>4</v>
      </c>
      <c r="M3752" s="5" t="s">
        <v>5</v>
      </c>
      <c r="N3752" s="5" t="s">
        <v>4332</v>
      </c>
      <c r="O3752" s="18">
        <v>44586</v>
      </c>
      <c r="P3752" s="5" t="s">
        <v>7</v>
      </c>
      <c r="Q3752" s="19">
        <v>24293</v>
      </c>
      <c r="R3752" s="19">
        <v>24293</v>
      </c>
      <c r="S3752" s="19">
        <v>0</v>
      </c>
      <c r="T3752" s="19">
        <v>0</v>
      </c>
    </row>
    <row r="3753" spans="1:20" outlineLevel="4" x14ac:dyDescent="0.35">
      <c r="A3753" s="9" t="s">
        <v>150</v>
      </c>
      <c r="B3753" s="9" t="s">
        <v>151</v>
      </c>
      <c r="C3753" s="12" t="s">
        <v>12390</v>
      </c>
      <c r="D3753" s="5" t="s">
        <v>4323</v>
      </c>
      <c r="E3753" s="9" t="s">
        <v>4323</v>
      </c>
      <c r="F3753" s="5" t="s">
        <v>12474</v>
      </c>
      <c r="G3753" s="5" t="s">
        <v>4</v>
      </c>
      <c r="H3753" s="5" t="s">
        <v>4333</v>
      </c>
      <c r="I3753" s="4" t="s">
        <v>12658</v>
      </c>
      <c r="J3753" s="5" t="s">
        <v>4331</v>
      </c>
      <c r="K3753" s="5" t="s">
        <v>4</v>
      </c>
      <c r="L3753" s="5" t="s">
        <v>4</v>
      </c>
      <c r="M3753" s="5" t="s">
        <v>5</v>
      </c>
      <c r="N3753" s="5" t="s">
        <v>4334</v>
      </c>
      <c r="O3753" s="18">
        <v>44659</v>
      </c>
      <c r="P3753" s="5" t="s">
        <v>7</v>
      </c>
      <c r="Q3753" s="19">
        <v>24857.119999999999</v>
      </c>
      <c r="R3753" s="19">
        <v>24857.119999999999</v>
      </c>
      <c r="S3753" s="19">
        <v>0</v>
      </c>
      <c r="T3753" s="19">
        <v>0</v>
      </c>
    </row>
    <row r="3754" spans="1:20" outlineLevel="4" x14ac:dyDescent="0.35">
      <c r="A3754" s="9" t="s">
        <v>150</v>
      </c>
      <c r="B3754" s="9" t="s">
        <v>151</v>
      </c>
      <c r="C3754" s="12" t="s">
        <v>12390</v>
      </c>
      <c r="D3754" s="5" t="s">
        <v>4323</v>
      </c>
      <c r="E3754" s="9" t="s">
        <v>4323</v>
      </c>
      <c r="F3754" s="5" t="s">
        <v>12474</v>
      </c>
      <c r="G3754" s="5" t="s">
        <v>4</v>
      </c>
      <c r="H3754" s="5" t="s">
        <v>4333</v>
      </c>
      <c r="I3754" s="4" t="s">
        <v>12658</v>
      </c>
      <c r="J3754" s="5" t="s">
        <v>4331</v>
      </c>
      <c r="K3754" s="5" t="s">
        <v>4</v>
      </c>
      <c r="L3754" s="5" t="s">
        <v>4</v>
      </c>
      <c r="M3754" s="5" t="s">
        <v>5</v>
      </c>
      <c r="N3754" s="5" t="s">
        <v>4335</v>
      </c>
      <c r="O3754" s="18">
        <v>44729</v>
      </c>
      <c r="P3754" s="5" t="s">
        <v>7</v>
      </c>
      <c r="Q3754" s="19">
        <v>19930.16</v>
      </c>
      <c r="R3754" s="19">
        <v>19930.16</v>
      </c>
      <c r="S3754" s="19">
        <v>0</v>
      </c>
      <c r="T3754" s="19">
        <v>0</v>
      </c>
    </row>
    <row r="3755" spans="1:20" outlineLevel="3" x14ac:dyDescent="0.35">
      <c r="H3755" s="1" t="s">
        <v>11647</v>
      </c>
      <c r="O3755" s="18"/>
      <c r="Q3755" s="19">
        <f>SUBTOTAL(9,Q3752:Q3754)</f>
        <v>69080.28</v>
      </c>
      <c r="R3755" s="19">
        <f>SUBTOTAL(9,R3752:R3754)</f>
        <v>69080.28</v>
      </c>
      <c r="S3755" s="19">
        <f>SUBTOTAL(9,S3752:S3754)</f>
        <v>0</v>
      </c>
      <c r="T3755" s="19">
        <f>SUBTOTAL(9,T3752:T3754)</f>
        <v>0</v>
      </c>
    </row>
    <row r="3756" spans="1:20" outlineLevel="4" x14ac:dyDescent="0.35">
      <c r="A3756" s="9" t="s">
        <v>150</v>
      </c>
      <c r="B3756" s="9" t="s">
        <v>151</v>
      </c>
      <c r="C3756" s="12" t="s">
        <v>12390</v>
      </c>
      <c r="D3756" s="5" t="s">
        <v>4323</v>
      </c>
      <c r="E3756" s="9" t="s">
        <v>4323</v>
      </c>
      <c r="F3756" s="5" t="s">
        <v>12474</v>
      </c>
      <c r="G3756" s="5" t="s">
        <v>4</v>
      </c>
      <c r="H3756" s="5" t="s">
        <v>4337</v>
      </c>
      <c r="I3756" s="4" t="s">
        <v>4338</v>
      </c>
      <c r="J3756" s="5" t="s">
        <v>4331</v>
      </c>
      <c r="K3756" s="5" t="s">
        <v>4</v>
      </c>
      <c r="L3756" s="5" t="s">
        <v>4</v>
      </c>
      <c r="M3756" s="5" t="s">
        <v>5</v>
      </c>
      <c r="N3756" s="5" t="s">
        <v>4336</v>
      </c>
      <c r="O3756" s="18">
        <v>44729</v>
      </c>
      <c r="P3756" s="5" t="s">
        <v>7</v>
      </c>
      <c r="Q3756" s="19">
        <v>2481.62</v>
      </c>
      <c r="R3756" s="19">
        <v>2481.62</v>
      </c>
      <c r="S3756" s="19">
        <v>0</v>
      </c>
      <c r="T3756" s="19">
        <v>0</v>
      </c>
    </row>
    <row r="3757" spans="1:20" outlineLevel="3" x14ac:dyDescent="0.35">
      <c r="H3757" s="1" t="s">
        <v>11648</v>
      </c>
      <c r="O3757" s="18"/>
      <c r="Q3757" s="19">
        <f>SUBTOTAL(9,Q3756:Q3756)</f>
        <v>2481.62</v>
      </c>
      <c r="R3757" s="19">
        <f>SUBTOTAL(9,R3756:R3756)</f>
        <v>2481.62</v>
      </c>
      <c r="S3757" s="19">
        <f>SUBTOTAL(9,S3756:S3756)</f>
        <v>0</v>
      </c>
      <c r="T3757" s="19">
        <f>SUBTOTAL(9,T3756:T3756)</f>
        <v>0</v>
      </c>
    </row>
    <row r="3758" spans="1:20" outlineLevel="2" x14ac:dyDescent="0.35">
      <c r="C3758" s="11" t="s">
        <v>12391</v>
      </c>
      <c r="O3758" s="18"/>
      <c r="Q3758" s="19">
        <f>SUBTOTAL(9,Q3747:Q3756)</f>
        <v>122604.66</v>
      </c>
      <c r="R3758" s="19">
        <f>SUBTOTAL(9,R3747:R3756)</f>
        <v>122604.66</v>
      </c>
      <c r="S3758" s="19">
        <f>SUBTOTAL(9,S3747:S3756)</f>
        <v>0</v>
      </c>
      <c r="T3758" s="19">
        <f>SUBTOTAL(9,T3747:T3756)</f>
        <v>0</v>
      </c>
    </row>
    <row r="3759" spans="1:20" ht="43.5" outlineLevel="4" x14ac:dyDescent="0.35">
      <c r="A3759" s="9" t="s">
        <v>74</v>
      </c>
      <c r="B3759" s="9" t="s">
        <v>75</v>
      </c>
      <c r="C3759" s="12" t="s">
        <v>4339</v>
      </c>
      <c r="D3759" s="5" t="s">
        <v>4340</v>
      </c>
      <c r="E3759" s="9" t="s">
        <v>4340</v>
      </c>
      <c r="F3759" s="5" t="s">
        <v>4</v>
      </c>
      <c r="G3759" s="5" t="s">
        <v>729</v>
      </c>
      <c r="H3759" s="5" t="s">
        <v>4342</v>
      </c>
      <c r="I3759" s="4" t="s">
        <v>4343</v>
      </c>
      <c r="J3759" s="5" t="s">
        <v>4</v>
      </c>
      <c r="K3759" s="5" t="s">
        <v>4</v>
      </c>
      <c r="L3759" s="5" t="s">
        <v>4</v>
      </c>
      <c r="M3759" s="5" t="s">
        <v>5</v>
      </c>
      <c r="N3759" s="5" t="s">
        <v>4341</v>
      </c>
      <c r="O3759" s="18">
        <v>44629</v>
      </c>
      <c r="P3759" s="5" t="s">
        <v>7</v>
      </c>
      <c r="Q3759" s="19">
        <v>32460</v>
      </c>
      <c r="R3759" s="19">
        <v>0</v>
      </c>
      <c r="S3759" s="19">
        <v>32460</v>
      </c>
      <c r="T3759" s="19">
        <v>0</v>
      </c>
    </row>
    <row r="3760" spans="1:20" ht="43.5" outlineLevel="4" x14ac:dyDescent="0.35">
      <c r="A3760" s="9" t="s">
        <v>74</v>
      </c>
      <c r="B3760" s="9" t="s">
        <v>75</v>
      </c>
      <c r="C3760" s="12" t="s">
        <v>4339</v>
      </c>
      <c r="D3760" s="5" t="s">
        <v>4340</v>
      </c>
      <c r="E3760" s="9" t="s">
        <v>4340</v>
      </c>
      <c r="F3760" s="5" t="s">
        <v>4</v>
      </c>
      <c r="G3760" s="5" t="s">
        <v>729</v>
      </c>
      <c r="H3760" s="5" t="s">
        <v>4342</v>
      </c>
      <c r="I3760" s="4" t="s">
        <v>4343</v>
      </c>
      <c r="J3760" s="5" t="s">
        <v>4</v>
      </c>
      <c r="K3760" s="5" t="s">
        <v>4</v>
      </c>
      <c r="L3760" s="5" t="s">
        <v>4</v>
      </c>
      <c r="M3760" s="5" t="s">
        <v>5</v>
      </c>
      <c r="N3760" s="5" t="s">
        <v>4344</v>
      </c>
      <c r="O3760" s="18">
        <v>44733</v>
      </c>
      <c r="P3760" s="5" t="s">
        <v>7</v>
      </c>
      <c r="Q3760" s="19">
        <v>3585</v>
      </c>
      <c r="R3760" s="19">
        <v>0</v>
      </c>
      <c r="S3760" s="19">
        <v>3585</v>
      </c>
      <c r="T3760" s="19">
        <v>0</v>
      </c>
    </row>
    <row r="3761" spans="1:20" outlineLevel="3" x14ac:dyDescent="0.35">
      <c r="H3761" s="1" t="s">
        <v>11649</v>
      </c>
      <c r="O3761" s="18"/>
      <c r="Q3761" s="19">
        <f>SUBTOTAL(9,Q3759:Q3760)</f>
        <v>36045</v>
      </c>
      <c r="R3761" s="19">
        <f>SUBTOTAL(9,R3759:R3760)</f>
        <v>0</v>
      </c>
      <c r="S3761" s="19">
        <f>SUBTOTAL(9,S3759:S3760)</f>
        <v>36045</v>
      </c>
      <c r="T3761" s="19">
        <f>SUBTOTAL(9,T3759:T3760)</f>
        <v>0</v>
      </c>
    </row>
    <row r="3762" spans="1:20" ht="72.5" outlineLevel="4" x14ac:dyDescent="0.35">
      <c r="A3762" s="9" t="s">
        <v>74</v>
      </c>
      <c r="B3762" s="9" t="s">
        <v>75</v>
      </c>
      <c r="C3762" s="12" t="s">
        <v>4339</v>
      </c>
      <c r="D3762" s="5" t="s">
        <v>4340</v>
      </c>
      <c r="E3762" s="9" t="s">
        <v>4340</v>
      </c>
      <c r="F3762" s="5" t="s">
        <v>4</v>
      </c>
      <c r="G3762" s="5" t="s">
        <v>729</v>
      </c>
      <c r="H3762" s="5" t="s">
        <v>4346</v>
      </c>
      <c r="I3762" s="4" t="s">
        <v>12659</v>
      </c>
      <c r="J3762" s="5" t="s">
        <v>4</v>
      </c>
      <c r="K3762" s="5" t="s">
        <v>4</v>
      </c>
      <c r="L3762" s="5" t="s">
        <v>4</v>
      </c>
      <c r="M3762" s="5" t="s">
        <v>5</v>
      </c>
      <c r="N3762" s="5" t="s">
        <v>4345</v>
      </c>
      <c r="O3762" s="18">
        <v>44630</v>
      </c>
      <c r="P3762" s="5" t="s">
        <v>7</v>
      </c>
      <c r="Q3762" s="19">
        <v>16032</v>
      </c>
      <c r="R3762" s="19">
        <v>0</v>
      </c>
      <c r="S3762" s="19">
        <v>16032</v>
      </c>
      <c r="T3762" s="19">
        <v>0</v>
      </c>
    </row>
    <row r="3763" spans="1:20" ht="72.5" outlineLevel="4" x14ac:dyDescent="0.35">
      <c r="A3763" s="9" t="s">
        <v>74</v>
      </c>
      <c r="B3763" s="9" t="s">
        <v>75</v>
      </c>
      <c r="C3763" s="12" t="s">
        <v>4339</v>
      </c>
      <c r="D3763" s="5" t="s">
        <v>4340</v>
      </c>
      <c r="E3763" s="9" t="s">
        <v>4340</v>
      </c>
      <c r="F3763" s="5" t="s">
        <v>4</v>
      </c>
      <c r="G3763" s="5" t="s">
        <v>729</v>
      </c>
      <c r="H3763" s="5" t="s">
        <v>4346</v>
      </c>
      <c r="I3763" s="4" t="s">
        <v>12659</v>
      </c>
      <c r="J3763" s="5" t="s">
        <v>4</v>
      </c>
      <c r="K3763" s="5" t="s">
        <v>4</v>
      </c>
      <c r="L3763" s="5" t="s">
        <v>4</v>
      </c>
      <c r="M3763" s="5" t="s">
        <v>5</v>
      </c>
      <c r="N3763" s="5" t="s">
        <v>4347</v>
      </c>
      <c r="O3763" s="18">
        <v>44732</v>
      </c>
      <c r="P3763" s="5" t="s">
        <v>7</v>
      </c>
      <c r="Q3763" s="19">
        <v>1976</v>
      </c>
      <c r="R3763" s="19">
        <v>0</v>
      </c>
      <c r="S3763" s="19">
        <v>1976</v>
      </c>
      <c r="T3763" s="19">
        <v>0</v>
      </c>
    </row>
    <row r="3764" spans="1:20" outlineLevel="3" x14ac:dyDescent="0.35">
      <c r="H3764" s="1" t="s">
        <v>11650</v>
      </c>
      <c r="O3764" s="18"/>
      <c r="Q3764" s="19">
        <f>SUBTOTAL(9,Q3762:Q3763)</f>
        <v>18008</v>
      </c>
      <c r="R3764" s="19">
        <f>SUBTOTAL(9,R3762:R3763)</f>
        <v>0</v>
      </c>
      <c r="S3764" s="19">
        <f>SUBTOTAL(9,S3762:S3763)</f>
        <v>18008</v>
      </c>
      <c r="T3764" s="19">
        <f>SUBTOTAL(9,T3762:T3763)</f>
        <v>0</v>
      </c>
    </row>
    <row r="3765" spans="1:20" outlineLevel="4" x14ac:dyDescent="0.35">
      <c r="A3765" s="9" t="s">
        <v>74</v>
      </c>
      <c r="B3765" s="9" t="s">
        <v>75</v>
      </c>
      <c r="C3765" s="12" t="s">
        <v>4339</v>
      </c>
      <c r="D3765" s="5" t="s">
        <v>4340</v>
      </c>
      <c r="E3765" s="9" t="s">
        <v>4340</v>
      </c>
      <c r="F3765" s="5" t="s">
        <v>4</v>
      </c>
      <c r="G3765" s="5" t="s">
        <v>729</v>
      </c>
      <c r="H3765" s="5" t="s">
        <v>4349</v>
      </c>
      <c r="I3765" s="4" t="s">
        <v>4350</v>
      </c>
      <c r="J3765" s="5" t="s">
        <v>4</v>
      </c>
      <c r="K3765" s="5" t="s">
        <v>4</v>
      </c>
      <c r="L3765" s="5" t="s">
        <v>4</v>
      </c>
      <c r="M3765" s="5" t="s">
        <v>5</v>
      </c>
      <c r="N3765" s="5" t="s">
        <v>4348</v>
      </c>
      <c r="O3765" s="18">
        <v>44629</v>
      </c>
      <c r="P3765" s="5" t="s">
        <v>7</v>
      </c>
      <c r="Q3765" s="19">
        <v>14086.52</v>
      </c>
      <c r="R3765" s="19">
        <v>0</v>
      </c>
      <c r="S3765" s="19">
        <v>14086.52</v>
      </c>
      <c r="T3765" s="19">
        <v>0</v>
      </c>
    </row>
    <row r="3766" spans="1:20" outlineLevel="4" x14ac:dyDescent="0.35">
      <c r="A3766" s="9" t="s">
        <v>74</v>
      </c>
      <c r="B3766" s="9" t="s">
        <v>75</v>
      </c>
      <c r="C3766" s="12" t="s">
        <v>4339</v>
      </c>
      <c r="D3766" s="5" t="s">
        <v>4340</v>
      </c>
      <c r="E3766" s="9" t="s">
        <v>4340</v>
      </c>
      <c r="F3766" s="5" t="s">
        <v>77</v>
      </c>
      <c r="G3766" s="5" t="s">
        <v>4</v>
      </c>
      <c r="H3766" s="5" t="s">
        <v>4349</v>
      </c>
      <c r="I3766" s="4" t="s">
        <v>4350</v>
      </c>
      <c r="J3766" s="5" t="s">
        <v>4</v>
      </c>
      <c r="K3766" s="5" t="s">
        <v>4</v>
      </c>
      <c r="L3766" s="5" t="s">
        <v>4</v>
      </c>
      <c r="M3766" s="5" t="s">
        <v>5</v>
      </c>
      <c r="N3766" s="5" t="s">
        <v>4348</v>
      </c>
      <c r="O3766" s="18">
        <v>44629</v>
      </c>
      <c r="P3766" s="5" t="s">
        <v>7</v>
      </c>
      <c r="Q3766" s="19">
        <v>126777.48</v>
      </c>
      <c r="R3766" s="19">
        <v>126777.48</v>
      </c>
      <c r="S3766" s="19">
        <v>0</v>
      </c>
      <c r="T3766" s="19">
        <v>0</v>
      </c>
    </row>
    <row r="3767" spans="1:20" outlineLevel="3" x14ac:dyDescent="0.35">
      <c r="H3767" s="1" t="s">
        <v>11651</v>
      </c>
      <c r="O3767" s="18"/>
      <c r="Q3767" s="19">
        <f>SUBTOTAL(9,Q3765:Q3766)</f>
        <v>140864</v>
      </c>
      <c r="R3767" s="19">
        <f>SUBTOTAL(9,R3765:R3766)</f>
        <v>126777.48</v>
      </c>
      <c r="S3767" s="19">
        <f>SUBTOTAL(9,S3765:S3766)</f>
        <v>14086.52</v>
      </c>
      <c r="T3767" s="19">
        <f>SUBTOTAL(9,T3765:T3766)</f>
        <v>0</v>
      </c>
    </row>
    <row r="3768" spans="1:20" outlineLevel="2" x14ac:dyDescent="0.35">
      <c r="C3768" s="11" t="s">
        <v>10360</v>
      </c>
      <c r="O3768" s="18"/>
      <c r="Q3768" s="19">
        <f>SUBTOTAL(9,Q3759:Q3766)</f>
        <v>194917</v>
      </c>
      <c r="R3768" s="19">
        <f>SUBTOTAL(9,R3759:R3766)</f>
        <v>126777.48</v>
      </c>
      <c r="S3768" s="19">
        <f>SUBTOTAL(9,S3759:S3766)</f>
        <v>68139.520000000004</v>
      </c>
      <c r="T3768" s="19">
        <f>SUBTOTAL(9,T3759:T3766)</f>
        <v>0</v>
      </c>
    </row>
    <row r="3769" spans="1:20" ht="43.5" outlineLevel="4" x14ac:dyDescent="0.35">
      <c r="A3769" s="9" t="s">
        <v>141</v>
      </c>
      <c r="B3769" s="9" t="s">
        <v>142</v>
      </c>
      <c r="C3769" s="12" t="s">
        <v>12392</v>
      </c>
      <c r="D3769" s="5" t="s">
        <v>4351</v>
      </c>
      <c r="E3769" s="9" t="s">
        <v>4351</v>
      </c>
      <c r="F3769" s="5" t="s">
        <v>12473</v>
      </c>
      <c r="G3769" s="5" t="s">
        <v>4</v>
      </c>
      <c r="H3769" s="5" t="s">
        <v>4355</v>
      </c>
      <c r="I3769" s="4" t="s">
        <v>12660</v>
      </c>
      <c r="J3769" s="5" t="s">
        <v>4352</v>
      </c>
      <c r="K3769" s="5" t="s">
        <v>4</v>
      </c>
      <c r="L3769" s="5" t="s">
        <v>4</v>
      </c>
      <c r="M3769" s="5" t="s">
        <v>5</v>
      </c>
      <c r="N3769" s="5" t="s">
        <v>4353</v>
      </c>
      <c r="O3769" s="18">
        <v>44399</v>
      </c>
      <c r="P3769" s="5" t="s">
        <v>4354</v>
      </c>
      <c r="Q3769" s="19">
        <v>4841.79</v>
      </c>
      <c r="R3769" s="19">
        <v>4841.79</v>
      </c>
      <c r="S3769" s="19">
        <v>0</v>
      </c>
      <c r="T3769" s="19">
        <v>0</v>
      </c>
    </row>
    <row r="3770" spans="1:20" ht="43.5" outlineLevel="4" x14ac:dyDescent="0.35">
      <c r="A3770" s="9" t="s">
        <v>141</v>
      </c>
      <c r="B3770" s="9" t="s">
        <v>142</v>
      </c>
      <c r="C3770" s="12" t="s">
        <v>12392</v>
      </c>
      <c r="D3770" s="5" t="s">
        <v>4351</v>
      </c>
      <c r="E3770" s="9" t="s">
        <v>4351</v>
      </c>
      <c r="F3770" s="5" t="s">
        <v>12473</v>
      </c>
      <c r="G3770" s="5" t="s">
        <v>4</v>
      </c>
      <c r="H3770" s="5" t="s">
        <v>4355</v>
      </c>
      <c r="I3770" s="4" t="s">
        <v>12660</v>
      </c>
      <c r="J3770" s="5" t="s">
        <v>4352</v>
      </c>
      <c r="K3770" s="5" t="s">
        <v>4</v>
      </c>
      <c r="L3770" s="5" t="s">
        <v>4</v>
      </c>
      <c r="M3770" s="5" t="s">
        <v>5</v>
      </c>
      <c r="N3770" s="5" t="s">
        <v>4356</v>
      </c>
      <c r="O3770" s="18">
        <v>44399</v>
      </c>
      <c r="P3770" s="5" t="s">
        <v>4354</v>
      </c>
      <c r="Q3770" s="19">
        <v>4841.79</v>
      </c>
      <c r="R3770" s="19">
        <v>4841.79</v>
      </c>
      <c r="S3770" s="19">
        <v>0</v>
      </c>
      <c r="T3770" s="19">
        <v>0</v>
      </c>
    </row>
    <row r="3771" spans="1:20" ht="43.5" outlineLevel="4" x14ac:dyDescent="0.35">
      <c r="A3771" s="9" t="s">
        <v>141</v>
      </c>
      <c r="B3771" s="9" t="s">
        <v>142</v>
      </c>
      <c r="C3771" s="12" t="s">
        <v>12392</v>
      </c>
      <c r="D3771" s="5" t="s">
        <v>4351</v>
      </c>
      <c r="E3771" s="9" t="s">
        <v>4351</v>
      </c>
      <c r="F3771" s="5" t="s">
        <v>12473</v>
      </c>
      <c r="G3771" s="5" t="s">
        <v>4</v>
      </c>
      <c r="H3771" s="5" t="s">
        <v>4355</v>
      </c>
      <c r="I3771" s="4" t="s">
        <v>12660</v>
      </c>
      <c r="J3771" s="5" t="s">
        <v>4352</v>
      </c>
      <c r="K3771" s="5" t="s">
        <v>4</v>
      </c>
      <c r="L3771" s="5" t="s">
        <v>4</v>
      </c>
      <c r="M3771" s="5" t="s">
        <v>5</v>
      </c>
      <c r="N3771" s="5" t="s">
        <v>4357</v>
      </c>
      <c r="O3771" s="18">
        <v>44399</v>
      </c>
      <c r="P3771" s="5" t="s">
        <v>4354</v>
      </c>
      <c r="Q3771" s="19">
        <v>7262.69</v>
      </c>
      <c r="R3771" s="19">
        <v>7262.69</v>
      </c>
      <c r="S3771" s="19">
        <v>0</v>
      </c>
      <c r="T3771" s="19">
        <v>0</v>
      </c>
    </row>
    <row r="3772" spans="1:20" ht="43.5" outlineLevel="4" x14ac:dyDescent="0.35">
      <c r="A3772" s="9" t="s">
        <v>141</v>
      </c>
      <c r="B3772" s="9" t="s">
        <v>142</v>
      </c>
      <c r="C3772" s="12" t="s">
        <v>12392</v>
      </c>
      <c r="D3772" s="5" t="s">
        <v>4351</v>
      </c>
      <c r="E3772" s="9" t="s">
        <v>4351</v>
      </c>
      <c r="F3772" s="5" t="s">
        <v>12473</v>
      </c>
      <c r="G3772" s="5" t="s">
        <v>4</v>
      </c>
      <c r="H3772" s="5" t="s">
        <v>4355</v>
      </c>
      <c r="I3772" s="4" t="s">
        <v>12660</v>
      </c>
      <c r="J3772" s="5" t="s">
        <v>4352</v>
      </c>
      <c r="K3772" s="5" t="s">
        <v>4</v>
      </c>
      <c r="L3772" s="5" t="s">
        <v>4</v>
      </c>
      <c r="M3772" s="5" t="s">
        <v>5</v>
      </c>
      <c r="N3772" s="5" t="s">
        <v>4358</v>
      </c>
      <c r="O3772" s="18">
        <v>44399</v>
      </c>
      <c r="P3772" s="5" t="s">
        <v>4354</v>
      </c>
      <c r="Q3772" s="19">
        <v>4791.33</v>
      </c>
      <c r="R3772" s="19">
        <v>4791.33</v>
      </c>
      <c r="S3772" s="19">
        <v>0</v>
      </c>
      <c r="T3772" s="19">
        <v>0</v>
      </c>
    </row>
    <row r="3773" spans="1:20" ht="43.5" outlineLevel="4" x14ac:dyDescent="0.35">
      <c r="A3773" s="9" t="s">
        <v>141</v>
      </c>
      <c r="B3773" s="9" t="s">
        <v>142</v>
      </c>
      <c r="C3773" s="12" t="s">
        <v>12392</v>
      </c>
      <c r="D3773" s="5" t="s">
        <v>4351</v>
      </c>
      <c r="E3773" s="9" t="s">
        <v>4351</v>
      </c>
      <c r="F3773" s="5" t="s">
        <v>12473</v>
      </c>
      <c r="G3773" s="5" t="s">
        <v>4</v>
      </c>
      <c r="H3773" s="5" t="s">
        <v>4355</v>
      </c>
      <c r="I3773" s="4" t="s">
        <v>12660</v>
      </c>
      <c r="J3773" s="5" t="s">
        <v>4352</v>
      </c>
      <c r="K3773" s="5" t="s">
        <v>4</v>
      </c>
      <c r="L3773" s="5" t="s">
        <v>4</v>
      </c>
      <c r="M3773" s="5" t="s">
        <v>5</v>
      </c>
      <c r="N3773" s="5" t="s">
        <v>4359</v>
      </c>
      <c r="O3773" s="18">
        <v>44399</v>
      </c>
      <c r="P3773" s="5" t="s">
        <v>4354</v>
      </c>
      <c r="Q3773" s="19">
        <v>4156.7</v>
      </c>
      <c r="R3773" s="19">
        <v>4156.7</v>
      </c>
      <c r="S3773" s="19">
        <v>0</v>
      </c>
      <c r="T3773" s="19">
        <v>0</v>
      </c>
    </row>
    <row r="3774" spans="1:20" ht="43.5" outlineLevel="4" x14ac:dyDescent="0.35">
      <c r="A3774" s="9" t="s">
        <v>141</v>
      </c>
      <c r="B3774" s="9" t="s">
        <v>142</v>
      </c>
      <c r="C3774" s="12" t="s">
        <v>12392</v>
      </c>
      <c r="D3774" s="5" t="s">
        <v>4351</v>
      </c>
      <c r="E3774" s="9" t="s">
        <v>4351</v>
      </c>
      <c r="F3774" s="5" t="s">
        <v>12473</v>
      </c>
      <c r="G3774" s="5" t="s">
        <v>4</v>
      </c>
      <c r="H3774" s="5" t="s">
        <v>4355</v>
      </c>
      <c r="I3774" s="4" t="s">
        <v>12660</v>
      </c>
      <c r="J3774" s="5" t="s">
        <v>4352</v>
      </c>
      <c r="K3774" s="5" t="s">
        <v>4</v>
      </c>
      <c r="L3774" s="5" t="s">
        <v>4</v>
      </c>
      <c r="M3774" s="5" t="s">
        <v>5</v>
      </c>
      <c r="N3774" s="5" t="s">
        <v>4360</v>
      </c>
      <c r="O3774" s="18">
        <v>44399</v>
      </c>
      <c r="P3774" s="5" t="s">
        <v>4354</v>
      </c>
      <c r="Q3774" s="19">
        <v>4841.79</v>
      </c>
      <c r="R3774" s="19">
        <v>4841.79</v>
      </c>
      <c r="S3774" s="19">
        <v>0</v>
      </c>
      <c r="T3774" s="19">
        <v>0</v>
      </c>
    </row>
    <row r="3775" spans="1:20" outlineLevel="3" x14ac:dyDescent="0.35">
      <c r="H3775" s="1" t="s">
        <v>11652</v>
      </c>
      <c r="O3775" s="18"/>
      <c r="Q3775" s="19">
        <f>SUBTOTAL(9,Q3769:Q3774)</f>
        <v>30736.09</v>
      </c>
      <c r="R3775" s="19">
        <f>SUBTOTAL(9,R3769:R3774)</f>
        <v>30736.09</v>
      </c>
      <c r="S3775" s="19">
        <f>SUBTOTAL(9,S3769:S3774)</f>
        <v>0</v>
      </c>
      <c r="T3775" s="19">
        <f>SUBTOTAL(9,T3769:T3774)</f>
        <v>0</v>
      </c>
    </row>
    <row r="3776" spans="1:20" outlineLevel="2" x14ac:dyDescent="0.35">
      <c r="C3776" s="11" t="s">
        <v>12393</v>
      </c>
      <c r="O3776" s="18"/>
      <c r="Q3776" s="19">
        <f>SUBTOTAL(9,Q3769:Q3774)</f>
        <v>30736.09</v>
      </c>
      <c r="R3776" s="19">
        <f>SUBTOTAL(9,R3769:R3774)</f>
        <v>30736.09</v>
      </c>
      <c r="S3776" s="19">
        <f>SUBTOTAL(9,S3769:S3774)</f>
        <v>0</v>
      </c>
      <c r="T3776" s="19">
        <f>SUBTOTAL(9,T3769:T3774)</f>
        <v>0</v>
      </c>
    </row>
    <row r="3777" spans="1:20" ht="29" outlineLevel="4" x14ac:dyDescent="0.35">
      <c r="A3777" s="9" t="s">
        <v>104</v>
      </c>
      <c r="B3777" s="9" t="s">
        <v>105</v>
      </c>
      <c r="C3777" s="12" t="s">
        <v>4361</v>
      </c>
      <c r="D3777" s="5" t="s">
        <v>4362</v>
      </c>
      <c r="E3777" s="9" t="s">
        <v>4363</v>
      </c>
      <c r="F3777" s="5" t="s">
        <v>41</v>
      </c>
      <c r="G3777" s="5" t="s">
        <v>4</v>
      </c>
      <c r="H3777" s="5" t="s">
        <v>4365</v>
      </c>
      <c r="I3777" s="4" t="s">
        <v>4366</v>
      </c>
      <c r="J3777" s="5" t="s">
        <v>4</v>
      </c>
      <c r="K3777" s="5" t="s">
        <v>4</v>
      </c>
      <c r="L3777" s="5" t="s">
        <v>4</v>
      </c>
      <c r="M3777" s="5" t="s">
        <v>5</v>
      </c>
      <c r="N3777" s="5" t="s">
        <v>4364</v>
      </c>
      <c r="O3777" s="18">
        <v>44398</v>
      </c>
      <c r="P3777" s="5" t="s">
        <v>7</v>
      </c>
      <c r="Q3777" s="19">
        <v>6207</v>
      </c>
      <c r="R3777" s="19">
        <v>6207</v>
      </c>
      <c r="S3777" s="19">
        <v>0</v>
      </c>
      <c r="T3777" s="19">
        <v>0</v>
      </c>
    </row>
    <row r="3778" spans="1:20" outlineLevel="3" x14ac:dyDescent="0.35">
      <c r="H3778" s="1" t="s">
        <v>11653</v>
      </c>
      <c r="O3778" s="18"/>
      <c r="Q3778" s="19">
        <f>SUBTOTAL(9,Q3777:Q3777)</f>
        <v>6207</v>
      </c>
      <c r="R3778" s="19">
        <f>SUBTOTAL(9,R3777:R3777)</f>
        <v>6207</v>
      </c>
      <c r="S3778" s="19">
        <f>SUBTOTAL(9,S3777:S3777)</f>
        <v>0</v>
      </c>
      <c r="T3778" s="19">
        <f>SUBTOTAL(9,T3777:T3777)</f>
        <v>0</v>
      </c>
    </row>
    <row r="3779" spans="1:20" ht="29" outlineLevel="4" x14ac:dyDescent="0.35">
      <c r="A3779" s="9" t="s">
        <v>104</v>
      </c>
      <c r="B3779" s="9" t="s">
        <v>105</v>
      </c>
      <c r="C3779" s="12" t="s">
        <v>4361</v>
      </c>
      <c r="D3779" s="5" t="s">
        <v>4362</v>
      </c>
      <c r="E3779" s="9" t="s">
        <v>4363</v>
      </c>
      <c r="F3779" s="5" t="s">
        <v>4</v>
      </c>
      <c r="G3779" s="5" t="s">
        <v>45</v>
      </c>
      <c r="H3779" s="5" t="s">
        <v>4368</v>
      </c>
      <c r="I3779" s="4" t="s">
        <v>4369</v>
      </c>
      <c r="J3779" s="5" t="s">
        <v>4</v>
      </c>
      <c r="K3779" s="5" t="s">
        <v>4</v>
      </c>
      <c r="L3779" s="5" t="s">
        <v>4</v>
      </c>
      <c r="M3779" s="5" t="s">
        <v>5</v>
      </c>
      <c r="N3779" s="5" t="s">
        <v>4367</v>
      </c>
      <c r="O3779" s="18">
        <v>44407</v>
      </c>
      <c r="P3779" s="5" t="s">
        <v>7</v>
      </c>
      <c r="Q3779" s="19">
        <v>752.92</v>
      </c>
      <c r="R3779" s="19">
        <v>0</v>
      </c>
      <c r="S3779" s="19">
        <v>752.92</v>
      </c>
      <c r="T3779" s="19">
        <v>0</v>
      </c>
    </row>
    <row r="3780" spans="1:20" ht="29" outlineLevel="4" x14ac:dyDescent="0.35">
      <c r="A3780" s="9" t="s">
        <v>104</v>
      </c>
      <c r="B3780" s="9" t="s">
        <v>105</v>
      </c>
      <c r="C3780" s="12" t="s">
        <v>4361</v>
      </c>
      <c r="D3780" s="5" t="s">
        <v>4362</v>
      </c>
      <c r="E3780" s="9" t="s">
        <v>4363</v>
      </c>
      <c r="F3780" s="5" t="s">
        <v>49</v>
      </c>
      <c r="G3780" s="5" t="s">
        <v>4</v>
      </c>
      <c r="H3780" s="5" t="s">
        <v>4368</v>
      </c>
      <c r="I3780" s="4" t="s">
        <v>4369</v>
      </c>
      <c r="J3780" s="5" t="s">
        <v>4</v>
      </c>
      <c r="K3780" s="5" t="s">
        <v>4</v>
      </c>
      <c r="L3780" s="5" t="s">
        <v>4</v>
      </c>
      <c r="M3780" s="5" t="s">
        <v>5</v>
      </c>
      <c r="N3780" s="5" t="s">
        <v>4367</v>
      </c>
      <c r="O3780" s="18">
        <v>44407</v>
      </c>
      <c r="P3780" s="5" t="s">
        <v>7</v>
      </c>
      <c r="Q3780" s="19">
        <v>12048.08</v>
      </c>
      <c r="R3780" s="19">
        <v>12048.08</v>
      </c>
      <c r="S3780" s="19">
        <v>0</v>
      </c>
      <c r="T3780" s="19">
        <v>0</v>
      </c>
    </row>
    <row r="3781" spans="1:20" outlineLevel="3" x14ac:dyDescent="0.35">
      <c r="H3781" s="1" t="s">
        <v>11654</v>
      </c>
      <c r="O3781" s="18"/>
      <c r="Q3781" s="19">
        <f>SUBTOTAL(9,Q3779:Q3780)</f>
        <v>12801</v>
      </c>
      <c r="R3781" s="19">
        <f>SUBTOTAL(9,R3779:R3780)</f>
        <v>12048.08</v>
      </c>
      <c r="S3781" s="19">
        <f>SUBTOTAL(9,S3779:S3780)</f>
        <v>752.92</v>
      </c>
      <c r="T3781" s="19">
        <f>SUBTOTAL(9,T3779:T3780)</f>
        <v>0</v>
      </c>
    </row>
    <row r="3782" spans="1:20" ht="29" outlineLevel="4" x14ac:dyDescent="0.35">
      <c r="A3782" s="9" t="s">
        <v>104</v>
      </c>
      <c r="B3782" s="9" t="s">
        <v>105</v>
      </c>
      <c r="C3782" s="12" t="s">
        <v>4361</v>
      </c>
      <c r="D3782" s="5" t="s">
        <v>4362</v>
      </c>
      <c r="E3782" s="9" t="s">
        <v>4363</v>
      </c>
      <c r="F3782" s="5" t="s">
        <v>4</v>
      </c>
      <c r="G3782" s="5" t="s">
        <v>50</v>
      </c>
      <c r="H3782" s="5" t="s">
        <v>4371</v>
      </c>
      <c r="I3782" s="4" t="s">
        <v>4372</v>
      </c>
      <c r="J3782" s="5" t="s">
        <v>4</v>
      </c>
      <c r="K3782" s="5" t="s">
        <v>4</v>
      </c>
      <c r="L3782" s="5" t="s">
        <v>4</v>
      </c>
      <c r="M3782" s="5" t="s">
        <v>5</v>
      </c>
      <c r="N3782" s="5" t="s">
        <v>4370</v>
      </c>
      <c r="O3782" s="18">
        <v>44404</v>
      </c>
      <c r="P3782" s="5" t="s">
        <v>7</v>
      </c>
      <c r="Q3782" s="19">
        <v>18258.38</v>
      </c>
      <c r="R3782" s="19">
        <v>0</v>
      </c>
      <c r="S3782" s="19">
        <v>18258.38</v>
      </c>
      <c r="T3782" s="19">
        <v>0</v>
      </c>
    </row>
    <row r="3783" spans="1:20" ht="29" outlineLevel="4" x14ac:dyDescent="0.35">
      <c r="A3783" s="9" t="s">
        <v>104</v>
      </c>
      <c r="B3783" s="9" t="s">
        <v>105</v>
      </c>
      <c r="C3783" s="12" t="s">
        <v>4361</v>
      </c>
      <c r="D3783" s="5" t="s">
        <v>4362</v>
      </c>
      <c r="E3783" s="9" t="s">
        <v>4363</v>
      </c>
      <c r="F3783" s="5" t="s">
        <v>4</v>
      </c>
      <c r="G3783" s="5" t="s">
        <v>50</v>
      </c>
      <c r="H3783" s="5" t="s">
        <v>4371</v>
      </c>
      <c r="I3783" s="4" t="s">
        <v>4372</v>
      </c>
      <c r="J3783" s="5" t="s">
        <v>4</v>
      </c>
      <c r="K3783" s="5" t="s">
        <v>4</v>
      </c>
      <c r="L3783" s="5" t="s">
        <v>4</v>
      </c>
      <c r="M3783" s="5" t="s">
        <v>5</v>
      </c>
      <c r="N3783" s="5" t="s">
        <v>4373</v>
      </c>
      <c r="O3783" s="18">
        <v>44652</v>
      </c>
      <c r="P3783" s="5" t="s">
        <v>7</v>
      </c>
      <c r="Q3783" s="19">
        <v>6329.57</v>
      </c>
      <c r="R3783" s="19">
        <v>0</v>
      </c>
      <c r="S3783" s="19">
        <v>6329.57</v>
      </c>
      <c r="T3783" s="19">
        <v>0</v>
      </c>
    </row>
    <row r="3784" spans="1:20" ht="29" outlineLevel="4" x14ac:dyDescent="0.35">
      <c r="A3784" s="9" t="s">
        <v>104</v>
      </c>
      <c r="B3784" s="9" t="s">
        <v>105</v>
      </c>
      <c r="C3784" s="12" t="s">
        <v>4361</v>
      </c>
      <c r="D3784" s="5" t="s">
        <v>4362</v>
      </c>
      <c r="E3784" s="9" t="s">
        <v>4363</v>
      </c>
      <c r="F3784" s="5" t="s">
        <v>49</v>
      </c>
      <c r="G3784" s="5" t="s">
        <v>4</v>
      </c>
      <c r="H3784" s="5" t="s">
        <v>4371</v>
      </c>
      <c r="I3784" s="4" t="s">
        <v>4372</v>
      </c>
      <c r="J3784" s="5" t="s">
        <v>4</v>
      </c>
      <c r="K3784" s="5" t="s">
        <v>4</v>
      </c>
      <c r="L3784" s="5" t="s">
        <v>4</v>
      </c>
      <c r="M3784" s="5" t="s">
        <v>5</v>
      </c>
      <c r="N3784" s="5" t="s">
        <v>4370</v>
      </c>
      <c r="O3784" s="18">
        <v>44404</v>
      </c>
      <c r="P3784" s="5" t="s">
        <v>7</v>
      </c>
      <c r="Q3784" s="19">
        <v>146069.62</v>
      </c>
      <c r="R3784" s="19">
        <v>146069.62</v>
      </c>
      <c r="S3784" s="19">
        <v>0</v>
      </c>
      <c r="T3784" s="19">
        <v>0</v>
      </c>
    </row>
    <row r="3785" spans="1:20" ht="29" outlineLevel="4" x14ac:dyDescent="0.35">
      <c r="A3785" s="9" t="s">
        <v>104</v>
      </c>
      <c r="B3785" s="9" t="s">
        <v>105</v>
      </c>
      <c r="C3785" s="12" t="s">
        <v>4361</v>
      </c>
      <c r="D3785" s="5" t="s">
        <v>4362</v>
      </c>
      <c r="E3785" s="9" t="s">
        <v>4363</v>
      </c>
      <c r="F3785" s="5" t="s">
        <v>49</v>
      </c>
      <c r="G3785" s="5" t="s">
        <v>4</v>
      </c>
      <c r="H3785" s="5" t="s">
        <v>4371</v>
      </c>
      <c r="I3785" s="4" t="s">
        <v>4372</v>
      </c>
      <c r="J3785" s="5" t="s">
        <v>4</v>
      </c>
      <c r="K3785" s="5" t="s">
        <v>4</v>
      </c>
      <c r="L3785" s="5" t="s">
        <v>4</v>
      </c>
      <c r="M3785" s="5" t="s">
        <v>5</v>
      </c>
      <c r="N3785" s="5" t="s">
        <v>4373</v>
      </c>
      <c r="O3785" s="18">
        <v>44652</v>
      </c>
      <c r="P3785" s="5" t="s">
        <v>7</v>
      </c>
      <c r="Q3785" s="19">
        <v>50637.43</v>
      </c>
      <c r="R3785" s="19">
        <v>50637.43</v>
      </c>
      <c r="S3785" s="19">
        <v>0</v>
      </c>
      <c r="T3785" s="19">
        <v>0</v>
      </c>
    </row>
    <row r="3786" spans="1:20" outlineLevel="3" x14ac:dyDescent="0.35">
      <c r="H3786" s="1" t="s">
        <v>11655</v>
      </c>
      <c r="O3786" s="18"/>
      <c r="Q3786" s="19">
        <f>SUBTOTAL(9,Q3782:Q3785)</f>
        <v>221295</v>
      </c>
      <c r="R3786" s="19">
        <f>SUBTOTAL(9,R3782:R3785)</f>
        <v>196707.05</v>
      </c>
      <c r="S3786" s="19">
        <f>SUBTOTAL(9,S3782:S3785)</f>
        <v>24587.95</v>
      </c>
      <c r="T3786" s="19">
        <f>SUBTOTAL(9,T3782:T3785)</f>
        <v>0</v>
      </c>
    </row>
    <row r="3787" spans="1:20" ht="29" outlineLevel="4" x14ac:dyDescent="0.35">
      <c r="A3787" s="9" t="s">
        <v>104</v>
      </c>
      <c r="B3787" s="9" t="s">
        <v>105</v>
      </c>
      <c r="C3787" s="12" t="s">
        <v>4361</v>
      </c>
      <c r="D3787" s="5" t="s">
        <v>4362</v>
      </c>
      <c r="E3787" s="9" t="s">
        <v>4363</v>
      </c>
      <c r="F3787" s="5" t="s">
        <v>49</v>
      </c>
      <c r="G3787" s="5" t="s">
        <v>4</v>
      </c>
      <c r="H3787" s="5" t="s">
        <v>4375</v>
      </c>
      <c r="I3787" s="4" t="s">
        <v>4376</v>
      </c>
      <c r="J3787" s="5" t="s">
        <v>4</v>
      </c>
      <c r="K3787" s="5" t="s">
        <v>4</v>
      </c>
      <c r="L3787" s="5" t="s">
        <v>4</v>
      </c>
      <c r="M3787" s="5" t="s">
        <v>5</v>
      </c>
      <c r="N3787" s="5" t="s">
        <v>4374</v>
      </c>
      <c r="O3787" s="18">
        <v>44384</v>
      </c>
      <c r="P3787" s="5" t="s">
        <v>7</v>
      </c>
      <c r="Q3787" s="19">
        <v>106149</v>
      </c>
      <c r="R3787" s="19">
        <v>106149</v>
      </c>
      <c r="S3787" s="19">
        <v>0</v>
      </c>
      <c r="T3787" s="19">
        <v>0</v>
      </c>
    </row>
    <row r="3788" spans="1:20" ht="29" outlineLevel="4" x14ac:dyDescent="0.35">
      <c r="A3788" s="9" t="s">
        <v>104</v>
      </c>
      <c r="B3788" s="9" t="s">
        <v>105</v>
      </c>
      <c r="C3788" s="12" t="s">
        <v>4361</v>
      </c>
      <c r="D3788" s="5" t="s">
        <v>4362</v>
      </c>
      <c r="E3788" s="9" t="s">
        <v>4363</v>
      </c>
      <c r="F3788" s="5" t="s">
        <v>49</v>
      </c>
      <c r="G3788" s="5" t="s">
        <v>4</v>
      </c>
      <c r="H3788" s="5" t="s">
        <v>4375</v>
      </c>
      <c r="I3788" s="4" t="s">
        <v>4376</v>
      </c>
      <c r="J3788" s="5" t="s">
        <v>4</v>
      </c>
      <c r="K3788" s="5" t="s">
        <v>4</v>
      </c>
      <c r="L3788" s="5" t="s">
        <v>4</v>
      </c>
      <c r="M3788" s="5" t="s">
        <v>5</v>
      </c>
      <c r="N3788" s="5" t="s">
        <v>4377</v>
      </c>
      <c r="O3788" s="18">
        <v>44502</v>
      </c>
      <c r="P3788" s="5" t="s">
        <v>7</v>
      </c>
      <c r="Q3788" s="19">
        <v>84262</v>
      </c>
      <c r="R3788" s="19">
        <v>84262</v>
      </c>
      <c r="S3788" s="19">
        <v>0</v>
      </c>
      <c r="T3788" s="19">
        <v>0</v>
      </c>
    </row>
    <row r="3789" spans="1:20" ht="29" outlineLevel="4" x14ac:dyDescent="0.35">
      <c r="A3789" s="9" t="s">
        <v>104</v>
      </c>
      <c r="B3789" s="9" t="s">
        <v>105</v>
      </c>
      <c r="C3789" s="12" t="s">
        <v>4361</v>
      </c>
      <c r="D3789" s="5" t="s">
        <v>4362</v>
      </c>
      <c r="E3789" s="9" t="s">
        <v>4363</v>
      </c>
      <c r="F3789" s="5" t="s">
        <v>49</v>
      </c>
      <c r="G3789" s="5" t="s">
        <v>4</v>
      </c>
      <c r="H3789" s="5" t="s">
        <v>4375</v>
      </c>
      <c r="I3789" s="4" t="s">
        <v>4376</v>
      </c>
      <c r="J3789" s="5" t="s">
        <v>4</v>
      </c>
      <c r="K3789" s="5" t="s">
        <v>4</v>
      </c>
      <c r="L3789" s="5" t="s">
        <v>4</v>
      </c>
      <c r="M3789" s="5" t="s">
        <v>5</v>
      </c>
      <c r="N3789" s="5" t="s">
        <v>4378</v>
      </c>
      <c r="O3789" s="18">
        <v>44651</v>
      </c>
      <c r="P3789" s="5" t="s">
        <v>7</v>
      </c>
      <c r="Q3789" s="19">
        <v>72412</v>
      </c>
      <c r="R3789" s="19">
        <v>72412</v>
      </c>
      <c r="S3789" s="19">
        <v>0</v>
      </c>
      <c r="T3789" s="19">
        <v>0</v>
      </c>
    </row>
    <row r="3790" spans="1:20" ht="29" outlineLevel="4" x14ac:dyDescent="0.35">
      <c r="A3790" s="9" t="s">
        <v>104</v>
      </c>
      <c r="B3790" s="9" t="s">
        <v>105</v>
      </c>
      <c r="C3790" s="12" t="s">
        <v>4361</v>
      </c>
      <c r="D3790" s="5" t="s">
        <v>4362</v>
      </c>
      <c r="E3790" s="9" t="s">
        <v>4363</v>
      </c>
      <c r="F3790" s="5" t="s">
        <v>49</v>
      </c>
      <c r="G3790" s="5" t="s">
        <v>4</v>
      </c>
      <c r="H3790" s="5" t="s">
        <v>4375</v>
      </c>
      <c r="I3790" s="4" t="s">
        <v>4376</v>
      </c>
      <c r="J3790" s="5" t="s">
        <v>4</v>
      </c>
      <c r="K3790" s="5" t="s">
        <v>4</v>
      </c>
      <c r="L3790" s="5" t="s">
        <v>4</v>
      </c>
      <c r="M3790" s="5" t="s">
        <v>5</v>
      </c>
      <c r="N3790" s="5" t="s">
        <v>4379</v>
      </c>
      <c r="O3790" s="18">
        <v>44699</v>
      </c>
      <c r="P3790" s="5" t="s">
        <v>7</v>
      </c>
      <c r="Q3790" s="19">
        <v>75750</v>
      </c>
      <c r="R3790" s="19">
        <v>75750</v>
      </c>
      <c r="S3790" s="19">
        <v>0</v>
      </c>
      <c r="T3790" s="19">
        <v>0</v>
      </c>
    </row>
    <row r="3791" spans="1:20" outlineLevel="3" x14ac:dyDescent="0.35">
      <c r="H3791" s="1" t="s">
        <v>11656</v>
      </c>
      <c r="O3791" s="18"/>
      <c r="Q3791" s="19">
        <f>SUBTOTAL(9,Q3787:Q3790)</f>
        <v>338573</v>
      </c>
      <c r="R3791" s="19">
        <f>SUBTOTAL(9,R3787:R3790)</f>
        <v>338573</v>
      </c>
      <c r="S3791" s="19">
        <f>SUBTOTAL(9,S3787:S3790)</f>
        <v>0</v>
      </c>
      <c r="T3791" s="19">
        <f>SUBTOTAL(9,T3787:T3790)</f>
        <v>0</v>
      </c>
    </row>
    <row r="3792" spans="1:20" ht="29" outlineLevel="4" x14ac:dyDescent="0.35">
      <c r="A3792" s="9" t="s">
        <v>526</v>
      </c>
      <c r="B3792" s="9" t="s">
        <v>527</v>
      </c>
      <c r="C3792" s="12" t="s">
        <v>4361</v>
      </c>
      <c r="D3792" s="5" t="s">
        <v>4362</v>
      </c>
      <c r="E3792" s="9" t="s">
        <v>4380</v>
      </c>
      <c r="F3792" s="5" t="s">
        <v>529</v>
      </c>
      <c r="G3792" s="5" t="s">
        <v>4</v>
      </c>
      <c r="H3792" s="5" t="s">
        <v>4383</v>
      </c>
      <c r="I3792" s="4" t="s">
        <v>4384</v>
      </c>
      <c r="J3792" s="5" t="s">
        <v>4</v>
      </c>
      <c r="K3792" s="5" t="s">
        <v>4</v>
      </c>
      <c r="L3792" s="5" t="s">
        <v>4</v>
      </c>
      <c r="M3792" s="5" t="s">
        <v>5</v>
      </c>
      <c r="N3792" s="5" t="s">
        <v>4381</v>
      </c>
      <c r="O3792" s="18">
        <v>44518</v>
      </c>
      <c r="P3792" s="5" t="s">
        <v>4382</v>
      </c>
      <c r="Q3792" s="19">
        <v>14615.01</v>
      </c>
      <c r="R3792" s="19">
        <v>14615.01</v>
      </c>
      <c r="S3792" s="19">
        <v>0</v>
      </c>
      <c r="T3792" s="19">
        <v>0</v>
      </c>
    </row>
    <row r="3793" spans="1:20" outlineLevel="3" x14ac:dyDescent="0.35">
      <c r="H3793" s="1" t="s">
        <v>11657</v>
      </c>
      <c r="O3793" s="18"/>
      <c r="Q3793" s="19">
        <f>SUBTOTAL(9,Q3792:Q3792)</f>
        <v>14615.01</v>
      </c>
      <c r="R3793" s="19">
        <f>SUBTOTAL(9,R3792:R3792)</f>
        <v>14615.01</v>
      </c>
      <c r="S3793" s="19">
        <f>SUBTOTAL(9,S3792:S3792)</f>
        <v>0</v>
      </c>
      <c r="T3793" s="19">
        <f>SUBTOTAL(9,T3792:T3792)</f>
        <v>0</v>
      </c>
    </row>
    <row r="3794" spans="1:20" ht="29" outlineLevel="4" x14ac:dyDescent="0.35">
      <c r="A3794" s="9" t="s">
        <v>104</v>
      </c>
      <c r="B3794" s="9" t="s">
        <v>105</v>
      </c>
      <c r="C3794" s="12" t="s">
        <v>4361</v>
      </c>
      <c r="D3794" s="5" t="s">
        <v>4362</v>
      </c>
      <c r="E3794" s="9" t="s">
        <v>4363</v>
      </c>
      <c r="F3794" s="5" t="s">
        <v>41</v>
      </c>
      <c r="G3794" s="5" t="s">
        <v>4</v>
      </c>
      <c r="H3794" s="5" t="s">
        <v>4386</v>
      </c>
      <c r="I3794" s="4" t="s">
        <v>4387</v>
      </c>
      <c r="J3794" s="5" t="s">
        <v>4</v>
      </c>
      <c r="K3794" s="5" t="s">
        <v>4</v>
      </c>
      <c r="L3794" s="5" t="s">
        <v>4</v>
      </c>
      <c r="M3794" s="5" t="s">
        <v>5</v>
      </c>
      <c r="N3794" s="5" t="s">
        <v>4385</v>
      </c>
      <c r="O3794" s="18">
        <v>44498</v>
      </c>
      <c r="P3794" s="5" t="s">
        <v>7</v>
      </c>
      <c r="Q3794" s="19">
        <v>20029</v>
      </c>
      <c r="R3794" s="19">
        <v>20029</v>
      </c>
      <c r="S3794" s="19">
        <v>0</v>
      </c>
      <c r="T3794" s="19">
        <v>0</v>
      </c>
    </row>
    <row r="3795" spans="1:20" ht="29" outlineLevel="4" x14ac:dyDescent="0.35">
      <c r="A3795" s="9" t="s">
        <v>104</v>
      </c>
      <c r="B3795" s="9" t="s">
        <v>105</v>
      </c>
      <c r="C3795" s="12" t="s">
        <v>4361</v>
      </c>
      <c r="D3795" s="5" t="s">
        <v>4362</v>
      </c>
      <c r="E3795" s="9" t="s">
        <v>4363</v>
      </c>
      <c r="F3795" s="5" t="s">
        <v>41</v>
      </c>
      <c r="G3795" s="5" t="s">
        <v>4</v>
      </c>
      <c r="H3795" s="5" t="s">
        <v>4386</v>
      </c>
      <c r="I3795" s="4" t="s">
        <v>4387</v>
      </c>
      <c r="J3795" s="5" t="s">
        <v>4</v>
      </c>
      <c r="K3795" s="5" t="s">
        <v>4</v>
      </c>
      <c r="L3795" s="5" t="s">
        <v>4</v>
      </c>
      <c r="M3795" s="5" t="s">
        <v>5</v>
      </c>
      <c r="N3795" s="5" t="s">
        <v>4388</v>
      </c>
      <c r="O3795" s="18">
        <v>44615</v>
      </c>
      <c r="P3795" s="5" t="s">
        <v>7</v>
      </c>
      <c r="Q3795" s="19">
        <v>17930</v>
      </c>
      <c r="R3795" s="19">
        <v>17930</v>
      </c>
      <c r="S3795" s="19">
        <v>0</v>
      </c>
      <c r="T3795" s="19">
        <v>0</v>
      </c>
    </row>
    <row r="3796" spans="1:20" ht="29" outlineLevel="4" x14ac:dyDescent="0.35">
      <c r="A3796" s="9" t="s">
        <v>104</v>
      </c>
      <c r="B3796" s="9" t="s">
        <v>105</v>
      </c>
      <c r="C3796" s="12" t="s">
        <v>4361</v>
      </c>
      <c r="D3796" s="5" t="s">
        <v>4362</v>
      </c>
      <c r="E3796" s="9" t="s">
        <v>4363</v>
      </c>
      <c r="F3796" s="5" t="s">
        <v>41</v>
      </c>
      <c r="G3796" s="5" t="s">
        <v>4</v>
      </c>
      <c r="H3796" s="5" t="s">
        <v>4386</v>
      </c>
      <c r="I3796" s="4" t="s">
        <v>4387</v>
      </c>
      <c r="J3796" s="5" t="s">
        <v>4</v>
      </c>
      <c r="K3796" s="5" t="s">
        <v>4</v>
      </c>
      <c r="L3796" s="5" t="s">
        <v>4</v>
      </c>
      <c r="M3796" s="5" t="s">
        <v>5</v>
      </c>
      <c r="N3796" s="5" t="s">
        <v>4389</v>
      </c>
      <c r="O3796" s="18">
        <v>44694</v>
      </c>
      <c r="P3796" s="5" t="s">
        <v>7</v>
      </c>
      <c r="Q3796" s="19">
        <v>5791</v>
      </c>
      <c r="R3796" s="19">
        <v>5791</v>
      </c>
      <c r="S3796" s="19">
        <v>0</v>
      </c>
      <c r="T3796" s="19">
        <v>0</v>
      </c>
    </row>
    <row r="3797" spans="1:20" outlineLevel="3" x14ac:dyDescent="0.35">
      <c r="H3797" s="1" t="s">
        <v>11658</v>
      </c>
      <c r="O3797" s="18"/>
      <c r="Q3797" s="19">
        <f>SUBTOTAL(9,Q3794:Q3796)</f>
        <v>43750</v>
      </c>
      <c r="R3797" s="19">
        <f>SUBTOTAL(9,R3794:R3796)</f>
        <v>43750</v>
      </c>
      <c r="S3797" s="19">
        <f>SUBTOTAL(9,S3794:S3796)</f>
        <v>0</v>
      </c>
      <c r="T3797" s="19">
        <f>SUBTOTAL(9,T3794:T3796)</f>
        <v>0</v>
      </c>
    </row>
    <row r="3798" spans="1:20" ht="29" outlineLevel="4" x14ac:dyDescent="0.35">
      <c r="A3798" s="9" t="s">
        <v>104</v>
      </c>
      <c r="B3798" s="9" t="s">
        <v>105</v>
      </c>
      <c r="C3798" s="12" t="s">
        <v>4361</v>
      </c>
      <c r="D3798" s="5" t="s">
        <v>4362</v>
      </c>
      <c r="E3798" s="9" t="s">
        <v>4363</v>
      </c>
      <c r="F3798" s="5" t="s">
        <v>4</v>
      </c>
      <c r="G3798" s="5" t="s">
        <v>45</v>
      </c>
      <c r="H3798" s="5" t="s">
        <v>4391</v>
      </c>
      <c r="I3798" s="4" t="s">
        <v>4392</v>
      </c>
      <c r="J3798" s="5" t="s">
        <v>4</v>
      </c>
      <c r="K3798" s="5" t="s">
        <v>4</v>
      </c>
      <c r="L3798" s="5" t="s">
        <v>4</v>
      </c>
      <c r="M3798" s="5" t="s">
        <v>5</v>
      </c>
      <c r="N3798" s="5" t="s">
        <v>4390</v>
      </c>
      <c r="O3798" s="18">
        <v>44498</v>
      </c>
      <c r="P3798" s="5" t="s">
        <v>7</v>
      </c>
      <c r="Q3798" s="19">
        <v>2121.41</v>
      </c>
      <c r="R3798" s="19">
        <v>0</v>
      </c>
      <c r="S3798" s="19">
        <v>2121.41</v>
      </c>
      <c r="T3798" s="19">
        <v>0</v>
      </c>
    </row>
    <row r="3799" spans="1:20" ht="29" outlineLevel="4" x14ac:dyDescent="0.35">
      <c r="A3799" s="9" t="s">
        <v>104</v>
      </c>
      <c r="B3799" s="9" t="s">
        <v>105</v>
      </c>
      <c r="C3799" s="12" t="s">
        <v>4361</v>
      </c>
      <c r="D3799" s="5" t="s">
        <v>4362</v>
      </c>
      <c r="E3799" s="9" t="s">
        <v>4363</v>
      </c>
      <c r="F3799" s="5" t="s">
        <v>4</v>
      </c>
      <c r="G3799" s="5" t="s">
        <v>45</v>
      </c>
      <c r="H3799" s="5" t="s">
        <v>4391</v>
      </c>
      <c r="I3799" s="4" t="s">
        <v>4392</v>
      </c>
      <c r="J3799" s="5" t="s">
        <v>4</v>
      </c>
      <c r="K3799" s="5" t="s">
        <v>4</v>
      </c>
      <c r="L3799" s="5" t="s">
        <v>4</v>
      </c>
      <c r="M3799" s="5" t="s">
        <v>5</v>
      </c>
      <c r="N3799" s="5" t="s">
        <v>4393</v>
      </c>
      <c r="O3799" s="18">
        <v>44621</v>
      </c>
      <c r="P3799" s="5" t="s">
        <v>7</v>
      </c>
      <c r="Q3799" s="19">
        <v>2293.62</v>
      </c>
      <c r="R3799" s="19">
        <v>0</v>
      </c>
      <c r="S3799" s="19">
        <v>2293.62</v>
      </c>
      <c r="T3799" s="19">
        <v>0</v>
      </c>
    </row>
    <row r="3800" spans="1:20" ht="29" outlineLevel="4" x14ac:dyDescent="0.35">
      <c r="A3800" s="9" t="s">
        <v>104</v>
      </c>
      <c r="B3800" s="9" t="s">
        <v>105</v>
      </c>
      <c r="C3800" s="12" t="s">
        <v>4361</v>
      </c>
      <c r="D3800" s="5" t="s">
        <v>4362</v>
      </c>
      <c r="E3800" s="9" t="s">
        <v>4363</v>
      </c>
      <c r="F3800" s="5" t="s">
        <v>4</v>
      </c>
      <c r="G3800" s="5" t="s">
        <v>45</v>
      </c>
      <c r="H3800" s="5" t="s">
        <v>4391</v>
      </c>
      <c r="I3800" s="4" t="s">
        <v>4392</v>
      </c>
      <c r="J3800" s="5" t="s">
        <v>4</v>
      </c>
      <c r="K3800" s="5" t="s">
        <v>4</v>
      </c>
      <c r="L3800" s="5" t="s">
        <v>4</v>
      </c>
      <c r="M3800" s="5" t="s">
        <v>5</v>
      </c>
      <c r="N3800" s="5" t="s">
        <v>4394</v>
      </c>
      <c r="O3800" s="18">
        <v>44690</v>
      </c>
      <c r="P3800" s="5" t="s">
        <v>7</v>
      </c>
      <c r="Q3800" s="19">
        <v>2141.81</v>
      </c>
      <c r="R3800" s="19">
        <v>0</v>
      </c>
      <c r="S3800" s="19">
        <v>2141.81</v>
      </c>
      <c r="T3800" s="19">
        <v>0</v>
      </c>
    </row>
    <row r="3801" spans="1:20" ht="29" outlineLevel="4" x14ac:dyDescent="0.35">
      <c r="A3801" s="9" t="s">
        <v>104</v>
      </c>
      <c r="B3801" s="9" t="s">
        <v>105</v>
      </c>
      <c r="C3801" s="12" t="s">
        <v>4361</v>
      </c>
      <c r="D3801" s="5" t="s">
        <v>4362</v>
      </c>
      <c r="E3801" s="9" t="s">
        <v>4363</v>
      </c>
      <c r="F3801" s="5" t="s">
        <v>49</v>
      </c>
      <c r="G3801" s="5" t="s">
        <v>4</v>
      </c>
      <c r="H3801" s="5" t="s">
        <v>4391</v>
      </c>
      <c r="I3801" s="4" t="s">
        <v>4392</v>
      </c>
      <c r="J3801" s="5" t="s">
        <v>4</v>
      </c>
      <c r="K3801" s="5" t="s">
        <v>4</v>
      </c>
      <c r="L3801" s="5" t="s">
        <v>4</v>
      </c>
      <c r="M3801" s="5" t="s">
        <v>5</v>
      </c>
      <c r="N3801" s="5" t="s">
        <v>4390</v>
      </c>
      <c r="O3801" s="18">
        <v>44498</v>
      </c>
      <c r="P3801" s="5" t="s">
        <v>7</v>
      </c>
      <c r="Q3801" s="19">
        <v>33943.589999999997</v>
      </c>
      <c r="R3801" s="19">
        <v>33943.589999999997</v>
      </c>
      <c r="S3801" s="19">
        <v>0</v>
      </c>
      <c r="T3801" s="19">
        <v>0</v>
      </c>
    </row>
    <row r="3802" spans="1:20" ht="29" outlineLevel="4" x14ac:dyDescent="0.35">
      <c r="A3802" s="9" t="s">
        <v>104</v>
      </c>
      <c r="B3802" s="9" t="s">
        <v>105</v>
      </c>
      <c r="C3802" s="12" t="s">
        <v>4361</v>
      </c>
      <c r="D3802" s="5" t="s">
        <v>4362</v>
      </c>
      <c r="E3802" s="9" t="s">
        <v>4363</v>
      </c>
      <c r="F3802" s="5" t="s">
        <v>49</v>
      </c>
      <c r="G3802" s="5" t="s">
        <v>4</v>
      </c>
      <c r="H3802" s="5" t="s">
        <v>4391</v>
      </c>
      <c r="I3802" s="4" t="s">
        <v>4392</v>
      </c>
      <c r="J3802" s="5" t="s">
        <v>4</v>
      </c>
      <c r="K3802" s="5" t="s">
        <v>4</v>
      </c>
      <c r="L3802" s="5" t="s">
        <v>4</v>
      </c>
      <c r="M3802" s="5" t="s">
        <v>5</v>
      </c>
      <c r="N3802" s="5" t="s">
        <v>4393</v>
      </c>
      <c r="O3802" s="18">
        <v>44621</v>
      </c>
      <c r="P3802" s="5" t="s">
        <v>7</v>
      </c>
      <c r="Q3802" s="19">
        <v>36699.379999999997</v>
      </c>
      <c r="R3802" s="19">
        <v>36699.379999999997</v>
      </c>
      <c r="S3802" s="19">
        <v>0</v>
      </c>
      <c r="T3802" s="19">
        <v>0</v>
      </c>
    </row>
    <row r="3803" spans="1:20" ht="29" outlineLevel="4" x14ac:dyDescent="0.35">
      <c r="A3803" s="9" t="s">
        <v>104</v>
      </c>
      <c r="B3803" s="9" t="s">
        <v>105</v>
      </c>
      <c r="C3803" s="12" t="s">
        <v>4361</v>
      </c>
      <c r="D3803" s="5" t="s">
        <v>4362</v>
      </c>
      <c r="E3803" s="9" t="s">
        <v>4363</v>
      </c>
      <c r="F3803" s="5" t="s">
        <v>49</v>
      </c>
      <c r="G3803" s="5" t="s">
        <v>4</v>
      </c>
      <c r="H3803" s="5" t="s">
        <v>4391</v>
      </c>
      <c r="I3803" s="4" t="s">
        <v>4392</v>
      </c>
      <c r="J3803" s="5" t="s">
        <v>4</v>
      </c>
      <c r="K3803" s="5" t="s">
        <v>4</v>
      </c>
      <c r="L3803" s="5" t="s">
        <v>4</v>
      </c>
      <c r="M3803" s="5" t="s">
        <v>5</v>
      </c>
      <c r="N3803" s="5" t="s">
        <v>4394</v>
      </c>
      <c r="O3803" s="18">
        <v>44690</v>
      </c>
      <c r="P3803" s="5" t="s">
        <v>7</v>
      </c>
      <c r="Q3803" s="19">
        <v>34270.19</v>
      </c>
      <c r="R3803" s="19">
        <v>34270.19</v>
      </c>
      <c r="S3803" s="19">
        <v>0</v>
      </c>
      <c r="T3803" s="19">
        <v>0</v>
      </c>
    </row>
    <row r="3804" spans="1:20" outlineLevel="3" x14ac:dyDescent="0.35">
      <c r="H3804" s="1" t="s">
        <v>11659</v>
      </c>
      <c r="O3804" s="18"/>
      <c r="Q3804" s="19">
        <f>SUBTOTAL(9,Q3798:Q3803)</f>
        <v>111470</v>
      </c>
      <c r="R3804" s="19">
        <f>SUBTOTAL(9,R3798:R3803)</f>
        <v>104913.16</v>
      </c>
      <c r="S3804" s="19">
        <f>SUBTOTAL(9,S3798:S3803)</f>
        <v>6556.84</v>
      </c>
      <c r="T3804" s="19">
        <f>SUBTOTAL(9,T3798:T3803)</f>
        <v>0</v>
      </c>
    </row>
    <row r="3805" spans="1:20" outlineLevel="4" x14ac:dyDescent="0.35">
      <c r="A3805" s="9" t="s">
        <v>104</v>
      </c>
      <c r="B3805" s="9" t="s">
        <v>105</v>
      </c>
      <c r="C3805" s="12" t="s">
        <v>4361</v>
      </c>
      <c r="D3805" s="5" t="s">
        <v>4362</v>
      </c>
      <c r="E3805" s="9" t="s">
        <v>4362</v>
      </c>
      <c r="F3805" s="5" t="s">
        <v>4</v>
      </c>
      <c r="G3805" s="5" t="s">
        <v>106</v>
      </c>
      <c r="H3805" s="5" t="s">
        <v>108</v>
      </c>
      <c r="I3805" s="20" t="s">
        <v>12479</v>
      </c>
      <c r="J3805" s="5" t="s">
        <v>4</v>
      </c>
      <c r="K3805" s="5" t="s">
        <v>4</v>
      </c>
      <c r="L3805" s="5" t="s">
        <v>4</v>
      </c>
      <c r="M3805" s="5" t="s">
        <v>5</v>
      </c>
      <c r="N3805" s="5" t="s">
        <v>4395</v>
      </c>
      <c r="O3805" s="18">
        <v>44524</v>
      </c>
      <c r="P3805" s="5" t="s">
        <v>7</v>
      </c>
      <c r="Q3805" s="19">
        <v>75219</v>
      </c>
      <c r="R3805" s="19">
        <v>0</v>
      </c>
      <c r="S3805" s="19">
        <v>75219</v>
      </c>
      <c r="T3805" s="19">
        <v>0</v>
      </c>
    </row>
    <row r="3806" spans="1:20" outlineLevel="3" x14ac:dyDescent="0.35">
      <c r="H3806" s="1" t="s">
        <v>10932</v>
      </c>
      <c r="O3806" s="18"/>
      <c r="Q3806" s="19">
        <f>SUBTOTAL(9,Q3805:Q3805)</f>
        <v>75219</v>
      </c>
      <c r="R3806" s="19">
        <f>SUBTOTAL(9,R3805:R3805)</f>
        <v>0</v>
      </c>
      <c r="S3806" s="19">
        <f>SUBTOTAL(9,S3805:S3805)</f>
        <v>75219</v>
      </c>
      <c r="T3806" s="19">
        <f>SUBTOTAL(9,T3805:T3805)</f>
        <v>0</v>
      </c>
    </row>
    <row r="3807" spans="1:20" outlineLevel="4" x14ac:dyDescent="0.35">
      <c r="A3807" s="9" t="s">
        <v>104</v>
      </c>
      <c r="B3807" s="9" t="s">
        <v>105</v>
      </c>
      <c r="C3807" s="12" t="s">
        <v>4361</v>
      </c>
      <c r="D3807" s="5" t="s">
        <v>4362</v>
      </c>
      <c r="E3807" s="9" t="s">
        <v>4362</v>
      </c>
      <c r="F3807" s="5" t="s">
        <v>4</v>
      </c>
      <c r="G3807" s="5" t="s">
        <v>106</v>
      </c>
      <c r="H3807" s="5" t="s">
        <v>109</v>
      </c>
      <c r="I3807" s="20" t="s">
        <v>12480</v>
      </c>
      <c r="J3807" s="5" t="s">
        <v>4</v>
      </c>
      <c r="K3807" s="5" t="s">
        <v>4</v>
      </c>
      <c r="L3807" s="5" t="s">
        <v>4</v>
      </c>
      <c r="M3807" s="5" t="s">
        <v>5</v>
      </c>
      <c r="N3807" s="5" t="s">
        <v>4395</v>
      </c>
      <c r="O3807" s="18">
        <v>44524</v>
      </c>
      <c r="P3807" s="5" t="s">
        <v>7</v>
      </c>
      <c r="Q3807" s="19">
        <v>66354</v>
      </c>
      <c r="R3807" s="19">
        <v>0</v>
      </c>
      <c r="S3807" s="19">
        <v>66354</v>
      </c>
      <c r="T3807" s="19">
        <v>0</v>
      </c>
    </row>
    <row r="3808" spans="1:20" outlineLevel="3" x14ac:dyDescent="0.35">
      <c r="H3808" s="1" t="s">
        <v>10933</v>
      </c>
      <c r="O3808" s="18"/>
      <c r="Q3808" s="19">
        <f>SUBTOTAL(9,Q3807:Q3807)</f>
        <v>66354</v>
      </c>
      <c r="R3808" s="19">
        <f>SUBTOTAL(9,R3807:R3807)</f>
        <v>0</v>
      </c>
      <c r="S3808" s="19">
        <f>SUBTOTAL(9,S3807:S3807)</f>
        <v>66354</v>
      </c>
      <c r="T3808" s="19">
        <f>SUBTOTAL(9,T3807:T3807)</f>
        <v>0</v>
      </c>
    </row>
    <row r="3809" spans="1:20" outlineLevel="4" x14ac:dyDescent="0.35">
      <c r="A3809" s="9" t="s">
        <v>104</v>
      </c>
      <c r="B3809" s="9" t="s">
        <v>105</v>
      </c>
      <c r="C3809" s="12" t="s">
        <v>4361</v>
      </c>
      <c r="D3809" s="5" t="s">
        <v>4362</v>
      </c>
      <c r="E3809" s="9" t="s">
        <v>4362</v>
      </c>
      <c r="F3809" s="5" t="s">
        <v>4</v>
      </c>
      <c r="G3809" s="5" t="s">
        <v>106</v>
      </c>
      <c r="H3809" s="5" t="s">
        <v>110</v>
      </c>
      <c r="I3809" s="20" t="s">
        <v>12481</v>
      </c>
      <c r="J3809" s="5" t="s">
        <v>4</v>
      </c>
      <c r="K3809" s="5" t="s">
        <v>4</v>
      </c>
      <c r="L3809" s="5" t="s">
        <v>4</v>
      </c>
      <c r="M3809" s="5" t="s">
        <v>5</v>
      </c>
      <c r="N3809" s="5" t="s">
        <v>4395</v>
      </c>
      <c r="O3809" s="18">
        <v>44524</v>
      </c>
      <c r="P3809" s="5" t="s">
        <v>7</v>
      </c>
      <c r="Q3809" s="19">
        <v>12459</v>
      </c>
      <c r="R3809" s="19">
        <v>0</v>
      </c>
      <c r="S3809" s="19">
        <v>12459</v>
      </c>
      <c r="T3809" s="19">
        <v>0</v>
      </c>
    </row>
    <row r="3810" spans="1:20" outlineLevel="3" x14ac:dyDescent="0.35">
      <c r="H3810" s="1" t="s">
        <v>10934</v>
      </c>
      <c r="O3810" s="18"/>
      <c r="Q3810" s="19">
        <f>SUBTOTAL(9,Q3809:Q3809)</f>
        <v>12459</v>
      </c>
      <c r="R3810" s="19">
        <f>SUBTOTAL(9,R3809:R3809)</f>
        <v>0</v>
      </c>
      <c r="S3810" s="19">
        <f>SUBTOTAL(9,S3809:S3809)</f>
        <v>12459</v>
      </c>
      <c r="T3810" s="19">
        <f>SUBTOTAL(9,T3809:T3809)</f>
        <v>0</v>
      </c>
    </row>
    <row r="3811" spans="1:20" outlineLevel="2" x14ac:dyDescent="0.35">
      <c r="C3811" s="11" t="s">
        <v>10361</v>
      </c>
      <c r="O3811" s="18"/>
      <c r="Q3811" s="19">
        <f>SUBTOTAL(9,Q3777:Q3809)</f>
        <v>902743.01</v>
      </c>
      <c r="R3811" s="19">
        <f>SUBTOTAL(9,R3777:R3809)</f>
        <v>716813.3</v>
      </c>
      <c r="S3811" s="19">
        <f>SUBTOTAL(9,S3777:S3809)</f>
        <v>185929.71</v>
      </c>
      <c r="T3811" s="19">
        <f>SUBTOTAL(9,T3777:T3809)</f>
        <v>0</v>
      </c>
    </row>
    <row r="3812" spans="1:20" outlineLevel="4" x14ac:dyDescent="0.35">
      <c r="A3812" s="9" t="s">
        <v>104</v>
      </c>
      <c r="B3812" s="9" t="s">
        <v>105</v>
      </c>
      <c r="C3812" s="12" t="s">
        <v>4396</v>
      </c>
      <c r="D3812" s="5" t="s">
        <v>4397</v>
      </c>
      <c r="E3812" s="9" t="s">
        <v>4397</v>
      </c>
      <c r="F3812" s="5" t="s">
        <v>4</v>
      </c>
      <c r="G3812" s="5" t="s">
        <v>106</v>
      </c>
      <c r="H3812" s="5" t="s">
        <v>108</v>
      </c>
      <c r="I3812" s="20" t="s">
        <v>12479</v>
      </c>
      <c r="J3812" s="5" t="s">
        <v>4</v>
      </c>
      <c r="K3812" s="5" t="s">
        <v>4</v>
      </c>
      <c r="L3812" s="5" t="s">
        <v>4</v>
      </c>
      <c r="M3812" s="5" t="s">
        <v>5</v>
      </c>
      <c r="N3812" s="5" t="s">
        <v>4398</v>
      </c>
      <c r="O3812" s="18">
        <v>44524</v>
      </c>
      <c r="P3812" s="5" t="s">
        <v>7</v>
      </c>
      <c r="Q3812" s="19">
        <v>164200</v>
      </c>
      <c r="R3812" s="19">
        <v>0</v>
      </c>
      <c r="S3812" s="19">
        <v>164200</v>
      </c>
      <c r="T3812" s="19">
        <v>0</v>
      </c>
    </row>
    <row r="3813" spans="1:20" outlineLevel="3" x14ac:dyDescent="0.35">
      <c r="H3813" s="1" t="s">
        <v>10932</v>
      </c>
      <c r="O3813" s="18"/>
      <c r="Q3813" s="19">
        <f>SUBTOTAL(9,Q3812:Q3812)</f>
        <v>164200</v>
      </c>
      <c r="R3813" s="19">
        <f>SUBTOTAL(9,R3812:R3812)</f>
        <v>0</v>
      </c>
      <c r="S3813" s="19">
        <f>SUBTOTAL(9,S3812:S3812)</f>
        <v>164200</v>
      </c>
      <c r="T3813" s="19">
        <f>SUBTOTAL(9,T3812:T3812)</f>
        <v>0</v>
      </c>
    </row>
    <row r="3814" spans="1:20" outlineLevel="4" x14ac:dyDescent="0.35">
      <c r="A3814" s="9" t="s">
        <v>104</v>
      </c>
      <c r="B3814" s="9" t="s">
        <v>105</v>
      </c>
      <c r="C3814" s="12" t="s">
        <v>4396</v>
      </c>
      <c r="D3814" s="5" t="s">
        <v>4397</v>
      </c>
      <c r="E3814" s="9" t="s">
        <v>4397</v>
      </c>
      <c r="F3814" s="5" t="s">
        <v>4</v>
      </c>
      <c r="G3814" s="5" t="s">
        <v>106</v>
      </c>
      <c r="H3814" s="5" t="s">
        <v>109</v>
      </c>
      <c r="I3814" s="20" t="s">
        <v>12480</v>
      </c>
      <c r="J3814" s="5" t="s">
        <v>4</v>
      </c>
      <c r="K3814" s="5" t="s">
        <v>4</v>
      </c>
      <c r="L3814" s="5" t="s">
        <v>4</v>
      </c>
      <c r="M3814" s="5" t="s">
        <v>5</v>
      </c>
      <c r="N3814" s="5" t="s">
        <v>4398</v>
      </c>
      <c r="O3814" s="18">
        <v>44524</v>
      </c>
      <c r="P3814" s="5" t="s">
        <v>7</v>
      </c>
      <c r="Q3814" s="19">
        <v>109182</v>
      </c>
      <c r="R3814" s="19">
        <v>0</v>
      </c>
      <c r="S3814" s="19">
        <v>109182</v>
      </c>
      <c r="T3814" s="19">
        <v>0</v>
      </c>
    </row>
    <row r="3815" spans="1:20" outlineLevel="3" x14ac:dyDescent="0.35">
      <c r="H3815" s="1" t="s">
        <v>10933</v>
      </c>
      <c r="O3815" s="18"/>
      <c r="Q3815" s="19">
        <f>SUBTOTAL(9,Q3814:Q3814)</f>
        <v>109182</v>
      </c>
      <c r="R3815" s="19">
        <f>SUBTOTAL(9,R3814:R3814)</f>
        <v>0</v>
      </c>
      <c r="S3815" s="19">
        <f>SUBTOTAL(9,S3814:S3814)</f>
        <v>109182</v>
      </c>
      <c r="T3815" s="19">
        <f>SUBTOTAL(9,T3814:T3814)</f>
        <v>0</v>
      </c>
    </row>
    <row r="3816" spans="1:20" outlineLevel="4" x14ac:dyDescent="0.35">
      <c r="A3816" s="9" t="s">
        <v>104</v>
      </c>
      <c r="B3816" s="9" t="s">
        <v>105</v>
      </c>
      <c r="C3816" s="12" t="s">
        <v>4396</v>
      </c>
      <c r="D3816" s="5" t="s">
        <v>4397</v>
      </c>
      <c r="E3816" s="9" t="s">
        <v>4397</v>
      </c>
      <c r="F3816" s="5" t="s">
        <v>4</v>
      </c>
      <c r="G3816" s="5" t="s">
        <v>106</v>
      </c>
      <c r="H3816" s="5" t="s">
        <v>110</v>
      </c>
      <c r="I3816" s="20" t="s">
        <v>12481</v>
      </c>
      <c r="J3816" s="5" t="s">
        <v>4</v>
      </c>
      <c r="K3816" s="5" t="s">
        <v>4</v>
      </c>
      <c r="L3816" s="5" t="s">
        <v>4</v>
      </c>
      <c r="M3816" s="5" t="s">
        <v>5</v>
      </c>
      <c r="N3816" s="5" t="s">
        <v>4398</v>
      </c>
      <c r="O3816" s="18">
        <v>44524</v>
      </c>
      <c r="P3816" s="5" t="s">
        <v>7</v>
      </c>
      <c r="Q3816" s="19">
        <v>42359</v>
      </c>
      <c r="R3816" s="19">
        <v>0</v>
      </c>
      <c r="S3816" s="19">
        <v>42359</v>
      </c>
      <c r="T3816" s="19">
        <v>0</v>
      </c>
    </row>
    <row r="3817" spans="1:20" outlineLevel="3" x14ac:dyDescent="0.35">
      <c r="H3817" s="1" t="s">
        <v>10934</v>
      </c>
      <c r="O3817" s="18"/>
      <c r="Q3817" s="19">
        <f>SUBTOTAL(9,Q3816:Q3816)</f>
        <v>42359</v>
      </c>
      <c r="R3817" s="19">
        <f>SUBTOTAL(9,R3816:R3816)</f>
        <v>0</v>
      </c>
      <c r="S3817" s="19">
        <f>SUBTOTAL(9,S3816:S3816)</f>
        <v>42359</v>
      </c>
      <c r="T3817" s="19">
        <f>SUBTOTAL(9,T3816:T3816)</f>
        <v>0</v>
      </c>
    </row>
    <row r="3818" spans="1:20" outlineLevel="2" x14ac:dyDescent="0.35">
      <c r="C3818" s="11" t="s">
        <v>10362</v>
      </c>
      <c r="O3818" s="18"/>
      <c r="Q3818" s="19">
        <f>SUBTOTAL(9,Q3812:Q3816)</f>
        <v>315741</v>
      </c>
      <c r="R3818" s="19">
        <f>SUBTOTAL(9,R3812:R3816)</f>
        <v>0</v>
      </c>
      <c r="S3818" s="19">
        <f>SUBTOTAL(9,S3812:S3816)</f>
        <v>315741</v>
      </c>
      <c r="T3818" s="19">
        <f>SUBTOTAL(9,T3812:T3816)</f>
        <v>0</v>
      </c>
    </row>
    <row r="3819" spans="1:20" ht="29" outlineLevel="4" x14ac:dyDescent="0.35">
      <c r="A3819" s="9" t="s">
        <v>74</v>
      </c>
      <c r="B3819" s="9" t="s">
        <v>75</v>
      </c>
      <c r="C3819" s="12" t="s">
        <v>4399</v>
      </c>
      <c r="D3819" s="5" t="s">
        <v>4400</v>
      </c>
      <c r="E3819" s="9" t="s">
        <v>4400</v>
      </c>
      <c r="F3819" s="5" t="s">
        <v>4</v>
      </c>
      <c r="G3819" s="5" t="s">
        <v>729</v>
      </c>
      <c r="H3819" s="5" t="s">
        <v>4402</v>
      </c>
      <c r="I3819" s="4" t="s">
        <v>4403</v>
      </c>
      <c r="J3819" s="5" t="s">
        <v>4</v>
      </c>
      <c r="K3819" s="5" t="s">
        <v>4</v>
      </c>
      <c r="L3819" s="5" t="s">
        <v>4</v>
      </c>
      <c r="M3819" s="5" t="s">
        <v>5</v>
      </c>
      <c r="N3819" s="5" t="s">
        <v>4401</v>
      </c>
      <c r="O3819" s="18">
        <v>44403</v>
      </c>
      <c r="P3819" s="5" t="s">
        <v>7</v>
      </c>
      <c r="Q3819" s="19">
        <v>19798</v>
      </c>
      <c r="R3819" s="19">
        <v>0</v>
      </c>
      <c r="S3819" s="19">
        <v>19798</v>
      </c>
      <c r="T3819" s="19">
        <v>0</v>
      </c>
    </row>
    <row r="3820" spans="1:20" ht="29" outlineLevel="4" x14ac:dyDescent="0.35">
      <c r="A3820" s="9" t="s">
        <v>74</v>
      </c>
      <c r="B3820" s="9" t="s">
        <v>75</v>
      </c>
      <c r="C3820" s="12" t="s">
        <v>4399</v>
      </c>
      <c r="D3820" s="5" t="s">
        <v>4400</v>
      </c>
      <c r="E3820" s="9" t="s">
        <v>4400</v>
      </c>
      <c r="F3820" s="5" t="s">
        <v>4</v>
      </c>
      <c r="G3820" s="5" t="s">
        <v>729</v>
      </c>
      <c r="H3820" s="5" t="s">
        <v>4402</v>
      </c>
      <c r="I3820" s="4" t="s">
        <v>4403</v>
      </c>
      <c r="J3820" s="5" t="s">
        <v>4</v>
      </c>
      <c r="K3820" s="5" t="s">
        <v>4</v>
      </c>
      <c r="L3820" s="5" t="s">
        <v>4</v>
      </c>
      <c r="M3820" s="5" t="s">
        <v>5</v>
      </c>
      <c r="N3820" s="5" t="s">
        <v>4404</v>
      </c>
      <c r="O3820" s="18">
        <v>44498</v>
      </c>
      <c r="P3820" s="5" t="s">
        <v>7</v>
      </c>
      <c r="Q3820" s="19">
        <v>23541</v>
      </c>
      <c r="R3820" s="19">
        <v>0</v>
      </c>
      <c r="S3820" s="19">
        <v>23541</v>
      </c>
      <c r="T3820" s="19">
        <v>0</v>
      </c>
    </row>
    <row r="3821" spans="1:20" ht="29" outlineLevel="4" x14ac:dyDescent="0.35">
      <c r="A3821" s="9" t="s">
        <v>74</v>
      </c>
      <c r="B3821" s="9" t="s">
        <v>75</v>
      </c>
      <c r="C3821" s="12" t="s">
        <v>4399</v>
      </c>
      <c r="D3821" s="5" t="s">
        <v>4400</v>
      </c>
      <c r="E3821" s="9" t="s">
        <v>4400</v>
      </c>
      <c r="F3821" s="5" t="s">
        <v>4</v>
      </c>
      <c r="G3821" s="5" t="s">
        <v>729</v>
      </c>
      <c r="H3821" s="5" t="s">
        <v>4402</v>
      </c>
      <c r="I3821" s="4" t="s">
        <v>4403</v>
      </c>
      <c r="J3821" s="5" t="s">
        <v>4</v>
      </c>
      <c r="K3821" s="5" t="s">
        <v>4</v>
      </c>
      <c r="L3821" s="5" t="s">
        <v>4</v>
      </c>
      <c r="M3821" s="5" t="s">
        <v>5</v>
      </c>
      <c r="N3821" s="5" t="s">
        <v>4405</v>
      </c>
      <c r="O3821" s="18">
        <v>44550</v>
      </c>
      <c r="P3821" s="5" t="s">
        <v>7</v>
      </c>
      <c r="Q3821" s="19">
        <v>67489</v>
      </c>
      <c r="R3821" s="19">
        <v>0</v>
      </c>
      <c r="S3821" s="19">
        <v>67489</v>
      </c>
      <c r="T3821" s="19">
        <v>0</v>
      </c>
    </row>
    <row r="3822" spans="1:20" ht="29" outlineLevel="4" x14ac:dyDescent="0.35">
      <c r="A3822" s="9" t="s">
        <v>74</v>
      </c>
      <c r="B3822" s="9" t="s">
        <v>75</v>
      </c>
      <c r="C3822" s="12" t="s">
        <v>4399</v>
      </c>
      <c r="D3822" s="5" t="s">
        <v>4400</v>
      </c>
      <c r="E3822" s="9" t="s">
        <v>4400</v>
      </c>
      <c r="F3822" s="5" t="s">
        <v>4</v>
      </c>
      <c r="G3822" s="5" t="s">
        <v>729</v>
      </c>
      <c r="H3822" s="5" t="s">
        <v>4402</v>
      </c>
      <c r="I3822" s="4" t="s">
        <v>4403</v>
      </c>
      <c r="J3822" s="5" t="s">
        <v>4</v>
      </c>
      <c r="K3822" s="5" t="s">
        <v>4</v>
      </c>
      <c r="L3822" s="5" t="s">
        <v>4</v>
      </c>
      <c r="M3822" s="5" t="s">
        <v>5</v>
      </c>
      <c r="N3822" s="5" t="s">
        <v>4406</v>
      </c>
      <c r="O3822" s="18">
        <v>44627</v>
      </c>
      <c r="P3822" s="5" t="s">
        <v>7</v>
      </c>
      <c r="Q3822" s="19">
        <v>8683</v>
      </c>
      <c r="R3822" s="19">
        <v>0</v>
      </c>
      <c r="S3822" s="19">
        <v>8683</v>
      </c>
      <c r="T3822" s="19">
        <v>0</v>
      </c>
    </row>
    <row r="3823" spans="1:20" ht="29" outlineLevel="4" x14ac:dyDescent="0.35">
      <c r="A3823" s="9" t="s">
        <v>74</v>
      </c>
      <c r="B3823" s="9" t="s">
        <v>75</v>
      </c>
      <c r="C3823" s="12" t="s">
        <v>4399</v>
      </c>
      <c r="D3823" s="5" t="s">
        <v>4400</v>
      </c>
      <c r="E3823" s="9" t="s">
        <v>4400</v>
      </c>
      <c r="F3823" s="5" t="s">
        <v>4</v>
      </c>
      <c r="G3823" s="5" t="s">
        <v>729</v>
      </c>
      <c r="H3823" s="5" t="s">
        <v>4402</v>
      </c>
      <c r="I3823" s="4" t="s">
        <v>4403</v>
      </c>
      <c r="J3823" s="5" t="s">
        <v>4</v>
      </c>
      <c r="K3823" s="5" t="s">
        <v>4</v>
      </c>
      <c r="L3823" s="5" t="s">
        <v>4</v>
      </c>
      <c r="M3823" s="5" t="s">
        <v>5</v>
      </c>
      <c r="N3823" s="5" t="s">
        <v>4407</v>
      </c>
      <c r="O3823" s="18">
        <v>44690</v>
      </c>
      <c r="P3823" s="5" t="s">
        <v>7</v>
      </c>
      <c r="Q3823" s="19">
        <v>7680</v>
      </c>
      <c r="R3823" s="19">
        <v>0</v>
      </c>
      <c r="S3823" s="19">
        <v>7680</v>
      </c>
      <c r="T3823" s="19">
        <v>0</v>
      </c>
    </row>
    <row r="3824" spans="1:20" outlineLevel="3" x14ac:dyDescent="0.35">
      <c r="H3824" s="1" t="s">
        <v>11660</v>
      </c>
      <c r="O3824" s="18"/>
      <c r="Q3824" s="19">
        <f>SUBTOTAL(9,Q3819:Q3823)</f>
        <v>127191</v>
      </c>
      <c r="R3824" s="19">
        <f>SUBTOTAL(9,R3819:R3823)</f>
        <v>0</v>
      </c>
      <c r="S3824" s="19">
        <f>SUBTOTAL(9,S3819:S3823)</f>
        <v>127191</v>
      </c>
      <c r="T3824" s="19">
        <f>SUBTOTAL(9,T3819:T3823)</f>
        <v>0</v>
      </c>
    </row>
    <row r="3825" spans="1:20" ht="58" outlineLevel="4" x14ac:dyDescent="0.35">
      <c r="A3825" s="9" t="s">
        <v>74</v>
      </c>
      <c r="B3825" s="9" t="s">
        <v>75</v>
      </c>
      <c r="C3825" s="12" t="s">
        <v>4399</v>
      </c>
      <c r="D3825" s="5" t="s">
        <v>4400</v>
      </c>
      <c r="E3825" s="9" t="s">
        <v>4400</v>
      </c>
      <c r="F3825" s="5" t="s">
        <v>4</v>
      </c>
      <c r="G3825" s="5" t="s">
        <v>729</v>
      </c>
      <c r="H3825" s="5" t="s">
        <v>4409</v>
      </c>
      <c r="I3825" s="4" t="s">
        <v>12661</v>
      </c>
      <c r="J3825" s="5" t="s">
        <v>4</v>
      </c>
      <c r="K3825" s="5" t="s">
        <v>4</v>
      </c>
      <c r="L3825" s="5" t="s">
        <v>4</v>
      </c>
      <c r="M3825" s="5" t="s">
        <v>5</v>
      </c>
      <c r="N3825" s="5" t="s">
        <v>4408</v>
      </c>
      <c r="O3825" s="18">
        <v>44559</v>
      </c>
      <c r="P3825" s="5" t="s">
        <v>7</v>
      </c>
      <c r="Q3825" s="19">
        <v>22906</v>
      </c>
      <c r="R3825" s="19">
        <v>0</v>
      </c>
      <c r="S3825" s="19">
        <v>22906</v>
      </c>
      <c r="T3825" s="19">
        <v>0</v>
      </c>
    </row>
    <row r="3826" spans="1:20" outlineLevel="3" x14ac:dyDescent="0.35">
      <c r="H3826" s="1" t="s">
        <v>11661</v>
      </c>
      <c r="O3826" s="18"/>
      <c r="Q3826" s="19">
        <f>SUBTOTAL(9,Q3825:Q3825)</f>
        <v>22906</v>
      </c>
      <c r="R3826" s="19">
        <f>SUBTOTAL(9,R3825:R3825)</f>
        <v>0</v>
      </c>
      <c r="S3826" s="19">
        <f>SUBTOTAL(9,S3825:S3825)</f>
        <v>22906</v>
      </c>
      <c r="T3826" s="19">
        <f>SUBTOTAL(9,T3825:T3825)</f>
        <v>0</v>
      </c>
    </row>
    <row r="3827" spans="1:20" ht="58" outlineLevel="4" x14ac:dyDescent="0.35">
      <c r="A3827" s="9" t="s">
        <v>74</v>
      </c>
      <c r="B3827" s="9" t="s">
        <v>75</v>
      </c>
      <c r="C3827" s="12" t="s">
        <v>4399</v>
      </c>
      <c r="D3827" s="5" t="s">
        <v>4400</v>
      </c>
      <c r="E3827" s="9" t="s">
        <v>4400</v>
      </c>
      <c r="F3827" s="5" t="s">
        <v>4</v>
      </c>
      <c r="G3827" s="5" t="s">
        <v>729</v>
      </c>
      <c r="H3827" s="5" t="s">
        <v>4411</v>
      </c>
      <c r="I3827" s="4" t="s">
        <v>12662</v>
      </c>
      <c r="J3827" s="5" t="s">
        <v>4</v>
      </c>
      <c r="K3827" s="5" t="s">
        <v>4</v>
      </c>
      <c r="L3827" s="5" t="s">
        <v>4</v>
      </c>
      <c r="M3827" s="5" t="s">
        <v>5</v>
      </c>
      <c r="N3827" s="5" t="s">
        <v>4410</v>
      </c>
      <c r="O3827" s="18">
        <v>44404</v>
      </c>
      <c r="P3827" s="5" t="s">
        <v>7</v>
      </c>
      <c r="Q3827" s="19">
        <v>266721</v>
      </c>
      <c r="R3827" s="19">
        <v>0</v>
      </c>
      <c r="S3827" s="19">
        <v>266721</v>
      </c>
      <c r="T3827" s="19">
        <v>0</v>
      </c>
    </row>
    <row r="3828" spans="1:20" ht="58" outlineLevel="4" x14ac:dyDescent="0.35">
      <c r="A3828" s="9" t="s">
        <v>74</v>
      </c>
      <c r="B3828" s="9" t="s">
        <v>75</v>
      </c>
      <c r="C3828" s="12" t="s">
        <v>4399</v>
      </c>
      <c r="D3828" s="5" t="s">
        <v>4400</v>
      </c>
      <c r="E3828" s="9" t="s">
        <v>4400</v>
      </c>
      <c r="F3828" s="5" t="s">
        <v>4</v>
      </c>
      <c r="G3828" s="5" t="s">
        <v>729</v>
      </c>
      <c r="H3828" s="5" t="s">
        <v>4411</v>
      </c>
      <c r="I3828" s="4" t="s">
        <v>12662</v>
      </c>
      <c r="J3828" s="5" t="s">
        <v>4</v>
      </c>
      <c r="K3828" s="5" t="s">
        <v>4</v>
      </c>
      <c r="L3828" s="5" t="s">
        <v>4</v>
      </c>
      <c r="M3828" s="5" t="s">
        <v>5</v>
      </c>
      <c r="N3828" s="5" t="s">
        <v>4412</v>
      </c>
      <c r="O3828" s="18">
        <v>44440</v>
      </c>
      <c r="P3828" s="5" t="s">
        <v>7</v>
      </c>
      <c r="Q3828" s="19">
        <v>223947</v>
      </c>
      <c r="R3828" s="19">
        <v>0</v>
      </c>
      <c r="S3828" s="19">
        <v>223947</v>
      </c>
      <c r="T3828" s="19">
        <v>0</v>
      </c>
    </row>
    <row r="3829" spans="1:20" ht="58" outlineLevel="4" x14ac:dyDescent="0.35">
      <c r="A3829" s="9" t="s">
        <v>74</v>
      </c>
      <c r="B3829" s="9" t="s">
        <v>75</v>
      </c>
      <c r="C3829" s="12" t="s">
        <v>4399</v>
      </c>
      <c r="D3829" s="5" t="s">
        <v>4400</v>
      </c>
      <c r="E3829" s="9" t="s">
        <v>4400</v>
      </c>
      <c r="F3829" s="5" t="s">
        <v>4</v>
      </c>
      <c r="G3829" s="5" t="s">
        <v>729</v>
      </c>
      <c r="H3829" s="5" t="s">
        <v>4411</v>
      </c>
      <c r="I3829" s="4" t="s">
        <v>12662</v>
      </c>
      <c r="J3829" s="5" t="s">
        <v>4</v>
      </c>
      <c r="K3829" s="5" t="s">
        <v>4</v>
      </c>
      <c r="L3829" s="5" t="s">
        <v>4</v>
      </c>
      <c r="M3829" s="5" t="s">
        <v>5</v>
      </c>
      <c r="N3829" s="5" t="s">
        <v>4413</v>
      </c>
      <c r="O3829" s="18">
        <v>44468</v>
      </c>
      <c r="P3829" s="5" t="s">
        <v>7</v>
      </c>
      <c r="Q3829" s="19">
        <v>15103</v>
      </c>
      <c r="R3829" s="19">
        <v>0</v>
      </c>
      <c r="S3829" s="19">
        <v>15103</v>
      </c>
      <c r="T3829" s="19">
        <v>0</v>
      </c>
    </row>
    <row r="3830" spans="1:20" ht="58" outlineLevel="4" x14ac:dyDescent="0.35">
      <c r="A3830" s="9" t="s">
        <v>74</v>
      </c>
      <c r="B3830" s="9" t="s">
        <v>75</v>
      </c>
      <c r="C3830" s="12" t="s">
        <v>4399</v>
      </c>
      <c r="D3830" s="5" t="s">
        <v>4400</v>
      </c>
      <c r="E3830" s="9" t="s">
        <v>4400</v>
      </c>
      <c r="F3830" s="5" t="s">
        <v>4</v>
      </c>
      <c r="G3830" s="5" t="s">
        <v>729</v>
      </c>
      <c r="H3830" s="5" t="s">
        <v>4411</v>
      </c>
      <c r="I3830" s="4" t="s">
        <v>12662</v>
      </c>
      <c r="J3830" s="5" t="s">
        <v>4</v>
      </c>
      <c r="K3830" s="5" t="s">
        <v>4</v>
      </c>
      <c r="L3830" s="5" t="s">
        <v>4</v>
      </c>
      <c r="M3830" s="5" t="s">
        <v>5</v>
      </c>
      <c r="N3830" s="5" t="s">
        <v>4414</v>
      </c>
      <c r="O3830" s="18">
        <v>44498</v>
      </c>
      <c r="P3830" s="5" t="s">
        <v>7</v>
      </c>
      <c r="Q3830" s="19">
        <v>11523</v>
      </c>
      <c r="R3830" s="19">
        <v>0</v>
      </c>
      <c r="S3830" s="19">
        <v>11523</v>
      </c>
      <c r="T3830" s="19">
        <v>0</v>
      </c>
    </row>
    <row r="3831" spans="1:20" ht="58" outlineLevel="4" x14ac:dyDescent="0.35">
      <c r="A3831" s="9" t="s">
        <v>74</v>
      </c>
      <c r="B3831" s="9" t="s">
        <v>75</v>
      </c>
      <c r="C3831" s="12" t="s">
        <v>4399</v>
      </c>
      <c r="D3831" s="5" t="s">
        <v>4400</v>
      </c>
      <c r="E3831" s="9" t="s">
        <v>4400</v>
      </c>
      <c r="F3831" s="5" t="s">
        <v>4</v>
      </c>
      <c r="G3831" s="5" t="s">
        <v>729</v>
      </c>
      <c r="H3831" s="5" t="s">
        <v>4411</v>
      </c>
      <c r="I3831" s="4" t="s">
        <v>12662</v>
      </c>
      <c r="J3831" s="5" t="s">
        <v>4</v>
      </c>
      <c r="K3831" s="5" t="s">
        <v>4</v>
      </c>
      <c r="L3831" s="5" t="s">
        <v>4</v>
      </c>
      <c r="M3831" s="5" t="s">
        <v>5</v>
      </c>
      <c r="N3831" s="5" t="s">
        <v>4415</v>
      </c>
      <c r="O3831" s="18">
        <v>44540</v>
      </c>
      <c r="P3831" s="5" t="s">
        <v>7</v>
      </c>
      <c r="Q3831" s="19">
        <v>4563</v>
      </c>
      <c r="R3831" s="19">
        <v>0</v>
      </c>
      <c r="S3831" s="19">
        <v>4563</v>
      </c>
      <c r="T3831" s="19">
        <v>0</v>
      </c>
    </row>
    <row r="3832" spans="1:20" ht="58" outlineLevel="4" x14ac:dyDescent="0.35">
      <c r="A3832" s="9" t="s">
        <v>74</v>
      </c>
      <c r="B3832" s="9" t="s">
        <v>75</v>
      </c>
      <c r="C3832" s="12" t="s">
        <v>4399</v>
      </c>
      <c r="D3832" s="5" t="s">
        <v>4400</v>
      </c>
      <c r="E3832" s="9" t="s">
        <v>4400</v>
      </c>
      <c r="F3832" s="5" t="s">
        <v>4</v>
      </c>
      <c r="G3832" s="5" t="s">
        <v>729</v>
      </c>
      <c r="H3832" s="5" t="s">
        <v>4411</v>
      </c>
      <c r="I3832" s="4" t="s">
        <v>12662</v>
      </c>
      <c r="J3832" s="5" t="s">
        <v>4</v>
      </c>
      <c r="K3832" s="5" t="s">
        <v>4</v>
      </c>
      <c r="L3832" s="5" t="s">
        <v>4</v>
      </c>
      <c r="M3832" s="5" t="s">
        <v>5</v>
      </c>
      <c r="N3832" s="5" t="s">
        <v>4416</v>
      </c>
      <c r="O3832" s="18">
        <v>44692</v>
      </c>
      <c r="P3832" s="5" t="s">
        <v>7</v>
      </c>
      <c r="Q3832" s="19">
        <v>3530</v>
      </c>
      <c r="R3832" s="19">
        <v>0</v>
      </c>
      <c r="S3832" s="19">
        <v>3530</v>
      </c>
      <c r="T3832" s="19">
        <v>0</v>
      </c>
    </row>
    <row r="3833" spans="1:20" ht="58" outlineLevel="4" x14ac:dyDescent="0.35">
      <c r="A3833" s="9" t="s">
        <v>74</v>
      </c>
      <c r="B3833" s="9" t="s">
        <v>75</v>
      </c>
      <c r="C3833" s="12" t="s">
        <v>4399</v>
      </c>
      <c r="D3833" s="5" t="s">
        <v>4400</v>
      </c>
      <c r="E3833" s="9" t="s">
        <v>4400</v>
      </c>
      <c r="F3833" s="5" t="s">
        <v>4</v>
      </c>
      <c r="G3833" s="5" t="s">
        <v>729</v>
      </c>
      <c r="H3833" s="5" t="s">
        <v>4411</v>
      </c>
      <c r="I3833" s="4" t="s">
        <v>12662</v>
      </c>
      <c r="J3833" s="5" t="s">
        <v>4</v>
      </c>
      <c r="K3833" s="5" t="s">
        <v>4</v>
      </c>
      <c r="L3833" s="5" t="s">
        <v>4</v>
      </c>
      <c r="M3833" s="5" t="s">
        <v>5</v>
      </c>
      <c r="N3833" s="5" t="s">
        <v>4417</v>
      </c>
      <c r="O3833" s="18">
        <v>44736</v>
      </c>
      <c r="P3833" s="5" t="s">
        <v>7</v>
      </c>
      <c r="Q3833" s="19">
        <v>5294</v>
      </c>
      <c r="R3833" s="19">
        <v>0</v>
      </c>
      <c r="S3833" s="19">
        <v>5294</v>
      </c>
      <c r="T3833" s="19">
        <v>0</v>
      </c>
    </row>
    <row r="3834" spans="1:20" outlineLevel="3" x14ac:dyDescent="0.35">
      <c r="H3834" s="1" t="s">
        <v>11662</v>
      </c>
      <c r="O3834" s="18"/>
      <c r="Q3834" s="19">
        <f>SUBTOTAL(9,Q3827:Q3833)</f>
        <v>530681</v>
      </c>
      <c r="R3834" s="19">
        <f>SUBTOTAL(9,R3827:R3833)</f>
        <v>0</v>
      </c>
      <c r="S3834" s="19">
        <f>SUBTOTAL(9,S3827:S3833)</f>
        <v>530681</v>
      </c>
      <c r="T3834" s="19">
        <f>SUBTOTAL(9,T3827:T3833)</f>
        <v>0</v>
      </c>
    </row>
    <row r="3835" spans="1:20" outlineLevel="4" x14ac:dyDescent="0.35">
      <c r="A3835" s="9" t="s">
        <v>74</v>
      </c>
      <c r="B3835" s="9" t="s">
        <v>75</v>
      </c>
      <c r="C3835" s="12" t="s">
        <v>4399</v>
      </c>
      <c r="D3835" s="5" t="s">
        <v>4400</v>
      </c>
      <c r="E3835" s="9" t="s">
        <v>4400</v>
      </c>
      <c r="F3835" s="5" t="s">
        <v>77</v>
      </c>
      <c r="G3835" s="5" t="s">
        <v>4</v>
      </c>
      <c r="H3835" s="5" t="s">
        <v>4419</v>
      </c>
      <c r="I3835" s="4" t="s">
        <v>4420</v>
      </c>
      <c r="J3835" s="5" t="s">
        <v>4</v>
      </c>
      <c r="K3835" s="5" t="s">
        <v>4</v>
      </c>
      <c r="L3835" s="5" t="s">
        <v>4</v>
      </c>
      <c r="M3835" s="5" t="s">
        <v>5</v>
      </c>
      <c r="N3835" s="5" t="s">
        <v>4418</v>
      </c>
      <c r="O3835" s="18">
        <v>44636</v>
      </c>
      <c r="P3835" s="5" t="s">
        <v>7</v>
      </c>
      <c r="Q3835" s="19">
        <v>466</v>
      </c>
      <c r="R3835" s="19">
        <v>466</v>
      </c>
      <c r="S3835" s="19">
        <v>0</v>
      </c>
      <c r="T3835" s="19">
        <v>0</v>
      </c>
    </row>
    <row r="3836" spans="1:20" outlineLevel="3" x14ac:dyDescent="0.35">
      <c r="H3836" s="1" t="s">
        <v>11663</v>
      </c>
      <c r="O3836" s="18"/>
      <c r="Q3836" s="19">
        <f>SUBTOTAL(9,Q3835:Q3835)</f>
        <v>466</v>
      </c>
      <c r="R3836" s="19">
        <f>SUBTOTAL(9,R3835:R3835)</f>
        <v>466</v>
      </c>
      <c r="S3836" s="19">
        <f>SUBTOTAL(9,S3835:S3835)</f>
        <v>0</v>
      </c>
      <c r="T3836" s="19">
        <f>SUBTOTAL(9,T3835:T3835)</f>
        <v>0</v>
      </c>
    </row>
    <row r="3837" spans="1:20" outlineLevel="4" x14ac:dyDescent="0.35">
      <c r="A3837" s="9" t="s">
        <v>74</v>
      </c>
      <c r="B3837" s="9" t="s">
        <v>75</v>
      </c>
      <c r="C3837" s="12" t="s">
        <v>4399</v>
      </c>
      <c r="D3837" s="5" t="s">
        <v>4400</v>
      </c>
      <c r="E3837" s="9" t="s">
        <v>4400</v>
      </c>
      <c r="F3837" s="5" t="s">
        <v>77</v>
      </c>
      <c r="G3837" s="5" t="s">
        <v>4</v>
      </c>
      <c r="H3837" s="5" t="s">
        <v>4422</v>
      </c>
      <c r="I3837" s="4" t="s">
        <v>4420</v>
      </c>
      <c r="J3837" s="5" t="s">
        <v>4</v>
      </c>
      <c r="K3837" s="5" t="s">
        <v>4</v>
      </c>
      <c r="L3837" s="5" t="s">
        <v>4</v>
      </c>
      <c r="M3837" s="5" t="s">
        <v>5</v>
      </c>
      <c r="N3837" s="5" t="s">
        <v>4421</v>
      </c>
      <c r="O3837" s="18">
        <v>44573</v>
      </c>
      <c r="P3837" s="5" t="s">
        <v>7</v>
      </c>
      <c r="Q3837" s="19">
        <v>23000</v>
      </c>
      <c r="R3837" s="19">
        <v>23000</v>
      </c>
      <c r="S3837" s="19">
        <v>0</v>
      </c>
      <c r="T3837" s="19">
        <v>0</v>
      </c>
    </row>
    <row r="3838" spans="1:20" outlineLevel="4" x14ac:dyDescent="0.35">
      <c r="A3838" s="9" t="s">
        <v>74</v>
      </c>
      <c r="B3838" s="9" t="s">
        <v>75</v>
      </c>
      <c r="C3838" s="12" t="s">
        <v>4399</v>
      </c>
      <c r="D3838" s="5" t="s">
        <v>4400</v>
      </c>
      <c r="E3838" s="9" t="s">
        <v>4400</v>
      </c>
      <c r="F3838" s="5" t="s">
        <v>77</v>
      </c>
      <c r="G3838" s="5" t="s">
        <v>4</v>
      </c>
      <c r="H3838" s="5" t="s">
        <v>4422</v>
      </c>
      <c r="I3838" s="4" t="s">
        <v>4420</v>
      </c>
      <c r="J3838" s="5" t="s">
        <v>4</v>
      </c>
      <c r="K3838" s="5" t="s">
        <v>4</v>
      </c>
      <c r="L3838" s="5" t="s">
        <v>4</v>
      </c>
      <c r="M3838" s="5" t="s">
        <v>5</v>
      </c>
      <c r="N3838" s="5" t="s">
        <v>4423</v>
      </c>
      <c r="O3838" s="18">
        <v>44736</v>
      </c>
      <c r="P3838" s="5" t="s">
        <v>7</v>
      </c>
      <c r="Q3838" s="19">
        <v>59000</v>
      </c>
      <c r="R3838" s="19">
        <v>59000</v>
      </c>
      <c r="S3838" s="19">
        <v>0</v>
      </c>
      <c r="T3838" s="19">
        <v>0</v>
      </c>
    </row>
    <row r="3839" spans="1:20" outlineLevel="3" x14ac:dyDescent="0.35">
      <c r="H3839" s="1" t="s">
        <v>11664</v>
      </c>
      <c r="O3839" s="18"/>
      <c r="Q3839" s="19">
        <f>SUBTOTAL(9,Q3837:Q3838)</f>
        <v>82000</v>
      </c>
      <c r="R3839" s="19">
        <f>SUBTOTAL(9,R3837:R3838)</f>
        <v>82000</v>
      </c>
      <c r="S3839" s="19">
        <f>SUBTOTAL(9,S3837:S3838)</f>
        <v>0</v>
      </c>
      <c r="T3839" s="19">
        <f>SUBTOTAL(9,T3837:T3838)</f>
        <v>0</v>
      </c>
    </row>
    <row r="3840" spans="1:20" outlineLevel="4" x14ac:dyDescent="0.35">
      <c r="A3840" s="9" t="s">
        <v>74</v>
      </c>
      <c r="B3840" s="9" t="s">
        <v>75</v>
      </c>
      <c r="C3840" s="12" t="s">
        <v>4399</v>
      </c>
      <c r="D3840" s="5" t="s">
        <v>4400</v>
      </c>
      <c r="E3840" s="9" t="s">
        <v>4400</v>
      </c>
      <c r="F3840" s="5" t="s">
        <v>77</v>
      </c>
      <c r="G3840" s="5" t="s">
        <v>4</v>
      </c>
      <c r="H3840" s="5" t="s">
        <v>4425</v>
      </c>
      <c r="I3840" s="4" t="s">
        <v>4420</v>
      </c>
      <c r="J3840" s="5" t="s">
        <v>4</v>
      </c>
      <c r="K3840" s="5" t="s">
        <v>4</v>
      </c>
      <c r="L3840" s="5" t="s">
        <v>4</v>
      </c>
      <c r="M3840" s="5" t="s">
        <v>5</v>
      </c>
      <c r="N3840" s="5" t="s">
        <v>4424</v>
      </c>
      <c r="O3840" s="18">
        <v>44403</v>
      </c>
      <c r="P3840" s="5" t="s">
        <v>7</v>
      </c>
      <c r="Q3840" s="19">
        <v>965</v>
      </c>
      <c r="R3840" s="19">
        <v>965</v>
      </c>
      <c r="S3840" s="19">
        <v>0</v>
      </c>
      <c r="T3840" s="19">
        <v>0</v>
      </c>
    </row>
    <row r="3841" spans="1:20" outlineLevel="4" x14ac:dyDescent="0.35">
      <c r="A3841" s="9" t="s">
        <v>74</v>
      </c>
      <c r="B3841" s="9" t="s">
        <v>75</v>
      </c>
      <c r="C3841" s="12" t="s">
        <v>4399</v>
      </c>
      <c r="D3841" s="5" t="s">
        <v>4400</v>
      </c>
      <c r="E3841" s="9" t="s">
        <v>4400</v>
      </c>
      <c r="F3841" s="5" t="s">
        <v>77</v>
      </c>
      <c r="G3841" s="5" t="s">
        <v>4</v>
      </c>
      <c r="H3841" s="5" t="s">
        <v>4425</v>
      </c>
      <c r="I3841" s="4" t="s">
        <v>4420</v>
      </c>
      <c r="J3841" s="5" t="s">
        <v>4</v>
      </c>
      <c r="K3841" s="5" t="s">
        <v>4</v>
      </c>
      <c r="L3841" s="5" t="s">
        <v>4</v>
      </c>
      <c r="M3841" s="5" t="s">
        <v>5</v>
      </c>
      <c r="N3841" s="5" t="s">
        <v>4426</v>
      </c>
      <c r="O3841" s="18">
        <v>44468</v>
      </c>
      <c r="P3841" s="5" t="s">
        <v>7</v>
      </c>
      <c r="Q3841" s="19">
        <v>1211</v>
      </c>
      <c r="R3841" s="19">
        <v>1211</v>
      </c>
      <c r="S3841" s="19">
        <v>0</v>
      </c>
      <c r="T3841" s="19">
        <v>0</v>
      </c>
    </row>
    <row r="3842" spans="1:20" outlineLevel="4" x14ac:dyDescent="0.35">
      <c r="A3842" s="9" t="s">
        <v>74</v>
      </c>
      <c r="B3842" s="9" t="s">
        <v>75</v>
      </c>
      <c r="C3842" s="12" t="s">
        <v>4399</v>
      </c>
      <c r="D3842" s="5" t="s">
        <v>4400</v>
      </c>
      <c r="E3842" s="9" t="s">
        <v>4400</v>
      </c>
      <c r="F3842" s="5" t="s">
        <v>77</v>
      </c>
      <c r="G3842" s="5" t="s">
        <v>4</v>
      </c>
      <c r="H3842" s="5" t="s">
        <v>4425</v>
      </c>
      <c r="I3842" s="4" t="s">
        <v>4420</v>
      </c>
      <c r="J3842" s="5" t="s">
        <v>4</v>
      </c>
      <c r="K3842" s="5" t="s">
        <v>4</v>
      </c>
      <c r="L3842" s="5" t="s">
        <v>4</v>
      </c>
      <c r="M3842" s="5" t="s">
        <v>5</v>
      </c>
      <c r="N3842" s="5" t="s">
        <v>4427</v>
      </c>
      <c r="O3842" s="18">
        <v>44524</v>
      </c>
      <c r="P3842" s="5" t="s">
        <v>7</v>
      </c>
      <c r="Q3842" s="19">
        <v>1745</v>
      </c>
      <c r="R3842" s="19">
        <v>1745</v>
      </c>
      <c r="S3842" s="19">
        <v>0</v>
      </c>
      <c r="T3842" s="19">
        <v>0</v>
      </c>
    </row>
    <row r="3843" spans="1:20" outlineLevel="3" x14ac:dyDescent="0.35">
      <c r="H3843" s="1" t="s">
        <v>11665</v>
      </c>
      <c r="O3843" s="18"/>
      <c r="Q3843" s="19">
        <f>SUBTOTAL(9,Q3840:Q3842)</f>
        <v>3921</v>
      </c>
      <c r="R3843" s="19">
        <f>SUBTOTAL(9,R3840:R3842)</f>
        <v>3921</v>
      </c>
      <c r="S3843" s="19">
        <f>SUBTOTAL(9,S3840:S3842)</f>
        <v>0</v>
      </c>
      <c r="T3843" s="19">
        <f>SUBTOTAL(9,T3840:T3842)</f>
        <v>0</v>
      </c>
    </row>
    <row r="3844" spans="1:20" outlineLevel="4" x14ac:dyDescent="0.35">
      <c r="A3844" s="9" t="s">
        <v>74</v>
      </c>
      <c r="B3844" s="9" t="s">
        <v>75</v>
      </c>
      <c r="C3844" s="12" t="s">
        <v>4399</v>
      </c>
      <c r="D3844" s="5" t="s">
        <v>4400</v>
      </c>
      <c r="E3844" s="9" t="s">
        <v>4400</v>
      </c>
      <c r="F3844" s="5" t="s">
        <v>4</v>
      </c>
      <c r="G3844" s="5" t="s">
        <v>729</v>
      </c>
      <c r="H3844" s="5" t="s">
        <v>4429</v>
      </c>
      <c r="I3844" s="4" t="s">
        <v>4420</v>
      </c>
      <c r="J3844" s="5" t="s">
        <v>4</v>
      </c>
      <c r="K3844" s="5" t="s">
        <v>4</v>
      </c>
      <c r="L3844" s="5" t="s">
        <v>4</v>
      </c>
      <c r="M3844" s="5" t="s">
        <v>5</v>
      </c>
      <c r="N3844" s="5" t="s">
        <v>4428</v>
      </c>
      <c r="O3844" s="18">
        <v>44714</v>
      </c>
      <c r="P3844" s="5" t="s">
        <v>7</v>
      </c>
      <c r="Q3844" s="19">
        <v>7500000</v>
      </c>
      <c r="R3844" s="19">
        <v>0</v>
      </c>
      <c r="S3844" s="19">
        <v>7500000</v>
      </c>
      <c r="T3844" s="19">
        <v>0</v>
      </c>
    </row>
    <row r="3845" spans="1:20" outlineLevel="3" x14ac:dyDescent="0.35">
      <c r="H3845" s="1" t="s">
        <v>11666</v>
      </c>
      <c r="O3845" s="18"/>
      <c r="Q3845" s="19">
        <f>SUBTOTAL(9,Q3844:Q3844)</f>
        <v>7500000</v>
      </c>
      <c r="R3845" s="19">
        <f>SUBTOTAL(9,R3844:R3844)</f>
        <v>0</v>
      </c>
      <c r="S3845" s="19">
        <f>SUBTOTAL(9,S3844:S3844)</f>
        <v>7500000</v>
      </c>
      <c r="T3845" s="19">
        <f>SUBTOTAL(9,T3844:T3844)</f>
        <v>0</v>
      </c>
    </row>
    <row r="3846" spans="1:20" outlineLevel="2" x14ac:dyDescent="0.35">
      <c r="C3846" s="11" t="s">
        <v>10363</v>
      </c>
      <c r="O3846" s="18"/>
      <c r="Q3846" s="19">
        <f>SUBTOTAL(9,Q3819:Q3844)</f>
        <v>8267165</v>
      </c>
      <c r="R3846" s="19">
        <f>SUBTOTAL(9,R3819:R3844)</f>
        <v>86387</v>
      </c>
      <c r="S3846" s="19">
        <f>SUBTOTAL(9,S3819:S3844)</f>
        <v>8180778</v>
      </c>
      <c r="T3846" s="19">
        <f>SUBTOTAL(9,T3819:T3844)</f>
        <v>0</v>
      </c>
    </row>
    <row r="3847" spans="1:20" ht="29" outlineLevel="4" x14ac:dyDescent="0.35">
      <c r="A3847" s="9" t="s">
        <v>37</v>
      </c>
      <c r="B3847" s="9" t="s">
        <v>38</v>
      </c>
      <c r="C3847" s="12" t="s">
        <v>4430</v>
      </c>
      <c r="D3847" s="5" t="s">
        <v>4431</v>
      </c>
      <c r="E3847" s="9" t="s">
        <v>4431</v>
      </c>
      <c r="F3847" s="5" t="s">
        <v>4</v>
      </c>
      <c r="G3847" s="5" t="s">
        <v>50</v>
      </c>
      <c r="H3847" s="5" t="s">
        <v>4433</v>
      </c>
      <c r="I3847" s="4" t="s">
        <v>4434</v>
      </c>
      <c r="J3847" s="5" t="s">
        <v>4</v>
      </c>
      <c r="K3847" s="5" t="s">
        <v>4</v>
      </c>
      <c r="L3847" s="5" t="s">
        <v>4</v>
      </c>
      <c r="M3847" s="5" t="s">
        <v>5</v>
      </c>
      <c r="N3847" s="5" t="s">
        <v>4432</v>
      </c>
      <c r="O3847" s="18">
        <v>44414</v>
      </c>
      <c r="P3847" s="5" t="s">
        <v>7</v>
      </c>
      <c r="Q3847" s="19">
        <v>2612.7800000000002</v>
      </c>
      <c r="R3847" s="19">
        <v>0</v>
      </c>
      <c r="S3847" s="19">
        <v>2612.7800000000002</v>
      </c>
      <c r="T3847" s="19">
        <v>0</v>
      </c>
    </row>
    <row r="3848" spans="1:20" ht="29" outlineLevel="4" x14ac:dyDescent="0.35">
      <c r="A3848" s="9" t="s">
        <v>37</v>
      </c>
      <c r="B3848" s="9" t="s">
        <v>38</v>
      </c>
      <c r="C3848" s="12" t="s">
        <v>4430</v>
      </c>
      <c r="D3848" s="5" t="s">
        <v>4431</v>
      </c>
      <c r="E3848" s="9" t="s">
        <v>4431</v>
      </c>
      <c r="F3848" s="5" t="s">
        <v>41</v>
      </c>
      <c r="G3848" s="5" t="s">
        <v>4</v>
      </c>
      <c r="H3848" s="5" t="s">
        <v>4433</v>
      </c>
      <c r="I3848" s="4" t="s">
        <v>4434</v>
      </c>
      <c r="J3848" s="5" t="s">
        <v>4</v>
      </c>
      <c r="K3848" s="5" t="s">
        <v>4</v>
      </c>
      <c r="L3848" s="5" t="s">
        <v>4</v>
      </c>
      <c r="M3848" s="5" t="s">
        <v>5</v>
      </c>
      <c r="N3848" s="5" t="s">
        <v>4432</v>
      </c>
      <c r="O3848" s="18">
        <v>44414</v>
      </c>
      <c r="P3848" s="5" t="s">
        <v>7</v>
      </c>
      <c r="Q3848" s="19">
        <v>20902.22</v>
      </c>
      <c r="R3848" s="19">
        <v>20902.22</v>
      </c>
      <c r="S3848" s="19">
        <v>0</v>
      </c>
      <c r="T3848" s="19">
        <v>0</v>
      </c>
    </row>
    <row r="3849" spans="1:20" outlineLevel="3" x14ac:dyDescent="0.35">
      <c r="H3849" s="1" t="s">
        <v>11667</v>
      </c>
      <c r="O3849" s="18"/>
      <c r="Q3849" s="19">
        <f>SUBTOTAL(9,Q3847:Q3848)</f>
        <v>23515</v>
      </c>
      <c r="R3849" s="19">
        <f>SUBTOTAL(9,R3847:R3848)</f>
        <v>20902.22</v>
      </c>
      <c r="S3849" s="19">
        <f>SUBTOTAL(9,S3847:S3848)</f>
        <v>2612.7800000000002</v>
      </c>
      <c r="T3849" s="19">
        <f>SUBTOTAL(9,T3847:T3848)</f>
        <v>0</v>
      </c>
    </row>
    <row r="3850" spans="1:20" ht="29" outlineLevel="4" x14ac:dyDescent="0.35">
      <c r="A3850" s="9" t="s">
        <v>37</v>
      </c>
      <c r="B3850" s="9" t="s">
        <v>38</v>
      </c>
      <c r="C3850" s="12" t="s">
        <v>4430</v>
      </c>
      <c r="D3850" s="5" t="s">
        <v>4431</v>
      </c>
      <c r="E3850" s="9" t="s">
        <v>4431</v>
      </c>
      <c r="F3850" s="5" t="s">
        <v>4</v>
      </c>
      <c r="G3850" s="5" t="s">
        <v>50</v>
      </c>
      <c r="H3850" s="5" t="s">
        <v>4436</v>
      </c>
      <c r="I3850" s="4" t="s">
        <v>4437</v>
      </c>
      <c r="J3850" s="5" t="s">
        <v>4</v>
      </c>
      <c r="K3850" s="5" t="s">
        <v>4</v>
      </c>
      <c r="L3850" s="5" t="s">
        <v>4</v>
      </c>
      <c r="M3850" s="5" t="s">
        <v>5</v>
      </c>
      <c r="N3850" s="5" t="s">
        <v>4435</v>
      </c>
      <c r="O3850" s="18">
        <v>44487</v>
      </c>
      <c r="P3850" s="5" t="s">
        <v>7</v>
      </c>
      <c r="Q3850" s="19">
        <v>1910</v>
      </c>
      <c r="R3850" s="19">
        <v>0</v>
      </c>
      <c r="S3850" s="19">
        <v>1910</v>
      </c>
      <c r="T3850" s="19">
        <v>0</v>
      </c>
    </row>
    <row r="3851" spans="1:20" ht="29" outlineLevel="4" x14ac:dyDescent="0.35">
      <c r="A3851" s="9" t="s">
        <v>37</v>
      </c>
      <c r="B3851" s="9" t="s">
        <v>38</v>
      </c>
      <c r="C3851" s="12" t="s">
        <v>4430</v>
      </c>
      <c r="D3851" s="5" t="s">
        <v>4431</v>
      </c>
      <c r="E3851" s="9" t="s">
        <v>4431</v>
      </c>
      <c r="F3851" s="5" t="s">
        <v>4</v>
      </c>
      <c r="G3851" s="5" t="s">
        <v>50</v>
      </c>
      <c r="H3851" s="5" t="s">
        <v>4436</v>
      </c>
      <c r="I3851" s="4" t="s">
        <v>4437</v>
      </c>
      <c r="J3851" s="5" t="s">
        <v>4</v>
      </c>
      <c r="K3851" s="5" t="s">
        <v>4</v>
      </c>
      <c r="L3851" s="5" t="s">
        <v>4</v>
      </c>
      <c r="M3851" s="5" t="s">
        <v>5</v>
      </c>
      <c r="N3851" s="5" t="s">
        <v>4438</v>
      </c>
      <c r="O3851" s="18">
        <v>44638</v>
      </c>
      <c r="P3851" s="5" t="s">
        <v>7</v>
      </c>
      <c r="Q3851" s="19">
        <v>1575.67</v>
      </c>
      <c r="R3851" s="19">
        <v>0</v>
      </c>
      <c r="S3851" s="19">
        <v>1575.67</v>
      </c>
      <c r="T3851" s="19">
        <v>0</v>
      </c>
    </row>
    <row r="3852" spans="1:20" ht="29" outlineLevel="4" x14ac:dyDescent="0.35">
      <c r="A3852" s="9" t="s">
        <v>37</v>
      </c>
      <c r="B3852" s="9" t="s">
        <v>38</v>
      </c>
      <c r="C3852" s="12" t="s">
        <v>4430</v>
      </c>
      <c r="D3852" s="5" t="s">
        <v>4431</v>
      </c>
      <c r="E3852" s="9" t="s">
        <v>4431</v>
      </c>
      <c r="F3852" s="5" t="s">
        <v>4</v>
      </c>
      <c r="G3852" s="5" t="s">
        <v>50</v>
      </c>
      <c r="H3852" s="5" t="s">
        <v>4436</v>
      </c>
      <c r="I3852" s="4" t="s">
        <v>4437</v>
      </c>
      <c r="J3852" s="5" t="s">
        <v>4</v>
      </c>
      <c r="K3852" s="5" t="s">
        <v>4</v>
      </c>
      <c r="L3852" s="5" t="s">
        <v>4</v>
      </c>
      <c r="M3852" s="5" t="s">
        <v>5</v>
      </c>
      <c r="N3852" s="5" t="s">
        <v>4439</v>
      </c>
      <c r="O3852" s="18">
        <v>44712</v>
      </c>
      <c r="P3852" s="5" t="s">
        <v>7</v>
      </c>
      <c r="Q3852" s="19">
        <v>1781.56</v>
      </c>
      <c r="R3852" s="19">
        <v>0</v>
      </c>
      <c r="S3852" s="19">
        <v>1781.56</v>
      </c>
      <c r="T3852" s="19">
        <v>0</v>
      </c>
    </row>
    <row r="3853" spans="1:20" ht="29" outlineLevel="4" x14ac:dyDescent="0.35">
      <c r="A3853" s="9" t="s">
        <v>37</v>
      </c>
      <c r="B3853" s="9" t="s">
        <v>38</v>
      </c>
      <c r="C3853" s="12" t="s">
        <v>4430</v>
      </c>
      <c r="D3853" s="5" t="s">
        <v>4431</v>
      </c>
      <c r="E3853" s="9" t="s">
        <v>4431</v>
      </c>
      <c r="F3853" s="5" t="s">
        <v>41</v>
      </c>
      <c r="G3853" s="5" t="s">
        <v>4</v>
      </c>
      <c r="H3853" s="5" t="s">
        <v>4436</v>
      </c>
      <c r="I3853" s="4" t="s">
        <v>4437</v>
      </c>
      <c r="J3853" s="5" t="s">
        <v>4</v>
      </c>
      <c r="K3853" s="5" t="s">
        <v>4</v>
      </c>
      <c r="L3853" s="5" t="s">
        <v>4</v>
      </c>
      <c r="M3853" s="5" t="s">
        <v>5</v>
      </c>
      <c r="N3853" s="5" t="s">
        <v>4435</v>
      </c>
      <c r="O3853" s="18">
        <v>44487</v>
      </c>
      <c r="P3853" s="5" t="s">
        <v>7</v>
      </c>
      <c r="Q3853" s="19">
        <v>15280</v>
      </c>
      <c r="R3853" s="19">
        <v>15280</v>
      </c>
      <c r="S3853" s="19">
        <v>0</v>
      </c>
      <c r="T3853" s="19">
        <v>0</v>
      </c>
    </row>
    <row r="3854" spans="1:20" ht="29" outlineLevel="4" x14ac:dyDescent="0.35">
      <c r="A3854" s="9" t="s">
        <v>37</v>
      </c>
      <c r="B3854" s="9" t="s">
        <v>38</v>
      </c>
      <c r="C3854" s="12" t="s">
        <v>4430</v>
      </c>
      <c r="D3854" s="5" t="s">
        <v>4431</v>
      </c>
      <c r="E3854" s="9" t="s">
        <v>4431</v>
      </c>
      <c r="F3854" s="5" t="s">
        <v>41</v>
      </c>
      <c r="G3854" s="5" t="s">
        <v>4</v>
      </c>
      <c r="H3854" s="5" t="s">
        <v>4436</v>
      </c>
      <c r="I3854" s="4" t="s">
        <v>4437</v>
      </c>
      <c r="J3854" s="5" t="s">
        <v>4</v>
      </c>
      <c r="K3854" s="5" t="s">
        <v>4</v>
      </c>
      <c r="L3854" s="5" t="s">
        <v>4</v>
      </c>
      <c r="M3854" s="5" t="s">
        <v>5</v>
      </c>
      <c r="N3854" s="5" t="s">
        <v>4438</v>
      </c>
      <c r="O3854" s="18">
        <v>44638</v>
      </c>
      <c r="P3854" s="5" t="s">
        <v>7</v>
      </c>
      <c r="Q3854" s="19">
        <v>12605.33</v>
      </c>
      <c r="R3854" s="19">
        <v>12605.33</v>
      </c>
      <c r="S3854" s="19">
        <v>0</v>
      </c>
      <c r="T3854" s="19">
        <v>0</v>
      </c>
    </row>
    <row r="3855" spans="1:20" ht="29" outlineLevel="4" x14ac:dyDescent="0.35">
      <c r="A3855" s="9" t="s">
        <v>37</v>
      </c>
      <c r="B3855" s="9" t="s">
        <v>38</v>
      </c>
      <c r="C3855" s="12" t="s">
        <v>4430</v>
      </c>
      <c r="D3855" s="5" t="s">
        <v>4431</v>
      </c>
      <c r="E3855" s="9" t="s">
        <v>4431</v>
      </c>
      <c r="F3855" s="5" t="s">
        <v>41</v>
      </c>
      <c r="G3855" s="5" t="s">
        <v>4</v>
      </c>
      <c r="H3855" s="5" t="s">
        <v>4436</v>
      </c>
      <c r="I3855" s="4" t="s">
        <v>4437</v>
      </c>
      <c r="J3855" s="5" t="s">
        <v>4</v>
      </c>
      <c r="K3855" s="5" t="s">
        <v>4</v>
      </c>
      <c r="L3855" s="5" t="s">
        <v>4</v>
      </c>
      <c r="M3855" s="5" t="s">
        <v>5</v>
      </c>
      <c r="N3855" s="5" t="s">
        <v>4439</v>
      </c>
      <c r="O3855" s="18">
        <v>44712</v>
      </c>
      <c r="P3855" s="5" t="s">
        <v>7</v>
      </c>
      <c r="Q3855" s="19">
        <v>14252.44</v>
      </c>
      <c r="R3855" s="19">
        <v>14252.44</v>
      </c>
      <c r="S3855" s="19">
        <v>0</v>
      </c>
      <c r="T3855" s="19">
        <v>0</v>
      </c>
    </row>
    <row r="3856" spans="1:20" outlineLevel="3" x14ac:dyDescent="0.35">
      <c r="H3856" s="1" t="s">
        <v>11668</v>
      </c>
      <c r="O3856" s="18"/>
      <c r="Q3856" s="19">
        <f>SUBTOTAL(9,Q3850:Q3855)</f>
        <v>47405</v>
      </c>
      <c r="R3856" s="19">
        <f>SUBTOTAL(9,R3850:R3855)</f>
        <v>42137.770000000004</v>
      </c>
      <c r="S3856" s="19">
        <f>SUBTOTAL(9,S3850:S3855)</f>
        <v>5267.23</v>
      </c>
      <c r="T3856" s="19">
        <f>SUBTOTAL(9,T3850:T3855)</f>
        <v>0</v>
      </c>
    </row>
    <row r="3857" spans="1:20" outlineLevel="2" x14ac:dyDescent="0.35">
      <c r="C3857" s="11" t="s">
        <v>10364</v>
      </c>
      <c r="O3857" s="18"/>
      <c r="Q3857" s="19">
        <f>SUBTOTAL(9,Q3847:Q3855)</f>
        <v>70920</v>
      </c>
      <c r="R3857" s="19">
        <f>SUBTOTAL(9,R3847:R3855)</f>
        <v>63039.990000000005</v>
      </c>
      <c r="S3857" s="19">
        <f>SUBTOTAL(9,S3847:S3855)</f>
        <v>7880.01</v>
      </c>
      <c r="T3857" s="19">
        <f>SUBTOTAL(9,T3847:T3855)</f>
        <v>0</v>
      </c>
    </row>
    <row r="3858" spans="1:20" outlineLevel="4" x14ac:dyDescent="0.35">
      <c r="A3858" s="9" t="s">
        <v>104</v>
      </c>
      <c r="B3858" s="9" t="s">
        <v>105</v>
      </c>
      <c r="C3858" s="12" t="s">
        <v>4440</v>
      </c>
      <c r="D3858" s="5" t="s">
        <v>4441</v>
      </c>
      <c r="E3858" s="9" t="s">
        <v>4441</v>
      </c>
      <c r="F3858" s="5" t="s">
        <v>4</v>
      </c>
      <c r="G3858" s="5" t="s">
        <v>106</v>
      </c>
      <c r="H3858" s="5" t="s">
        <v>108</v>
      </c>
      <c r="I3858" s="20" t="s">
        <v>12479</v>
      </c>
      <c r="J3858" s="5" t="s">
        <v>4</v>
      </c>
      <c r="K3858" s="5" t="s">
        <v>4</v>
      </c>
      <c r="L3858" s="5" t="s">
        <v>4</v>
      </c>
      <c r="M3858" s="5" t="s">
        <v>5</v>
      </c>
      <c r="N3858" s="5" t="s">
        <v>4442</v>
      </c>
      <c r="O3858" s="18">
        <v>44524</v>
      </c>
      <c r="P3858" s="5" t="s">
        <v>7</v>
      </c>
      <c r="Q3858" s="19">
        <v>49883</v>
      </c>
      <c r="R3858" s="19">
        <v>0</v>
      </c>
      <c r="S3858" s="19">
        <v>49883</v>
      </c>
      <c r="T3858" s="19">
        <v>0</v>
      </c>
    </row>
    <row r="3859" spans="1:20" outlineLevel="3" x14ac:dyDescent="0.35">
      <c r="H3859" s="1" t="s">
        <v>10932</v>
      </c>
      <c r="O3859" s="18"/>
      <c r="Q3859" s="19">
        <f>SUBTOTAL(9,Q3858:Q3858)</f>
        <v>49883</v>
      </c>
      <c r="R3859" s="19">
        <f>SUBTOTAL(9,R3858:R3858)</f>
        <v>0</v>
      </c>
      <c r="S3859" s="19">
        <f>SUBTOTAL(9,S3858:S3858)</f>
        <v>49883</v>
      </c>
      <c r="T3859" s="19">
        <f>SUBTOTAL(9,T3858:T3858)</f>
        <v>0</v>
      </c>
    </row>
    <row r="3860" spans="1:20" outlineLevel="4" x14ac:dyDescent="0.35">
      <c r="A3860" s="9" t="s">
        <v>104</v>
      </c>
      <c r="B3860" s="9" t="s">
        <v>105</v>
      </c>
      <c r="C3860" s="12" t="s">
        <v>4440</v>
      </c>
      <c r="D3860" s="5" t="s">
        <v>4441</v>
      </c>
      <c r="E3860" s="9" t="s">
        <v>4441</v>
      </c>
      <c r="F3860" s="5" t="s">
        <v>4</v>
      </c>
      <c r="G3860" s="5" t="s">
        <v>106</v>
      </c>
      <c r="H3860" s="5" t="s">
        <v>109</v>
      </c>
      <c r="I3860" s="20" t="s">
        <v>12480</v>
      </c>
      <c r="J3860" s="5" t="s">
        <v>4</v>
      </c>
      <c r="K3860" s="5" t="s">
        <v>4</v>
      </c>
      <c r="L3860" s="5" t="s">
        <v>4</v>
      </c>
      <c r="M3860" s="5" t="s">
        <v>5</v>
      </c>
      <c r="N3860" s="5" t="s">
        <v>4442</v>
      </c>
      <c r="O3860" s="18">
        <v>44524</v>
      </c>
      <c r="P3860" s="5" t="s">
        <v>7</v>
      </c>
      <c r="Q3860" s="19">
        <v>26816</v>
      </c>
      <c r="R3860" s="19">
        <v>0</v>
      </c>
      <c r="S3860" s="19">
        <v>26816</v>
      </c>
      <c r="T3860" s="19">
        <v>0</v>
      </c>
    </row>
    <row r="3861" spans="1:20" outlineLevel="3" x14ac:dyDescent="0.35">
      <c r="H3861" s="1" t="s">
        <v>10933</v>
      </c>
      <c r="O3861" s="18"/>
      <c r="Q3861" s="19">
        <f>SUBTOTAL(9,Q3860:Q3860)</f>
        <v>26816</v>
      </c>
      <c r="R3861" s="19">
        <f>SUBTOTAL(9,R3860:R3860)</f>
        <v>0</v>
      </c>
      <c r="S3861" s="19">
        <f>SUBTOTAL(9,S3860:S3860)</f>
        <v>26816</v>
      </c>
      <c r="T3861" s="19">
        <f>SUBTOTAL(9,T3860:T3860)</f>
        <v>0</v>
      </c>
    </row>
    <row r="3862" spans="1:20" outlineLevel="4" x14ac:dyDescent="0.35">
      <c r="A3862" s="9" t="s">
        <v>104</v>
      </c>
      <c r="B3862" s="9" t="s">
        <v>105</v>
      </c>
      <c r="C3862" s="12" t="s">
        <v>4440</v>
      </c>
      <c r="D3862" s="5" t="s">
        <v>4441</v>
      </c>
      <c r="E3862" s="9" t="s">
        <v>4441</v>
      </c>
      <c r="F3862" s="5" t="s">
        <v>4</v>
      </c>
      <c r="G3862" s="5" t="s">
        <v>106</v>
      </c>
      <c r="H3862" s="5" t="s">
        <v>110</v>
      </c>
      <c r="I3862" s="20" t="s">
        <v>12481</v>
      </c>
      <c r="J3862" s="5" t="s">
        <v>4</v>
      </c>
      <c r="K3862" s="5" t="s">
        <v>4</v>
      </c>
      <c r="L3862" s="5" t="s">
        <v>4</v>
      </c>
      <c r="M3862" s="5" t="s">
        <v>5</v>
      </c>
      <c r="N3862" s="5" t="s">
        <v>4442</v>
      </c>
      <c r="O3862" s="18">
        <v>44524</v>
      </c>
      <c r="P3862" s="5" t="s">
        <v>7</v>
      </c>
      <c r="Q3862" s="19">
        <v>4877</v>
      </c>
      <c r="R3862" s="19">
        <v>0</v>
      </c>
      <c r="S3862" s="19">
        <v>4877</v>
      </c>
      <c r="T3862" s="19">
        <v>0</v>
      </c>
    </row>
    <row r="3863" spans="1:20" outlineLevel="3" x14ac:dyDescent="0.35">
      <c r="H3863" s="1" t="s">
        <v>10934</v>
      </c>
      <c r="O3863" s="18"/>
      <c r="Q3863" s="19">
        <f>SUBTOTAL(9,Q3862:Q3862)</f>
        <v>4877</v>
      </c>
      <c r="R3863" s="19">
        <f>SUBTOTAL(9,R3862:R3862)</f>
        <v>0</v>
      </c>
      <c r="S3863" s="19">
        <f>SUBTOTAL(9,S3862:S3862)</f>
        <v>4877</v>
      </c>
      <c r="T3863" s="19">
        <f>SUBTOTAL(9,T3862:T3862)</f>
        <v>0</v>
      </c>
    </row>
    <row r="3864" spans="1:20" outlineLevel="2" x14ac:dyDescent="0.35">
      <c r="C3864" s="11" t="s">
        <v>10365</v>
      </c>
      <c r="O3864" s="18"/>
      <c r="Q3864" s="19">
        <f>SUBTOTAL(9,Q3858:Q3862)</f>
        <v>81576</v>
      </c>
      <c r="R3864" s="19">
        <f>SUBTOTAL(9,R3858:R3862)</f>
        <v>0</v>
      </c>
      <c r="S3864" s="19">
        <f>SUBTOTAL(9,S3858:S3862)</f>
        <v>81576</v>
      </c>
      <c r="T3864" s="19">
        <f>SUBTOTAL(9,T3858:T3862)</f>
        <v>0</v>
      </c>
    </row>
    <row r="3865" spans="1:20" ht="29" outlineLevel="4" x14ac:dyDescent="0.35">
      <c r="A3865" s="9" t="s">
        <v>104</v>
      </c>
      <c r="B3865" s="9" t="s">
        <v>105</v>
      </c>
      <c r="C3865" s="12" t="s">
        <v>12394</v>
      </c>
      <c r="D3865" s="5" t="s">
        <v>4443</v>
      </c>
      <c r="E3865" s="9" t="s">
        <v>4443</v>
      </c>
      <c r="F3865" s="5" t="s">
        <v>4</v>
      </c>
      <c r="G3865" s="5" t="s">
        <v>45</v>
      </c>
      <c r="H3865" s="5" t="s">
        <v>4445</v>
      </c>
      <c r="I3865" s="4" t="s">
        <v>4446</v>
      </c>
      <c r="J3865" s="5" t="s">
        <v>4</v>
      </c>
      <c r="K3865" s="5" t="s">
        <v>4</v>
      </c>
      <c r="L3865" s="5" t="s">
        <v>4</v>
      </c>
      <c r="M3865" s="5" t="s">
        <v>5</v>
      </c>
      <c r="N3865" s="5" t="s">
        <v>4444</v>
      </c>
      <c r="O3865" s="18">
        <v>44417</v>
      </c>
      <c r="P3865" s="5" t="s">
        <v>7</v>
      </c>
      <c r="Q3865" s="19">
        <v>9405.32</v>
      </c>
      <c r="R3865" s="19">
        <v>0</v>
      </c>
      <c r="S3865" s="19">
        <v>9405.32</v>
      </c>
      <c r="T3865" s="19">
        <v>0</v>
      </c>
    </row>
    <row r="3866" spans="1:20" ht="29" outlineLevel="4" x14ac:dyDescent="0.35">
      <c r="A3866" s="9" t="s">
        <v>104</v>
      </c>
      <c r="B3866" s="9" t="s">
        <v>105</v>
      </c>
      <c r="C3866" s="12" t="s">
        <v>12394</v>
      </c>
      <c r="D3866" s="5" t="s">
        <v>4443</v>
      </c>
      <c r="E3866" s="9" t="s">
        <v>4443</v>
      </c>
      <c r="F3866" s="5" t="s">
        <v>49</v>
      </c>
      <c r="G3866" s="5" t="s">
        <v>4</v>
      </c>
      <c r="H3866" s="5" t="s">
        <v>4445</v>
      </c>
      <c r="I3866" s="4" t="s">
        <v>4446</v>
      </c>
      <c r="J3866" s="5" t="s">
        <v>4</v>
      </c>
      <c r="K3866" s="5" t="s">
        <v>4</v>
      </c>
      <c r="L3866" s="5" t="s">
        <v>4</v>
      </c>
      <c r="M3866" s="5" t="s">
        <v>5</v>
      </c>
      <c r="N3866" s="5" t="s">
        <v>4444</v>
      </c>
      <c r="O3866" s="18">
        <v>44417</v>
      </c>
      <c r="P3866" s="5" t="s">
        <v>7</v>
      </c>
      <c r="Q3866" s="19">
        <v>150474.68</v>
      </c>
      <c r="R3866" s="19">
        <v>150474.68</v>
      </c>
      <c r="S3866" s="19">
        <v>0</v>
      </c>
      <c r="T3866" s="19">
        <v>0</v>
      </c>
    </row>
    <row r="3867" spans="1:20" outlineLevel="3" x14ac:dyDescent="0.35">
      <c r="H3867" s="1" t="s">
        <v>11669</v>
      </c>
      <c r="O3867" s="18"/>
      <c r="Q3867" s="19">
        <f>SUBTOTAL(9,Q3865:Q3866)</f>
        <v>159880</v>
      </c>
      <c r="R3867" s="19">
        <f>SUBTOTAL(9,R3865:R3866)</f>
        <v>150474.68</v>
      </c>
      <c r="S3867" s="19">
        <f>SUBTOTAL(9,S3865:S3866)</f>
        <v>9405.32</v>
      </c>
      <c r="T3867" s="19">
        <f>SUBTOTAL(9,T3865:T3866)</f>
        <v>0</v>
      </c>
    </row>
    <row r="3868" spans="1:20" ht="29" outlineLevel="4" x14ac:dyDescent="0.35">
      <c r="A3868" s="9" t="s">
        <v>104</v>
      </c>
      <c r="B3868" s="9" t="s">
        <v>105</v>
      </c>
      <c r="C3868" s="12" t="s">
        <v>12394</v>
      </c>
      <c r="D3868" s="5" t="s">
        <v>4443</v>
      </c>
      <c r="E3868" s="9" t="s">
        <v>4443</v>
      </c>
      <c r="F3868" s="5" t="s">
        <v>4</v>
      </c>
      <c r="G3868" s="5" t="s">
        <v>50</v>
      </c>
      <c r="H3868" s="5" t="s">
        <v>4448</v>
      </c>
      <c r="I3868" s="4" t="s">
        <v>4449</v>
      </c>
      <c r="J3868" s="5" t="s">
        <v>4</v>
      </c>
      <c r="K3868" s="5" t="s">
        <v>4</v>
      </c>
      <c r="L3868" s="5" t="s">
        <v>4</v>
      </c>
      <c r="M3868" s="5" t="s">
        <v>5</v>
      </c>
      <c r="N3868" s="5" t="s">
        <v>4447</v>
      </c>
      <c r="O3868" s="18">
        <v>44484</v>
      </c>
      <c r="P3868" s="5" t="s">
        <v>7</v>
      </c>
      <c r="Q3868" s="19">
        <v>16500.5</v>
      </c>
      <c r="R3868" s="19">
        <v>0</v>
      </c>
      <c r="S3868" s="19">
        <v>16500.5</v>
      </c>
      <c r="T3868" s="19">
        <v>0</v>
      </c>
    </row>
    <row r="3869" spans="1:20" ht="29" outlineLevel="4" x14ac:dyDescent="0.35">
      <c r="A3869" s="9" t="s">
        <v>104</v>
      </c>
      <c r="B3869" s="9" t="s">
        <v>105</v>
      </c>
      <c r="C3869" s="12" t="s">
        <v>12394</v>
      </c>
      <c r="D3869" s="5" t="s">
        <v>4443</v>
      </c>
      <c r="E3869" s="9" t="s">
        <v>4443</v>
      </c>
      <c r="F3869" s="5" t="s">
        <v>4</v>
      </c>
      <c r="G3869" s="5" t="s">
        <v>50</v>
      </c>
      <c r="H3869" s="5" t="s">
        <v>4448</v>
      </c>
      <c r="I3869" s="4" t="s">
        <v>4449</v>
      </c>
      <c r="J3869" s="5" t="s">
        <v>4</v>
      </c>
      <c r="K3869" s="5" t="s">
        <v>4</v>
      </c>
      <c r="L3869" s="5" t="s">
        <v>4</v>
      </c>
      <c r="M3869" s="5" t="s">
        <v>5</v>
      </c>
      <c r="N3869" s="5" t="s">
        <v>4450</v>
      </c>
      <c r="O3869" s="18">
        <v>44614</v>
      </c>
      <c r="P3869" s="5" t="s">
        <v>7</v>
      </c>
      <c r="Q3869" s="19">
        <v>1034.73</v>
      </c>
      <c r="R3869" s="19">
        <v>0</v>
      </c>
      <c r="S3869" s="19">
        <v>1034.73</v>
      </c>
      <c r="T3869" s="19">
        <v>0</v>
      </c>
    </row>
    <row r="3870" spans="1:20" ht="29" outlineLevel="4" x14ac:dyDescent="0.35">
      <c r="A3870" s="9" t="s">
        <v>104</v>
      </c>
      <c r="B3870" s="9" t="s">
        <v>105</v>
      </c>
      <c r="C3870" s="12" t="s">
        <v>12394</v>
      </c>
      <c r="D3870" s="5" t="s">
        <v>4443</v>
      </c>
      <c r="E3870" s="9" t="s">
        <v>4443</v>
      </c>
      <c r="F3870" s="5" t="s">
        <v>4</v>
      </c>
      <c r="G3870" s="5" t="s">
        <v>50</v>
      </c>
      <c r="H3870" s="5" t="s">
        <v>4448</v>
      </c>
      <c r="I3870" s="4" t="s">
        <v>4449</v>
      </c>
      <c r="J3870" s="5" t="s">
        <v>4</v>
      </c>
      <c r="K3870" s="5" t="s">
        <v>4</v>
      </c>
      <c r="L3870" s="5" t="s">
        <v>4</v>
      </c>
      <c r="M3870" s="5" t="s">
        <v>5</v>
      </c>
      <c r="N3870" s="5" t="s">
        <v>4451</v>
      </c>
      <c r="O3870" s="18">
        <v>44685</v>
      </c>
      <c r="P3870" s="5" t="s">
        <v>7</v>
      </c>
      <c r="Q3870" s="19">
        <v>87.44</v>
      </c>
      <c r="R3870" s="19">
        <v>0</v>
      </c>
      <c r="S3870" s="19">
        <v>87.44</v>
      </c>
      <c r="T3870" s="19">
        <v>0</v>
      </c>
    </row>
    <row r="3871" spans="1:20" ht="29" outlineLevel="4" x14ac:dyDescent="0.35">
      <c r="A3871" s="9" t="s">
        <v>104</v>
      </c>
      <c r="B3871" s="9" t="s">
        <v>105</v>
      </c>
      <c r="C3871" s="12" t="s">
        <v>12394</v>
      </c>
      <c r="D3871" s="5" t="s">
        <v>4443</v>
      </c>
      <c r="E3871" s="9" t="s">
        <v>4443</v>
      </c>
      <c r="F3871" s="5" t="s">
        <v>49</v>
      </c>
      <c r="G3871" s="5" t="s">
        <v>4</v>
      </c>
      <c r="H3871" s="5" t="s">
        <v>4448</v>
      </c>
      <c r="I3871" s="4" t="s">
        <v>4449</v>
      </c>
      <c r="J3871" s="5" t="s">
        <v>4</v>
      </c>
      <c r="K3871" s="5" t="s">
        <v>4</v>
      </c>
      <c r="L3871" s="5" t="s">
        <v>4</v>
      </c>
      <c r="M3871" s="5" t="s">
        <v>5</v>
      </c>
      <c r="N3871" s="5" t="s">
        <v>4447</v>
      </c>
      <c r="O3871" s="18">
        <v>44484</v>
      </c>
      <c r="P3871" s="5" t="s">
        <v>7</v>
      </c>
      <c r="Q3871" s="19">
        <v>132010.5</v>
      </c>
      <c r="R3871" s="19">
        <v>132010.5</v>
      </c>
      <c r="S3871" s="19">
        <v>0</v>
      </c>
      <c r="T3871" s="19">
        <v>0</v>
      </c>
    </row>
    <row r="3872" spans="1:20" ht="29" outlineLevel="4" x14ac:dyDescent="0.35">
      <c r="A3872" s="9" t="s">
        <v>104</v>
      </c>
      <c r="B3872" s="9" t="s">
        <v>105</v>
      </c>
      <c r="C3872" s="12" t="s">
        <v>12394</v>
      </c>
      <c r="D3872" s="5" t="s">
        <v>4443</v>
      </c>
      <c r="E3872" s="9" t="s">
        <v>4443</v>
      </c>
      <c r="F3872" s="5" t="s">
        <v>49</v>
      </c>
      <c r="G3872" s="5" t="s">
        <v>4</v>
      </c>
      <c r="H3872" s="5" t="s">
        <v>4448</v>
      </c>
      <c r="I3872" s="4" t="s">
        <v>4449</v>
      </c>
      <c r="J3872" s="5" t="s">
        <v>4</v>
      </c>
      <c r="K3872" s="5" t="s">
        <v>4</v>
      </c>
      <c r="L3872" s="5" t="s">
        <v>4</v>
      </c>
      <c r="M3872" s="5" t="s">
        <v>5</v>
      </c>
      <c r="N3872" s="5" t="s">
        <v>4450</v>
      </c>
      <c r="O3872" s="18">
        <v>44614</v>
      </c>
      <c r="P3872" s="5" t="s">
        <v>7</v>
      </c>
      <c r="Q3872" s="19">
        <v>8278.27</v>
      </c>
      <c r="R3872" s="19">
        <v>8278.27</v>
      </c>
      <c r="S3872" s="19">
        <v>0</v>
      </c>
      <c r="T3872" s="19">
        <v>0</v>
      </c>
    </row>
    <row r="3873" spans="1:20" ht="29" outlineLevel="4" x14ac:dyDescent="0.35">
      <c r="A3873" s="9" t="s">
        <v>104</v>
      </c>
      <c r="B3873" s="9" t="s">
        <v>105</v>
      </c>
      <c r="C3873" s="12" t="s">
        <v>12394</v>
      </c>
      <c r="D3873" s="5" t="s">
        <v>4443</v>
      </c>
      <c r="E3873" s="9" t="s">
        <v>4443</v>
      </c>
      <c r="F3873" s="5" t="s">
        <v>49</v>
      </c>
      <c r="G3873" s="5" t="s">
        <v>4</v>
      </c>
      <c r="H3873" s="5" t="s">
        <v>4448</v>
      </c>
      <c r="I3873" s="4" t="s">
        <v>4449</v>
      </c>
      <c r="J3873" s="5" t="s">
        <v>4</v>
      </c>
      <c r="K3873" s="5" t="s">
        <v>4</v>
      </c>
      <c r="L3873" s="5" t="s">
        <v>4</v>
      </c>
      <c r="M3873" s="5" t="s">
        <v>5</v>
      </c>
      <c r="N3873" s="5" t="s">
        <v>4451</v>
      </c>
      <c r="O3873" s="18">
        <v>44685</v>
      </c>
      <c r="P3873" s="5" t="s">
        <v>7</v>
      </c>
      <c r="Q3873" s="19">
        <v>699.56</v>
      </c>
      <c r="R3873" s="19">
        <v>699.56</v>
      </c>
      <c r="S3873" s="19">
        <v>0</v>
      </c>
      <c r="T3873" s="19">
        <v>0</v>
      </c>
    </row>
    <row r="3874" spans="1:20" outlineLevel="3" x14ac:dyDescent="0.35">
      <c r="H3874" s="1" t="s">
        <v>11670</v>
      </c>
      <c r="O3874" s="18"/>
      <c r="Q3874" s="19">
        <f>SUBTOTAL(9,Q3868:Q3873)</f>
        <v>158610.99999999997</v>
      </c>
      <c r="R3874" s="19">
        <f>SUBTOTAL(9,R3868:R3873)</f>
        <v>140988.32999999999</v>
      </c>
      <c r="S3874" s="19">
        <f>SUBTOTAL(9,S3868:S3873)</f>
        <v>17622.669999999998</v>
      </c>
      <c r="T3874" s="19">
        <f>SUBTOTAL(9,T3868:T3873)</f>
        <v>0</v>
      </c>
    </row>
    <row r="3875" spans="1:20" ht="29" outlineLevel="4" x14ac:dyDescent="0.35">
      <c r="A3875" s="9" t="s">
        <v>104</v>
      </c>
      <c r="B3875" s="9" t="s">
        <v>105</v>
      </c>
      <c r="C3875" s="12" t="s">
        <v>12394</v>
      </c>
      <c r="D3875" s="5" t="s">
        <v>4443</v>
      </c>
      <c r="E3875" s="9" t="s">
        <v>4443</v>
      </c>
      <c r="F3875" s="5" t="s">
        <v>49</v>
      </c>
      <c r="G3875" s="5" t="s">
        <v>4</v>
      </c>
      <c r="H3875" s="5" t="s">
        <v>4453</v>
      </c>
      <c r="I3875" s="4" t="s">
        <v>4454</v>
      </c>
      <c r="J3875" s="5" t="s">
        <v>4</v>
      </c>
      <c r="K3875" s="5" t="s">
        <v>4</v>
      </c>
      <c r="L3875" s="5" t="s">
        <v>4</v>
      </c>
      <c r="M3875" s="5" t="s">
        <v>5</v>
      </c>
      <c r="N3875" s="5" t="s">
        <v>4452</v>
      </c>
      <c r="O3875" s="18">
        <v>44656</v>
      </c>
      <c r="P3875" s="5" t="s">
        <v>7</v>
      </c>
      <c r="Q3875" s="19">
        <v>447014</v>
      </c>
      <c r="R3875" s="19">
        <v>447014</v>
      </c>
      <c r="S3875" s="19">
        <v>0</v>
      </c>
      <c r="T3875" s="19">
        <v>0</v>
      </c>
    </row>
    <row r="3876" spans="1:20" outlineLevel="3" x14ac:dyDescent="0.35">
      <c r="H3876" s="1" t="s">
        <v>11671</v>
      </c>
      <c r="O3876" s="18"/>
      <c r="Q3876" s="19">
        <f>SUBTOTAL(9,Q3875:Q3875)</f>
        <v>447014</v>
      </c>
      <c r="R3876" s="19">
        <f>SUBTOTAL(9,R3875:R3875)</f>
        <v>447014</v>
      </c>
      <c r="S3876" s="19">
        <f>SUBTOTAL(9,S3875:S3875)</f>
        <v>0</v>
      </c>
      <c r="T3876" s="19">
        <f>SUBTOTAL(9,T3875:T3875)</f>
        <v>0</v>
      </c>
    </row>
    <row r="3877" spans="1:20" ht="29" outlineLevel="4" x14ac:dyDescent="0.35">
      <c r="A3877" s="9" t="s">
        <v>104</v>
      </c>
      <c r="B3877" s="9" t="s">
        <v>105</v>
      </c>
      <c r="C3877" s="12" t="s">
        <v>12394</v>
      </c>
      <c r="D3877" s="5" t="s">
        <v>4443</v>
      </c>
      <c r="E3877" s="9" t="s">
        <v>4443</v>
      </c>
      <c r="F3877" s="5" t="s">
        <v>4</v>
      </c>
      <c r="G3877" s="5" t="s">
        <v>45</v>
      </c>
      <c r="H3877" s="5" t="s">
        <v>4456</v>
      </c>
      <c r="I3877" s="4" t="s">
        <v>4457</v>
      </c>
      <c r="J3877" s="5" t="s">
        <v>4</v>
      </c>
      <c r="K3877" s="5" t="s">
        <v>4</v>
      </c>
      <c r="L3877" s="5" t="s">
        <v>4</v>
      </c>
      <c r="M3877" s="5" t="s">
        <v>5</v>
      </c>
      <c r="N3877" s="5" t="s">
        <v>4455</v>
      </c>
      <c r="O3877" s="18">
        <v>44502</v>
      </c>
      <c r="P3877" s="5" t="s">
        <v>7</v>
      </c>
      <c r="Q3877" s="19">
        <v>9886.5499999999993</v>
      </c>
      <c r="R3877" s="19">
        <v>0</v>
      </c>
      <c r="S3877" s="19">
        <v>9886.5499999999993</v>
      </c>
      <c r="T3877" s="19">
        <v>0</v>
      </c>
    </row>
    <row r="3878" spans="1:20" ht="29" outlineLevel="4" x14ac:dyDescent="0.35">
      <c r="A3878" s="9" t="s">
        <v>104</v>
      </c>
      <c r="B3878" s="9" t="s">
        <v>105</v>
      </c>
      <c r="C3878" s="12" t="s">
        <v>12394</v>
      </c>
      <c r="D3878" s="5" t="s">
        <v>4443</v>
      </c>
      <c r="E3878" s="9" t="s">
        <v>4443</v>
      </c>
      <c r="F3878" s="5" t="s">
        <v>4</v>
      </c>
      <c r="G3878" s="5" t="s">
        <v>45</v>
      </c>
      <c r="H3878" s="5" t="s">
        <v>4456</v>
      </c>
      <c r="I3878" s="4" t="s">
        <v>4457</v>
      </c>
      <c r="J3878" s="5" t="s">
        <v>4</v>
      </c>
      <c r="K3878" s="5" t="s">
        <v>4</v>
      </c>
      <c r="L3878" s="5" t="s">
        <v>4</v>
      </c>
      <c r="M3878" s="5" t="s">
        <v>5</v>
      </c>
      <c r="N3878" s="5" t="s">
        <v>4458</v>
      </c>
      <c r="O3878" s="18">
        <v>44631</v>
      </c>
      <c r="P3878" s="5" t="s">
        <v>7</v>
      </c>
      <c r="Q3878" s="19">
        <v>11069.61</v>
      </c>
      <c r="R3878" s="19">
        <v>0</v>
      </c>
      <c r="S3878" s="19">
        <v>11069.61</v>
      </c>
      <c r="T3878" s="19">
        <v>0</v>
      </c>
    </row>
    <row r="3879" spans="1:20" ht="29" outlineLevel="4" x14ac:dyDescent="0.35">
      <c r="A3879" s="9" t="s">
        <v>104</v>
      </c>
      <c r="B3879" s="9" t="s">
        <v>105</v>
      </c>
      <c r="C3879" s="12" t="s">
        <v>12394</v>
      </c>
      <c r="D3879" s="5" t="s">
        <v>4443</v>
      </c>
      <c r="E3879" s="9" t="s">
        <v>4443</v>
      </c>
      <c r="F3879" s="5" t="s">
        <v>49</v>
      </c>
      <c r="G3879" s="5" t="s">
        <v>4</v>
      </c>
      <c r="H3879" s="5" t="s">
        <v>4456</v>
      </c>
      <c r="I3879" s="4" t="s">
        <v>4457</v>
      </c>
      <c r="J3879" s="5" t="s">
        <v>4</v>
      </c>
      <c r="K3879" s="5" t="s">
        <v>4</v>
      </c>
      <c r="L3879" s="5" t="s">
        <v>4</v>
      </c>
      <c r="M3879" s="5" t="s">
        <v>5</v>
      </c>
      <c r="N3879" s="5" t="s">
        <v>4455</v>
      </c>
      <c r="O3879" s="18">
        <v>44502</v>
      </c>
      <c r="P3879" s="5" t="s">
        <v>7</v>
      </c>
      <c r="Q3879" s="19">
        <v>158186.45000000001</v>
      </c>
      <c r="R3879" s="19">
        <v>158186.45000000001</v>
      </c>
      <c r="S3879" s="19">
        <v>0</v>
      </c>
      <c r="T3879" s="19">
        <v>0</v>
      </c>
    </row>
    <row r="3880" spans="1:20" ht="29" outlineLevel="4" x14ac:dyDescent="0.35">
      <c r="A3880" s="9" t="s">
        <v>104</v>
      </c>
      <c r="B3880" s="9" t="s">
        <v>105</v>
      </c>
      <c r="C3880" s="12" t="s">
        <v>12394</v>
      </c>
      <c r="D3880" s="5" t="s">
        <v>4443</v>
      </c>
      <c r="E3880" s="9" t="s">
        <v>4443</v>
      </c>
      <c r="F3880" s="5" t="s">
        <v>49</v>
      </c>
      <c r="G3880" s="5" t="s">
        <v>4</v>
      </c>
      <c r="H3880" s="5" t="s">
        <v>4456</v>
      </c>
      <c r="I3880" s="4" t="s">
        <v>4457</v>
      </c>
      <c r="J3880" s="5" t="s">
        <v>4</v>
      </c>
      <c r="K3880" s="5" t="s">
        <v>4</v>
      </c>
      <c r="L3880" s="5" t="s">
        <v>4</v>
      </c>
      <c r="M3880" s="5" t="s">
        <v>5</v>
      </c>
      <c r="N3880" s="5" t="s">
        <v>4458</v>
      </c>
      <c r="O3880" s="18">
        <v>44631</v>
      </c>
      <c r="P3880" s="5" t="s">
        <v>7</v>
      </c>
      <c r="Q3880" s="19">
        <v>177115.39</v>
      </c>
      <c r="R3880" s="19">
        <v>177115.39</v>
      </c>
      <c r="S3880" s="19">
        <v>0</v>
      </c>
      <c r="T3880" s="19">
        <v>0</v>
      </c>
    </row>
    <row r="3881" spans="1:20" outlineLevel="3" x14ac:dyDescent="0.35">
      <c r="H3881" s="1" t="s">
        <v>11672</v>
      </c>
      <c r="O3881" s="18"/>
      <c r="Q3881" s="19">
        <f>SUBTOTAL(9,Q3877:Q3880)</f>
        <v>356258</v>
      </c>
      <c r="R3881" s="19">
        <f>SUBTOTAL(9,R3877:R3880)</f>
        <v>335301.84000000003</v>
      </c>
      <c r="S3881" s="19">
        <f>SUBTOTAL(9,S3877:S3880)</f>
        <v>20956.16</v>
      </c>
      <c r="T3881" s="19">
        <f>SUBTOTAL(9,T3877:T3880)</f>
        <v>0</v>
      </c>
    </row>
    <row r="3882" spans="1:20" ht="29" outlineLevel="4" x14ac:dyDescent="0.35">
      <c r="A3882" s="9" t="s">
        <v>104</v>
      </c>
      <c r="B3882" s="9" t="s">
        <v>105</v>
      </c>
      <c r="C3882" s="12" t="s">
        <v>12394</v>
      </c>
      <c r="D3882" s="5" t="s">
        <v>4443</v>
      </c>
      <c r="E3882" s="9" t="s">
        <v>4443</v>
      </c>
      <c r="F3882" s="5" t="s">
        <v>4</v>
      </c>
      <c r="G3882" s="5" t="s">
        <v>45</v>
      </c>
      <c r="H3882" s="5" t="s">
        <v>4460</v>
      </c>
      <c r="I3882" s="4" t="s">
        <v>4461</v>
      </c>
      <c r="J3882" s="5" t="s">
        <v>4</v>
      </c>
      <c r="K3882" s="5" t="s">
        <v>4</v>
      </c>
      <c r="L3882" s="5" t="s">
        <v>4</v>
      </c>
      <c r="M3882" s="5" t="s">
        <v>5</v>
      </c>
      <c r="N3882" s="5" t="s">
        <v>4459</v>
      </c>
      <c r="O3882" s="18">
        <v>44502</v>
      </c>
      <c r="P3882" s="5" t="s">
        <v>7</v>
      </c>
      <c r="Q3882" s="19">
        <v>71782</v>
      </c>
      <c r="R3882" s="19">
        <v>0</v>
      </c>
      <c r="S3882" s="19">
        <v>71782</v>
      </c>
      <c r="T3882" s="19">
        <v>0</v>
      </c>
    </row>
    <row r="3883" spans="1:20" outlineLevel="3" x14ac:dyDescent="0.35">
      <c r="H3883" s="1" t="s">
        <v>11673</v>
      </c>
      <c r="O3883" s="18"/>
      <c r="Q3883" s="19">
        <f>SUBTOTAL(9,Q3882:Q3882)</f>
        <v>71782</v>
      </c>
      <c r="R3883" s="19">
        <f>SUBTOTAL(9,R3882:R3882)</f>
        <v>0</v>
      </c>
      <c r="S3883" s="19">
        <f>SUBTOTAL(9,S3882:S3882)</f>
        <v>71782</v>
      </c>
      <c r="T3883" s="19">
        <f>SUBTOTAL(9,T3882:T3882)</f>
        <v>0</v>
      </c>
    </row>
    <row r="3884" spans="1:20" outlineLevel="2" x14ac:dyDescent="0.35">
      <c r="C3884" s="11" t="s">
        <v>12395</v>
      </c>
      <c r="O3884" s="18"/>
      <c r="Q3884" s="19">
        <f>SUBTOTAL(9,Q3865:Q3882)</f>
        <v>1193545</v>
      </c>
      <c r="R3884" s="19">
        <f>SUBTOTAL(9,R3865:R3882)</f>
        <v>1073778.8500000001</v>
      </c>
      <c r="S3884" s="19">
        <f>SUBTOTAL(9,S3865:S3882)</f>
        <v>119766.15</v>
      </c>
      <c r="T3884" s="19">
        <f>SUBTOTAL(9,T3865:T3882)</f>
        <v>0</v>
      </c>
    </row>
    <row r="3885" spans="1:20" ht="29" outlineLevel="4" x14ac:dyDescent="0.35">
      <c r="A3885" s="9" t="s">
        <v>97</v>
      </c>
      <c r="B3885" s="9" t="s">
        <v>98</v>
      </c>
      <c r="C3885" s="12" t="s">
        <v>12396</v>
      </c>
      <c r="D3885" s="5" t="s">
        <v>4462</v>
      </c>
      <c r="E3885" s="9" t="s">
        <v>4462</v>
      </c>
      <c r="F3885" s="5" t="s">
        <v>12477</v>
      </c>
      <c r="G3885" s="5" t="s">
        <v>4</v>
      </c>
      <c r="H3885" s="5" t="s">
        <v>4465</v>
      </c>
      <c r="I3885" s="4" t="s">
        <v>4466</v>
      </c>
      <c r="J3885" s="5" t="s">
        <v>4463</v>
      </c>
      <c r="K3885" s="5" t="s">
        <v>4</v>
      </c>
      <c r="L3885" s="5" t="s">
        <v>4</v>
      </c>
      <c r="M3885" s="5" t="s">
        <v>5</v>
      </c>
      <c r="N3885" s="5" t="s">
        <v>4464</v>
      </c>
      <c r="O3885" s="18">
        <v>44448</v>
      </c>
      <c r="P3885" s="5" t="s">
        <v>7</v>
      </c>
      <c r="Q3885" s="19">
        <v>9317</v>
      </c>
      <c r="R3885" s="19">
        <v>9317</v>
      </c>
      <c r="S3885" s="19">
        <v>0</v>
      </c>
      <c r="T3885" s="19">
        <v>0</v>
      </c>
    </row>
    <row r="3886" spans="1:20" ht="29" outlineLevel="4" x14ac:dyDescent="0.35">
      <c r="A3886" s="9" t="s">
        <v>97</v>
      </c>
      <c r="B3886" s="9" t="s">
        <v>98</v>
      </c>
      <c r="C3886" s="12" t="s">
        <v>12396</v>
      </c>
      <c r="D3886" s="5" t="s">
        <v>4462</v>
      </c>
      <c r="E3886" s="9" t="s">
        <v>4462</v>
      </c>
      <c r="F3886" s="5" t="s">
        <v>12477</v>
      </c>
      <c r="G3886" s="5" t="s">
        <v>4</v>
      </c>
      <c r="H3886" s="5" t="s">
        <v>4465</v>
      </c>
      <c r="I3886" s="4" t="s">
        <v>4466</v>
      </c>
      <c r="J3886" s="5" t="s">
        <v>4463</v>
      </c>
      <c r="K3886" s="5" t="s">
        <v>4</v>
      </c>
      <c r="L3886" s="5" t="s">
        <v>4</v>
      </c>
      <c r="M3886" s="5" t="s">
        <v>5</v>
      </c>
      <c r="N3886" s="5" t="s">
        <v>4467</v>
      </c>
      <c r="O3886" s="18">
        <v>44494</v>
      </c>
      <c r="P3886" s="5" t="s">
        <v>7</v>
      </c>
      <c r="Q3886" s="19">
        <v>8149.66</v>
      </c>
      <c r="R3886" s="19">
        <v>8149.66</v>
      </c>
      <c r="S3886" s="19">
        <v>0</v>
      </c>
      <c r="T3886" s="19">
        <v>0</v>
      </c>
    </row>
    <row r="3887" spans="1:20" outlineLevel="3" x14ac:dyDescent="0.35">
      <c r="H3887" s="1" t="s">
        <v>11674</v>
      </c>
      <c r="O3887" s="18"/>
      <c r="Q3887" s="19">
        <f>SUBTOTAL(9,Q3885:Q3886)</f>
        <v>17466.66</v>
      </c>
      <c r="R3887" s="19">
        <f>SUBTOTAL(9,R3885:R3886)</f>
        <v>17466.66</v>
      </c>
      <c r="S3887" s="19">
        <f>SUBTOTAL(9,S3885:S3886)</f>
        <v>0</v>
      </c>
      <c r="T3887" s="19">
        <f>SUBTOTAL(9,T3885:T3886)</f>
        <v>0</v>
      </c>
    </row>
    <row r="3888" spans="1:20" ht="29" outlineLevel="4" x14ac:dyDescent="0.35">
      <c r="A3888" s="9" t="s">
        <v>104</v>
      </c>
      <c r="B3888" s="9" t="s">
        <v>105</v>
      </c>
      <c r="C3888" s="12" t="s">
        <v>12396</v>
      </c>
      <c r="D3888" s="5" t="s">
        <v>4462</v>
      </c>
      <c r="E3888" s="9" t="s">
        <v>4462</v>
      </c>
      <c r="F3888" s="5" t="s">
        <v>4</v>
      </c>
      <c r="G3888" s="5" t="s">
        <v>50</v>
      </c>
      <c r="H3888" s="5" t="s">
        <v>4469</v>
      </c>
      <c r="I3888" s="4" t="s">
        <v>4470</v>
      </c>
      <c r="J3888" s="5" t="s">
        <v>4</v>
      </c>
      <c r="K3888" s="5" t="s">
        <v>4</v>
      </c>
      <c r="L3888" s="5" t="s">
        <v>4</v>
      </c>
      <c r="M3888" s="5" t="s">
        <v>5</v>
      </c>
      <c r="N3888" s="5" t="s">
        <v>4468</v>
      </c>
      <c r="O3888" s="18">
        <v>44414</v>
      </c>
      <c r="P3888" s="5" t="s">
        <v>7</v>
      </c>
      <c r="Q3888" s="19">
        <v>2963.64</v>
      </c>
      <c r="R3888" s="19">
        <v>0</v>
      </c>
      <c r="S3888" s="19">
        <v>2963.64</v>
      </c>
      <c r="T3888" s="19">
        <v>0</v>
      </c>
    </row>
    <row r="3889" spans="1:20" ht="29" outlineLevel="4" x14ac:dyDescent="0.35">
      <c r="A3889" s="9" t="s">
        <v>104</v>
      </c>
      <c r="B3889" s="9" t="s">
        <v>105</v>
      </c>
      <c r="C3889" s="12" t="s">
        <v>12396</v>
      </c>
      <c r="D3889" s="5" t="s">
        <v>4462</v>
      </c>
      <c r="E3889" s="9" t="s">
        <v>4462</v>
      </c>
      <c r="F3889" s="5" t="s">
        <v>4</v>
      </c>
      <c r="G3889" s="5" t="s">
        <v>50</v>
      </c>
      <c r="H3889" s="5" t="s">
        <v>4469</v>
      </c>
      <c r="I3889" s="4" t="s">
        <v>4470</v>
      </c>
      <c r="J3889" s="5" t="s">
        <v>4</v>
      </c>
      <c r="K3889" s="5" t="s">
        <v>4</v>
      </c>
      <c r="L3889" s="5" t="s">
        <v>4</v>
      </c>
      <c r="M3889" s="5" t="s">
        <v>5</v>
      </c>
      <c r="N3889" s="5" t="s">
        <v>4471</v>
      </c>
      <c r="O3889" s="18">
        <v>44424</v>
      </c>
      <c r="P3889" s="5" t="s">
        <v>7</v>
      </c>
      <c r="Q3889" s="19">
        <v>3391.09</v>
      </c>
      <c r="R3889" s="19">
        <v>0</v>
      </c>
      <c r="S3889" s="19">
        <v>3391.09</v>
      </c>
      <c r="T3889" s="19">
        <v>0</v>
      </c>
    </row>
    <row r="3890" spans="1:20" ht="29" outlineLevel="4" x14ac:dyDescent="0.35">
      <c r="A3890" s="9" t="s">
        <v>104</v>
      </c>
      <c r="B3890" s="9" t="s">
        <v>105</v>
      </c>
      <c r="C3890" s="12" t="s">
        <v>12396</v>
      </c>
      <c r="D3890" s="5" t="s">
        <v>4462</v>
      </c>
      <c r="E3890" s="9" t="s">
        <v>4462</v>
      </c>
      <c r="F3890" s="5" t="s">
        <v>41</v>
      </c>
      <c r="G3890" s="5" t="s">
        <v>4</v>
      </c>
      <c r="H3890" s="5" t="s">
        <v>4469</v>
      </c>
      <c r="I3890" s="4" t="s">
        <v>4470</v>
      </c>
      <c r="J3890" s="5" t="s">
        <v>4</v>
      </c>
      <c r="K3890" s="5" t="s">
        <v>4</v>
      </c>
      <c r="L3890" s="5" t="s">
        <v>4</v>
      </c>
      <c r="M3890" s="5" t="s">
        <v>5</v>
      </c>
      <c r="N3890" s="5" t="s">
        <v>4468</v>
      </c>
      <c r="O3890" s="18">
        <v>44414</v>
      </c>
      <c r="P3890" s="5" t="s">
        <v>7</v>
      </c>
      <c r="Q3890" s="19">
        <v>23708.36</v>
      </c>
      <c r="R3890" s="19">
        <v>23708.36</v>
      </c>
      <c r="S3890" s="19">
        <v>0</v>
      </c>
      <c r="T3890" s="19">
        <v>0</v>
      </c>
    </row>
    <row r="3891" spans="1:20" ht="29" outlineLevel="4" x14ac:dyDescent="0.35">
      <c r="A3891" s="9" t="s">
        <v>104</v>
      </c>
      <c r="B3891" s="9" t="s">
        <v>105</v>
      </c>
      <c r="C3891" s="12" t="s">
        <v>12396</v>
      </c>
      <c r="D3891" s="5" t="s">
        <v>4462</v>
      </c>
      <c r="E3891" s="9" t="s">
        <v>4462</v>
      </c>
      <c r="F3891" s="5" t="s">
        <v>41</v>
      </c>
      <c r="G3891" s="5" t="s">
        <v>4</v>
      </c>
      <c r="H3891" s="5" t="s">
        <v>4469</v>
      </c>
      <c r="I3891" s="4" t="s">
        <v>4470</v>
      </c>
      <c r="J3891" s="5" t="s">
        <v>4</v>
      </c>
      <c r="K3891" s="5" t="s">
        <v>4</v>
      </c>
      <c r="L3891" s="5" t="s">
        <v>4</v>
      </c>
      <c r="M3891" s="5" t="s">
        <v>5</v>
      </c>
      <c r="N3891" s="5" t="s">
        <v>4471</v>
      </c>
      <c r="O3891" s="18">
        <v>44424</v>
      </c>
      <c r="P3891" s="5" t="s">
        <v>7</v>
      </c>
      <c r="Q3891" s="19">
        <v>27127.91</v>
      </c>
      <c r="R3891" s="19">
        <v>27127.91</v>
      </c>
      <c r="S3891" s="19">
        <v>0</v>
      </c>
      <c r="T3891" s="19">
        <v>0</v>
      </c>
    </row>
    <row r="3892" spans="1:20" outlineLevel="3" x14ac:dyDescent="0.35">
      <c r="H3892" s="1" t="s">
        <v>11675</v>
      </c>
      <c r="O3892" s="18"/>
      <c r="Q3892" s="19">
        <f>SUBTOTAL(9,Q3888:Q3891)</f>
        <v>57191</v>
      </c>
      <c r="R3892" s="19">
        <f>SUBTOTAL(9,R3888:R3891)</f>
        <v>50836.270000000004</v>
      </c>
      <c r="S3892" s="19">
        <f>SUBTOTAL(9,S3888:S3891)</f>
        <v>6354.73</v>
      </c>
      <c r="T3892" s="19">
        <f>SUBTOTAL(9,T3888:T3891)</f>
        <v>0</v>
      </c>
    </row>
    <row r="3893" spans="1:20" outlineLevel="4" x14ac:dyDescent="0.35">
      <c r="A3893" s="9" t="s">
        <v>150</v>
      </c>
      <c r="B3893" s="9" t="s">
        <v>151</v>
      </c>
      <c r="C3893" s="12" t="s">
        <v>12396</v>
      </c>
      <c r="D3893" s="5" t="s">
        <v>4462</v>
      </c>
      <c r="E3893" s="9" t="s">
        <v>4462</v>
      </c>
      <c r="F3893" s="5" t="s">
        <v>12474</v>
      </c>
      <c r="G3893" s="5" t="s">
        <v>4</v>
      </c>
      <c r="H3893" s="5" t="s">
        <v>4474</v>
      </c>
      <c r="I3893" s="4" t="s">
        <v>12663</v>
      </c>
      <c r="J3893" s="5" t="s">
        <v>4472</v>
      </c>
      <c r="K3893" s="5" t="s">
        <v>4</v>
      </c>
      <c r="L3893" s="5" t="s">
        <v>4</v>
      </c>
      <c r="M3893" s="5" t="s">
        <v>5</v>
      </c>
      <c r="N3893" s="5" t="s">
        <v>4473</v>
      </c>
      <c r="O3893" s="18">
        <v>44487</v>
      </c>
      <c r="P3893" s="5" t="s">
        <v>7</v>
      </c>
      <c r="Q3893" s="19">
        <v>31388.73</v>
      </c>
      <c r="R3893" s="19">
        <v>31388.73</v>
      </c>
      <c r="S3893" s="19">
        <v>0</v>
      </c>
      <c r="T3893" s="19">
        <v>0</v>
      </c>
    </row>
    <row r="3894" spans="1:20" outlineLevel="3" x14ac:dyDescent="0.35">
      <c r="H3894" s="1" t="s">
        <v>11676</v>
      </c>
      <c r="O3894" s="18"/>
      <c r="Q3894" s="19">
        <f>SUBTOTAL(9,Q3893:Q3893)</f>
        <v>31388.73</v>
      </c>
      <c r="R3894" s="19">
        <f>SUBTOTAL(9,R3893:R3893)</f>
        <v>31388.73</v>
      </c>
      <c r="S3894" s="19">
        <f>SUBTOTAL(9,S3893:S3893)</f>
        <v>0</v>
      </c>
      <c r="T3894" s="19">
        <f>SUBTOTAL(9,T3893:T3893)</f>
        <v>0</v>
      </c>
    </row>
    <row r="3895" spans="1:20" ht="29" outlineLevel="4" x14ac:dyDescent="0.35">
      <c r="A3895" s="9" t="s">
        <v>104</v>
      </c>
      <c r="B3895" s="9" t="s">
        <v>105</v>
      </c>
      <c r="C3895" s="12" t="s">
        <v>12396</v>
      </c>
      <c r="D3895" s="5" t="s">
        <v>4462</v>
      </c>
      <c r="E3895" s="9" t="s">
        <v>4462</v>
      </c>
      <c r="F3895" s="5" t="s">
        <v>4</v>
      </c>
      <c r="G3895" s="5" t="s">
        <v>50</v>
      </c>
      <c r="H3895" s="5" t="s">
        <v>4476</v>
      </c>
      <c r="I3895" s="4" t="s">
        <v>4477</v>
      </c>
      <c r="J3895" s="5" t="s">
        <v>4</v>
      </c>
      <c r="K3895" s="5" t="s">
        <v>4</v>
      </c>
      <c r="L3895" s="5" t="s">
        <v>4</v>
      </c>
      <c r="M3895" s="5" t="s">
        <v>5</v>
      </c>
      <c r="N3895" s="5" t="s">
        <v>4475</v>
      </c>
      <c r="O3895" s="18">
        <v>44560</v>
      </c>
      <c r="P3895" s="5" t="s">
        <v>7</v>
      </c>
      <c r="Q3895" s="19">
        <v>1261</v>
      </c>
      <c r="R3895" s="19">
        <v>0</v>
      </c>
      <c r="S3895" s="19">
        <v>1261</v>
      </c>
      <c r="T3895" s="19">
        <v>0</v>
      </c>
    </row>
    <row r="3896" spans="1:20" ht="29" outlineLevel="4" x14ac:dyDescent="0.35">
      <c r="A3896" s="9" t="s">
        <v>104</v>
      </c>
      <c r="B3896" s="9" t="s">
        <v>105</v>
      </c>
      <c r="C3896" s="12" t="s">
        <v>12396</v>
      </c>
      <c r="D3896" s="5" t="s">
        <v>4462</v>
      </c>
      <c r="E3896" s="9" t="s">
        <v>4462</v>
      </c>
      <c r="F3896" s="5" t="s">
        <v>4</v>
      </c>
      <c r="G3896" s="5" t="s">
        <v>50</v>
      </c>
      <c r="H3896" s="5" t="s">
        <v>4476</v>
      </c>
      <c r="I3896" s="4" t="s">
        <v>4477</v>
      </c>
      <c r="J3896" s="5" t="s">
        <v>4</v>
      </c>
      <c r="K3896" s="5" t="s">
        <v>4</v>
      </c>
      <c r="L3896" s="5" t="s">
        <v>4</v>
      </c>
      <c r="M3896" s="5" t="s">
        <v>5</v>
      </c>
      <c r="N3896" s="5" t="s">
        <v>4478</v>
      </c>
      <c r="O3896" s="18">
        <v>44586</v>
      </c>
      <c r="P3896" s="5" t="s">
        <v>7</v>
      </c>
      <c r="Q3896" s="19">
        <v>3147.44</v>
      </c>
      <c r="R3896" s="19">
        <v>0</v>
      </c>
      <c r="S3896" s="19">
        <v>3147.44</v>
      </c>
      <c r="T3896" s="19">
        <v>0</v>
      </c>
    </row>
    <row r="3897" spans="1:20" ht="29" outlineLevel="4" x14ac:dyDescent="0.35">
      <c r="A3897" s="9" t="s">
        <v>104</v>
      </c>
      <c r="B3897" s="9" t="s">
        <v>105</v>
      </c>
      <c r="C3897" s="12" t="s">
        <v>12396</v>
      </c>
      <c r="D3897" s="5" t="s">
        <v>4462</v>
      </c>
      <c r="E3897" s="9" t="s">
        <v>4462</v>
      </c>
      <c r="F3897" s="5" t="s">
        <v>4</v>
      </c>
      <c r="G3897" s="5" t="s">
        <v>50</v>
      </c>
      <c r="H3897" s="5" t="s">
        <v>4476</v>
      </c>
      <c r="I3897" s="4" t="s">
        <v>4477</v>
      </c>
      <c r="J3897" s="5" t="s">
        <v>4</v>
      </c>
      <c r="K3897" s="5" t="s">
        <v>4</v>
      </c>
      <c r="L3897" s="5" t="s">
        <v>4</v>
      </c>
      <c r="M3897" s="5" t="s">
        <v>5</v>
      </c>
      <c r="N3897" s="5" t="s">
        <v>4479</v>
      </c>
      <c r="O3897" s="18">
        <v>44634</v>
      </c>
      <c r="P3897" s="5" t="s">
        <v>7</v>
      </c>
      <c r="Q3897" s="19">
        <v>2779.44</v>
      </c>
      <c r="R3897" s="19">
        <v>0</v>
      </c>
      <c r="S3897" s="19">
        <v>2779.44</v>
      </c>
      <c r="T3897" s="19">
        <v>0</v>
      </c>
    </row>
    <row r="3898" spans="1:20" ht="29" outlineLevel="4" x14ac:dyDescent="0.35">
      <c r="A3898" s="9" t="s">
        <v>104</v>
      </c>
      <c r="B3898" s="9" t="s">
        <v>105</v>
      </c>
      <c r="C3898" s="12" t="s">
        <v>12396</v>
      </c>
      <c r="D3898" s="5" t="s">
        <v>4462</v>
      </c>
      <c r="E3898" s="9" t="s">
        <v>4462</v>
      </c>
      <c r="F3898" s="5" t="s">
        <v>4</v>
      </c>
      <c r="G3898" s="5" t="s">
        <v>50</v>
      </c>
      <c r="H3898" s="5" t="s">
        <v>4476</v>
      </c>
      <c r="I3898" s="4" t="s">
        <v>4477</v>
      </c>
      <c r="J3898" s="5" t="s">
        <v>4</v>
      </c>
      <c r="K3898" s="5" t="s">
        <v>4</v>
      </c>
      <c r="L3898" s="5" t="s">
        <v>4</v>
      </c>
      <c r="M3898" s="5" t="s">
        <v>5</v>
      </c>
      <c r="N3898" s="5" t="s">
        <v>4480</v>
      </c>
      <c r="O3898" s="18">
        <v>44658</v>
      </c>
      <c r="P3898" s="5" t="s">
        <v>7</v>
      </c>
      <c r="Q3898" s="19">
        <v>2607</v>
      </c>
      <c r="R3898" s="19">
        <v>0</v>
      </c>
      <c r="S3898" s="19">
        <v>2607</v>
      </c>
      <c r="T3898" s="19">
        <v>0</v>
      </c>
    </row>
    <row r="3899" spans="1:20" ht="29" outlineLevel="4" x14ac:dyDescent="0.35">
      <c r="A3899" s="9" t="s">
        <v>104</v>
      </c>
      <c r="B3899" s="9" t="s">
        <v>105</v>
      </c>
      <c r="C3899" s="12" t="s">
        <v>12396</v>
      </c>
      <c r="D3899" s="5" t="s">
        <v>4462</v>
      </c>
      <c r="E3899" s="9" t="s">
        <v>4462</v>
      </c>
      <c r="F3899" s="5" t="s">
        <v>4</v>
      </c>
      <c r="G3899" s="5" t="s">
        <v>50</v>
      </c>
      <c r="H3899" s="5" t="s">
        <v>4476</v>
      </c>
      <c r="I3899" s="4" t="s">
        <v>4477</v>
      </c>
      <c r="J3899" s="5" t="s">
        <v>4</v>
      </c>
      <c r="K3899" s="5" t="s">
        <v>4</v>
      </c>
      <c r="L3899" s="5" t="s">
        <v>4</v>
      </c>
      <c r="M3899" s="5" t="s">
        <v>5</v>
      </c>
      <c r="N3899" s="5" t="s">
        <v>4481</v>
      </c>
      <c r="O3899" s="18">
        <v>44672</v>
      </c>
      <c r="P3899" s="5" t="s">
        <v>7</v>
      </c>
      <c r="Q3899" s="19">
        <v>3028.44</v>
      </c>
      <c r="R3899" s="19">
        <v>0</v>
      </c>
      <c r="S3899" s="19">
        <v>3028.44</v>
      </c>
      <c r="T3899" s="19">
        <v>0</v>
      </c>
    </row>
    <row r="3900" spans="1:20" ht="29" outlineLevel="4" x14ac:dyDescent="0.35">
      <c r="A3900" s="9" t="s">
        <v>104</v>
      </c>
      <c r="B3900" s="9" t="s">
        <v>105</v>
      </c>
      <c r="C3900" s="12" t="s">
        <v>12396</v>
      </c>
      <c r="D3900" s="5" t="s">
        <v>4462</v>
      </c>
      <c r="E3900" s="9" t="s">
        <v>4462</v>
      </c>
      <c r="F3900" s="5" t="s">
        <v>41</v>
      </c>
      <c r="G3900" s="5" t="s">
        <v>4</v>
      </c>
      <c r="H3900" s="5" t="s">
        <v>4476</v>
      </c>
      <c r="I3900" s="4" t="s">
        <v>4477</v>
      </c>
      <c r="J3900" s="5" t="s">
        <v>4</v>
      </c>
      <c r="K3900" s="5" t="s">
        <v>4</v>
      </c>
      <c r="L3900" s="5" t="s">
        <v>4</v>
      </c>
      <c r="M3900" s="5" t="s">
        <v>5</v>
      </c>
      <c r="N3900" s="5" t="s">
        <v>4475</v>
      </c>
      <c r="O3900" s="18">
        <v>44560</v>
      </c>
      <c r="P3900" s="5" t="s">
        <v>7</v>
      </c>
      <c r="Q3900" s="19">
        <v>10088</v>
      </c>
      <c r="R3900" s="19">
        <v>10088</v>
      </c>
      <c r="S3900" s="19">
        <v>0</v>
      </c>
      <c r="T3900" s="19">
        <v>0</v>
      </c>
    </row>
    <row r="3901" spans="1:20" ht="29" outlineLevel="4" x14ac:dyDescent="0.35">
      <c r="A3901" s="9" t="s">
        <v>104</v>
      </c>
      <c r="B3901" s="9" t="s">
        <v>105</v>
      </c>
      <c r="C3901" s="12" t="s">
        <v>12396</v>
      </c>
      <c r="D3901" s="5" t="s">
        <v>4462</v>
      </c>
      <c r="E3901" s="9" t="s">
        <v>4462</v>
      </c>
      <c r="F3901" s="5" t="s">
        <v>41</v>
      </c>
      <c r="G3901" s="5" t="s">
        <v>4</v>
      </c>
      <c r="H3901" s="5" t="s">
        <v>4476</v>
      </c>
      <c r="I3901" s="4" t="s">
        <v>4477</v>
      </c>
      <c r="J3901" s="5" t="s">
        <v>4</v>
      </c>
      <c r="K3901" s="5" t="s">
        <v>4</v>
      </c>
      <c r="L3901" s="5" t="s">
        <v>4</v>
      </c>
      <c r="M3901" s="5" t="s">
        <v>5</v>
      </c>
      <c r="N3901" s="5" t="s">
        <v>4478</v>
      </c>
      <c r="O3901" s="18">
        <v>44586</v>
      </c>
      <c r="P3901" s="5" t="s">
        <v>7</v>
      </c>
      <c r="Q3901" s="19">
        <v>25179.56</v>
      </c>
      <c r="R3901" s="19">
        <v>25179.56</v>
      </c>
      <c r="S3901" s="19">
        <v>0</v>
      </c>
      <c r="T3901" s="19">
        <v>0</v>
      </c>
    </row>
    <row r="3902" spans="1:20" ht="29" outlineLevel="4" x14ac:dyDescent="0.35">
      <c r="A3902" s="9" t="s">
        <v>104</v>
      </c>
      <c r="B3902" s="9" t="s">
        <v>105</v>
      </c>
      <c r="C3902" s="12" t="s">
        <v>12396</v>
      </c>
      <c r="D3902" s="5" t="s">
        <v>4462</v>
      </c>
      <c r="E3902" s="9" t="s">
        <v>4462</v>
      </c>
      <c r="F3902" s="5" t="s">
        <v>41</v>
      </c>
      <c r="G3902" s="5" t="s">
        <v>4</v>
      </c>
      <c r="H3902" s="5" t="s">
        <v>4476</v>
      </c>
      <c r="I3902" s="4" t="s">
        <v>4477</v>
      </c>
      <c r="J3902" s="5" t="s">
        <v>4</v>
      </c>
      <c r="K3902" s="5" t="s">
        <v>4</v>
      </c>
      <c r="L3902" s="5" t="s">
        <v>4</v>
      </c>
      <c r="M3902" s="5" t="s">
        <v>5</v>
      </c>
      <c r="N3902" s="5" t="s">
        <v>4479</v>
      </c>
      <c r="O3902" s="18">
        <v>44634</v>
      </c>
      <c r="P3902" s="5" t="s">
        <v>7</v>
      </c>
      <c r="Q3902" s="19">
        <v>22235.56</v>
      </c>
      <c r="R3902" s="19">
        <v>22235.56</v>
      </c>
      <c r="S3902" s="19">
        <v>0</v>
      </c>
      <c r="T3902" s="19">
        <v>0</v>
      </c>
    </row>
    <row r="3903" spans="1:20" ht="29" outlineLevel="4" x14ac:dyDescent="0.35">
      <c r="A3903" s="9" t="s">
        <v>104</v>
      </c>
      <c r="B3903" s="9" t="s">
        <v>105</v>
      </c>
      <c r="C3903" s="12" t="s">
        <v>12396</v>
      </c>
      <c r="D3903" s="5" t="s">
        <v>4462</v>
      </c>
      <c r="E3903" s="9" t="s">
        <v>4462</v>
      </c>
      <c r="F3903" s="5" t="s">
        <v>41</v>
      </c>
      <c r="G3903" s="5" t="s">
        <v>4</v>
      </c>
      <c r="H3903" s="5" t="s">
        <v>4476</v>
      </c>
      <c r="I3903" s="4" t="s">
        <v>4477</v>
      </c>
      <c r="J3903" s="5" t="s">
        <v>4</v>
      </c>
      <c r="K3903" s="5" t="s">
        <v>4</v>
      </c>
      <c r="L3903" s="5" t="s">
        <v>4</v>
      </c>
      <c r="M3903" s="5" t="s">
        <v>5</v>
      </c>
      <c r="N3903" s="5" t="s">
        <v>4480</v>
      </c>
      <c r="O3903" s="18">
        <v>44658</v>
      </c>
      <c r="P3903" s="5" t="s">
        <v>7</v>
      </c>
      <c r="Q3903" s="19">
        <v>20856</v>
      </c>
      <c r="R3903" s="19">
        <v>20856</v>
      </c>
      <c r="S3903" s="19">
        <v>0</v>
      </c>
      <c r="T3903" s="19">
        <v>0</v>
      </c>
    </row>
    <row r="3904" spans="1:20" ht="29" outlineLevel="4" x14ac:dyDescent="0.35">
      <c r="A3904" s="9" t="s">
        <v>104</v>
      </c>
      <c r="B3904" s="9" t="s">
        <v>105</v>
      </c>
      <c r="C3904" s="12" t="s">
        <v>12396</v>
      </c>
      <c r="D3904" s="5" t="s">
        <v>4462</v>
      </c>
      <c r="E3904" s="9" t="s">
        <v>4462</v>
      </c>
      <c r="F3904" s="5" t="s">
        <v>41</v>
      </c>
      <c r="G3904" s="5" t="s">
        <v>4</v>
      </c>
      <c r="H3904" s="5" t="s">
        <v>4476</v>
      </c>
      <c r="I3904" s="4" t="s">
        <v>4477</v>
      </c>
      <c r="J3904" s="5" t="s">
        <v>4</v>
      </c>
      <c r="K3904" s="5" t="s">
        <v>4</v>
      </c>
      <c r="L3904" s="5" t="s">
        <v>4</v>
      </c>
      <c r="M3904" s="5" t="s">
        <v>5</v>
      </c>
      <c r="N3904" s="5" t="s">
        <v>4481</v>
      </c>
      <c r="O3904" s="18">
        <v>44672</v>
      </c>
      <c r="P3904" s="5" t="s">
        <v>7</v>
      </c>
      <c r="Q3904" s="19">
        <v>24227.56</v>
      </c>
      <c r="R3904" s="19">
        <v>24227.56</v>
      </c>
      <c r="S3904" s="19">
        <v>0</v>
      </c>
      <c r="T3904" s="19">
        <v>0</v>
      </c>
    </row>
    <row r="3905" spans="1:20" outlineLevel="3" x14ac:dyDescent="0.35">
      <c r="H3905" s="1" t="s">
        <v>11677</v>
      </c>
      <c r="O3905" s="18"/>
      <c r="Q3905" s="19">
        <f>SUBTOTAL(9,Q3895:Q3904)</f>
        <v>115410</v>
      </c>
      <c r="R3905" s="19">
        <f>SUBTOTAL(9,R3895:R3904)</f>
        <v>102586.68</v>
      </c>
      <c r="S3905" s="19">
        <f>SUBTOTAL(9,S3895:S3904)</f>
        <v>12823.320000000002</v>
      </c>
      <c r="T3905" s="19">
        <f>SUBTOTAL(9,T3895:T3904)</f>
        <v>0</v>
      </c>
    </row>
    <row r="3906" spans="1:20" outlineLevel="4" x14ac:dyDescent="0.35">
      <c r="A3906" s="9" t="s">
        <v>150</v>
      </c>
      <c r="B3906" s="9" t="s">
        <v>151</v>
      </c>
      <c r="C3906" s="12" t="s">
        <v>12396</v>
      </c>
      <c r="D3906" s="5" t="s">
        <v>4462</v>
      </c>
      <c r="E3906" s="9" t="s">
        <v>4462</v>
      </c>
      <c r="F3906" s="5" t="s">
        <v>12474</v>
      </c>
      <c r="G3906" s="5" t="s">
        <v>4</v>
      </c>
      <c r="H3906" s="5" t="s">
        <v>4484</v>
      </c>
      <c r="I3906" s="4" t="s">
        <v>12663</v>
      </c>
      <c r="J3906" s="5" t="s">
        <v>4482</v>
      </c>
      <c r="K3906" s="5" t="s">
        <v>4</v>
      </c>
      <c r="L3906" s="5" t="s">
        <v>4</v>
      </c>
      <c r="M3906" s="5" t="s">
        <v>5</v>
      </c>
      <c r="N3906" s="5" t="s">
        <v>4483</v>
      </c>
      <c r="O3906" s="18">
        <v>44538</v>
      </c>
      <c r="P3906" s="5" t="s">
        <v>7</v>
      </c>
      <c r="Q3906" s="19">
        <v>14295.69</v>
      </c>
      <c r="R3906" s="19">
        <v>14295.69</v>
      </c>
      <c r="S3906" s="19">
        <v>0</v>
      </c>
      <c r="T3906" s="19">
        <v>0</v>
      </c>
    </row>
    <row r="3907" spans="1:20" outlineLevel="4" x14ac:dyDescent="0.35">
      <c r="A3907" s="9" t="s">
        <v>150</v>
      </c>
      <c r="B3907" s="9" t="s">
        <v>151</v>
      </c>
      <c r="C3907" s="12" t="s">
        <v>12396</v>
      </c>
      <c r="D3907" s="5" t="s">
        <v>4462</v>
      </c>
      <c r="E3907" s="9" t="s">
        <v>4462</v>
      </c>
      <c r="F3907" s="5" t="s">
        <v>12474</v>
      </c>
      <c r="G3907" s="5" t="s">
        <v>4</v>
      </c>
      <c r="H3907" s="5" t="s">
        <v>4484</v>
      </c>
      <c r="I3907" s="4" t="s">
        <v>12663</v>
      </c>
      <c r="J3907" s="5" t="s">
        <v>4482</v>
      </c>
      <c r="K3907" s="5" t="s">
        <v>4</v>
      </c>
      <c r="L3907" s="5" t="s">
        <v>4</v>
      </c>
      <c r="M3907" s="5" t="s">
        <v>5</v>
      </c>
      <c r="N3907" s="5" t="s">
        <v>4485</v>
      </c>
      <c r="O3907" s="18">
        <v>44630</v>
      </c>
      <c r="P3907" s="5" t="s">
        <v>7</v>
      </c>
      <c r="Q3907" s="19">
        <v>24174.13</v>
      </c>
      <c r="R3907" s="19">
        <v>24174.13</v>
      </c>
      <c r="S3907" s="19">
        <v>0</v>
      </c>
      <c r="T3907" s="19">
        <v>0</v>
      </c>
    </row>
    <row r="3908" spans="1:20" outlineLevel="4" x14ac:dyDescent="0.35">
      <c r="A3908" s="9" t="s">
        <v>150</v>
      </c>
      <c r="B3908" s="9" t="s">
        <v>151</v>
      </c>
      <c r="C3908" s="12" t="s">
        <v>12396</v>
      </c>
      <c r="D3908" s="5" t="s">
        <v>4462</v>
      </c>
      <c r="E3908" s="9" t="s">
        <v>4462</v>
      </c>
      <c r="F3908" s="5" t="s">
        <v>12474</v>
      </c>
      <c r="G3908" s="5" t="s">
        <v>4</v>
      </c>
      <c r="H3908" s="5" t="s">
        <v>4484</v>
      </c>
      <c r="I3908" s="4" t="s">
        <v>12663</v>
      </c>
      <c r="J3908" s="5" t="s">
        <v>4482</v>
      </c>
      <c r="K3908" s="5" t="s">
        <v>4</v>
      </c>
      <c r="L3908" s="5" t="s">
        <v>4</v>
      </c>
      <c r="M3908" s="5" t="s">
        <v>5</v>
      </c>
      <c r="N3908" s="5" t="s">
        <v>4486</v>
      </c>
      <c r="O3908" s="18">
        <v>44697</v>
      </c>
      <c r="P3908" s="5" t="s">
        <v>7</v>
      </c>
      <c r="Q3908" s="19">
        <v>22881.23</v>
      </c>
      <c r="R3908" s="19">
        <v>22881.23</v>
      </c>
      <c r="S3908" s="19">
        <v>0</v>
      </c>
      <c r="T3908" s="19">
        <v>0</v>
      </c>
    </row>
    <row r="3909" spans="1:20" outlineLevel="3" x14ac:dyDescent="0.35">
      <c r="H3909" s="1" t="s">
        <v>11678</v>
      </c>
      <c r="O3909" s="18"/>
      <c r="Q3909" s="19">
        <f>SUBTOTAL(9,Q3906:Q3908)</f>
        <v>61351.05</v>
      </c>
      <c r="R3909" s="19">
        <f>SUBTOTAL(9,R3906:R3908)</f>
        <v>61351.05</v>
      </c>
      <c r="S3909" s="19">
        <f>SUBTOTAL(9,S3906:S3908)</f>
        <v>0</v>
      </c>
      <c r="T3909" s="19">
        <f>SUBTOTAL(9,T3906:T3908)</f>
        <v>0</v>
      </c>
    </row>
    <row r="3910" spans="1:20" ht="29" outlineLevel="4" x14ac:dyDescent="0.35">
      <c r="A3910" s="9" t="s">
        <v>150</v>
      </c>
      <c r="B3910" s="9" t="s">
        <v>151</v>
      </c>
      <c r="C3910" s="12" t="s">
        <v>12396</v>
      </c>
      <c r="D3910" s="5" t="s">
        <v>4462</v>
      </c>
      <c r="E3910" s="9" t="s">
        <v>4462</v>
      </c>
      <c r="F3910" s="5" t="s">
        <v>12474</v>
      </c>
      <c r="G3910" s="5" t="s">
        <v>4</v>
      </c>
      <c r="H3910" s="5" t="s">
        <v>4488</v>
      </c>
      <c r="I3910" s="4" t="s">
        <v>12664</v>
      </c>
      <c r="J3910" s="5" t="s">
        <v>4482</v>
      </c>
      <c r="K3910" s="5" t="s">
        <v>4</v>
      </c>
      <c r="L3910" s="5" t="s">
        <v>4</v>
      </c>
      <c r="M3910" s="5" t="s">
        <v>5</v>
      </c>
      <c r="N3910" s="5" t="s">
        <v>4487</v>
      </c>
      <c r="O3910" s="18">
        <v>44697</v>
      </c>
      <c r="P3910" s="5" t="s">
        <v>7</v>
      </c>
      <c r="Q3910" s="19">
        <v>4092.91</v>
      </c>
      <c r="R3910" s="19">
        <v>4092.91</v>
      </c>
      <c r="S3910" s="19">
        <v>0</v>
      </c>
      <c r="T3910" s="19">
        <v>0</v>
      </c>
    </row>
    <row r="3911" spans="1:20" outlineLevel="3" x14ac:dyDescent="0.35">
      <c r="H3911" s="1" t="s">
        <v>11679</v>
      </c>
      <c r="O3911" s="18"/>
      <c r="Q3911" s="19">
        <f>SUBTOTAL(9,Q3910:Q3910)</f>
        <v>4092.91</v>
      </c>
      <c r="R3911" s="19">
        <f>SUBTOTAL(9,R3910:R3910)</f>
        <v>4092.91</v>
      </c>
      <c r="S3911" s="19">
        <f>SUBTOTAL(9,S3910:S3910)</f>
        <v>0</v>
      </c>
      <c r="T3911" s="19">
        <f>SUBTOTAL(9,T3910:T3910)</f>
        <v>0</v>
      </c>
    </row>
    <row r="3912" spans="1:20" outlineLevel="2" x14ac:dyDescent="0.35">
      <c r="C3912" s="11" t="s">
        <v>12397</v>
      </c>
      <c r="O3912" s="18"/>
      <c r="Q3912" s="19">
        <f>SUBTOTAL(9,Q3885:Q3910)</f>
        <v>286900.34999999998</v>
      </c>
      <c r="R3912" s="19">
        <f>SUBTOTAL(9,R3885:R3910)</f>
        <v>267722.3</v>
      </c>
      <c r="S3912" s="19">
        <f>SUBTOTAL(9,S3885:S3910)</f>
        <v>19178.05</v>
      </c>
      <c r="T3912" s="19">
        <f>SUBTOTAL(9,T3885:T3910)</f>
        <v>0</v>
      </c>
    </row>
    <row r="3913" spans="1:20" ht="29" outlineLevel="4" x14ac:dyDescent="0.35">
      <c r="A3913" s="9" t="s">
        <v>97</v>
      </c>
      <c r="B3913" s="9" t="s">
        <v>98</v>
      </c>
      <c r="C3913" s="12" t="s">
        <v>4489</v>
      </c>
      <c r="D3913" s="5" t="s">
        <v>4490</v>
      </c>
      <c r="E3913" s="9" t="s">
        <v>4490</v>
      </c>
      <c r="F3913" s="5" t="s">
        <v>4</v>
      </c>
      <c r="G3913" s="5" t="s">
        <v>1006</v>
      </c>
      <c r="H3913" s="5" t="s">
        <v>4493</v>
      </c>
      <c r="I3913" s="4" t="s">
        <v>12665</v>
      </c>
      <c r="J3913" s="5" t="s">
        <v>4</v>
      </c>
      <c r="K3913" s="5" t="s">
        <v>4</v>
      </c>
      <c r="L3913" s="5" t="s">
        <v>4</v>
      </c>
      <c r="M3913" s="5" t="s">
        <v>5</v>
      </c>
      <c r="N3913" s="5" t="s">
        <v>4491</v>
      </c>
      <c r="O3913" s="18">
        <v>44420</v>
      </c>
      <c r="P3913" s="5" t="s">
        <v>4492</v>
      </c>
      <c r="Q3913" s="19">
        <v>25000</v>
      </c>
      <c r="R3913" s="19">
        <v>0</v>
      </c>
      <c r="S3913" s="19">
        <v>25000</v>
      </c>
      <c r="T3913" s="19">
        <v>0</v>
      </c>
    </row>
    <row r="3914" spans="1:20" outlineLevel="3" x14ac:dyDescent="0.35">
      <c r="H3914" s="1" t="s">
        <v>11680</v>
      </c>
      <c r="O3914" s="18"/>
      <c r="Q3914" s="19">
        <f>SUBTOTAL(9,Q3913:Q3913)</f>
        <v>25000</v>
      </c>
      <c r="R3914" s="19">
        <f>SUBTOTAL(9,R3913:R3913)</f>
        <v>0</v>
      </c>
      <c r="S3914" s="19">
        <f>SUBTOTAL(9,S3913:S3913)</f>
        <v>25000</v>
      </c>
      <c r="T3914" s="19">
        <f>SUBTOTAL(9,T3913:T3913)</f>
        <v>0</v>
      </c>
    </row>
    <row r="3915" spans="1:20" outlineLevel="2" x14ac:dyDescent="0.35">
      <c r="C3915" s="11" t="s">
        <v>10366</v>
      </c>
      <c r="O3915" s="18"/>
      <c r="Q3915" s="19">
        <f>SUBTOTAL(9,Q3913:Q3913)</f>
        <v>25000</v>
      </c>
      <c r="R3915" s="19">
        <f>SUBTOTAL(9,R3913:R3913)</f>
        <v>0</v>
      </c>
      <c r="S3915" s="19">
        <f>SUBTOTAL(9,S3913:S3913)</f>
        <v>25000</v>
      </c>
      <c r="T3915" s="19">
        <f>SUBTOTAL(9,T3913:T3913)</f>
        <v>0</v>
      </c>
    </row>
    <row r="3916" spans="1:20" outlineLevel="4" x14ac:dyDescent="0.35">
      <c r="A3916" s="9" t="s">
        <v>1222</v>
      </c>
      <c r="B3916" s="9" t="s">
        <v>1223</v>
      </c>
      <c r="C3916" s="12" t="s">
        <v>4494</v>
      </c>
      <c r="D3916" s="5" t="s">
        <v>4495</v>
      </c>
      <c r="E3916" s="9" t="s">
        <v>4495</v>
      </c>
      <c r="F3916" s="5" t="s">
        <v>12483</v>
      </c>
      <c r="G3916" s="5" t="s">
        <v>4</v>
      </c>
      <c r="H3916" s="5" t="s">
        <v>4498</v>
      </c>
      <c r="I3916" s="4" t="s">
        <v>12666</v>
      </c>
      <c r="J3916" s="5" t="s">
        <v>4496</v>
      </c>
      <c r="K3916" s="5" t="s">
        <v>4</v>
      </c>
      <c r="L3916" s="5" t="s">
        <v>4</v>
      </c>
      <c r="M3916" s="5" t="s">
        <v>5</v>
      </c>
      <c r="N3916" s="5" t="s">
        <v>4497</v>
      </c>
      <c r="O3916" s="18">
        <v>44467</v>
      </c>
      <c r="P3916" s="5" t="s">
        <v>7</v>
      </c>
      <c r="Q3916" s="19">
        <v>5996.53</v>
      </c>
      <c r="R3916" s="19">
        <v>5996.53</v>
      </c>
      <c r="S3916" s="19">
        <v>0</v>
      </c>
      <c r="T3916" s="19">
        <v>0</v>
      </c>
    </row>
    <row r="3917" spans="1:20" outlineLevel="4" x14ac:dyDescent="0.35">
      <c r="A3917" s="9" t="s">
        <v>1222</v>
      </c>
      <c r="B3917" s="9" t="s">
        <v>1223</v>
      </c>
      <c r="C3917" s="12" t="s">
        <v>4494</v>
      </c>
      <c r="D3917" s="5" t="s">
        <v>4495</v>
      </c>
      <c r="E3917" s="9" t="s">
        <v>4495</v>
      </c>
      <c r="F3917" s="5" t="s">
        <v>12483</v>
      </c>
      <c r="G3917" s="5" t="s">
        <v>4</v>
      </c>
      <c r="H3917" s="5" t="s">
        <v>4498</v>
      </c>
      <c r="I3917" s="4" t="s">
        <v>12666</v>
      </c>
      <c r="J3917" s="5" t="s">
        <v>4496</v>
      </c>
      <c r="K3917" s="5" t="s">
        <v>4</v>
      </c>
      <c r="L3917" s="5" t="s">
        <v>4</v>
      </c>
      <c r="M3917" s="5" t="s">
        <v>5</v>
      </c>
      <c r="N3917" s="5" t="s">
        <v>4499</v>
      </c>
      <c r="O3917" s="18">
        <v>44630</v>
      </c>
      <c r="P3917" s="5" t="s">
        <v>7</v>
      </c>
      <c r="Q3917" s="19">
        <v>141133.79999999999</v>
      </c>
      <c r="R3917" s="19">
        <v>141133.79999999999</v>
      </c>
      <c r="S3917" s="19">
        <v>0</v>
      </c>
      <c r="T3917" s="19">
        <v>0</v>
      </c>
    </row>
    <row r="3918" spans="1:20" outlineLevel="3" x14ac:dyDescent="0.35">
      <c r="H3918" s="1" t="s">
        <v>11681</v>
      </c>
      <c r="O3918" s="18"/>
      <c r="Q3918" s="19">
        <f>SUBTOTAL(9,Q3916:Q3917)</f>
        <v>147130.32999999999</v>
      </c>
      <c r="R3918" s="19">
        <f>SUBTOTAL(9,R3916:R3917)</f>
        <v>147130.32999999999</v>
      </c>
      <c r="S3918" s="19">
        <f>SUBTOTAL(9,S3916:S3917)</f>
        <v>0</v>
      </c>
      <c r="T3918" s="19">
        <f>SUBTOTAL(9,T3916:T3917)</f>
        <v>0</v>
      </c>
    </row>
    <row r="3919" spans="1:20" outlineLevel="4" x14ac:dyDescent="0.35">
      <c r="A3919" s="9" t="s">
        <v>1222</v>
      </c>
      <c r="B3919" s="9" t="s">
        <v>1223</v>
      </c>
      <c r="C3919" s="12" t="s">
        <v>4494</v>
      </c>
      <c r="D3919" s="5" t="s">
        <v>4495</v>
      </c>
      <c r="E3919" s="9" t="s">
        <v>4495</v>
      </c>
      <c r="F3919" s="5" t="s">
        <v>12483</v>
      </c>
      <c r="G3919" s="5" t="s">
        <v>4</v>
      </c>
      <c r="H3919" s="5" t="s">
        <v>4502</v>
      </c>
      <c r="I3919" s="4" t="s">
        <v>12667</v>
      </c>
      <c r="J3919" s="5" t="s">
        <v>4500</v>
      </c>
      <c r="K3919" s="5" t="s">
        <v>4</v>
      </c>
      <c r="L3919" s="5" t="s">
        <v>4</v>
      </c>
      <c r="M3919" s="5" t="s">
        <v>5</v>
      </c>
      <c r="N3919" s="5" t="s">
        <v>4501</v>
      </c>
      <c r="O3919" s="18">
        <v>44462</v>
      </c>
      <c r="P3919" s="5" t="s">
        <v>7</v>
      </c>
      <c r="Q3919" s="19">
        <v>33769.050000000003</v>
      </c>
      <c r="R3919" s="19">
        <v>33769.050000000003</v>
      </c>
      <c r="S3919" s="19">
        <v>0</v>
      </c>
      <c r="T3919" s="19">
        <v>0</v>
      </c>
    </row>
    <row r="3920" spans="1:20" outlineLevel="4" x14ac:dyDescent="0.35">
      <c r="A3920" s="9" t="s">
        <v>1222</v>
      </c>
      <c r="B3920" s="9" t="s">
        <v>1223</v>
      </c>
      <c r="C3920" s="12" t="s">
        <v>4494</v>
      </c>
      <c r="D3920" s="5" t="s">
        <v>4495</v>
      </c>
      <c r="E3920" s="9" t="s">
        <v>4495</v>
      </c>
      <c r="F3920" s="5" t="s">
        <v>12483</v>
      </c>
      <c r="G3920" s="5" t="s">
        <v>4</v>
      </c>
      <c r="H3920" s="5" t="s">
        <v>4502</v>
      </c>
      <c r="I3920" s="4" t="s">
        <v>12666</v>
      </c>
      <c r="J3920" s="5" t="s">
        <v>4500</v>
      </c>
      <c r="K3920" s="5" t="s">
        <v>4</v>
      </c>
      <c r="L3920" s="5" t="s">
        <v>4</v>
      </c>
      <c r="M3920" s="5" t="s">
        <v>5</v>
      </c>
      <c r="N3920" s="5" t="s">
        <v>4503</v>
      </c>
      <c r="O3920" s="18">
        <v>44467</v>
      </c>
      <c r="P3920" s="5" t="s">
        <v>7</v>
      </c>
      <c r="Q3920" s="19">
        <v>90318.38</v>
      </c>
      <c r="R3920" s="19">
        <v>90318.38</v>
      </c>
      <c r="S3920" s="19">
        <v>0</v>
      </c>
      <c r="T3920" s="19">
        <v>0</v>
      </c>
    </row>
    <row r="3921" spans="1:20" outlineLevel="4" x14ac:dyDescent="0.35">
      <c r="A3921" s="9" t="s">
        <v>1222</v>
      </c>
      <c r="B3921" s="9" t="s">
        <v>1223</v>
      </c>
      <c r="C3921" s="12" t="s">
        <v>4494</v>
      </c>
      <c r="D3921" s="5" t="s">
        <v>4495</v>
      </c>
      <c r="E3921" s="9" t="s">
        <v>4495</v>
      </c>
      <c r="F3921" s="5" t="s">
        <v>12483</v>
      </c>
      <c r="G3921" s="5" t="s">
        <v>4</v>
      </c>
      <c r="H3921" s="5" t="s">
        <v>4502</v>
      </c>
      <c r="I3921" s="4" t="s">
        <v>12666</v>
      </c>
      <c r="J3921" s="5" t="s">
        <v>4500</v>
      </c>
      <c r="K3921" s="5" t="s">
        <v>4</v>
      </c>
      <c r="L3921" s="5" t="s">
        <v>4</v>
      </c>
      <c r="M3921" s="5" t="s">
        <v>5</v>
      </c>
      <c r="N3921" s="5" t="s">
        <v>4504</v>
      </c>
      <c r="O3921" s="18">
        <v>44566</v>
      </c>
      <c r="P3921" s="5" t="s">
        <v>7</v>
      </c>
      <c r="Q3921" s="19">
        <v>62754.25</v>
      </c>
      <c r="R3921" s="19">
        <v>62754.25</v>
      </c>
      <c r="S3921" s="19">
        <v>0</v>
      </c>
      <c r="T3921" s="19">
        <v>0</v>
      </c>
    </row>
    <row r="3922" spans="1:20" outlineLevel="4" x14ac:dyDescent="0.35">
      <c r="A3922" s="9" t="s">
        <v>1222</v>
      </c>
      <c r="B3922" s="9" t="s">
        <v>1223</v>
      </c>
      <c r="C3922" s="12" t="s">
        <v>4494</v>
      </c>
      <c r="D3922" s="5" t="s">
        <v>4495</v>
      </c>
      <c r="E3922" s="9" t="s">
        <v>4495</v>
      </c>
      <c r="F3922" s="5" t="s">
        <v>12483</v>
      </c>
      <c r="G3922" s="5" t="s">
        <v>4</v>
      </c>
      <c r="H3922" s="5" t="s">
        <v>4502</v>
      </c>
      <c r="I3922" s="4" t="s">
        <v>12666</v>
      </c>
      <c r="J3922" s="5" t="s">
        <v>4500</v>
      </c>
      <c r="K3922" s="5" t="s">
        <v>4</v>
      </c>
      <c r="L3922" s="5" t="s">
        <v>4</v>
      </c>
      <c r="M3922" s="5" t="s">
        <v>5</v>
      </c>
      <c r="N3922" s="5" t="s">
        <v>4505</v>
      </c>
      <c r="O3922" s="18">
        <v>44671</v>
      </c>
      <c r="P3922" s="5" t="s">
        <v>7</v>
      </c>
      <c r="Q3922" s="19">
        <v>5183.74</v>
      </c>
      <c r="R3922" s="19">
        <v>5183.74</v>
      </c>
      <c r="S3922" s="19">
        <v>0</v>
      </c>
      <c r="T3922" s="19">
        <v>0</v>
      </c>
    </row>
    <row r="3923" spans="1:20" outlineLevel="3" x14ac:dyDescent="0.35">
      <c r="H3923" s="1" t="s">
        <v>11682</v>
      </c>
      <c r="O3923" s="18"/>
      <c r="Q3923" s="19">
        <f>SUBTOTAL(9,Q3919:Q3922)</f>
        <v>192025.41999999998</v>
      </c>
      <c r="R3923" s="19">
        <f>SUBTOTAL(9,R3919:R3922)</f>
        <v>192025.41999999998</v>
      </c>
      <c r="S3923" s="19">
        <f>SUBTOTAL(9,S3919:S3922)</f>
        <v>0</v>
      </c>
      <c r="T3923" s="19">
        <f>SUBTOTAL(9,T3919:T3922)</f>
        <v>0</v>
      </c>
    </row>
    <row r="3924" spans="1:20" ht="29" outlineLevel="4" x14ac:dyDescent="0.35">
      <c r="A3924" s="9" t="s">
        <v>1222</v>
      </c>
      <c r="B3924" s="9" t="s">
        <v>1223</v>
      </c>
      <c r="C3924" s="12" t="s">
        <v>4494</v>
      </c>
      <c r="D3924" s="5" t="s">
        <v>4495</v>
      </c>
      <c r="E3924" s="9" t="s">
        <v>4495</v>
      </c>
      <c r="F3924" s="5" t="s">
        <v>4</v>
      </c>
      <c r="G3924" s="5" t="s">
        <v>1006</v>
      </c>
      <c r="H3924" s="5" t="s">
        <v>4506</v>
      </c>
      <c r="I3924" s="4" t="s">
        <v>12668</v>
      </c>
      <c r="J3924" s="5" t="s">
        <v>4496</v>
      </c>
      <c r="K3924" s="5" t="s">
        <v>4</v>
      </c>
      <c r="L3924" s="5" t="s">
        <v>4</v>
      </c>
      <c r="M3924" s="5" t="s">
        <v>5</v>
      </c>
      <c r="N3924" s="5" t="s">
        <v>4499</v>
      </c>
      <c r="O3924" s="18">
        <v>44630</v>
      </c>
      <c r="P3924" s="5" t="s">
        <v>7</v>
      </c>
      <c r="Q3924" s="19">
        <v>284.23</v>
      </c>
      <c r="R3924" s="19">
        <v>0</v>
      </c>
      <c r="S3924" s="19">
        <v>284.23</v>
      </c>
      <c r="T3924" s="19">
        <v>0</v>
      </c>
    </row>
    <row r="3925" spans="1:20" ht="29" outlineLevel="4" x14ac:dyDescent="0.35">
      <c r="A3925" s="9" t="s">
        <v>1222</v>
      </c>
      <c r="B3925" s="9" t="s">
        <v>1223</v>
      </c>
      <c r="C3925" s="12" t="s">
        <v>4494</v>
      </c>
      <c r="D3925" s="5" t="s">
        <v>4495</v>
      </c>
      <c r="E3925" s="9" t="s">
        <v>4495</v>
      </c>
      <c r="F3925" s="5" t="s">
        <v>12483</v>
      </c>
      <c r="G3925" s="5" t="s">
        <v>4</v>
      </c>
      <c r="H3925" s="5" t="s">
        <v>4506</v>
      </c>
      <c r="I3925" s="4" t="s">
        <v>12668</v>
      </c>
      <c r="J3925" s="5" t="s">
        <v>4496</v>
      </c>
      <c r="K3925" s="5" t="s">
        <v>4</v>
      </c>
      <c r="L3925" s="5" t="s">
        <v>4</v>
      </c>
      <c r="M3925" s="5" t="s">
        <v>5</v>
      </c>
      <c r="N3925" s="5" t="s">
        <v>4497</v>
      </c>
      <c r="O3925" s="18">
        <v>44467</v>
      </c>
      <c r="P3925" s="5" t="s">
        <v>7</v>
      </c>
      <c r="Q3925" s="19">
        <v>8995.42</v>
      </c>
      <c r="R3925" s="19">
        <v>8995.42</v>
      </c>
      <c r="S3925" s="19">
        <v>0</v>
      </c>
      <c r="T3925" s="19">
        <v>0</v>
      </c>
    </row>
    <row r="3926" spans="1:20" ht="29" outlineLevel="4" x14ac:dyDescent="0.35">
      <c r="A3926" s="9" t="s">
        <v>1222</v>
      </c>
      <c r="B3926" s="9" t="s">
        <v>1223</v>
      </c>
      <c r="C3926" s="12" t="s">
        <v>4494</v>
      </c>
      <c r="D3926" s="5" t="s">
        <v>4495</v>
      </c>
      <c r="E3926" s="9" t="s">
        <v>4495</v>
      </c>
      <c r="F3926" s="5" t="s">
        <v>12483</v>
      </c>
      <c r="G3926" s="5" t="s">
        <v>4</v>
      </c>
      <c r="H3926" s="5" t="s">
        <v>4506</v>
      </c>
      <c r="I3926" s="4" t="s">
        <v>12668</v>
      </c>
      <c r="J3926" s="5" t="s">
        <v>4496</v>
      </c>
      <c r="K3926" s="5" t="s">
        <v>4</v>
      </c>
      <c r="L3926" s="5" t="s">
        <v>4</v>
      </c>
      <c r="M3926" s="5" t="s">
        <v>5</v>
      </c>
      <c r="N3926" s="5" t="s">
        <v>4507</v>
      </c>
      <c r="O3926" s="18">
        <v>44467</v>
      </c>
      <c r="P3926" s="5" t="s">
        <v>7</v>
      </c>
      <c r="Q3926" s="19">
        <v>36568.22</v>
      </c>
      <c r="R3926" s="19">
        <v>36568.22</v>
      </c>
      <c r="S3926" s="19">
        <v>0</v>
      </c>
      <c r="T3926" s="19">
        <v>0</v>
      </c>
    </row>
    <row r="3927" spans="1:20" ht="29" outlineLevel="4" x14ac:dyDescent="0.35">
      <c r="A3927" s="9" t="s">
        <v>1222</v>
      </c>
      <c r="B3927" s="9" t="s">
        <v>1223</v>
      </c>
      <c r="C3927" s="12" t="s">
        <v>4494</v>
      </c>
      <c r="D3927" s="5" t="s">
        <v>4495</v>
      </c>
      <c r="E3927" s="9" t="s">
        <v>4495</v>
      </c>
      <c r="F3927" s="5" t="s">
        <v>12483</v>
      </c>
      <c r="G3927" s="5" t="s">
        <v>4</v>
      </c>
      <c r="H3927" s="5" t="s">
        <v>4506</v>
      </c>
      <c r="I3927" s="4" t="s">
        <v>12668</v>
      </c>
      <c r="J3927" s="5" t="s">
        <v>4496</v>
      </c>
      <c r="K3927" s="5" t="s">
        <v>4</v>
      </c>
      <c r="L3927" s="5" t="s">
        <v>4</v>
      </c>
      <c r="M3927" s="5" t="s">
        <v>5</v>
      </c>
      <c r="N3927" s="5" t="s">
        <v>4508</v>
      </c>
      <c r="O3927" s="18">
        <v>44579</v>
      </c>
      <c r="P3927" s="5" t="s">
        <v>7</v>
      </c>
      <c r="Q3927" s="19">
        <v>2036.54</v>
      </c>
      <c r="R3927" s="19">
        <v>2036.54</v>
      </c>
      <c r="S3927" s="19">
        <v>0</v>
      </c>
      <c r="T3927" s="19">
        <v>0</v>
      </c>
    </row>
    <row r="3928" spans="1:20" ht="29" outlineLevel="4" x14ac:dyDescent="0.35">
      <c r="A3928" s="9" t="s">
        <v>1222</v>
      </c>
      <c r="B3928" s="9" t="s">
        <v>1223</v>
      </c>
      <c r="C3928" s="12" t="s">
        <v>4494</v>
      </c>
      <c r="D3928" s="5" t="s">
        <v>4495</v>
      </c>
      <c r="E3928" s="9" t="s">
        <v>4495</v>
      </c>
      <c r="F3928" s="5" t="s">
        <v>12483</v>
      </c>
      <c r="G3928" s="5" t="s">
        <v>4</v>
      </c>
      <c r="H3928" s="5" t="s">
        <v>4506</v>
      </c>
      <c r="I3928" s="4" t="s">
        <v>12668</v>
      </c>
      <c r="J3928" s="5" t="s">
        <v>4496</v>
      </c>
      <c r="K3928" s="5" t="s">
        <v>4</v>
      </c>
      <c r="L3928" s="5" t="s">
        <v>4</v>
      </c>
      <c r="M3928" s="5" t="s">
        <v>5</v>
      </c>
      <c r="N3928" s="5" t="s">
        <v>4499</v>
      </c>
      <c r="O3928" s="18">
        <v>44630</v>
      </c>
      <c r="P3928" s="5" t="s">
        <v>7</v>
      </c>
      <c r="Q3928" s="19">
        <v>14917.53</v>
      </c>
      <c r="R3928" s="19">
        <v>14917.53</v>
      </c>
      <c r="S3928" s="19">
        <v>0</v>
      </c>
      <c r="T3928" s="19">
        <v>0</v>
      </c>
    </row>
    <row r="3929" spans="1:20" outlineLevel="3" x14ac:dyDescent="0.35">
      <c r="H3929" s="1" t="s">
        <v>11683</v>
      </c>
      <c r="O3929" s="18"/>
      <c r="Q3929" s="19">
        <f>SUBTOTAL(9,Q3924:Q3928)</f>
        <v>62801.94</v>
      </c>
      <c r="R3929" s="19">
        <f>SUBTOTAL(9,R3924:R3928)</f>
        <v>62517.71</v>
      </c>
      <c r="S3929" s="19">
        <f>SUBTOTAL(9,S3924:S3928)</f>
        <v>284.23</v>
      </c>
      <c r="T3929" s="19">
        <f>SUBTOTAL(9,T3924:T3928)</f>
        <v>0</v>
      </c>
    </row>
    <row r="3930" spans="1:20" ht="29" outlineLevel="4" x14ac:dyDescent="0.35">
      <c r="A3930" s="9" t="s">
        <v>1222</v>
      </c>
      <c r="B3930" s="9" t="s">
        <v>1223</v>
      </c>
      <c r="C3930" s="12" t="s">
        <v>4494</v>
      </c>
      <c r="D3930" s="5" t="s">
        <v>4495</v>
      </c>
      <c r="E3930" s="9" t="s">
        <v>4495</v>
      </c>
      <c r="F3930" s="5" t="s">
        <v>12483</v>
      </c>
      <c r="G3930" s="5" t="s">
        <v>4</v>
      </c>
      <c r="H3930" s="5" t="s">
        <v>4509</v>
      </c>
      <c r="I3930" s="4" t="s">
        <v>12669</v>
      </c>
      <c r="J3930" s="5" t="s">
        <v>4496</v>
      </c>
      <c r="K3930" s="5" t="s">
        <v>4</v>
      </c>
      <c r="L3930" s="5" t="s">
        <v>4</v>
      </c>
      <c r="M3930" s="5" t="s">
        <v>5</v>
      </c>
      <c r="N3930" s="5" t="s">
        <v>4508</v>
      </c>
      <c r="O3930" s="18">
        <v>44579</v>
      </c>
      <c r="P3930" s="5" t="s">
        <v>7</v>
      </c>
      <c r="Q3930" s="19">
        <v>54815.519999999997</v>
      </c>
      <c r="R3930" s="19">
        <v>54815.519999999997</v>
      </c>
      <c r="S3930" s="19">
        <v>0</v>
      </c>
      <c r="T3930" s="19">
        <v>0</v>
      </c>
    </row>
    <row r="3931" spans="1:20" outlineLevel="3" x14ac:dyDescent="0.35">
      <c r="H3931" s="1" t="s">
        <v>11684</v>
      </c>
      <c r="O3931" s="18"/>
      <c r="Q3931" s="19">
        <f>SUBTOTAL(9,Q3930:Q3930)</f>
        <v>54815.519999999997</v>
      </c>
      <c r="R3931" s="19">
        <f>SUBTOTAL(9,R3930:R3930)</f>
        <v>54815.519999999997</v>
      </c>
      <c r="S3931" s="19">
        <f>SUBTOTAL(9,S3930:S3930)</f>
        <v>0</v>
      </c>
      <c r="T3931" s="19">
        <f>SUBTOTAL(9,T3930:T3930)</f>
        <v>0</v>
      </c>
    </row>
    <row r="3932" spans="1:20" ht="29" outlineLevel="4" x14ac:dyDescent="0.35">
      <c r="A3932" s="9" t="s">
        <v>37</v>
      </c>
      <c r="B3932" s="9" t="s">
        <v>38</v>
      </c>
      <c r="C3932" s="12" t="s">
        <v>4494</v>
      </c>
      <c r="D3932" s="5" t="s">
        <v>4495</v>
      </c>
      <c r="E3932" s="9" t="s">
        <v>4495</v>
      </c>
      <c r="F3932" s="5" t="s">
        <v>41</v>
      </c>
      <c r="G3932" s="5" t="s">
        <v>4</v>
      </c>
      <c r="H3932" s="5" t="s">
        <v>4511</v>
      </c>
      <c r="I3932" s="4" t="s">
        <v>4512</v>
      </c>
      <c r="J3932" s="5" t="s">
        <v>4</v>
      </c>
      <c r="K3932" s="5" t="s">
        <v>4</v>
      </c>
      <c r="L3932" s="5" t="s">
        <v>4</v>
      </c>
      <c r="M3932" s="5" t="s">
        <v>5</v>
      </c>
      <c r="N3932" s="5" t="s">
        <v>4510</v>
      </c>
      <c r="O3932" s="18">
        <v>44426</v>
      </c>
      <c r="P3932" s="5" t="s">
        <v>7</v>
      </c>
      <c r="Q3932" s="19">
        <v>534</v>
      </c>
      <c r="R3932" s="19">
        <v>534</v>
      </c>
      <c r="S3932" s="19">
        <v>0</v>
      </c>
      <c r="T3932" s="19">
        <v>0</v>
      </c>
    </row>
    <row r="3933" spans="1:20" outlineLevel="3" x14ac:dyDescent="0.35">
      <c r="H3933" s="1" t="s">
        <v>11685</v>
      </c>
      <c r="O3933" s="18"/>
      <c r="Q3933" s="19">
        <f>SUBTOTAL(9,Q3932:Q3932)</f>
        <v>534</v>
      </c>
      <c r="R3933" s="19">
        <f>SUBTOTAL(9,R3932:R3932)</f>
        <v>534</v>
      </c>
      <c r="S3933" s="19">
        <f>SUBTOTAL(9,S3932:S3932)</f>
        <v>0</v>
      </c>
      <c r="T3933" s="19">
        <f>SUBTOTAL(9,T3932:T3932)</f>
        <v>0</v>
      </c>
    </row>
    <row r="3934" spans="1:20" ht="29" outlineLevel="4" x14ac:dyDescent="0.35">
      <c r="A3934" s="9" t="s">
        <v>1222</v>
      </c>
      <c r="B3934" s="9" t="s">
        <v>1223</v>
      </c>
      <c r="C3934" s="12" t="s">
        <v>4494</v>
      </c>
      <c r="D3934" s="5" t="s">
        <v>4495</v>
      </c>
      <c r="E3934" s="9" t="s">
        <v>4495</v>
      </c>
      <c r="F3934" s="5" t="s">
        <v>12483</v>
      </c>
      <c r="G3934" s="5" t="s">
        <v>4</v>
      </c>
      <c r="H3934" s="5" t="s">
        <v>4513</v>
      </c>
      <c r="I3934" s="4" t="s">
        <v>12670</v>
      </c>
      <c r="J3934" s="5" t="s">
        <v>4500</v>
      </c>
      <c r="K3934" s="5" t="s">
        <v>4</v>
      </c>
      <c r="L3934" s="5" t="s">
        <v>4</v>
      </c>
      <c r="M3934" s="5" t="s">
        <v>5</v>
      </c>
      <c r="N3934" s="5" t="s">
        <v>4501</v>
      </c>
      <c r="O3934" s="18">
        <v>44462</v>
      </c>
      <c r="P3934" s="5" t="s">
        <v>7</v>
      </c>
      <c r="Q3934" s="19">
        <v>97597.24</v>
      </c>
      <c r="R3934" s="19">
        <v>97597.24</v>
      </c>
      <c r="S3934" s="19">
        <v>0</v>
      </c>
      <c r="T3934" s="19">
        <v>0</v>
      </c>
    </row>
    <row r="3935" spans="1:20" ht="29" outlineLevel="4" x14ac:dyDescent="0.35">
      <c r="A3935" s="9" t="s">
        <v>1222</v>
      </c>
      <c r="B3935" s="9" t="s">
        <v>1223</v>
      </c>
      <c r="C3935" s="12" t="s">
        <v>4494</v>
      </c>
      <c r="D3935" s="5" t="s">
        <v>4495</v>
      </c>
      <c r="E3935" s="9" t="s">
        <v>4495</v>
      </c>
      <c r="F3935" s="5" t="s">
        <v>12483</v>
      </c>
      <c r="G3935" s="5" t="s">
        <v>4</v>
      </c>
      <c r="H3935" s="5" t="s">
        <v>4513</v>
      </c>
      <c r="I3935" s="4" t="s">
        <v>12670</v>
      </c>
      <c r="J3935" s="5" t="s">
        <v>4500</v>
      </c>
      <c r="K3935" s="5" t="s">
        <v>4</v>
      </c>
      <c r="L3935" s="5" t="s">
        <v>4</v>
      </c>
      <c r="M3935" s="5" t="s">
        <v>5</v>
      </c>
      <c r="N3935" s="5" t="s">
        <v>4503</v>
      </c>
      <c r="O3935" s="18">
        <v>44467</v>
      </c>
      <c r="P3935" s="5" t="s">
        <v>7</v>
      </c>
      <c r="Q3935" s="19">
        <v>52923.99</v>
      </c>
      <c r="R3935" s="19">
        <v>52923.99</v>
      </c>
      <c r="S3935" s="19">
        <v>0</v>
      </c>
      <c r="T3935" s="19">
        <v>0</v>
      </c>
    </row>
    <row r="3936" spans="1:20" outlineLevel="3" x14ac:dyDescent="0.35">
      <c r="H3936" s="1" t="s">
        <v>11686</v>
      </c>
      <c r="O3936" s="18"/>
      <c r="Q3936" s="19">
        <f>SUBTOTAL(9,Q3934:Q3935)</f>
        <v>150521.23000000001</v>
      </c>
      <c r="R3936" s="19">
        <f>SUBTOTAL(9,R3934:R3935)</f>
        <v>150521.23000000001</v>
      </c>
      <c r="S3936" s="19">
        <f>SUBTOTAL(9,S3934:S3935)</f>
        <v>0</v>
      </c>
      <c r="T3936" s="19">
        <f>SUBTOTAL(9,T3934:T3935)</f>
        <v>0</v>
      </c>
    </row>
    <row r="3937" spans="1:20" outlineLevel="4" x14ac:dyDescent="0.35">
      <c r="A3937" s="9" t="s">
        <v>150</v>
      </c>
      <c r="B3937" s="9" t="s">
        <v>151</v>
      </c>
      <c r="C3937" s="12" t="s">
        <v>4494</v>
      </c>
      <c r="D3937" s="5" t="s">
        <v>4495</v>
      </c>
      <c r="E3937" s="9" t="s">
        <v>4495</v>
      </c>
      <c r="F3937" s="5" t="s">
        <v>4</v>
      </c>
      <c r="G3937" s="5" t="s">
        <v>1006</v>
      </c>
      <c r="H3937" s="5" t="s">
        <v>4516</v>
      </c>
      <c r="I3937" s="4" t="s">
        <v>12671</v>
      </c>
      <c r="J3937" s="5" t="s">
        <v>4514</v>
      </c>
      <c r="K3937" s="5" t="s">
        <v>4</v>
      </c>
      <c r="L3937" s="5" t="s">
        <v>4</v>
      </c>
      <c r="M3937" s="5" t="s">
        <v>5</v>
      </c>
      <c r="N3937" s="5" t="s">
        <v>4515</v>
      </c>
      <c r="O3937" s="18">
        <v>44453</v>
      </c>
      <c r="P3937" s="5" t="s">
        <v>7</v>
      </c>
      <c r="Q3937" s="19">
        <v>306.77</v>
      </c>
      <c r="R3937" s="19">
        <v>0</v>
      </c>
      <c r="S3937" s="19">
        <v>306.77</v>
      </c>
      <c r="T3937" s="19">
        <v>0</v>
      </c>
    </row>
    <row r="3938" spans="1:20" outlineLevel="4" x14ac:dyDescent="0.35">
      <c r="A3938" s="9" t="s">
        <v>150</v>
      </c>
      <c r="B3938" s="9" t="s">
        <v>151</v>
      </c>
      <c r="C3938" s="12" t="s">
        <v>4494</v>
      </c>
      <c r="D3938" s="5" t="s">
        <v>4495</v>
      </c>
      <c r="E3938" s="9" t="s">
        <v>4495</v>
      </c>
      <c r="F3938" s="5" t="s">
        <v>12474</v>
      </c>
      <c r="G3938" s="5" t="s">
        <v>4</v>
      </c>
      <c r="H3938" s="5" t="s">
        <v>4516</v>
      </c>
      <c r="I3938" s="4" t="s">
        <v>12671</v>
      </c>
      <c r="J3938" s="5" t="s">
        <v>4514</v>
      </c>
      <c r="K3938" s="5" t="s">
        <v>4</v>
      </c>
      <c r="L3938" s="5" t="s">
        <v>4</v>
      </c>
      <c r="M3938" s="5" t="s">
        <v>5</v>
      </c>
      <c r="N3938" s="5" t="s">
        <v>4515</v>
      </c>
      <c r="O3938" s="18">
        <v>44453</v>
      </c>
      <c r="P3938" s="5" t="s">
        <v>7</v>
      </c>
      <c r="Q3938" s="19">
        <v>39658.54</v>
      </c>
      <c r="R3938" s="19">
        <v>39658.54</v>
      </c>
      <c r="S3938" s="19">
        <v>0</v>
      </c>
      <c r="T3938" s="19">
        <v>0</v>
      </c>
    </row>
    <row r="3939" spans="1:20" outlineLevel="3" x14ac:dyDescent="0.35">
      <c r="H3939" s="1" t="s">
        <v>11687</v>
      </c>
      <c r="O3939" s="18"/>
      <c r="Q3939" s="19">
        <f>SUBTOTAL(9,Q3937:Q3938)</f>
        <v>39965.31</v>
      </c>
      <c r="R3939" s="19">
        <f>SUBTOTAL(9,R3937:R3938)</f>
        <v>39658.54</v>
      </c>
      <c r="S3939" s="19">
        <f>SUBTOTAL(9,S3937:S3938)</f>
        <v>306.77</v>
      </c>
      <c r="T3939" s="19">
        <f>SUBTOTAL(9,T3937:T3938)</f>
        <v>0</v>
      </c>
    </row>
    <row r="3940" spans="1:20" ht="29" outlineLevel="4" x14ac:dyDescent="0.35">
      <c r="A3940" s="9" t="s">
        <v>37</v>
      </c>
      <c r="B3940" s="9" t="s">
        <v>38</v>
      </c>
      <c r="C3940" s="12" t="s">
        <v>4494</v>
      </c>
      <c r="D3940" s="5" t="s">
        <v>4495</v>
      </c>
      <c r="E3940" s="9" t="s">
        <v>4495</v>
      </c>
      <c r="F3940" s="5" t="s">
        <v>4</v>
      </c>
      <c r="G3940" s="5" t="s">
        <v>45</v>
      </c>
      <c r="H3940" s="5" t="s">
        <v>4518</v>
      </c>
      <c r="I3940" s="4" t="s">
        <v>4519</v>
      </c>
      <c r="J3940" s="5" t="s">
        <v>4</v>
      </c>
      <c r="K3940" s="5" t="s">
        <v>4</v>
      </c>
      <c r="L3940" s="5" t="s">
        <v>4</v>
      </c>
      <c r="M3940" s="5" t="s">
        <v>5</v>
      </c>
      <c r="N3940" s="5" t="s">
        <v>4517</v>
      </c>
      <c r="O3940" s="18">
        <v>44425</v>
      </c>
      <c r="P3940" s="5" t="s">
        <v>7</v>
      </c>
      <c r="Q3940" s="19">
        <v>13170</v>
      </c>
      <c r="R3940" s="19">
        <v>0</v>
      </c>
      <c r="S3940" s="19">
        <v>13170</v>
      </c>
      <c r="T3940" s="19">
        <v>0</v>
      </c>
    </row>
    <row r="3941" spans="1:20" outlineLevel="3" x14ac:dyDescent="0.35">
      <c r="H3941" s="1" t="s">
        <v>11688</v>
      </c>
      <c r="O3941" s="18"/>
      <c r="Q3941" s="19">
        <f>SUBTOTAL(9,Q3940:Q3940)</f>
        <v>13170</v>
      </c>
      <c r="R3941" s="19">
        <f>SUBTOTAL(9,R3940:R3940)</f>
        <v>0</v>
      </c>
      <c r="S3941" s="19">
        <f>SUBTOTAL(9,S3940:S3940)</f>
        <v>13170</v>
      </c>
      <c r="T3941" s="19">
        <f>SUBTOTAL(9,T3940:T3940)</f>
        <v>0</v>
      </c>
    </row>
    <row r="3942" spans="1:20" ht="29" outlineLevel="4" x14ac:dyDescent="0.35">
      <c r="A3942" s="9" t="s">
        <v>37</v>
      </c>
      <c r="B3942" s="9" t="s">
        <v>38</v>
      </c>
      <c r="C3942" s="12" t="s">
        <v>4494</v>
      </c>
      <c r="D3942" s="5" t="s">
        <v>4495</v>
      </c>
      <c r="E3942" s="9" t="s">
        <v>4495</v>
      </c>
      <c r="F3942" s="5" t="s">
        <v>41</v>
      </c>
      <c r="G3942" s="5" t="s">
        <v>4</v>
      </c>
      <c r="H3942" s="5" t="s">
        <v>4521</v>
      </c>
      <c r="I3942" s="4" t="s">
        <v>4522</v>
      </c>
      <c r="J3942" s="5" t="s">
        <v>4</v>
      </c>
      <c r="K3942" s="5" t="s">
        <v>4</v>
      </c>
      <c r="L3942" s="5" t="s">
        <v>4</v>
      </c>
      <c r="M3942" s="5" t="s">
        <v>5</v>
      </c>
      <c r="N3942" s="5" t="s">
        <v>4520</v>
      </c>
      <c r="O3942" s="18">
        <v>44568</v>
      </c>
      <c r="P3942" s="5" t="s">
        <v>7</v>
      </c>
      <c r="Q3942" s="19">
        <v>228</v>
      </c>
      <c r="R3942" s="19">
        <v>228</v>
      </c>
      <c r="S3942" s="19">
        <v>0</v>
      </c>
      <c r="T3942" s="19">
        <v>0</v>
      </c>
    </row>
    <row r="3943" spans="1:20" ht="29" outlineLevel="4" x14ac:dyDescent="0.35">
      <c r="A3943" s="9" t="s">
        <v>37</v>
      </c>
      <c r="B3943" s="9" t="s">
        <v>38</v>
      </c>
      <c r="C3943" s="12" t="s">
        <v>4494</v>
      </c>
      <c r="D3943" s="5" t="s">
        <v>4495</v>
      </c>
      <c r="E3943" s="9" t="s">
        <v>4495</v>
      </c>
      <c r="F3943" s="5" t="s">
        <v>41</v>
      </c>
      <c r="G3943" s="5" t="s">
        <v>4</v>
      </c>
      <c r="H3943" s="5" t="s">
        <v>4521</v>
      </c>
      <c r="I3943" s="4" t="s">
        <v>4522</v>
      </c>
      <c r="J3943" s="5" t="s">
        <v>4</v>
      </c>
      <c r="K3943" s="5" t="s">
        <v>4</v>
      </c>
      <c r="L3943" s="5" t="s">
        <v>4</v>
      </c>
      <c r="M3943" s="5" t="s">
        <v>5</v>
      </c>
      <c r="N3943" s="5" t="s">
        <v>4523</v>
      </c>
      <c r="O3943" s="18">
        <v>44720</v>
      </c>
      <c r="P3943" s="5" t="s">
        <v>7</v>
      </c>
      <c r="Q3943" s="19">
        <v>1062</v>
      </c>
      <c r="R3943" s="19">
        <v>1062</v>
      </c>
      <c r="S3943" s="19">
        <v>0</v>
      </c>
      <c r="T3943" s="19">
        <v>0</v>
      </c>
    </row>
    <row r="3944" spans="1:20" outlineLevel="3" x14ac:dyDescent="0.35">
      <c r="H3944" s="1" t="s">
        <v>11689</v>
      </c>
      <c r="O3944" s="18"/>
      <c r="Q3944" s="19">
        <f>SUBTOTAL(9,Q3942:Q3943)</f>
        <v>1290</v>
      </c>
      <c r="R3944" s="19">
        <f>SUBTOTAL(9,R3942:R3943)</f>
        <v>1290</v>
      </c>
      <c r="S3944" s="19">
        <f>SUBTOTAL(9,S3942:S3943)</f>
        <v>0</v>
      </c>
      <c r="T3944" s="19">
        <f>SUBTOTAL(9,T3942:T3943)</f>
        <v>0</v>
      </c>
    </row>
    <row r="3945" spans="1:20" outlineLevel="4" x14ac:dyDescent="0.35">
      <c r="A3945" s="9" t="s">
        <v>1222</v>
      </c>
      <c r="B3945" s="9" t="s">
        <v>1223</v>
      </c>
      <c r="C3945" s="12" t="s">
        <v>4494</v>
      </c>
      <c r="D3945" s="5" t="s">
        <v>4495</v>
      </c>
      <c r="E3945" s="9" t="s">
        <v>4495</v>
      </c>
      <c r="F3945" s="5" t="s">
        <v>12477</v>
      </c>
      <c r="G3945" s="5" t="s">
        <v>4</v>
      </c>
      <c r="H3945" s="5" t="s">
        <v>4526</v>
      </c>
      <c r="I3945" s="4" t="s">
        <v>12666</v>
      </c>
      <c r="J3945" s="5" t="s">
        <v>4524</v>
      </c>
      <c r="K3945" s="5" t="s">
        <v>4</v>
      </c>
      <c r="L3945" s="5" t="s">
        <v>4</v>
      </c>
      <c r="M3945" s="5" t="s">
        <v>5</v>
      </c>
      <c r="N3945" s="5" t="s">
        <v>4525</v>
      </c>
      <c r="O3945" s="18">
        <v>44566</v>
      </c>
      <c r="P3945" s="5" t="s">
        <v>7</v>
      </c>
      <c r="Q3945" s="19">
        <v>9381.92</v>
      </c>
      <c r="R3945" s="19">
        <v>9381.92</v>
      </c>
      <c r="S3945" s="19">
        <v>0</v>
      </c>
      <c r="T3945" s="19">
        <v>0</v>
      </c>
    </row>
    <row r="3946" spans="1:20" outlineLevel="4" x14ac:dyDescent="0.35">
      <c r="A3946" s="9" t="s">
        <v>1222</v>
      </c>
      <c r="B3946" s="9" t="s">
        <v>1223</v>
      </c>
      <c r="C3946" s="12" t="s">
        <v>4494</v>
      </c>
      <c r="D3946" s="5" t="s">
        <v>4495</v>
      </c>
      <c r="E3946" s="9" t="s">
        <v>4495</v>
      </c>
      <c r="F3946" s="5" t="s">
        <v>12477</v>
      </c>
      <c r="G3946" s="5" t="s">
        <v>4</v>
      </c>
      <c r="H3946" s="5" t="s">
        <v>4526</v>
      </c>
      <c r="I3946" s="4" t="s">
        <v>12666</v>
      </c>
      <c r="J3946" s="5" t="s">
        <v>4524</v>
      </c>
      <c r="K3946" s="5" t="s">
        <v>4</v>
      </c>
      <c r="L3946" s="5" t="s">
        <v>4</v>
      </c>
      <c r="M3946" s="5" t="s">
        <v>5</v>
      </c>
      <c r="N3946" s="5" t="s">
        <v>4527</v>
      </c>
      <c r="O3946" s="18">
        <v>44697</v>
      </c>
      <c r="P3946" s="5" t="s">
        <v>7</v>
      </c>
      <c r="Q3946" s="19">
        <v>12413.23</v>
      </c>
      <c r="R3946" s="19">
        <v>12413.23</v>
      </c>
      <c r="S3946" s="19">
        <v>0</v>
      </c>
      <c r="T3946" s="19">
        <v>0</v>
      </c>
    </row>
    <row r="3947" spans="1:20" outlineLevel="4" x14ac:dyDescent="0.35">
      <c r="A3947" s="9" t="s">
        <v>1222</v>
      </c>
      <c r="B3947" s="9" t="s">
        <v>1223</v>
      </c>
      <c r="C3947" s="12" t="s">
        <v>4494</v>
      </c>
      <c r="D3947" s="5" t="s">
        <v>4495</v>
      </c>
      <c r="E3947" s="9" t="s">
        <v>4495</v>
      </c>
      <c r="F3947" s="5" t="s">
        <v>12477</v>
      </c>
      <c r="G3947" s="5" t="s">
        <v>4</v>
      </c>
      <c r="H3947" s="5" t="s">
        <v>4526</v>
      </c>
      <c r="I3947" s="4" t="s">
        <v>12666</v>
      </c>
      <c r="J3947" s="5" t="s">
        <v>4524</v>
      </c>
      <c r="K3947" s="5" t="s">
        <v>4</v>
      </c>
      <c r="L3947" s="5" t="s">
        <v>4</v>
      </c>
      <c r="M3947" s="5" t="s">
        <v>5</v>
      </c>
      <c r="N3947" s="5" t="s">
        <v>4528</v>
      </c>
      <c r="O3947" s="18">
        <v>44729</v>
      </c>
      <c r="P3947" s="5" t="s">
        <v>7</v>
      </c>
      <c r="Q3947" s="19">
        <v>10474.1</v>
      </c>
      <c r="R3947" s="19">
        <v>10474.1</v>
      </c>
      <c r="S3947" s="19">
        <v>0</v>
      </c>
      <c r="T3947" s="19">
        <v>0</v>
      </c>
    </row>
    <row r="3948" spans="1:20" outlineLevel="3" x14ac:dyDescent="0.35">
      <c r="H3948" s="1" t="s">
        <v>11690</v>
      </c>
      <c r="O3948" s="18"/>
      <c r="Q3948" s="19">
        <f>SUBTOTAL(9,Q3945:Q3947)</f>
        <v>32269.25</v>
      </c>
      <c r="R3948" s="19">
        <f>SUBTOTAL(9,R3945:R3947)</f>
        <v>32269.25</v>
      </c>
      <c r="S3948" s="19">
        <f>SUBTOTAL(9,S3945:S3947)</f>
        <v>0</v>
      </c>
      <c r="T3948" s="19">
        <f>SUBTOTAL(9,T3945:T3947)</f>
        <v>0</v>
      </c>
    </row>
    <row r="3949" spans="1:20" ht="29" outlineLevel="4" x14ac:dyDescent="0.35">
      <c r="A3949" s="9" t="s">
        <v>1222</v>
      </c>
      <c r="B3949" s="9" t="s">
        <v>1223</v>
      </c>
      <c r="C3949" s="12" t="s">
        <v>4494</v>
      </c>
      <c r="D3949" s="5" t="s">
        <v>4495</v>
      </c>
      <c r="E3949" s="9" t="s">
        <v>4495</v>
      </c>
      <c r="F3949" s="5" t="s">
        <v>12477</v>
      </c>
      <c r="G3949" s="5" t="s">
        <v>4</v>
      </c>
      <c r="H3949" s="5" t="s">
        <v>4529</v>
      </c>
      <c r="I3949" s="4" t="s">
        <v>12672</v>
      </c>
      <c r="J3949" s="5" t="s">
        <v>4524</v>
      </c>
      <c r="K3949" s="5" t="s">
        <v>4</v>
      </c>
      <c r="L3949" s="5" t="s">
        <v>4</v>
      </c>
      <c r="M3949" s="5" t="s">
        <v>5</v>
      </c>
      <c r="N3949" s="5" t="s">
        <v>4525</v>
      </c>
      <c r="O3949" s="18">
        <v>44566</v>
      </c>
      <c r="P3949" s="5" t="s">
        <v>7</v>
      </c>
      <c r="Q3949" s="19">
        <v>77767.399999999994</v>
      </c>
      <c r="R3949" s="19">
        <v>77767.399999999994</v>
      </c>
      <c r="S3949" s="19">
        <v>0</v>
      </c>
      <c r="T3949" s="19">
        <v>0</v>
      </c>
    </row>
    <row r="3950" spans="1:20" ht="29" outlineLevel="4" x14ac:dyDescent="0.35">
      <c r="A3950" s="9" t="s">
        <v>1222</v>
      </c>
      <c r="B3950" s="9" t="s">
        <v>1223</v>
      </c>
      <c r="C3950" s="12" t="s">
        <v>4494</v>
      </c>
      <c r="D3950" s="5" t="s">
        <v>4495</v>
      </c>
      <c r="E3950" s="9" t="s">
        <v>4495</v>
      </c>
      <c r="F3950" s="5" t="s">
        <v>12477</v>
      </c>
      <c r="G3950" s="5" t="s">
        <v>4</v>
      </c>
      <c r="H3950" s="5" t="s">
        <v>4529</v>
      </c>
      <c r="I3950" s="4" t="s">
        <v>12672</v>
      </c>
      <c r="J3950" s="5" t="s">
        <v>4524</v>
      </c>
      <c r="K3950" s="5" t="s">
        <v>4</v>
      </c>
      <c r="L3950" s="5" t="s">
        <v>4</v>
      </c>
      <c r="M3950" s="5" t="s">
        <v>5</v>
      </c>
      <c r="N3950" s="5" t="s">
        <v>4527</v>
      </c>
      <c r="O3950" s="18">
        <v>44697</v>
      </c>
      <c r="P3950" s="5" t="s">
        <v>7</v>
      </c>
      <c r="Q3950" s="19">
        <v>98689.24</v>
      </c>
      <c r="R3950" s="19">
        <v>98689.24</v>
      </c>
      <c r="S3950" s="19">
        <v>0</v>
      </c>
      <c r="T3950" s="19">
        <v>0</v>
      </c>
    </row>
    <row r="3951" spans="1:20" ht="29" outlineLevel="4" x14ac:dyDescent="0.35">
      <c r="A3951" s="9" t="s">
        <v>1222</v>
      </c>
      <c r="B3951" s="9" t="s">
        <v>1223</v>
      </c>
      <c r="C3951" s="12" t="s">
        <v>4494</v>
      </c>
      <c r="D3951" s="5" t="s">
        <v>4495</v>
      </c>
      <c r="E3951" s="9" t="s">
        <v>4495</v>
      </c>
      <c r="F3951" s="5" t="s">
        <v>12477</v>
      </c>
      <c r="G3951" s="5" t="s">
        <v>4</v>
      </c>
      <c r="H3951" s="5" t="s">
        <v>4529</v>
      </c>
      <c r="I3951" s="4" t="s">
        <v>12672</v>
      </c>
      <c r="J3951" s="5" t="s">
        <v>4524</v>
      </c>
      <c r="K3951" s="5" t="s">
        <v>4</v>
      </c>
      <c r="L3951" s="5" t="s">
        <v>4</v>
      </c>
      <c r="M3951" s="5" t="s">
        <v>5</v>
      </c>
      <c r="N3951" s="5" t="s">
        <v>4528</v>
      </c>
      <c r="O3951" s="18">
        <v>44729</v>
      </c>
      <c r="P3951" s="5" t="s">
        <v>7</v>
      </c>
      <c r="Q3951" s="19">
        <v>75937.13</v>
      </c>
      <c r="R3951" s="19">
        <v>75937.13</v>
      </c>
      <c r="S3951" s="19">
        <v>0</v>
      </c>
      <c r="T3951" s="19">
        <v>0</v>
      </c>
    </row>
    <row r="3952" spans="1:20" outlineLevel="3" x14ac:dyDescent="0.35">
      <c r="H3952" s="1" t="s">
        <v>11691</v>
      </c>
      <c r="O3952" s="18"/>
      <c r="Q3952" s="19">
        <f>SUBTOTAL(9,Q3949:Q3951)</f>
        <v>252393.77000000002</v>
      </c>
      <c r="R3952" s="19">
        <f>SUBTOTAL(9,R3949:R3951)</f>
        <v>252393.77000000002</v>
      </c>
      <c r="S3952" s="19">
        <f>SUBTOTAL(9,S3949:S3951)</f>
        <v>0</v>
      </c>
      <c r="T3952" s="19">
        <f>SUBTOTAL(9,T3949:T3951)</f>
        <v>0</v>
      </c>
    </row>
    <row r="3953" spans="1:20" outlineLevel="4" x14ac:dyDescent="0.35">
      <c r="A3953" s="9" t="s">
        <v>150</v>
      </c>
      <c r="B3953" s="9" t="s">
        <v>151</v>
      </c>
      <c r="C3953" s="12" t="s">
        <v>4494</v>
      </c>
      <c r="D3953" s="5" t="s">
        <v>4495</v>
      </c>
      <c r="E3953" s="9" t="s">
        <v>4495</v>
      </c>
      <c r="F3953" s="5" t="s">
        <v>12474</v>
      </c>
      <c r="G3953" s="5" t="s">
        <v>4</v>
      </c>
      <c r="H3953" s="5" t="s">
        <v>4532</v>
      </c>
      <c r="I3953" s="4" t="s">
        <v>12671</v>
      </c>
      <c r="J3953" s="5" t="s">
        <v>4530</v>
      </c>
      <c r="K3953" s="5" t="s">
        <v>4</v>
      </c>
      <c r="L3953" s="5" t="s">
        <v>4</v>
      </c>
      <c r="M3953" s="5" t="s">
        <v>5</v>
      </c>
      <c r="N3953" s="5" t="s">
        <v>4531</v>
      </c>
      <c r="O3953" s="18">
        <v>44538</v>
      </c>
      <c r="P3953" s="5" t="s">
        <v>7</v>
      </c>
      <c r="Q3953" s="19">
        <v>20030.650000000001</v>
      </c>
      <c r="R3953" s="19">
        <v>20030.650000000001</v>
      </c>
      <c r="S3953" s="19">
        <v>0</v>
      </c>
      <c r="T3953" s="19">
        <v>0</v>
      </c>
    </row>
    <row r="3954" spans="1:20" outlineLevel="4" x14ac:dyDescent="0.35">
      <c r="A3954" s="9" t="s">
        <v>150</v>
      </c>
      <c r="B3954" s="9" t="s">
        <v>151</v>
      </c>
      <c r="C3954" s="12" t="s">
        <v>4494</v>
      </c>
      <c r="D3954" s="5" t="s">
        <v>4495</v>
      </c>
      <c r="E3954" s="9" t="s">
        <v>4495</v>
      </c>
      <c r="F3954" s="5" t="s">
        <v>12474</v>
      </c>
      <c r="G3954" s="5" t="s">
        <v>4</v>
      </c>
      <c r="H3954" s="5" t="s">
        <v>4532</v>
      </c>
      <c r="I3954" s="4" t="s">
        <v>12671</v>
      </c>
      <c r="J3954" s="5" t="s">
        <v>4530</v>
      </c>
      <c r="K3954" s="5" t="s">
        <v>4</v>
      </c>
      <c r="L3954" s="5" t="s">
        <v>4</v>
      </c>
      <c r="M3954" s="5" t="s">
        <v>5</v>
      </c>
      <c r="N3954" s="5" t="s">
        <v>4533</v>
      </c>
      <c r="O3954" s="18">
        <v>44630</v>
      </c>
      <c r="P3954" s="5" t="s">
        <v>7</v>
      </c>
      <c r="Q3954" s="19">
        <v>31096.09</v>
      </c>
      <c r="R3954" s="19">
        <v>31096.09</v>
      </c>
      <c r="S3954" s="19">
        <v>0</v>
      </c>
      <c r="T3954" s="19">
        <v>0</v>
      </c>
    </row>
    <row r="3955" spans="1:20" outlineLevel="4" x14ac:dyDescent="0.35">
      <c r="A3955" s="9" t="s">
        <v>150</v>
      </c>
      <c r="B3955" s="9" t="s">
        <v>151</v>
      </c>
      <c r="C3955" s="12" t="s">
        <v>4494</v>
      </c>
      <c r="D3955" s="5" t="s">
        <v>4495</v>
      </c>
      <c r="E3955" s="9" t="s">
        <v>4495</v>
      </c>
      <c r="F3955" s="5" t="s">
        <v>12474</v>
      </c>
      <c r="G3955" s="5" t="s">
        <v>4</v>
      </c>
      <c r="H3955" s="5" t="s">
        <v>4532</v>
      </c>
      <c r="I3955" s="4" t="s">
        <v>12671</v>
      </c>
      <c r="J3955" s="5" t="s">
        <v>4530</v>
      </c>
      <c r="K3955" s="5" t="s">
        <v>4</v>
      </c>
      <c r="L3955" s="5" t="s">
        <v>4</v>
      </c>
      <c r="M3955" s="5" t="s">
        <v>5</v>
      </c>
      <c r="N3955" s="5" t="s">
        <v>4534</v>
      </c>
      <c r="O3955" s="18">
        <v>44708</v>
      </c>
      <c r="P3955" s="5" t="s">
        <v>7</v>
      </c>
      <c r="Q3955" s="19">
        <v>23234.87</v>
      </c>
      <c r="R3955" s="19">
        <v>23234.87</v>
      </c>
      <c r="S3955" s="19">
        <v>0</v>
      </c>
      <c r="T3955" s="19">
        <v>0</v>
      </c>
    </row>
    <row r="3956" spans="1:20" outlineLevel="3" x14ac:dyDescent="0.35">
      <c r="H3956" s="1" t="s">
        <v>11692</v>
      </c>
      <c r="O3956" s="18"/>
      <c r="Q3956" s="19">
        <f>SUBTOTAL(9,Q3953:Q3955)</f>
        <v>74361.61</v>
      </c>
      <c r="R3956" s="19">
        <f>SUBTOTAL(9,R3953:R3955)</f>
        <v>74361.61</v>
      </c>
      <c r="S3956" s="19">
        <f>SUBTOTAL(9,S3953:S3955)</f>
        <v>0</v>
      </c>
      <c r="T3956" s="19">
        <f>SUBTOTAL(9,T3953:T3955)</f>
        <v>0</v>
      </c>
    </row>
    <row r="3957" spans="1:20" ht="29" outlineLevel="4" x14ac:dyDescent="0.35">
      <c r="A3957" s="9" t="s">
        <v>37</v>
      </c>
      <c r="B3957" s="9" t="s">
        <v>38</v>
      </c>
      <c r="C3957" s="12" t="s">
        <v>4494</v>
      </c>
      <c r="D3957" s="5" t="s">
        <v>4495</v>
      </c>
      <c r="E3957" s="9" t="s">
        <v>4495</v>
      </c>
      <c r="F3957" s="5" t="s">
        <v>4</v>
      </c>
      <c r="G3957" s="5" t="s">
        <v>45</v>
      </c>
      <c r="H3957" s="5" t="s">
        <v>4536</v>
      </c>
      <c r="I3957" s="4" t="s">
        <v>4537</v>
      </c>
      <c r="J3957" s="5" t="s">
        <v>4</v>
      </c>
      <c r="K3957" s="5" t="s">
        <v>4</v>
      </c>
      <c r="L3957" s="5" t="s">
        <v>4</v>
      </c>
      <c r="M3957" s="5" t="s">
        <v>5</v>
      </c>
      <c r="N3957" s="5" t="s">
        <v>4535</v>
      </c>
      <c r="O3957" s="18">
        <v>44537</v>
      </c>
      <c r="P3957" s="5" t="s">
        <v>7</v>
      </c>
      <c r="Q3957" s="19">
        <v>9381</v>
      </c>
      <c r="R3957" s="19">
        <v>0</v>
      </c>
      <c r="S3957" s="19">
        <v>9381</v>
      </c>
      <c r="T3957" s="19">
        <v>0</v>
      </c>
    </row>
    <row r="3958" spans="1:20" ht="29" outlineLevel="4" x14ac:dyDescent="0.35">
      <c r="A3958" s="9" t="s">
        <v>37</v>
      </c>
      <c r="B3958" s="9" t="s">
        <v>38</v>
      </c>
      <c r="C3958" s="12" t="s">
        <v>4494</v>
      </c>
      <c r="D3958" s="5" t="s">
        <v>4495</v>
      </c>
      <c r="E3958" s="9" t="s">
        <v>4495</v>
      </c>
      <c r="F3958" s="5" t="s">
        <v>4</v>
      </c>
      <c r="G3958" s="5" t="s">
        <v>45</v>
      </c>
      <c r="H3958" s="5" t="s">
        <v>4536</v>
      </c>
      <c r="I3958" s="4" t="s">
        <v>4537</v>
      </c>
      <c r="J3958" s="5" t="s">
        <v>4</v>
      </c>
      <c r="K3958" s="5" t="s">
        <v>4</v>
      </c>
      <c r="L3958" s="5" t="s">
        <v>4</v>
      </c>
      <c r="M3958" s="5" t="s">
        <v>5</v>
      </c>
      <c r="N3958" s="5" t="s">
        <v>4538</v>
      </c>
      <c r="O3958" s="18">
        <v>44645</v>
      </c>
      <c r="P3958" s="5" t="s">
        <v>7</v>
      </c>
      <c r="Q3958" s="19">
        <v>12403</v>
      </c>
      <c r="R3958" s="19">
        <v>0</v>
      </c>
      <c r="S3958" s="19">
        <v>12403</v>
      </c>
      <c r="T3958" s="19">
        <v>0</v>
      </c>
    </row>
    <row r="3959" spans="1:20" ht="29" outlineLevel="4" x14ac:dyDescent="0.35">
      <c r="A3959" s="9" t="s">
        <v>37</v>
      </c>
      <c r="B3959" s="9" t="s">
        <v>38</v>
      </c>
      <c r="C3959" s="12" t="s">
        <v>4494</v>
      </c>
      <c r="D3959" s="5" t="s">
        <v>4495</v>
      </c>
      <c r="E3959" s="9" t="s">
        <v>4495</v>
      </c>
      <c r="F3959" s="5" t="s">
        <v>4</v>
      </c>
      <c r="G3959" s="5" t="s">
        <v>45</v>
      </c>
      <c r="H3959" s="5" t="s">
        <v>4536</v>
      </c>
      <c r="I3959" s="4" t="s">
        <v>4537</v>
      </c>
      <c r="J3959" s="5" t="s">
        <v>4</v>
      </c>
      <c r="K3959" s="5" t="s">
        <v>4</v>
      </c>
      <c r="L3959" s="5" t="s">
        <v>4</v>
      </c>
      <c r="M3959" s="5" t="s">
        <v>5</v>
      </c>
      <c r="N3959" s="5" t="s">
        <v>4539</v>
      </c>
      <c r="O3959" s="18">
        <v>44715</v>
      </c>
      <c r="P3959" s="5" t="s">
        <v>7</v>
      </c>
      <c r="Q3959" s="19">
        <v>10474</v>
      </c>
      <c r="R3959" s="19">
        <v>0</v>
      </c>
      <c r="S3959" s="19">
        <v>10474</v>
      </c>
      <c r="T3959" s="19">
        <v>0</v>
      </c>
    </row>
    <row r="3960" spans="1:20" outlineLevel="3" x14ac:dyDescent="0.35">
      <c r="H3960" s="1" t="s">
        <v>11693</v>
      </c>
      <c r="O3960" s="18"/>
      <c r="Q3960" s="19">
        <f>SUBTOTAL(9,Q3957:Q3959)</f>
        <v>32258</v>
      </c>
      <c r="R3960" s="19">
        <f>SUBTOTAL(9,R3957:R3959)</f>
        <v>0</v>
      </c>
      <c r="S3960" s="19">
        <f>SUBTOTAL(9,S3957:S3959)</f>
        <v>32258</v>
      </c>
      <c r="T3960" s="19">
        <f>SUBTOTAL(9,T3957:T3959)</f>
        <v>0</v>
      </c>
    </row>
    <row r="3961" spans="1:20" outlineLevel="2" x14ac:dyDescent="0.35">
      <c r="C3961" s="11" t="s">
        <v>10367</v>
      </c>
      <c r="O3961" s="18"/>
      <c r="Q3961" s="19">
        <f>SUBTOTAL(9,Q3916:Q3959)</f>
        <v>1053536.3800000001</v>
      </c>
      <c r="R3961" s="19">
        <f>SUBTOTAL(9,R3916:R3959)</f>
        <v>1007517.3800000001</v>
      </c>
      <c r="S3961" s="19">
        <f>SUBTOTAL(9,S3916:S3959)</f>
        <v>46019</v>
      </c>
      <c r="T3961" s="19">
        <f>SUBTOTAL(9,T3916:T3959)</f>
        <v>0</v>
      </c>
    </row>
    <row r="3962" spans="1:20" ht="29" outlineLevel="4" x14ac:dyDescent="0.35">
      <c r="A3962" s="9" t="s">
        <v>0</v>
      </c>
      <c r="B3962" s="9" t="s">
        <v>1</v>
      </c>
      <c r="C3962" s="12" t="s">
        <v>12398</v>
      </c>
      <c r="D3962" s="5" t="s">
        <v>4540</v>
      </c>
      <c r="E3962" s="9" t="s">
        <v>4540</v>
      </c>
      <c r="F3962" s="5" t="s">
        <v>4</v>
      </c>
      <c r="G3962" s="5" t="s">
        <v>12472</v>
      </c>
      <c r="H3962" s="5" t="s">
        <v>4543</v>
      </c>
      <c r="I3962" s="4" t="s">
        <v>4544</v>
      </c>
      <c r="J3962" s="5" t="s">
        <v>4541</v>
      </c>
      <c r="K3962" s="5" t="s">
        <v>4</v>
      </c>
      <c r="L3962" s="5" t="s">
        <v>4</v>
      </c>
      <c r="M3962" s="5" t="s">
        <v>5</v>
      </c>
      <c r="N3962" s="5" t="s">
        <v>4542</v>
      </c>
      <c r="O3962" s="18">
        <v>44607</v>
      </c>
      <c r="P3962" s="5" t="s">
        <v>7</v>
      </c>
      <c r="Q3962" s="19">
        <v>23972.799999999999</v>
      </c>
      <c r="R3962" s="19">
        <v>0</v>
      </c>
      <c r="S3962" s="19">
        <v>23972.799999999999</v>
      </c>
      <c r="T3962" s="19">
        <v>0</v>
      </c>
    </row>
    <row r="3963" spans="1:20" outlineLevel="3" x14ac:dyDescent="0.35">
      <c r="H3963" s="1" t="s">
        <v>11694</v>
      </c>
      <c r="O3963" s="18"/>
      <c r="Q3963" s="19">
        <f>SUBTOTAL(9,Q3962:Q3962)</f>
        <v>23972.799999999999</v>
      </c>
      <c r="R3963" s="19">
        <f>SUBTOTAL(9,R3962:R3962)</f>
        <v>0</v>
      </c>
      <c r="S3963" s="19">
        <f>SUBTOTAL(9,S3962:S3962)</f>
        <v>23972.799999999999</v>
      </c>
      <c r="T3963" s="19">
        <f>SUBTOTAL(9,T3962:T3962)</f>
        <v>0</v>
      </c>
    </row>
    <row r="3964" spans="1:20" ht="43.5" outlineLevel="4" x14ac:dyDescent="0.35">
      <c r="A3964" s="9" t="s">
        <v>0</v>
      </c>
      <c r="B3964" s="9" t="s">
        <v>1</v>
      </c>
      <c r="C3964" s="12" t="s">
        <v>12398</v>
      </c>
      <c r="D3964" s="5" t="s">
        <v>4540</v>
      </c>
      <c r="E3964" s="9" t="s">
        <v>4540</v>
      </c>
      <c r="F3964" s="5" t="s">
        <v>4</v>
      </c>
      <c r="G3964" s="5" t="s">
        <v>12472</v>
      </c>
      <c r="H3964" s="5" t="s">
        <v>4547</v>
      </c>
      <c r="I3964" s="4" t="s">
        <v>12673</v>
      </c>
      <c r="J3964" s="5" t="s">
        <v>4545</v>
      </c>
      <c r="K3964" s="5" t="s">
        <v>4</v>
      </c>
      <c r="L3964" s="5" t="s">
        <v>4</v>
      </c>
      <c r="M3964" s="5" t="s">
        <v>5</v>
      </c>
      <c r="N3964" s="5" t="s">
        <v>4546</v>
      </c>
      <c r="O3964" s="18">
        <v>44398</v>
      </c>
      <c r="P3964" s="5" t="s">
        <v>7</v>
      </c>
      <c r="Q3964" s="19">
        <v>25067.200000000001</v>
      </c>
      <c r="R3964" s="19">
        <v>0</v>
      </c>
      <c r="S3964" s="19">
        <v>25067.200000000001</v>
      </c>
      <c r="T3964" s="19">
        <v>0</v>
      </c>
    </row>
    <row r="3965" spans="1:20" ht="43.5" outlineLevel="4" x14ac:dyDescent="0.35">
      <c r="A3965" s="9" t="s">
        <v>0</v>
      </c>
      <c r="B3965" s="9" t="s">
        <v>1</v>
      </c>
      <c r="C3965" s="12" t="s">
        <v>12398</v>
      </c>
      <c r="D3965" s="5" t="s">
        <v>4540</v>
      </c>
      <c r="E3965" s="9" t="s">
        <v>4540</v>
      </c>
      <c r="F3965" s="5" t="s">
        <v>4</v>
      </c>
      <c r="G3965" s="5" t="s">
        <v>12472</v>
      </c>
      <c r="H3965" s="5" t="s">
        <v>4547</v>
      </c>
      <c r="I3965" s="4" t="s">
        <v>12673</v>
      </c>
      <c r="J3965" s="5" t="s">
        <v>4545</v>
      </c>
      <c r="K3965" s="5" t="s">
        <v>4</v>
      </c>
      <c r="L3965" s="5" t="s">
        <v>4</v>
      </c>
      <c r="M3965" s="5" t="s">
        <v>5</v>
      </c>
      <c r="N3965" s="5" t="s">
        <v>4548</v>
      </c>
      <c r="O3965" s="18">
        <v>44480</v>
      </c>
      <c r="P3965" s="5" t="s">
        <v>7</v>
      </c>
      <c r="Q3965" s="19">
        <v>15753.8</v>
      </c>
      <c r="R3965" s="19">
        <v>0</v>
      </c>
      <c r="S3965" s="19">
        <v>15753.8</v>
      </c>
      <c r="T3965" s="19">
        <v>0</v>
      </c>
    </row>
    <row r="3966" spans="1:20" outlineLevel="3" x14ac:dyDescent="0.35">
      <c r="H3966" s="1" t="s">
        <v>11695</v>
      </c>
      <c r="O3966" s="18"/>
      <c r="Q3966" s="19">
        <f>SUBTOTAL(9,Q3964:Q3965)</f>
        <v>40821</v>
      </c>
      <c r="R3966" s="19">
        <f>SUBTOTAL(9,R3964:R3965)</f>
        <v>0</v>
      </c>
      <c r="S3966" s="19">
        <f>SUBTOTAL(9,S3964:S3965)</f>
        <v>40821</v>
      </c>
      <c r="T3966" s="19">
        <f>SUBTOTAL(9,T3964:T3965)</f>
        <v>0</v>
      </c>
    </row>
    <row r="3967" spans="1:20" outlineLevel="2" x14ac:dyDescent="0.35">
      <c r="C3967" s="11" t="s">
        <v>12399</v>
      </c>
      <c r="O3967" s="18"/>
      <c r="Q3967" s="19">
        <f>SUBTOTAL(9,Q3962:Q3965)</f>
        <v>64793.8</v>
      </c>
      <c r="R3967" s="19">
        <f>SUBTOTAL(9,R3962:R3965)</f>
        <v>0</v>
      </c>
      <c r="S3967" s="19">
        <f>SUBTOTAL(9,S3962:S3965)</f>
        <v>64793.8</v>
      </c>
      <c r="T3967" s="19">
        <f>SUBTOTAL(9,T3962:T3965)</f>
        <v>0</v>
      </c>
    </row>
    <row r="3968" spans="1:20" ht="29" outlineLevel="4" x14ac:dyDescent="0.35">
      <c r="A3968" s="9" t="s">
        <v>74</v>
      </c>
      <c r="B3968" s="9" t="s">
        <v>75</v>
      </c>
      <c r="C3968" s="12" t="s">
        <v>4549</v>
      </c>
      <c r="D3968" s="5" t="s">
        <v>4550</v>
      </c>
      <c r="E3968" s="9" t="s">
        <v>4550</v>
      </c>
      <c r="F3968" s="5" t="s">
        <v>77</v>
      </c>
      <c r="G3968" s="5" t="s">
        <v>4</v>
      </c>
      <c r="H3968" s="5" t="s">
        <v>4552</v>
      </c>
      <c r="I3968" s="4" t="s">
        <v>4553</v>
      </c>
      <c r="J3968" s="5" t="s">
        <v>4</v>
      </c>
      <c r="K3968" s="5" t="s">
        <v>4</v>
      </c>
      <c r="L3968" s="5" t="s">
        <v>4</v>
      </c>
      <c r="M3968" s="5" t="s">
        <v>5</v>
      </c>
      <c r="N3968" s="5" t="s">
        <v>4551</v>
      </c>
      <c r="O3968" s="18">
        <v>44602</v>
      </c>
      <c r="P3968" s="5" t="s">
        <v>7</v>
      </c>
      <c r="Q3968" s="19">
        <v>17305</v>
      </c>
      <c r="R3968" s="19">
        <v>17305</v>
      </c>
      <c r="S3968" s="19">
        <v>0</v>
      </c>
      <c r="T3968" s="19">
        <v>0</v>
      </c>
    </row>
    <row r="3969" spans="1:20" ht="29" outlineLevel="4" x14ac:dyDescent="0.35">
      <c r="A3969" s="9" t="s">
        <v>74</v>
      </c>
      <c r="B3969" s="9" t="s">
        <v>75</v>
      </c>
      <c r="C3969" s="12" t="s">
        <v>4549</v>
      </c>
      <c r="D3969" s="5" t="s">
        <v>4550</v>
      </c>
      <c r="E3969" s="9" t="s">
        <v>4550</v>
      </c>
      <c r="F3969" s="5" t="s">
        <v>77</v>
      </c>
      <c r="G3969" s="5" t="s">
        <v>4</v>
      </c>
      <c r="H3969" s="5" t="s">
        <v>4552</v>
      </c>
      <c r="I3969" s="4" t="s">
        <v>4553</v>
      </c>
      <c r="J3969" s="5" t="s">
        <v>4</v>
      </c>
      <c r="K3969" s="5" t="s">
        <v>4</v>
      </c>
      <c r="L3969" s="5" t="s">
        <v>4</v>
      </c>
      <c r="M3969" s="5" t="s">
        <v>5</v>
      </c>
      <c r="N3969" s="5" t="s">
        <v>4554</v>
      </c>
      <c r="O3969" s="18">
        <v>44690</v>
      </c>
      <c r="P3969" s="5" t="s">
        <v>7</v>
      </c>
      <c r="Q3969" s="19">
        <v>14376</v>
      </c>
      <c r="R3969" s="19">
        <v>14376</v>
      </c>
      <c r="S3969" s="19">
        <v>0</v>
      </c>
      <c r="T3969" s="19">
        <v>0</v>
      </c>
    </row>
    <row r="3970" spans="1:20" outlineLevel="3" x14ac:dyDescent="0.35">
      <c r="H3970" s="1" t="s">
        <v>11696</v>
      </c>
      <c r="O3970" s="18"/>
      <c r="Q3970" s="19">
        <f>SUBTOTAL(9,Q3968:Q3969)</f>
        <v>31681</v>
      </c>
      <c r="R3970" s="19">
        <f>SUBTOTAL(9,R3968:R3969)</f>
        <v>31681</v>
      </c>
      <c r="S3970" s="19">
        <f>SUBTOTAL(9,S3968:S3969)</f>
        <v>0</v>
      </c>
      <c r="T3970" s="19">
        <f>SUBTOTAL(9,T3968:T3969)</f>
        <v>0</v>
      </c>
    </row>
    <row r="3971" spans="1:20" ht="29" outlineLevel="4" x14ac:dyDescent="0.35">
      <c r="A3971" s="9" t="s">
        <v>74</v>
      </c>
      <c r="B3971" s="9" t="s">
        <v>75</v>
      </c>
      <c r="C3971" s="12" t="s">
        <v>4549</v>
      </c>
      <c r="D3971" s="5" t="s">
        <v>4550</v>
      </c>
      <c r="E3971" s="9" t="s">
        <v>4550</v>
      </c>
      <c r="F3971" s="5" t="s">
        <v>77</v>
      </c>
      <c r="G3971" s="5" t="s">
        <v>4</v>
      </c>
      <c r="H3971" s="5" t="s">
        <v>4556</v>
      </c>
      <c r="I3971" s="4" t="s">
        <v>4553</v>
      </c>
      <c r="J3971" s="5" t="s">
        <v>4</v>
      </c>
      <c r="K3971" s="5" t="s">
        <v>4</v>
      </c>
      <c r="L3971" s="5" t="s">
        <v>4</v>
      </c>
      <c r="M3971" s="5" t="s">
        <v>5</v>
      </c>
      <c r="N3971" s="5" t="s">
        <v>4555</v>
      </c>
      <c r="O3971" s="18">
        <v>44440</v>
      </c>
      <c r="P3971" s="5" t="s">
        <v>7</v>
      </c>
      <c r="Q3971" s="19">
        <v>25112</v>
      </c>
      <c r="R3971" s="19">
        <v>25112</v>
      </c>
      <c r="S3971" s="19">
        <v>0</v>
      </c>
      <c r="T3971" s="19">
        <v>0</v>
      </c>
    </row>
    <row r="3972" spans="1:20" ht="29" outlineLevel="4" x14ac:dyDescent="0.35">
      <c r="A3972" s="9" t="s">
        <v>74</v>
      </c>
      <c r="B3972" s="9" t="s">
        <v>75</v>
      </c>
      <c r="C3972" s="12" t="s">
        <v>4549</v>
      </c>
      <c r="D3972" s="5" t="s">
        <v>4550</v>
      </c>
      <c r="E3972" s="9" t="s">
        <v>4550</v>
      </c>
      <c r="F3972" s="5" t="s">
        <v>77</v>
      </c>
      <c r="G3972" s="5" t="s">
        <v>4</v>
      </c>
      <c r="H3972" s="5" t="s">
        <v>4556</v>
      </c>
      <c r="I3972" s="4" t="s">
        <v>4553</v>
      </c>
      <c r="J3972" s="5" t="s">
        <v>4</v>
      </c>
      <c r="K3972" s="5" t="s">
        <v>4</v>
      </c>
      <c r="L3972" s="5" t="s">
        <v>4</v>
      </c>
      <c r="M3972" s="5" t="s">
        <v>5</v>
      </c>
      <c r="N3972" s="5" t="s">
        <v>4557</v>
      </c>
      <c r="O3972" s="18">
        <v>44581</v>
      </c>
      <c r="P3972" s="5" t="s">
        <v>7</v>
      </c>
      <c r="Q3972" s="19">
        <v>14527</v>
      </c>
      <c r="R3972" s="19">
        <v>14527</v>
      </c>
      <c r="S3972" s="19">
        <v>0</v>
      </c>
      <c r="T3972" s="19">
        <v>0</v>
      </c>
    </row>
    <row r="3973" spans="1:20" ht="29" outlineLevel="4" x14ac:dyDescent="0.35">
      <c r="A3973" s="9" t="s">
        <v>74</v>
      </c>
      <c r="B3973" s="9" t="s">
        <v>75</v>
      </c>
      <c r="C3973" s="12" t="s">
        <v>4549</v>
      </c>
      <c r="D3973" s="5" t="s">
        <v>4550</v>
      </c>
      <c r="E3973" s="9" t="s">
        <v>4550</v>
      </c>
      <c r="F3973" s="5" t="s">
        <v>77</v>
      </c>
      <c r="G3973" s="5" t="s">
        <v>4</v>
      </c>
      <c r="H3973" s="5" t="s">
        <v>4556</v>
      </c>
      <c r="I3973" s="4" t="s">
        <v>4553</v>
      </c>
      <c r="J3973" s="5" t="s">
        <v>4</v>
      </c>
      <c r="K3973" s="5" t="s">
        <v>4</v>
      </c>
      <c r="L3973" s="5" t="s">
        <v>4</v>
      </c>
      <c r="M3973" s="5" t="s">
        <v>5</v>
      </c>
      <c r="N3973" s="5" t="s">
        <v>4558</v>
      </c>
      <c r="O3973" s="18">
        <v>44680</v>
      </c>
      <c r="P3973" s="5" t="s">
        <v>7</v>
      </c>
      <c r="Q3973" s="19">
        <v>7418</v>
      </c>
      <c r="R3973" s="19">
        <v>7418</v>
      </c>
      <c r="S3973" s="19">
        <v>0</v>
      </c>
      <c r="T3973" s="19">
        <v>0</v>
      </c>
    </row>
    <row r="3974" spans="1:20" ht="29" outlineLevel="4" x14ac:dyDescent="0.35">
      <c r="A3974" s="9" t="s">
        <v>74</v>
      </c>
      <c r="B3974" s="9" t="s">
        <v>75</v>
      </c>
      <c r="C3974" s="12" t="s">
        <v>4549</v>
      </c>
      <c r="D3974" s="5" t="s">
        <v>4550</v>
      </c>
      <c r="E3974" s="9" t="s">
        <v>4550</v>
      </c>
      <c r="F3974" s="5" t="s">
        <v>77</v>
      </c>
      <c r="G3974" s="5" t="s">
        <v>4</v>
      </c>
      <c r="H3974" s="5" t="s">
        <v>4556</v>
      </c>
      <c r="I3974" s="4" t="s">
        <v>4553</v>
      </c>
      <c r="J3974" s="5" t="s">
        <v>4</v>
      </c>
      <c r="K3974" s="5" t="s">
        <v>4</v>
      </c>
      <c r="L3974" s="5" t="s">
        <v>4</v>
      </c>
      <c r="M3974" s="5" t="s">
        <v>5</v>
      </c>
      <c r="N3974" s="5" t="s">
        <v>4559</v>
      </c>
      <c r="O3974" s="18">
        <v>44726</v>
      </c>
      <c r="P3974" s="5" t="s">
        <v>7</v>
      </c>
      <c r="Q3974" s="19">
        <v>14878</v>
      </c>
      <c r="R3974" s="19">
        <v>14878</v>
      </c>
      <c r="S3974" s="19">
        <v>0</v>
      </c>
      <c r="T3974" s="19">
        <v>0</v>
      </c>
    </row>
    <row r="3975" spans="1:20" outlineLevel="3" x14ac:dyDescent="0.35">
      <c r="H3975" s="1" t="s">
        <v>11697</v>
      </c>
      <c r="O3975" s="18"/>
      <c r="Q3975" s="19">
        <f>SUBTOTAL(9,Q3971:Q3974)</f>
        <v>61935</v>
      </c>
      <c r="R3975" s="19">
        <f>SUBTOTAL(9,R3971:R3974)</f>
        <v>61935</v>
      </c>
      <c r="S3975" s="19">
        <f>SUBTOTAL(9,S3971:S3974)</f>
        <v>0</v>
      </c>
      <c r="T3975" s="19">
        <f>SUBTOTAL(9,T3971:T3974)</f>
        <v>0</v>
      </c>
    </row>
    <row r="3976" spans="1:20" outlineLevel="4" x14ac:dyDescent="0.35">
      <c r="A3976" s="9" t="s">
        <v>74</v>
      </c>
      <c r="B3976" s="9" t="s">
        <v>75</v>
      </c>
      <c r="C3976" s="12" t="s">
        <v>4549</v>
      </c>
      <c r="D3976" s="5" t="s">
        <v>4550</v>
      </c>
      <c r="E3976" s="9" t="s">
        <v>4550</v>
      </c>
      <c r="F3976" s="5" t="s">
        <v>4</v>
      </c>
      <c r="G3976" s="5" t="s">
        <v>729</v>
      </c>
      <c r="H3976" s="5" t="s">
        <v>4561</v>
      </c>
      <c r="I3976" s="4" t="s">
        <v>4562</v>
      </c>
      <c r="J3976" s="5" t="s">
        <v>4</v>
      </c>
      <c r="K3976" s="5" t="s">
        <v>4</v>
      </c>
      <c r="L3976" s="5" t="s">
        <v>4</v>
      </c>
      <c r="M3976" s="5" t="s">
        <v>5</v>
      </c>
      <c r="N3976" s="5" t="s">
        <v>4560</v>
      </c>
      <c r="O3976" s="18">
        <v>44440</v>
      </c>
      <c r="P3976" s="5" t="s">
        <v>7</v>
      </c>
      <c r="Q3976" s="19">
        <v>67266</v>
      </c>
      <c r="R3976" s="19">
        <v>0</v>
      </c>
      <c r="S3976" s="19">
        <v>67266</v>
      </c>
      <c r="T3976" s="19">
        <v>0</v>
      </c>
    </row>
    <row r="3977" spans="1:20" outlineLevel="4" x14ac:dyDescent="0.35">
      <c r="A3977" s="9" t="s">
        <v>74</v>
      </c>
      <c r="B3977" s="9" t="s">
        <v>75</v>
      </c>
      <c r="C3977" s="12" t="s">
        <v>4549</v>
      </c>
      <c r="D3977" s="5" t="s">
        <v>4550</v>
      </c>
      <c r="E3977" s="9" t="s">
        <v>4550</v>
      </c>
      <c r="F3977" s="5" t="s">
        <v>4</v>
      </c>
      <c r="G3977" s="5" t="s">
        <v>729</v>
      </c>
      <c r="H3977" s="5" t="s">
        <v>4561</v>
      </c>
      <c r="I3977" s="4" t="s">
        <v>4562</v>
      </c>
      <c r="J3977" s="5" t="s">
        <v>4</v>
      </c>
      <c r="K3977" s="5" t="s">
        <v>4</v>
      </c>
      <c r="L3977" s="5" t="s">
        <v>4</v>
      </c>
      <c r="M3977" s="5" t="s">
        <v>5</v>
      </c>
      <c r="N3977" s="5" t="s">
        <v>4563</v>
      </c>
      <c r="O3977" s="18">
        <v>44579</v>
      </c>
      <c r="P3977" s="5" t="s">
        <v>7</v>
      </c>
      <c r="Q3977" s="19">
        <v>37471</v>
      </c>
      <c r="R3977" s="19">
        <v>0</v>
      </c>
      <c r="S3977" s="19">
        <v>37471</v>
      </c>
      <c r="T3977" s="19">
        <v>0</v>
      </c>
    </row>
    <row r="3978" spans="1:20" outlineLevel="3" x14ac:dyDescent="0.35">
      <c r="H3978" s="1" t="s">
        <v>11698</v>
      </c>
      <c r="O3978" s="18"/>
      <c r="Q3978" s="19">
        <f>SUBTOTAL(9,Q3976:Q3977)</f>
        <v>104737</v>
      </c>
      <c r="R3978" s="19">
        <f>SUBTOTAL(9,R3976:R3977)</f>
        <v>0</v>
      </c>
      <c r="S3978" s="19">
        <f>SUBTOTAL(9,S3976:S3977)</f>
        <v>104737</v>
      </c>
      <c r="T3978" s="19">
        <f>SUBTOTAL(9,T3976:T3977)</f>
        <v>0</v>
      </c>
    </row>
    <row r="3979" spans="1:20" outlineLevel="4" x14ac:dyDescent="0.35">
      <c r="A3979" s="9" t="s">
        <v>74</v>
      </c>
      <c r="B3979" s="9" t="s">
        <v>75</v>
      </c>
      <c r="C3979" s="12" t="s">
        <v>4549</v>
      </c>
      <c r="D3979" s="5" t="s">
        <v>4550</v>
      </c>
      <c r="E3979" s="9" t="s">
        <v>4550</v>
      </c>
      <c r="F3979" s="5" t="s">
        <v>4</v>
      </c>
      <c r="G3979" s="5" t="s">
        <v>729</v>
      </c>
      <c r="H3979" s="5" t="s">
        <v>4565</v>
      </c>
      <c r="I3979" s="4" t="s">
        <v>4562</v>
      </c>
      <c r="J3979" s="5" t="s">
        <v>4</v>
      </c>
      <c r="K3979" s="5" t="s">
        <v>4</v>
      </c>
      <c r="L3979" s="5" t="s">
        <v>4</v>
      </c>
      <c r="M3979" s="5" t="s">
        <v>5</v>
      </c>
      <c r="N3979" s="5" t="s">
        <v>4564</v>
      </c>
      <c r="O3979" s="18">
        <v>44680</v>
      </c>
      <c r="P3979" s="5" t="s">
        <v>7</v>
      </c>
      <c r="Q3979" s="19">
        <v>14352</v>
      </c>
      <c r="R3979" s="19">
        <v>0</v>
      </c>
      <c r="S3979" s="19">
        <v>14352</v>
      </c>
      <c r="T3979" s="19">
        <v>0</v>
      </c>
    </row>
    <row r="3980" spans="1:20" outlineLevel="4" x14ac:dyDescent="0.35">
      <c r="A3980" s="9" t="s">
        <v>74</v>
      </c>
      <c r="B3980" s="9" t="s">
        <v>75</v>
      </c>
      <c r="C3980" s="12" t="s">
        <v>4549</v>
      </c>
      <c r="D3980" s="5" t="s">
        <v>4550</v>
      </c>
      <c r="E3980" s="9" t="s">
        <v>4550</v>
      </c>
      <c r="F3980" s="5" t="s">
        <v>4</v>
      </c>
      <c r="G3980" s="5" t="s">
        <v>729</v>
      </c>
      <c r="H3980" s="5" t="s">
        <v>4565</v>
      </c>
      <c r="I3980" s="4" t="s">
        <v>4562</v>
      </c>
      <c r="J3980" s="5" t="s">
        <v>4</v>
      </c>
      <c r="K3980" s="5" t="s">
        <v>4</v>
      </c>
      <c r="L3980" s="5" t="s">
        <v>4</v>
      </c>
      <c r="M3980" s="5" t="s">
        <v>5</v>
      </c>
      <c r="N3980" s="5" t="s">
        <v>4566</v>
      </c>
      <c r="O3980" s="18">
        <v>44732</v>
      </c>
      <c r="P3980" s="5" t="s">
        <v>7</v>
      </c>
      <c r="Q3980" s="19">
        <v>2171</v>
      </c>
      <c r="R3980" s="19">
        <v>0</v>
      </c>
      <c r="S3980" s="19">
        <v>2171</v>
      </c>
      <c r="T3980" s="19">
        <v>0</v>
      </c>
    </row>
    <row r="3981" spans="1:20" outlineLevel="3" x14ac:dyDescent="0.35">
      <c r="H3981" s="1" t="s">
        <v>11699</v>
      </c>
      <c r="O3981" s="18"/>
      <c r="Q3981" s="19">
        <f>SUBTOTAL(9,Q3979:Q3980)</f>
        <v>16523</v>
      </c>
      <c r="R3981" s="19">
        <f>SUBTOTAL(9,R3979:R3980)</f>
        <v>0</v>
      </c>
      <c r="S3981" s="19">
        <f>SUBTOTAL(9,S3979:S3980)</f>
        <v>16523</v>
      </c>
      <c r="T3981" s="19">
        <f>SUBTOTAL(9,T3979:T3980)</f>
        <v>0</v>
      </c>
    </row>
    <row r="3982" spans="1:20" outlineLevel="2" x14ac:dyDescent="0.35">
      <c r="C3982" s="11" t="s">
        <v>10368</v>
      </c>
      <c r="O3982" s="18"/>
      <c r="Q3982" s="19">
        <f>SUBTOTAL(9,Q3968:Q3980)</f>
        <v>214876</v>
      </c>
      <c r="R3982" s="19">
        <f>SUBTOTAL(9,R3968:R3980)</f>
        <v>93616</v>
      </c>
      <c r="S3982" s="19">
        <f>SUBTOTAL(9,S3968:S3980)</f>
        <v>121260</v>
      </c>
      <c r="T3982" s="19">
        <f>SUBTOTAL(9,T3968:T3980)</f>
        <v>0</v>
      </c>
    </row>
    <row r="3983" spans="1:20" ht="29" outlineLevel="4" x14ac:dyDescent="0.35">
      <c r="A3983" s="9" t="s">
        <v>526</v>
      </c>
      <c r="B3983" s="9" t="s">
        <v>527</v>
      </c>
      <c r="C3983" s="12" t="s">
        <v>4567</v>
      </c>
      <c r="D3983" s="5" t="s">
        <v>4568</v>
      </c>
      <c r="E3983" s="9" t="s">
        <v>4568</v>
      </c>
      <c r="F3983" s="5" t="s">
        <v>566</v>
      </c>
      <c r="G3983" s="5" t="s">
        <v>4</v>
      </c>
      <c r="H3983" s="5" t="s">
        <v>4570</v>
      </c>
      <c r="I3983" s="4" t="s">
        <v>4571</v>
      </c>
      <c r="J3983" s="5" t="s">
        <v>4</v>
      </c>
      <c r="K3983" s="5" t="s">
        <v>4</v>
      </c>
      <c r="L3983" s="5" t="s">
        <v>4</v>
      </c>
      <c r="M3983" s="5" t="s">
        <v>5</v>
      </c>
      <c r="N3983" s="5" t="s">
        <v>4569</v>
      </c>
      <c r="O3983" s="18">
        <v>44453</v>
      </c>
      <c r="P3983" s="5" t="s">
        <v>7</v>
      </c>
      <c r="Q3983" s="19">
        <v>2356.61</v>
      </c>
      <c r="R3983" s="19">
        <v>2356.61</v>
      </c>
      <c r="S3983" s="19">
        <v>0</v>
      </c>
      <c r="T3983" s="19">
        <v>0</v>
      </c>
    </row>
    <row r="3984" spans="1:20" outlineLevel="3" x14ac:dyDescent="0.35">
      <c r="H3984" s="1" t="s">
        <v>11700</v>
      </c>
      <c r="O3984" s="18"/>
      <c r="Q3984" s="19">
        <f>SUBTOTAL(9,Q3983:Q3983)</f>
        <v>2356.61</v>
      </c>
      <c r="R3984" s="19">
        <f>SUBTOTAL(9,R3983:R3983)</f>
        <v>2356.61</v>
      </c>
      <c r="S3984" s="19">
        <f>SUBTOTAL(9,S3983:S3983)</f>
        <v>0</v>
      </c>
      <c r="T3984" s="19">
        <f>SUBTOTAL(9,T3983:T3983)</f>
        <v>0</v>
      </c>
    </row>
    <row r="3985" spans="1:20" ht="29" outlineLevel="4" x14ac:dyDescent="0.35">
      <c r="A3985" s="9" t="s">
        <v>526</v>
      </c>
      <c r="B3985" s="9" t="s">
        <v>527</v>
      </c>
      <c r="C3985" s="12" t="s">
        <v>4567</v>
      </c>
      <c r="D3985" s="5" t="s">
        <v>4568</v>
      </c>
      <c r="E3985" s="9" t="s">
        <v>4568</v>
      </c>
      <c r="F3985" s="5" t="s">
        <v>566</v>
      </c>
      <c r="G3985" s="5" t="s">
        <v>4</v>
      </c>
      <c r="H3985" s="5" t="s">
        <v>4573</v>
      </c>
      <c r="I3985" s="4" t="s">
        <v>4574</v>
      </c>
      <c r="J3985" s="5" t="s">
        <v>4</v>
      </c>
      <c r="K3985" s="5" t="s">
        <v>4</v>
      </c>
      <c r="L3985" s="5" t="s">
        <v>4</v>
      </c>
      <c r="M3985" s="5" t="s">
        <v>5</v>
      </c>
      <c r="N3985" s="5" t="s">
        <v>4572</v>
      </c>
      <c r="O3985" s="18">
        <v>44453</v>
      </c>
      <c r="P3985" s="5" t="s">
        <v>7</v>
      </c>
      <c r="Q3985" s="19">
        <f>12557.33+0.42</f>
        <v>12557.75</v>
      </c>
      <c r="R3985" s="19">
        <f>12557.33+0.42</f>
        <v>12557.75</v>
      </c>
      <c r="S3985" s="19">
        <v>0</v>
      </c>
      <c r="T3985" s="19">
        <v>0</v>
      </c>
    </row>
    <row r="3986" spans="1:20" ht="29" outlineLevel="4" x14ac:dyDescent="0.35">
      <c r="A3986" s="9" t="s">
        <v>526</v>
      </c>
      <c r="B3986" s="9" t="s">
        <v>527</v>
      </c>
      <c r="C3986" s="12" t="s">
        <v>4567</v>
      </c>
      <c r="D3986" s="5" t="s">
        <v>4568</v>
      </c>
      <c r="E3986" s="9" t="s">
        <v>4568</v>
      </c>
      <c r="F3986" s="5" t="s">
        <v>566</v>
      </c>
      <c r="G3986" s="5" t="s">
        <v>4</v>
      </c>
      <c r="H3986" s="5" t="s">
        <v>4573</v>
      </c>
      <c r="I3986" s="4" t="s">
        <v>4574</v>
      </c>
      <c r="J3986" s="5" t="s">
        <v>4</v>
      </c>
      <c r="K3986" s="5" t="s">
        <v>4</v>
      </c>
      <c r="L3986" s="5" t="s">
        <v>4</v>
      </c>
      <c r="M3986" s="5" t="s">
        <v>5</v>
      </c>
      <c r="N3986" s="5" t="s">
        <v>4575</v>
      </c>
      <c r="O3986" s="18">
        <v>44531</v>
      </c>
      <c r="P3986" s="5" t="s">
        <v>7</v>
      </c>
      <c r="Q3986" s="19">
        <v>14760.67</v>
      </c>
      <c r="R3986" s="19">
        <v>14760.67</v>
      </c>
      <c r="S3986" s="19">
        <v>0</v>
      </c>
      <c r="T3986" s="19">
        <v>0</v>
      </c>
    </row>
    <row r="3987" spans="1:20" outlineLevel="3" x14ac:dyDescent="0.35">
      <c r="H3987" s="1" t="s">
        <v>11701</v>
      </c>
      <c r="O3987" s="18"/>
      <c r="Q3987" s="19">
        <f>SUBTOTAL(9,Q3985:Q3986)</f>
        <v>27318.42</v>
      </c>
      <c r="R3987" s="19">
        <f>SUBTOTAL(9,R3985:R3986)</f>
        <v>27318.42</v>
      </c>
      <c r="S3987" s="19">
        <f>SUBTOTAL(9,S3985:S3986)</f>
        <v>0</v>
      </c>
      <c r="T3987" s="19">
        <f>SUBTOTAL(9,T3985:T3986)</f>
        <v>0</v>
      </c>
    </row>
    <row r="3988" spans="1:20" ht="29" outlineLevel="4" x14ac:dyDescent="0.35">
      <c r="A3988" s="9" t="s">
        <v>526</v>
      </c>
      <c r="B3988" s="9" t="s">
        <v>527</v>
      </c>
      <c r="C3988" s="12" t="s">
        <v>4567</v>
      </c>
      <c r="D3988" s="5" t="s">
        <v>4568</v>
      </c>
      <c r="E3988" s="9" t="s">
        <v>4568</v>
      </c>
      <c r="F3988" s="5" t="s">
        <v>566</v>
      </c>
      <c r="G3988" s="5" t="s">
        <v>4</v>
      </c>
      <c r="H3988" s="5" t="s">
        <v>4577</v>
      </c>
      <c r="I3988" s="4" t="s">
        <v>4578</v>
      </c>
      <c r="J3988" s="5" t="s">
        <v>4</v>
      </c>
      <c r="K3988" s="5" t="s">
        <v>4</v>
      </c>
      <c r="L3988" s="5" t="s">
        <v>4</v>
      </c>
      <c r="M3988" s="5" t="s">
        <v>5</v>
      </c>
      <c r="N3988" s="5" t="s">
        <v>4576</v>
      </c>
      <c r="O3988" s="18">
        <v>44679</v>
      </c>
      <c r="P3988" s="5" t="s">
        <v>7</v>
      </c>
      <c r="Q3988" s="19">
        <v>11980.25</v>
      </c>
      <c r="R3988" s="19">
        <v>11980.25</v>
      </c>
      <c r="S3988" s="19">
        <v>0</v>
      </c>
      <c r="T3988" s="19">
        <v>0</v>
      </c>
    </row>
    <row r="3989" spans="1:20" outlineLevel="3" x14ac:dyDescent="0.35">
      <c r="H3989" s="1" t="s">
        <v>11702</v>
      </c>
      <c r="O3989" s="18"/>
      <c r="Q3989" s="19">
        <f>SUBTOTAL(9,Q3988:Q3988)</f>
        <v>11980.25</v>
      </c>
      <c r="R3989" s="19">
        <f>SUBTOTAL(9,R3988:R3988)</f>
        <v>11980.25</v>
      </c>
      <c r="S3989" s="19">
        <f>SUBTOTAL(9,S3988:S3988)</f>
        <v>0</v>
      </c>
      <c r="T3989" s="19">
        <f>SUBTOTAL(9,T3988:T3988)</f>
        <v>0</v>
      </c>
    </row>
    <row r="3990" spans="1:20" outlineLevel="2" x14ac:dyDescent="0.35">
      <c r="C3990" s="11" t="s">
        <v>10369</v>
      </c>
      <c r="O3990" s="18"/>
      <c r="Q3990" s="19">
        <f>SUBTOTAL(9,Q3983:Q3988)</f>
        <v>41655.279999999999</v>
      </c>
      <c r="R3990" s="19">
        <f>SUBTOTAL(9,R3983:R3988)</f>
        <v>41655.279999999999</v>
      </c>
      <c r="S3990" s="19">
        <f>SUBTOTAL(9,S3983:S3988)</f>
        <v>0</v>
      </c>
      <c r="T3990" s="19">
        <f>SUBTOTAL(9,T3983:T3988)</f>
        <v>0</v>
      </c>
    </row>
    <row r="3991" spans="1:20" ht="29" outlineLevel="4" x14ac:dyDescent="0.35">
      <c r="A3991" s="9" t="s">
        <v>104</v>
      </c>
      <c r="B3991" s="9" t="s">
        <v>105</v>
      </c>
      <c r="C3991" s="12" t="s">
        <v>4579</v>
      </c>
      <c r="D3991" s="5" t="s">
        <v>4580</v>
      </c>
      <c r="E3991" s="9" t="s">
        <v>4580</v>
      </c>
      <c r="F3991" s="5" t="s">
        <v>4</v>
      </c>
      <c r="G3991" s="5" t="s">
        <v>45</v>
      </c>
      <c r="H3991" s="5" t="s">
        <v>4582</v>
      </c>
      <c r="I3991" s="4" t="s">
        <v>4583</v>
      </c>
      <c r="J3991" s="5" t="s">
        <v>4</v>
      </c>
      <c r="K3991" s="5" t="s">
        <v>4</v>
      </c>
      <c r="L3991" s="5" t="s">
        <v>4</v>
      </c>
      <c r="M3991" s="5" t="s">
        <v>5</v>
      </c>
      <c r="N3991" s="5" t="s">
        <v>4581</v>
      </c>
      <c r="O3991" s="18">
        <v>44410</v>
      </c>
      <c r="P3991" s="5" t="s">
        <v>7</v>
      </c>
      <c r="Q3991" s="19">
        <v>3384.33</v>
      </c>
      <c r="R3991" s="19">
        <v>0</v>
      </c>
      <c r="S3991" s="19">
        <v>3384.33</v>
      </c>
      <c r="T3991" s="19">
        <v>0</v>
      </c>
    </row>
    <row r="3992" spans="1:20" ht="29" outlineLevel="4" x14ac:dyDescent="0.35">
      <c r="A3992" s="9" t="s">
        <v>104</v>
      </c>
      <c r="B3992" s="9" t="s">
        <v>105</v>
      </c>
      <c r="C3992" s="12" t="s">
        <v>4579</v>
      </c>
      <c r="D3992" s="5" t="s">
        <v>4580</v>
      </c>
      <c r="E3992" s="9" t="s">
        <v>4580</v>
      </c>
      <c r="F3992" s="5" t="s">
        <v>49</v>
      </c>
      <c r="G3992" s="5" t="s">
        <v>4</v>
      </c>
      <c r="H3992" s="5" t="s">
        <v>4582</v>
      </c>
      <c r="I3992" s="4" t="s">
        <v>4583</v>
      </c>
      <c r="J3992" s="5" t="s">
        <v>4</v>
      </c>
      <c r="K3992" s="5" t="s">
        <v>4</v>
      </c>
      <c r="L3992" s="5" t="s">
        <v>4</v>
      </c>
      <c r="M3992" s="5" t="s">
        <v>5</v>
      </c>
      <c r="N3992" s="5" t="s">
        <v>4581</v>
      </c>
      <c r="O3992" s="18">
        <v>44410</v>
      </c>
      <c r="P3992" s="5" t="s">
        <v>7</v>
      </c>
      <c r="Q3992" s="19">
        <v>54151.67</v>
      </c>
      <c r="R3992" s="19">
        <v>54151.67</v>
      </c>
      <c r="S3992" s="19">
        <v>0</v>
      </c>
      <c r="T3992" s="19">
        <v>0</v>
      </c>
    </row>
    <row r="3993" spans="1:20" outlineLevel="3" x14ac:dyDescent="0.35">
      <c r="H3993" s="1" t="s">
        <v>11703</v>
      </c>
      <c r="O3993" s="18"/>
      <c r="Q3993" s="19">
        <f>SUBTOTAL(9,Q3991:Q3992)</f>
        <v>57536</v>
      </c>
      <c r="R3993" s="19">
        <f>SUBTOTAL(9,R3991:R3992)</f>
        <v>54151.67</v>
      </c>
      <c r="S3993" s="19">
        <f>SUBTOTAL(9,S3991:S3992)</f>
        <v>3384.33</v>
      </c>
      <c r="T3993" s="19">
        <f>SUBTOTAL(9,T3991:T3992)</f>
        <v>0</v>
      </c>
    </row>
    <row r="3994" spans="1:20" ht="29" outlineLevel="4" x14ac:dyDescent="0.35">
      <c r="A3994" s="9" t="s">
        <v>104</v>
      </c>
      <c r="B3994" s="9" t="s">
        <v>105</v>
      </c>
      <c r="C3994" s="12" t="s">
        <v>4579</v>
      </c>
      <c r="D3994" s="5" t="s">
        <v>4580</v>
      </c>
      <c r="E3994" s="9" t="s">
        <v>4580</v>
      </c>
      <c r="F3994" s="5" t="s">
        <v>4</v>
      </c>
      <c r="G3994" s="5" t="s">
        <v>50</v>
      </c>
      <c r="H3994" s="5" t="s">
        <v>4585</v>
      </c>
      <c r="I3994" s="4" t="s">
        <v>4586</v>
      </c>
      <c r="J3994" s="5" t="s">
        <v>4</v>
      </c>
      <c r="K3994" s="5" t="s">
        <v>4</v>
      </c>
      <c r="L3994" s="5" t="s">
        <v>4</v>
      </c>
      <c r="M3994" s="5" t="s">
        <v>5</v>
      </c>
      <c r="N3994" s="5" t="s">
        <v>4584</v>
      </c>
      <c r="O3994" s="18">
        <v>44417</v>
      </c>
      <c r="P3994" s="5" t="s">
        <v>7</v>
      </c>
      <c r="Q3994" s="19">
        <v>13100</v>
      </c>
      <c r="R3994" s="19">
        <v>0</v>
      </c>
      <c r="S3994" s="19">
        <v>13100</v>
      </c>
      <c r="T3994" s="19">
        <v>0</v>
      </c>
    </row>
    <row r="3995" spans="1:20" ht="29" outlineLevel="4" x14ac:dyDescent="0.35">
      <c r="A3995" s="9" t="s">
        <v>104</v>
      </c>
      <c r="B3995" s="9" t="s">
        <v>105</v>
      </c>
      <c r="C3995" s="12" t="s">
        <v>4579</v>
      </c>
      <c r="D3995" s="5" t="s">
        <v>4580</v>
      </c>
      <c r="E3995" s="9" t="s">
        <v>4580</v>
      </c>
      <c r="F3995" s="5" t="s">
        <v>54</v>
      </c>
      <c r="G3995" s="5" t="s">
        <v>4</v>
      </c>
      <c r="H3995" s="5" t="s">
        <v>4585</v>
      </c>
      <c r="I3995" s="4" t="s">
        <v>4586</v>
      </c>
      <c r="J3995" s="5" t="s">
        <v>4</v>
      </c>
      <c r="K3995" s="5" t="s">
        <v>4</v>
      </c>
      <c r="L3995" s="5" t="s">
        <v>4</v>
      </c>
      <c r="M3995" s="5" t="s">
        <v>5</v>
      </c>
      <c r="N3995" s="5" t="s">
        <v>4584</v>
      </c>
      <c r="O3995" s="18">
        <v>44417</v>
      </c>
      <c r="P3995" s="5" t="s">
        <v>7</v>
      </c>
      <c r="Q3995" s="19">
        <v>104800</v>
      </c>
      <c r="R3995" s="19">
        <v>104800</v>
      </c>
      <c r="S3995" s="19">
        <v>0</v>
      </c>
      <c r="T3995" s="19">
        <v>0</v>
      </c>
    </row>
    <row r="3996" spans="1:20" outlineLevel="3" x14ac:dyDescent="0.35">
      <c r="H3996" s="1" t="s">
        <v>11704</v>
      </c>
      <c r="O3996" s="18"/>
      <c r="Q3996" s="19">
        <f>SUBTOTAL(9,Q3994:Q3995)</f>
        <v>117900</v>
      </c>
      <c r="R3996" s="19">
        <f>SUBTOTAL(9,R3994:R3995)</f>
        <v>104800</v>
      </c>
      <c r="S3996" s="19">
        <f>SUBTOTAL(9,S3994:S3995)</f>
        <v>13100</v>
      </c>
      <c r="T3996" s="19">
        <f>SUBTOTAL(9,T3994:T3995)</f>
        <v>0</v>
      </c>
    </row>
    <row r="3997" spans="1:20" outlineLevel="4" x14ac:dyDescent="0.35">
      <c r="A3997" s="9" t="s">
        <v>104</v>
      </c>
      <c r="B3997" s="9" t="s">
        <v>105</v>
      </c>
      <c r="C3997" s="12" t="s">
        <v>4579</v>
      </c>
      <c r="D3997" s="5" t="s">
        <v>4580</v>
      </c>
      <c r="E3997" s="9" t="s">
        <v>4580</v>
      </c>
      <c r="F3997" s="5" t="s">
        <v>4</v>
      </c>
      <c r="G3997" s="5" t="s">
        <v>177</v>
      </c>
      <c r="H3997" s="5" t="s">
        <v>179</v>
      </c>
      <c r="I3997" s="4" t="s">
        <v>180</v>
      </c>
      <c r="J3997" s="5" t="s">
        <v>4</v>
      </c>
      <c r="K3997" s="5" t="s">
        <v>4</v>
      </c>
      <c r="L3997" s="5" t="s">
        <v>4</v>
      </c>
      <c r="M3997" s="5" t="s">
        <v>5</v>
      </c>
      <c r="N3997" s="5" t="s">
        <v>4587</v>
      </c>
      <c r="O3997" s="18">
        <v>44439</v>
      </c>
      <c r="P3997" s="5" t="s">
        <v>7</v>
      </c>
      <c r="Q3997" s="19">
        <v>44485</v>
      </c>
      <c r="R3997" s="19">
        <v>0</v>
      </c>
      <c r="S3997" s="19">
        <v>0</v>
      </c>
      <c r="T3997" s="19">
        <v>44485</v>
      </c>
    </row>
    <row r="3998" spans="1:20" outlineLevel="3" x14ac:dyDescent="0.35">
      <c r="H3998" s="1" t="s">
        <v>10949</v>
      </c>
      <c r="O3998" s="18"/>
      <c r="Q3998" s="19">
        <f>SUBTOTAL(9,Q3997:Q3997)</f>
        <v>44485</v>
      </c>
      <c r="R3998" s="19">
        <f>SUBTOTAL(9,R3997:R3997)</f>
        <v>0</v>
      </c>
      <c r="S3998" s="19">
        <f>SUBTOTAL(9,S3997:S3997)</f>
        <v>0</v>
      </c>
      <c r="T3998" s="19">
        <f>SUBTOTAL(9,T3997:T3997)</f>
        <v>44485</v>
      </c>
    </row>
    <row r="3999" spans="1:20" ht="29" outlineLevel="4" x14ac:dyDescent="0.35">
      <c r="A3999" s="9" t="s">
        <v>104</v>
      </c>
      <c r="B3999" s="9" t="s">
        <v>105</v>
      </c>
      <c r="C3999" s="12" t="s">
        <v>4579</v>
      </c>
      <c r="D3999" s="5" t="s">
        <v>4580</v>
      </c>
      <c r="E3999" s="9" t="s">
        <v>4580</v>
      </c>
      <c r="F3999" s="5" t="s">
        <v>4</v>
      </c>
      <c r="G3999" s="5" t="s">
        <v>45</v>
      </c>
      <c r="H3999" s="5" t="s">
        <v>4589</v>
      </c>
      <c r="I3999" s="4" t="s">
        <v>4590</v>
      </c>
      <c r="J3999" s="5" t="s">
        <v>4</v>
      </c>
      <c r="K3999" s="5" t="s">
        <v>4</v>
      </c>
      <c r="L3999" s="5" t="s">
        <v>4</v>
      </c>
      <c r="M3999" s="5" t="s">
        <v>5</v>
      </c>
      <c r="N3999" s="5" t="s">
        <v>4588</v>
      </c>
      <c r="O3999" s="18">
        <v>44596</v>
      </c>
      <c r="P3999" s="5" t="s">
        <v>7</v>
      </c>
      <c r="Q3999" s="19">
        <v>3477.01</v>
      </c>
      <c r="R3999" s="19">
        <v>0</v>
      </c>
      <c r="S3999" s="19">
        <v>3477.01</v>
      </c>
      <c r="T3999" s="19">
        <v>0</v>
      </c>
    </row>
    <row r="4000" spans="1:20" ht="29" outlineLevel="4" x14ac:dyDescent="0.35">
      <c r="A4000" s="9" t="s">
        <v>104</v>
      </c>
      <c r="B4000" s="9" t="s">
        <v>105</v>
      </c>
      <c r="C4000" s="12" t="s">
        <v>4579</v>
      </c>
      <c r="D4000" s="5" t="s">
        <v>4580</v>
      </c>
      <c r="E4000" s="9" t="s">
        <v>4580</v>
      </c>
      <c r="F4000" s="5" t="s">
        <v>4</v>
      </c>
      <c r="G4000" s="5" t="s">
        <v>45</v>
      </c>
      <c r="H4000" s="5" t="s">
        <v>4589</v>
      </c>
      <c r="I4000" s="4" t="s">
        <v>4590</v>
      </c>
      <c r="J4000" s="5" t="s">
        <v>4</v>
      </c>
      <c r="K4000" s="5" t="s">
        <v>4</v>
      </c>
      <c r="L4000" s="5" t="s">
        <v>4</v>
      </c>
      <c r="M4000" s="5" t="s">
        <v>5</v>
      </c>
      <c r="N4000" s="5" t="s">
        <v>4591</v>
      </c>
      <c r="O4000" s="18">
        <v>44629</v>
      </c>
      <c r="P4000" s="5" t="s">
        <v>7</v>
      </c>
      <c r="Q4000" s="19">
        <v>3108.18</v>
      </c>
      <c r="R4000" s="19">
        <v>0</v>
      </c>
      <c r="S4000" s="19">
        <v>3108.18</v>
      </c>
      <c r="T4000" s="19">
        <v>0</v>
      </c>
    </row>
    <row r="4001" spans="1:20" ht="29" outlineLevel="4" x14ac:dyDescent="0.35">
      <c r="A4001" s="9" t="s">
        <v>104</v>
      </c>
      <c r="B4001" s="9" t="s">
        <v>105</v>
      </c>
      <c r="C4001" s="12" t="s">
        <v>4579</v>
      </c>
      <c r="D4001" s="5" t="s">
        <v>4580</v>
      </c>
      <c r="E4001" s="9" t="s">
        <v>4580</v>
      </c>
      <c r="F4001" s="5" t="s">
        <v>4</v>
      </c>
      <c r="G4001" s="5" t="s">
        <v>45</v>
      </c>
      <c r="H4001" s="5" t="s">
        <v>4589</v>
      </c>
      <c r="I4001" s="4" t="s">
        <v>4590</v>
      </c>
      <c r="J4001" s="5" t="s">
        <v>4</v>
      </c>
      <c r="K4001" s="5" t="s">
        <v>4</v>
      </c>
      <c r="L4001" s="5" t="s">
        <v>4</v>
      </c>
      <c r="M4001" s="5" t="s">
        <v>5</v>
      </c>
      <c r="N4001" s="5" t="s">
        <v>4592</v>
      </c>
      <c r="O4001" s="18">
        <v>44694</v>
      </c>
      <c r="P4001" s="5" t="s">
        <v>7</v>
      </c>
      <c r="Q4001" s="19">
        <v>3453.43</v>
      </c>
      <c r="R4001" s="19">
        <v>0</v>
      </c>
      <c r="S4001" s="19">
        <v>3453.43</v>
      </c>
      <c r="T4001" s="19">
        <v>0</v>
      </c>
    </row>
    <row r="4002" spans="1:20" ht="29" outlineLevel="4" x14ac:dyDescent="0.35">
      <c r="A4002" s="9" t="s">
        <v>104</v>
      </c>
      <c r="B4002" s="9" t="s">
        <v>105</v>
      </c>
      <c r="C4002" s="12" t="s">
        <v>4579</v>
      </c>
      <c r="D4002" s="5" t="s">
        <v>4580</v>
      </c>
      <c r="E4002" s="9" t="s">
        <v>4580</v>
      </c>
      <c r="F4002" s="5" t="s">
        <v>49</v>
      </c>
      <c r="G4002" s="5" t="s">
        <v>4</v>
      </c>
      <c r="H4002" s="5" t="s">
        <v>4589</v>
      </c>
      <c r="I4002" s="4" t="s">
        <v>4590</v>
      </c>
      <c r="J4002" s="5" t="s">
        <v>4</v>
      </c>
      <c r="K4002" s="5" t="s">
        <v>4</v>
      </c>
      <c r="L4002" s="5" t="s">
        <v>4</v>
      </c>
      <c r="M4002" s="5" t="s">
        <v>5</v>
      </c>
      <c r="N4002" s="5" t="s">
        <v>4588</v>
      </c>
      <c r="O4002" s="18">
        <v>44596</v>
      </c>
      <c r="P4002" s="5" t="s">
        <v>7</v>
      </c>
      <c r="Q4002" s="19">
        <v>55631.99</v>
      </c>
      <c r="R4002" s="19">
        <v>55631.99</v>
      </c>
      <c r="S4002" s="19">
        <v>0</v>
      </c>
      <c r="T4002" s="19">
        <v>0</v>
      </c>
    </row>
    <row r="4003" spans="1:20" ht="29" outlineLevel="4" x14ac:dyDescent="0.35">
      <c r="A4003" s="9" t="s">
        <v>104</v>
      </c>
      <c r="B4003" s="9" t="s">
        <v>105</v>
      </c>
      <c r="C4003" s="12" t="s">
        <v>4579</v>
      </c>
      <c r="D4003" s="5" t="s">
        <v>4580</v>
      </c>
      <c r="E4003" s="9" t="s">
        <v>4580</v>
      </c>
      <c r="F4003" s="5" t="s">
        <v>49</v>
      </c>
      <c r="G4003" s="5" t="s">
        <v>4</v>
      </c>
      <c r="H4003" s="5" t="s">
        <v>4589</v>
      </c>
      <c r="I4003" s="4" t="s">
        <v>4590</v>
      </c>
      <c r="J4003" s="5" t="s">
        <v>4</v>
      </c>
      <c r="K4003" s="5" t="s">
        <v>4</v>
      </c>
      <c r="L4003" s="5" t="s">
        <v>4</v>
      </c>
      <c r="M4003" s="5" t="s">
        <v>5</v>
      </c>
      <c r="N4003" s="5" t="s">
        <v>4591</v>
      </c>
      <c r="O4003" s="18">
        <v>44629</v>
      </c>
      <c r="P4003" s="5" t="s">
        <v>7</v>
      </c>
      <c r="Q4003" s="19">
        <v>49730.82</v>
      </c>
      <c r="R4003" s="19">
        <v>49730.82</v>
      </c>
      <c r="S4003" s="19">
        <v>0</v>
      </c>
      <c r="T4003" s="19">
        <v>0</v>
      </c>
    </row>
    <row r="4004" spans="1:20" ht="29" outlineLevel="4" x14ac:dyDescent="0.35">
      <c r="A4004" s="9" t="s">
        <v>104</v>
      </c>
      <c r="B4004" s="9" t="s">
        <v>105</v>
      </c>
      <c r="C4004" s="12" t="s">
        <v>4579</v>
      </c>
      <c r="D4004" s="5" t="s">
        <v>4580</v>
      </c>
      <c r="E4004" s="9" t="s">
        <v>4580</v>
      </c>
      <c r="F4004" s="5" t="s">
        <v>49</v>
      </c>
      <c r="G4004" s="5" t="s">
        <v>4</v>
      </c>
      <c r="H4004" s="5" t="s">
        <v>4589</v>
      </c>
      <c r="I4004" s="4" t="s">
        <v>4590</v>
      </c>
      <c r="J4004" s="5" t="s">
        <v>4</v>
      </c>
      <c r="K4004" s="5" t="s">
        <v>4</v>
      </c>
      <c r="L4004" s="5" t="s">
        <v>4</v>
      </c>
      <c r="M4004" s="5" t="s">
        <v>5</v>
      </c>
      <c r="N4004" s="5" t="s">
        <v>4592</v>
      </c>
      <c r="O4004" s="18">
        <v>44694</v>
      </c>
      <c r="P4004" s="5" t="s">
        <v>7</v>
      </c>
      <c r="Q4004" s="19">
        <v>55254.57</v>
      </c>
      <c r="R4004" s="19">
        <v>55254.57</v>
      </c>
      <c r="S4004" s="19">
        <v>0</v>
      </c>
      <c r="T4004" s="19">
        <v>0</v>
      </c>
    </row>
    <row r="4005" spans="1:20" outlineLevel="3" x14ac:dyDescent="0.35">
      <c r="H4005" s="1" t="s">
        <v>11705</v>
      </c>
      <c r="O4005" s="18"/>
      <c r="Q4005" s="19">
        <f>SUBTOTAL(9,Q3999:Q4004)</f>
        <v>170656</v>
      </c>
      <c r="R4005" s="19">
        <f>SUBTOTAL(9,R3999:R4004)</f>
        <v>160617.38</v>
      </c>
      <c r="S4005" s="19">
        <f>SUBTOTAL(9,S3999:S4004)</f>
        <v>10038.620000000001</v>
      </c>
      <c r="T4005" s="19">
        <f>SUBTOTAL(9,T3999:T4004)</f>
        <v>0</v>
      </c>
    </row>
    <row r="4006" spans="1:20" outlineLevel="4" x14ac:dyDescent="0.35">
      <c r="A4006" s="9" t="s">
        <v>104</v>
      </c>
      <c r="B4006" s="9" t="s">
        <v>105</v>
      </c>
      <c r="C4006" s="12" t="s">
        <v>4579</v>
      </c>
      <c r="D4006" s="5" t="s">
        <v>4580</v>
      </c>
      <c r="E4006" s="9" t="s">
        <v>4580</v>
      </c>
      <c r="F4006" s="5" t="s">
        <v>4</v>
      </c>
      <c r="G4006" s="5" t="s">
        <v>106</v>
      </c>
      <c r="H4006" s="5" t="s">
        <v>108</v>
      </c>
      <c r="I4006" s="20" t="s">
        <v>12479</v>
      </c>
      <c r="J4006" s="5" t="s">
        <v>4</v>
      </c>
      <c r="K4006" s="5" t="s">
        <v>4</v>
      </c>
      <c r="L4006" s="5" t="s">
        <v>4</v>
      </c>
      <c r="M4006" s="5" t="s">
        <v>5</v>
      </c>
      <c r="N4006" s="5" t="s">
        <v>4593</v>
      </c>
      <c r="O4006" s="18">
        <v>44524</v>
      </c>
      <c r="P4006" s="5" t="s">
        <v>7</v>
      </c>
      <c r="Q4006" s="19">
        <v>96394</v>
      </c>
      <c r="R4006" s="19">
        <v>0</v>
      </c>
      <c r="S4006" s="19">
        <v>96394</v>
      </c>
      <c r="T4006" s="19">
        <v>0</v>
      </c>
    </row>
    <row r="4007" spans="1:20" outlineLevel="3" x14ac:dyDescent="0.35">
      <c r="H4007" s="1" t="s">
        <v>10932</v>
      </c>
      <c r="O4007" s="18"/>
      <c r="Q4007" s="19">
        <f>SUBTOTAL(9,Q4006:Q4006)</f>
        <v>96394</v>
      </c>
      <c r="R4007" s="19">
        <f>SUBTOTAL(9,R4006:R4006)</f>
        <v>0</v>
      </c>
      <c r="S4007" s="19">
        <f>SUBTOTAL(9,S4006:S4006)</f>
        <v>96394</v>
      </c>
      <c r="T4007" s="19">
        <f>SUBTOTAL(9,T4006:T4006)</f>
        <v>0</v>
      </c>
    </row>
    <row r="4008" spans="1:20" outlineLevel="4" x14ac:dyDescent="0.35">
      <c r="A4008" s="9" t="s">
        <v>104</v>
      </c>
      <c r="B4008" s="9" t="s">
        <v>105</v>
      </c>
      <c r="C4008" s="12" t="s">
        <v>4579</v>
      </c>
      <c r="D4008" s="5" t="s">
        <v>4580</v>
      </c>
      <c r="E4008" s="9" t="s">
        <v>4580</v>
      </c>
      <c r="F4008" s="5" t="s">
        <v>4</v>
      </c>
      <c r="G4008" s="5" t="s">
        <v>106</v>
      </c>
      <c r="H4008" s="5" t="s">
        <v>109</v>
      </c>
      <c r="I4008" s="20" t="s">
        <v>12480</v>
      </c>
      <c r="J4008" s="5" t="s">
        <v>4</v>
      </c>
      <c r="K4008" s="5" t="s">
        <v>4</v>
      </c>
      <c r="L4008" s="5" t="s">
        <v>4</v>
      </c>
      <c r="M4008" s="5" t="s">
        <v>5</v>
      </c>
      <c r="N4008" s="5" t="s">
        <v>4593</v>
      </c>
      <c r="O4008" s="18">
        <v>44524</v>
      </c>
      <c r="P4008" s="5" t="s">
        <v>7</v>
      </c>
      <c r="Q4008" s="19">
        <v>80800</v>
      </c>
      <c r="R4008" s="19">
        <v>0</v>
      </c>
      <c r="S4008" s="19">
        <v>80800</v>
      </c>
      <c r="T4008" s="19">
        <v>0</v>
      </c>
    </row>
    <row r="4009" spans="1:20" outlineLevel="3" x14ac:dyDescent="0.35">
      <c r="H4009" s="1" t="s">
        <v>10933</v>
      </c>
      <c r="O4009" s="18"/>
      <c r="Q4009" s="19">
        <f>SUBTOTAL(9,Q4008:Q4008)</f>
        <v>80800</v>
      </c>
      <c r="R4009" s="19">
        <f>SUBTOTAL(9,R4008:R4008)</f>
        <v>0</v>
      </c>
      <c r="S4009" s="19">
        <f>SUBTOTAL(9,S4008:S4008)</f>
        <v>80800</v>
      </c>
      <c r="T4009" s="19">
        <f>SUBTOTAL(9,T4008:T4008)</f>
        <v>0</v>
      </c>
    </row>
    <row r="4010" spans="1:20" outlineLevel="4" x14ac:dyDescent="0.35">
      <c r="A4010" s="9" t="s">
        <v>104</v>
      </c>
      <c r="B4010" s="9" t="s">
        <v>105</v>
      </c>
      <c r="C4010" s="12" t="s">
        <v>4579</v>
      </c>
      <c r="D4010" s="5" t="s">
        <v>4580</v>
      </c>
      <c r="E4010" s="9" t="s">
        <v>4580</v>
      </c>
      <c r="F4010" s="5" t="s">
        <v>4</v>
      </c>
      <c r="G4010" s="5" t="s">
        <v>106</v>
      </c>
      <c r="H4010" s="5" t="s">
        <v>110</v>
      </c>
      <c r="I4010" s="20" t="s">
        <v>12481</v>
      </c>
      <c r="J4010" s="5" t="s">
        <v>4</v>
      </c>
      <c r="K4010" s="5" t="s">
        <v>4</v>
      </c>
      <c r="L4010" s="5" t="s">
        <v>4</v>
      </c>
      <c r="M4010" s="5" t="s">
        <v>5</v>
      </c>
      <c r="N4010" s="5" t="s">
        <v>4593</v>
      </c>
      <c r="O4010" s="18">
        <v>44524</v>
      </c>
      <c r="P4010" s="5" t="s">
        <v>7</v>
      </c>
      <c r="Q4010" s="19">
        <v>16857</v>
      </c>
      <c r="R4010" s="19">
        <v>0</v>
      </c>
      <c r="S4010" s="19">
        <v>16857</v>
      </c>
      <c r="T4010" s="19">
        <v>0</v>
      </c>
    </row>
    <row r="4011" spans="1:20" outlineLevel="3" x14ac:dyDescent="0.35">
      <c r="H4011" s="1" t="s">
        <v>10934</v>
      </c>
      <c r="O4011" s="18"/>
      <c r="Q4011" s="19">
        <f>SUBTOTAL(9,Q4010:Q4010)</f>
        <v>16857</v>
      </c>
      <c r="R4011" s="19">
        <f>SUBTOTAL(9,R4010:R4010)</f>
        <v>0</v>
      </c>
      <c r="S4011" s="19">
        <f>SUBTOTAL(9,S4010:S4010)</f>
        <v>16857</v>
      </c>
      <c r="T4011" s="19">
        <f>SUBTOTAL(9,T4010:T4010)</f>
        <v>0</v>
      </c>
    </row>
    <row r="4012" spans="1:20" outlineLevel="2" x14ac:dyDescent="0.35">
      <c r="C4012" s="11" t="s">
        <v>10370</v>
      </c>
      <c r="O4012" s="18"/>
      <c r="Q4012" s="19">
        <f>SUBTOTAL(9,Q3991:Q4010)</f>
        <v>584628</v>
      </c>
      <c r="R4012" s="19">
        <f>SUBTOTAL(9,R3991:R4010)</f>
        <v>319569.05</v>
      </c>
      <c r="S4012" s="19">
        <f>SUBTOTAL(9,S3991:S4010)</f>
        <v>220573.95</v>
      </c>
      <c r="T4012" s="19">
        <f>SUBTOTAL(9,T3991:T4010)</f>
        <v>44485</v>
      </c>
    </row>
    <row r="4013" spans="1:20" ht="29" outlineLevel="4" x14ac:dyDescent="0.35">
      <c r="A4013" s="9" t="s">
        <v>104</v>
      </c>
      <c r="B4013" s="9" t="s">
        <v>105</v>
      </c>
      <c r="C4013" s="12" t="s">
        <v>4594</v>
      </c>
      <c r="D4013" s="5" t="s">
        <v>4595</v>
      </c>
      <c r="E4013" s="9" t="s">
        <v>4595</v>
      </c>
      <c r="F4013" s="5" t="s">
        <v>4</v>
      </c>
      <c r="G4013" s="5" t="s">
        <v>45</v>
      </c>
      <c r="H4013" s="5" t="s">
        <v>4597</v>
      </c>
      <c r="I4013" s="4" t="s">
        <v>4598</v>
      </c>
      <c r="J4013" s="5" t="s">
        <v>4</v>
      </c>
      <c r="K4013" s="5" t="s">
        <v>4</v>
      </c>
      <c r="L4013" s="5" t="s">
        <v>4</v>
      </c>
      <c r="M4013" s="5" t="s">
        <v>5</v>
      </c>
      <c r="N4013" s="5" t="s">
        <v>4596</v>
      </c>
      <c r="O4013" s="18">
        <v>44392</v>
      </c>
      <c r="P4013" s="5" t="s">
        <v>7</v>
      </c>
      <c r="Q4013" s="19">
        <v>715.96</v>
      </c>
      <c r="R4013" s="19">
        <v>0</v>
      </c>
      <c r="S4013" s="19">
        <v>715.96</v>
      </c>
      <c r="T4013" s="19">
        <v>0</v>
      </c>
    </row>
    <row r="4014" spans="1:20" ht="29" outlineLevel="4" x14ac:dyDescent="0.35">
      <c r="A4014" s="9" t="s">
        <v>104</v>
      </c>
      <c r="B4014" s="9" t="s">
        <v>105</v>
      </c>
      <c r="C4014" s="12" t="s">
        <v>4594</v>
      </c>
      <c r="D4014" s="5" t="s">
        <v>4595</v>
      </c>
      <c r="E4014" s="9" t="s">
        <v>4595</v>
      </c>
      <c r="F4014" s="5" t="s">
        <v>4</v>
      </c>
      <c r="G4014" s="5" t="s">
        <v>45</v>
      </c>
      <c r="H4014" s="5" t="s">
        <v>4597</v>
      </c>
      <c r="I4014" s="4" t="s">
        <v>4598</v>
      </c>
      <c r="J4014" s="5" t="s">
        <v>4</v>
      </c>
      <c r="K4014" s="5" t="s">
        <v>4</v>
      </c>
      <c r="L4014" s="5" t="s">
        <v>4</v>
      </c>
      <c r="M4014" s="5" t="s">
        <v>5</v>
      </c>
      <c r="N4014" s="5" t="s">
        <v>4599</v>
      </c>
      <c r="O4014" s="18">
        <v>44393</v>
      </c>
      <c r="P4014" s="5" t="s">
        <v>7</v>
      </c>
      <c r="Q4014" s="19">
        <v>620.29999999999995</v>
      </c>
      <c r="R4014" s="19">
        <v>0</v>
      </c>
      <c r="S4014" s="19">
        <v>620.29999999999995</v>
      </c>
      <c r="T4014" s="19">
        <v>0</v>
      </c>
    </row>
    <row r="4015" spans="1:20" ht="29" outlineLevel="4" x14ac:dyDescent="0.35">
      <c r="A4015" s="9" t="s">
        <v>104</v>
      </c>
      <c r="B4015" s="9" t="s">
        <v>105</v>
      </c>
      <c r="C4015" s="12" t="s">
        <v>4594</v>
      </c>
      <c r="D4015" s="5" t="s">
        <v>4595</v>
      </c>
      <c r="E4015" s="9" t="s">
        <v>4595</v>
      </c>
      <c r="F4015" s="5" t="s">
        <v>49</v>
      </c>
      <c r="G4015" s="5" t="s">
        <v>4</v>
      </c>
      <c r="H4015" s="5" t="s">
        <v>4597</v>
      </c>
      <c r="I4015" s="4" t="s">
        <v>4598</v>
      </c>
      <c r="J4015" s="5" t="s">
        <v>4</v>
      </c>
      <c r="K4015" s="5" t="s">
        <v>4</v>
      </c>
      <c r="L4015" s="5" t="s">
        <v>4</v>
      </c>
      <c r="M4015" s="5" t="s">
        <v>5</v>
      </c>
      <c r="N4015" s="5" t="s">
        <v>4596</v>
      </c>
      <c r="O4015" s="18">
        <v>44392</v>
      </c>
      <c r="P4015" s="5" t="s">
        <v>7</v>
      </c>
      <c r="Q4015" s="19">
        <v>11456.04</v>
      </c>
      <c r="R4015" s="19">
        <v>11456.04</v>
      </c>
      <c r="S4015" s="19">
        <v>0</v>
      </c>
      <c r="T4015" s="19">
        <v>0</v>
      </c>
    </row>
    <row r="4016" spans="1:20" ht="29" outlineLevel="4" x14ac:dyDescent="0.35">
      <c r="A4016" s="9" t="s">
        <v>104</v>
      </c>
      <c r="B4016" s="9" t="s">
        <v>105</v>
      </c>
      <c r="C4016" s="12" t="s">
        <v>4594</v>
      </c>
      <c r="D4016" s="5" t="s">
        <v>4595</v>
      </c>
      <c r="E4016" s="9" t="s">
        <v>4595</v>
      </c>
      <c r="F4016" s="5" t="s">
        <v>49</v>
      </c>
      <c r="G4016" s="5" t="s">
        <v>4</v>
      </c>
      <c r="H4016" s="5" t="s">
        <v>4597</v>
      </c>
      <c r="I4016" s="4" t="s">
        <v>4598</v>
      </c>
      <c r="J4016" s="5" t="s">
        <v>4</v>
      </c>
      <c r="K4016" s="5" t="s">
        <v>4</v>
      </c>
      <c r="L4016" s="5" t="s">
        <v>4</v>
      </c>
      <c r="M4016" s="5" t="s">
        <v>5</v>
      </c>
      <c r="N4016" s="5" t="s">
        <v>4599</v>
      </c>
      <c r="O4016" s="18">
        <v>44393</v>
      </c>
      <c r="P4016" s="5" t="s">
        <v>7</v>
      </c>
      <c r="Q4016" s="19">
        <v>9925.7000000000007</v>
      </c>
      <c r="R4016" s="19">
        <v>9925.7000000000007</v>
      </c>
      <c r="S4016" s="19">
        <v>0</v>
      </c>
      <c r="T4016" s="19">
        <v>0</v>
      </c>
    </row>
    <row r="4017" spans="1:20" outlineLevel="3" x14ac:dyDescent="0.35">
      <c r="H4017" s="1" t="s">
        <v>11706</v>
      </c>
      <c r="O4017" s="18"/>
      <c r="Q4017" s="19">
        <f>SUBTOTAL(9,Q4013:Q4016)</f>
        <v>22718</v>
      </c>
      <c r="R4017" s="19">
        <f>SUBTOTAL(9,R4013:R4016)</f>
        <v>21381.74</v>
      </c>
      <c r="S4017" s="19">
        <f>SUBTOTAL(9,S4013:S4016)</f>
        <v>1336.26</v>
      </c>
      <c r="T4017" s="19">
        <f>SUBTOTAL(9,T4013:T4016)</f>
        <v>0</v>
      </c>
    </row>
    <row r="4018" spans="1:20" ht="29" outlineLevel="4" x14ac:dyDescent="0.35">
      <c r="A4018" s="9" t="s">
        <v>104</v>
      </c>
      <c r="B4018" s="9" t="s">
        <v>105</v>
      </c>
      <c r="C4018" s="12" t="s">
        <v>4594</v>
      </c>
      <c r="D4018" s="5" t="s">
        <v>4595</v>
      </c>
      <c r="E4018" s="9" t="s">
        <v>4595</v>
      </c>
      <c r="F4018" s="5" t="s">
        <v>4</v>
      </c>
      <c r="G4018" s="5" t="s">
        <v>50</v>
      </c>
      <c r="H4018" s="5" t="s">
        <v>4601</v>
      </c>
      <c r="I4018" s="4" t="s">
        <v>4602</v>
      </c>
      <c r="J4018" s="5" t="s">
        <v>4</v>
      </c>
      <c r="K4018" s="5" t="s">
        <v>4</v>
      </c>
      <c r="L4018" s="5" t="s">
        <v>4</v>
      </c>
      <c r="M4018" s="5" t="s">
        <v>5</v>
      </c>
      <c r="N4018" s="5" t="s">
        <v>4600</v>
      </c>
      <c r="O4018" s="18">
        <v>44386</v>
      </c>
      <c r="P4018" s="5" t="s">
        <v>7</v>
      </c>
      <c r="Q4018" s="19">
        <v>3838.75</v>
      </c>
      <c r="R4018" s="19">
        <v>0</v>
      </c>
      <c r="S4018" s="19">
        <v>3838.75</v>
      </c>
      <c r="T4018" s="19">
        <v>0</v>
      </c>
    </row>
    <row r="4019" spans="1:20" ht="29" outlineLevel="4" x14ac:dyDescent="0.35">
      <c r="A4019" s="9" t="s">
        <v>104</v>
      </c>
      <c r="B4019" s="9" t="s">
        <v>105</v>
      </c>
      <c r="C4019" s="12" t="s">
        <v>4594</v>
      </c>
      <c r="D4019" s="5" t="s">
        <v>4595</v>
      </c>
      <c r="E4019" s="9" t="s">
        <v>4595</v>
      </c>
      <c r="F4019" s="5" t="s">
        <v>49</v>
      </c>
      <c r="G4019" s="5" t="s">
        <v>4</v>
      </c>
      <c r="H4019" s="5" t="s">
        <v>4601</v>
      </c>
      <c r="I4019" s="4" t="s">
        <v>4602</v>
      </c>
      <c r="J4019" s="5" t="s">
        <v>4</v>
      </c>
      <c r="K4019" s="5" t="s">
        <v>4</v>
      </c>
      <c r="L4019" s="5" t="s">
        <v>4</v>
      </c>
      <c r="M4019" s="5" t="s">
        <v>5</v>
      </c>
      <c r="N4019" s="5" t="s">
        <v>4600</v>
      </c>
      <c r="O4019" s="18">
        <v>44386</v>
      </c>
      <c r="P4019" s="5" t="s">
        <v>7</v>
      </c>
      <c r="Q4019" s="19">
        <v>30715.25</v>
      </c>
      <c r="R4019" s="19">
        <v>30715.25</v>
      </c>
      <c r="S4019" s="19">
        <v>0</v>
      </c>
      <c r="T4019" s="19">
        <v>0</v>
      </c>
    </row>
    <row r="4020" spans="1:20" outlineLevel="3" x14ac:dyDescent="0.35">
      <c r="H4020" s="1" t="s">
        <v>11707</v>
      </c>
      <c r="O4020" s="18"/>
      <c r="Q4020" s="19">
        <f>SUBTOTAL(9,Q4018:Q4019)</f>
        <v>34554</v>
      </c>
      <c r="R4020" s="19">
        <f>SUBTOTAL(9,R4018:R4019)</f>
        <v>30715.25</v>
      </c>
      <c r="S4020" s="19">
        <f>SUBTOTAL(9,S4018:S4019)</f>
        <v>3838.75</v>
      </c>
      <c r="T4020" s="19">
        <f>SUBTOTAL(9,T4018:T4019)</f>
        <v>0</v>
      </c>
    </row>
    <row r="4021" spans="1:20" ht="29" outlineLevel="4" x14ac:dyDescent="0.35">
      <c r="A4021" s="9" t="s">
        <v>104</v>
      </c>
      <c r="B4021" s="9" t="s">
        <v>105</v>
      </c>
      <c r="C4021" s="12" t="s">
        <v>4594</v>
      </c>
      <c r="D4021" s="5" t="s">
        <v>4595</v>
      </c>
      <c r="E4021" s="9" t="s">
        <v>4595</v>
      </c>
      <c r="F4021" s="5" t="s">
        <v>49</v>
      </c>
      <c r="G4021" s="5" t="s">
        <v>4</v>
      </c>
      <c r="H4021" s="5" t="s">
        <v>4604</v>
      </c>
      <c r="I4021" s="4" t="s">
        <v>4605</v>
      </c>
      <c r="J4021" s="5" t="s">
        <v>4</v>
      </c>
      <c r="K4021" s="5" t="s">
        <v>4</v>
      </c>
      <c r="L4021" s="5" t="s">
        <v>4</v>
      </c>
      <c r="M4021" s="5" t="s">
        <v>5</v>
      </c>
      <c r="N4021" s="5" t="s">
        <v>4603</v>
      </c>
      <c r="O4021" s="18">
        <v>44643</v>
      </c>
      <c r="P4021" s="5" t="s">
        <v>7</v>
      </c>
      <c r="Q4021" s="19">
        <v>181151</v>
      </c>
      <c r="R4021" s="19">
        <v>181151</v>
      </c>
      <c r="S4021" s="19">
        <v>0</v>
      </c>
      <c r="T4021" s="19">
        <v>0</v>
      </c>
    </row>
    <row r="4022" spans="1:20" outlineLevel="3" x14ac:dyDescent="0.35">
      <c r="H4022" s="1" t="s">
        <v>11708</v>
      </c>
      <c r="O4022" s="18"/>
      <c r="Q4022" s="19">
        <f>SUBTOTAL(9,Q4021:Q4021)</f>
        <v>181151</v>
      </c>
      <c r="R4022" s="19">
        <f>SUBTOTAL(9,R4021:R4021)</f>
        <v>181151</v>
      </c>
      <c r="S4022" s="19">
        <f>SUBTOTAL(9,S4021:S4021)</f>
        <v>0</v>
      </c>
      <c r="T4022" s="19">
        <f>SUBTOTAL(9,T4021:T4021)</f>
        <v>0</v>
      </c>
    </row>
    <row r="4023" spans="1:20" ht="29" outlineLevel="4" x14ac:dyDescent="0.35">
      <c r="A4023" s="9" t="s">
        <v>104</v>
      </c>
      <c r="B4023" s="9" t="s">
        <v>105</v>
      </c>
      <c r="C4023" s="12" t="s">
        <v>4594</v>
      </c>
      <c r="D4023" s="5" t="s">
        <v>4595</v>
      </c>
      <c r="E4023" s="9" t="s">
        <v>4595</v>
      </c>
      <c r="F4023" s="5" t="s">
        <v>4</v>
      </c>
      <c r="G4023" s="5" t="s">
        <v>45</v>
      </c>
      <c r="H4023" s="5" t="s">
        <v>4607</v>
      </c>
      <c r="I4023" s="4" t="s">
        <v>4608</v>
      </c>
      <c r="J4023" s="5" t="s">
        <v>4</v>
      </c>
      <c r="K4023" s="5" t="s">
        <v>4</v>
      </c>
      <c r="L4023" s="5" t="s">
        <v>4</v>
      </c>
      <c r="M4023" s="5" t="s">
        <v>5</v>
      </c>
      <c r="N4023" s="5" t="s">
        <v>4606</v>
      </c>
      <c r="O4023" s="18">
        <v>44433</v>
      </c>
      <c r="P4023" s="5" t="s">
        <v>7</v>
      </c>
      <c r="Q4023" s="19">
        <v>3801.61</v>
      </c>
      <c r="R4023" s="19">
        <v>0</v>
      </c>
      <c r="S4023" s="19">
        <v>3801.61</v>
      </c>
      <c r="T4023" s="19">
        <v>0</v>
      </c>
    </row>
    <row r="4024" spans="1:20" ht="29" outlineLevel="4" x14ac:dyDescent="0.35">
      <c r="A4024" s="9" t="s">
        <v>104</v>
      </c>
      <c r="B4024" s="9" t="s">
        <v>105</v>
      </c>
      <c r="C4024" s="12" t="s">
        <v>4594</v>
      </c>
      <c r="D4024" s="5" t="s">
        <v>4595</v>
      </c>
      <c r="E4024" s="9" t="s">
        <v>4595</v>
      </c>
      <c r="F4024" s="5" t="s">
        <v>4</v>
      </c>
      <c r="G4024" s="5" t="s">
        <v>45</v>
      </c>
      <c r="H4024" s="5" t="s">
        <v>4607</v>
      </c>
      <c r="I4024" s="4" t="s">
        <v>4608</v>
      </c>
      <c r="J4024" s="5" t="s">
        <v>4</v>
      </c>
      <c r="K4024" s="5" t="s">
        <v>4</v>
      </c>
      <c r="L4024" s="5" t="s">
        <v>4</v>
      </c>
      <c r="M4024" s="5" t="s">
        <v>5</v>
      </c>
      <c r="N4024" s="5" t="s">
        <v>4609</v>
      </c>
      <c r="O4024" s="18">
        <v>44468</v>
      </c>
      <c r="P4024" s="5" t="s">
        <v>7</v>
      </c>
      <c r="Q4024" s="19">
        <v>862.34</v>
      </c>
      <c r="R4024" s="19">
        <v>0</v>
      </c>
      <c r="S4024" s="19">
        <v>862.34</v>
      </c>
      <c r="T4024" s="19">
        <v>0</v>
      </c>
    </row>
    <row r="4025" spans="1:20" ht="29" outlineLevel="4" x14ac:dyDescent="0.35">
      <c r="A4025" s="9" t="s">
        <v>104</v>
      </c>
      <c r="B4025" s="9" t="s">
        <v>105</v>
      </c>
      <c r="C4025" s="12" t="s">
        <v>4594</v>
      </c>
      <c r="D4025" s="5" t="s">
        <v>4595</v>
      </c>
      <c r="E4025" s="9" t="s">
        <v>4595</v>
      </c>
      <c r="F4025" s="5" t="s">
        <v>4</v>
      </c>
      <c r="G4025" s="5" t="s">
        <v>45</v>
      </c>
      <c r="H4025" s="5" t="s">
        <v>4607</v>
      </c>
      <c r="I4025" s="4" t="s">
        <v>4608</v>
      </c>
      <c r="J4025" s="5" t="s">
        <v>4</v>
      </c>
      <c r="K4025" s="5" t="s">
        <v>4</v>
      </c>
      <c r="L4025" s="5" t="s">
        <v>4</v>
      </c>
      <c r="M4025" s="5" t="s">
        <v>5</v>
      </c>
      <c r="N4025" s="5" t="s">
        <v>4610</v>
      </c>
      <c r="O4025" s="18">
        <v>44481</v>
      </c>
      <c r="P4025" s="5" t="s">
        <v>7</v>
      </c>
      <c r="Q4025" s="19">
        <v>1150.7</v>
      </c>
      <c r="R4025" s="19">
        <v>0</v>
      </c>
      <c r="S4025" s="19">
        <v>1150.7</v>
      </c>
      <c r="T4025" s="19">
        <v>0</v>
      </c>
    </row>
    <row r="4026" spans="1:20" ht="29" outlineLevel="4" x14ac:dyDescent="0.35">
      <c r="A4026" s="9" t="s">
        <v>104</v>
      </c>
      <c r="B4026" s="9" t="s">
        <v>105</v>
      </c>
      <c r="C4026" s="12" t="s">
        <v>4594</v>
      </c>
      <c r="D4026" s="5" t="s">
        <v>4595</v>
      </c>
      <c r="E4026" s="9" t="s">
        <v>4595</v>
      </c>
      <c r="F4026" s="5" t="s">
        <v>4</v>
      </c>
      <c r="G4026" s="5" t="s">
        <v>45</v>
      </c>
      <c r="H4026" s="5" t="s">
        <v>4607</v>
      </c>
      <c r="I4026" s="4" t="s">
        <v>4608</v>
      </c>
      <c r="J4026" s="5" t="s">
        <v>4</v>
      </c>
      <c r="K4026" s="5" t="s">
        <v>4</v>
      </c>
      <c r="L4026" s="5" t="s">
        <v>4</v>
      </c>
      <c r="M4026" s="5" t="s">
        <v>5</v>
      </c>
      <c r="N4026" s="5" t="s">
        <v>4611</v>
      </c>
      <c r="O4026" s="18">
        <v>44564</v>
      </c>
      <c r="P4026" s="5" t="s">
        <v>7</v>
      </c>
      <c r="Q4026" s="19">
        <v>733.88</v>
      </c>
      <c r="R4026" s="19">
        <v>0</v>
      </c>
      <c r="S4026" s="19">
        <v>733.88</v>
      </c>
      <c r="T4026" s="19">
        <v>0</v>
      </c>
    </row>
    <row r="4027" spans="1:20" ht="29" outlineLevel="4" x14ac:dyDescent="0.35">
      <c r="A4027" s="9" t="s">
        <v>104</v>
      </c>
      <c r="B4027" s="9" t="s">
        <v>105</v>
      </c>
      <c r="C4027" s="12" t="s">
        <v>4594</v>
      </c>
      <c r="D4027" s="5" t="s">
        <v>4595</v>
      </c>
      <c r="E4027" s="9" t="s">
        <v>4595</v>
      </c>
      <c r="F4027" s="5" t="s">
        <v>4</v>
      </c>
      <c r="G4027" s="5" t="s">
        <v>45</v>
      </c>
      <c r="H4027" s="5" t="s">
        <v>4607</v>
      </c>
      <c r="I4027" s="4" t="s">
        <v>4608</v>
      </c>
      <c r="J4027" s="5" t="s">
        <v>4</v>
      </c>
      <c r="K4027" s="5" t="s">
        <v>4</v>
      </c>
      <c r="L4027" s="5" t="s">
        <v>4</v>
      </c>
      <c r="M4027" s="5" t="s">
        <v>5</v>
      </c>
      <c r="N4027" s="5" t="s">
        <v>4612</v>
      </c>
      <c r="O4027" s="18">
        <v>44594</v>
      </c>
      <c r="P4027" s="5" t="s">
        <v>7</v>
      </c>
      <c r="Q4027" s="19">
        <v>883</v>
      </c>
      <c r="R4027" s="19">
        <v>0</v>
      </c>
      <c r="S4027" s="19">
        <v>883</v>
      </c>
      <c r="T4027" s="19">
        <v>0</v>
      </c>
    </row>
    <row r="4028" spans="1:20" ht="29" outlineLevel="4" x14ac:dyDescent="0.35">
      <c r="A4028" s="9" t="s">
        <v>104</v>
      </c>
      <c r="B4028" s="9" t="s">
        <v>105</v>
      </c>
      <c r="C4028" s="12" t="s">
        <v>4594</v>
      </c>
      <c r="D4028" s="5" t="s">
        <v>4595</v>
      </c>
      <c r="E4028" s="9" t="s">
        <v>4595</v>
      </c>
      <c r="F4028" s="5" t="s">
        <v>4</v>
      </c>
      <c r="G4028" s="5" t="s">
        <v>45</v>
      </c>
      <c r="H4028" s="5" t="s">
        <v>4607</v>
      </c>
      <c r="I4028" s="4" t="s">
        <v>4608</v>
      </c>
      <c r="J4028" s="5" t="s">
        <v>4</v>
      </c>
      <c r="K4028" s="5" t="s">
        <v>4</v>
      </c>
      <c r="L4028" s="5" t="s">
        <v>4</v>
      </c>
      <c r="M4028" s="5" t="s">
        <v>5</v>
      </c>
      <c r="N4028" s="5" t="s">
        <v>4613</v>
      </c>
      <c r="O4028" s="18">
        <v>44631</v>
      </c>
      <c r="P4028" s="5" t="s">
        <v>7</v>
      </c>
      <c r="Q4028" s="19">
        <v>837.36</v>
      </c>
      <c r="R4028" s="19">
        <v>0</v>
      </c>
      <c r="S4028" s="19">
        <v>837.36</v>
      </c>
      <c r="T4028" s="19">
        <v>0</v>
      </c>
    </row>
    <row r="4029" spans="1:20" ht="29" outlineLevel="4" x14ac:dyDescent="0.35">
      <c r="A4029" s="9" t="s">
        <v>104</v>
      </c>
      <c r="B4029" s="9" t="s">
        <v>105</v>
      </c>
      <c r="C4029" s="12" t="s">
        <v>4594</v>
      </c>
      <c r="D4029" s="5" t="s">
        <v>4595</v>
      </c>
      <c r="E4029" s="9" t="s">
        <v>4595</v>
      </c>
      <c r="F4029" s="5" t="s">
        <v>4</v>
      </c>
      <c r="G4029" s="5" t="s">
        <v>45</v>
      </c>
      <c r="H4029" s="5" t="s">
        <v>4607</v>
      </c>
      <c r="I4029" s="4" t="s">
        <v>4608</v>
      </c>
      <c r="J4029" s="5" t="s">
        <v>4</v>
      </c>
      <c r="K4029" s="5" t="s">
        <v>4</v>
      </c>
      <c r="L4029" s="5" t="s">
        <v>4</v>
      </c>
      <c r="M4029" s="5" t="s">
        <v>5</v>
      </c>
      <c r="N4029" s="5" t="s">
        <v>4614</v>
      </c>
      <c r="O4029" s="18">
        <v>44644</v>
      </c>
      <c r="P4029" s="5" t="s">
        <v>7</v>
      </c>
      <c r="Q4029" s="19">
        <v>841.83</v>
      </c>
      <c r="R4029" s="19">
        <v>0</v>
      </c>
      <c r="S4029" s="19">
        <v>841.83</v>
      </c>
      <c r="T4029" s="19">
        <v>0</v>
      </c>
    </row>
    <row r="4030" spans="1:20" ht="29" outlineLevel="4" x14ac:dyDescent="0.35">
      <c r="A4030" s="9" t="s">
        <v>104</v>
      </c>
      <c r="B4030" s="9" t="s">
        <v>105</v>
      </c>
      <c r="C4030" s="12" t="s">
        <v>4594</v>
      </c>
      <c r="D4030" s="5" t="s">
        <v>4595</v>
      </c>
      <c r="E4030" s="9" t="s">
        <v>4595</v>
      </c>
      <c r="F4030" s="5" t="s">
        <v>4</v>
      </c>
      <c r="G4030" s="5" t="s">
        <v>45</v>
      </c>
      <c r="H4030" s="5" t="s">
        <v>4607</v>
      </c>
      <c r="I4030" s="4" t="s">
        <v>4608</v>
      </c>
      <c r="J4030" s="5" t="s">
        <v>4</v>
      </c>
      <c r="K4030" s="5" t="s">
        <v>4</v>
      </c>
      <c r="L4030" s="5" t="s">
        <v>4</v>
      </c>
      <c r="M4030" s="5" t="s">
        <v>5</v>
      </c>
      <c r="N4030" s="5" t="s">
        <v>4615</v>
      </c>
      <c r="O4030" s="18">
        <v>44690</v>
      </c>
      <c r="P4030" s="5" t="s">
        <v>7</v>
      </c>
      <c r="Q4030" s="19">
        <v>687.72</v>
      </c>
      <c r="R4030" s="19">
        <v>0</v>
      </c>
      <c r="S4030" s="19">
        <v>687.72</v>
      </c>
      <c r="T4030" s="19">
        <v>0</v>
      </c>
    </row>
    <row r="4031" spans="1:20" ht="29" outlineLevel="4" x14ac:dyDescent="0.35">
      <c r="A4031" s="9" t="s">
        <v>104</v>
      </c>
      <c r="B4031" s="9" t="s">
        <v>105</v>
      </c>
      <c r="C4031" s="12" t="s">
        <v>4594</v>
      </c>
      <c r="D4031" s="5" t="s">
        <v>4595</v>
      </c>
      <c r="E4031" s="9" t="s">
        <v>4595</v>
      </c>
      <c r="F4031" s="5" t="s">
        <v>4</v>
      </c>
      <c r="G4031" s="5" t="s">
        <v>45</v>
      </c>
      <c r="H4031" s="5" t="s">
        <v>4607</v>
      </c>
      <c r="I4031" s="4" t="s">
        <v>4608</v>
      </c>
      <c r="J4031" s="5" t="s">
        <v>4</v>
      </c>
      <c r="K4031" s="5" t="s">
        <v>4</v>
      </c>
      <c r="L4031" s="5" t="s">
        <v>4</v>
      </c>
      <c r="M4031" s="5" t="s">
        <v>5</v>
      </c>
      <c r="N4031" s="5" t="s">
        <v>4616</v>
      </c>
      <c r="O4031" s="18">
        <v>44718</v>
      </c>
      <c r="P4031" s="5" t="s">
        <v>7</v>
      </c>
      <c r="Q4031" s="19">
        <v>1415.65</v>
      </c>
      <c r="R4031" s="19">
        <v>0</v>
      </c>
      <c r="S4031" s="19">
        <v>1415.65</v>
      </c>
      <c r="T4031" s="19">
        <v>0</v>
      </c>
    </row>
    <row r="4032" spans="1:20" ht="29" outlineLevel="4" x14ac:dyDescent="0.35">
      <c r="A4032" s="9" t="s">
        <v>104</v>
      </c>
      <c r="B4032" s="9" t="s">
        <v>105</v>
      </c>
      <c r="C4032" s="12" t="s">
        <v>4594</v>
      </c>
      <c r="D4032" s="5" t="s">
        <v>4595</v>
      </c>
      <c r="E4032" s="9" t="s">
        <v>4595</v>
      </c>
      <c r="F4032" s="5" t="s">
        <v>49</v>
      </c>
      <c r="G4032" s="5" t="s">
        <v>4</v>
      </c>
      <c r="H4032" s="5" t="s">
        <v>4607</v>
      </c>
      <c r="I4032" s="4" t="s">
        <v>4608</v>
      </c>
      <c r="J4032" s="5" t="s">
        <v>4</v>
      </c>
      <c r="K4032" s="5" t="s">
        <v>4</v>
      </c>
      <c r="L4032" s="5" t="s">
        <v>4</v>
      </c>
      <c r="M4032" s="5" t="s">
        <v>5</v>
      </c>
      <c r="N4032" s="5" t="s">
        <v>4606</v>
      </c>
      <c r="O4032" s="18">
        <v>44433</v>
      </c>
      <c r="P4032" s="5" t="s">
        <v>7</v>
      </c>
      <c r="Q4032" s="19">
        <v>60825.39</v>
      </c>
      <c r="R4032" s="19">
        <v>60825.39</v>
      </c>
      <c r="S4032" s="19">
        <v>0</v>
      </c>
      <c r="T4032" s="19">
        <v>0</v>
      </c>
    </row>
    <row r="4033" spans="1:20" ht="29" outlineLevel="4" x14ac:dyDescent="0.35">
      <c r="A4033" s="9" t="s">
        <v>104</v>
      </c>
      <c r="B4033" s="9" t="s">
        <v>105</v>
      </c>
      <c r="C4033" s="12" t="s">
        <v>4594</v>
      </c>
      <c r="D4033" s="5" t="s">
        <v>4595</v>
      </c>
      <c r="E4033" s="9" t="s">
        <v>4595</v>
      </c>
      <c r="F4033" s="5" t="s">
        <v>49</v>
      </c>
      <c r="G4033" s="5" t="s">
        <v>4</v>
      </c>
      <c r="H4033" s="5" t="s">
        <v>4607</v>
      </c>
      <c r="I4033" s="4" t="s">
        <v>4608</v>
      </c>
      <c r="J4033" s="5" t="s">
        <v>4</v>
      </c>
      <c r="K4033" s="5" t="s">
        <v>4</v>
      </c>
      <c r="L4033" s="5" t="s">
        <v>4</v>
      </c>
      <c r="M4033" s="5" t="s">
        <v>5</v>
      </c>
      <c r="N4033" s="5" t="s">
        <v>4609</v>
      </c>
      <c r="O4033" s="18">
        <v>44468</v>
      </c>
      <c r="P4033" s="5" t="s">
        <v>7</v>
      </c>
      <c r="Q4033" s="19">
        <v>13797.66</v>
      </c>
      <c r="R4033" s="19">
        <v>13797.66</v>
      </c>
      <c r="S4033" s="19">
        <v>0</v>
      </c>
      <c r="T4033" s="19">
        <v>0</v>
      </c>
    </row>
    <row r="4034" spans="1:20" ht="29" outlineLevel="4" x14ac:dyDescent="0.35">
      <c r="A4034" s="9" t="s">
        <v>104</v>
      </c>
      <c r="B4034" s="9" t="s">
        <v>105</v>
      </c>
      <c r="C4034" s="12" t="s">
        <v>4594</v>
      </c>
      <c r="D4034" s="5" t="s">
        <v>4595</v>
      </c>
      <c r="E4034" s="9" t="s">
        <v>4595</v>
      </c>
      <c r="F4034" s="5" t="s">
        <v>49</v>
      </c>
      <c r="G4034" s="5" t="s">
        <v>4</v>
      </c>
      <c r="H4034" s="5" t="s">
        <v>4607</v>
      </c>
      <c r="I4034" s="4" t="s">
        <v>4608</v>
      </c>
      <c r="J4034" s="5" t="s">
        <v>4</v>
      </c>
      <c r="K4034" s="5" t="s">
        <v>4</v>
      </c>
      <c r="L4034" s="5" t="s">
        <v>4</v>
      </c>
      <c r="M4034" s="5" t="s">
        <v>5</v>
      </c>
      <c r="N4034" s="5" t="s">
        <v>4610</v>
      </c>
      <c r="O4034" s="18">
        <v>44481</v>
      </c>
      <c r="P4034" s="5" t="s">
        <v>7</v>
      </c>
      <c r="Q4034" s="19">
        <v>18411.3</v>
      </c>
      <c r="R4034" s="19">
        <v>18411.3</v>
      </c>
      <c r="S4034" s="19">
        <v>0</v>
      </c>
      <c r="T4034" s="19">
        <v>0</v>
      </c>
    </row>
    <row r="4035" spans="1:20" ht="29" outlineLevel="4" x14ac:dyDescent="0.35">
      <c r="A4035" s="9" t="s">
        <v>104</v>
      </c>
      <c r="B4035" s="9" t="s">
        <v>105</v>
      </c>
      <c r="C4035" s="12" t="s">
        <v>4594</v>
      </c>
      <c r="D4035" s="5" t="s">
        <v>4595</v>
      </c>
      <c r="E4035" s="9" t="s">
        <v>4595</v>
      </c>
      <c r="F4035" s="5" t="s">
        <v>49</v>
      </c>
      <c r="G4035" s="5" t="s">
        <v>4</v>
      </c>
      <c r="H4035" s="5" t="s">
        <v>4607</v>
      </c>
      <c r="I4035" s="4" t="s">
        <v>4608</v>
      </c>
      <c r="J4035" s="5" t="s">
        <v>4</v>
      </c>
      <c r="K4035" s="5" t="s">
        <v>4</v>
      </c>
      <c r="L4035" s="5" t="s">
        <v>4</v>
      </c>
      <c r="M4035" s="5" t="s">
        <v>5</v>
      </c>
      <c r="N4035" s="5" t="s">
        <v>4611</v>
      </c>
      <c r="O4035" s="18">
        <v>44564</v>
      </c>
      <c r="P4035" s="5" t="s">
        <v>7</v>
      </c>
      <c r="Q4035" s="19">
        <v>11742.12</v>
      </c>
      <c r="R4035" s="19">
        <v>11742.12</v>
      </c>
      <c r="S4035" s="19">
        <v>0</v>
      </c>
      <c r="T4035" s="19">
        <v>0</v>
      </c>
    </row>
    <row r="4036" spans="1:20" ht="29" outlineLevel="4" x14ac:dyDescent="0.35">
      <c r="A4036" s="9" t="s">
        <v>104</v>
      </c>
      <c r="B4036" s="9" t="s">
        <v>105</v>
      </c>
      <c r="C4036" s="12" t="s">
        <v>4594</v>
      </c>
      <c r="D4036" s="5" t="s">
        <v>4595</v>
      </c>
      <c r="E4036" s="9" t="s">
        <v>4595</v>
      </c>
      <c r="F4036" s="5" t="s">
        <v>49</v>
      </c>
      <c r="G4036" s="5" t="s">
        <v>4</v>
      </c>
      <c r="H4036" s="5" t="s">
        <v>4607</v>
      </c>
      <c r="I4036" s="4" t="s">
        <v>4608</v>
      </c>
      <c r="J4036" s="5" t="s">
        <v>4</v>
      </c>
      <c r="K4036" s="5" t="s">
        <v>4</v>
      </c>
      <c r="L4036" s="5" t="s">
        <v>4</v>
      </c>
      <c r="M4036" s="5" t="s">
        <v>5</v>
      </c>
      <c r="N4036" s="5" t="s">
        <v>4612</v>
      </c>
      <c r="O4036" s="18">
        <v>44594</v>
      </c>
      <c r="P4036" s="5" t="s">
        <v>7</v>
      </c>
      <c r="Q4036" s="19">
        <v>14128</v>
      </c>
      <c r="R4036" s="19">
        <v>14128</v>
      </c>
      <c r="S4036" s="19">
        <v>0</v>
      </c>
      <c r="T4036" s="19">
        <v>0</v>
      </c>
    </row>
    <row r="4037" spans="1:20" ht="29" outlineLevel="4" x14ac:dyDescent="0.35">
      <c r="A4037" s="9" t="s">
        <v>104</v>
      </c>
      <c r="B4037" s="9" t="s">
        <v>105</v>
      </c>
      <c r="C4037" s="12" t="s">
        <v>4594</v>
      </c>
      <c r="D4037" s="5" t="s">
        <v>4595</v>
      </c>
      <c r="E4037" s="9" t="s">
        <v>4595</v>
      </c>
      <c r="F4037" s="5" t="s">
        <v>49</v>
      </c>
      <c r="G4037" s="5" t="s">
        <v>4</v>
      </c>
      <c r="H4037" s="5" t="s">
        <v>4607</v>
      </c>
      <c r="I4037" s="4" t="s">
        <v>4608</v>
      </c>
      <c r="J4037" s="5" t="s">
        <v>4</v>
      </c>
      <c r="K4037" s="5" t="s">
        <v>4</v>
      </c>
      <c r="L4037" s="5" t="s">
        <v>4</v>
      </c>
      <c r="M4037" s="5" t="s">
        <v>5</v>
      </c>
      <c r="N4037" s="5" t="s">
        <v>4613</v>
      </c>
      <c r="O4037" s="18">
        <v>44631</v>
      </c>
      <c r="P4037" s="5" t="s">
        <v>7</v>
      </c>
      <c r="Q4037" s="19">
        <v>13397.64</v>
      </c>
      <c r="R4037" s="19">
        <v>13397.64</v>
      </c>
      <c r="S4037" s="19">
        <v>0</v>
      </c>
      <c r="T4037" s="19">
        <v>0</v>
      </c>
    </row>
    <row r="4038" spans="1:20" ht="29" outlineLevel="4" x14ac:dyDescent="0.35">
      <c r="A4038" s="9" t="s">
        <v>104</v>
      </c>
      <c r="B4038" s="9" t="s">
        <v>105</v>
      </c>
      <c r="C4038" s="12" t="s">
        <v>4594</v>
      </c>
      <c r="D4038" s="5" t="s">
        <v>4595</v>
      </c>
      <c r="E4038" s="9" t="s">
        <v>4595</v>
      </c>
      <c r="F4038" s="5" t="s">
        <v>49</v>
      </c>
      <c r="G4038" s="5" t="s">
        <v>4</v>
      </c>
      <c r="H4038" s="5" t="s">
        <v>4607</v>
      </c>
      <c r="I4038" s="4" t="s">
        <v>4608</v>
      </c>
      <c r="J4038" s="5" t="s">
        <v>4</v>
      </c>
      <c r="K4038" s="5" t="s">
        <v>4</v>
      </c>
      <c r="L4038" s="5" t="s">
        <v>4</v>
      </c>
      <c r="M4038" s="5" t="s">
        <v>5</v>
      </c>
      <c r="N4038" s="5" t="s">
        <v>4614</v>
      </c>
      <c r="O4038" s="18">
        <v>44644</v>
      </c>
      <c r="P4038" s="5" t="s">
        <v>7</v>
      </c>
      <c r="Q4038" s="19">
        <v>13469.17</v>
      </c>
      <c r="R4038" s="19">
        <v>13469.17</v>
      </c>
      <c r="S4038" s="19">
        <v>0</v>
      </c>
      <c r="T4038" s="19">
        <v>0</v>
      </c>
    </row>
    <row r="4039" spans="1:20" ht="29" outlineLevel="4" x14ac:dyDescent="0.35">
      <c r="A4039" s="9" t="s">
        <v>104</v>
      </c>
      <c r="B4039" s="9" t="s">
        <v>105</v>
      </c>
      <c r="C4039" s="12" t="s">
        <v>4594</v>
      </c>
      <c r="D4039" s="5" t="s">
        <v>4595</v>
      </c>
      <c r="E4039" s="9" t="s">
        <v>4595</v>
      </c>
      <c r="F4039" s="5" t="s">
        <v>49</v>
      </c>
      <c r="G4039" s="5" t="s">
        <v>4</v>
      </c>
      <c r="H4039" s="5" t="s">
        <v>4607</v>
      </c>
      <c r="I4039" s="4" t="s">
        <v>4608</v>
      </c>
      <c r="J4039" s="5" t="s">
        <v>4</v>
      </c>
      <c r="K4039" s="5" t="s">
        <v>4</v>
      </c>
      <c r="L4039" s="5" t="s">
        <v>4</v>
      </c>
      <c r="M4039" s="5" t="s">
        <v>5</v>
      </c>
      <c r="N4039" s="5" t="s">
        <v>4615</v>
      </c>
      <c r="O4039" s="18">
        <v>44690</v>
      </c>
      <c r="P4039" s="5" t="s">
        <v>7</v>
      </c>
      <c r="Q4039" s="19">
        <v>11003.28</v>
      </c>
      <c r="R4039" s="19">
        <v>11003.28</v>
      </c>
      <c r="S4039" s="19">
        <v>0</v>
      </c>
      <c r="T4039" s="19">
        <v>0</v>
      </c>
    </row>
    <row r="4040" spans="1:20" ht="29" outlineLevel="4" x14ac:dyDescent="0.35">
      <c r="A4040" s="9" t="s">
        <v>104</v>
      </c>
      <c r="B4040" s="9" t="s">
        <v>105</v>
      </c>
      <c r="C4040" s="12" t="s">
        <v>4594</v>
      </c>
      <c r="D4040" s="5" t="s">
        <v>4595</v>
      </c>
      <c r="E4040" s="9" t="s">
        <v>4595</v>
      </c>
      <c r="F4040" s="5" t="s">
        <v>49</v>
      </c>
      <c r="G4040" s="5" t="s">
        <v>4</v>
      </c>
      <c r="H4040" s="5" t="s">
        <v>4607</v>
      </c>
      <c r="I4040" s="4" t="s">
        <v>4608</v>
      </c>
      <c r="J4040" s="5" t="s">
        <v>4</v>
      </c>
      <c r="K4040" s="5" t="s">
        <v>4</v>
      </c>
      <c r="L4040" s="5" t="s">
        <v>4</v>
      </c>
      <c r="M4040" s="5" t="s">
        <v>5</v>
      </c>
      <c r="N4040" s="5" t="s">
        <v>4616</v>
      </c>
      <c r="O4040" s="18">
        <v>44718</v>
      </c>
      <c r="P4040" s="5" t="s">
        <v>7</v>
      </c>
      <c r="Q4040" s="19">
        <v>22650.35</v>
      </c>
      <c r="R4040" s="19">
        <v>22650.35</v>
      </c>
      <c r="S4040" s="19">
        <v>0</v>
      </c>
      <c r="T4040" s="19">
        <v>0</v>
      </c>
    </row>
    <row r="4041" spans="1:20" outlineLevel="3" x14ac:dyDescent="0.35">
      <c r="H4041" s="1" t="s">
        <v>11709</v>
      </c>
      <c r="O4041" s="18"/>
      <c r="Q4041" s="19">
        <f>SUBTOTAL(9,Q4023:Q4040)</f>
        <v>190639.00000000003</v>
      </c>
      <c r="R4041" s="19">
        <f>SUBTOTAL(9,R4023:R4040)</f>
        <v>179424.91</v>
      </c>
      <c r="S4041" s="19">
        <f>SUBTOTAL(9,S4023:S4040)</f>
        <v>11214.089999999998</v>
      </c>
      <c r="T4041" s="19">
        <f>SUBTOTAL(9,T4023:T4040)</f>
        <v>0</v>
      </c>
    </row>
    <row r="4042" spans="1:20" outlineLevel="4" x14ac:dyDescent="0.35">
      <c r="A4042" s="9" t="s">
        <v>104</v>
      </c>
      <c r="B4042" s="9" t="s">
        <v>105</v>
      </c>
      <c r="C4042" s="12" t="s">
        <v>4594</v>
      </c>
      <c r="D4042" s="5" t="s">
        <v>4595</v>
      </c>
      <c r="E4042" s="9" t="s">
        <v>4595</v>
      </c>
      <c r="F4042" s="5" t="s">
        <v>4</v>
      </c>
      <c r="G4042" s="5" t="s">
        <v>106</v>
      </c>
      <c r="H4042" s="5" t="s">
        <v>108</v>
      </c>
      <c r="I4042" s="20" t="s">
        <v>12479</v>
      </c>
      <c r="J4042" s="5" t="s">
        <v>4</v>
      </c>
      <c r="K4042" s="5" t="s">
        <v>4</v>
      </c>
      <c r="L4042" s="5" t="s">
        <v>4</v>
      </c>
      <c r="M4042" s="5" t="s">
        <v>5</v>
      </c>
      <c r="N4042" s="5" t="s">
        <v>4617</v>
      </c>
      <c r="O4042" s="18">
        <v>44524</v>
      </c>
      <c r="P4042" s="5" t="s">
        <v>7</v>
      </c>
      <c r="Q4042" s="19">
        <v>103909</v>
      </c>
      <c r="R4042" s="19">
        <v>0</v>
      </c>
      <c r="S4042" s="19">
        <v>103909</v>
      </c>
      <c r="T4042" s="19">
        <v>0</v>
      </c>
    </row>
    <row r="4043" spans="1:20" outlineLevel="3" x14ac:dyDescent="0.35">
      <c r="H4043" s="1" t="s">
        <v>10932</v>
      </c>
      <c r="O4043" s="18"/>
      <c r="Q4043" s="19">
        <f>SUBTOTAL(9,Q4042:Q4042)</f>
        <v>103909</v>
      </c>
      <c r="R4043" s="19">
        <f>SUBTOTAL(9,R4042:R4042)</f>
        <v>0</v>
      </c>
      <c r="S4043" s="19">
        <f>SUBTOTAL(9,S4042:S4042)</f>
        <v>103909</v>
      </c>
      <c r="T4043" s="19">
        <f>SUBTOTAL(9,T4042:T4042)</f>
        <v>0</v>
      </c>
    </row>
    <row r="4044" spans="1:20" outlineLevel="4" x14ac:dyDescent="0.35">
      <c r="A4044" s="9" t="s">
        <v>104</v>
      </c>
      <c r="B4044" s="9" t="s">
        <v>105</v>
      </c>
      <c r="C4044" s="12" t="s">
        <v>4594</v>
      </c>
      <c r="D4044" s="5" t="s">
        <v>4595</v>
      </c>
      <c r="E4044" s="9" t="s">
        <v>4595</v>
      </c>
      <c r="F4044" s="5" t="s">
        <v>4</v>
      </c>
      <c r="G4044" s="5" t="s">
        <v>106</v>
      </c>
      <c r="H4044" s="5" t="s">
        <v>109</v>
      </c>
      <c r="I4044" s="20" t="s">
        <v>12480</v>
      </c>
      <c r="J4044" s="5" t="s">
        <v>4</v>
      </c>
      <c r="K4044" s="5" t="s">
        <v>4</v>
      </c>
      <c r="L4044" s="5" t="s">
        <v>4</v>
      </c>
      <c r="M4044" s="5" t="s">
        <v>5</v>
      </c>
      <c r="N4044" s="5" t="s">
        <v>4617</v>
      </c>
      <c r="O4044" s="18">
        <v>44524</v>
      </c>
      <c r="P4044" s="5" t="s">
        <v>7</v>
      </c>
      <c r="Q4044" s="19">
        <v>83265</v>
      </c>
      <c r="R4044" s="19">
        <v>0</v>
      </c>
      <c r="S4044" s="19">
        <v>83265</v>
      </c>
      <c r="T4044" s="19">
        <v>0</v>
      </c>
    </row>
    <row r="4045" spans="1:20" outlineLevel="3" x14ac:dyDescent="0.35">
      <c r="H4045" s="1" t="s">
        <v>10933</v>
      </c>
      <c r="O4045" s="18"/>
      <c r="Q4045" s="19">
        <f>SUBTOTAL(9,Q4044:Q4044)</f>
        <v>83265</v>
      </c>
      <c r="R4045" s="19">
        <f>SUBTOTAL(9,R4044:R4044)</f>
        <v>0</v>
      </c>
      <c r="S4045" s="19">
        <f>SUBTOTAL(9,S4044:S4044)</f>
        <v>83265</v>
      </c>
      <c r="T4045" s="19">
        <f>SUBTOTAL(9,T4044:T4044)</f>
        <v>0</v>
      </c>
    </row>
    <row r="4046" spans="1:20" outlineLevel="4" x14ac:dyDescent="0.35">
      <c r="A4046" s="9" t="s">
        <v>104</v>
      </c>
      <c r="B4046" s="9" t="s">
        <v>105</v>
      </c>
      <c r="C4046" s="12" t="s">
        <v>4594</v>
      </c>
      <c r="D4046" s="5" t="s">
        <v>4595</v>
      </c>
      <c r="E4046" s="9" t="s">
        <v>4595</v>
      </c>
      <c r="F4046" s="5" t="s">
        <v>4</v>
      </c>
      <c r="G4046" s="5" t="s">
        <v>106</v>
      </c>
      <c r="H4046" s="5" t="s">
        <v>110</v>
      </c>
      <c r="I4046" s="20" t="s">
        <v>12481</v>
      </c>
      <c r="J4046" s="5" t="s">
        <v>4</v>
      </c>
      <c r="K4046" s="5" t="s">
        <v>4</v>
      </c>
      <c r="L4046" s="5" t="s">
        <v>4</v>
      </c>
      <c r="M4046" s="5" t="s">
        <v>5</v>
      </c>
      <c r="N4046" s="5" t="s">
        <v>4617</v>
      </c>
      <c r="O4046" s="18">
        <v>44524</v>
      </c>
      <c r="P4046" s="5" t="s">
        <v>7</v>
      </c>
      <c r="Q4046" s="19">
        <v>21394</v>
      </c>
      <c r="R4046" s="19">
        <v>0</v>
      </c>
      <c r="S4046" s="19">
        <v>21394</v>
      </c>
      <c r="T4046" s="19">
        <v>0</v>
      </c>
    </row>
    <row r="4047" spans="1:20" outlineLevel="3" x14ac:dyDescent="0.35">
      <c r="H4047" s="1" t="s">
        <v>10934</v>
      </c>
      <c r="O4047" s="18"/>
      <c r="Q4047" s="19">
        <f>SUBTOTAL(9,Q4046:Q4046)</f>
        <v>21394</v>
      </c>
      <c r="R4047" s="19">
        <f>SUBTOTAL(9,R4046:R4046)</f>
        <v>0</v>
      </c>
      <c r="S4047" s="19">
        <f>SUBTOTAL(9,S4046:S4046)</f>
        <v>21394</v>
      </c>
      <c r="T4047" s="19">
        <f>SUBTOTAL(9,T4046:T4046)</f>
        <v>0</v>
      </c>
    </row>
    <row r="4048" spans="1:20" outlineLevel="2" x14ac:dyDescent="0.35">
      <c r="C4048" s="11" t="s">
        <v>10371</v>
      </c>
      <c r="O4048" s="18"/>
      <c r="Q4048" s="19">
        <f>SUBTOTAL(9,Q4013:Q4046)</f>
        <v>637630</v>
      </c>
      <c r="R4048" s="19">
        <f>SUBTOTAL(9,R4013:R4046)</f>
        <v>412672.89999999997</v>
      </c>
      <c r="S4048" s="19">
        <f>SUBTOTAL(9,S4013:S4046)</f>
        <v>224957.1</v>
      </c>
      <c r="T4048" s="19">
        <f>SUBTOTAL(9,T4013:T4046)</f>
        <v>0</v>
      </c>
    </row>
    <row r="4049" spans="1:20" ht="29" outlineLevel="4" x14ac:dyDescent="0.35">
      <c r="A4049" s="9" t="s">
        <v>104</v>
      </c>
      <c r="B4049" s="9" t="s">
        <v>105</v>
      </c>
      <c r="C4049" s="12" t="s">
        <v>4618</v>
      </c>
      <c r="D4049" s="5" t="s">
        <v>4619</v>
      </c>
      <c r="E4049" s="9" t="s">
        <v>4619</v>
      </c>
      <c r="F4049" s="5" t="s">
        <v>4</v>
      </c>
      <c r="G4049" s="5" t="s">
        <v>50</v>
      </c>
      <c r="H4049" s="5" t="s">
        <v>4621</v>
      </c>
      <c r="I4049" s="4" t="s">
        <v>4622</v>
      </c>
      <c r="J4049" s="5" t="s">
        <v>4</v>
      </c>
      <c r="K4049" s="5" t="s">
        <v>4</v>
      </c>
      <c r="L4049" s="5" t="s">
        <v>4</v>
      </c>
      <c r="M4049" s="5" t="s">
        <v>5</v>
      </c>
      <c r="N4049" s="5" t="s">
        <v>4620</v>
      </c>
      <c r="O4049" s="18">
        <v>44403</v>
      </c>
      <c r="P4049" s="5" t="s">
        <v>7</v>
      </c>
      <c r="Q4049" s="19">
        <v>617.78</v>
      </c>
      <c r="R4049" s="19">
        <v>0</v>
      </c>
      <c r="S4049" s="19">
        <v>617.78</v>
      </c>
      <c r="T4049" s="19">
        <v>0</v>
      </c>
    </row>
    <row r="4050" spans="1:20" ht="29" outlineLevel="4" x14ac:dyDescent="0.35">
      <c r="A4050" s="9" t="s">
        <v>104</v>
      </c>
      <c r="B4050" s="9" t="s">
        <v>105</v>
      </c>
      <c r="C4050" s="12" t="s">
        <v>4618</v>
      </c>
      <c r="D4050" s="5" t="s">
        <v>4619</v>
      </c>
      <c r="E4050" s="9" t="s">
        <v>4619</v>
      </c>
      <c r="F4050" s="5" t="s">
        <v>41</v>
      </c>
      <c r="G4050" s="5" t="s">
        <v>4</v>
      </c>
      <c r="H4050" s="5" t="s">
        <v>4621</v>
      </c>
      <c r="I4050" s="4" t="s">
        <v>4622</v>
      </c>
      <c r="J4050" s="5" t="s">
        <v>4</v>
      </c>
      <c r="K4050" s="5" t="s">
        <v>4</v>
      </c>
      <c r="L4050" s="5" t="s">
        <v>4</v>
      </c>
      <c r="M4050" s="5" t="s">
        <v>5</v>
      </c>
      <c r="N4050" s="5" t="s">
        <v>4620</v>
      </c>
      <c r="O4050" s="18">
        <v>44403</v>
      </c>
      <c r="P4050" s="5" t="s">
        <v>7</v>
      </c>
      <c r="Q4050" s="19">
        <v>4942.22</v>
      </c>
      <c r="R4050" s="19">
        <v>4942.22</v>
      </c>
      <c r="S4050" s="19">
        <v>0</v>
      </c>
      <c r="T4050" s="19">
        <v>0</v>
      </c>
    </row>
    <row r="4051" spans="1:20" outlineLevel="3" x14ac:dyDescent="0.35">
      <c r="H4051" s="1" t="s">
        <v>11710</v>
      </c>
      <c r="O4051" s="18"/>
      <c r="Q4051" s="19">
        <f>SUBTOTAL(9,Q4049:Q4050)</f>
        <v>5560</v>
      </c>
      <c r="R4051" s="19">
        <f>SUBTOTAL(9,R4049:R4050)</f>
        <v>4942.22</v>
      </c>
      <c r="S4051" s="19">
        <f>SUBTOTAL(9,S4049:S4050)</f>
        <v>617.78</v>
      </c>
      <c r="T4051" s="19">
        <f>SUBTOTAL(9,T4049:T4050)</f>
        <v>0</v>
      </c>
    </row>
    <row r="4052" spans="1:20" outlineLevel="2" x14ac:dyDescent="0.35">
      <c r="C4052" s="11" t="s">
        <v>10372</v>
      </c>
      <c r="O4052" s="18"/>
      <c r="Q4052" s="19">
        <f>SUBTOTAL(9,Q4049:Q4050)</f>
        <v>5560</v>
      </c>
      <c r="R4052" s="19">
        <f>SUBTOTAL(9,R4049:R4050)</f>
        <v>4942.22</v>
      </c>
      <c r="S4052" s="19">
        <f>SUBTOTAL(9,S4049:S4050)</f>
        <v>617.78</v>
      </c>
      <c r="T4052" s="19">
        <f>SUBTOTAL(9,T4049:T4050)</f>
        <v>0</v>
      </c>
    </row>
    <row r="4053" spans="1:20" ht="43.5" outlineLevel="4" x14ac:dyDescent="0.35">
      <c r="A4053" s="9" t="s">
        <v>74</v>
      </c>
      <c r="B4053" s="9" t="s">
        <v>75</v>
      </c>
      <c r="C4053" s="12" t="s">
        <v>4626</v>
      </c>
      <c r="D4053" s="5" t="s">
        <v>4623</v>
      </c>
      <c r="E4053" s="9" t="s">
        <v>4623</v>
      </c>
      <c r="F4053" s="5" t="s">
        <v>4</v>
      </c>
      <c r="G4053" s="5" t="s">
        <v>729</v>
      </c>
      <c r="H4053" s="5" t="s">
        <v>4625</v>
      </c>
      <c r="I4053" s="4" t="s">
        <v>4626</v>
      </c>
      <c r="J4053" s="5" t="s">
        <v>4</v>
      </c>
      <c r="K4053" s="5" t="s">
        <v>4</v>
      </c>
      <c r="L4053" s="5" t="s">
        <v>4</v>
      </c>
      <c r="M4053" s="5" t="s">
        <v>5</v>
      </c>
      <c r="N4053" s="5" t="s">
        <v>4624</v>
      </c>
      <c r="O4053" s="18">
        <v>44659</v>
      </c>
      <c r="P4053" s="5" t="s">
        <v>7</v>
      </c>
      <c r="Q4053" s="19">
        <v>0.1</v>
      </c>
      <c r="R4053" s="19">
        <v>0</v>
      </c>
      <c r="S4053" s="19">
        <v>0.1</v>
      </c>
      <c r="T4053" s="19">
        <v>0</v>
      </c>
    </row>
    <row r="4054" spans="1:20" ht="43.5" outlineLevel="4" x14ac:dyDescent="0.35">
      <c r="A4054" s="9" t="s">
        <v>74</v>
      </c>
      <c r="B4054" s="9" t="s">
        <v>75</v>
      </c>
      <c r="C4054" s="12" t="s">
        <v>4626</v>
      </c>
      <c r="D4054" s="5" t="s">
        <v>4623</v>
      </c>
      <c r="E4054" s="9" t="s">
        <v>4623</v>
      </c>
      <c r="F4054" s="5" t="s">
        <v>77</v>
      </c>
      <c r="G4054" s="5" t="s">
        <v>4</v>
      </c>
      <c r="H4054" s="5" t="s">
        <v>4625</v>
      </c>
      <c r="I4054" s="4" t="s">
        <v>4626</v>
      </c>
      <c r="J4054" s="5" t="s">
        <v>4</v>
      </c>
      <c r="K4054" s="5" t="s">
        <v>4</v>
      </c>
      <c r="L4054" s="5" t="s">
        <v>4</v>
      </c>
      <c r="M4054" s="5" t="s">
        <v>5</v>
      </c>
      <c r="N4054" s="5" t="s">
        <v>4624</v>
      </c>
      <c r="O4054" s="18">
        <v>44659</v>
      </c>
      <c r="P4054" s="5" t="s">
        <v>7</v>
      </c>
      <c r="Q4054" s="19">
        <v>138818.9</v>
      </c>
      <c r="R4054" s="19">
        <v>138818.9</v>
      </c>
      <c r="S4054" s="19">
        <v>0</v>
      </c>
      <c r="T4054" s="19">
        <v>0</v>
      </c>
    </row>
    <row r="4055" spans="1:20" outlineLevel="3" x14ac:dyDescent="0.35">
      <c r="H4055" s="1" t="s">
        <v>11711</v>
      </c>
      <c r="O4055" s="18"/>
      <c r="Q4055" s="19">
        <f>SUBTOTAL(9,Q4053:Q4054)</f>
        <v>138819</v>
      </c>
      <c r="R4055" s="19">
        <f>SUBTOTAL(9,R4053:R4054)</f>
        <v>138818.9</v>
      </c>
      <c r="S4055" s="19">
        <f>SUBTOTAL(9,S4053:S4054)</f>
        <v>0.1</v>
      </c>
      <c r="T4055" s="19">
        <f>SUBTOTAL(9,T4053:T4054)</f>
        <v>0</v>
      </c>
    </row>
    <row r="4056" spans="1:20" ht="43.5" outlineLevel="4" x14ac:dyDescent="0.35">
      <c r="A4056" s="9" t="s">
        <v>74</v>
      </c>
      <c r="B4056" s="9" t="s">
        <v>75</v>
      </c>
      <c r="C4056" s="12" t="s">
        <v>4626</v>
      </c>
      <c r="D4056" s="5" t="s">
        <v>4623</v>
      </c>
      <c r="E4056" s="9" t="s">
        <v>4623</v>
      </c>
      <c r="F4056" s="5" t="s">
        <v>77</v>
      </c>
      <c r="G4056" s="5" t="s">
        <v>4</v>
      </c>
      <c r="H4056" s="5" t="s">
        <v>4628</v>
      </c>
      <c r="I4056" s="4" t="s">
        <v>4626</v>
      </c>
      <c r="J4056" s="5" t="s">
        <v>4</v>
      </c>
      <c r="K4056" s="5" t="s">
        <v>4</v>
      </c>
      <c r="L4056" s="5" t="s">
        <v>4</v>
      </c>
      <c r="M4056" s="5" t="s">
        <v>5</v>
      </c>
      <c r="N4056" s="5" t="s">
        <v>4627</v>
      </c>
      <c r="O4056" s="18">
        <v>44655</v>
      </c>
      <c r="P4056" s="5" t="s">
        <v>7</v>
      </c>
      <c r="Q4056" s="19">
        <v>59000</v>
      </c>
      <c r="R4056" s="19">
        <v>59000</v>
      </c>
      <c r="S4056" s="19">
        <v>0</v>
      </c>
      <c r="T4056" s="19">
        <v>0</v>
      </c>
    </row>
    <row r="4057" spans="1:20" outlineLevel="3" x14ac:dyDescent="0.35">
      <c r="H4057" s="1" t="s">
        <v>11712</v>
      </c>
      <c r="O4057" s="18"/>
      <c r="Q4057" s="19">
        <f>SUBTOTAL(9,Q4056:Q4056)</f>
        <v>59000</v>
      </c>
      <c r="R4057" s="19">
        <f>SUBTOTAL(9,R4056:R4056)</f>
        <v>59000</v>
      </c>
      <c r="S4057" s="19">
        <f>SUBTOTAL(9,S4056:S4056)</f>
        <v>0</v>
      </c>
      <c r="T4057" s="19">
        <f>SUBTOTAL(9,T4056:T4056)</f>
        <v>0</v>
      </c>
    </row>
    <row r="4058" spans="1:20" ht="29" outlineLevel="4" x14ac:dyDescent="0.35">
      <c r="A4058" s="9" t="s">
        <v>74</v>
      </c>
      <c r="B4058" s="9" t="s">
        <v>75</v>
      </c>
      <c r="C4058" s="12" t="s">
        <v>4626</v>
      </c>
      <c r="D4058" s="5" t="s">
        <v>4623</v>
      </c>
      <c r="E4058" s="9" t="s">
        <v>4623</v>
      </c>
      <c r="F4058" s="5" t="s">
        <v>4</v>
      </c>
      <c r="G4058" s="5" t="s">
        <v>729</v>
      </c>
      <c r="H4058" s="5" t="s">
        <v>4630</v>
      </c>
      <c r="I4058" s="4" t="s">
        <v>4631</v>
      </c>
      <c r="J4058" s="5" t="s">
        <v>4</v>
      </c>
      <c r="K4058" s="5" t="s">
        <v>4</v>
      </c>
      <c r="L4058" s="5" t="s">
        <v>4</v>
      </c>
      <c r="M4058" s="5" t="s">
        <v>5</v>
      </c>
      <c r="N4058" s="5" t="s">
        <v>4629</v>
      </c>
      <c r="O4058" s="18">
        <v>44726</v>
      </c>
      <c r="P4058" s="5" t="s">
        <v>7</v>
      </c>
      <c r="Q4058" s="19">
        <v>500000</v>
      </c>
      <c r="R4058" s="19">
        <v>0</v>
      </c>
      <c r="S4058" s="19">
        <v>500000</v>
      </c>
      <c r="T4058" s="19">
        <v>0</v>
      </c>
    </row>
    <row r="4059" spans="1:20" outlineLevel="3" x14ac:dyDescent="0.35">
      <c r="H4059" s="1" t="s">
        <v>11713</v>
      </c>
      <c r="O4059" s="18"/>
      <c r="Q4059" s="19">
        <f>SUBTOTAL(9,Q4058:Q4058)</f>
        <v>500000</v>
      </c>
      <c r="R4059" s="19">
        <f>SUBTOTAL(9,R4058:R4058)</f>
        <v>0</v>
      </c>
      <c r="S4059" s="19">
        <f>SUBTOTAL(9,S4058:S4058)</f>
        <v>500000</v>
      </c>
      <c r="T4059" s="19">
        <f>SUBTOTAL(9,T4058:T4058)</f>
        <v>0</v>
      </c>
    </row>
    <row r="4060" spans="1:20" outlineLevel="2" x14ac:dyDescent="0.35">
      <c r="C4060" s="11" t="s">
        <v>12400</v>
      </c>
      <c r="O4060" s="18"/>
      <c r="Q4060" s="19">
        <f>SUBTOTAL(9,Q4053:Q4058)</f>
        <v>697819</v>
      </c>
      <c r="R4060" s="19">
        <f>SUBTOTAL(9,R4053:R4058)</f>
        <v>197818.9</v>
      </c>
      <c r="S4060" s="19">
        <f>SUBTOTAL(9,S4053:S4058)</f>
        <v>500000.1</v>
      </c>
      <c r="T4060" s="19">
        <f>SUBTOTAL(9,T4053:T4058)</f>
        <v>0</v>
      </c>
    </row>
    <row r="4061" spans="1:20" outlineLevel="4" x14ac:dyDescent="0.35">
      <c r="A4061" s="9" t="s">
        <v>150</v>
      </c>
      <c r="B4061" s="9" t="s">
        <v>151</v>
      </c>
      <c r="C4061" s="12" t="s">
        <v>12401</v>
      </c>
      <c r="D4061" s="5" t="s">
        <v>4632</v>
      </c>
      <c r="E4061" s="9" t="s">
        <v>4632</v>
      </c>
      <c r="F4061" s="5" t="s">
        <v>4</v>
      </c>
      <c r="G4061" s="5" t="s">
        <v>1006</v>
      </c>
      <c r="H4061" s="5" t="s">
        <v>4636</v>
      </c>
      <c r="I4061" s="4" t="s">
        <v>12674</v>
      </c>
      <c r="J4061" s="5" t="s">
        <v>4633</v>
      </c>
      <c r="K4061" s="5" t="s">
        <v>4</v>
      </c>
      <c r="L4061" s="5" t="s">
        <v>4</v>
      </c>
      <c r="M4061" s="5" t="s">
        <v>5</v>
      </c>
      <c r="N4061" s="5" t="s">
        <v>4634</v>
      </c>
      <c r="O4061" s="18">
        <v>44431</v>
      </c>
      <c r="P4061" s="5" t="s">
        <v>4635</v>
      </c>
      <c r="Q4061" s="19">
        <v>223.41</v>
      </c>
      <c r="R4061" s="19">
        <v>0</v>
      </c>
      <c r="S4061" s="19">
        <v>223.41</v>
      </c>
      <c r="T4061" s="19">
        <v>0</v>
      </c>
    </row>
    <row r="4062" spans="1:20" outlineLevel="4" x14ac:dyDescent="0.35">
      <c r="A4062" s="9" t="s">
        <v>150</v>
      </c>
      <c r="B4062" s="9" t="s">
        <v>151</v>
      </c>
      <c r="C4062" s="12" t="s">
        <v>12401</v>
      </c>
      <c r="D4062" s="5" t="s">
        <v>4632</v>
      </c>
      <c r="E4062" s="9" t="s">
        <v>4632</v>
      </c>
      <c r="F4062" s="5" t="s">
        <v>12474</v>
      </c>
      <c r="G4062" s="5" t="s">
        <v>4</v>
      </c>
      <c r="H4062" s="5" t="s">
        <v>4636</v>
      </c>
      <c r="I4062" s="4" t="s">
        <v>12674</v>
      </c>
      <c r="J4062" s="5" t="s">
        <v>4633</v>
      </c>
      <c r="K4062" s="5" t="s">
        <v>4</v>
      </c>
      <c r="L4062" s="5" t="s">
        <v>4</v>
      </c>
      <c r="M4062" s="5" t="s">
        <v>5</v>
      </c>
      <c r="N4062" s="5" t="s">
        <v>4634</v>
      </c>
      <c r="O4062" s="18">
        <v>44431</v>
      </c>
      <c r="P4062" s="5" t="s">
        <v>4635</v>
      </c>
      <c r="Q4062" s="19">
        <v>38623.82</v>
      </c>
      <c r="R4062" s="19">
        <v>38623.82</v>
      </c>
      <c r="S4062" s="19">
        <v>0</v>
      </c>
      <c r="T4062" s="19">
        <v>0</v>
      </c>
    </row>
    <row r="4063" spans="1:20" outlineLevel="3" x14ac:dyDescent="0.35">
      <c r="H4063" s="1" t="s">
        <v>11714</v>
      </c>
      <c r="O4063" s="18"/>
      <c r="Q4063" s="19">
        <f>SUBTOTAL(9,Q4061:Q4062)</f>
        <v>38847.230000000003</v>
      </c>
      <c r="R4063" s="19">
        <f>SUBTOTAL(9,R4061:R4062)</f>
        <v>38623.82</v>
      </c>
      <c r="S4063" s="19">
        <f>SUBTOTAL(9,S4061:S4062)</f>
        <v>223.41</v>
      </c>
      <c r="T4063" s="19">
        <f>SUBTOTAL(9,T4061:T4062)</f>
        <v>0</v>
      </c>
    </row>
    <row r="4064" spans="1:20" outlineLevel="4" x14ac:dyDescent="0.35">
      <c r="A4064" s="9" t="s">
        <v>150</v>
      </c>
      <c r="B4064" s="9" t="s">
        <v>151</v>
      </c>
      <c r="C4064" s="12" t="s">
        <v>12401</v>
      </c>
      <c r="D4064" s="5" t="s">
        <v>4632</v>
      </c>
      <c r="E4064" s="9" t="s">
        <v>4632</v>
      </c>
      <c r="F4064" s="5" t="s">
        <v>12474</v>
      </c>
      <c r="G4064" s="5" t="s">
        <v>4</v>
      </c>
      <c r="H4064" s="5" t="s">
        <v>4640</v>
      </c>
      <c r="I4064" s="4" t="s">
        <v>12674</v>
      </c>
      <c r="J4064" s="5" t="s">
        <v>4637</v>
      </c>
      <c r="K4064" s="5" t="s">
        <v>4</v>
      </c>
      <c r="L4064" s="5" t="s">
        <v>4</v>
      </c>
      <c r="M4064" s="5" t="s">
        <v>5</v>
      </c>
      <c r="N4064" s="5" t="s">
        <v>4638</v>
      </c>
      <c r="O4064" s="18">
        <v>44539</v>
      </c>
      <c r="P4064" s="5" t="s">
        <v>4639</v>
      </c>
      <c r="Q4064" s="19">
        <v>21669.200000000001</v>
      </c>
      <c r="R4064" s="19">
        <v>21669.200000000001</v>
      </c>
      <c r="S4064" s="19">
        <v>0</v>
      </c>
      <c r="T4064" s="19">
        <v>0</v>
      </c>
    </row>
    <row r="4065" spans="1:20" outlineLevel="4" x14ac:dyDescent="0.35">
      <c r="A4065" s="9" t="s">
        <v>150</v>
      </c>
      <c r="B4065" s="9" t="s">
        <v>151</v>
      </c>
      <c r="C4065" s="12" t="s">
        <v>12401</v>
      </c>
      <c r="D4065" s="5" t="s">
        <v>4632</v>
      </c>
      <c r="E4065" s="9" t="s">
        <v>4632</v>
      </c>
      <c r="F4065" s="5" t="s">
        <v>12474</v>
      </c>
      <c r="G4065" s="5" t="s">
        <v>4</v>
      </c>
      <c r="H4065" s="5" t="s">
        <v>4640</v>
      </c>
      <c r="I4065" s="4" t="s">
        <v>12674</v>
      </c>
      <c r="J4065" s="5" t="s">
        <v>4637</v>
      </c>
      <c r="K4065" s="5" t="s">
        <v>4</v>
      </c>
      <c r="L4065" s="5" t="s">
        <v>4</v>
      </c>
      <c r="M4065" s="5" t="s">
        <v>5</v>
      </c>
      <c r="N4065" s="5" t="s">
        <v>4641</v>
      </c>
      <c r="O4065" s="18">
        <v>44630</v>
      </c>
      <c r="P4065" s="5" t="s">
        <v>4642</v>
      </c>
      <c r="Q4065" s="19">
        <v>12044.75</v>
      </c>
      <c r="R4065" s="19">
        <v>12044.75</v>
      </c>
      <c r="S4065" s="19">
        <v>0</v>
      </c>
      <c r="T4065" s="19">
        <v>0</v>
      </c>
    </row>
    <row r="4066" spans="1:20" outlineLevel="4" x14ac:dyDescent="0.35">
      <c r="A4066" s="9" t="s">
        <v>150</v>
      </c>
      <c r="B4066" s="9" t="s">
        <v>151</v>
      </c>
      <c r="C4066" s="12" t="s">
        <v>12401</v>
      </c>
      <c r="D4066" s="5" t="s">
        <v>4632</v>
      </c>
      <c r="E4066" s="9" t="s">
        <v>4632</v>
      </c>
      <c r="F4066" s="5" t="s">
        <v>12474</v>
      </c>
      <c r="G4066" s="5" t="s">
        <v>4</v>
      </c>
      <c r="H4066" s="5" t="s">
        <v>4640</v>
      </c>
      <c r="I4066" s="4" t="s">
        <v>12674</v>
      </c>
      <c r="J4066" s="5" t="s">
        <v>4637</v>
      </c>
      <c r="K4066" s="5" t="s">
        <v>4</v>
      </c>
      <c r="L4066" s="5" t="s">
        <v>4</v>
      </c>
      <c r="M4066" s="5" t="s">
        <v>5</v>
      </c>
      <c r="N4066" s="5" t="s">
        <v>4643</v>
      </c>
      <c r="O4066" s="18">
        <v>44712</v>
      </c>
      <c r="P4066" s="5" t="s">
        <v>4644</v>
      </c>
      <c r="Q4066" s="19">
        <v>30408.95</v>
      </c>
      <c r="R4066" s="19">
        <v>30408.95</v>
      </c>
      <c r="S4066" s="19">
        <v>0</v>
      </c>
      <c r="T4066" s="19">
        <v>0</v>
      </c>
    </row>
    <row r="4067" spans="1:20" outlineLevel="3" x14ac:dyDescent="0.35">
      <c r="H4067" s="1" t="s">
        <v>11715</v>
      </c>
      <c r="O4067" s="18"/>
      <c r="Q4067" s="19">
        <f>SUBTOTAL(9,Q4064:Q4066)</f>
        <v>64122.899999999994</v>
      </c>
      <c r="R4067" s="19">
        <f>SUBTOTAL(9,R4064:R4066)</f>
        <v>64122.899999999994</v>
      </c>
      <c r="S4067" s="19">
        <f>SUBTOTAL(9,S4064:S4066)</f>
        <v>0</v>
      </c>
      <c r="T4067" s="19">
        <f>SUBTOTAL(9,T4064:T4066)</f>
        <v>0</v>
      </c>
    </row>
    <row r="4068" spans="1:20" outlineLevel="2" x14ac:dyDescent="0.35">
      <c r="C4068" s="11" t="s">
        <v>12402</v>
      </c>
      <c r="O4068" s="18"/>
      <c r="Q4068" s="19">
        <f>SUBTOTAL(9,Q4061:Q4066)</f>
        <v>102970.13</v>
      </c>
      <c r="R4068" s="19">
        <f>SUBTOTAL(9,R4061:R4066)</f>
        <v>102746.72</v>
      </c>
      <c r="S4068" s="19">
        <f>SUBTOTAL(9,S4061:S4066)</f>
        <v>223.41</v>
      </c>
      <c r="T4068" s="19">
        <f>SUBTOTAL(9,T4061:T4066)</f>
        <v>0</v>
      </c>
    </row>
    <row r="4069" spans="1:20" outlineLevel="4" x14ac:dyDescent="0.35">
      <c r="A4069" s="9" t="s">
        <v>97</v>
      </c>
      <c r="B4069" s="9" t="s">
        <v>98</v>
      </c>
      <c r="C4069" s="12" t="s">
        <v>4645</v>
      </c>
      <c r="D4069" s="5" t="s">
        <v>4646</v>
      </c>
      <c r="E4069" s="9" t="s">
        <v>4646</v>
      </c>
      <c r="F4069" s="5" t="s">
        <v>4</v>
      </c>
      <c r="G4069" s="5" t="s">
        <v>1006</v>
      </c>
      <c r="H4069" s="5" t="s">
        <v>4649</v>
      </c>
      <c r="I4069" s="4" t="s">
        <v>4650</v>
      </c>
      <c r="J4069" s="5" t="s">
        <v>4647</v>
      </c>
      <c r="K4069" s="5" t="s">
        <v>4</v>
      </c>
      <c r="L4069" s="5" t="s">
        <v>4</v>
      </c>
      <c r="M4069" s="5" t="s">
        <v>5</v>
      </c>
      <c r="N4069" s="5" t="s">
        <v>4648</v>
      </c>
      <c r="O4069" s="18">
        <v>44531</v>
      </c>
      <c r="P4069" s="5" t="s">
        <v>7</v>
      </c>
      <c r="Q4069" s="19">
        <v>49000</v>
      </c>
      <c r="R4069" s="19">
        <v>0</v>
      </c>
      <c r="S4069" s="19">
        <v>49000</v>
      </c>
      <c r="T4069" s="19">
        <v>0</v>
      </c>
    </row>
    <row r="4070" spans="1:20" outlineLevel="3" x14ac:dyDescent="0.35">
      <c r="H4070" s="1" t="s">
        <v>11716</v>
      </c>
      <c r="O4070" s="18"/>
      <c r="Q4070" s="19">
        <f>SUBTOTAL(9,Q4069:Q4069)</f>
        <v>49000</v>
      </c>
      <c r="R4070" s="19">
        <f>SUBTOTAL(9,R4069:R4069)</f>
        <v>0</v>
      </c>
      <c r="S4070" s="19">
        <f>SUBTOTAL(9,S4069:S4069)</f>
        <v>49000</v>
      </c>
      <c r="T4070" s="19">
        <f>SUBTOTAL(9,T4069:T4069)</f>
        <v>0</v>
      </c>
    </row>
    <row r="4071" spans="1:20" ht="29" outlineLevel="4" x14ac:dyDescent="0.35">
      <c r="A4071" s="9" t="s">
        <v>104</v>
      </c>
      <c r="B4071" s="9" t="s">
        <v>105</v>
      </c>
      <c r="C4071" s="12" t="s">
        <v>4645</v>
      </c>
      <c r="D4071" s="5" t="s">
        <v>4651</v>
      </c>
      <c r="E4071" s="9" t="s">
        <v>4651</v>
      </c>
      <c r="F4071" s="5" t="s">
        <v>41</v>
      </c>
      <c r="G4071" s="5" t="s">
        <v>4</v>
      </c>
      <c r="H4071" s="5" t="s">
        <v>4653</v>
      </c>
      <c r="I4071" s="4" t="s">
        <v>4654</v>
      </c>
      <c r="J4071" s="5" t="s">
        <v>4</v>
      </c>
      <c r="K4071" s="5" t="s">
        <v>4</v>
      </c>
      <c r="L4071" s="5" t="s">
        <v>4</v>
      </c>
      <c r="M4071" s="5" t="s">
        <v>5</v>
      </c>
      <c r="N4071" s="5" t="s">
        <v>4652</v>
      </c>
      <c r="O4071" s="18">
        <v>44384</v>
      </c>
      <c r="P4071" s="5" t="s">
        <v>7</v>
      </c>
      <c r="Q4071" s="19">
        <v>2795</v>
      </c>
      <c r="R4071" s="19">
        <v>2795</v>
      </c>
      <c r="S4071" s="19">
        <v>0</v>
      </c>
      <c r="T4071" s="19">
        <v>0</v>
      </c>
    </row>
    <row r="4072" spans="1:20" outlineLevel="3" x14ac:dyDescent="0.35">
      <c r="H4072" s="1" t="s">
        <v>11717</v>
      </c>
      <c r="O4072" s="18"/>
      <c r="Q4072" s="19">
        <f>SUBTOTAL(9,Q4071:Q4071)</f>
        <v>2795</v>
      </c>
      <c r="R4072" s="19">
        <f>SUBTOTAL(9,R4071:R4071)</f>
        <v>2795</v>
      </c>
      <c r="S4072" s="19">
        <f>SUBTOTAL(9,S4071:S4071)</f>
        <v>0</v>
      </c>
      <c r="T4072" s="19">
        <f>SUBTOTAL(9,T4071:T4071)</f>
        <v>0</v>
      </c>
    </row>
    <row r="4073" spans="1:20" ht="29" outlineLevel="4" x14ac:dyDescent="0.35">
      <c r="A4073" s="9" t="s">
        <v>104</v>
      </c>
      <c r="B4073" s="9" t="s">
        <v>105</v>
      </c>
      <c r="C4073" s="12" t="s">
        <v>4645</v>
      </c>
      <c r="D4073" s="5" t="s">
        <v>4651</v>
      </c>
      <c r="E4073" s="9" t="s">
        <v>4651</v>
      </c>
      <c r="F4073" s="5" t="s">
        <v>4</v>
      </c>
      <c r="G4073" s="5" t="s">
        <v>45</v>
      </c>
      <c r="H4073" s="5" t="s">
        <v>4656</v>
      </c>
      <c r="I4073" s="4" t="s">
        <v>4657</v>
      </c>
      <c r="J4073" s="5" t="s">
        <v>4</v>
      </c>
      <c r="K4073" s="5" t="s">
        <v>4</v>
      </c>
      <c r="L4073" s="5" t="s">
        <v>4</v>
      </c>
      <c r="M4073" s="5" t="s">
        <v>5</v>
      </c>
      <c r="N4073" s="5" t="s">
        <v>4655</v>
      </c>
      <c r="O4073" s="18">
        <v>44405</v>
      </c>
      <c r="P4073" s="5" t="s">
        <v>7</v>
      </c>
      <c r="Q4073" s="19">
        <v>2858.67</v>
      </c>
      <c r="R4073" s="19">
        <v>0</v>
      </c>
      <c r="S4073" s="19">
        <v>2858.67</v>
      </c>
      <c r="T4073" s="19">
        <v>0</v>
      </c>
    </row>
    <row r="4074" spans="1:20" ht="29" outlineLevel="4" x14ac:dyDescent="0.35">
      <c r="A4074" s="9" t="s">
        <v>104</v>
      </c>
      <c r="B4074" s="9" t="s">
        <v>105</v>
      </c>
      <c r="C4074" s="12" t="s">
        <v>4645</v>
      </c>
      <c r="D4074" s="5" t="s">
        <v>4651</v>
      </c>
      <c r="E4074" s="9" t="s">
        <v>4651</v>
      </c>
      <c r="F4074" s="5" t="s">
        <v>49</v>
      </c>
      <c r="G4074" s="5" t="s">
        <v>4</v>
      </c>
      <c r="H4074" s="5" t="s">
        <v>4656</v>
      </c>
      <c r="I4074" s="4" t="s">
        <v>4657</v>
      </c>
      <c r="J4074" s="5" t="s">
        <v>4</v>
      </c>
      <c r="K4074" s="5" t="s">
        <v>4</v>
      </c>
      <c r="L4074" s="5" t="s">
        <v>4</v>
      </c>
      <c r="M4074" s="5" t="s">
        <v>5</v>
      </c>
      <c r="N4074" s="5" t="s">
        <v>4655</v>
      </c>
      <c r="O4074" s="18">
        <v>44405</v>
      </c>
      <c r="P4074" s="5" t="s">
        <v>7</v>
      </c>
      <c r="Q4074" s="19">
        <v>45739.33</v>
      </c>
      <c r="R4074" s="19">
        <v>45739.33</v>
      </c>
      <c r="S4074" s="19">
        <v>0</v>
      </c>
      <c r="T4074" s="19">
        <v>0</v>
      </c>
    </row>
    <row r="4075" spans="1:20" outlineLevel="3" x14ac:dyDescent="0.35">
      <c r="H4075" s="1" t="s">
        <v>11718</v>
      </c>
      <c r="O4075" s="18"/>
      <c r="Q4075" s="19">
        <f>SUBTOTAL(9,Q4073:Q4074)</f>
        <v>48598</v>
      </c>
      <c r="R4075" s="19">
        <f>SUBTOTAL(9,R4073:R4074)</f>
        <v>45739.33</v>
      </c>
      <c r="S4075" s="19">
        <f>SUBTOTAL(9,S4073:S4074)</f>
        <v>2858.67</v>
      </c>
      <c r="T4075" s="19">
        <f>SUBTOTAL(9,T4073:T4074)</f>
        <v>0</v>
      </c>
    </row>
    <row r="4076" spans="1:20" outlineLevel="4" x14ac:dyDescent="0.35">
      <c r="A4076" s="9" t="s">
        <v>74</v>
      </c>
      <c r="B4076" s="9" t="s">
        <v>75</v>
      </c>
      <c r="C4076" s="12" t="s">
        <v>4645</v>
      </c>
      <c r="D4076" s="5" t="s">
        <v>4658</v>
      </c>
      <c r="E4076" s="9" t="s">
        <v>4658</v>
      </c>
      <c r="F4076" s="5" t="s">
        <v>4</v>
      </c>
      <c r="G4076" s="5" t="s">
        <v>729</v>
      </c>
      <c r="H4076" s="5" t="s">
        <v>4660</v>
      </c>
      <c r="I4076" s="4" t="s">
        <v>4661</v>
      </c>
      <c r="J4076" s="5" t="s">
        <v>4</v>
      </c>
      <c r="K4076" s="5" t="s">
        <v>4</v>
      </c>
      <c r="L4076" s="5" t="s">
        <v>4</v>
      </c>
      <c r="M4076" s="5" t="s">
        <v>5</v>
      </c>
      <c r="N4076" s="5" t="s">
        <v>4659</v>
      </c>
      <c r="O4076" s="18">
        <v>44400</v>
      </c>
      <c r="P4076" s="5" t="s">
        <v>7</v>
      </c>
      <c r="Q4076" s="19">
        <v>4225</v>
      </c>
      <c r="R4076" s="19">
        <v>0</v>
      </c>
      <c r="S4076" s="19">
        <v>4225</v>
      </c>
      <c r="T4076" s="19">
        <v>0</v>
      </c>
    </row>
    <row r="4077" spans="1:20" outlineLevel="4" x14ac:dyDescent="0.35">
      <c r="A4077" s="9" t="s">
        <v>74</v>
      </c>
      <c r="B4077" s="9" t="s">
        <v>75</v>
      </c>
      <c r="C4077" s="12" t="s">
        <v>4645</v>
      </c>
      <c r="D4077" s="5" t="s">
        <v>4658</v>
      </c>
      <c r="E4077" s="9" t="s">
        <v>4658</v>
      </c>
      <c r="F4077" s="5" t="s">
        <v>4</v>
      </c>
      <c r="G4077" s="5" t="s">
        <v>729</v>
      </c>
      <c r="H4077" s="5" t="s">
        <v>4660</v>
      </c>
      <c r="I4077" s="4" t="s">
        <v>4661</v>
      </c>
      <c r="J4077" s="5" t="s">
        <v>4</v>
      </c>
      <c r="K4077" s="5" t="s">
        <v>4</v>
      </c>
      <c r="L4077" s="5" t="s">
        <v>4</v>
      </c>
      <c r="M4077" s="5" t="s">
        <v>5</v>
      </c>
      <c r="N4077" s="5" t="s">
        <v>4662</v>
      </c>
      <c r="O4077" s="18">
        <v>44424</v>
      </c>
      <c r="P4077" s="5" t="s">
        <v>7</v>
      </c>
      <c r="Q4077" s="19">
        <v>2233</v>
      </c>
      <c r="R4077" s="19">
        <v>0</v>
      </c>
      <c r="S4077" s="19">
        <v>2233</v>
      </c>
      <c r="T4077" s="19">
        <v>0</v>
      </c>
    </row>
    <row r="4078" spans="1:20" outlineLevel="4" x14ac:dyDescent="0.35">
      <c r="A4078" s="9" t="s">
        <v>74</v>
      </c>
      <c r="B4078" s="9" t="s">
        <v>75</v>
      </c>
      <c r="C4078" s="12" t="s">
        <v>4645</v>
      </c>
      <c r="D4078" s="5" t="s">
        <v>4658</v>
      </c>
      <c r="E4078" s="9" t="s">
        <v>4658</v>
      </c>
      <c r="F4078" s="5" t="s">
        <v>4</v>
      </c>
      <c r="G4078" s="5" t="s">
        <v>729</v>
      </c>
      <c r="H4078" s="5" t="s">
        <v>4660</v>
      </c>
      <c r="I4078" s="4" t="s">
        <v>4661</v>
      </c>
      <c r="J4078" s="5" t="s">
        <v>4</v>
      </c>
      <c r="K4078" s="5" t="s">
        <v>4</v>
      </c>
      <c r="L4078" s="5" t="s">
        <v>4</v>
      </c>
      <c r="M4078" s="5" t="s">
        <v>5</v>
      </c>
      <c r="N4078" s="5" t="s">
        <v>4663</v>
      </c>
      <c r="O4078" s="18">
        <v>44483</v>
      </c>
      <c r="P4078" s="5" t="s">
        <v>7</v>
      </c>
      <c r="Q4078" s="19">
        <v>181</v>
      </c>
      <c r="R4078" s="19">
        <v>0</v>
      </c>
      <c r="S4078" s="19">
        <v>181</v>
      </c>
      <c r="T4078" s="19">
        <v>0</v>
      </c>
    </row>
    <row r="4079" spans="1:20" outlineLevel="4" x14ac:dyDescent="0.35">
      <c r="A4079" s="9" t="s">
        <v>74</v>
      </c>
      <c r="B4079" s="9" t="s">
        <v>75</v>
      </c>
      <c r="C4079" s="12" t="s">
        <v>4645</v>
      </c>
      <c r="D4079" s="5" t="s">
        <v>4658</v>
      </c>
      <c r="E4079" s="9" t="s">
        <v>4658</v>
      </c>
      <c r="F4079" s="5" t="s">
        <v>4</v>
      </c>
      <c r="G4079" s="5" t="s">
        <v>729</v>
      </c>
      <c r="H4079" s="5" t="s">
        <v>4660</v>
      </c>
      <c r="I4079" s="4" t="s">
        <v>4661</v>
      </c>
      <c r="J4079" s="5" t="s">
        <v>4</v>
      </c>
      <c r="K4079" s="5" t="s">
        <v>4</v>
      </c>
      <c r="L4079" s="5" t="s">
        <v>4</v>
      </c>
      <c r="M4079" s="5" t="s">
        <v>5</v>
      </c>
      <c r="N4079" s="5" t="s">
        <v>4664</v>
      </c>
      <c r="O4079" s="18">
        <v>44586</v>
      </c>
      <c r="P4079" s="5" t="s">
        <v>7</v>
      </c>
      <c r="Q4079" s="19">
        <v>17644</v>
      </c>
      <c r="R4079" s="19">
        <v>0</v>
      </c>
      <c r="S4079" s="19">
        <v>17644</v>
      </c>
      <c r="T4079" s="19">
        <v>0</v>
      </c>
    </row>
    <row r="4080" spans="1:20" outlineLevel="4" x14ac:dyDescent="0.35">
      <c r="A4080" s="9" t="s">
        <v>74</v>
      </c>
      <c r="B4080" s="9" t="s">
        <v>75</v>
      </c>
      <c r="C4080" s="12" t="s">
        <v>4645</v>
      </c>
      <c r="D4080" s="5" t="s">
        <v>4658</v>
      </c>
      <c r="E4080" s="9" t="s">
        <v>4658</v>
      </c>
      <c r="F4080" s="5" t="s">
        <v>4</v>
      </c>
      <c r="G4080" s="5" t="s">
        <v>729</v>
      </c>
      <c r="H4080" s="5" t="s">
        <v>4660</v>
      </c>
      <c r="I4080" s="4" t="s">
        <v>4661</v>
      </c>
      <c r="J4080" s="5" t="s">
        <v>4</v>
      </c>
      <c r="K4080" s="5" t="s">
        <v>4</v>
      </c>
      <c r="L4080" s="5" t="s">
        <v>4</v>
      </c>
      <c r="M4080" s="5" t="s">
        <v>5</v>
      </c>
      <c r="N4080" s="5" t="s">
        <v>4665</v>
      </c>
      <c r="O4080" s="18">
        <v>44669</v>
      </c>
      <c r="P4080" s="5" t="s">
        <v>7</v>
      </c>
      <c r="Q4080" s="19">
        <v>7747</v>
      </c>
      <c r="R4080" s="19">
        <v>0</v>
      </c>
      <c r="S4080" s="19">
        <v>7747</v>
      </c>
      <c r="T4080" s="19">
        <v>0</v>
      </c>
    </row>
    <row r="4081" spans="1:20" outlineLevel="4" x14ac:dyDescent="0.35">
      <c r="A4081" s="9" t="s">
        <v>74</v>
      </c>
      <c r="B4081" s="9" t="s">
        <v>75</v>
      </c>
      <c r="C4081" s="12" t="s">
        <v>4645</v>
      </c>
      <c r="D4081" s="5" t="s">
        <v>4658</v>
      </c>
      <c r="E4081" s="9" t="s">
        <v>4658</v>
      </c>
      <c r="F4081" s="5" t="s">
        <v>4</v>
      </c>
      <c r="G4081" s="5" t="s">
        <v>729</v>
      </c>
      <c r="H4081" s="5" t="s">
        <v>4660</v>
      </c>
      <c r="I4081" s="4" t="s">
        <v>4661</v>
      </c>
      <c r="J4081" s="5" t="s">
        <v>4</v>
      </c>
      <c r="K4081" s="5" t="s">
        <v>4</v>
      </c>
      <c r="L4081" s="5" t="s">
        <v>4</v>
      </c>
      <c r="M4081" s="5" t="s">
        <v>5</v>
      </c>
      <c r="N4081" s="5" t="s">
        <v>4666</v>
      </c>
      <c r="O4081" s="18">
        <v>44726</v>
      </c>
      <c r="P4081" s="5" t="s">
        <v>7</v>
      </c>
      <c r="Q4081" s="19">
        <v>985</v>
      </c>
      <c r="R4081" s="19">
        <v>0</v>
      </c>
      <c r="S4081" s="19">
        <v>985</v>
      </c>
      <c r="T4081" s="19">
        <v>0</v>
      </c>
    </row>
    <row r="4082" spans="1:20" outlineLevel="3" x14ac:dyDescent="0.35">
      <c r="H4082" s="1" t="s">
        <v>11719</v>
      </c>
      <c r="O4082" s="18"/>
      <c r="Q4082" s="19">
        <f>SUBTOTAL(9,Q4076:Q4081)</f>
        <v>33015</v>
      </c>
      <c r="R4082" s="19">
        <f>SUBTOTAL(9,R4076:R4081)</f>
        <v>0</v>
      </c>
      <c r="S4082" s="19">
        <f>SUBTOTAL(9,S4076:S4081)</f>
        <v>33015</v>
      </c>
      <c r="T4082" s="19">
        <f>SUBTOTAL(9,T4076:T4081)</f>
        <v>0</v>
      </c>
    </row>
    <row r="4083" spans="1:20" ht="29" outlineLevel="4" x14ac:dyDescent="0.35">
      <c r="A4083" s="9" t="s">
        <v>104</v>
      </c>
      <c r="B4083" s="9" t="s">
        <v>105</v>
      </c>
      <c r="C4083" s="12" t="s">
        <v>4645</v>
      </c>
      <c r="D4083" s="5" t="s">
        <v>4651</v>
      </c>
      <c r="E4083" s="9" t="s">
        <v>4651</v>
      </c>
      <c r="F4083" s="5" t="s">
        <v>49</v>
      </c>
      <c r="G4083" s="5" t="s">
        <v>4</v>
      </c>
      <c r="H4083" s="5" t="s">
        <v>4668</v>
      </c>
      <c r="I4083" s="4" t="s">
        <v>4669</v>
      </c>
      <c r="J4083" s="5" t="s">
        <v>4</v>
      </c>
      <c r="K4083" s="5" t="s">
        <v>4</v>
      </c>
      <c r="L4083" s="5" t="s">
        <v>4</v>
      </c>
      <c r="M4083" s="5" t="s">
        <v>5</v>
      </c>
      <c r="N4083" s="5" t="s">
        <v>4667</v>
      </c>
      <c r="O4083" s="18">
        <v>44396</v>
      </c>
      <c r="P4083" s="5" t="s">
        <v>7</v>
      </c>
      <c r="Q4083" s="19">
        <v>3534</v>
      </c>
      <c r="R4083" s="19">
        <v>3534</v>
      </c>
      <c r="S4083" s="19">
        <v>0</v>
      </c>
      <c r="T4083" s="19">
        <v>0</v>
      </c>
    </row>
    <row r="4084" spans="1:20" outlineLevel="3" x14ac:dyDescent="0.35">
      <c r="H4084" s="1" t="s">
        <v>11720</v>
      </c>
      <c r="O4084" s="18"/>
      <c r="Q4084" s="19">
        <f>SUBTOTAL(9,Q4083:Q4083)</f>
        <v>3534</v>
      </c>
      <c r="R4084" s="19">
        <f>SUBTOTAL(9,R4083:R4083)</f>
        <v>3534</v>
      </c>
      <c r="S4084" s="19">
        <f>SUBTOTAL(9,S4083:S4083)</f>
        <v>0</v>
      </c>
      <c r="T4084" s="19">
        <f>SUBTOTAL(9,T4083:T4083)</f>
        <v>0</v>
      </c>
    </row>
    <row r="4085" spans="1:20" ht="29" outlineLevel="4" x14ac:dyDescent="0.35">
      <c r="A4085" s="9" t="s">
        <v>104</v>
      </c>
      <c r="B4085" s="9" t="s">
        <v>105</v>
      </c>
      <c r="C4085" s="12" t="s">
        <v>4645</v>
      </c>
      <c r="D4085" s="5" t="s">
        <v>4651</v>
      </c>
      <c r="E4085" s="9" t="s">
        <v>4651</v>
      </c>
      <c r="F4085" s="5" t="s">
        <v>41</v>
      </c>
      <c r="G4085" s="5" t="s">
        <v>4</v>
      </c>
      <c r="H4085" s="5" t="s">
        <v>4671</v>
      </c>
      <c r="I4085" s="4" t="s">
        <v>4654</v>
      </c>
      <c r="J4085" s="5" t="s">
        <v>4</v>
      </c>
      <c r="K4085" s="5" t="s">
        <v>4</v>
      </c>
      <c r="L4085" s="5" t="s">
        <v>4</v>
      </c>
      <c r="M4085" s="5" t="s">
        <v>5</v>
      </c>
      <c r="N4085" s="5" t="s">
        <v>4670</v>
      </c>
      <c r="O4085" s="18">
        <v>44496</v>
      </c>
      <c r="P4085" s="5" t="s">
        <v>7</v>
      </c>
      <c r="Q4085" s="19">
        <v>14799</v>
      </c>
      <c r="R4085" s="19">
        <v>14799</v>
      </c>
      <c r="S4085" s="19">
        <v>0</v>
      </c>
      <c r="T4085" s="19">
        <v>0</v>
      </c>
    </row>
    <row r="4086" spans="1:20" ht="29" outlineLevel="4" x14ac:dyDescent="0.35">
      <c r="A4086" s="9" t="s">
        <v>104</v>
      </c>
      <c r="B4086" s="9" t="s">
        <v>105</v>
      </c>
      <c r="C4086" s="12" t="s">
        <v>4645</v>
      </c>
      <c r="D4086" s="5" t="s">
        <v>4651</v>
      </c>
      <c r="E4086" s="9" t="s">
        <v>4651</v>
      </c>
      <c r="F4086" s="5" t="s">
        <v>41</v>
      </c>
      <c r="G4086" s="5" t="s">
        <v>4</v>
      </c>
      <c r="H4086" s="5" t="s">
        <v>4671</v>
      </c>
      <c r="I4086" s="4" t="s">
        <v>4654</v>
      </c>
      <c r="J4086" s="5" t="s">
        <v>4</v>
      </c>
      <c r="K4086" s="5" t="s">
        <v>4</v>
      </c>
      <c r="L4086" s="5" t="s">
        <v>4</v>
      </c>
      <c r="M4086" s="5" t="s">
        <v>5</v>
      </c>
      <c r="N4086" s="5" t="s">
        <v>4672</v>
      </c>
      <c r="O4086" s="18">
        <v>44509</v>
      </c>
      <c r="P4086" s="5" t="s">
        <v>7</v>
      </c>
      <c r="Q4086" s="19">
        <v>7045</v>
      </c>
      <c r="R4086" s="19">
        <v>7045</v>
      </c>
      <c r="S4086" s="19">
        <v>0</v>
      </c>
      <c r="T4086" s="19">
        <v>0</v>
      </c>
    </row>
    <row r="4087" spans="1:20" ht="29" outlineLevel="4" x14ac:dyDescent="0.35">
      <c r="A4087" s="9" t="s">
        <v>104</v>
      </c>
      <c r="B4087" s="9" t="s">
        <v>105</v>
      </c>
      <c r="C4087" s="12" t="s">
        <v>4645</v>
      </c>
      <c r="D4087" s="5" t="s">
        <v>4651</v>
      </c>
      <c r="E4087" s="9" t="s">
        <v>4651</v>
      </c>
      <c r="F4087" s="5" t="s">
        <v>41</v>
      </c>
      <c r="G4087" s="5" t="s">
        <v>4</v>
      </c>
      <c r="H4087" s="5" t="s">
        <v>4671</v>
      </c>
      <c r="I4087" s="4" t="s">
        <v>4654</v>
      </c>
      <c r="J4087" s="5" t="s">
        <v>4</v>
      </c>
      <c r="K4087" s="5" t="s">
        <v>4</v>
      </c>
      <c r="L4087" s="5" t="s">
        <v>4</v>
      </c>
      <c r="M4087" s="5" t="s">
        <v>5</v>
      </c>
      <c r="N4087" s="5" t="s">
        <v>4673</v>
      </c>
      <c r="O4087" s="18">
        <v>44564</v>
      </c>
      <c r="P4087" s="5" t="s">
        <v>7</v>
      </c>
      <c r="Q4087" s="19">
        <v>5615</v>
      </c>
      <c r="R4087" s="19">
        <v>5615</v>
      </c>
      <c r="S4087" s="19">
        <v>0</v>
      </c>
      <c r="T4087" s="19">
        <v>0</v>
      </c>
    </row>
    <row r="4088" spans="1:20" ht="29" outlineLevel="4" x14ac:dyDescent="0.35">
      <c r="A4088" s="9" t="s">
        <v>104</v>
      </c>
      <c r="B4088" s="9" t="s">
        <v>105</v>
      </c>
      <c r="C4088" s="12" t="s">
        <v>4645</v>
      </c>
      <c r="D4088" s="5" t="s">
        <v>4651</v>
      </c>
      <c r="E4088" s="9" t="s">
        <v>4651</v>
      </c>
      <c r="F4088" s="5" t="s">
        <v>41</v>
      </c>
      <c r="G4088" s="5" t="s">
        <v>4</v>
      </c>
      <c r="H4088" s="5" t="s">
        <v>4671</v>
      </c>
      <c r="I4088" s="4" t="s">
        <v>4654</v>
      </c>
      <c r="J4088" s="5" t="s">
        <v>4</v>
      </c>
      <c r="K4088" s="5" t="s">
        <v>4</v>
      </c>
      <c r="L4088" s="5" t="s">
        <v>4</v>
      </c>
      <c r="M4088" s="5" t="s">
        <v>5</v>
      </c>
      <c r="N4088" s="5" t="s">
        <v>4674</v>
      </c>
      <c r="O4088" s="18">
        <v>44586</v>
      </c>
      <c r="P4088" s="5" t="s">
        <v>7</v>
      </c>
      <c r="Q4088" s="19">
        <v>4702</v>
      </c>
      <c r="R4088" s="19">
        <v>4702</v>
      </c>
      <c r="S4088" s="19">
        <v>0</v>
      </c>
      <c r="T4088" s="19">
        <v>0</v>
      </c>
    </row>
    <row r="4089" spans="1:20" ht="29" outlineLevel="4" x14ac:dyDescent="0.35">
      <c r="A4089" s="9" t="s">
        <v>104</v>
      </c>
      <c r="B4089" s="9" t="s">
        <v>105</v>
      </c>
      <c r="C4089" s="12" t="s">
        <v>4645</v>
      </c>
      <c r="D4089" s="5" t="s">
        <v>4651</v>
      </c>
      <c r="E4089" s="9" t="s">
        <v>4651</v>
      </c>
      <c r="F4089" s="5" t="s">
        <v>41</v>
      </c>
      <c r="G4089" s="5" t="s">
        <v>4</v>
      </c>
      <c r="H4089" s="5" t="s">
        <v>4671</v>
      </c>
      <c r="I4089" s="4" t="s">
        <v>4654</v>
      </c>
      <c r="J4089" s="5" t="s">
        <v>4</v>
      </c>
      <c r="K4089" s="5" t="s">
        <v>4</v>
      </c>
      <c r="L4089" s="5" t="s">
        <v>4</v>
      </c>
      <c r="M4089" s="5" t="s">
        <v>5</v>
      </c>
      <c r="N4089" s="5" t="s">
        <v>4675</v>
      </c>
      <c r="O4089" s="18">
        <v>44630</v>
      </c>
      <c r="P4089" s="5" t="s">
        <v>7</v>
      </c>
      <c r="Q4089" s="19">
        <v>7151</v>
      </c>
      <c r="R4089" s="19">
        <v>7151</v>
      </c>
      <c r="S4089" s="19">
        <v>0</v>
      </c>
      <c r="T4089" s="19">
        <v>0</v>
      </c>
    </row>
    <row r="4090" spans="1:20" ht="29" outlineLevel="4" x14ac:dyDescent="0.35">
      <c r="A4090" s="9" t="s">
        <v>104</v>
      </c>
      <c r="B4090" s="9" t="s">
        <v>105</v>
      </c>
      <c r="C4090" s="12" t="s">
        <v>4645</v>
      </c>
      <c r="D4090" s="5" t="s">
        <v>4651</v>
      </c>
      <c r="E4090" s="9" t="s">
        <v>4651</v>
      </c>
      <c r="F4090" s="5" t="s">
        <v>41</v>
      </c>
      <c r="G4090" s="5" t="s">
        <v>4</v>
      </c>
      <c r="H4090" s="5" t="s">
        <v>4671</v>
      </c>
      <c r="I4090" s="4" t="s">
        <v>4654</v>
      </c>
      <c r="J4090" s="5" t="s">
        <v>4</v>
      </c>
      <c r="K4090" s="5" t="s">
        <v>4</v>
      </c>
      <c r="L4090" s="5" t="s">
        <v>4</v>
      </c>
      <c r="M4090" s="5" t="s">
        <v>5</v>
      </c>
      <c r="N4090" s="5" t="s">
        <v>4676</v>
      </c>
      <c r="O4090" s="18">
        <v>44677</v>
      </c>
      <c r="P4090" s="5" t="s">
        <v>7</v>
      </c>
      <c r="Q4090" s="19">
        <v>8696</v>
      </c>
      <c r="R4090" s="19">
        <v>8696</v>
      </c>
      <c r="S4090" s="19">
        <v>0</v>
      </c>
      <c r="T4090" s="19">
        <v>0</v>
      </c>
    </row>
    <row r="4091" spans="1:20" ht="29" outlineLevel="4" x14ac:dyDescent="0.35">
      <c r="A4091" s="9" t="s">
        <v>104</v>
      </c>
      <c r="B4091" s="9" t="s">
        <v>105</v>
      </c>
      <c r="C4091" s="12" t="s">
        <v>4645</v>
      </c>
      <c r="D4091" s="5" t="s">
        <v>4651</v>
      </c>
      <c r="E4091" s="9" t="s">
        <v>4651</v>
      </c>
      <c r="F4091" s="5" t="s">
        <v>41</v>
      </c>
      <c r="G4091" s="5" t="s">
        <v>4</v>
      </c>
      <c r="H4091" s="5" t="s">
        <v>4671</v>
      </c>
      <c r="I4091" s="4" t="s">
        <v>4654</v>
      </c>
      <c r="J4091" s="5" t="s">
        <v>4</v>
      </c>
      <c r="K4091" s="5" t="s">
        <v>4</v>
      </c>
      <c r="L4091" s="5" t="s">
        <v>4</v>
      </c>
      <c r="M4091" s="5" t="s">
        <v>5</v>
      </c>
      <c r="N4091" s="5" t="s">
        <v>4677</v>
      </c>
      <c r="O4091" s="18">
        <v>44699</v>
      </c>
      <c r="P4091" s="5" t="s">
        <v>7</v>
      </c>
      <c r="Q4091" s="19">
        <v>11824</v>
      </c>
      <c r="R4091" s="19">
        <v>11824</v>
      </c>
      <c r="S4091" s="19">
        <v>0</v>
      </c>
      <c r="T4091" s="19">
        <v>0</v>
      </c>
    </row>
    <row r="4092" spans="1:20" ht="29" outlineLevel="4" x14ac:dyDescent="0.35">
      <c r="A4092" s="9" t="s">
        <v>104</v>
      </c>
      <c r="B4092" s="9" t="s">
        <v>105</v>
      </c>
      <c r="C4092" s="12" t="s">
        <v>4645</v>
      </c>
      <c r="D4092" s="5" t="s">
        <v>4651</v>
      </c>
      <c r="E4092" s="9" t="s">
        <v>4651</v>
      </c>
      <c r="F4092" s="5" t="s">
        <v>41</v>
      </c>
      <c r="G4092" s="5" t="s">
        <v>4</v>
      </c>
      <c r="H4092" s="5" t="s">
        <v>4671</v>
      </c>
      <c r="I4092" s="4" t="s">
        <v>4654</v>
      </c>
      <c r="J4092" s="5" t="s">
        <v>4</v>
      </c>
      <c r="K4092" s="5" t="s">
        <v>4</v>
      </c>
      <c r="L4092" s="5" t="s">
        <v>4</v>
      </c>
      <c r="M4092" s="5" t="s">
        <v>5</v>
      </c>
      <c r="N4092" s="5" t="s">
        <v>4678</v>
      </c>
      <c r="O4092" s="18">
        <v>44725</v>
      </c>
      <c r="P4092" s="5" t="s">
        <v>7</v>
      </c>
      <c r="Q4092" s="19">
        <v>12142</v>
      </c>
      <c r="R4092" s="19">
        <v>12142</v>
      </c>
      <c r="S4092" s="19">
        <v>0</v>
      </c>
      <c r="T4092" s="19">
        <v>0</v>
      </c>
    </row>
    <row r="4093" spans="1:20" outlineLevel="3" x14ac:dyDescent="0.35">
      <c r="H4093" s="1" t="s">
        <v>11721</v>
      </c>
      <c r="O4093" s="18"/>
      <c r="Q4093" s="19">
        <f>SUBTOTAL(9,Q4085:Q4092)</f>
        <v>71974</v>
      </c>
      <c r="R4093" s="19">
        <f>SUBTOTAL(9,R4085:R4092)</f>
        <v>71974</v>
      </c>
      <c r="S4093" s="19">
        <f>SUBTOTAL(9,S4085:S4092)</f>
        <v>0</v>
      </c>
      <c r="T4093" s="19">
        <f>SUBTOTAL(9,T4085:T4092)</f>
        <v>0</v>
      </c>
    </row>
    <row r="4094" spans="1:20" ht="29" outlineLevel="4" x14ac:dyDescent="0.35">
      <c r="A4094" s="9" t="s">
        <v>104</v>
      </c>
      <c r="B4094" s="9" t="s">
        <v>105</v>
      </c>
      <c r="C4094" s="12" t="s">
        <v>4645</v>
      </c>
      <c r="D4094" s="5" t="s">
        <v>4651</v>
      </c>
      <c r="E4094" s="9" t="s">
        <v>4651</v>
      </c>
      <c r="F4094" s="5" t="s">
        <v>4</v>
      </c>
      <c r="G4094" s="5" t="s">
        <v>45</v>
      </c>
      <c r="H4094" s="5" t="s">
        <v>4680</v>
      </c>
      <c r="I4094" s="4" t="s">
        <v>4681</v>
      </c>
      <c r="J4094" s="5" t="s">
        <v>4</v>
      </c>
      <c r="K4094" s="5" t="s">
        <v>4</v>
      </c>
      <c r="L4094" s="5" t="s">
        <v>4</v>
      </c>
      <c r="M4094" s="5" t="s">
        <v>5</v>
      </c>
      <c r="N4094" s="5" t="s">
        <v>4679</v>
      </c>
      <c r="O4094" s="18">
        <v>44421</v>
      </c>
      <c r="P4094" s="5" t="s">
        <v>7</v>
      </c>
      <c r="Q4094" s="19">
        <v>684.16</v>
      </c>
      <c r="R4094" s="19">
        <v>0</v>
      </c>
      <c r="S4094" s="19">
        <v>684.16</v>
      </c>
      <c r="T4094" s="19">
        <v>0</v>
      </c>
    </row>
    <row r="4095" spans="1:20" ht="29" outlineLevel="4" x14ac:dyDescent="0.35">
      <c r="A4095" s="9" t="s">
        <v>104</v>
      </c>
      <c r="B4095" s="9" t="s">
        <v>105</v>
      </c>
      <c r="C4095" s="12" t="s">
        <v>4645</v>
      </c>
      <c r="D4095" s="5" t="s">
        <v>4651</v>
      </c>
      <c r="E4095" s="9" t="s">
        <v>4651</v>
      </c>
      <c r="F4095" s="5" t="s">
        <v>4</v>
      </c>
      <c r="G4095" s="5" t="s">
        <v>45</v>
      </c>
      <c r="H4095" s="5" t="s">
        <v>4680</v>
      </c>
      <c r="I4095" s="4" t="s">
        <v>4681</v>
      </c>
      <c r="J4095" s="5" t="s">
        <v>4</v>
      </c>
      <c r="K4095" s="5" t="s">
        <v>4</v>
      </c>
      <c r="L4095" s="5" t="s">
        <v>4</v>
      </c>
      <c r="M4095" s="5" t="s">
        <v>5</v>
      </c>
      <c r="N4095" s="5" t="s">
        <v>4682</v>
      </c>
      <c r="O4095" s="18">
        <v>44456</v>
      </c>
      <c r="P4095" s="5" t="s">
        <v>7</v>
      </c>
      <c r="Q4095" s="19">
        <v>752.58</v>
      </c>
      <c r="R4095" s="19">
        <v>0</v>
      </c>
      <c r="S4095" s="19">
        <v>752.58</v>
      </c>
      <c r="T4095" s="19">
        <v>0</v>
      </c>
    </row>
    <row r="4096" spans="1:20" ht="29" outlineLevel="4" x14ac:dyDescent="0.35">
      <c r="A4096" s="9" t="s">
        <v>104</v>
      </c>
      <c r="B4096" s="9" t="s">
        <v>105</v>
      </c>
      <c r="C4096" s="12" t="s">
        <v>4645</v>
      </c>
      <c r="D4096" s="5" t="s">
        <v>4651</v>
      </c>
      <c r="E4096" s="9" t="s">
        <v>4651</v>
      </c>
      <c r="F4096" s="5" t="s">
        <v>4</v>
      </c>
      <c r="G4096" s="5" t="s">
        <v>45</v>
      </c>
      <c r="H4096" s="5" t="s">
        <v>4680</v>
      </c>
      <c r="I4096" s="4" t="s">
        <v>4681</v>
      </c>
      <c r="J4096" s="5" t="s">
        <v>4</v>
      </c>
      <c r="K4096" s="5" t="s">
        <v>4</v>
      </c>
      <c r="L4096" s="5" t="s">
        <v>4</v>
      </c>
      <c r="M4096" s="5" t="s">
        <v>5</v>
      </c>
      <c r="N4096" s="5" t="s">
        <v>4683</v>
      </c>
      <c r="O4096" s="18">
        <v>44475</v>
      </c>
      <c r="P4096" s="5" t="s">
        <v>7</v>
      </c>
      <c r="Q4096" s="19">
        <v>727.87</v>
      </c>
      <c r="R4096" s="19">
        <v>0</v>
      </c>
      <c r="S4096" s="19">
        <v>727.87</v>
      </c>
      <c r="T4096" s="19">
        <v>0</v>
      </c>
    </row>
    <row r="4097" spans="1:20" ht="29" outlineLevel="4" x14ac:dyDescent="0.35">
      <c r="A4097" s="9" t="s">
        <v>104</v>
      </c>
      <c r="B4097" s="9" t="s">
        <v>105</v>
      </c>
      <c r="C4097" s="12" t="s">
        <v>4645</v>
      </c>
      <c r="D4097" s="5" t="s">
        <v>4651</v>
      </c>
      <c r="E4097" s="9" t="s">
        <v>4651</v>
      </c>
      <c r="F4097" s="5" t="s">
        <v>4</v>
      </c>
      <c r="G4097" s="5" t="s">
        <v>45</v>
      </c>
      <c r="H4097" s="5" t="s">
        <v>4680</v>
      </c>
      <c r="I4097" s="4" t="s">
        <v>4681</v>
      </c>
      <c r="J4097" s="5" t="s">
        <v>4</v>
      </c>
      <c r="K4097" s="5" t="s">
        <v>4</v>
      </c>
      <c r="L4097" s="5" t="s">
        <v>4</v>
      </c>
      <c r="M4097" s="5" t="s">
        <v>5</v>
      </c>
      <c r="N4097" s="5" t="s">
        <v>4684</v>
      </c>
      <c r="O4097" s="18">
        <v>44564</v>
      </c>
      <c r="P4097" s="5" t="s">
        <v>7</v>
      </c>
      <c r="Q4097" s="19">
        <v>1333.34</v>
      </c>
      <c r="R4097" s="19">
        <v>0</v>
      </c>
      <c r="S4097" s="19">
        <v>1333.34</v>
      </c>
      <c r="T4097" s="19">
        <v>0</v>
      </c>
    </row>
    <row r="4098" spans="1:20" ht="29" outlineLevel="4" x14ac:dyDescent="0.35">
      <c r="A4098" s="9" t="s">
        <v>104</v>
      </c>
      <c r="B4098" s="9" t="s">
        <v>105</v>
      </c>
      <c r="C4098" s="12" t="s">
        <v>4645</v>
      </c>
      <c r="D4098" s="5" t="s">
        <v>4651</v>
      </c>
      <c r="E4098" s="9" t="s">
        <v>4651</v>
      </c>
      <c r="F4098" s="5" t="s">
        <v>4</v>
      </c>
      <c r="G4098" s="5" t="s">
        <v>45</v>
      </c>
      <c r="H4098" s="5" t="s">
        <v>4680</v>
      </c>
      <c r="I4098" s="4" t="s">
        <v>4681</v>
      </c>
      <c r="J4098" s="5" t="s">
        <v>4</v>
      </c>
      <c r="K4098" s="5" t="s">
        <v>4</v>
      </c>
      <c r="L4098" s="5" t="s">
        <v>4</v>
      </c>
      <c r="M4098" s="5" t="s">
        <v>5</v>
      </c>
      <c r="N4098" s="5" t="s">
        <v>4685</v>
      </c>
      <c r="O4098" s="18">
        <v>44589</v>
      </c>
      <c r="P4098" s="5" t="s">
        <v>7</v>
      </c>
      <c r="Q4098" s="19">
        <v>1030.04</v>
      </c>
      <c r="R4098" s="19">
        <v>0</v>
      </c>
      <c r="S4098" s="19">
        <v>1030.04</v>
      </c>
      <c r="T4098" s="19">
        <v>0</v>
      </c>
    </row>
    <row r="4099" spans="1:20" ht="29" outlineLevel="4" x14ac:dyDescent="0.35">
      <c r="A4099" s="9" t="s">
        <v>104</v>
      </c>
      <c r="B4099" s="9" t="s">
        <v>105</v>
      </c>
      <c r="C4099" s="12" t="s">
        <v>4645</v>
      </c>
      <c r="D4099" s="5" t="s">
        <v>4651</v>
      </c>
      <c r="E4099" s="9" t="s">
        <v>4651</v>
      </c>
      <c r="F4099" s="5" t="s">
        <v>4</v>
      </c>
      <c r="G4099" s="5" t="s">
        <v>45</v>
      </c>
      <c r="H4099" s="5" t="s">
        <v>4680</v>
      </c>
      <c r="I4099" s="4" t="s">
        <v>4681</v>
      </c>
      <c r="J4099" s="5" t="s">
        <v>4</v>
      </c>
      <c r="K4099" s="5" t="s">
        <v>4</v>
      </c>
      <c r="L4099" s="5" t="s">
        <v>4</v>
      </c>
      <c r="M4099" s="5" t="s">
        <v>5</v>
      </c>
      <c r="N4099" s="5" t="s">
        <v>4686</v>
      </c>
      <c r="O4099" s="18">
        <v>44643</v>
      </c>
      <c r="P4099" s="5" t="s">
        <v>7</v>
      </c>
      <c r="Q4099" s="19">
        <v>1283.74</v>
      </c>
      <c r="R4099" s="19">
        <v>0</v>
      </c>
      <c r="S4099" s="19">
        <v>1283.74</v>
      </c>
      <c r="T4099" s="19">
        <v>0</v>
      </c>
    </row>
    <row r="4100" spans="1:20" ht="29" outlineLevel="4" x14ac:dyDescent="0.35">
      <c r="A4100" s="9" t="s">
        <v>104</v>
      </c>
      <c r="B4100" s="9" t="s">
        <v>105</v>
      </c>
      <c r="C4100" s="12" t="s">
        <v>4645</v>
      </c>
      <c r="D4100" s="5" t="s">
        <v>4651</v>
      </c>
      <c r="E4100" s="9" t="s">
        <v>4651</v>
      </c>
      <c r="F4100" s="5" t="s">
        <v>4</v>
      </c>
      <c r="G4100" s="5" t="s">
        <v>45</v>
      </c>
      <c r="H4100" s="5" t="s">
        <v>4680</v>
      </c>
      <c r="I4100" s="4" t="s">
        <v>4681</v>
      </c>
      <c r="J4100" s="5" t="s">
        <v>4</v>
      </c>
      <c r="K4100" s="5" t="s">
        <v>4</v>
      </c>
      <c r="L4100" s="5" t="s">
        <v>4</v>
      </c>
      <c r="M4100" s="5" t="s">
        <v>5</v>
      </c>
      <c r="N4100" s="5" t="s">
        <v>4687</v>
      </c>
      <c r="O4100" s="18">
        <v>44690</v>
      </c>
      <c r="P4100" s="5" t="s">
        <v>7</v>
      </c>
      <c r="Q4100" s="19">
        <v>976.17</v>
      </c>
      <c r="R4100" s="19">
        <v>0</v>
      </c>
      <c r="S4100" s="19">
        <v>976.17</v>
      </c>
      <c r="T4100" s="19">
        <v>0</v>
      </c>
    </row>
    <row r="4101" spans="1:20" ht="29" outlineLevel="4" x14ac:dyDescent="0.35">
      <c r="A4101" s="9" t="s">
        <v>104</v>
      </c>
      <c r="B4101" s="9" t="s">
        <v>105</v>
      </c>
      <c r="C4101" s="12" t="s">
        <v>4645</v>
      </c>
      <c r="D4101" s="5" t="s">
        <v>4651</v>
      </c>
      <c r="E4101" s="9" t="s">
        <v>4651</v>
      </c>
      <c r="F4101" s="5" t="s">
        <v>49</v>
      </c>
      <c r="G4101" s="5" t="s">
        <v>4</v>
      </c>
      <c r="H4101" s="5" t="s">
        <v>4680</v>
      </c>
      <c r="I4101" s="4" t="s">
        <v>4681</v>
      </c>
      <c r="J4101" s="5" t="s">
        <v>4</v>
      </c>
      <c r="K4101" s="5" t="s">
        <v>4</v>
      </c>
      <c r="L4101" s="5" t="s">
        <v>4</v>
      </c>
      <c r="M4101" s="5" t="s">
        <v>5</v>
      </c>
      <c r="N4101" s="5" t="s">
        <v>4679</v>
      </c>
      <c r="O4101" s="18">
        <v>44421</v>
      </c>
      <c r="P4101" s="5" t="s">
        <v>7</v>
      </c>
      <c r="Q4101" s="19">
        <v>10946.84</v>
      </c>
      <c r="R4101" s="19">
        <v>10946.84</v>
      </c>
      <c r="S4101" s="19">
        <v>0</v>
      </c>
      <c r="T4101" s="19">
        <v>0</v>
      </c>
    </row>
    <row r="4102" spans="1:20" ht="29" outlineLevel="4" x14ac:dyDescent="0.35">
      <c r="A4102" s="9" t="s">
        <v>104</v>
      </c>
      <c r="B4102" s="9" t="s">
        <v>105</v>
      </c>
      <c r="C4102" s="12" t="s">
        <v>4645</v>
      </c>
      <c r="D4102" s="5" t="s">
        <v>4651</v>
      </c>
      <c r="E4102" s="9" t="s">
        <v>4651</v>
      </c>
      <c r="F4102" s="5" t="s">
        <v>49</v>
      </c>
      <c r="G4102" s="5" t="s">
        <v>4</v>
      </c>
      <c r="H4102" s="5" t="s">
        <v>4680</v>
      </c>
      <c r="I4102" s="4" t="s">
        <v>4681</v>
      </c>
      <c r="J4102" s="5" t="s">
        <v>4</v>
      </c>
      <c r="K4102" s="5" t="s">
        <v>4</v>
      </c>
      <c r="L4102" s="5" t="s">
        <v>4</v>
      </c>
      <c r="M4102" s="5" t="s">
        <v>5</v>
      </c>
      <c r="N4102" s="5" t="s">
        <v>4682</v>
      </c>
      <c r="O4102" s="18">
        <v>44456</v>
      </c>
      <c r="P4102" s="5" t="s">
        <v>7</v>
      </c>
      <c r="Q4102" s="19">
        <v>12041.42</v>
      </c>
      <c r="R4102" s="19">
        <v>12041.42</v>
      </c>
      <c r="S4102" s="19">
        <v>0</v>
      </c>
      <c r="T4102" s="19">
        <v>0</v>
      </c>
    </row>
    <row r="4103" spans="1:20" ht="29" outlineLevel="4" x14ac:dyDescent="0.35">
      <c r="A4103" s="9" t="s">
        <v>104</v>
      </c>
      <c r="B4103" s="9" t="s">
        <v>105</v>
      </c>
      <c r="C4103" s="12" t="s">
        <v>4645</v>
      </c>
      <c r="D4103" s="5" t="s">
        <v>4651</v>
      </c>
      <c r="E4103" s="9" t="s">
        <v>4651</v>
      </c>
      <c r="F4103" s="5" t="s">
        <v>49</v>
      </c>
      <c r="G4103" s="5" t="s">
        <v>4</v>
      </c>
      <c r="H4103" s="5" t="s">
        <v>4680</v>
      </c>
      <c r="I4103" s="4" t="s">
        <v>4681</v>
      </c>
      <c r="J4103" s="5" t="s">
        <v>4</v>
      </c>
      <c r="K4103" s="5" t="s">
        <v>4</v>
      </c>
      <c r="L4103" s="5" t="s">
        <v>4</v>
      </c>
      <c r="M4103" s="5" t="s">
        <v>5</v>
      </c>
      <c r="N4103" s="5" t="s">
        <v>4683</v>
      </c>
      <c r="O4103" s="18">
        <v>44475</v>
      </c>
      <c r="P4103" s="5" t="s">
        <v>7</v>
      </c>
      <c r="Q4103" s="19">
        <v>11646.13</v>
      </c>
      <c r="R4103" s="19">
        <v>11646.13</v>
      </c>
      <c r="S4103" s="19">
        <v>0</v>
      </c>
      <c r="T4103" s="19">
        <v>0</v>
      </c>
    </row>
    <row r="4104" spans="1:20" ht="29" outlineLevel="4" x14ac:dyDescent="0.35">
      <c r="A4104" s="9" t="s">
        <v>104</v>
      </c>
      <c r="B4104" s="9" t="s">
        <v>105</v>
      </c>
      <c r="C4104" s="12" t="s">
        <v>4645</v>
      </c>
      <c r="D4104" s="5" t="s">
        <v>4651</v>
      </c>
      <c r="E4104" s="9" t="s">
        <v>4651</v>
      </c>
      <c r="F4104" s="5" t="s">
        <v>49</v>
      </c>
      <c r="G4104" s="5" t="s">
        <v>4</v>
      </c>
      <c r="H4104" s="5" t="s">
        <v>4680</v>
      </c>
      <c r="I4104" s="4" t="s">
        <v>4681</v>
      </c>
      <c r="J4104" s="5" t="s">
        <v>4</v>
      </c>
      <c r="K4104" s="5" t="s">
        <v>4</v>
      </c>
      <c r="L4104" s="5" t="s">
        <v>4</v>
      </c>
      <c r="M4104" s="5" t="s">
        <v>5</v>
      </c>
      <c r="N4104" s="5" t="s">
        <v>4684</v>
      </c>
      <c r="O4104" s="18">
        <v>44564</v>
      </c>
      <c r="P4104" s="5" t="s">
        <v>7</v>
      </c>
      <c r="Q4104" s="19">
        <v>21333.66</v>
      </c>
      <c r="R4104" s="19">
        <v>21333.66</v>
      </c>
      <c r="S4104" s="19">
        <v>0</v>
      </c>
      <c r="T4104" s="19">
        <v>0</v>
      </c>
    </row>
    <row r="4105" spans="1:20" ht="29" outlineLevel="4" x14ac:dyDescent="0.35">
      <c r="A4105" s="9" t="s">
        <v>104</v>
      </c>
      <c r="B4105" s="9" t="s">
        <v>105</v>
      </c>
      <c r="C4105" s="12" t="s">
        <v>4645</v>
      </c>
      <c r="D4105" s="5" t="s">
        <v>4651</v>
      </c>
      <c r="E4105" s="9" t="s">
        <v>4651</v>
      </c>
      <c r="F4105" s="5" t="s">
        <v>49</v>
      </c>
      <c r="G4105" s="5" t="s">
        <v>4</v>
      </c>
      <c r="H4105" s="5" t="s">
        <v>4680</v>
      </c>
      <c r="I4105" s="4" t="s">
        <v>4681</v>
      </c>
      <c r="J4105" s="5" t="s">
        <v>4</v>
      </c>
      <c r="K4105" s="5" t="s">
        <v>4</v>
      </c>
      <c r="L4105" s="5" t="s">
        <v>4</v>
      </c>
      <c r="M4105" s="5" t="s">
        <v>5</v>
      </c>
      <c r="N4105" s="5" t="s">
        <v>4685</v>
      </c>
      <c r="O4105" s="18">
        <v>44589</v>
      </c>
      <c r="P4105" s="5" t="s">
        <v>7</v>
      </c>
      <c r="Q4105" s="19">
        <v>16480.96</v>
      </c>
      <c r="R4105" s="19">
        <v>16480.96</v>
      </c>
      <c r="S4105" s="19">
        <v>0</v>
      </c>
      <c r="T4105" s="19">
        <v>0</v>
      </c>
    </row>
    <row r="4106" spans="1:20" ht="29" outlineLevel="4" x14ac:dyDescent="0.35">
      <c r="A4106" s="9" t="s">
        <v>104</v>
      </c>
      <c r="B4106" s="9" t="s">
        <v>105</v>
      </c>
      <c r="C4106" s="12" t="s">
        <v>4645</v>
      </c>
      <c r="D4106" s="5" t="s">
        <v>4651</v>
      </c>
      <c r="E4106" s="9" t="s">
        <v>4651</v>
      </c>
      <c r="F4106" s="5" t="s">
        <v>49</v>
      </c>
      <c r="G4106" s="5" t="s">
        <v>4</v>
      </c>
      <c r="H4106" s="5" t="s">
        <v>4680</v>
      </c>
      <c r="I4106" s="4" t="s">
        <v>4681</v>
      </c>
      <c r="J4106" s="5" t="s">
        <v>4</v>
      </c>
      <c r="K4106" s="5" t="s">
        <v>4</v>
      </c>
      <c r="L4106" s="5" t="s">
        <v>4</v>
      </c>
      <c r="M4106" s="5" t="s">
        <v>5</v>
      </c>
      <c r="N4106" s="5" t="s">
        <v>4686</v>
      </c>
      <c r="O4106" s="18">
        <v>44643</v>
      </c>
      <c r="P4106" s="5" t="s">
        <v>7</v>
      </c>
      <c r="Q4106" s="19">
        <v>20540.259999999998</v>
      </c>
      <c r="R4106" s="19">
        <v>20540.259999999998</v>
      </c>
      <c r="S4106" s="19">
        <v>0</v>
      </c>
      <c r="T4106" s="19">
        <v>0</v>
      </c>
    </row>
    <row r="4107" spans="1:20" ht="29" outlineLevel="4" x14ac:dyDescent="0.35">
      <c r="A4107" s="9" t="s">
        <v>104</v>
      </c>
      <c r="B4107" s="9" t="s">
        <v>105</v>
      </c>
      <c r="C4107" s="12" t="s">
        <v>4645</v>
      </c>
      <c r="D4107" s="5" t="s">
        <v>4651</v>
      </c>
      <c r="E4107" s="9" t="s">
        <v>4651</v>
      </c>
      <c r="F4107" s="5" t="s">
        <v>49</v>
      </c>
      <c r="G4107" s="5" t="s">
        <v>4</v>
      </c>
      <c r="H4107" s="5" t="s">
        <v>4680</v>
      </c>
      <c r="I4107" s="4" t="s">
        <v>4681</v>
      </c>
      <c r="J4107" s="5" t="s">
        <v>4</v>
      </c>
      <c r="K4107" s="5" t="s">
        <v>4</v>
      </c>
      <c r="L4107" s="5" t="s">
        <v>4</v>
      </c>
      <c r="M4107" s="5" t="s">
        <v>5</v>
      </c>
      <c r="N4107" s="5" t="s">
        <v>4687</v>
      </c>
      <c r="O4107" s="18">
        <v>44690</v>
      </c>
      <c r="P4107" s="5" t="s">
        <v>7</v>
      </c>
      <c r="Q4107" s="19">
        <v>15618.83</v>
      </c>
      <c r="R4107" s="19">
        <v>15618.83</v>
      </c>
      <c r="S4107" s="19">
        <v>0</v>
      </c>
      <c r="T4107" s="19">
        <v>0</v>
      </c>
    </row>
    <row r="4108" spans="1:20" outlineLevel="3" x14ac:dyDescent="0.35">
      <c r="H4108" s="1" t="s">
        <v>11722</v>
      </c>
      <c r="O4108" s="18"/>
      <c r="Q4108" s="19">
        <f>SUBTOTAL(9,Q4094:Q4107)</f>
        <v>115396</v>
      </c>
      <c r="R4108" s="19">
        <f>SUBTOTAL(9,R4094:R4107)</f>
        <v>108608.1</v>
      </c>
      <c r="S4108" s="19">
        <f>SUBTOTAL(9,S4094:S4107)</f>
        <v>6787.9</v>
      </c>
      <c r="T4108" s="19">
        <f>SUBTOTAL(9,T4094:T4107)</f>
        <v>0</v>
      </c>
    </row>
    <row r="4109" spans="1:20" ht="29" outlineLevel="4" x14ac:dyDescent="0.35">
      <c r="A4109" s="9" t="s">
        <v>104</v>
      </c>
      <c r="B4109" s="9" t="s">
        <v>105</v>
      </c>
      <c r="C4109" s="12" t="s">
        <v>4645</v>
      </c>
      <c r="D4109" s="5" t="s">
        <v>4651</v>
      </c>
      <c r="E4109" s="9" t="s">
        <v>4651</v>
      </c>
      <c r="F4109" s="5" t="s">
        <v>4</v>
      </c>
      <c r="G4109" s="5" t="s">
        <v>50</v>
      </c>
      <c r="H4109" s="5" t="s">
        <v>4689</v>
      </c>
      <c r="I4109" s="4" t="s">
        <v>4690</v>
      </c>
      <c r="J4109" s="5" t="s">
        <v>4</v>
      </c>
      <c r="K4109" s="5" t="s">
        <v>4</v>
      </c>
      <c r="L4109" s="5" t="s">
        <v>4</v>
      </c>
      <c r="M4109" s="5" t="s">
        <v>5</v>
      </c>
      <c r="N4109" s="5" t="s">
        <v>4688</v>
      </c>
      <c r="O4109" s="18">
        <v>44673</v>
      </c>
      <c r="P4109" s="5" t="s">
        <v>7</v>
      </c>
      <c r="Q4109" s="19">
        <v>137.01</v>
      </c>
      <c r="R4109" s="19">
        <v>0</v>
      </c>
      <c r="S4109" s="19">
        <v>137.01</v>
      </c>
      <c r="T4109" s="19">
        <v>0</v>
      </c>
    </row>
    <row r="4110" spans="1:20" ht="29" outlineLevel="4" x14ac:dyDescent="0.35">
      <c r="A4110" s="9" t="s">
        <v>104</v>
      </c>
      <c r="B4110" s="9" t="s">
        <v>105</v>
      </c>
      <c r="C4110" s="12" t="s">
        <v>4645</v>
      </c>
      <c r="D4110" s="5" t="s">
        <v>4651</v>
      </c>
      <c r="E4110" s="9" t="s">
        <v>4651</v>
      </c>
      <c r="F4110" s="5" t="s">
        <v>49</v>
      </c>
      <c r="G4110" s="5" t="s">
        <v>4</v>
      </c>
      <c r="H4110" s="5" t="s">
        <v>4689</v>
      </c>
      <c r="I4110" s="4" t="s">
        <v>4690</v>
      </c>
      <c r="J4110" s="5" t="s">
        <v>4</v>
      </c>
      <c r="K4110" s="5" t="s">
        <v>4</v>
      </c>
      <c r="L4110" s="5" t="s">
        <v>4</v>
      </c>
      <c r="M4110" s="5" t="s">
        <v>5</v>
      </c>
      <c r="N4110" s="5" t="s">
        <v>4688</v>
      </c>
      <c r="O4110" s="18">
        <v>44673</v>
      </c>
      <c r="P4110" s="5" t="s">
        <v>7</v>
      </c>
      <c r="Q4110" s="19">
        <v>1095.99</v>
      </c>
      <c r="R4110" s="19">
        <v>1095.99</v>
      </c>
      <c r="S4110" s="19">
        <v>0</v>
      </c>
      <c r="T4110" s="19">
        <v>0</v>
      </c>
    </row>
    <row r="4111" spans="1:20" outlineLevel="3" x14ac:dyDescent="0.35">
      <c r="H4111" s="1" t="s">
        <v>11723</v>
      </c>
      <c r="O4111" s="18"/>
      <c r="Q4111" s="19">
        <f>SUBTOTAL(9,Q4109:Q4110)</f>
        <v>1233</v>
      </c>
      <c r="R4111" s="19">
        <f>SUBTOTAL(9,R4109:R4110)</f>
        <v>1095.99</v>
      </c>
      <c r="S4111" s="19">
        <f>SUBTOTAL(9,S4109:S4110)</f>
        <v>137.01</v>
      </c>
      <c r="T4111" s="19">
        <f>SUBTOTAL(9,T4109:T4110)</f>
        <v>0</v>
      </c>
    </row>
    <row r="4112" spans="1:20" outlineLevel="4" x14ac:dyDescent="0.35">
      <c r="A4112" s="9" t="s">
        <v>104</v>
      </c>
      <c r="B4112" s="9" t="s">
        <v>105</v>
      </c>
      <c r="C4112" s="12" t="s">
        <v>4645</v>
      </c>
      <c r="D4112" s="5" t="s">
        <v>4691</v>
      </c>
      <c r="E4112" s="9" t="s">
        <v>4691</v>
      </c>
      <c r="F4112" s="5" t="s">
        <v>4</v>
      </c>
      <c r="G4112" s="5" t="s">
        <v>106</v>
      </c>
      <c r="H4112" s="5" t="s">
        <v>108</v>
      </c>
      <c r="I4112" s="20" t="s">
        <v>12479</v>
      </c>
      <c r="J4112" s="5" t="s">
        <v>4</v>
      </c>
      <c r="K4112" s="5" t="s">
        <v>4</v>
      </c>
      <c r="L4112" s="5" t="s">
        <v>4</v>
      </c>
      <c r="M4112" s="5" t="s">
        <v>5</v>
      </c>
      <c r="N4112" s="5" t="s">
        <v>4692</v>
      </c>
      <c r="O4112" s="18">
        <v>44524</v>
      </c>
      <c r="P4112" s="5" t="s">
        <v>7</v>
      </c>
      <c r="Q4112" s="19">
        <v>72288</v>
      </c>
      <c r="R4112" s="19">
        <v>0</v>
      </c>
      <c r="S4112" s="19">
        <v>72288</v>
      </c>
      <c r="T4112" s="19">
        <v>0</v>
      </c>
    </row>
    <row r="4113" spans="1:20" outlineLevel="3" x14ac:dyDescent="0.35">
      <c r="H4113" s="1" t="s">
        <v>10932</v>
      </c>
      <c r="O4113" s="18"/>
      <c r="Q4113" s="19">
        <f>SUBTOTAL(9,Q4112:Q4112)</f>
        <v>72288</v>
      </c>
      <c r="R4113" s="19">
        <f>SUBTOTAL(9,R4112:R4112)</f>
        <v>0</v>
      </c>
      <c r="S4113" s="19">
        <f>SUBTOTAL(9,S4112:S4112)</f>
        <v>72288</v>
      </c>
      <c r="T4113" s="19">
        <f>SUBTOTAL(9,T4112:T4112)</f>
        <v>0</v>
      </c>
    </row>
    <row r="4114" spans="1:20" outlineLevel="4" x14ac:dyDescent="0.35">
      <c r="A4114" s="9" t="s">
        <v>104</v>
      </c>
      <c r="B4114" s="9" t="s">
        <v>105</v>
      </c>
      <c r="C4114" s="12" t="s">
        <v>4645</v>
      </c>
      <c r="D4114" s="5" t="s">
        <v>4691</v>
      </c>
      <c r="E4114" s="9" t="s">
        <v>4691</v>
      </c>
      <c r="F4114" s="5" t="s">
        <v>4</v>
      </c>
      <c r="G4114" s="5" t="s">
        <v>106</v>
      </c>
      <c r="H4114" s="5" t="s">
        <v>109</v>
      </c>
      <c r="I4114" s="20" t="s">
        <v>12480</v>
      </c>
      <c r="J4114" s="5" t="s">
        <v>4</v>
      </c>
      <c r="K4114" s="5" t="s">
        <v>4</v>
      </c>
      <c r="L4114" s="5" t="s">
        <v>4</v>
      </c>
      <c r="M4114" s="5" t="s">
        <v>5</v>
      </c>
      <c r="N4114" s="5" t="s">
        <v>4692</v>
      </c>
      <c r="O4114" s="18">
        <v>44524</v>
      </c>
      <c r="P4114" s="5" t="s">
        <v>7</v>
      </c>
      <c r="Q4114" s="19">
        <v>67090</v>
      </c>
      <c r="R4114" s="19">
        <v>0</v>
      </c>
      <c r="S4114" s="19">
        <v>67090</v>
      </c>
      <c r="T4114" s="19">
        <v>0</v>
      </c>
    </row>
    <row r="4115" spans="1:20" outlineLevel="3" x14ac:dyDescent="0.35">
      <c r="H4115" s="1" t="s">
        <v>10933</v>
      </c>
      <c r="O4115" s="18"/>
      <c r="Q4115" s="19">
        <f>SUBTOTAL(9,Q4114:Q4114)</f>
        <v>67090</v>
      </c>
      <c r="R4115" s="19">
        <f>SUBTOTAL(9,R4114:R4114)</f>
        <v>0</v>
      </c>
      <c r="S4115" s="19">
        <f>SUBTOTAL(9,S4114:S4114)</f>
        <v>67090</v>
      </c>
      <c r="T4115" s="19">
        <f>SUBTOTAL(9,T4114:T4114)</f>
        <v>0</v>
      </c>
    </row>
    <row r="4116" spans="1:20" outlineLevel="4" x14ac:dyDescent="0.35">
      <c r="A4116" s="9" t="s">
        <v>104</v>
      </c>
      <c r="B4116" s="9" t="s">
        <v>105</v>
      </c>
      <c r="C4116" s="12" t="s">
        <v>4645</v>
      </c>
      <c r="D4116" s="5" t="s">
        <v>4691</v>
      </c>
      <c r="E4116" s="9" t="s">
        <v>4691</v>
      </c>
      <c r="F4116" s="5" t="s">
        <v>4</v>
      </c>
      <c r="G4116" s="5" t="s">
        <v>106</v>
      </c>
      <c r="H4116" s="5" t="s">
        <v>110</v>
      </c>
      <c r="I4116" s="20" t="s">
        <v>12481</v>
      </c>
      <c r="J4116" s="5" t="s">
        <v>4</v>
      </c>
      <c r="K4116" s="5" t="s">
        <v>4</v>
      </c>
      <c r="L4116" s="5" t="s">
        <v>4</v>
      </c>
      <c r="M4116" s="5" t="s">
        <v>5</v>
      </c>
      <c r="N4116" s="5" t="s">
        <v>4692</v>
      </c>
      <c r="O4116" s="18">
        <v>44524</v>
      </c>
      <c r="P4116" s="5" t="s">
        <v>7</v>
      </c>
      <c r="Q4116" s="19">
        <v>10881</v>
      </c>
      <c r="R4116" s="19">
        <v>0</v>
      </c>
      <c r="S4116" s="19">
        <v>10881</v>
      </c>
      <c r="T4116" s="19">
        <v>0</v>
      </c>
    </row>
    <row r="4117" spans="1:20" outlineLevel="3" x14ac:dyDescent="0.35">
      <c r="H4117" s="1" t="s">
        <v>10934</v>
      </c>
      <c r="O4117" s="18"/>
      <c r="Q4117" s="19">
        <f>SUBTOTAL(9,Q4116:Q4116)</f>
        <v>10881</v>
      </c>
      <c r="R4117" s="19">
        <f>SUBTOTAL(9,R4116:R4116)</f>
        <v>0</v>
      </c>
      <c r="S4117" s="19">
        <f>SUBTOTAL(9,S4116:S4116)</f>
        <v>10881</v>
      </c>
      <c r="T4117" s="19">
        <f>SUBTOTAL(9,T4116:T4116)</f>
        <v>0</v>
      </c>
    </row>
    <row r="4118" spans="1:20" outlineLevel="2" x14ac:dyDescent="0.35">
      <c r="C4118" s="11" t="s">
        <v>10373</v>
      </c>
      <c r="O4118" s="18"/>
      <c r="Q4118" s="19">
        <f>SUBTOTAL(9,Q4069:Q4116)</f>
        <v>475804.00000000006</v>
      </c>
      <c r="R4118" s="19">
        <f>SUBTOTAL(9,R4069:R4116)</f>
        <v>233746.42</v>
      </c>
      <c r="S4118" s="19">
        <f>SUBTOTAL(9,S4069:S4116)</f>
        <v>242057.58</v>
      </c>
      <c r="T4118" s="19">
        <f>SUBTOTAL(9,T4069:T4116)</f>
        <v>0</v>
      </c>
    </row>
    <row r="4119" spans="1:20" outlineLevel="4" x14ac:dyDescent="0.35">
      <c r="A4119" s="9" t="s">
        <v>526</v>
      </c>
      <c r="B4119" s="9" t="s">
        <v>527</v>
      </c>
      <c r="C4119" s="12" t="s">
        <v>4693</v>
      </c>
      <c r="D4119" s="5" t="s">
        <v>4694</v>
      </c>
      <c r="E4119" s="9" t="s">
        <v>4694</v>
      </c>
      <c r="F4119" s="5" t="s">
        <v>566</v>
      </c>
      <c r="G4119" s="5" t="s">
        <v>4</v>
      </c>
      <c r="H4119" s="5" t="s">
        <v>4696</v>
      </c>
      <c r="I4119" s="4" t="s">
        <v>4697</v>
      </c>
      <c r="J4119" s="5" t="s">
        <v>4</v>
      </c>
      <c r="K4119" s="5" t="s">
        <v>4</v>
      </c>
      <c r="L4119" s="5" t="s">
        <v>4</v>
      </c>
      <c r="M4119" s="5" t="s">
        <v>5</v>
      </c>
      <c r="N4119" s="5" t="s">
        <v>4695</v>
      </c>
      <c r="O4119" s="18">
        <v>44582</v>
      </c>
      <c r="P4119" s="5" t="s">
        <v>7</v>
      </c>
      <c r="Q4119" s="19">
        <v>12091.62</v>
      </c>
      <c r="R4119" s="19">
        <v>12091.62</v>
      </c>
      <c r="S4119" s="19">
        <v>0</v>
      </c>
      <c r="T4119" s="19">
        <v>0</v>
      </c>
    </row>
    <row r="4120" spans="1:20" outlineLevel="4" x14ac:dyDescent="0.35">
      <c r="A4120" s="9" t="s">
        <v>526</v>
      </c>
      <c r="B4120" s="9" t="s">
        <v>527</v>
      </c>
      <c r="C4120" s="12" t="s">
        <v>4693</v>
      </c>
      <c r="D4120" s="5" t="s">
        <v>4694</v>
      </c>
      <c r="E4120" s="9" t="s">
        <v>4694</v>
      </c>
      <c r="F4120" s="5" t="s">
        <v>566</v>
      </c>
      <c r="G4120" s="5" t="s">
        <v>4</v>
      </c>
      <c r="H4120" s="5" t="s">
        <v>4696</v>
      </c>
      <c r="I4120" s="4" t="s">
        <v>4697</v>
      </c>
      <c r="J4120" s="5" t="s">
        <v>4</v>
      </c>
      <c r="K4120" s="5" t="s">
        <v>4</v>
      </c>
      <c r="L4120" s="5" t="s">
        <v>4</v>
      </c>
      <c r="M4120" s="5" t="s">
        <v>5</v>
      </c>
      <c r="N4120" s="5" t="s">
        <v>4698</v>
      </c>
      <c r="O4120" s="18">
        <v>44455</v>
      </c>
      <c r="P4120" s="5" t="s">
        <v>4699</v>
      </c>
      <c r="Q4120" s="19">
        <v>13467.24</v>
      </c>
      <c r="R4120" s="19">
        <v>13467.24</v>
      </c>
      <c r="S4120" s="19">
        <v>0</v>
      </c>
      <c r="T4120" s="19">
        <v>0</v>
      </c>
    </row>
    <row r="4121" spans="1:20" outlineLevel="4" x14ac:dyDescent="0.35">
      <c r="A4121" s="9" t="s">
        <v>526</v>
      </c>
      <c r="B4121" s="9" t="s">
        <v>527</v>
      </c>
      <c r="C4121" s="12" t="s">
        <v>4693</v>
      </c>
      <c r="D4121" s="5" t="s">
        <v>4694</v>
      </c>
      <c r="E4121" s="9" t="s">
        <v>4694</v>
      </c>
      <c r="F4121" s="5" t="s">
        <v>566</v>
      </c>
      <c r="G4121" s="5" t="s">
        <v>4</v>
      </c>
      <c r="H4121" s="5" t="s">
        <v>4696</v>
      </c>
      <c r="I4121" s="4" t="s">
        <v>4697</v>
      </c>
      <c r="J4121" s="5" t="s">
        <v>4</v>
      </c>
      <c r="K4121" s="5" t="s">
        <v>4</v>
      </c>
      <c r="L4121" s="5" t="s">
        <v>4</v>
      </c>
      <c r="M4121" s="5" t="s">
        <v>5</v>
      </c>
      <c r="N4121" s="5" t="s">
        <v>4700</v>
      </c>
      <c r="O4121" s="18">
        <v>44469</v>
      </c>
      <c r="P4121" s="5" t="s">
        <v>4701</v>
      </c>
      <c r="Q4121" s="19">
        <v>17690.93</v>
      </c>
      <c r="R4121" s="19">
        <v>17690.93</v>
      </c>
      <c r="S4121" s="19">
        <v>0</v>
      </c>
      <c r="T4121" s="19">
        <v>0</v>
      </c>
    </row>
    <row r="4122" spans="1:20" outlineLevel="4" x14ac:dyDescent="0.35">
      <c r="A4122" s="9" t="s">
        <v>526</v>
      </c>
      <c r="B4122" s="9" t="s">
        <v>527</v>
      </c>
      <c r="C4122" s="12" t="s">
        <v>4693</v>
      </c>
      <c r="D4122" s="5" t="s">
        <v>4694</v>
      </c>
      <c r="E4122" s="9" t="s">
        <v>4694</v>
      </c>
      <c r="F4122" s="5" t="s">
        <v>566</v>
      </c>
      <c r="G4122" s="5" t="s">
        <v>4</v>
      </c>
      <c r="H4122" s="5" t="s">
        <v>4696</v>
      </c>
      <c r="I4122" s="4" t="s">
        <v>4697</v>
      </c>
      <c r="J4122" s="5" t="s">
        <v>4</v>
      </c>
      <c r="K4122" s="5" t="s">
        <v>4</v>
      </c>
      <c r="L4122" s="5" t="s">
        <v>4</v>
      </c>
      <c r="M4122" s="5" t="s">
        <v>5</v>
      </c>
      <c r="N4122" s="5" t="s">
        <v>4702</v>
      </c>
      <c r="O4122" s="18">
        <v>44481</v>
      </c>
      <c r="P4122" s="5" t="s">
        <v>4703</v>
      </c>
      <c r="Q4122" s="19">
        <v>14962.76</v>
      </c>
      <c r="R4122" s="19">
        <v>14962.76</v>
      </c>
      <c r="S4122" s="19">
        <v>0</v>
      </c>
      <c r="T4122" s="19">
        <v>0</v>
      </c>
    </row>
    <row r="4123" spans="1:20" outlineLevel="4" x14ac:dyDescent="0.35">
      <c r="A4123" s="9" t="s">
        <v>526</v>
      </c>
      <c r="B4123" s="9" t="s">
        <v>527</v>
      </c>
      <c r="C4123" s="12" t="s">
        <v>4693</v>
      </c>
      <c r="D4123" s="5" t="s">
        <v>4694</v>
      </c>
      <c r="E4123" s="9" t="s">
        <v>4694</v>
      </c>
      <c r="F4123" s="5" t="s">
        <v>566</v>
      </c>
      <c r="G4123" s="5" t="s">
        <v>4</v>
      </c>
      <c r="H4123" s="5" t="s">
        <v>4696</v>
      </c>
      <c r="I4123" s="4" t="s">
        <v>4697</v>
      </c>
      <c r="J4123" s="5" t="s">
        <v>4</v>
      </c>
      <c r="K4123" s="5" t="s">
        <v>4</v>
      </c>
      <c r="L4123" s="5" t="s">
        <v>4</v>
      </c>
      <c r="M4123" s="5" t="s">
        <v>5</v>
      </c>
      <c r="N4123" s="5" t="s">
        <v>4704</v>
      </c>
      <c r="O4123" s="18">
        <v>44532</v>
      </c>
      <c r="P4123" s="5" t="s">
        <v>4705</v>
      </c>
      <c r="Q4123" s="19">
        <v>36098.28</v>
      </c>
      <c r="R4123" s="19">
        <v>36098.28</v>
      </c>
      <c r="S4123" s="19">
        <v>0</v>
      </c>
      <c r="T4123" s="19">
        <v>0</v>
      </c>
    </row>
    <row r="4124" spans="1:20" outlineLevel="3" x14ac:dyDescent="0.35">
      <c r="H4124" s="1" t="s">
        <v>11724</v>
      </c>
      <c r="O4124" s="18"/>
      <c r="Q4124" s="19">
        <f>SUBTOTAL(9,Q4119:Q4123)</f>
        <v>94310.83</v>
      </c>
      <c r="R4124" s="19">
        <f>SUBTOTAL(9,R4119:R4123)</f>
        <v>94310.83</v>
      </c>
      <c r="S4124" s="19">
        <f>SUBTOTAL(9,S4119:S4123)</f>
        <v>0</v>
      </c>
      <c r="T4124" s="19">
        <f>SUBTOTAL(9,T4119:T4123)</f>
        <v>0</v>
      </c>
    </row>
    <row r="4125" spans="1:20" outlineLevel="4" x14ac:dyDescent="0.35">
      <c r="A4125" s="9" t="s">
        <v>526</v>
      </c>
      <c r="B4125" s="9" t="s">
        <v>527</v>
      </c>
      <c r="C4125" s="12" t="s">
        <v>4693</v>
      </c>
      <c r="D4125" s="5" t="s">
        <v>4694</v>
      </c>
      <c r="E4125" s="9" t="s">
        <v>4694</v>
      </c>
      <c r="F4125" s="5" t="s">
        <v>566</v>
      </c>
      <c r="G4125" s="5" t="s">
        <v>4</v>
      </c>
      <c r="H4125" s="5" t="s">
        <v>4707</v>
      </c>
      <c r="I4125" s="4" t="s">
        <v>4708</v>
      </c>
      <c r="J4125" s="5" t="s">
        <v>4</v>
      </c>
      <c r="K4125" s="5" t="s">
        <v>4</v>
      </c>
      <c r="L4125" s="5" t="s">
        <v>4</v>
      </c>
      <c r="M4125" s="5" t="s">
        <v>5</v>
      </c>
      <c r="N4125" s="5" t="s">
        <v>4706</v>
      </c>
      <c r="O4125" s="18">
        <v>44601</v>
      </c>
      <c r="P4125" s="5" t="s">
        <v>7</v>
      </c>
      <c r="Q4125" s="19">
        <v>5640.51</v>
      </c>
      <c r="R4125" s="19">
        <v>5640.51</v>
      </c>
      <c r="S4125" s="19">
        <v>0</v>
      </c>
      <c r="T4125" s="19">
        <v>0</v>
      </c>
    </row>
    <row r="4126" spans="1:20" outlineLevel="4" x14ac:dyDescent="0.35">
      <c r="A4126" s="9" t="s">
        <v>526</v>
      </c>
      <c r="B4126" s="9" t="s">
        <v>527</v>
      </c>
      <c r="C4126" s="12" t="s">
        <v>4693</v>
      </c>
      <c r="D4126" s="5" t="s">
        <v>4694</v>
      </c>
      <c r="E4126" s="9" t="s">
        <v>4694</v>
      </c>
      <c r="F4126" s="5" t="s">
        <v>566</v>
      </c>
      <c r="G4126" s="5" t="s">
        <v>4</v>
      </c>
      <c r="H4126" s="5" t="s">
        <v>4707</v>
      </c>
      <c r="I4126" s="4" t="s">
        <v>4708</v>
      </c>
      <c r="J4126" s="5" t="s">
        <v>4</v>
      </c>
      <c r="K4126" s="5" t="s">
        <v>4</v>
      </c>
      <c r="L4126" s="5" t="s">
        <v>4</v>
      </c>
      <c r="M4126" s="5" t="s">
        <v>5</v>
      </c>
      <c r="N4126" s="5" t="s">
        <v>4709</v>
      </c>
      <c r="O4126" s="18">
        <v>44628</v>
      </c>
      <c r="P4126" s="5" t="s">
        <v>7</v>
      </c>
      <c r="Q4126" s="19">
        <v>14735.98</v>
      </c>
      <c r="R4126" s="19">
        <v>14735.98</v>
      </c>
      <c r="S4126" s="19">
        <v>0</v>
      </c>
      <c r="T4126" s="19">
        <v>0</v>
      </c>
    </row>
    <row r="4127" spans="1:20" outlineLevel="4" x14ac:dyDescent="0.35">
      <c r="A4127" s="9" t="s">
        <v>526</v>
      </c>
      <c r="B4127" s="9" t="s">
        <v>527</v>
      </c>
      <c r="C4127" s="12" t="s">
        <v>4693</v>
      </c>
      <c r="D4127" s="5" t="s">
        <v>4694</v>
      </c>
      <c r="E4127" s="9" t="s">
        <v>4694</v>
      </c>
      <c r="F4127" s="5" t="s">
        <v>566</v>
      </c>
      <c r="G4127" s="5" t="s">
        <v>4</v>
      </c>
      <c r="H4127" s="5" t="s">
        <v>4707</v>
      </c>
      <c r="I4127" s="4" t="s">
        <v>4708</v>
      </c>
      <c r="J4127" s="5" t="s">
        <v>4</v>
      </c>
      <c r="K4127" s="5" t="s">
        <v>4</v>
      </c>
      <c r="L4127" s="5" t="s">
        <v>4</v>
      </c>
      <c r="M4127" s="5" t="s">
        <v>5</v>
      </c>
      <c r="N4127" s="5" t="s">
        <v>4710</v>
      </c>
      <c r="O4127" s="18">
        <v>44658</v>
      </c>
      <c r="P4127" s="5" t="s">
        <v>7</v>
      </c>
      <c r="Q4127" s="19">
        <v>28122.69</v>
      </c>
      <c r="R4127" s="19">
        <v>28122.69</v>
      </c>
      <c r="S4127" s="19">
        <v>0</v>
      </c>
      <c r="T4127" s="19">
        <v>0</v>
      </c>
    </row>
    <row r="4128" spans="1:20" outlineLevel="4" x14ac:dyDescent="0.35">
      <c r="A4128" s="9" t="s">
        <v>526</v>
      </c>
      <c r="B4128" s="9" t="s">
        <v>527</v>
      </c>
      <c r="C4128" s="12" t="s">
        <v>4693</v>
      </c>
      <c r="D4128" s="5" t="s">
        <v>4694</v>
      </c>
      <c r="E4128" s="9" t="s">
        <v>4694</v>
      </c>
      <c r="F4128" s="5" t="s">
        <v>566</v>
      </c>
      <c r="G4128" s="5" t="s">
        <v>4</v>
      </c>
      <c r="H4128" s="5" t="s">
        <v>4707</v>
      </c>
      <c r="I4128" s="4" t="s">
        <v>4708</v>
      </c>
      <c r="J4128" s="5" t="s">
        <v>4</v>
      </c>
      <c r="K4128" s="5" t="s">
        <v>4</v>
      </c>
      <c r="L4128" s="5" t="s">
        <v>4</v>
      </c>
      <c r="M4128" s="5" t="s">
        <v>5</v>
      </c>
      <c r="N4128" s="5" t="s">
        <v>4711</v>
      </c>
      <c r="O4128" s="18">
        <v>44677</v>
      </c>
      <c r="P4128" s="5" t="s">
        <v>7</v>
      </c>
      <c r="Q4128" s="19">
        <v>36392.07</v>
      </c>
      <c r="R4128" s="19">
        <v>36392.07</v>
      </c>
      <c r="S4128" s="19">
        <v>0</v>
      </c>
      <c r="T4128" s="19">
        <v>0</v>
      </c>
    </row>
    <row r="4129" spans="1:20" outlineLevel="4" x14ac:dyDescent="0.35">
      <c r="A4129" s="9" t="s">
        <v>526</v>
      </c>
      <c r="B4129" s="9" t="s">
        <v>527</v>
      </c>
      <c r="C4129" s="12" t="s">
        <v>4693</v>
      </c>
      <c r="D4129" s="5" t="s">
        <v>4694</v>
      </c>
      <c r="E4129" s="9" t="s">
        <v>4694</v>
      </c>
      <c r="F4129" s="5" t="s">
        <v>566</v>
      </c>
      <c r="G4129" s="5" t="s">
        <v>4</v>
      </c>
      <c r="H4129" s="5" t="s">
        <v>4707</v>
      </c>
      <c r="I4129" s="4" t="s">
        <v>4708</v>
      </c>
      <c r="J4129" s="5" t="s">
        <v>4</v>
      </c>
      <c r="K4129" s="5" t="s">
        <v>4</v>
      </c>
      <c r="L4129" s="5" t="s">
        <v>4</v>
      </c>
      <c r="M4129" s="5" t="s">
        <v>5</v>
      </c>
      <c r="N4129" s="5" t="s">
        <v>4712</v>
      </c>
      <c r="O4129" s="18">
        <v>44727</v>
      </c>
      <c r="P4129" s="5" t="s">
        <v>7</v>
      </c>
      <c r="Q4129" s="19">
        <v>14530.12</v>
      </c>
      <c r="R4129" s="19">
        <v>14530.12</v>
      </c>
      <c r="S4129" s="19">
        <v>0</v>
      </c>
      <c r="T4129" s="19">
        <v>0</v>
      </c>
    </row>
    <row r="4130" spans="1:20" outlineLevel="4" x14ac:dyDescent="0.35">
      <c r="A4130" s="9" t="s">
        <v>526</v>
      </c>
      <c r="B4130" s="9" t="s">
        <v>527</v>
      </c>
      <c r="C4130" s="12" t="s">
        <v>4693</v>
      </c>
      <c r="D4130" s="5" t="s">
        <v>4694</v>
      </c>
      <c r="E4130" s="9" t="s">
        <v>4694</v>
      </c>
      <c r="F4130" s="5" t="s">
        <v>566</v>
      </c>
      <c r="G4130" s="5" t="s">
        <v>4</v>
      </c>
      <c r="H4130" s="5" t="s">
        <v>4707</v>
      </c>
      <c r="I4130" s="4" t="s">
        <v>4708</v>
      </c>
      <c r="J4130" s="5" t="s">
        <v>4</v>
      </c>
      <c r="K4130" s="5" t="s">
        <v>4</v>
      </c>
      <c r="L4130" s="5" t="s">
        <v>4</v>
      </c>
      <c r="M4130" s="5" t="s">
        <v>5</v>
      </c>
      <c r="N4130" s="5" t="s">
        <v>4713</v>
      </c>
      <c r="O4130" s="18">
        <v>44740</v>
      </c>
      <c r="P4130" s="5" t="s">
        <v>7</v>
      </c>
      <c r="Q4130" s="19">
        <v>15860.21</v>
      </c>
      <c r="R4130" s="19">
        <v>15860.21</v>
      </c>
      <c r="S4130" s="19">
        <v>0</v>
      </c>
      <c r="T4130" s="19">
        <v>0</v>
      </c>
    </row>
    <row r="4131" spans="1:20" outlineLevel="3" x14ac:dyDescent="0.35">
      <c r="H4131" s="1" t="s">
        <v>11725</v>
      </c>
      <c r="O4131" s="18"/>
      <c r="Q4131" s="19">
        <f>SUBTOTAL(9,Q4125:Q4130)</f>
        <v>115281.57999999999</v>
      </c>
      <c r="R4131" s="19">
        <f>SUBTOTAL(9,R4125:R4130)</f>
        <v>115281.57999999999</v>
      </c>
      <c r="S4131" s="19">
        <f>SUBTOTAL(9,S4125:S4130)</f>
        <v>0</v>
      </c>
      <c r="T4131" s="19">
        <f>SUBTOTAL(9,T4125:T4130)</f>
        <v>0</v>
      </c>
    </row>
    <row r="4132" spans="1:20" outlineLevel="2" x14ac:dyDescent="0.35">
      <c r="C4132" s="11" t="s">
        <v>10374</v>
      </c>
      <c r="O4132" s="18"/>
      <c r="Q4132" s="19">
        <f>SUBTOTAL(9,Q4119:Q4130)</f>
        <v>209592.40999999997</v>
      </c>
      <c r="R4132" s="19">
        <f>SUBTOTAL(9,R4119:R4130)</f>
        <v>209592.40999999997</v>
      </c>
      <c r="S4132" s="19">
        <f>SUBTOTAL(9,S4119:S4130)</f>
        <v>0</v>
      </c>
      <c r="T4132" s="19">
        <f>SUBTOTAL(9,T4119:T4130)</f>
        <v>0</v>
      </c>
    </row>
    <row r="4133" spans="1:20" outlineLevel="4" x14ac:dyDescent="0.35">
      <c r="A4133" s="9" t="s">
        <v>104</v>
      </c>
      <c r="B4133" s="9" t="s">
        <v>105</v>
      </c>
      <c r="C4133" s="12" t="s">
        <v>4714</v>
      </c>
      <c r="D4133" s="5" t="s">
        <v>4715</v>
      </c>
      <c r="E4133" s="9" t="s">
        <v>4715</v>
      </c>
      <c r="F4133" s="5" t="s">
        <v>4</v>
      </c>
      <c r="G4133" s="5" t="s">
        <v>106</v>
      </c>
      <c r="H4133" s="5" t="s">
        <v>108</v>
      </c>
      <c r="I4133" s="20" t="s">
        <v>12479</v>
      </c>
      <c r="J4133" s="5" t="s">
        <v>4</v>
      </c>
      <c r="K4133" s="5" t="s">
        <v>4</v>
      </c>
      <c r="L4133" s="5" t="s">
        <v>4</v>
      </c>
      <c r="M4133" s="5" t="s">
        <v>5</v>
      </c>
      <c r="N4133" s="5" t="s">
        <v>4716</v>
      </c>
      <c r="O4133" s="18">
        <v>44524</v>
      </c>
      <c r="P4133" s="5" t="s">
        <v>7</v>
      </c>
      <c r="Q4133" s="19">
        <v>5709</v>
      </c>
      <c r="R4133" s="19">
        <v>0</v>
      </c>
      <c r="S4133" s="19">
        <v>5709</v>
      </c>
      <c r="T4133" s="19">
        <v>0</v>
      </c>
    </row>
    <row r="4134" spans="1:20" outlineLevel="3" x14ac:dyDescent="0.35">
      <c r="H4134" s="1" t="s">
        <v>10932</v>
      </c>
      <c r="O4134" s="18"/>
      <c r="Q4134" s="19">
        <f>SUBTOTAL(9,Q4133:Q4133)</f>
        <v>5709</v>
      </c>
      <c r="R4134" s="19">
        <f>SUBTOTAL(9,R4133:R4133)</f>
        <v>0</v>
      </c>
      <c r="S4134" s="19">
        <f>SUBTOTAL(9,S4133:S4133)</f>
        <v>5709</v>
      </c>
      <c r="T4134" s="19">
        <f>SUBTOTAL(9,T4133:T4133)</f>
        <v>0</v>
      </c>
    </row>
    <row r="4135" spans="1:20" outlineLevel="4" x14ac:dyDescent="0.35">
      <c r="A4135" s="9" t="s">
        <v>104</v>
      </c>
      <c r="B4135" s="9" t="s">
        <v>105</v>
      </c>
      <c r="C4135" s="12" t="s">
        <v>4714</v>
      </c>
      <c r="D4135" s="5" t="s">
        <v>4715</v>
      </c>
      <c r="E4135" s="9" t="s">
        <v>4715</v>
      </c>
      <c r="F4135" s="5" t="s">
        <v>4</v>
      </c>
      <c r="G4135" s="5" t="s">
        <v>106</v>
      </c>
      <c r="H4135" s="5" t="s">
        <v>109</v>
      </c>
      <c r="I4135" s="20" t="s">
        <v>12480</v>
      </c>
      <c r="J4135" s="5" t="s">
        <v>4</v>
      </c>
      <c r="K4135" s="5" t="s">
        <v>4</v>
      </c>
      <c r="L4135" s="5" t="s">
        <v>4</v>
      </c>
      <c r="M4135" s="5" t="s">
        <v>5</v>
      </c>
      <c r="N4135" s="5" t="s">
        <v>4716</v>
      </c>
      <c r="O4135" s="18">
        <v>44524</v>
      </c>
      <c r="P4135" s="5" t="s">
        <v>7</v>
      </c>
      <c r="Q4135" s="19">
        <v>40430</v>
      </c>
      <c r="R4135" s="19">
        <v>0</v>
      </c>
      <c r="S4135" s="19">
        <v>40430</v>
      </c>
      <c r="T4135" s="19">
        <v>0</v>
      </c>
    </row>
    <row r="4136" spans="1:20" outlineLevel="3" x14ac:dyDescent="0.35">
      <c r="H4136" s="1" t="s">
        <v>10933</v>
      </c>
      <c r="O4136" s="18"/>
      <c r="Q4136" s="19">
        <f>SUBTOTAL(9,Q4135:Q4135)</f>
        <v>40430</v>
      </c>
      <c r="R4136" s="19">
        <f>SUBTOTAL(9,R4135:R4135)</f>
        <v>0</v>
      </c>
      <c r="S4136" s="19">
        <f>SUBTOTAL(9,S4135:S4135)</f>
        <v>40430</v>
      </c>
      <c r="T4136" s="19">
        <f>SUBTOTAL(9,T4135:T4135)</f>
        <v>0</v>
      </c>
    </row>
    <row r="4137" spans="1:20" outlineLevel="4" x14ac:dyDescent="0.35">
      <c r="A4137" s="9" t="s">
        <v>104</v>
      </c>
      <c r="B4137" s="9" t="s">
        <v>105</v>
      </c>
      <c r="C4137" s="12" t="s">
        <v>4714</v>
      </c>
      <c r="D4137" s="5" t="s">
        <v>4715</v>
      </c>
      <c r="E4137" s="9" t="s">
        <v>4715</v>
      </c>
      <c r="F4137" s="5" t="s">
        <v>4</v>
      </c>
      <c r="G4137" s="5" t="s">
        <v>106</v>
      </c>
      <c r="H4137" s="5" t="s">
        <v>110</v>
      </c>
      <c r="I4137" s="20" t="s">
        <v>12481</v>
      </c>
      <c r="J4137" s="5" t="s">
        <v>4</v>
      </c>
      <c r="K4137" s="5" t="s">
        <v>4</v>
      </c>
      <c r="L4137" s="5" t="s">
        <v>4</v>
      </c>
      <c r="M4137" s="5" t="s">
        <v>5</v>
      </c>
      <c r="N4137" s="5" t="s">
        <v>4716</v>
      </c>
      <c r="O4137" s="18">
        <v>44524</v>
      </c>
      <c r="P4137" s="5" t="s">
        <v>7</v>
      </c>
      <c r="Q4137" s="19">
        <v>3980</v>
      </c>
      <c r="R4137" s="19">
        <v>0</v>
      </c>
      <c r="S4137" s="19">
        <v>3980</v>
      </c>
      <c r="T4137" s="19">
        <v>0</v>
      </c>
    </row>
    <row r="4138" spans="1:20" outlineLevel="3" x14ac:dyDescent="0.35">
      <c r="H4138" s="1" t="s">
        <v>10934</v>
      </c>
      <c r="O4138" s="18"/>
      <c r="Q4138" s="19">
        <f>SUBTOTAL(9,Q4137:Q4137)</f>
        <v>3980</v>
      </c>
      <c r="R4138" s="19">
        <f>SUBTOTAL(9,R4137:R4137)</f>
        <v>0</v>
      </c>
      <c r="S4138" s="19">
        <f>SUBTOTAL(9,S4137:S4137)</f>
        <v>3980</v>
      </c>
      <c r="T4138" s="19">
        <f>SUBTOTAL(9,T4137:T4137)</f>
        <v>0</v>
      </c>
    </row>
    <row r="4139" spans="1:20" outlineLevel="2" x14ac:dyDescent="0.35">
      <c r="C4139" s="11" t="s">
        <v>10375</v>
      </c>
      <c r="O4139" s="18"/>
      <c r="Q4139" s="19">
        <f>SUBTOTAL(9,Q4133:Q4137)</f>
        <v>50119</v>
      </c>
      <c r="R4139" s="19">
        <f>SUBTOTAL(9,R4133:R4137)</f>
        <v>0</v>
      </c>
      <c r="S4139" s="19">
        <f>SUBTOTAL(9,S4133:S4137)</f>
        <v>50119</v>
      </c>
      <c r="T4139" s="19">
        <f>SUBTOTAL(9,T4133:T4137)</f>
        <v>0</v>
      </c>
    </row>
    <row r="4140" spans="1:20" ht="29" outlineLevel="4" x14ac:dyDescent="0.35">
      <c r="A4140" s="9" t="s">
        <v>104</v>
      </c>
      <c r="B4140" s="9" t="s">
        <v>105</v>
      </c>
      <c r="C4140" s="12" t="s">
        <v>12403</v>
      </c>
      <c r="D4140" s="5" t="s">
        <v>4717</v>
      </c>
      <c r="E4140" s="9" t="s">
        <v>4717</v>
      </c>
      <c r="F4140" s="5" t="s">
        <v>4</v>
      </c>
      <c r="G4140" s="5" t="s">
        <v>45</v>
      </c>
      <c r="H4140" s="5" t="s">
        <v>4720</v>
      </c>
      <c r="I4140" s="4" t="s">
        <v>4721</v>
      </c>
      <c r="J4140" s="5" t="s">
        <v>4</v>
      </c>
      <c r="K4140" s="5" t="s">
        <v>4</v>
      </c>
      <c r="L4140" s="5" t="s">
        <v>4</v>
      </c>
      <c r="M4140" s="5" t="s">
        <v>5</v>
      </c>
      <c r="N4140" s="5" t="s">
        <v>4718</v>
      </c>
      <c r="O4140" s="18">
        <v>44420</v>
      </c>
      <c r="P4140" s="5" t="s">
        <v>4719</v>
      </c>
      <c r="Q4140" s="19">
        <v>1265.69</v>
      </c>
      <c r="R4140" s="19">
        <v>0</v>
      </c>
      <c r="S4140" s="19">
        <v>1265.69</v>
      </c>
      <c r="T4140" s="19">
        <v>0</v>
      </c>
    </row>
    <row r="4141" spans="1:20" ht="29" outlineLevel="4" x14ac:dyDescent="0.35">
      <c r="A4141" s="9" t="s">
        <v>104</v>
      </c>
      <c r="B4141" s="9" t="s">
        <v>105</v>
      </c>
      <c r="C4141" s="12" t="s">
        <v>12403</v>
      </c>
      <c r="D4141" s="5" t="s">
        <v>4717</v>
      </c>
      <c r="E4141" s="9" t="s">
        <v>4717</v>
      </c>
      <c r="F4141" s="5" t="s">
        <v>49</v>
      </c>
      <c r="G4141" s="5" t="s">
        <v>4</v>
      </c>
      <c r="H4141" s="5" t="s">
        <v>4720</v>
      </c>
      <c r="I4141" s="4" t="s">
        <v>4721</v>
      </c>
      <c r="J4141" s="5" t="s">
        <v>4</v>
      </c>
      <c r="K4141" s="5" t="s">
        <v>4</v>
      </c>
      <c r="L4141" s="5" t="s">
        <v>4</v>
      </c>
      <c r="M4141" s="5" t="s">
        <v>5</v>
      </c>
      <c r="N4141" s="5" t="s">
        <v>4718</v>
      </c>
      <c r="O4141" s="18">
        <v>44420</v>
      </c>
      <c r="P4141" s="5" t="s">
        <v>4719</v>
      </c>
      <c r="Q4141" s="19">
        <v>20252.310000000001</v>
      </c>
      <c r="R4141" s="19">
        <v>20252.310000000001</v>
      </c>
      <c r="S4141" s="19">
        <v>0</v>
      </c>
      <c r="T4141" s="19">
        <v>0</v>
      </c>
    </row>
    <row r="4142" spans="1:20" outlineLevel="3" x14ac:dyDescent="0.35">
      <c r="H4142" s="1" t="s">
        <v>11726</v>
      </c>
      <c r="O4142" s="18"/>
      <c r="Q4142" s="19">
        <f>SUBTOTAL(9,Q4140:Q4141)</f>
        <v>21518</v>
      </c>
      <c r="R4142" s="19">
        <f>SUBTOTAL(9,R4140:R4141)</f>
        <v>20252.310000000001</v>
      </c>
      <c r="S4142" s="19">
        <f>SUBTOTAL(9,S4140:S4141)</f>
        <v>1265.69</v>
      </c>
      <c r="T4142" s="19">
        <f>SUBTOTAL(9,T4140:T4141)</f>
        <v>0</v>
      </c>
    </row>
    <row r="4143" spans="1:20" ht="29" outlineLevel="4" x14ac:dyDescent="0.35">
      <c r="A4143" s="9" t="s">
        <v>104</v>
      </c>
      <c r="B4143" s="9" t="s">
        <v>105</v>
      </c>
      <c r="C4143" s="12" t="s">
        <v>12403</v>
      </c>
      <c r="D4143" s="5" t="s">
        <v>4717</v>
      </c>
      <c r="E4143" s="9" t="s">
        <v>4717</v>
      </c>
      <c r="F4143" s="5" t="s">
        <v>49</v>
      </c>
      <c r="G4143" s="5" t="s">
        <v>4</v>
      </c>
      <c r="H4143" s="5" t="s">
        <v>4723</v>
      </c>
      <c r="I4143" s="4" t="s">
        <v>4724</v>
      </c>
      <c r="J4143" s="5" t="s">
        <v>4</v>
      </c>
      <c r="K4143" s="5" t="s">
        <v>4</v>
      </c>
      <c r="L4143" s="5" t="s">
        <v>4</v>
      </c>
      <c r="M4143" s="5" t="s">
        <v>5</v>
      </c>
      <c r="N4143" s="5" t="s">
        <v>4722</v>
      </c>
      <c r="O4143" s="18">
        <v>44420</v>
      </c>
      <c r="P4143" s="5" t="s">
        <v>4719</v>
      </c>
      <c r="Q4143" s="19">
        <v>66434</v>
      </c>
      <c r="R4143" s="19">
        <v>66434</v>
      </c>
      <c r="S4143" s="19">
        <v>0</v>
      </c>
      <c r="T4143" s="19">
        <v>0</v>
      </c>
    </row>
    <row r="4144" spans="1:20" ht="29" outlineLevel="4" x14ac:dyDescent="0.35">
      <c r="A4144" s="9" t="s">
        <v>104</v>
      </c>
      <c r="B4144" s="9" t="s">
        <v>105</v>
      </c>
      <c r="C4144" s="12" t="s">
        <v>12403</v>
      </c>
      <c r="D4144" s="5" t="s">
        <v>4717</v>
      </c>
      <c r="E4144" s="9" t="s">
        <v>4717</v>
      </c>
      <c r="F4144" s="5" t="s">
        <v>49</v>
      </c>
      <c r="G4144" s="5" t="s">
        <v>4</v>
      </c>
      <c r="H4144" s="5" t="s">
        <v>4723</v>
      </c>
      <c r="I4144" s="4" t="s">
        <v>4724</v>
      </c>
      <c r="J4144" s="5" t="s">
        <v>4</v>
      </c>
      <c r="K4144" s="5" t="s">
        <v>4</v>
      </c>
      <c r="L4144" s="5" t="s">
        <v>4</v>
      </c>
      <c r="M4144" s="5" t="s">
        <v>5</v>
      </c>
      <c r="N4144" s="5" t="s">
        <v>4725</v>
      </c>
      <c r="O4144" s="18">
        <v>44481</v>
      </c>
      <c r="P4144" s="5" t="s">
        <v>4726</v>
      </c>
      <c r="Q4144" s="19">
        <v>81424</v>
      </c>
      <c r="R4144" s="19">
        <v>81424</v>
      </c>
      <c r="S4144" s="19">
        <v>0</v>
      </c>
      <c r="T4144" s="19">
        <v>0</v>
      </c>
    </row>
    <row r="4145" spans="1:20" outlineLevel="3" x14ac:dyDescent="0.35">
      <c r="H4145" s="1" t="s">
        <v>11727</v>
      </c>
      <c r="O4145" s="18"/>
      <c r="Q4145" s="19">
        <f>SUBTOTAL(9,Q4143:Q4144)</f>
        <v>147858</v>
      </c>
      <c r="R4145" s="19">
        <f>SUBTOTAL(9,R4143:R4144)</f>
        <v>147858</v>
      </c>
      <c r="S4145" s="19">
        <f>SUBTOTAL(9,S4143:S4144)</f>
        <v>0</v>
      </c>
      <c r="T4145" s="19">
        <f>SUBTOTAL(9,T4143:T4144)</f>
        <v>0</v>
      </c>
    </row>
    <row r="4146" spans="1:20" ht="29" outlineLevel="4" x14ac:dyDescent="0.35">
      <c r="A4146" s="9" t="s">
        <v>104</v>
      </c>
      <c r="B4146" s="9" t="s">
        <v>105</v>
      </c>
      <c r="C4146" s="12" t="s">
        <v>12403</v>
      </c>
      <c r="D4146" s="5" t="s">
        <v>4717</v>
      </c>
      <c r="E4146" s="9" t="s">
        <v>4717</v>
      </c>
      <c r="F4146" s="5" t="s">
        <v>4</v>
      </c>
      <c r="G4146" s="5" t="s">
        <v>45</v>
      </c>
      <c r="H4146" s="5" t="s">
        <v>4729</v>
      </c>
      <c r="I4146" s="4" t="s">
        <v>4730</v>
      </c>
      <c r="J4146" s="5" t="s">
        <v>4</v>
      </c>
      <c r="K4146" s="5" t="s">
        <v>4</v>
      </c>
      <c r="L4146" s="5" t="s">
        <v>4</v>
      </c>
      <c r="M4146" s="5" t="s">
        <v>5</v>
      </c>
      <c r="N4146" s="5" t="s">
        <v>4727</v>
      </c>
      <c r="O4146" s="18">
        <v>44483</v>
      </c>
      <c r="P4146" s="5" t="s">
        <v>4728</v>
      </c>
      <c r="Q4146" s="19">
        <v>1499.9</v>
      </c>
      <c r="R4146" s="19">
        <v>0</v>
      </c>
      <c r="S4146" s="19">
        <v>1499.9</v>
      </c>
      <c r="T4146" s="19">
        <v>0</v>
      </c>
    </row>
    <row r="4147" spans="1:20" ht="29" outlineLevel="4" x14ac:dyDescent="0.35">
      <c r="A4147" s="9" t="s">
        <v>104</v>
      </c>
      <c r="B4147" s="9" t="s">
        <v>105</v>
      </c>
      <c r="C4147" s="12" t="s">
        <v>12403</v>
      </c>
      <c r="D4147" s="5" t="s">
        <v>4717</v>
      </c>
      <c r="E4147" s="9" t="s">
        <v>4717</v>
      </c>
      <c r="F4147" s="5" t="s">
        <v>4</v>
      </c>
      <c r="G4147" s="5" t="s">
        <v>45</v>
      </c>
      <c r="H4147" s="5" t="s">
        <v>4729</v>
      </c>
      <c r="I4147" s="4" t="s">
        <v>4730</v>
      </c>
      <c r="J4147" s="5" t="s">
        <v>4</v>
      </c>
      <c r="K4147" s="5" t="s">
        <v>4</v>
      </c>
      <c r="L4147" s="5" t="s">
        <v>4</v>
      </c>
      <c r="M4147" s="5" t="s">
        <v>5</v>
      </c>
      <c r="N4147" s="5" t="s">
        <v>4731</v>
      </c>
      <c r="O4147" s="18">
        <v>44599</v>
      </c>
      <c r="P4147" s="5" t="s">
        <v>4732</v>
      </c>
      <c r="Q4147" s="19">
        <v>1577.86</v>
      </c>
      <c r="R4147" s="19">
        <v>0</v>
      </c>
      <c r="S4147" s="19">
        <v>1577.86</v>
      </c>
      <c r="T4147" s="19">
        <v>0</v>
      </c>
    </row>
    <row r="4148" spans="1:20" ht="29" outlineLevel="4" x14ac:dyDescent="0.35">
      <c r="A4148" s="9" t="s">
        <v>104</v>
      </c>
      <c r="B4148" s="9" t="s">
        <v>105</v>
      </c>
      <c r="C4148" s="12" t="s">
        <v>12403</v>
      </c>
      <c r="D4148" s="5" t="s">
        <v>4717</v>
      </c>
      <c r="E4148" s="9" t="s">
        <v>4717</v>
      </c>
      <c r="F4148" s="5" t="s">
        <v>4</v>
      </c>
      <c r="G4148" s="5" t="s">
        <v>45</v>
      </c>
      <c r="H4148" s="5" t="s">
        <v>4729</v>
      </c>
      <c r="I4148" s="4" t="s">
        <v>4730</v>
      </c>
      <c r="J4148" s="5" t="s">
        <v>4</v>
      </c>
      <c r="K4148" s="5" t="s">
        <v>4</v>
      </c>
      <c r="L4148" s="5" t="s">
        <v>4</v>
      </c>
      <c r="M4148" s="5" t="s">
        <v>5</v>
      </c>
      <c r="N4148" s="5" t="s">
        <v>4733</v>
      </c>
      <c r="O4148" s="18">
        <v>44690</v>
      </c>
      <c r="P4148" s="5" t="s">
        <v>4734</v>
      </c>
      <c r="Q4148" s="19">
        <v>1649.09</v>
      </c>
      <c r="R4148" s="19">
        <v>0</v>
      </c>
      <c r="S4148" s="19">
        <v>1649.09</v>
      </c>
      <c r="T4148" s="19">
        <v>0</v>
      </c>
    </row>
    <row r="4149" spans="1:20" ht="29" outlineLevel="4" x14ac:dyDescent="0.35">
      <c r="A4149" s="9" t="s">
        <v>104</v>
      </c>
      <c r="B4149" s="9" t="s">
        <v>105</v>
      </c>
      <c r="C4149" s="12" t="s">
        <v>12403</v>
      </c>
      <c r="D4149" s="5" t="s">
        <v>4717</v>
      </c>
      <c r="E4149" s="9" t="s">
        <v>4717</v>
      </c>
      <c r="F4149" s="5" t="s">
        <v>49</v>
      </c>
      <c r="G4149" s="5" t="s">
        <v>4</v>
      </c>
      <c r="H4149" s="5" t="s">
        <v>4729</v>
      </c>
      <c r="I4149" s="4" t="s">
        <v>4730</v>
      </c>
      <c r="J4149" s="5" t="s">
        <v>4</v>
      </c>
      <c r="K4149" s="5" t="s">
        <v>4</v>
      </c>
      <c r="L4149" s="5" t="s">
        <v>4</v>
      </c>
      <c r="M4149" s="5" t="s">
        <v>5</v>
      </c>
      <c r="N4149" s="5" t="s">
        <v>4727</v>
      </c>
      <c r="O4149" s="18">
        <v>44483</v>
      </c>
      <c r="P4149" s="5" t="s">
        <v>4728</v>
      </c>
      <c r="Q4149" s="19">
        <v>24000.1</v>
      </c>
      <c r="R4149" s="19">
        <v>24000.1</v>
      </c>
      <c r="S4149" s="19">
        <v>0</v>
      </c>
      <c r="T4149" s="19">
        <v>0</v>
      </c>
    </row>
    <row r="4150" spans="1:20" ht="29" outlineLevel="4" x14ac:dyDescent="0.35">
      <c r="A4150" s="9" t="s">
        <v>104</v>
      </c>
      <c r="B4150" s="9" t="s">
        <v>105</v>
      </c>
      <c r="C4150" s="12" t="s">
        <v>12403</v>
      </c>
      <c r="D4150" s="5" t="s">
        <v>4717</v>
      </c>
      <c r="E4150" s="9" t="s">
        <v>4717</v>
      </c>
      <c r="F4150" s="5" t="s">
        <v>49</v>
      </c>
      <c r="G4150" s="5" t="s">
        <v>4</v>
      </c>
      <c r="H4150" s="5" t="s">
        <v>4729</v>
      </c>
      <c r="I4150" s="4" t="s">
        <v>4730</v>
      </c>
      <c r="J4150" s="5" t="s">
        <v>4</v>
      </c>
      <c r="K4150" s="5" t="s">
        <v>4</v>
      </c>
      <c r="L4150" s="5" t="s">
        <v>4</v>
      </c>
      <c r="M4150" s="5" t="s">
        <v>5</v>
      </c>
      <c r="N4150" s="5" t="s">
        <v>4731</v>
      </c>
      <c r="O4150" s="18">
        <v>44599</v>
      </c>
      <c r="P4150" s="5" t="s">
        <v>4732</v>
      </c>
      <c r="Q4150" s="19">
        <v>25248.14</v>
      </c>
      <c r="R4150" s="19">
        <v>25248.14</v>
      </c>
      <c r="S4150" s="19">
        <v>0</v>
      </c>
      <c r="T4150" s="19">
        <v>0</v>
      </c>
    </row>
    <row r="4151" spans="1:20" ht="29" outlineLevel="4" x14ac:dyDescent="0.35">
      <c r="A4151" s="9" t="s">
        <v>104</v>
      </c>
      <c r="B4151" s="9" t="s">
        <v>105</v>
      </c>
      <c r="C4151" s="12" t="s">
        <v>12403</v>
      </c>
      <c r="D4151" s="5" t="s">
        <v>4717</v>
      </c>
      <c r="E4151" s="9" t="s">
        <v>4717</v>
      </c>
      <c r="F4151" s="5" t="s">
        <v>49</v>
      </c>
      <c r="G4151" s="5" t="s">
        <v>4</v>
      </c>
      <c r="H4151" s="5" t="s">
        <v>4729</v>
      </c>
      <c r="I4151" s="4" t="s">
        <v>4730</v>
      </c>
      <c r="J4151" s="5" t="s">
        <v>4</v>
      </c>
      <c r="K4151" s="5" t="s">
        <v>4</v>
      </c>
      <c r="L4151" s="5" t="s">
        <v>4</v>
      </c>
      <c r="M4151" s="5" t="s">
        <v>5</v>
      </c>
      <c r="N4151" s="5" t="s">
        <v>4733</v>
      </c>
      <c r="O4151" s="18">
        <v>44690</v>
      </c>
      <c r="P4151" s="5" t="s">
        <v>4734</v>
      </c>
      <c r="Q4151" s="19">
        <v>26387.91</v>
      </c>
      <c r="R4151" s="19">
        <v>26387.91</v>
      </c>
      <c r="S4151" s="19">
        <v>0</v>
      </c>
      <c r="T4151" s="19">
        <v>0</v>
      </c>
    </row>
    <row r="4152" spans="1:20" outlineLevel="3" x14ac:dyDescent="0.35">
      <c r="H4152" s="1" t="s">
        <v>11728</v>
      </c>
      <c r="O4152" s="18"/>
      <c r="Q4152" s="19">
        <f>SUBTOTAL(9,Q4146:Q4151)</f>
        <v>80363</v>
      </c>
      <c r="R4152" s="19">
        <f>SUBTOTAL(9,R4146:R4151)</f>
        <v>75636.149999999994</v>
      </c>
      <c r="S4152" s="19">
        <f>SUBTOTAL(9,S4146:S4151)</f>
        <v>4726.8500000000004</v>
      </c>
      <c r="T4152" s="19">
        <f>SUBTOTAL(9,T4146:T4151)</f>
        <v>0</v>
      </c>
    </row>
    <row r="4153" spans="1:20" outlineLevel="2" x14ac:dyDescent="0.35">
      <c r="C4153" s="11" t="s">
        <v>12404</v>
      </c>
      <c r="O4153" s="18"/>
      <c r="Q4153" s="19">
        <f>SUBTOTAL(9,Q4140:Q4151)</f>
        <v>249738.99999999997</v>
      </c>
      <c r="R4153" s="19">
        <f>SUBTOTAL(9,R4140:R4151)</f>
        <v>243746.46</v>
      </c>
      <c r="S4153" s="19">
        <f>SUBTOTAL(9,S4140:S4151)</f>
        <v>5992.54</v>
      </c>
      <c r="T4153" s="19">
        <f>SUBTOTAL(9,T4140:T4151)</f>
        <v>0</v>
      </c>
    </row>
    <row r="4154" spans="1:20" outlineLevel="4" x14ac:dyDescent="0.35">
      <c r="A4154" s="9" t="s">
        <v>74</v>
      </c>
      <c r="B4154" s="9" t="s">
        <v>75</v>
      </c>
      <c r="C4154" s="12" t="s">
        <v>4735</v>
      </c>
      <c r="D4154" s="5" t="s">
        <v>4736</v>
      </c>
      <c r="E4154" s="9" t="s">
        <v>4736</v>
      </c>
      <c r="F4154" s="5" t="s">
        <v>4</v>
      </c>
      <c r="G4154" s="5" t="s">
        <v>729</v>
      </c>
      <c r="H4154" s="5" t="s">
        <v>4738</v>
      </c>
      <c r="I4154" s="4" t="s">
        <v>4735</v>
      </c>
      <c r="J4154" s="5" t="s">
        <v>4</v>
      </c>
      <c r="K4154" s="5" t="s">
        <v>4</v>
      </c>
      <c r="L4154" s="5" t="s">
        <v>4</v>
      </c>
      <c r="M4154" s="5" t="s">
        <v>5</v>
      </c>
      <c r="N4154" s="5" t="s">
        <v>4737</v>
      </c>
      <c r="O4154" s="18">
        <v>44455</v>
      </c>
      <c r="P4154" s="5" t="s">
        <v>7</v>
      </c>
      <c r="Q4154" s="19">
        <v>11929</v>
      </c>
      <c r="R4154" s="19">
        <v>0</v>
      </c>
      <c r="S4154" s="19">
        <v>11929</v>
      </c>
      <c r="T4154" s="19">
        <v>0</v>
      </c>
    </row>
    <row r="4155" spans="1:20" outlineLevel="4" x14ac:dyDescent="0.35">
      <c r="A4155" s="9" t="s">
        <v>74</v>
      </c>
      <c r="B4155" s="9" t="s">
        <v>75</v>
      </c>
      <c r="C4155" s="12" t="s">
        <v>4735</v>
      </c>
      <c r="D4155" s="5" t="s">
        <v>4736</v>
      </c>
      <c r="E4155" s="9" t="s">
        <v>4736</v>
      </c>
      <c r="F4155" s="5" t="s">
        <v>4</v>
      </c>
      <c r="G4155" s="5" t="s">
        <v>729</v>
      </c>
      <c r="H4155" s="5" t="s">
        <v>4738</v>
      </c>
      <c r="I4155" s="4" t="s">
        <v>4735</v>
      </c>
      <c r="J4155" s="5" t="s">
        <v>4</v>
      </c>
      <c r="K4155" s="5" t="s">
        <v>4</v>
      </c>
      <c r="L4155" s="5" t="s">
        <v>4</v>
      </c>
      <c r="M4155" s="5" t="s">
        <v>5</v>
      </c>
      <c r="N4155" s="5" t="s">
        <v>4739</v>
      </c>
      <c r="O4155" s="18">
        <v>44564</v>
      </c>
      <c r="P4155" s="5" t="s">
        <v>7</v>
      </c>
      <c r="Q4155" s="19">
        <v>681</v>
      </c>
      <c r="R4155" s="19">
        <v>0</v>
      </c>
      <c r="S4155" s="19">
        <v>681</v>
      </c>
      <c r="T4155" s="19">
        <v>0</v>
      </c>
    </row>
    <row r="4156" spans="1:20" outlineLevel="3" x14ac:dyDescent="0.35">
      <c r="H4156" s="1" t="s">
        <v>11729</v>
      </c>
      <c r="O4156" s="18"/>
      <c r="Q4156" s="19">
        <f>SUBTOTAL(9,Q4154:Q4155)</f>
        <v>12610</v>
      </c>
      <c r="R4156" s="19">
        <f>SUBTOTAL(9,R4154:R4155)</f>
        <v>0</v>
      </c>
      <c r="S4156" s="19">
        <f>SUBTOTAL(9,S4154:S4155)</f>
        <v>12610</v>
      </c>
      <c r="T4156" s="19">
        <f>SUBTOTAL(9,T4154:T4155)</f>
        <v>0</v>
      </c>
    </row>
    <row r="4157" spans="1:20" ht="29" outlineLevel="4" x14ac:dyDescent="0.35">
      <c r="A4157" s="9" t="s">
        <v>74</v>
      </c>
      <c r="B4157" s="9" t="s">
        <v>75</v>
      </c>
      <c r="C4157" s="12" t="s">
        <v>4735</v>
      </c>
      <c r="D4157" s="5" t="s">
        <v>4736</v>
      </c>
      <c r="E4157" s="9" t="s">
        <v>4736</v>
      </c>
      <c r="F4157" s="5" t="s">
        <v>4</v>
      </c>
      <c r="G4157" s="5" t="s">
        <v>729</v>
      </c>
      <c r="H4157" s="5" t="s">
        <v>4741</v>
      </c>
      <c r="I4157" s="4" t="s">
        <v>4742</v>
      </c>
      <c r="J4157" s="5" t="s">
        <v>4</v>
      </c>
      <c r="K4157" s="5" t="s">
        <v>4</v>
      </c>
      <c r="L4157" s="5" t="s">
        <v>4</v>
      </c>
      <c r="M4157" s="5" t="s">
        <v>5</v>
      </c>
      <c r="N4157" s="5" t="s">
        <v>4740</v>
      </c>
      <c r="O4157" s="18">
        <v>44432</v>
      </c>
      <c r="P4157" s="5" t="s">
        <v>7</v>
      </c>
      <c r="Q4157" s="19">
        <v>11847</v>
      </c>
      <c r="R4157" s="19">
        <v>0</v>
      </c>
      <c r="S4157" s="19">
        <v>11847</v>
      </c>
      <c r="T4157" s="19">
        <v>0</v>
      </c>
    </row>
    <row r="4158" spans="1:20" ht="29" outlineLevel="4" x14ac:dyDescent="0.35">
      <c r="A4158" s="9" t="s">
        <v>74</v>
      </c>
      <c r="B4158" s="9" t="s">
        <v>75</v>
      </c>
      <c r="C4158" s="12" t="s">
        <v>4735</v>
      </c>
      <c r="D4158" s="5" t="s">
        <v>4736</v>
      </c>
      <c r="E4158" s="9" t="s">
        <v>4736</v>
      </c>
      <c r="F4158" s="5" t="s">
        <v>4</v>
      </c>
      <c r="G4158" s="5" t="s">
        <v>729</v>
      </c>
      <c r="H4158" s="5" t="s">
        <v>4741</v>
      </c>
      <c r="I4158" s="4" t="s">
        <v>4742</v>
      </c>
      <c r="J4158" s="5" t="s">
        <v>4</v>
      </c>
      <c r="K4158" s="5" t="s">
        <v>4</v>
      </c>
      <c r="L4158" s="5" t="s">
        <v>4</v>
      </c>
      <c r="M4158" s="5" t="s">
        <v>5</v>
      </c>
      <c r="N4158" s="5" t="s">
        <v>4743</v>
      </c>
      <c r="O4158" s="18">
        <v>44740</v>
      </c>
      <c r="P4158" s="5" t="s">
        <v>7</v>
      </c>
      <c r="Q4158" s="19">
        <v>10842</v>
      </c>
      <c r="R4158" s="19">
        <v>0</v>
      </c>
      <c r="S4158" s="19">
        <v>10842</v>
      </c>
      <c r="T4158" s="19">
        <v>0</v>
      </c>
    </row>
    <row r="4159" spans="1:20" outlineLevel="3" x14ac:dyDescent="0.35">
      <c r="H4159" s="1" t="s">
        <v>11730</v>
      </c>
      <c r="O4159" s="18"/>
      <c r="Q4159" s="19">
        <f>SUBTOTAL(9,Q4157:Q4158)</f>
        <v>22689</v>
      </c>
      <c r="R4159" s="19">
        <f>SUBTOTAL(9,R4157:R4158)</f>
        <v>0</v>
      </c>
      <c r="S4159" s="19">
        <f>SUBTOTAL(9,S4157:S4158)</f>
        <v>22689</v>
      </c>
      <c r="T4159" s="19">
        <f>SUBTOTAL(9,T4157:T4158)</f>
        <v>0</v>
      </c>
    </row>
    <row r="4160" spans="1:20" ht="29" outlineLevel="4" x14ac:dyDescent="0.35">
      <c r="A4160" s="9" t="s">
        <v>104</v>
      </c>
      <c r="B4160" s="9" t="s">
        <v>105</v>
      </c>
      <c r="C4160" s="12" t="s">
        <v>4735</v>
      </c>
      <c r="D4160" s="5" t="s">
        <v>4744</v>
      </c>
      <c r="E4160" s="9" t="s">
        <v>4744</v>
      </c>
      <c r="F4160" s="5" t="s">
        <v>4</v>
      </c>
      <c r="G4160" s="5" t="s">
        <v>45</v>
      </c>
      <c r="H4160" s="5" t="s">
        <v>4746</v>
      </c>
      <c r="I4160" s="4" t="s">
        <v>4747</v>
      </c>
      <c r="J4160" s="5" t="s">
        <v>4</v>
      </c>
      <c r="K4160" s="5" t="s">
        <v>4</v>
      </c>
      <c r="L4160" s="5" t="s">
        <v>4</v>
      </c>
      <c r="M4160" s="5" t="s">
        <v>5</v>
      </c>
      <c r="N4160" s="5" t="s">
        <v>4745</v>
      </c>
      <c r="O4160" s="18">
        <v>44390</v>
      </c>
      <c r="P4160" s="5" t="s">
        <v>7</v>
      </c>
      <c r="Q4160" s="19">
        <v>444.69</v>
      </c>
      <c r="R4160" s="19">
        <v>0</v>
      </c>
      <c r="S4160" s="19">
        <v>444.69</v>
      </c>
      <c r="T4160" s="19">
        <v>0</v>
      </c>
    </row>
    <row r="4161" spans="1:20" ht="29" outlineLevel="4" x14ac:dyDescent="0.35">
      <c r="A4161" s="9" t="s">
        <v>104</v>
      </c>
      <c r="B4161" s="9" t="s">
        <v>105</v>
      </c>
      <c r="C4161" s="12" t="s">
        <v>4735</v>
      </c>
      <c r="D4161" s="5" t="s">
        <v>4744</v>
      </c>
      <c r="E4161" s="9" t="s">
        <v>4744</v>
      </c>
      <c r="F4161" s="5" t="s">
        <v>49</v>
      </c>
      <c r="G4161" s="5" t="s">
        <v>4</v>
      </c>
      <c r="H4161" s="5" t="s">
        <v>4746</v>
      </c>
      <c r="I4161" s="4" t="s">
        <v>4747</v>
      </c>
      <c r="J4161" s="5" t="s">
        <v>4</v>
      </c>
      <c r="K4161" s="5" t="s">
        <v>4</v>
      </c>
      <c r="L4161" s="5" t="s">
        <v>4</v>
      </c>
      <c r="M4161" s="5" t="s">
        <v>5</v>
      </c>
      <c r="N4161" s="5" t="s">
        <v>4745</v>
      </c>
      <c r="O4161" s="18">
        <v>44390</v>
      </c>
      <c r="P4161" s="5" t="s">
        <v>7</v>
      </c>
      <c r="Q4161" s="19">
        <v>7115.31</v>
      </c>
      <c r="R4161" s="19">
        <v>7115.31</v>
      </c>
      <c r="S4161" s="19">
        <v>0</v>
      </c>
      <c r="T4161" s="19">
        <v>0</v>
      </c>
    </row>
    <row r="4162" spans="1:20" outlineLevel="3" x14ac:dyDescent="0.35">
      <c r="H4162" s="1" t="s">
        <v>11731</v>
      </c>
      <c r="O4162" s="18"/>
      <c r="Q4162" s="19">
        <f>SUBTOTAL(9,Q4160:Q4161)</f>
        <v>7560</v>
      </c>
      <c r="R4162" s="19">
        <f>SUBTOTAL(9,R4160:R4161)</f>
        <v>7115.31</v>
      </c>
      <c r="S4162" s="19">
        <f>SUBTOTAL(9,S4160:S4161)</f>
        <v>444.69</v>
      </c>
      <c r="T4162" s="19">
        <f>SUBTOTAL(9,T4160:T4161)</f>
        <v>0</v>
      </c>
    </row>
    <row r="4163" spans="1:20" ht="29" outlineLevel="4" x14ac:dyDescent="0.35">
      <c r="A4163" s="9" t="s">
        <v>104</v>
      </c>
      <c r="B4163" s="9" t="s">
        <v>105</v>
      </c>
      <c r="C4163" s="12" t="s">
        <v>4735</v>
      </c>
      <c r="D4163" s="5" t="s">
        <v>4744</v>
      </c>
      <c r="E4163" s="9" t="s">
        <v>4744</v>
      </c>
      <c r="F4163" s="5" t="s">
        <v>4</v>
      </c>
      <c r="G4163" s="5" t="s">
        <v>50</v>
      </c>
      <c r="H4163" s="5" t="s">
        <v>4749</v>
      </c>
      <c r="I4163" s="4" t="s">
        <v>4750</v>
      </c>
      <c r="J4163" s="5" t="s">
        <v>4</v>
      </c>
      <c r="K4163" s="5" t="s">
        <v>4</v>
      </c>
      <c r="L4163" s="5" t="s">
        <v>4</v>
      </c>
      <c r="M4163" s="5" t="s">
        <v>5</v>
      </c>
      <c r="N4163" s="5" t="s">
        <v>4748</v>
      </c>
      <c r="O4163" s="18">
        <v>44504</v>
      </c>
      <c r="P4163" s="5" t="s">
        <v>7</v>
      </c>
      <c r="Q4163" s="19">
        <v>18447.330000000002</v>
      </c>
      <c r="R4163" s="19">
        <v>0</v>
      </c>
      <c r="S4163" s="19">
        <v>18447.330000000002</v>
      </c>
      <c r="T4163" s="19">
        <v>0</v>
      </c>
    </row>
    <row r="4164" spans="1:20" ht="29" outlineLevel="4" x14ac:dyDescent="0.35">
      <c r="A4164" s="9" t="s">
        <v>104</v>
      </c>
      <c r="B4164" s="9" t="s">
        <v>105</v>
      </c>
      <c r="C4164" s="12" t="s">
        <v>4735</v>
      </c>
      <c r="D4164" s="5" t="s">
        <v>4744</v>
      </c>
      <c r="E4164" s="9" t="s">
        <v>4744</v>
      </c>
      <c r="F4164" s="5" t="s">
        <v>49</v>
      </c>
      <c r="G4164" s="5" t="s">
        <v>4</v>
      </c>
      <c r="H4164" s="5" t="s">
        <v>4749</v>
      </c>
      <c r="I4164" s="4" t="s">
        <v>4750</v>
      </c>
      <c r="J4164" s="5" t="s">
        <v>4</v>
      </c>
      <c r="K4164" s="5" t="s">
        <v>4</v>
      </c>
      <c r="L4164" s="5" t="s">
        <v>4</v>
      </c>
      <c r="M4164" s="5" t="s">
        <v>5</v>
      </c>
      <c r="N4164" s="5" t="s">
        <v>4748</v>
      </c>
      <c r="O4164" s="18">
        <v>44504</v>
      </c>
      <c r="P4164" s="5" t="s">
        <v>7</v>
      </c>
      <c r="Q4164" s="19">
        <v>147578.67000000001</v>
      </c>
      <c r="R4164" s="19">
        <v>147578.67000000001</v>
      </c>
      <c r="S4164" s="19">
        <v>0</v>
      </c>
      <c r="T4164" s="19">
        <v>0</v>
      </c>
    </row>
    <row r="4165" spans="1:20" outlineLevel="3" x14ac:dyDescent="0.35">
      <c r="H4165" s="1" t="s">
        <v>11732</v>
      </c>
      <c r="O4165" s="18"/>
      <c r="Q4165" s="19">
        <f>SUBTOTAL(9,Q4163:Q4164)</f>
        <v>166026</v>
      </c>
      <c r="R4165" s="19">
        <f>SUBTOTAL(9,R4163:R4164)</f>
        <v>147578.67000000001</v>
      </c>
      <c r="S4165" s="19">
        <f>SUBTOTAL(9,S4163:S4164)</f>
        <v>18447.330000000002</v>
      </c>
      <c r="T4165" s="19">
        <f>SUBTOTAL(9,T4163:T4164)</f>
        <v>0</v>
      </c>
    </row>
    <row r="4166" spans="1:20" ht="29" outlineLevel="4" x14ac:dyDescent="0.35">
      <c r="A4166" s="9" t="s">
        <v>104</v>
      </c>
      <c r="B4166" s="9" t="s">
        <v>105</v>
      </c>
      <c r="C4166" s="12" t="s">
        <v>4735</v>
      </c>
      <c r="D4166" s="5" t="s">
        <v>4744</v>
      </c>
      <c r="E4166" s="9" t="s">
        <v>4744</v>
      </c>
      <c r="F4166" s="5" t="s">
        <v>49</v>
      </c>
      <c r="G4166" s="5" t="s">
        <v>4</v>
      </c>
      <c r="H4166" s="5" t="s">
        <v>4752</v>
      </c>
      <c r="I4166" s="4" t="s">
        <v>4753</v>
      </c>
      <c r="J4166" s="5" t="s">
        <v>4</v>
      </c>
      <c r="K4166" s="5" t="s">
        <v>4</v>
      </c>
      <c r="L4166" s="5" t="s">
        <v>4</v>
      </c>
      <c r="M4166" s="5" t="s">
        <v>5</v>
      </c>
      <c r="N4166" s="5" t="s">
        <v>4751</v>
      </c>
      <c r="O4166" s="18">
        <v>44398</v>
      </c>
      <c r="P4166" s="5" t="s">
        <v>7</v>
      </c>
      <c r="Q4166" s="19">
        <v>43806</v>
      </c>
      <c r="R4166" s="19">
        <v>43806</v>
      </c>
      <c r="S4166" s="19">
        <v>0</v>
      </c>
      <c r="T4166" s="19">
        <v>0</v>
      </c>
    </row>
    <row r="4167" spans="1:20" ht="29" outlineLevel="4" x14ac:dyDescent="0.35">
      <c r="A4167" s="9" t="s">
        <v>104</v>
      </c>
      <c r="B4167" s="9" t="s">
        <v>105</v>
      </c>
      <c r="C4167" s="12" t="s">
        <v>4735</v>
      </c>
      <c r="D4167" s="5" t="s">
        <v>4744</v>
      </c>
      <c r="E4167" s="9" t="s">
        <v>4744</v>
      </c>
      <c r="F4167" s="5" t="s">
        <v>49</v>
      </c>
      <c r="G4167" s="5" t="s">
        <v>4</v>
      </c>
      <c r="H4167" s="5" t="s">
        <v>4752</v>
      </c>
      <c r="I4167" s="4" t="s">
        <v>4753</v>
      </c>
      <c r="J4167" s="5" t="s">
        <v>4</v>
      </c>
      <c r="K4167" s="5" t="s">
        <v>4</v>
      </c>
      <c r="L4167" s="5" t="s">
        <v>4</v>
      </c>
      <c r="M4167" s="5" t="s">
        <v>5</v>
      </c>
      <c r="N4167" s="5" t="s">
        <v>4754</v>
      </c>
      <c r="O4167" s="18">
        <v>44473</v>
      </c>
      <c r="P4167" s="5" t="s">
        <v>7</v>
      </c>
      <c r="Q4167" s="19">
        <v>57657</v>
      </c>
      <c r="R4167" s="19">
        <v>57657</v>
      </c>
      <c r="S4167" s="19">
        <v>0</v>
      </c>
      <c r="T4167" s="19">
        <v>0</v>
      </c>
    </row>
    <row r="4168" spans="1:20" ht="29" outlineLevel="4" x14ac:dyDescent="0.35">
      <c r="A4168" s="9" t="s">
        <v>104</v>
      </c>
      <c r="B4168" s="9" t="s">
        <v>105</v>
      </c>
      <c r="C4168" s="12" t="s">
        <v>4735</v>
      </c>
      <c r="D4168" s="5" t="s">
        <v>4744</v>
      </c>
      <c r="E4168" s="9" t="s">
        <v>4744</v>
      </c>
      <c r="F4168" s="5" t="s">
        <v>49</v>
      </c>
      <c r="G4168" s="5" t="s">
        <v>4</v>
      </c>
      <c r="H4168" s="5" t="s">
        <v>4752</v>
      </c>
      <c r="I4168" s="4" t="s">
        <v>4753</v>
      </c>
      <c r="J4168" s="5" t="s">
        <v>4</v>
      </c>
      <c r="K4168" s="5" t="s">
        <v>4</v>
      </c>
      <c r="L4168" s="5" t="s">
        <v>4</v>
      </c>
      <c r="M4168" s="5" t="s">
        <v>5</v>
      </c>
      <c r="N4168" s="5" t="s">
        <v>4755</v>
      </c>
      <c r="O4168" s="18">
        <v>44508</v>
      </c>
      <c r="P4168" s="5" t="s">
        <v>7</v>
      </c>
      <c r="Q4168" s="19">
        <v>94883</v>
      </c>
      <c r="R4168" s="19">
        <v>94883</v>
      </c>
      <c r="S4168" s="19">
        <v>0</v>
      </c>
      <c r="T4168" s="19">
        <v>0</v>
      </c>
    </row>
    <row r="4169" spans="1:20" ht="29" outlineLevel="4" x14ac:dyDescent="0.35">
      <c r="A4169" s="9" t="s">
        <v>104</v>
      </c>
      <c r="B4169" s="9" t="s">
        <v>105</v>
      </c>
      <c r="C4169" s="12" t="s">
        <v>4735</v>
      </c>
      <c r="D4169" s="5" t="s">
        <v>4744</v>
      </c>
      <c r="E4169" s="9" t="s">
        <v>4744</v>
      </c>
      <c r="F4169" s="5" t="s">
        <v>49</v>
      </c>
      <c r="G4169" s="5" t="s">
        <v>4</v>
      </c>
      <c r="H4169" s="5" t="s">
        <v>4752</v>
      </c>
      <c r="I4169" s="4" t="s">
        <v>4753</v>
      </c>
      <c r="J4169" s="5" t="s">
        <v>4</v>
      </c>
      <c r="K4169" s="5" t="s">
        <v>4</v>
      </c>
      <c r="L4169" s="5" t="s">
        <v>4</v>
      </c>
      <c r="M4169" s="5" t="s">
        <v>5</v>
      </c>
      <c r="N4169" s="5" t="s">
        <v>4756</v>
      </c>
      <c r="O4169" s="18">
        <v>44610</v>
      </c>
      <c r="P4169" s="5" t="s">
        <v>7</v>
      </c>
      <c r="Q4169" s="19">
        <v>59823</v>
      </c>
      <c r="R4169" s="19">
        <v>59823</v>
      </c>
      <c r="S4169" s="19">
        <v>0</v>
      </c>
      <c r="T4169" s="19">
        <v>0</v>
      </c>
    </row>
    <row r="4170" spans="1:20" ht="29" outlineLevel="4" x14ac:dyDescent="0.35">
      <c r="A4170" s="9" t="s">
        <v>104</v>
      </c>
      <c r="B4170" s="9" t="s">
        <v>105</v>
      </c>
      <c r="C4170" s="12" t="s">
        <v>4735</v>
      </c>
      <c r="D4170" s="5" t="s">
        <v>4744</v>
      </c>
      <c r="E4170" s="9" t="s">
        <v>4744</v>
      </c>
      <c r="F4170" s="5" t="s">
        <v>49</v>
      </c>
      <c r="G4170" s="5" t="s">
        <v>4</v>
      </c>
      <c r="H4170" s="5" t="s">
        <v>4752</v>
      </c>
      <c r="I4170" s="4" t="s">
        <v>4753</v>
      </c>
      <c r="J4170" s="5" t="s">
        <v>4</v>
      </c>
      <c r="K4170" s="5" t="s">
        <v>4</v>
      </c>
      <c r="L4170" s="5" t="s">
        <v>4</v>
      </c>
      <c r="M4170" s="5" t="s">
        <v>5</v>
      </c>
      <c r="N4170" s="5" t="s">
        <v>4757</v>
      </c>
      <c r="O4170" s="18">
        <v>44657</v>
      </c>
      <c r="P4170" s="5" t="s">
        <v>7</v>
      </c>
      <c r="Q4170" s="19">
        <v>76798</v>
      </c>
      <c r="R4170" s="19">
        <v>76798</v>
      </c>
      <c r="S4170" s="19">
        <v>0</v>
      </c>
      <c r="T4170" s="19">
        <v>0</v>
      </c>
    </row>
    <row r="4171" spans="1:20" outlineLevel="3" x14ac:dyDescent="0.35">
      <c r="H4171" s="1" t="s">
        <v>11733</v>
      </c>
      <c r="O4171" s="18"/>
      <c r="Q4171" s="19">
        <f>SUBTOTAL(9,Q4166:Q4170)</f>
        <v>332967</v>
      </c>
      <c r="R4171" s="19">
        <f>SUBTOTAL(9,R4166:R4170)</f>
        <v>332967</v>
      </c>
      <c r="S4171" s="19">
        <f>SUBTOTAL(9,S4166:S4170)</f>
        <v>0</v>
      </c>
      <c r="T4171" s="19">
        <f>SUBTOTAL(9,T4166:T4170)</f>
        <v>0</v>
      </c>
    </row>
    <row r="4172" spans="1:20" ht="29" outlineLevel="4" x14ac:dyDescent="0.35">
      <c r="A4172" s="9" t="s">
        <v>104</v>
      </c>
      <c r="B4172" s="9" t="s">
        <v>105</v>
      </c>
      <c r="C4172" s="12" t="s">
        <v>4735</v>
      </c>
      <c r="D4172" s="5" t="s">
        <v>4744</v>
      </c>
      <c r="E4172" s="9" t="s">
        <v>4744</v>
      </c>
      <c r="F4172" s="5" t="s">
        <v>4</v>
      </c>
      <c r="G4172" s="5" t="s">
        <v>45</v>
      </c>
      <c r="H4172" s="5" t="s">
        <v>4759</v>
      </c>
      <c r="I4172" s="4" t="s">
        <v>4760</v>
      </c>
      <c r="J4172" s="5" t="s">
        <v>4</v>
      </c>
      <c r="K4172" s="5" t="s">
        <v>4</v>
      </c>
      <c r="L4172" s="5" t="s">
        <v>4</v>
      </c>
      <c r="M4172" s="5" t="s">
        <v>5</v>
      </c>
      <c r="N4172" s="5" t="s">
        <v>4758</v>
      </c>
      <c r="O4172" s="18">
        <v>44473</v>
      </c>
      <c r="P4172" s="5" t="s">
        <v>7</v>
      </c>
      <c r="Q4172" s="19">
        <v>1354.05</v>
      </c>
      <c r="R4172" s="19">
        <v>0</v>
      </c>
      <c r="S4172" s="19">
        <v>1354.05</v>
      </c>
      <c r="T4172" s="19">
        <v>0</v>
      </c>
    </row>
    <row r="4173" spans="1:20" ht="29" outlineLevel="4" x14ac:dyDescent="0.35">
      <c r="A4173" s="9" t="s">
        <v>104</v>
      </c>
      <c r="B4173" s="9" t="s">
        <v>105</v>
      </c>
      <c r="C4173" s="12" t="s">
        <v>4735</v>
      </c>
      <c r="D4173" s="5" t="s">
        <v>4744</v>
      </c>
      <c r="E4173" s="9" t="s">
        <v>4744</v>
      </c>
      <c r="F4173" s="5" t="s">
        <v>4</v>
      </c>
      <c r="G4173" s="5" t="s">
        <v>45</v>
      </c>
      <c r="H4173" s="5" t="s">
        <v>4759</v>
      </c>
      <c r="I4173" s="4" t="s">
        <v>4760</v>
      </c>
      <c r="J4173" s="5" t="s">
        <v>4</v>
      </c>
      <c r="K4173" s="5" t="s">
        <v>4</v>
      </c>
      <c r="L4173" s="5" t="s">
        <v>4</v>
      </c>
      <c r="M4173" s="5" t="s">
        <v>5</v>
      </c>
      <c r="N4173" s="5" t="s">
        <v>4761</v>
      </c>
      <c r="O4173" s="18">
        <v>44508</v>
      </c>
      <c r="P4173" s="5" t="s">
        <v>7</v>
      </c>
      <c r="Q4173" s="19">
        <v>1358.59</v>
      </c>
      <c r="R4173" s="19">
        <v>0</v>
      </c>
      <c r="S4173" s="19">
        <v>1358.59</v>
      </c>
      <c r="T4173" s="19">
        <v>0</v>
      </c>
    </row>
    <row r="4174" spans="1:20" ht="29" outlineLevel="4" x14ac:dyDescent="0.35">
      <c r="A4174" s="9" t="s">
        <v>104</v>
      </c>
      <c r="B4174" s="9" t="s">
        <v>105</v>
      </c>
      <c r="C4174" s="12" t="s">
        <v>4735</v>
      </c>
      <c r="D4174" s="5" t="s">
        <v>4744</v>
      </c>
      <c r="E4174" s="9" t="s">
        <v>4744</v>
      </c>
      <c r="F4174" s="5" t="s">
        <v>4</v>
      </c>
      <c r="G4174" s="5" t="s">
        <v>45</v>
      </c>
      <c r="H4174" s="5" t="s">
        <v>4759</v>
      </c>
      <c r="I4174" s="4" t="s">
        <v>4760</v>
      </c>
      <c r="J4174" s="5" t="s">
        <v>4</v>
      </c>
      <c r="K4174" s="5" t="s">
        <v>4</v>
      </c>
      <c r="L4174" s="5" t="s">
        <v>4</v>
      </c>
      <c r="M4174" s="5" t="s">
        <v>5</v>
      </c>
      <c r="N4174" s="5" t="s">
        <v>4762</v>
      </c>
      <c r="O4174" s="18">
        <v>44573</v>
      </c>
      <c r="P4174" s="5" t="s">
        <v>7</v>
      </c>
      <c r="Q4174" s="19">
        <v>361.06</v>
      </c>
      <c r="R4174" s="19">
        <v>0</v>
      </c>
      <c r="S4174" s="19">
        <v>361.06</v>
      </c>
      <c r="T4174" s="19">
        <v>0</v>
      </c>
    </row>
    <row r="4175" spans="1:20" ht="29" outlineLevel="4" x14ac:dyDescent="0.35">
      <c r="A4175" s="9" t="s">
        <v>104</v>
      </c>
      <c r="B4175" s="9" t="s">
        <v>105</v>
      </c>
      <c r="C4175" s="12" t="s">
        <v>4735</v>
      </c>
      <c r="D4175" s="5" t="s">
        <v>4744</v>
      </c>
      <c r="E4175" s="9" t="s">
        <v>4744</v>
      </c>
      <c r="F4175" s="5" t="s">
        <v>4</v>
      </c>
      <c r="G4175" s="5" t="s">
        <v>45</v>
      </c>
      <c r="H4175" s="5" t="s">
        <v>4759</v>
      </c>
      <c r="I4175" s="4" t="s">
        <v>4760</v>
      </c>
      <c r="J4175" s="5" t="s">
        <v>4</v>
      </c>
      <c r="K4175" s="5" t="s">
        <v>4</v>
      </c>
      <c r="L4175" s="5" t="s">
        <v>4</v>
      </c>
      <c r="M4175" s="5" t="s">
        <v>5</v>
      </c>
      <c r="N4175" s="5" t="s">
        <v>4763</v>
      </c>
      <c r="O4175" s="18">
        <v>44608</v>
      </c>
      <c r="P4175" s="5" t="s">
        <v>7</v>
      </c>
      <c r="Q4175" s="19">
        <v>584.16999999999996</v>
      </c>
      <c r="R4175" s="19">
        <v>0</v>
      </c>
      <c r="S4175" s="19">
        <v>584.16999999999996</v>
      </c>
      <c r="T4175" s="19">
        <v>0</v>
      </c>
    </row>
    <row r="4176" spans="1:20" ht="29" outlineLevel="4" x14ac:dyDescent="0.35">
      <c r="A4176" s="9" t="s">
        <v>104</v>
      </c>
      <c r="B4176" s="9" t="s">
        <v>105</v>
      </c>
      <c r="C4176" s="12" t="s">
        <v>4735</v>
      </c>
      <c r="D4176" s="5" t="s">
        <v>4744</v>
      </c>
      <c r="E4176" s="9" t="s">
        <v>4744</v>
      </c>
      <c r="F4176" s="5" t="s">
        <v>4</v>
      </c>
      <c r="G4176" s="5" t="s">
        <v>45</v>
      </c>
      <c r="H4176" s="5" t="s">
        <v>4759</v>
      </c>
      <c r="I4176" s="4" t="s">
        <v>4760</v>
      </c>
      <c r="J4176" s="5" t="s">
        <v>4</v>
      </c>
      <c r="K4176" s="5" t="s">
        <v>4</v>
      </c>
      <c r="L4176" s="5" t="s">
        <v>4</v>
      </c>
      <c r="M4176" s="5" t="s">
        <v>5</v>
      </c>
      <c r="N4176" s="5" t="s">
        <v>4764</v>
      </c>
      <c r="O4176" s="18">
        <v>44643</v>
      </c>
      <c r="P4176" s="5" t="s">
        <v>7</v>
      </c>
      <c r="Q4176" s="19">
        <v>1168.3499999999999</v>
      </c>
      <c r="R4176" s="19">
        <v>0</v>
      </c>
      <c r="S4176" s="19">
        <v>1168.3499999999999</v>
      </c>
      <c r="T4176" s="19">
        <v>0</v>
      </c>
    </row>
    <row r="4177" spans="1:20" ht="29" outlineLevel="4" x14ac:dyDescent="0.35">
      <c r="A4177" s="9" t="s">
        <v>104</v>
      </c>
      <c r="B4177" s="9" t="s">
        <v>105</v>
      </c>
      <c r="C4177" s="12" t="s">
        <v>4735</v>
      </c>
      <c r="D4177" s="5" t="s">
        <v>4744</v>
      </c>
      <c r="E4177" s="9" t="s">
        <v>4744</v>
      </c>
      <c r="F4177" s="5" t="s">
        <v>4</v>
      </c>
      <c r="G4177" s="5" t="s">
        <v>45</v>
      </c>
      <c r="H4177" s="5" t="s">
        <v>4759</v>
      </c>
      <c r="I4177" s="4" t="s">
        <v>4760</v>
      </c>
      <c r="J4177" s="5" t="s">
        <v>4</v>
      </c>
      <c r="K4177" s="5" t="s">
        <v>4</v>
      </c>
      <c r="L4177" s="5" t="s">
        <v>4</v>
      </c>
      <c r="M4177" s="5" t="s">
        <v>5</v>
      </c>
      <c r="N4177" s="5" t="s">
        <v>4765</v>
      </c>
      <c r="O4177" s="18">
        <v>44670</v>
      </c>
      <c r="P4177" s="5" t="s">
        <v>7</v>
      </c>
      <c r="Q4177" s="19">
        <v>584.16999999999996</v>
      </c>
      <c r="R4177" s="19">
        <v>0</v>
      </c>
      <c r="S4177" s="19">
        <v>584.16999999999996</v>
      </c>
      <c r="T4177" s="19">
        <v>0</v>
      </c>
    </row>
    <row r="4178" spans="1:20" ht="29" outlineLevel="4" x14ac:dyDescent="0.35">
      <c r="A4178" s="9" t="s">
        <v>104</v>
      </c>
      <c r="B4178" s="9" t="s">
        <v>105</v>
      </c>
      <c r="C4178" s="12" t="s">
        <v>4735</v>
      </c>
      <c r="D4178" s="5" t="s">
        <v>4744</v>
      </c>
      <c r="E4178" s="9" t="s">
        <v>4744</v>
      </c>
      <c r="F4178" s="5" t="s">
        <v>49</v>
      </c>
      <c r="G4178" s="5" t="s">
        <v>4</v>
      </c>
      <c r="H4178" s="5" t="s">
        <v>4759</v>
      </c>
      <c r="I4178" s="4" t="s">
        <v>4760</v>
      </c>
      <c r="J4178" s="5" t="s">
        <v>4</v>
      </c>
      <c r="K4178" s="5" t="s">
        <v>4</v>
      </c>
      <c r="L4178" s="5" t="s">
        <v>4</v>
      </c>
      <c r="M4178" s="5" t="s">
        <v>5</v>
      </c>
      <c r="N4178" s="5" t="s">
        <v>4758</v>
      </c>
      <c r="O4178" s="18">
        <v>44473</v>
      </c>
      <c r="P4178" s="5" t="s">
        <v>7</v>
      </c>
      <c r="Q4178" s="19">
        <v>21664.95</v>
      </c>
      <c r="R4178" s="19">
        <v>21664.95</v>
      </c>
      <c r="S4178" s="19">
        <v>0</v>
      </c>
      <c r="T4178" s="19">
        <v>0</v>
      </c>
    </row>
    <row r="4179" spans="1:20" ht="29" outlineLevel="4" x14ac:dyDescent="0.35">
      <c r="A4179" s="9" t="s">
        <v>104</v>
      </c>
      <c r="B4179" s="9" t="s">
        <v>105</v>
      </c>
      <c r="C4179" s="12" t="s">
        <v>4735</v>
      </c>
      <c r="D4179" s="5" t="s">
        <v>4744</v>
      </c>
      <c r="E4179" s="9" t="s">
        <v>4744</v>
      </c>
      <c r="F4179" s="5" t="s">
        <v>49</v>
      </c>
      <c r="G4179" s="5" t="s">
        <v>4</v>
      </c>
      <c r="H4179" s="5" t="s">
        <v>4759</v>
      </c>
      <c r="I4179" s="4" t="s">
        <v>4760</v>
      </c>
      <c r="J4179" s="5" t="s">
        <v>4</v>
      </c>
      <c r="K4179" s="5" t="s">
        <v>4</v>
      </c>
      <c r="L4179" s="5" t="s">
        <v>4</v>
      </c>
      <c r="M4179" s="5" t="s">
        <v>5</v>
      </c>
      <c r="N4179" s="5" t="s">
        <v>4761</v>
      </c>
      <c r="O4179" s="18">
        <v>44508</v>
      </c>
      <c r="P4179" s="5" t="s">
        <v>7</v>
      </c>
      <c r="Q4179" s="19">
        <v>21737.41</v>
      </c>
      <c r="R4179" s="19">
        <v>21737.41</v>
      </c>
      <c r="S4179" s="19">
        <v>0</v>
      </c>
      <c r="T4179" s="19">
        <v>0</v>
      </c>
    </row>
    <row r="4180" spans="1:20" ht="29" outlineLevel="4" x14ac:dyDescent="0.35">
      <c r="A4180" s="9" t="s">
        <v>104</v>
      </c>
      <c r="B4180" s="9" t="s">
        <v>105</v>
      </c>
      <c r="C4180" s="12" t="s">
        <v>4735</v>
      </c>
      <c r="D4180" s="5" t="s">
        <v>4744</v>
      </c>
      <c r="E4180" s="9" t="s">
        <v>4744</v>
      </c>
      <c r="F4180" s="5" t="s">
        <v>49</v>
      </c>
      <c r="G4180" s="5" t="s">
        <v>4</v>
      </c>
      <c r="H4180" s="5" t="s">
        <v>4759</v>
      </c>
      <c r="I4180" s="4" t="s">
        <v>4760</v>
      </c>
      <c r="J4180" s="5" t="s">
        <v>4</v>
      </c>
      <c r="K4180" s="5" t="s">
        <v>4</v>
      </c>
      <c r="L4180" s="5" t="s">
        <v>4</v>
      </c>
      <c r="M4180" s="5" t="s">
        <v>5</v>
      </c>
      <c r="N4180" s="5" t="s">
        <v>4762</v>
      </c>
      <c r="O4180" s="18">
        <v>44573</v>
      </c>
      <c r="P4180" s="5" t="s">
        <v>7</v>
      </c>
      <c r="Q4180" s="19">
        <v>5776.94</v>
      </c>
      <c r="R4180" s="19">
        <v>5776.94</v>
      </c>
      <c r="S4180" s="19">
        <v>0</v>
      </c>
      <c r="T4180" s="19">
        <v>0</v>
      </c>
    </row>
    <row r="4181" spans="1:20" ht="29" outlineLevel="4" x14ac:dyDescent="0.35">
      <c r="A4181" s="9" t="s">
        <v>104</v>
      </c>
      <c r="B4181" s="9" t="s">
        <v>105</v>
      </c>
      <c r="C4181" s="12" t="s">
        <v>4735</v>
      </c>
      <c r="D4181" s="5" t="s">
        <v>4744</v>
      </c>
      <c r="E4181" s="9" t="s">
        <v>4744</v>
      </c>
      <c r="F4181" s="5" t="s">
        <v>49</v>
      </c>
      <c r="G4181" s="5" t="s">
        <v>4</v>
      </c>
      <c r="H4181" s="5" t="s">
        <v>4759</v>
      </c>
      <c r="I4181" s="4" t="s">
        <v>4760</v>
      </c>
      <c r="J4181" s="5" t="s">
        <v>4</v>
      </c>
      <c r="K4181" s="5" t="s">
        <v>4</v>
      </c>
      <c r="L4181" s="5" t="s">
        <v>4</v>
      </c>
      <c r="M4181" s="5" t="s">
        <v>5</v>
      </c>
      <c r="N4181" s="5" t="s">
        <v>4763</v>
      </c>
      <c r="O4181" s="18">
        <v>44608</v>
      </c>
      <c r="P4181" s="5" t="s">
        <v>7</v>
      </c>
      <c r="Q4181" s="19">
        <v>9346.83</v>
      </c>
      <c r="R4181" s="19">
        <v>9346.83</v>
      </c>
      <c r="S4181" s="19">
        <v>0</v>
      </c>
      <c r="T4181" s="19">
        <v>0</v>
      </c>
    </row>
    <row r="4182" spans="1:20" ht="29" outlineLevel="4" x14ac:dyDescent="0.35">
      <c r="A4182" s="9" t="s">
        <v>104</v>
      </c>
      <c r="B4182" s="9" t="s">
        <v>105</v>
      </c>
      <c r="C4182" s="12" t="s">
        <v>4735</v>
      </c>
      <c r="D4182" s="5" t="s">
        <v>4744</v>
      </c>
      <c r="E4182" s="9" t="s">
        <v>4744</v>
      </c>
      <c r="F4182" s="5" t="s">
        <v>49</v>
      </c>
      <c r="G4182" s="5" t="s">
        <v>4</v>
      </c>
      <c r="H4182" s="5" t="s">
        <v>4759</v>
      </c>
      <c r="I4182" s="4" t="s">
        <v>4760</v>
      </c>
      <c r="J4182" s="5" t="s">
        <v>4</v>
      </c>
      <c r="K4182" s="5" t="s">
        <v>4</v>
      </c>
      <c r="L4182" s="5" t="s">
        <v>4</v>
      </c>
      <c r="M4182" s="5" t="s">
        <v>5</v>
      </c>
      <c r="N4182" s="5" t="s">
        <v>4764</v>
      </c>
      <c r="O4182" s="18">
        <v>44643</v>
      </c>
      <c r="P4182" s="5" t="s">
        <v>7</v>
      </c>
      <c r="Q4182" s="19">
        <v>18693.650000000001</v>
      </c>
      <c r="R4182" s="19">
        <v>18693.650000000001</v>
      </c>
      <c r="S4182" s="19">
        <v>0</v>
      </c>
      <c r="T4182" s="19">
        <v>0</v>
      </c>
    </row>
    <row r="4183" spans="1:20" ht="29" outlineLevel="4" x14ac:dyDescent="0.35">
      <c r="A4183" s="9" t="s">
        <v>104</v>
      </c>
      <c r="B4183" s="9" t="s">
        <v>105</v>
      </c>
      <c r="C4183" s="12" t="s">
        <v>4735</v>
      </c>
      <c r="D4183" s="5" t="s">
        <v>4744</v>
      </c>
      <c r="E4183" s="9" t="s">
        <v>4744</v>
      </c>
      <c r="F4183" s="5" t="s">
        <v>49</v>
      </c>
      <c r="G4183" s="5" t="s">
        <v>4</v>
      </c>
      <c r="H4183" s="5" t="s">
        <v>4759</v>
      </c>
      <c r="I4183" s="4" t="s">
        <v>4760</v>
      </c>
      <c r="J4183" s="5" t="s">
        <v>4</v>
      </c>
      <c r="K4183" s="5" t="s">
        <v>4</v>
      </c>
      <c r="L4183" s="5" t="s">
        <v>4</v>
      </c>
      <c r="M4183" s="5" t="s">
        <v>5</v>
      </c>
      <c r="N4183" s="5" t="s">
        <v>4765</v>
      </c>
      <c r="O4183" s="18">
        <v>44670</v>
      </c>
      <c r="P4183" s="5" t="s">
        <v>7</v>
      </c>
      <c r="Q4183" s="19">
        <v>9346.83</v>
      </c>
      <c r="R4183" s="19">
        <v>9346.83</v>
      </c>
      <c r="S4183" s="19">
        <v>0</v>
      </c>
      <c r="T4183" s="19">
        <v>0</v>
      </c>
    </row>
    <row r="4184" spans="1:20" outlineLevel="3" x14ac:dyDescent="0.35">
      <c r="H4184" s="1" t="s">
        <v>11734</v>
      </c>
      <c r="O4184" s="18"/>
      <c r="Q4184" s="19">
        <f>SUBTOTAL(9,Q4172:Q4183)</f>
        <v>91977.000000000015</v>
      </c>
      <c r="R4184" s="19">
        <f>SUBTOTAL(9,R4172:R4183)</f>
        <v>86566.61</v>
      </c>
      <c r="S4184" s="19">
        <f>SUBTOTAL(9,S4172:S4183)</f>
        <v>5410.3899999999994</v>
      </c>
      <c r="T4184" s="19">
        <f>SUBTOTAL(9,T4172:T4183)</f>
        <v>0</v>
      </c>
    </row>
    <row r="4185" spans="1:20" outlineLevel="4" x14ac:dyDescent="0.35">
      <c r="A4185" s="9" t="s">
        <v>74</v>
      </c>
      <c r="B4185" s="9" t="s">
        <v>75</v>
      </c>
      <c r="C4185" s="12" t="s">
        <v>4735</v>
      </c>
      <c r="D4185" s="5" t="s">
        <v>4736</v>
      </c>
      <c r="E4185" s="9" t="s">
        <v>4736</v>
      </c>
      <c r="F4185" s="5" t="s">
        <v>77</v>
      </c>
      <c r="G4185" s="5" t="s">
        <v>4</v>
      </c>
      <c r="H4185" s="5" t="s">
        <v>4767</v>
      </c>
      <c r="I4185" s="4" t="s">
        <v>4768</v>
      </c>
      <c r="J4185" s="5" t="s">
        <v>4</v>
      </c>
      <c r="K4185" s="5" t="s">
        <v>4</v>
      </c>
      <c r="L4185" s="5" t="s">
        <v>4</v>
      </c>
      <c r="M4185" s="5" t="s">
        <v>5</v>
      </c>
      <c r="N4185" s="5" t="s">
        <v>4766</v>
      </c>
      <c r="O4185" s="18">
        <v>44713</v>
      </c>
      <c r="P4185" s="5" t="s">
        <v>7</v>
      </c>
      <c r="Q4185" s="19">
        <v>10198</v>
      </c>
      <c r="R4185" s="19">
        <v>10198</v>
      </c>
      <c r="S4185" s="19">
        <v>0</v>
      </c>
      <c r="T4185" s="19">
        <v>0</v>
      </c>
    </row>
    <row r="4186" spans="1:20" outlineLevel="3" x14ac:dyDescent="0.35">
      <c r="H4186" s="1" t="s">
        <v>11735</v>
      </c>
      <c r="O4186" s="18"/>
      <c r="Q4186" s="19">
        <f>SUBTOTAL(9,Q4185:Q4185)</f>
        <v>10198</v>
      </c>
      <c r="R4186" s="19">
        <f>SUBTOTAL(9,R4185:R4185)</f>
        <v>10198</v>
      </c>
      <c r="S4186" s="19">
        <f>SUBTOTAL(9,S4185:S4185)</f>
        <v>0</v>
      </c>
      <c r="T4186" s="19">
        <f>SUBTOTAL(9,T4185:T4185)</f>
        <v>0</v>
      </c>
    </row>
    <row r="4187" spans="1:20" outlineLevel="4" x14ac:dyDescent="0.35">
      <c r="A4187" s="9" t="s">
        <v>104</v>
      </c>
      <c r="B4187" s="9" t="s">
        <v>105</v>
      </c>
      <c r="C4187" s="12" t="s">
        <v>4735</v>
      </c>
      <c r="D4187" s="5" t="s">
        <v>4744</v>
      </c>
      <c r="E4187" s="9" t="s">
        <v>4744</v>
      </c>
      <c r="F4187" s="5" t="s">
        <v>4</v>
      </c>
      <c r="G4187" s="5" t="s">
        <v>106</v>
      </c>
      <c r="H4187" s="5" t="s">
        <v>108</v>
      </c>
      <c r="I4187" s="20" t="s">
        <v>12479</v>
      </c>
      <c r="J4187" s="5" t="s">
        <v>4</v>
      </c>
      <c r="K4187" s="5" t="s">
        <v>4</v>
      </c>
      <c r="L4187" s="5" t="s">
        <v>4</v>
      </c>
      <c r="M4187" s="5" t="s">
        <v>5</v>
      </c>
      <c r="N4187" s="5" t="s">
        <v>4769</v>
      </c>
      <c r="O4187" s="18">
        <v>44524</v>
      </c>
      <c r="P4187" s="5" t="s">
        <v>7</v>
      </c>
      <c r="Q4187" s="19">
        <v>60790</v>
      </c>
      <c r="R4187" s="19">
        <v>0</v>
      </c>
      <c r="S4187" s="19">
        <v>60790</v>
      </c>
      <c r="T4187" s="19">
        <v>0</v>
      </c>
    </row>
    <row r="4188" spans="1:20" outlineLevel="3" x14ac:dyDescent="0.35">
      <c r="H4188" s="1" t="s">
        <v>10932</v>
      </c>
      <c r="O4188" s="18"/>
      <c r="Q4188" s="19">
        <f>SUBTOTAL(9,Q4187:Q4187)</f>
        <v>60790</v>
      </c>
      <c r="R4188" s="19">
        <f>SUBTOTAL(9,R4187:R4187)</f>
        <v>0</v>
      </c>
      <c r="S4188" s="19">
        <f>SUBTOTAL(9,S4187:S4187)</f>
        <v>60790</v>
      </c>
      <c r="T4188" s="19">
        <f>SUBTOTAL(9,T4187:T4187)</f>
        <v>0</v>
      </c>
    </row>
    <row r="4189" spans="1:20" outlineLevel="4" x14ac:dyDescent="0.35">
      <c r="A4189" s="9" t="s">
        <v>104</v>
      </c>
      <c r="B4189" s="9" t="s">
        <v>105</v>
      </c>
      <c r="C4189" s="12" t="s">
        <v>4735</v>
      </c>
      <c r="D4189" s="5" t="s">
        <v>4744</v>
      </c>
      <c r="E4189" s="9" t="s">
        <v>4744</v>
      </c>
      <c r="F4189" s="5" t="s">
        <v>4</v>
      </c>
      <c r="G4189" s="5" t="s">
        <v>106</v>
      </c>
      <c r="H4189" s="5" t="s">
        <v>109</v>
      </c>
      <c r="I4189" s="20" t="s">
        <v>12480</v>
      </c>
      <c r="J4189" s="5" t="s">
        <v>4</v>
      </c>
      <c r="K4189" s="5" t="s">
        <v>4</v>
      </c>
      <c r="L4189" s="5" t="s">
        <v>4</v>
      </c>
      <c r="M4189" s="5" t="s">
        <v>5</v>
      </c>
      <c r="N4189" s="5" t="s">
        <v>4769</v>
      </c>
      <c r="O4189" s="18">
        <v>44524</v>
      </c>
      <c r="P4189" s="5" t="s">
        <v>7</v>
      </c>
      <c r="Q4189" s="19">
        <v>60818</v>
      </c>
      <c r="R4189" s="19">
        <v>0</v>
      </c>
      <c r="S4189" s="19">
        <v>60818</v>
      </c>
      <c r="T4189" s="19">
        <v>0</v>
      </c>
    </row>
    <row r="4190" spans="1:20" outlineLevel="3" x14ac:dyDescent="0.35">
      <c r="H4190" s="1" t="s">
        <v>10933</v>
      </c>
      <c r="O4190" s="18"/>
      <c r="Q4190" s="19">
        <f>SUBTOTAL(9,Q4189:Q4189)</f>
        <v>60818</v>
      </c>
      <c r="R4190" s="19">
        <f>SUBTOTAL(9,R4189:R4189)</f>
        <v>0</v>
      </c>
      <c r="S4190" s="19">
        <f>SUBTOTAL(9,S4189:S4189)</f>
        <v>60818</v>
      </c>
      <c r="T4190" s="19">
        <f>SUBTOTAL(9,T4189:T4189)</f>
        <v>0</v>
      </c>
    </row>
    <row r="4191" spans="1:20" outlineLevel="4" x14ac:dyDescent="0.35">
      <c r="A4191" s="9" t="s">
        <v>104</v>
      </c>
      <c r="B4191" s="9" t="s">
        <v>105</v>
      </c>
      <c r="C4191" s="12" t="s">
        <v>4735</v>
      </c>
      <c r="D4191" s="5" t="s">
        <v>4744</v>
      </c>
      <c r="E4191" s="9" t="s">
        <v>4744</v>
      </c>
      <c r="F4191" s="5" t="s">
        <v>4</v>
      </c>
      <c r="G4191" s="5" t="s">
        <v>106</v>
      </c>
      <c r="H4191" s="5" t="s">
        <v>110</v>
      </c>
      <c r="I4191" s="20" t="s">
        <v>12481</v>
      </c>
      <c r="J4191" s="5" t="s">
        <v>4</v>
      </c>
      <c r="K4191" s="5" t="s">
        <v>4</v>
      </c>
      <c r="L4191" s="5" t="s">
        <v>4</v>
      </c>
      <c r="M4191" s="5" t="s">
        <v>5</v>
      </c>
      <c r="N4191" s="5" t="s">
        <v>4769</v>
      </c>
      <c r="O4191" s="18">
        <v>44524</v>
      </c>
      <c r="P4191" s="5" t="s">
        <v>7</v>
      </c>
      <c r="Q4191" s="19">
        <v>8683</v>
      </c>
      <c r="R4191" s="19">
        <v>0</v>
      </c>
      <c r="S4191" s="19">
        <v>8683</v>
      </c>
      <c r="T4191" s="19">
        <v>0</v>
      </c>
    </row>
    <row r="4192" spans="1:20" outlineLevel="3" x14ac:dyDescent="0.35">
      <c r="H4192" s="1" t="s">
        <v>10934</v>
      </c>
      <c r="O4192" s="18"/>
      <c r="Q4192" s="19">
        <f>SUBTOTAL(9,Q4191:Q4191)</f>
        <v>8683</v>
      </c>
      <c r="R4192" s="19">
        <f>SUBTOTAL(9,R4191:R4191)</f>
        <v>0</v>
      </c>
      <c r="S4192" s="19">
        <f>SUBTOTAL(9,S4191:S4191)</f>
        <v>8683</v>
      </c>
      <c r="T4192" s="19">
        <f>SUBTOTAL(9,T4191:T4191)</f>
        <v>0</v>
      </c>
    </row>
    <row r="4193" spans="1:20" outlineLevel="4" x14ac:dyDescent="0.35">
      <c r="A4193" s="9" t="s">
        <v>74</v>
      </c>
      <c r="B4193" s="9" t="s">
        <v>75</v>
      </c>
      <c r="C4193" s="12" t="s">
        <v>4735</v>
      </c>
      <c r="D4193" s="5" t="s">
        <v>4736</v>
      </c>
      <c r="E4193" s="9" t="s">
        <v>4736</v>
      </c>
      <c r="F4193" s="5" t="s">
        <v>4</v>
      </c>
      <c r="G4193" s="5" t="s">
        <v>729</v>
      </c>
      <c r="H4193" s="5" t="s">
        <v>4771</v>
      </c>
      <c r="I4193" s="4" t="s">
        <v>4768</v>
      </c>
      <c r="J4193" s="5" t="s">
        <v>4</v>
      </c>
      <c r="K4193" s="5" t="s">
        <v>4</v>
      </c>
      <c r="L4193" s="5" t="s">
        <v>4</v>
      </c>
      <c r="M4193" s="5" t="s">
        <v>5</v>
      </c>
      <c r="N4193" s="5" t="s">
        <v>4770</v>
      </c>
      <c r="O4193" s="18">
        <v>44736</v>
      </c>
      <c r="P4193" s="5" t="s">
        <v>7</v>
      </c>
      <c r="Q4193" s="19">
        <v>1326.57</v>
      </c>
      <c r="R4193" s="19">
        <v>0</v>
      </c>
      <c r="S4193" s="19">
        <v>1326.57</v>
      </c>
      <c r="T4193" s="19">
        <v>0</v>
      </c>
    </row>
    <row r="4194" spans="1:20" outlineLevel="4" x14ac:dyDescent="0.35">
      <c r="A4194" s="9" t="s">
        <v>74</v>
      </c>
      <c r="B4194" s="9" t="s">
        <v>75</v>
      </c>
      <c r="C4194" s="12" t="s">
        <v>4735</v>
      </c>
      <c r="D4194" s="5" t="s">
        <v>4736</v>
      </c>
      <c r="E4194" s="9" t="s">
        <v>4736</v>
      </c>
      <c r="F4194" s="5" t="s">
        <v>77</v>
      </c>
      <c r="G4194" s="5" t="s">
        <v>4</v>
      </c>
      <c r="H4194" s="5" t="s">
        <v>4771</v>
      </c>
      <c r="I4194" s="4" t="s">
        <v>4768</v>
      </c>
      <c r="J4194" s="5" t="s">
        <v>4</v>
      </c>
      <c r="K4194" s="5" t="s">
        <v>4</v>
      </c>
      <c r="L4194" s="5" t="s">
        <v>4</v>
      </c>
      <c r="M4194" s="5" t="s">
        <v>5</v>
      </c>
      <c r="N4194" s="5" t="s">
        <v>4770</v>
      </c>
      <c r="O4194" s="18">
        <v>44736</v>
      </c>
      <c r="P4194" s="5" t="s">
        <v>7</v>
      </c>
      <c r="Q4194" s="19">
        <v>11936.43</v>
      </c>
      <c r="R4194" s="19">
        <v>11936.43</v>
      </c>
      <c r="S4194" s="19">
        <v>0</v>
      </c>
      <c r="T4194" s="19">
        <v>0</v>
      </c>
    </row>
    <row r="4195" spans="1:20" outlineLevel="3" x14ac:dyDescent="0.35">
      <c r="H4195" s="1" t="s">
        <v>11736</v>
      </c>
      <c r="O4195" s="18"/>
      <c r="Q4195" s="19">
        <f>SUBTOTAL(9,Q4193:Q4194)</f>
        <v>13263</v>
      </c>
      <c r="R4195" s="19">
        <f>SUBTOTAL(9,R4193:R4194)</f>
        <v>11936.43</v>
      </c>
      <c r="S4195" s="19">
        <f>SUBTOTAL(9,S4193:S4194)</f>
        <v>1326.57</v>
      </c>
      <c r="T4195" s="19">
        <f>SUBTOTAL(9,T4193:T4194)</f>
        <v>0</v>
      </c>
    </row>
    <row r="4196" spans="1:20" outlineLevel="2" x14ac:dyDescent="0.35">
      <c r="C4196" s="11" t="s">
        <v>10376</v>
      </c>
      <c r="O4196" s="18"/>
      <c r="Q4196" s="19">
        <f>SUBTOTAL(9,Q4154:Q4194)</f>
        <v>787581</v>
      </c>
      <c r="R4196" s="19">
        <f>SUBTOTAL(9,R4154:R4194)</f>
        <v>596362.0199999999</v>
      </c>
      <c r="S4196" s="19">
        <f>SUBTOTAL(9,S4154:S4194)</f>
        <v>191218.98</v>
      </c>
      <c r="T4196" s="19">
        <f>SUBTOTAL(9,T4154:T4194)</f>
        <v>0</v>
      </c>
    </row>
    <row r="4197" spans="1:20" ht="29" outlineLevel="4" x14ac:dyDescent="0.35">
      <c r="A4197" s="9" t="s">
        <v>37</v>
      </c>
      <c r="B4197" s="9" t="s">
        <v>38</v>
      </c>
      <c r="C4197" s="12" t="s">
        <v>12405</v>
      </c>
      <c r="D4197" s="5" t="s">
        <v>4772</v>
      </c>
      <c r="E4197" s="9" t="s">
        <v>4772</v>
      </c>
      <c r="F4197" s="5" t="s">
        <v>4</v>
      </c>
      <c r="G4197" s="5" t="s">
        <v>50</v>
      </c>
      <c r="H4197" s="5" t="s">
        <v>4774</v>
      </c>
      <c r="I4197" s="4" t="s">
        <v>4775</v>
      </c>
      <c r="J4197" s="5" t="s">
        <v>4</v>
      </c>
      <c r="K4197" s="5" t="s">
        <v>4</v>
      </c>
      <c r="L4197" s="5" t="s">
        <v>4</v>
      </c>
      <c r="M4197" s="5" t="s">
        <v>5</v>
      </c>
      <c r="N4197" s="5" t="s">
        <v>4773</v>
      </c>
      <c r="O4197" s="18">
        <v>44406</v>
      </c>
      <c r="P4197" s="5" t="s">
        <v>7</v>
      </c>
      <c r="Q4197" s="19">
        <v>103.1</v>
      </c>
      <c r="R4197" s="19">
        <v>0</v>
      </c>
      <c r="S4197" s="19">
        <v>103.1</v>
      </c>
      <c r="T4197" s="19">
        <v>0</v>
      </c>
    </row>
    <row r="4198" spans="1:20" ht="29" outlineLevel="4" x14ac:dyDescent="0.35">
      <c r="A4198" s="9" t="s">
        <v>37</v>
      </c>
      <c r="B4198" s="9" t="s">
        <v>38</v>
      </c>
      <c r="C4198" s="12" t="s">
        <v>12405</v>
      </c>
      <c r="D4198" s="5" t="s">
        <v>4772</v>
      </c>
      <c r="E4198" s="9" t="s">
        <v>4772</v>
      </c>
      <c r="F4198" s="5" t="s">
        <v>41</v>
      </c>
      <c r="G4198" s="5" t="s">
        <v>4</v>
      </c>
      <c r="H4198" s="5" t="s">
        <v>4774</v>
      </c>
      <c r="I4198" s="4" t="s">
        <v>4775</v>
      </c>
      <c r="J4198" s="5" t="s">
        <v>4</v>
      </c>
      <c r="K4198" s="5" t="s">
        <v>4</v>
      </c>
      <c r="L4198" s="5" t="s">
        <v>4</v>
      </c>
      <c r="M4198" s="5" t="s">
        <v>5</v>
      </c>
      <c r="N4198" s="5" t="s">
        <v>4773</v>
      </c>
      <c r="O4198" s="18">
        <v>44406</v>
      </c>
      <c r="P4198" s="5" t="s">
        <v>7</v>
      </c>
      <c r="Q4198" s="19">
        <v>824.9</v>
      </c>
      <c r="R4198" s="19">
        <v>824.9</v>
      </c>
      <c r="S4198" s="19">
        <v>0</v>
      </c>
      <c r="T4198" s="19">
        <v>0</v>
      </c>
    </row>
    <row r="4199" spans="1:20" outlineLevel="3" x14ac:dyDescent="0.35">
      <c r="H4199" s="1" t="s">
        <v>11737</v>
      </c>
      <c r="O4199" s="18"/>
      <c r="Q4199" s="19">
        <f>SUBTOTAL(9,Q4197:Q4198)</f>
        <v>928</v>
      </c>
      <c r="R4199" s="19">
        <f>SUBTOTAL(9,R4197:R4198)</f>
        <v>824.9</v>
      </c>
      <c r="S4199" s="19">
        <f>SUBTOTAL(9,S4197:S4198)</f>
        <v>103.1</v>
      </c>
      <c r="T4199" s="19">
        <f>SUBTOTAL(9,T4197:T4198)</f>
        <v>0</v>
      </c>
    </row>
    <row r="4200" spans="1:20" ht="29" outlineLevel="4" x14ac:dyDescent="0.35">
      <c r="A4200" s="9" t="s">
        <v>37</v>
      </c>
      <c r="B4200" s="9" t="s">
        <v>38</v>
      </c>
      <c r="C4200" s="12" t="s">
        <v>12405</v>
      </c>
      <c r="D4200" s="5" t="s">
        <v>4772</v>
      </c>
      <c r="E4200" s="9" t="s">
        <v>4772</v>
      </c>
      <c r="F4200" s="5" t="s">
        <v>4</v>
      </c>
      <c r="G4200" s="5" t="s">
        <v>50</v>
      </c>
      <c r="H4200" s="5" t="s">
        <v>4777</v>
      </c>
      <c r="I4200" s="4" t="s">
        <v>4778</v>
      </c>
      <c r="J4200" s="5" t="s">
        <v>4</v>
      </c>
      <c r="K4200" s="5" t="s">
        <v>4</v>
      </c>
      <c r="L4200" s="5" t="s">
        <v>4</v>
      </c>
      <c r="M4200" s="5" t="s">
        <v>5</v>
      </c>
      <c r="N4200" s="5" t="s">
        <v>4776</v>
      </c>
      <c r="O4200" s="18">
        <v>44498</v>
      </c>
      <c r="P4200" s="5" t="s">
        <v>7</v>
      </c>
      <c r="Q4200" s="19">
        <v>427.33</v>
      </c>
      <c r="R4200" s="19">
        <v>0</v>
      </c>
      <c r="S4200" s="19">
        <v>427.33</v>
      </c>
      <c r="T4200" s="19">
        <v>0</v>
      </c>
    </row>
    <row r="4201" spans="1:20" ht="29" outlineLevel="4" x14ac:dyDescent="0.35">
      <c r="A4201" s="9" t="s">
        <v>37</v>
      </c>
      <c r="B4201" s="9" t="s">
        <v>38</v>
      </c>
      <c r="C4201" s="12" t="s">
        <v>12405</v>
      </c>
      <c r="D4201" s="5" t="s">
        <v>4772</v>
      </c>
      <c r="E4201" s="9" t="s">
        <v>4772</v>
      </c>
      <c r="F4201" s="5" t="s">
        <v>4</v>
      </c>
      <c r="G4201" s="5" t="s">
        <v>50</v>
      </c>
      <c r="H4201" s="5" t="s">
        <v>4777</v>
      </c>
      <c r="I4201" s="4" t="s">
        <v>4778</v>
      </c>
      <c r="J4201" s="5" t="s">
        <v>4</v>
      </c>
      <c r="K4201" s="5" t="s">
        <v>4</v>
      </c>
      <c r="L4201" s="5" t="s">
        <v>4</v>
      </c>
      <c r="M4201" s="5" t="s">
        <v>5</v>
      </c>
      <c r="N4201" s="5" t="s">
        <v>4779</v>
      </c>
      <c r="O4201" s="18">
        <v>44537</v>
      </c>
      <c r="P4201" s="5" t="s">
        <v>7</v>
      </c>
      <c r="Q4201" s="19">
        <v>283</v>
      </c>
      <c r="R4201" s="19">
        <v>0</v>
      </c>
      <c r="S4201" s="19">
        <v>283</v>
      </c>
      <c r="T4201" s="19">
        <v>0</v>
      </c>
    </row>
    <row r="4202" spans="1:20" ht="29" outlineLevel="4" x14ac:dyDescent="0.35">
      <c r="A4202" s="9" t="s">
        <v>37</v>
      </c>
      <c r="B4202" s="9" t="s">
        <v>38</v>
      </c>
      <c r="C4202" s="12" t="s">
        <v>12405</v>
      </c>
      <c r="D4202" s="5" t="s">
        <v>4772</v>
      </c>
      <c r="E4202" s="9" t="s">
        <v>4772</v>
      </c>
      <c r="F4202" s="5" t="s">
        <v>4</v>
      </c>
      <c r="G4202" s="5" t="s">
        <v>50</v>
      </c>
      <c r="H4202" s="5" t="s">
        <v>4777</v>
      </c>
      <c r="I4202" s="4" t="s">
        <v>4778</v>
      </c>
      <c r="J4202" s="5" t="s">
        <v>4</v>
      </c>
      <c r="K4202" s="5" t="s">
        <v>4</v>
      </c>
      <c r="L4202" s="5" t="s">
        <v>4</v>
      </c>
      <c r="M4202" s="5" t="s">
        <v>5</v>
      </c>
      <c r="N4202" s="5" t="s">
        <v>4780</v>
      </c>
      <c r="O4202" s="18">
        <v>44579</v>
      </c>
      <c r="P4202" s="5" t="s">
        <v>7</v>
      </c>
      <c r="Q4202" s="19">
        <v>311.77999999999997</v>
      </c>
      <c r="R4202" s="19">
        <v>0</v>
      </c>
      <c r="S4202" s="19">
        <v>311.77999999999997</v>
      </c>
      <c r="T4202" s="19">
        <v>0</v>
      </c>
    </row>
    <row r="4203" spans="1:20" ht="29" outlineLevel="4" x14ac:dyDescent="0.35">
      <c r="A4203" s="9" t="s">
        <v>37</v>
      </c>
      <c r="B4203" s="9" t="s">
        <v>38</v>
      </c>
      <c r="C4203" s="12" t="s">
        <v>12405</v>
      </c>
      <c r="D4203" s="5" t="s">
        <v>4772</v>
      </c>
      <c r="E4203" s="9" t="s">
        <v>4772</v>
      </c>
      <c r="F4203" s="5" t="s">
        <v>4</v>
      </c>
      <c r="G4203" s="5" t="s">
        <v>50</v>
      </c>
      <c r="H4203" s="5" t="s">
        <v>4777</v>
      </c>
      <c r="I4203" s="4" t="s">
        <v>4778</v>
      </c>
      <c r="J4203" s="5" t="s">
        <v>4</v>
      </c>
      <c r="K4203" s="5" t="s">
        <v>4</v>
      </c>
      <c r="L4203" s="5" t="s">
        <v>4</v>
      </c>
      <c r="M4203" s="5" t="s">
        <v>5</v>
      </c>
      <c r="N4203" s="5" t="s">
        <v>4781</v>
      </c>
      <c r="O4203" s="18">
        <v>44678</v>
      </c>
      <c r="P4203" s="5" t="s">
        <v>7</v>
      </c>
      <c r="Q4203" s="19">
        <v>366.33</v>
      </c>
      <c r="R4203" s="19">
        <v>0</v>
      </c>
      <c r="S4203" s="19">
        <v>366.33</v>
      </c>
      <c r="T4203" s="19">
        <v>0</v>
      </c>
    </row>
    <row r="4204" spans="1:20" ht="29" outlineLevel="4" x14ac:dyDescent="0.35">
      <c r="A4204" s="9" t="s">
        <v>37</v>
      </c>
      <c r="B4204" s="9" t="s">
        <v>38</v>
      </c>
      <c r="C4204" s="12" t="s">
        <v>12405</v>
      </c>
      <c r="D4204" s="5" t="s">
        <v>4772</v>
      </c>
      <c r="E4204" s="9" t="s">
        <v>4772</v>
      </c>
      <c r="F4204" s="5" t="s">
        <v>4</v>
      </c>
      <c r="G4204" s="5" t="s">
        <v>50</v>
      </c>
      <c r="H4204" s="5" t="s">
        <v>4777</v>
      </c>
      <c r="I4204" s="4" t="s">
        <v>4778</v>
      </c>
      <c r="J4204" s="5" t="s">
        <v>4</v>
      </c>
      <c r="K4204" s="5" t="s">
        <v>4</v>
      </c>
      <c r="L4204" s="5" t="s">
        <v>4</v>
      </c>
      <c r="M4204" s="5" t="s">
        <v>5</v>
      </c>
      <c r="N4204" s="5" t="s">
        <v>4782</v>
      </c>
      <c r="O4204" s="18">
        <v>44721</v>
      </c>
      <c r="P4204" s="5" t="s">
        <v>7</v>
      </c>
      <c r="Q4204" s="19">
        <v>584</v>
      </c>
      <c r="R4204" s="19">
        <v>0</v>
      </c>
      <c r="S4204" s="19">
        <v>584</v>
      </c>
      <c r="T4204" s="19">
        <v>0</v>
      </c>
    </row>
    <row r="4205" spans="1:20" ht="29" outlineLevel="4" x14ac:dyDescent="0.35">
      <c r="A4205" s="9" t="s">
        <v>37</v>
      </c>
      <c r="B4205" s="9" t="s">
        <v>38</v>
      </c>
      <c r="C4205" s="12" t="s">
        <v>12405</v>
      </c>
      <c r="D4205" s="5" t="s">
        <v>4772</v>
      </c>
      <c r="E4205" s="9" t="s">
        <v>4772</v>
      </c>
      <c r="F4205" s="5" t="s">
        <v>4</v>
      </c>
      <c r="G4205" s="5" t="s">
        <v>50</v>
      </c>
      <c r="H4205" s="5" t="s">
        <v>4777</v>
      </c>
      <c r="I4205" s="4" t="s">
        <v>4778</v>
      </c>
      <c r="J4205" s="5" t="s">
        <v>4</v>
      </c>
      <c r="K4205" s="5" t="s">
        <v>4</v>
      </c>
      <c r="L4205" s="5" t="s">
        <v>4</v>
      </c>
      <c r="M4205" s="5" t="s">
        <v>5</v>
      </c>
      <c r="N4205" s="5" t="s">
        <v>4783</v>
      </c>
      <c r="O4205" s="18">
        <v>44736</v>
      </c>
      <c r="P4205" s="5" t="s">
        <v>7</v>
      </c>
      <c r="Q4205" s="19">
        <v>287.33</v>
      </c>
      <c r="R4205" s="19">
        <v>0</v>
      </c>
      <c r="S4205" s="19">
        <v>287.33</v>
      </c>
      <c r="T4205" s="19">
        <v>0</v>
      </c>
    </row>
    <row r="4206" spans="1:20" ht="29" outlineLevel="4" x14ac:dyDescent="0.35">
      <c r="A4206" s="9" t="s">
        <v>37</v>
      </c>
      <c r="B4206" s="9" t="s">
        <v>38</v>
      </c>
      <c r="C4206" s="12" t="s">
        <v>12405</v>
      </c>
      <c r="D4206" s="5" t="s">
        <v>4772</v>
      </c>
      <c r="E4206" s="9" t="s">
        <v>4772</v>
      </c>
      <c r="F4206" s="5" t="s">
        <v>41</v>
      </c>
      <c r="G4206" s="5" t="s">
        <v>4</v>
      </c>
      <c r="H4206" s="5" t="s">
        <v>4777</v>
      </c>
      <c r="I4206" s="4" t="s">
        <v>4778</v>
      </c>
      <c r="J4206" s="5" t="s">
        <v>4</v>
      </c>
      <c r="K4206" s="5" t="s">
        <v>4</v>
      </c>
      <c r="L4206" s="5" t="s">
        <v>4</v>
      </c>
      <c r="M4206" s="5" t="s">
        <v>5</v>
      </c>
      <c r="N4206" s="5" t="s">
        <v>4776</v>
      </c>
      <c r="O4206" s="18">
        <v>44498</v>
      </c>
      <c r="P4206" s="5" t="s">
        <v>7</v>
      </c>
      <c r="Q4206" s="19">
        <v>3418.67</v>
      </c>
      <c r="R4206" s="19">
        <v>3418.67</v>
      </c>
      <c r="S4206" s="19">
        <v>0</v>
      </c>
      <c r="T4206" s="19">
        <v>0</v>
      </c>
    </row>
    <row r="4207" spans="1:20" ht="29" outlineLevel="4" x14ac:dyDescent="0.35">
      <c r="A4207" s="9" t="s">
        <v>37</v>
      </c>
      <c r="B4207" s="9" t="s">
        <v>38</v>
      </c>
      <c r="C4207" s="12" t="s">
        <v>12405</v>
      </c>
      <c r="D4207" s="5" t="s">
        <v>4772</v>
      </c>
      <c r="E4207" s="9" t="s">
        <v>4772</v>
      </c>
      <c r="F4207" s="5" t="s">
        <v>41</v>
      </c>
      <c r="G4207" s="5" t="s">
        <v>4</v>
      </c>
      <c r="H4207" s="5" t="s">
        <v>4777</v>
      </c>
      <c r="I4207" s="4" t="s">
        <v>4778</v>
      </c>
      <c r="J4207" s="5" t="s">
        <v>4</v>
      </c>
      <c r="K4207" s="5" t="s">
        <v>4</v>
      </c>
      <c r="L4207" s="5" t="s">
        <v>4</v>
      </c>
      <c r="M4207" s="5" t="s">
        <v>5</v>
      </c>
      <c r="N4207" s="5" t="s">
        <v>4779</v>
      </c>
      <c r="O4207" s="18">
        <v>44537</v>
      </c>
      <c r="P4207" s="5" t="s">
        <v>7</v>
      </c>
      <c r="Q4207" s="19">
        <v>2264</v>
      </c>
      <c r="R4207" s="19">
        <v>2264</v>
      </c>
      <c r="S4207" s="19">
        <v>0</v>
      </c>
      <c r="T4207" s="19">
        <v>0</v>
      </c>
    </row>
    <row r="4208" spans="1:20" ht="29" outlineLevel="4" x14ac:dyDescent="0.35">
      <c r="A4208" s="9" t="s">
        <v>37</v>
      </c>
      <c r="B4208" s="9" t="s">
        <v>38</v>
      </c>
      <c r="C4208" s="12" t="s">
        <v>12405</v>
      </c>
      <c r="D4208" s="5" t="s">
        <v>4772</v>
      </c>
      <c r="E4208" s="9" t="s">
        <v>4772</v>
      </c>
      <c r="F4208" s="5" t="s">
        <v>41</v>
      </c>
      <c r="G4208" s="5" t="s">
        <v>4</v>
      </c>
      <c r="H4208" s="5" t="s">
        <v>4777</v>
      </c>
      <c r="I4208" s="4" t="s">
        <v>4778</v>
      </c>
      <c r="J4208" s="5" t="s">
        <v>4</v>
      </c>
      <c r="K4208" s="5" t="s">
        <v>4</v>
      </c>
      <c r="L4208" s="5" t="s">
        <v>4</v>
      </c>
      <c r="M4208" s="5" t="s">
        <v>5</v>
      </c>
      <c r="N4208" s="5" t="s">
        <v>4780</v>
      </c>
      <c r="O4208" s="18">
        <v>44579</v>
      </c>
      <c r="P4208" s="5" t="s">
        <v>7</v>
      </c>
      <c r="Q4208" s="19">
        <v>2494.2199999999998</v>
      </c>
      <c r="R4208" s="19">
        <v>2494.2199999999998</v>
      </c>
      <c r="S4208" s="19">
        <v>0</v>
      </c>
      <c r="T4208" s="19">
        <v>0</v>
      </c>
    </row>
    <row r="4209" spans="1:20" ht="29" outlineLevel="4" x14ac:dyDescent="0.35">
      <c r="A4209" s="9" t="s">
        <v>37</v>
      </c>
      <c r="B4209" s="9" t="s">
        <v>38</v>
      </c>
      <c r="C4209" s="12" t="s">
        <v>12405</v>
      </c>
      <c r="D4209" s="5" t="s">
        <v>4772</v>
      </c>
      <c r="E4209" s="9" t="s">
        <v>4772</v>
      </c>
      <c r="F4209" s="5" t="s">
        <v>41</v>
      </c>
      <c r="G4209" s="5" t="s">
        <v>4</v>
      </c>
      <c r="H4209" s="5" t="s">
        <v>4777</v>
      </c>
      <c r="I4209" s="4" t="s">
        <v>4778</v>
      </c>
      <c r="J4209" s="5" t="s">
        <v>4</v>
      </c>
      <c r="K4209" s="5" t="s">
        <v>4</v>
      </c>
      <c r="L4209" s="5" t="s">
        <v>4</v>
      </c>
      <c r="M4209" s="5" t="s">
        <v>5</v>
      </c>
      <c r="N4209" s="5" t="s">
        <v>4781</v>
      </c>
      <c r="O4209" s="18">
        <v>44678</v>
      </c>
      <c r="P4209" s="5" t="s">
        <v>7</v>
      </c>
      <c r="Q4209" s="19">
        <v>2930.67</v>
      </c>
      <c r="R4209" s="19">
        <v>2930.67</v>
      </c>
      <c r="S4209" s="19">
        <v>0</v>
      </c>
      <c r="T4209" s="19">
        <v>0</v>
      </c>
    </row>
    <row r="4210" spans="1:20" ht="29" outlineLevel="4" x14ac:dyDescent="0.35">
      <c r="A4210" s="9" t="s">
        <v>37</v>
      </c>
      <c r="B4210" s="9" t="s">
        <v>38</v>
      </c>
      <c r="C4210" s="12" t="s">
        <v>12405</v>
      </c>
      <c r="D4210" s="5" t="s">
        <v>4772</v>
      </c>
      <c r="E4210" s="9" t="s">
        <v>4772</v>
      </c>
      <c r="F4210" s="5" t="s">
        <v>41</v>
      </c>
      <c r="G4210" s="5" t="s">
        <v>4</v>
      </c>
      <c r="H4210" s="5" t="s">
        <v>4777</v>
      </c>
      <c r="I4210" s="4" t="s">
        <v>4778</v>
      </c>
      <c r="J4210" s="5" t="s">
        <v>4</v>
      </c>
      <c r="K4210" s="5" t="s">
        <v>4</v>
      </c>
      <c r="L4210" s="5" t="s">
        <v>4</v>
      </c>
      <c r="M4210" s="5" t="s">
        <v>5</v>
      </c>
      <c r="N4210" s="5" t="s">
        <v>4782</v>
      </c>
      <c r="O4210" s="18">
        <v>44721</v>
      </c>
      <c r="P4210" s="5" t="s">
        <v>7</v>
      </c>
      <c r="Q4210" s="19">
        <v>4672</v>
      </c>
      <c r="R4210" s="19">
        <v>4672</v>
      </c>
      <c r="S4210" s="19">
        <v>0</v>
      </c>
      <c r="T4210" s="19">
        <v>0</v>
      </c>
    </row>
    <row r="4211" spans="1:20" ht="29" outlineLevel="4" x14ac:dyDescent="0.35">
      <c r="A4211" s="9" t="s">
        <v>37</v>
      </c>
      <c r="B4211" s="9" t="s">
        <v>38</v>
      </c>
      <c r="C4211" s="12" t="s">
        <v>12405</v>
      </c>
      <c r="D4211" s="5" t="s">
        <v>4772</v>
      </c>
      <c r="E4211" s="9" t="s">
        <v>4772</v>
      </c>
      <c r="F4211" s="5" t="s">
        <v>41</v>
      </c>
      <c r="G4211" s="5" t="s">
        <v>4</v>
      </c>
      <c r="H4211" s="5" t="s">
        <v>4777</v>
      </c>
      <c r="I4211" s="4" t="s">
        <v>4778</v>
      </c>
      <c r="J4211" s="5" t="s">
        <v>4</v>
      </c>
      <c r="K4211" s="5" t="s">
        <v>4</v>
      </c>
      <c r="L4211" s="5" t="s">
        <v>4</v>
      </c>
      <c r="M4211" s="5" t="s">
        <v>5</v>
      </c>
      <c r="N4211" s="5" t="s">
        <v>4783</v>
      </c>
      <c r="O4211" s="18">
        <v>44736</v>
      </c>
      <c r="P4211" s="5" t="s">
        <v>7</v>
      </c>
      <c r="Q4211" s="19">
        <v>2298.67</v>
      </c>
      <c r="R4211" s="19">
        <v>2298.67</v>
      </c>
      <c r="S4211" s="19">
        <v>0</v>
      </c>
      <c r="T4211" s="19">
        <v>0</v>
      </c>
    </row>
    <row r="4212" spans="1:20" outlineLevel="3" x14ac:dyDescent="0.35">
      <c r="H4212" s="1" t="s">
        <v>11738</v>
      </c>
      <c r="O4212" s="18"/>
      <c r="Q4212" s="19">
        <f>SUBTOTAL(9,Q4200:Q4211)</f>
        <v>20338</v>
      </c>
      <c r="R4212" s="19">
        <f>SUBTOTAL(9,R4200:R4211)</f>
        <v>18078.23</v>
      </c>
      <c r="S4212" s="19">
        <f>SUBTOTAL(9,S4200:S4211)</f>
        <v>2259.77</v>
      </c>
      <c r="T4212" s="19">
        <f>SUBTOTAL(9,T4200:T4211)</f>
        <v>0</v>
      </c>
    </row>
    <row r="4213" spans="1:20" outlineLevel="2" x14ac:dyDescent="0.35">
      <c r="C4213" s="11" t="s">
        <v>12406</v>
      </c>
      <c r="O4213" s="18"/>
      <c r="Q4213" s="19">
        <f>SUBTOTAL(9,Q4197:Q4211)</f>
        <v>21266</v>
      </c>
      <c r="R4213" s="19">
        <f>SUBTOTAL(9,R4197:R4211)</f>
        <v>18903.129999999997</v>
      </c>
      <c r="S4213" s="19">
        <f>SUBTOTAL(9,S4197:S4211)</f>
        <v>2362.87</v>
      </c>
      <c r="T4213" s="19">
        <f>SUBTOTAL(9,T4197:T4211)</f>
        <v>0</v>
      </c>
    </row>
    <row r="4214" spans="1:20" ht="29" outlineLevel="4" x14ac:dyDescent="0.35">
      <c r="A4214" s="9" t="s">
        <v>97</v>
      </c>
      <c r="B4214" s="9" t="s">
        <v>98</v>
      </c>
      <c r="C4214" s="12" t="s">
        <v>4784</v>
      </c>
      <c r="D4214" s="5" t="s">
        <v>4785</v>
      </c>
      <c r="E4214" s="9" t="s">
        <v>4785</v>
      </c>
      <c r="F4214" s="5" t="s">
        <v>4</v>
      </c>
      <c r="G4214" s="5" t="s">
        <v>800</v>
      </c>
      <c r="H4214" s="5" t="s">
        <v>798</v>
      </c>
      <c r="I4214" s="4" t="s">
        <v>799</v>
      </c>
      <c r="J4214" s="5" t="s">
        <v>4786</v>
      </c>
      <c r="K4214" s="5" t="s">
        <v>4</v>
      </c>
      <c r="L4214" s="5" t="s">
        <v>4</v>
      </c>
      <c r="M4214" s="5" t="s">
        <v>5</v>
      </c>
      <c r="N4214" s="5" t="s">
        <v>4787</v>
      </c>
      <c r="O4214" s="18">
        <v>44390</v>
      </c>
      <c r="P4214" s="5" t="s">
        <v>7</v>
      </c>
      <c r="Q4214" s="19">
        <v>29464.25</v>
      </c>
      <c r="R4214" s="19">
        <v>0</v>
      </c>
      <c r="S4214" s="19">
        <v>29464.25</v>
      </c>
      <c r="T4214" s="19">
        <v>0</v>
      </c>
    </row>
    <row r="4215" spans="1:20" ht="29" outlineLevel="4" x14ac:dyDescent="0.35">
      <c r="A4215" s="9" t="s">
        <v>97</v>
      </c>
      <c r="B4215" s="9" t="s">
        <v>98</v>
      </c>
      <c r="C4215" s="12" t="s">
        <v>4784</v>
      </c>
      <c r="D4215" s="5" t="s">
        <v>4785</v>
      </c>
      <c r="E4215" s="9" t="s">
        <v>4785</v>
      </c>
      <c r="F4215" s="5" t="s">
        <v>4</v>
      </c>
      <c r="G4215" s="5" t="s">
        <v>800</v>
      </c>
      <c r="H4215" s="5" t="s">
        <v>798</v>
      </c>
      <c r="I4215" s="4" t="s">
        <v>799</v>
      </c>
      <c r="J4215" s="5" t="s">
        <v>4786</v>
      </c>
      <c r="K4215" s="5" t="s">
        <v>4</v>
      </c>
      <c r="L4215" s="5" t="s">
        <v>4</v>
      </c>
      <c r="M4215" s="5" t="s">
        <v>5</v>
      </c>
      <c r="N4215" s="5" t="s">
        <v>4788</v>
      </c>
      <c r="O4215" s="18">
        <v>44477</v>
      </c>
      <c r="P4215" s="5" t="s">
        <v>7</v>
      </c>
      <c r="Q4215" s="19">
        <v>29464.25</v>
      </c>
      <c r="R4215" s="19">
        <v>0</v>
      </c>
      <c r="S4215" s="19">
        <v>29464.25</v>
      </c>
      <c r="T4215" s="19">
        <v>0</v>
      </c>
    </row>
    <row r="4216" spans="1:20" ht="29" outlineLevel="4" x14ac:dyDescent="0.35">
      <c r="A4216" s="9" t="s">
        <v>97</v>
      </c>
      <c r="B4216" s="9" t="s">
        <v>98</v>
      </c>
      <c r="C4216" s="12" t="s">
        <v>4784</v>
      </c>
      <c r="D4216" s="5" t="s">
        <v>4785</v>
      </c>
      <c r="E4216" s="9" t="s">
        <v>4785</v>
      </c>
      <c r="F4216" s="5" t="s">
        <v>4</v>
      </c>
      <c r="G4216" s="5" t="s">
        <v>800</v>
      </c>
      <c r="H4216" s="5" t="s">
        <v>798</v>
      </c>
      <c r="I4216" s="4" t="s">
        <v>799</v>
      </c>
      <c r="J4216" s="5" t="s">
        <v>4786</v>
      </c>
      <c r="K4216" s="5" t="s">
        <v>4</v>
      </c>
      <c r="L4216" s="5" t="s">
        <v>4</v>
      </c>
      <c r="M4216" s="5" t="s">
        <v>5</v>
      </c>
      <c r="N4216" s="5" t="s">
        <v>4789</v>
      </c>
      <c r="O4216" s="18">
        <v>44566</v>
      </c>
      <c r="P4216" s="5" t="s">
        <v>7</v>
      </c>
      <c r="Q4216" s="19">
        <v>29464.25</v>
      </c>
      <c r="R4216" s="19">
        <v>0</v>
      </c>
      <c r="S4216" s="19">
        <v>29464.25</v>
      </c>
      <c r="T4216" s="19">
        <v>0</v>
      </c>
    </row>
    <row r="4217" spans="1:20" ht="29" outlineLevel="4" x14ac:dyDescent="0.35">
      <c r="A4217" s="9" t="s">
        <v>97</v>
      </c>
      <c r="B4217" s="9" t="s">
        <v>98</v>
      </c>
      <c r="C4217" s="12" t="s">
        <v>4784</v>
      </c>
      <c r="D4217" s="5" t="s">
        <v>4785</v>
      </c>
      <c r="E4217" s="9" t="s">
        <v>4785</v>
      </c>
      <c r="F4217" s="5" t="s">
        <v>4</v>
      </c>
      <c r="G4217" s="5" t="s">
        <v>800</v>
      </c>
      <c r="H4217" s="5" t="s">
        <v>798</v>
      </c>
      <c r="I4217" s="4" t="s">
        <v>799</v>
      </c>
      <c r="J4217" s="5" t="s">
        <v>4786</v>
      </c>
      <c r="K4217" s="5" t="s">
        <v>4</v>
      </c>
      <c r="L4217" s="5" t="s">
        <v>4</v>
      </c>
      <c r="M4217" s="5" t="s">
        <v>5</v>
      </c>
      <c r="N4217" s="5" t="s">
        <v>4790</v>
      </c>
      <c r="O4217" s="18">
        <v>44665</v>
      </c>
      <c r="P4217" s="5" t="s">
        <v>7</v>
      </c>
      <c r="Q4217" s="19">
        <v>29464.25</v>
      </c>
      <c r="R4217" s="19">
        <v>0</v>
      </c>
      <c r="S4217" s="19">
        <v>29464.25</v>
      </c>
      <c r="T4217" s="19">
        <v>0</v>
      </c>
    </row>
    <row r="4218" spans="1:20" outlineLevel="3" x14ac:dyDescent="0.35">
      <c r="H4218" s="1" t="s">
        <v>11064</v>
      </c>
      <c r="O4218" s="18"/>
      <c r="Q4218" s="19">
        <f>SUBTOTAL(9,Q4214:Q4217)</f>
        <v>117857</v>
      </c>
      <c r="R4218" s="19">
        <f>SUBTOTAL(9,R4214:R4217)</f>
        <v>0</v>
      </c>
      <c r="S4218" s="19">
        <f>SUBTOTAL(9,S4214:S4217)</f>
        <v>117857</v>
      </c>
      <c r="T4218" s="19">
        <f>SUBTOTAL(9,T4214:T4217)</f>
        <v>0</v>
      </c>
    </row>
    <row r="4219" spans="1:20" outlineLevel="2" x14ac:dyDescent="0.35">
      <c r="C4219" s="11" t="s">
        <v>10377</v>
      </c>
      <c r="O4219" s="18"/>
      <c r="Q4219" s="19">
        <f>SUBTOTAL(9,Q4214:Q4217)</f>
        <v>117857</v>
      </c>
      <c r="R4219" s="19">
        <f>SUBTOTAL(9,R4214:R4217)</f>
        <v>0</v>
      </c>
      <c r="S4219" s="19">
        <f>SUBTOTAL(9,S4214:S4217)</f>
        <v>117857</v>
      </c>
      <c r="T4219" s="19">
        <f>SUBTOTAL(9,T4214:T4217)</f>
        <v>0</v>
      </c>
    </row>
    <row r="4220" spans="1:20" ht="29" outlineLevel="4" x14ac:dyDescent="0.35">
      <c r="A4220" s="9" t="s">
        <v>104</v>
      </c>
      <c r="B4220" s="9" t="s">
        <v>105</v>
      </c>
      <c r="C4220" s="12" t="s">
        <v>4791</v>
      </c>
      <c r="D4220" s="5" t="s">
        <v>4792</v>
      </c>
      <c r="E4220" s="9" t="s">
        <v>4792</v>
      </c>
      <c r="F4220" s="5" t="s">
        <v>125</v>
      </c>
      <c r="G4220" s="5" t="s">
        <v>4</v>
      </c>
      <c r="H4220" s="5" t="s">
        <v>4794</v>
      </c>
      <c r="I4220" s="4" t="s">
        <v>4795</v>
      </c>
      <c r="J4220" s="5" t="s">
        <v>4</v>
      </c>
      <c r="K4220" s="5" t="s">
        <v>4</v>
      </c>
      <c r="L4220" s="5" t="s">
        <v>4</v>
      </c>
      <c r="M4220" s="5" t="s">
        <v>5</v>
      </c>
      <c r="N4220" s="5" t="s">
        <v>4793</v>
      </c>
      <c r="O4220" s="18">
        <v>44398</v>
      </c>
      <c r="P4220" s="5" t="s">
        <v>7</v>
      </c>
      <c r="Q4220" s="19">
        <v>87311</v>
      </c>
      <c r="R4220" s="19">
        <v>87311</v>
      </c>
      <c r="S4220" s="19">
        <v>0</v>
      </c>
      <c r="T4220" s="19">
        <v>0</v>
      </c>
    </row>
    <row r="4221" spans="1:20" ht="29" outlineLevel="4" x14ac:dyDescent="0.35">
      <c r="A4221" s="9" t="s">
        <v>104</v>
      </c>
      <c r="B4221" s="9" t="s">
        <v>105</v>
      </c>
      <c r="C4221" s="12" t="s">
        <v>4791</v>
      </c>
      <c r="D4221" s="5" t="s">
        <v>4792</v>
      </c>
      <c r="E4221" s="9" t="s">
        <v>4792</v>
      </c>
      <c r="F4221" s="5" t="s">
        <v>125</v>
      </c>
      <c r="G4221" s="5" t="s">
        <v>4</v>
      </c>
      <c r="H4221" s="5" t="s">
        <v>4794</v>
      </c>
      <c r="I4221" s="4" t="s">
        <v>4795</v>
      </c>
      <c r="J4221" s="5" t="s">
        <v>4</v>
      </c>
      <c r="K4221" s="5" t="s">
        <v>4</v>
      </c>
      <c r="L4221" s="5" t="s">
        <v>4</v>
      </c>
      <c r="M4221" s="5" t="s">
        <v>5</v>
      </c>
      <c r="N4221" s="5" t="s">
        <v>4796</v>
      </c>
      <c r="O4221" s="18">
        <v>44420</v>
      </c>
      <c r="P4221" s="5" t="s">
        <v>7</v>
      </c>
      <c r="Q4221" s="19">
        <v>252246</v>
      </c>
      <c r="R4221" s="19">
        <v>252246</v>
      </c>
      <c r="S4221" s="19">
        <v>0</v>
      </c>
      <c r="T4221" s="19">
        <v>0</v>
      </c>
    </row>
    <row r="4222" spans="1:20" ht="29" outlineLevel="4" x14ac:dyDescent="0.35">
      <c r="A4222" s="9" t="s">
        <v>104</v>
      </c>
      <c r="B4222" s="9" t="s">
        <v>105</v>
      </c>
      <c r="C4222" s="12" t="s">
        <v>4791</v>
      </c>
      <c r="D4222" s="5" t="s">
        <v>4792</v>
      </c>
      <c r="E4222" s="9" t="s">
        <v>4792</v>
      </c>
      <c r="F4222" s="5" t="s">
        <v>125</v>
      </c>
      <c r="G4222" s="5" t="s">
        <v>4</v>
      </c>
      <c r="H4222" s="5" t="s">
        <v>4794</v>
      </c>
      <c r="I4222" s="4" t="s">
        <v>4795</v>
      </c>
      <c r="J4222" s="5" t="s">
        <v>4</v>
      </c>
      <c r="K4222" s="5" t="s">
        <v>4</v>
      </c>
      <c r="L4222" s="5" t="s">
        <v>4</v>
      </c>
      <c r="M4222" s="5" t="s">
        <v>5</v>
      </c>
      <c r="N4222" s="5" t="s">
        <v>4797</v>
      </c>
      <c r="O4222" s="18">
        <v>44487</v>
      </c>
      <c r="P4222" s="5" t="s">
        <v>7</v>
      </c>
      <c r="Q4222" s="19">
        <v>59145</v>
      </c>
      <c r="R4222" s="19">
        <v>59145</v>
      </c>
      <c r="S4222" s="19">
        <v>0</v>
      </c>
      <c r="T4222" s="19">
        <v>0</v>
      </c>
    </row>
    <row r="4223" spans="1:20" ht="29" outlineLevel="4" x14ac:dyDescent="0.35">
      <c r="A4223" s="9" t="s">
        <v>104</v>
      </c>
      <c r="B4223" s="9" t="s">
        <v>105</v>
      </c>
      <c r="C4223" s="12" t="s">
        <v>4791</v>
      </c>
      <c r="D4223" s="5" t="s">
        <v>4792</v>
      </c>
      <c r="E4223" s="9" t="s">
        <v>4792</v>
      </c>
      <c r="F4223" s="5" t="s">
        <v>125</v>
      </c>
      <c r="G4223" s="5" t="s">
        <v>4</v>
      </c>
      <c r="H4223" s="5" t="s">
        <v>4794</v>
      </c>
      <c r="I4223" s="4" t="s">
        <v>4795</v>
      </c>
      <c r="J4223" s="5" t="s">
        <v>4</v>
      </c>
      <c r="K4223" s="5" t="s">
        <v>4</v>
      </c>
      <c r="L4223" s="5" t="s">
        <v>4</v>
      </c>
      <c r="M4223" s="5" t="s">
        <v>5</v>
      </c>
      <c r="N4223" s="5" t="s">
        <v>4798</v>
      </c>
      <c r="O4223" s="18">
        <v>44508</v>
      </c>
      <c r="P4223" s="5" t="s">
        <v>7</v>
      </c>
      <c r="Q4223" s="19">
        <v>153167</v>
      </c>
      <c r="R4223" s="19">
        <v>153167</v>
      </c>
      <c r="S4223" s="19">
        <v>0</v>
      </c>
      <c r="T4223" s="19">
        <v>0</v>
      </c>
    </row>
    <row r="4224" spans="1:20" ht="29" outlineLevel="4" x14ac:dyDescent="0.35">
      <c r="A4224" s="9" t="s">
        <v>104</v>
      </c>
      <c r="B4224" s="9" t="s">
        <v>105</v>
      </c>
      <c r="C4224" s="12" t="s">
        <v>4791</v>
      </c>
      <c r="D4224" s="5" t="s">
        <v>4792</v>
      </c>
      <c r="E4224" s="9" t="s">
        <v>4792</v>
      </c>
      <c r="F4224" s="5" t="s">
        <v>125</v>
      </c>
      <c r="G4224" s="5" t="s">
        <v>4</v>
      </c>
      <c r="H4224" s="5" t="s">
        <v>4794</v>
      </c>
      <c r="I4224" s="4" t="s">
        <v>4795</v>
      </c>
      <c r="J4224" s="5" t="s">
        <v>4</v>
      </c>
      <c r="K4224" s="5" t="s">
        <v>4</v>
      </c>
      <c r="L4224" s="5" t="s">
        <v>4</v>
      </c>
      <c r="M4224" s="5" t="s">
        <v>5</v>
      </c>
      <c r="N4224" s="5" t="s">
        <v>4799</v>
      </c>
      <c r="O4224" s="18">
        <v>44586</v>
      </c>
      <c r="P4224" s="5" t="s">
        <v>7</v>
      </c>
      <c r="Q4224" s="19">
        <v>92552</v>
      </c>
      <c r="R4224" s="19">
        <v>92552</v>
      </c>
      <c r="S4224" s="19">
        <v>0</v>
      </c>
      <c r="T4224" s="19">
        <v>0</v>
      </c>
    </row>
    <row r="4225" spans="1:20" ht="29" outlineLevel="4" x14ac:dyDescent="0.35">
      <c r="A4225" s="9" t="s">
        <v>104</v>
      </c>
      <c r="B4225" s="9" t="s">
        <v>105</v>
      </c>
      <c r="C4225" s="12" t="s">
        <v>4791</v>
      </c>
      <c r="D4225" s="5" t="s">
        <v>4792</v>
      </c>
      <c r="E4225" s="9" t="s">
        <v>4792</v>
      </c>
      <c r="F4225" s="5" t="s">
        <v>125</v>
      </c>
      <c r="G4225" s="5" t="s">
        <v>4</v>
      </c>
      <c r="H4225" s="5" t="s">
        <v>4794</v>
      </c>
      <c r="I4225" s="4" t="s">
        <v>4795</v>
      </c>
      <c r="J4225" s="5" t="s">
        <v>4</v>
      </c>
      <c r="K4225" s="5" t="s">
        <v>4</v>
      </c>
      <c r="L4225" s="5" t="s">
        <v>4</v>
      </c>
      <c r="M4225" s="5" t="s">
        <v>5</v>
      </c>
      <c r="N4225" s="5" t="s">
        <v>4800</v>
      </c>
      <c r="O4225" s="18">
        <v>44622</v>
      </c>
      <c r="P4225" s="5" t="s">
        <v>7</v>
      </c>
      <c r="Q4225" s="19">
        <v>197166</v>
      </c>
      <c r="R4225" s="19">
        <v>197166</v>
      </c>
      <c r="S4225" s="19">
        <v>0</v>
      </c>
      <c r="T4225" s="19">
        <v>0</v>
      </c>
    </row>
    <row r="4226" spans="1:20" outlineLevel="3" x14ac:dyDescent="0.35">
      <c r="H4226" s="1" t="s">
        <v>11739</v>
      </c>
      <c r="O4226" s="18"/>
      <c r="Q4226" s="19">
        <f>SUBTOTAL(9,Q4220:Q4225)</f>
        <v>841587</v>
      </c>
      <c r="R4226" s="19">
        <f>SUBTOTAL(9,R4220:R4225)</f>
        <v>841587</v>
      </c>
      <c r="S4226" s="19">
        <f>SUBTOTAL(9,S4220:S4225)</f>
        <v>0</v>
      </c>
      <c r="T4226" s="19">
        <f>SUBTOTAL(9,T4220:T4225)</f>
        <v>0</v>
      </c>
    </row>
    <row r="4227" spans="1:20" outlineLevel="4" x14ac:dyDescent="0.35">
      <c r="A4227" s="9" t="s">
        <v>104</v>
      </c>
      <c r="B4227" s="9" t="s">
        <v>105</v>
      </c>
      <c r="C4227" s="12" t="s">
        <v>4791</v>
      </c>
      <c r="D4227" s="5" t="s">
        <v>4792</v>
      </c>
      <c r="E4227" s="9" t="s">
        <v>4801</v>
      </c>
      <c r="F4227" s="5" t="s">
        <v>4</v>
      </c>
      <c r="G4227" s="5" t="s">
        <v>106</v>
      </c>
      <c r="H4227" s="5" t="s">
        <v>108</v>
      </c>
      <c r="I4227" s="20" t="s">
        <v>12479</v>
      </c>
      <c r="J4227" s="5" t="s">
        <v>4</v>
      </c>
      <c r="K4227" s="5" t="s">
        <v>4</v>
      </c>
      <c r="L4227" s="5" t="s">
        <v>4</v>
      </c>
      <c r="M4227" s="5" t="s">
        <v>5</v>
      </c>
      <c r="N4227" s="5" t="s">
        <v>4802</v>
      </c>
      <c r="O4227" s="18">
        <v>44593</v>
      </c>
      <c r="P4227" s="5" t="s">
        <v>7</v>
      </c>
      <c r="Q4227" s="19">
        <v>49548</v>
      </c>
      <c r="R4227" s="19">
        <v>0</v>
      </c>
      <c r="S4227" s="19">
        <v>49548</v>
      </c>
      <c r="T4227" s="19">
        <v>0</v>
      </c>
    </row>
    <row r="4228" spans="1:20" outlineLevel="3" x14ac:dyDescent="0.35">
      <c r="H4228" s="1" t="s">
        <v>10932</v>
      </c>
      <c r="O4228" s="18"/>
      <c r="Q4228" s="19">
        <f>SUBTOTAL(9,Q4227:Q4227)</f>
        <v>49548</v>
      </c>
      <c r="R4228" s="19">
        <f>SUBTOTAL(9,R4227:R4227)</f>
        <v>0</v>
      </c>
      <c r="S4228" s="19">
        <f>SUBTOTAL(9,S4227:S4227)</f>
        <v>49548</v>
      </c>
      <c r="T4228" s="19">
        <f>SUBTOTAL(9,T4227:T4227)</f>
        <v>0</v>
      </c>
    </row>
    <row r="4229" spans="1:20" outlineLevel="4" x14ac:dyDescent="0.35">
      <c r="A4229" s="9" t="s">
        <v>104</v>
      </c>
      <c r="B4229" s="9" t="s">
        <v>105</v>
      </c>
      <c r="C4229" s="12" t="s">
        <v>4791</v>
      </c>
      <c r="D4229" s="5" t="s">
        <v>4792</v>
      </c>
      <c r="E4229" s="9" t="s">
        <v>4801</v>
      </c>
      <c r="F4229" s="5" t="s">
        <v>4</v>
      </c>
      <c r="G4229" s="5" t="s">
        <v>106</v>
      </c>
      <c r="H4229" s="5" t="s">
        <v>109</v>
      </c>
      <c r="I4229" s="20" t="s">
        <v>12480</v>
      </c>
      <c r="J4229" s="5" t="s">
        <v>4</v>
      </c>
      <c r="K4229" s="5" t="s">
        <v>4</v>
      </c>
      <c r="L4229" s="5" t="s">
        <v>4</v>
      </c>
      <c r="M4229" s="5" t="s">
        <v>5</v>
      </c>
      <c r="N4229" s="5" t="s">
        <v>4802</v>
      </c>
      <c r="O4229" s="18">
        <v>44593</v>
      </c>
      <c r="P4229" s="5" t="s">
        <v>7</v>
      </c>
      <c r="Q4229" s="19">
        <v>309818</v>
      </c>
      <c r="R4229" s="19">
        <v>0</v>
      </c>
      <c r="S4229" s="19">
        <v>309818</v>
      </c>
      <c r="T4229" s="19">
        <v>0</v>
      </c>
    </row>
    <row r="4230" spans="1:20" outlineLevel="3" x14ac:dyDescent="0.35">
      <c r="H4230" s="1" t="s">
        <v>10933</v>
      </c>
      <c r="O4230" s="18"/>
      <c r="Q4230" s="19">
        <f>SUBTOTAL(9,Q4229:Q4229)</f>
        <v>309818</v>
      </c>
      <c r="R4230" s="19">
        <f>SUBTOTAL(9,R4229:R4229)</f>
        <v>0</v>
      </c>
      <c r="S4230" s="19">
        <f>SUBTOTAL(9,S4229:S4229)</f>
        <v>309818</v>
      </c>
      <c r="T4230" s="19">
        <f>SUBTOTAL(9,T4229:T4229)</f>
        <v>0</v>
      </c>
    </row>
    <row r="4231" spans="1:20" outlineLevel="4" x14ac:dyDescent="0.35">
      <c r="A4231" s="9" t="s">
        <v>104</v>
      </c>
      <c r="B4231" s="9" t="s">
        <v>105</v>
      </c>
      <c r="C4231" s="12" t="s">
        <v>4791</v>
      </c>
      <c r="D4231" s="5" t="s">
        <v>4792</v>
      </c>
      <c r="E4231" s="9" t="s">
        <v>4801</v>
      </c>
      <c r="F4231" s="5" t="s">
        <v>4</v>
      </c>
      <c r="G4231" s="5" t="s">
        <v>106</v>
      </c>
      <c r="H4231" s="5" t="s">
        <v>110</v>
      </c>
      <c r="I4231" s="20" t="s">
        <v>12481</v>
      </c>
      <c r="J4231" s="5" t="s">
        <v>4</v>
      </c>
      <c r="K4231" s="5" t="s">
        <v>4</v>
      </c>
      <c r="L4231" s="5" t="s">
        <v>4</v>
      </c>
      <c r="M4231" s="5" t="s">
        <v>5</v>
      </c>
      <c r="N4231" s="5" t="s">
        <v>4802</v>
      </c>
      <c r="O4231" s="18">
        <v>44593</v>
      </c>
      <c r="P4231" s="5" t="s">
        <v>7</v>
      </c>
      <c r="Q4231" s="19">
        <v>236759</v>
      </c>
      <c r="R4231" s="19">
        <v>0</v>
      </c>
      <c r="S4231" s="19">
        <v>236759</v>
      </c>
      <c r="T4231" s="19">
        <v>0</v>
      </c>
    </row>
    <row r="4232" spans="1:20" outlineLevel="3" x14ac:dyDescent="0.35">
      <c r="H4232" s="1" t="s">
        <v>10934</v>
      </c>
      <c r="O4232" s="18"/>
      <c r="Q4232" s="19">
        <f>SUBTOTAL(9,Q4231:Q4231)</f>
        <v>236759</v>
      </c>
      <c r="R4232" s="19">
        <f>SUBTOTAL(9,R4231:R4231)</f>
        <v>0</v>
      </c>
      <c r="S4232" s="19">
        <f>SUBTOTAL(9,S4231:S4231)</f>
        <v>236759</v>
      </c>
      <c r="T4232" s="19">
        <f>SUBTOTAL(9,T4231:T4231)</f>
        <v>0</v>
      </c>
    </row>
    <row r="4233" spans="1:20" outlineLevel="2" x14ac:dyDescent="0.35">
      <c r="C4233" s="11" t="s">
        <v>10378</v>
      </c>
      <c r="O4233" s="18"/>
      <c r="Q4233" s="19">
        <f>SUBTOTAL(9,Q4220:Q4231)</f>
        <v>1437712</v>
      </c>
      <c r="R4233" s="19">
        <f>SUBTOTAL(9,R4220:R4231)</f>
        <v>841587</v>
      </c>
      <c r="S4233" s="19">
        <f>SUBTOTAL(9,S4220:S4231)</f>
        <v>596125</v>
      </c>
      <c r="T4233" s="19">
        <f>SUBTOTAL(9,T4220:T4231)</f>
        <v>0</v>
      </c>
    </row>
    <row r="4234" spans="1:20" ht="29" outlineLevel="4" x14ac:dyDescent="0.35">
      <c r="A4234" s="9" t="s">
        <v>1725</v>
      </c>
      <c r="B4234" s="9" t="s">
        <v>1726</v>
      </c>
      <c r="C4234" s="12" t="s">
        <v>12407</v>
      </c>
      <c r="D4234" s="5" t="s">
        <v>4803</v>
      </c>
      <c r="E4234" s="9" t="s">
        <v>4803</v>
      </c>
      <c r="F4234" s="5" t="s">
        <v>12486</v>
      </c>
      <c r="G4234" s="5" t="s">
        <v>4</v>
      </c>
      <c r="H4234" s="5" t="s">
        <v>4807</v>
      </c>
      <c r="I4234" s="4" t="s">
        <v>4808</v>
      </c>
      <c r="J4234" s="5" t="s">
        <v>4804</v>
      </c>
      <c r="K4234" s="5" t="s">
        <v>4</v>
      </c>
      <c r="L4234" s="5" t="s">
        <v>4</v>
      </c>
      <c r="M4234" s="5" t="s">
        <v>5</v>
      </c>
      <c r="N4234" s="5" t="s">
        <v>4805</v>
      </c>
      <c r="O4234" s="18">
        <v>44714</v>
      </c>
      <c r="P4234" s="5" t="s">
        <v>4806</v>
      </c>
      <c r="Q4234" s="19">
        <v>46104.5</v>
      </c>
      <c r="R4234" s="19">
        <v>46104.5</v>
      </c>
      <c r="S4234" s="19">
        <v>0</v>
      </c>
      <c r="T4234" s="19">
        <v>0</v>
      </c>
    </row>
    <row r="4235" spans="1:20" outlineLevel="3" x14ac:dyDescent="0.35">
      <c r="H4235" s="1" t="s">
        <v>11740</v>
      </c>
      <c r="O4235" s="18"/>
      <c r="Q4235" s="19">
        <f>SUBTOTAL(9,Q4234:Q4234)</f>
        <v>46104.5</v>
      </c>
      <c r="R4235" s="19">
        <f>SUBTOTAL(9,R4234:R4234)</f>
        <v>46104.5</v>
      </c>
      <c r="S4235" s="19">
        <f>SUBTOTAL(9,S4234:S4234)</f>
        <v>0</v>
      </c>
      <c r="T4235" s="19">
        <f>SUBTOTAL(9,T4234:T4234)</f>
        <v>0</v>
      </c>
    </row>
    <row r="4236" spans="1:20" outlineLevel="2" x14ac:dyDescent="0.35">
      <c r="C4236" s="11" t="s">
        <v>12408</v>
      </c>
      <c r="O4236" s="18"/>
      <c r="Q4236" s="19">
        <f>SUBTOTAL(9,Q4234:Q4234)</f>
        <v>46104.5</v>
      </c>
      <c r="R4236" s="19">
        <f>SUBTOTAL(9,R4234:R4234)</f>
        <v>46104.5</v>
      </c>
      <c r="S4236" s="19">
        <f>SUBTOTAL(9,S4234:S4234)</f>
        <v>0</v>
      </c>
      <c r="T4236" s="19">
        <f>SUBTOTAL(9,T4234:T4234)</f>
        <v>0</v>
      </c>
    </row>
    <row r="4237" spans="1:20" outlineLevel="4" x14ac:dyDescent="0.35">
      <c r="A4237" s="9" t="s">
        <v>150</v>
      </c>
      <c r="B4237" s="9" t="s">
        <v>151</v>
      </c>
      <c r="C4237" s="12" t="s">
        <v>12409</v>
      </c>
      <c r="D4237" s="5" t="s">
        <v>4809</v>
      </c>
      <c r="E4237" s="9" t="s">
        <v>4809</v>
      </c>
      <c r="F4237" s="5" t="s">
        <v>4</v>
      </c>
      <c r="G4237" s="5" t="s">
        <v>1006</v>
      </c>
      <c r="H4237" s="5" t="s">
        <v>4812</v>
      </c>
      <c r="I4237" s="4" t="s">
        <v>12675</v>
      </c>
      <c r="J4237" s="5" t="s">
        <v>4810</v>
      </c>
      <c r="K4237" s="5" t="s">
        <v>4</v>
      </c>
      <c r="L4237" s="5" t="s">
        <v>4</v>
      </c>
      <c r="M4237" s="5" t="s">
        <v>5</v>
      </c>
      <c r="N4237" s="5" t="s">
        <v>4811</v>
      </c>
      <c r="O4237" s="18">
        <v>44431</v>
      </c>
      <c r="P4237" s="5" t="s">
        <v>7</v>
      </c>
      <c r="Q4237" s="19">
        <v>232.1</v>
      </c>
      <c r="R4237" s="19">
        <v>0</v>
      </c>
      <c r="S4237" s="19">
        <v>232.1</v>
      </c>
      <c r="T4237" s="19">
        <v>0</v>
      </c>
    </row>
    <row r="4238" spans="1:20" outlineLevel="4" x14ac:dyDescent="0.35">
      <c r="A4238" s="9" t="s">
        <v>150</v>
      </c>
      <c r="B4238" s="9" t="s">
        <v>151</v>
      </c>
      <c r="C4238" s="12" t="s">
        <v>12409</v>
      </c>
      <c r="D4238" s="5" t="s">
        <v>4809</v>
      </c>
      <c r="E4238" s="9" t="s">
        <v>4809</v>
      </c>
      <c r="F4238" s="5" t="s">
        <v>12474</v>
      </c>
      <c r="G4238" s="5" t="s">
        <v>4</v>
      </c>
      <c r="H4238" s="5" t="s">
        <v>4812</v>
      </c>
      <c r="I4238" s="4" t="s">
        <v>12675</v>
      </c>
      <c r="J4238" s="5" t="s">
        <v>4810</v>
      </c>
      <c r="K4238" s="5" t="s">
        <v>4</v>
      </c>
      <c r="L4238" s="5" t="s">
        <v>4</v>
      </c>
      <c r="M4238" s="5" t="s">
        <v>5</v>
      </c>
      <c r="N4238" s="5" t="s">
        <v>4811</v>
      </c>
      <c r="O4238" s="18">
        <v>44431</v>
      </c>
      <c r="P4238" s="5" t="s">
        <v>7</v>
      </c>
      <c r="Q4238" s="19">
        <v>29135.85</v>
      </c>
      <c r="R4238" s="19">
        <v>29135.85</v>
      </c>
      <c r="S4238" s="19">
        <v>0</v>
      </c>
      <c r="T4238" s="19">
        <v>0</v>
      </c>
    </row>
    <row r="4239" spans="1:20" outlineLevel="3" x14ac:dyDescent="0.35">
      <c r="H4239" s="1" t="s">
        <v>11741</v>
      </c>
      <c r="O4239" s="18"/>
      <c r="Q4239" s="19">
        <f>SUBTOTAL(9,Q4237:Q4238)</f>
        <v>29367.949999999997</v>
      </c>
      <c r="R4239" s="19">
        <f>SUBTOTAL(9,R4237:R4238)</f>
        <v>29135.85</v>
      </c>
      <c r="S4239" s="19">
        <f>SUBTOTAL(9,S4237:S4238)</f>
        <v>232.1</v>
      </c>
      <c r="T4239" s="19">
        <f>SUBTOTAL(9,T4237:T4238)</f>
        <v>0</v>
      </c>
    </row>
    <row r="4240" spans="1:20" outlineLevel="4" x14ac:dyDescent="0.35">
      <c r="A4240" s="9" t="s">
        <v>150</v>
      </c>
      <c r="B4240" s="9" t="s">
        <v>151</v>
      </c>
      <c r="C4240" s="12" t="s">
        <v>12409</v>
      </c>
      <c r="D4240" s="5" t="s">
        <v>4809</v>
      </c>
      <c r="E4240" s="9" t="s">
        <v>4809</v>
      </c>
      <c r="F4240" s="5" t="s">
        <v>12474</v>
      </c>
      <c r="G4240" s="5" t="s">
        <v>4</v>
      </c>
      <c r="H4240" s="5" t="s">
        <v>4815</v>
      </c>
      <c r="I4240" s="4" t="s">
        <v>12675</v>
      </c>
      <c r="J4240" s="5" t="s">
        <v>4813</v>
      </c>
      <c r="K4240" s="5" t="s">
        <v>4</v>
      </c>
      <c r="L4240" s="5" t="s">
        <v>4</v>
      </c>
      <c r="M4240" s="5" t="s">
        <v>5</v>
      </c>
      <c r="N4240" s="5" t="s">
        <v>4814</v>
      </c>
      <c r="O4240" s="18">
        <v>44538</v>
      </c>
      <c r="P4240" s="5" t="s">
        <v>7</v>
      </c>
      <c r="Q4240" s="19">
        <v>27864.2</v>
      </c>
      <c r="R4240" s="19">
        <v>27864.2</v>
      </c>
      <c r="S4240" s="19">
        <v>0</v>
      </c>
      <c r="T4240" s="19">
        <v>0</v>
      </c>
    </row>
    <row r="4241" spans="1:20" outlineLevel="4" x14ac:dyDescent="0.35">
      <c r="A4241" s="9" t="s">
        <v>150</v>
      </c>
      <c r="B4241" s="9" t="s">
        <v>151</v>
      </c>
      <c r="C4241" s="12" t="s">
        <v>12409</v>
      </c>
      <c r="D4241" s="5" t="s">
        <v>4809</v>
      </c>
      <c r="E4241" s="9" t="s">
        <v>4809</v>
      </c>
      <c r="F4241" s="5" t="s">
        <v>12474</v>
      </c>
      <c r="G4241" s="5" t="s">
        <v>4</v>
      </c>
      <c r="H4241" s="5" t="s">
        <v>4815</v>
      </c>
      <c r="I4241" s="4" t="s">
        <v>12675</v>
      </c>
      <c r="J4241" s="5" t="s">
        <v>4813</v>
      </c>
      <c r="K4241" s="5" t="s">
        <v>4</v>
      </c>
      <c r="L4241" s="5" t="s">
        <v>4</v>
      </c>
      <c r="M4241" s="5" t="s">
        <v>5</v>
      </c>
      <c r="N4241" s="5" t="s">
        <v>4816</v>
      </c>
      <c r="O4241" s="18">
        <v>44616</v>
      </c>
      <c r="P4241" s="5" t="s">
        <v>7</v>
      </c>
      <c r="Q4241" s="19">
        <v>28077.98</v>
      </c>
      <c r="R4241" s="19">
        <v>28077.98</v>
      </c>
      <c r="S4241" s="19">
        <v>0</v>
      </c>
      <c r="T4241" s="19">
        <v>0</v>
      </c>
    </row>
    <row r="4242" spans="1:20" outlineLevel="4" x14ac:dyDescent="0.35">
      <c r="A4242" s="9" t="s">
        <v>150</v>
      </c>
      <c r="B4242" s="9" t="s">
        <v>151</v>
      </c>
      <c r="C4242" s="12" t="s">
        <v>12409</v>
      </c>
      <c r="D4242" s="5" t="s">
        <v>4809</v>
      </c>
      <c r="E4242" s="9" t="s">
        <v>4809</v>
      </c>
      <c r="F4242" s="5" t="s">
        <v>12474</v>
      </c>
      <c r="G4242" s="5" t="s">
        <v>4</v>
      </c>
      <c r="H4242" s="5" t="s">
        <v>4815</v>
      </c>
      <c r="I4242" s="4" t="s">
        <v>12675</v>
      </c>
      <c r="J4242" s="5" t="s">
        <v>4813</v>
      </c>
      <c r="K4242" s="5" t="s">
        <v>4</v>
      </c>
      <c r="L4242" s="5" t="s">
        <v>4</v>
      </c>
      <c r="M4242" s="5" t="s">
        <v>5</v>
      </c>
      <c r="N4242" s="5" t="s">
        <v>4817</v>
      </c>
      <c r="O4242" s="18">
        <v>44708</v>
      </c>
      <c r="P4242" s="5" t="s">
        <v>7</v>
      </c>
      <c r="Q4242" s="19">
        <v>25002.92</v>
      </c>
      <c r="R4242" s="19">
        <v>25002.92</v>
      </c>
      <c r="S4242" s="19">
        <v>0</v>
      </c>
      <c r="T4242" s="19">
        <v>0</v>
      </c>
    </row>
    <row r="4243" spans="1:20" outlineLevel="3" x14ac:dyDescent="0.35">
      <c r="H4243" s="1" t="s">
        <v>11742</v>
      </c>
      <c r="O4243" s="18"/>
      <c r="Q4243" s="19">
        <f>SUBTOTAL(9,Q4240:Q4242)</f>
        <v>80945.100000000006</v>
      </c>
      <c r="R4243" s="19">
        <f>SUBTOTAL(9,R4240:R4242)</f>
        <v>80945.100000000006</v>
      </c>
      <c r="S4243" s="19">
        <f>SUBTOTAL(9,S4240:S4242)</f>
        <v>0</v>
      </c>
      <c r="T4243" s="19">
        <f>SUBTOTAL(9,T4240:T4242)</f>
        <v>0</v>
      </c>
    </row>
    <row r="4244" spans="1:20" outlineLevel="2" x14ac:dyDescent="0.35">
      <c r="C4244" s="11" t="s">
        <v>12410</v>
      </c>
      <c r="O4244" s="18"/>
      <c r="Q4244" s="19">
        <f>SUBTOTAL(9,Q4237:Q4242)</f>
        <v>110313.04999999999</v>
      </c>
      <c r="R4244" s="19">
        <f>SUBTOTAL(9,R4237:R4242)</f>
        <v>110080.95</v>
      </c>
      <c r="S4244" s="19">
        <f>SUBTOTAL(9,S4237:S4242)</f>
        <v>232.1</v>
      </c>
      <c r="T4244" s="19">
        <f>SUBTOTAL(9,T4237:T4242)</f>
        <v>0</v>
      </c>
    </row>
    <row r="4245" spans="1:20" outlineLevel="4" x14ac:dyDescent="0.35">
      <c r="A4245" s="9" t="s">
        <v>150</v>
      </c>
      <c r="B4245" s="9" t="s">
        <v>151</v>
      </c>
      <c r="C4245" s="12" t="s">
        <v>4818</v>
      </c>
      <c r="D4245" s="5" t="s">
        <v>4819</v>
      </c>
      <c r="E4245" s="9" t="s">
        <v>4819</v>
      </c>
      <c r="F4245" s="5" t="s">
        <v>12474</v>
      </c>
      <c r="G4245" s="5" t="s">
        <v>4</v>
      </c>
      <c r="H4245" s="5" t="s">
        <v>4822</v>
      </c>
      <c r="I4245" s="4" t="s">
        <v>12676</v>
      </c>
      <c r="J4245" s="5" t="s">
        <v>4820</v>
      </c>
      <c r="K4245" s="5" t="s">
        <v>4</v>
      </c>
      <c r="L4245" s="5" t="s">
        <v>4</v>
      </c>
      <c r="M4245" s="5" t="s">
        <v>5</v>
      </c>
      <c r="N4245" s="5" t="s">
        <v>4821</v>
      </c>
      <c r="O4245" s="18">
        <v>44453</v>
      </c>
      <c r="P4245" s="5" t="s">
        <v>7</v>
      </c>
      <c r="Q4245" s="19">
        <v>24670</v>
      </c>
      <c r="R4245" s="19">
        <v>24670</v>
      </c>
      <c r="S4245" s="19">
        <v>0</v>
      </c>
      <c r="T4245" s="19">
        <v>0</v>
      </c>
    </row>
    <row r="4246" spans="1:20" outlineLevel="3" x14ac:dyDescent="0.35">
      <c r="H4246" s="1" t="s">
        <v>11743</v>
      </c>
      <c r="O4246" s="18"/>
      <c r="Q4246" s="19">
        <f>SUBTOTAL(9,Q4245:Q4245)</f>
        <v>24670</v>
      </c>
      <c r="R4246" s="19">
        <f>SUBTOTAL(9,R4245:R4245)</f>
        <v>24670</v>
      </c>
      <c r="S4246" s="19">
        <f>SUBTOTAL(9,S4245:S4245)</f>
        <v>0</v>
      </c>
      <c r="T4246" s="19">
        <f>SUBTOTAL(9,T4245:T4245)</f>
        <v>0</v>
      </c>
    </row>
    <row r="4247" spans="1:20" outlineLevel="4" x14ac:dyDescent="0.35">
      <c r="A4247" s="9" t="s">
        <v>150</v>
      </c>
      <c r="B4247" s="9" t="s">
        <v>151</v>
      </c>
      <c r="C4247" s="12" t="s">
        <v>4818</v>
      </c>
      <c r="D4247" s="5" t="s">
        <v>4819</v>
      </c>
      <c r="E4247" s="9" t="s">
        <v>4819</v>
      </c>
      <c r="F4247" s="5" t="s">
        <v>12474</v>
      </c>
      <c r="G4247" s="5" t="s">
        <v>4</v>
      </c>
      <c r="H4247" s="5" t="s">
        <v>4825</v>
      </c>
      <c r="I4247" s="4" t="s">
        <v>12676</v>
      </c>
      <c r="J4247" s="5" t="s">
        <v>4823</v>
      </c>
      <c r="K4247" s="5" t="s">
        <v>4</v>
      </c>
      <c r="L4247" s="5" t="s">
        <v>4</v>
      </c>
      <c r="M4247" s="5" t="s">
        <v>5</v>
      </c>
      <c r="N4247" s="5" t="s">
        <v>4824</v>
      </c>
      <c r="O4247" s="18">
        <v>44708</v>
      </c>
      <c r="P4247" s="5" t="s">
        <v>7</v>
      </c>
      <c r="Q4247" s="19">
        <v>15782</v>
      </c>
      <c r="R4247" s="19">
        <v>15782</v>
      </c>
      <c r="S4247" s="19">
        <v>0</v>
      </c>
      <c r="T4247" s="19">
        <v>0</v>
      </c>
    </row>
    <row r="4248" spans="1:20" outlineLevel="3" x14ac:dyDescent="0.35">
      <c r="H4248" s="1" t="s">
        <v>11744</v>
      </c>
      <c r="O4248" s="18"/>
      <c r="Q4248" s="19">
        <f>SUBTOTAL(9,Q4247:Q4247)</f>
        <v>15782</v>
      </c>
      <c r="R4248" s="19">
        <f>SUBTOTAL(9,R4247:R4247)</f>
        <v>15782</v>
      </c>
      <c r="S4248" s="19">
        <f>SUBTOTAL(9,S4247:S4247)</f>
        <v>0</v>
      </c>
      <c r="T4248" s="19">
        <f>SUBTOTAL(9,T4247:T4247)</f>
        <v>0</v>
      </c>
    </row>
    <row r="4249" spans="1:20" outlineLevel="2" x14ac:dyDescent="0.35">
      <c r="C4249" s="11" t="s">
        <v>10379</v>
      </c>
      <c r="O4249" s="18"/>
      <c r="Q4249" s="19">
        <f>SUBTOTAL(9,Q4245:Q4247)</f>
        <v>40452</v>
      </c>
      <c r="R4249" s="19">
        <f>SUBTOTAL(9,R4245:R4247)</f>
        <v>40452</v>
      </c>
      <c r="S4249" s="19">
        <f>SUBTOTAL(9,S4245:S4247)</f>
        <v>0</v>
      </c>
      <c r="T4249" s="19">
        <f>SUBTOTAL(9,T4245:T4247)</f>
        <v>0</v>
      </c>
    </row>
    <row r="4250" spans="1:20" outlineLevel="4" x14ac:dyDescent="0.35">
      <c r="A4250" s="9" t="s">
        <v>104</v>
      </c>
      <c r="B4250" s="9" t="s">
        <v>105</v>
      </c>
      <c r="C4250" s="12" t="s">
        <v>4826</v>
      </c>
      <c r="D4250" s="5" t="s">
        <v>4827</v>
      </c>
      <c r="E4250" s="9" t="s">
        <v>4827</v>
      </c>
      <c r="F4250" s="5" t="s">
        <v>4</v>
      </c>
      <c r="G4250" s="5" t="s">
        <v>106</v>
      </c>
      <c r="H4250" s="5" t="s">
        <v>108</v>
      </c>
      <c r="I4250" s="20" t="s">
        <v>12479</v>
      </c>
      <c r="J4250" s="5" t="s">
        <v>4</v>
      </c>
      <c r="K4250" s="5" t="s">
        <v>4</v>
      </c>
      <c r="L4250" s="5" t="s">
        <v>4</v>
      </c>
      <c r="M4250" s="5" t="s">
        <v>5</v>
      </c>
      <c r="N4250" s="5" t="s">
        <v>4828</v>
      </c>
      <c r="O4250" s="18">
        <v>44524</v>
      </c>
      <c r="P4250" s="5" t="s">
        <v>7</v>
      </c>
      <c r="Q4250" s="19">
        <v>54997</v>
      </c>
      <c r="R4250" s="19">
        <v>0</v>
      </c>
      <c r="S4250" s="19">
        <v>54997</v>
      </c>
      <c r="T4250" s="19">
        <v>0</v>
      </c>
    </row>
    <row r="4251" spans="1:20" outlineLevel="3" x14ac:dyDescent="0.35">
      <c r="H4251" s="1" t="s">
        <v>10932</v>
      </c>
      <c r="O4251" s="18"/>
      <c r="Q4251" s="19">
        <f>SUBTOTAL(9,Q4250:Q4250)</f>
        <v>54997</v>
      </c>
      <c r="R4251" s="19">
        <f>SUBTOTAL(9,R4250:R4250)</f>
        <v>0</v>
      </c>
      <c r="S4251" s="19">
        <f>SUBTOTAL(9,S4250:S4250)</f>
        <v>54997</v>
      </c>
      <c r="T4251" s="19">
        <f>SUBTOTAL(9,T4250:T4250)</f>
        <v>0</v>
      </c>
    </row>
    <row r="4252" spans="1:20" outlineLevel="4" x14ac:dyDescent="0.35">
      <c r="A4252" s="9" t="s">
        <v>104</v>
      </c>
      <c r="B4252" s="9" t="s">
        <v>105</v>
      </c>
      <c r="C4252" s="12" t="s">
        <v>4826</v>
      </c>
      <c r="D4252" s="5" t="s">
        <v>4827</v>
      </c>
      <c r="E4252" s="9" t="s">
        <v>4827</v>
      </c>
      <c r="F4252" s="5" t="s">
        <v>4</v>
      </c>
      <c r="G4252" s="5" t="s">
        <v>106</v>
      </c>
      <c r="H4252" s="5" t="s">
        <v>109</v>
      </c>
      <c r="I4252" s="20" t="s">
        <v>12480</v>
      </c>
      <c r="J4252" s="5" t="s">
        <v>4</v>
      </c>
      <c r="K4252" s="5" t="s">
        <v>4</v>
      </c>
      <c r="L4252" s="5" t="s">
        <v>4</v>
      </c>
      <c r="M4252" s="5" t="s">
        <v>5</v>
      </c>
      <c r="N4252" s="5" t="s">
        <v>4828</v>
      </c>
      <c r="O4252" s="18">
        <v>44524</v>
      </c>
      <c r="P4252" s="5" t="s">
        <v>7</v>
      </c>
      <c r="Q4252" s="19">
        <v>56646</v>
      </c>
      <c r="R4252" s="19">
        <v>0</v>
      </c>
      <c r="S4252" s="19">
        <v>56646</v>
      </c>
      <c r="T4252" s="19">
        <v>0</v>
      </c>
    </row>
    <row r="4253" spans="1:20" outlineLevel="3" x14ac:dyDescent="0.35">
      <c r="H4253" s="1" t="s">
        <v>10933</v>
      </c>
      <c r="O4253" s="18"/>
      <c r="Q4253" s="19">
        <f>SUBTOTAL(9,Q4252:Q4252)</f>
        <v>56646</v>
      </c>
      <c r="R4253" s="19">
        <f>SUBTOTAL(9,R4252:R4252)</f>
        <v>0</v>
      </c>
      <c r="S4253" s="19">
        <f>SUBTOTAL(9,S4252:S4252)</f>
        <v>56646</v>
      </c>
      <c r="T4253" s="19">
        <f>SUBTOTAL(9,T4252:T4252)</f>
        <v>0</v>
      </c>
    </row>
    <row r="4254" spans="1:20" outlineLevel="4" x14ac:dyDescent="0.35">
      <c r="A4254" s="9" t="s">
        <v>104</v>
      </c>
      <c r="B4254" s="9" t="s">
        <v>105</v>
      </c>
      <c r="C4254" s="12" t="s">
        <v>4826</v>
      </c>
      <c r="D4254" s="5" t="s">
        <v>4827</v>
      </c>
      <c r="E4254" s="9" t="s">
        <v>4827</v>
      </c>
      <c r="F4254" s="5" t="s">
        <v>4</v>
      </c>
      <c r="G4254" s="5" t="s">
        <v>106</v>
      </c>
      <c r="H4254" s="5" t="s">
        <v>110</v>
      </c>
      <c r="I4254" s="20" t="s">
        <v>12481</v>
      </c>
      <c r="J4254" s="5" t="s">
        <v>4</v>
      </c>
      <c r="K4254" s="5" t="s">
        <v>4</v>
      </c>
      <c r="L4254" s="5" t="s">
        <v>4</v>
      </c>
      <c r="M4254" s="5" t="s">
        <v>5</v>
      </c>
      <c r="N4254" s="5" t="s">
        <v>4828</v>
      </c>
      <c r="O4254" s="18">
        <v>44524</v>
      </c>
      <c r="P4254" s="5" t="s">
        <v>7</v>
      </c>
      <c r="Q4254" s="19">
        <v>6407</v>
      </c>
      <c r="R4254" s="19">
        <v>0</v>
      </c>
      <c r="S4254" s="19">
        <v>6407</v>
      </c>
      <c r="T4254" s="19">
        <v>0</v>
      </c>
    </row>
    <row r="4255" spans="1:20" outlineLevel="3" x14ac:dyDescent="0.35">
      <c r="H4255" s="1" t="s">
        <v>10934</v>
      </c>
      <c r="O4255" s="18"/>
      <c r="Q4255" s="19">
        <f>SUBTOTAL(9,Q4254:Q4254)</f>
        <v>6407</v>
      </c>
      <c r="R4255" s="19">
        <f>SUBTOTAL(9,R4254:R4254)</f>
        <v>0</v>
      </c>
      <c r="S4255" s="19">
        <f>SUBTOTAL(9,S4254:S4254)</f>
        <v>6407</v>
      </c>
      <c r="T4255" s="19">
        <f>SUBTOTAL(9,T4254:T4254)</f>
        <v>0</v>
      </c>
    </row>
    <row r="4256" spans="1:20" outlineLevel="2" x14ac:dyDescent="0.35">
      <c r="C4256" s="11" t="s">
        <v>10380</v>
      </c>
      <c r="O4256" s="18"/>
      <c r="Q4256" s="19">
        <f>SUBTOTAL(9,Q4250:Q4254)</f>
        <v>118050</v>
      </c>
      <c r="R4256" s="19">
        <f>SUBTOTAL(9,R4250:R4254)</f>
        <v>0</v>
      </c>
      <c r="S4256" s="19">
        <f>SUBTOTAL(9,S4250:S4254)</f>
        <v>118050</v>
      </c>
      <c r="T4256" s="19">
        <f>SUBTOTAL(9,T4250:T4254)</f>
        <v>0</v>
      </c>
    </row>
    <row r="4257" spans="1:20" ht="29" outlineLevel="4" x14ac:dyDescent="0.35">
      <c r="A4257" s="9" t="s">
        <v>104</v>
      </c>
      <c r="B4257" s="9" t="s">
        <v>105</v>
      </c>
      <c r="C4257" s="12" t="s">
        <v>12411</v>
      </c>
      <c r="D4257" s="5" t="s">
        <v>4829</v>
      </c>
      <c r="E4257" s="9" t="s">
        <v>4829</v>
      </c>
      <c r="F4257" s="5" t="s">
        <v>4</v>
      </c>
      <c r="G4257" s="5" t="s">
        <v>45</v>
      </c>
      <c r="H4257" s="5" t="s">
        <v>4832</v>
      </c>
      <c r="I4257" s="4" t="s">
        <v>4833</v>
      </c>
      <c r="J4257" s="5" t="s">
        <v>4</v>
      </c>
      <c r="K4257" s="5" t="s">
        <v>4</v>
      </c>
      <c r="L4257" s="5" t="s">
        <v>4</v>
      </c>
      <c r="M4257" s="5" t="s">
        <v>5</v>
      </c>
      <c r="N4257" s="5" t="s">
        <v>4830</v>
      </c>
      <c r="O4257" s="18">
        <v>44378</v>
      </c>
      <c r="P4257" s="5" t="s">
        <v>4831</v>
      </c>
      <c r="Q4257" s="19">
        <v>309.91000000000003</v>
      </c>
      <c r="R4257" s="19">
        <v>0</v>
      </c>
      <c r="S4257" s="19">
        <v>309.91000000000003</v>
      </c>
      <c r="T4257" s="19">
        <v>0</v>
      </c>
    </row>
    <row r="4258" spans="1:20" ht="29" outlineLevel="4" x14ac:dyDescent="0.35">
      <c r="A4258" s="9" t="s">
        <v>104</v>
      </c>
      <c r="B4258" s="9" t="s">
        <v>105</v>
      </c>
      <c r="C4258" s="12" t="s">
        <v>12411</v>
      </c>
      <c r="D4258" s="5" t="s">
        <v>4829</v>
      </c>
      <c r="E4258" s="9" t="s">
        <v>4829</v>
      </c>
      <c r="F4258" s="5" t="s">
        <v>49</v>
      </c>
      <c r="G4258" s="5" t="s">
        <v>4</v>
      </c>
      <c r="H4258" s="5" t="s">
        <v>4832</v>
      </c>
      <c r="I4258" s="4" t="s">
        <v>4833</v>
      </c>
      <c r="J4258" s="5" t="s">
        <v>4</v>
      </c>
      <c r="K4258" s="5" t="s">
        <v>4</v>
      </c>
      <c r="L4258" s="5" t="s">
        <v>4</v>
      </c>
      <c r="M4258" s="5" t="s">
        <v>5</v>
      </c>
      <c r="N4258" s="5" t="s">
        <v>4830</v>
      </c>
      <c r="O4258" s="18">
        <v>44378</v>
      </c>
      <c r="P4258" s="5" t="s">
        <v>4831</v>
      </c>
      <c r="Q4258" s="19">
        <v>4959.09</v>
      </c>
      <c r="R4258" s="19">
        <v>4959.09</v>
      </c>
      <c r="S4258" s="19">
        <v>0</v>
      </c>
      <c r="T4258" s="19">
        <v>0</v>
      </c>
    </row>
    <row r="4259" spans="1:20" outlineLevel="3" x14ac:dyDescent="0.35">
      <c r="H4259" s="1" t="s">
        <v>11745</v>
      </c>
      <c r="O4259" s="18"/>
      <c r="Q4259" s="19">
        <f>SUBTOTAL(9,Q4257:Q4258)</f>
        <v>5269</v>
      </c>
      <c r="R4259" s="19">
        <f>SUBTOTAL(9,R4257:R4258)</f>
        <v>4959.09</v>
      </c>
      <c r="S4259" s="19">
        <f>SUBTOTAL(9,S4257:S4258)</f>
        <v>309.91000000000003</v>
      </c>
      <c r="T4259" s="19">
        <f>SUBTOTAL(9,T4257:T4258)</f>
        <v>0</v>
      </c>
    </row>
    <row r="4260" spans="1:20" ht="29" outlineLevel="4" x14ac:dyDescent="0.35">
      <c r="A4260" s="9" t="s">
        <v>104</v>
      </c>
      <c r="B4260" s="9" t="s">
        <v>105</v>
      </c>
      <c r="C4260" s="12" t="s">
        <v>12411</v>
      </c>
      <c r="D4260" s="5" t="s">
        <v>4829</v>
      </c>
      <c r="E4260" s="9" t="s">
        <v>4829</v>
      </c>
      <c r="F4260" s="5" t="s">
        <v>4</v>
      </c>
      <c r="G4260" s="5" t="s">
        <v>50</v>
      </c>
      <c r="H4260" s="5" t="s">
        <v>4836</v>
      </c>
      <c r="I4260" s="4" t="s">
        <v>4837</v>
      </c>
      <c r="J4260" s="5" t="s">
        <v>4</v>
      </c>
      <c r="K4260" s="5" t="s">
        <v>4</v>
      </c>
      <c r="L4260" s="5" t="s">
        <v>4</v>
      </c>
      <c r="M4260" s="5" t="s">
        <v>5</v>
      </c>
      <c r="N4260" s="5" t="s">
        <v>4834</v>
      </c>
      <c r="O4260" s="18">
        <v>44385</v>
      </c>
      <c r="P4260" s="5" t="s">
        <v>4835</v>
      </c>
      <c r="Q4260" s="19">
        <v>14055.18</v>
      </c>
      <c r="R4260" s="19">
        <v>0</v>
      </c>
      <c r="S4260" s="19">
        <v>14055.18</v>
      </c>
      <c r="T4260" s="19">
        <v>0</v>
      </c>
    </row>
    <row r="4261" spans="1:20" ht="29" outlineLevel="4" x14ac:dyDescent="0.35">
      <c r="A4261" s="9" t="s">
        <v>104</v>
      </c>
      <c r="B4261" s="9" t="s">
        <v>105</v>
      </c>
      <c r="C4261" s="12" t="s">
        <v>12411</v>
      </c>
      <c r="D4261" s="5" t="s">
        <v>4829</v>
      </c>
      <c r="E4261" s="9" t="s">
        <v>4829</v>
      </c>
      <c r="F4261" s="5" t="s">
        <v>4</v>
      </c>
      <c r="G4261" s="5" t="s">
        <v>50</v>
      </c>
      <c r="H4261" s="5" t="s">
        <v>4836</v>
      </c>
      <c r="I4261" s="4" t="s">
        <v>4837</v>
      </c>
      <c r="J4261" s="5" t="s">
        <v>4</v>
      </c>
      <c r="K4261" s="5" t="s">
        <v>4</v>
      </c>
      <c r="L4261" s="5" t="s">
        <v>4</v>
      </c>
      <c r="M4261" s="5" t="s">
        <v>5</v>
      </c>
      <c r="N4261" s="5" t="s">
        <v>4838</v>
      </c>
      <c r="O4261" s="18">
        <v>44420</v>
      </c>
      <c r="P4261" s="5" t="s">
        <v>4839</v>
      </c>
      <c r="Q4261" s="19">
        <v>227.56</v>
      </c>
      <c r="R4261" s="19">
        <v>0</v>
      </c>
      <c r="S4261" s="19">
        <v>227.56</v>
      </c>
      <c r="T4261" s="19">
        <v>0</v>
      </c>
    </row>
    <row r="4262" spans="1:20" ht="29" outlineLevel="4" x14ac:dyDescent="0.35">
      <c r="A4262" s="9" t="s">
        <v>104</v>
      </c>
      <c r="B4262" s="9" t="s">
        <v>105</v>
      </c>
      <c r="C4262" s="12" t="s">
        <v>12411</v>
      </c>
      <c r="D4262" s="5" t="s">
        <v>4829</v>
      </c>
      <c r="E4262" s="9" t="s">
        <v>4829</v>
      </c>
      <c r="F4262" s="5" t="s">
        <v>49</v>
      </c>
      <c r="G4262" s="5" t="s">
        <v>4</v>
      </c>
      <c r="H4262" s="5" t="s">
        <v>4836</v>
      </c>
      <c r="I4262" s="4" t="s">
        <v>4837</v>
      </c>
      <c r="J4262" s="5" t="s">
        <v>4</v>
      </c>
      <c r="K4262" s="5" t="s">
        <v>4</v>
      </c>
      <c r="L4262" s="5" t="s">
        <v>4</v>
      </c>
      <c r="M4262" s="5" t="s">
        <v>5</v>
      </c>
      <c r="N4262" s="5" t="s">
        <v>4834</v>
      </c>
      <c r="O4262" s="18">
        <v>44385</v>
      </c>
      <c r="P4262" s="5" t="s">
        <v>4835</v>
      </c>
      <c r="Q4262" s="19">
        <v>112443.82</v>
      </c>
      <c r="R4262" s="19">
        <v>112443.82</v>
      </c>
      <c r="S4262" s="19">
        <v>0</v>
      </c>
      <c r="T4262" s="19">
        <v>0</v>
      </c>
    </row>
    <row r="4263" spans="1:20" ht="29" outlineLevel="4" x14ac:dyDescent="0.35">
      <c r="A4263" s="9" t="s">
        <v>104</v>
      </c>
      <c r="B4263" s="9" t="s">
        <v>105</v>
      </c>
      <c r="C4263" s="12" t="s">
        <v>12411</v>
      </c>
      <c r="D4263" s="5" t="s">
        <v>4829</v>
      </c>
      <c r="E4263" s="9" t="s">
        <v>4829</v>
      </c>
      <c r="F4263" s="5" t="s">
        <v>49</v>
      </c>
      <c r="G4263" s="5" t="s">
        <v>4</v>
      </c>
      <c r="H4263" s="5" t="s">
        <v>4836</v>
      </c>
      <c r="I4263" s="4" t="s">
        <v>4837</v>
      </c>
      <c r="J4263" s="5" t="s">
        <v>4</v>
      </c>
      <c r="K4263" s="5" t="s">
        <v>4</v>
      </c>
      <c r="L4263" s="5" t="s">
        <v>4</v>
      </c>
      <c r="M4263" s="5" t="s">
        <v>5</v>
      </c>
      <c r="N4263" s="5" t="s">
        <v>4838</v>
      </c>
      <c r="O4263" s="18">
        <v>44420</v>
      </c>
      <c r="P4263" s="5" t="s">
        <v>4839</v>
      </c>
      <c r="Q4263" s="19">
        <v>1820.44</v>
      </c>
      <c r="R4263" s="19">
        <v>1820.44</v>
      </c>
      <c r="S4263" s="19">
        <v>0</v>
      </c>
      <c r="T4263" s="19">
        <v>0</v>
      </c>
    </row>
    <row r="4264" spans="1:20" outlineLevel="3" x14ac:dyDescent="0.35">
      <c r="H4264" s="1" t="s">
        <v>11746</v>
      </c>
      <c r="O4264" s="18"/>
      <c r="Q4264" s="19">
        <f>SUBTOTAL(9,Q4260:Q4263)</f>
        <v>128547.00000000001</v>
      </c>
      <c r="R4264" s="19">
        <f>SUBTOTAL(9,R4260:R4263)</f>
        <v>114264.26000000001</v>
      </c>
      <c r="S4264" s="19">
        <f>SUBTOTAL(9,S4260:S4263)</f>
        <v>14282.74</v>
      </c>
      <c r="T4264" s="19">
        <f>SUBTOTAL(9,T4260:T4263)</f>
        <v>0</v>
      </c>
    </row>
    <row r="4265" spans="1:20" ht="29" outlineLevel="4" x14ac:dyDescent="0.35">
      <c r="A4265" s="9" t="s">
        <v>104</v>
      </c>
      <c r="B4265" s="9" t="s">
        <v>105</v>
      </c>
      <c r="C4265" s="12" t="s">
        <v>12411</v>
      </c>
      <c r="D4265" s="5" t="s">
        <v>4829</v>
      </c>
      <c r="E4265" s="9" t="s">
        <v>4829</v>
      </c>
      <c r="F4265" s="5" t="s">
        <v>49</v>
      </c>
      <c r="G4265" s="5" t="s">
        <v>4</v>
      </c>
      <c r="H4265" s="5" t="s">
        <v>4841</v>
      </c>
      <c r="I4265" s="4" t="s">
        <v>4842</v>
      </c>
      <c r="J4265" s="5" t="s">
        <v>4</v>
      </c>
      <c r="K4265" s="5" t="s">
        <v>4</v>
      </c>
      <c r="L4265" s="5" t="s">
        <v>4</v>
      </c>
      <c r="M4265" s="5" t="s">
        <v>5</v>
      </c>
      <c r="N4265" s="5" t="s">
        <v>4840</v>
      </c>
      <c r="O4265" s="18">
        <v>44378</v>
      </c>
      <c r="P4265" s="5" t="s">
        <v>4831</v>
      </c>
      <c r="Q4265" s="19">
        <v>58680</v>
      </c>
      <c r="R4265" s="19">
        <v>58680</v>
      </c>
      <c r="S4265" s="19">
        <v>0</v>
      </c>
      <c r="T4265" s="19">
        <v>0</v>
      </c>
    </row>
    <row r="4266" spans="1:20" ht="29" outlineLevel="4" x14ac:dyDescent="0.35">
      <c r="A4266" s="9" t="s">
        <v>104</v>
      </c>
      <c r="B4266" s="9" t="s">
        <v>105</v>
      </c>
      <c r="C4266" s="12" t="s">
        <v>12411</v>
      </c>
      <c r="D4266" s="5" t="s">
        <v>4829</v>
      </c>
      <c r="E4266" s="9" t="s">
        <v>4829</v>
      </c>
      <c r="F4266" s="5" t="s">
        <v>49</v>
      </c>
      <c r="G4266" s="5" t="s">
        <v>4</v>
      </c>
      <c r="H4266" s="5" t="s">
        <v>4841</v>
      </c>
      <c r="I4266" s="4" t="s">
        <v>4842</v>
      </c>
      <c r="J4266" s="5" t="s">
        <v>4</v>
      </c>
      <c r="K4266" s="5" t="s">
        <v>4</v>
      </c>
      <c r="L4266" s="5" t="s">
        <v>4</v>
      </c>
      <c r="M4266" s="5" t="s">
        <v>5</v>
      </c>
      <c r="N4266" s="5" t="s">
        <v>4843</v>
      </c>
      <c r="O4266" s="18">
        <v>44420</v>
      </c>
      <c r="P4266" s="5" t="s">
        <v>4839</v>
      </c>
      <c r="Q4266" s="19">
        <v>607</v>
      </c>
      <c r="R4266" s="19">
        <v>607</v>
      </c>
      <c r="S4266" s="19">
        <v>0</v>
      </c>
      <c r="T4266" s="19">
        <v>0</v>
      </c>
    </row>
    <row r="4267" spans="1:20" outlineLevel="3" x14ac:dyDescent="0.35">
      <c r="H4267" s="1" t="s">
        <v>11747</v>
      </c>
      <c r="O4267" s="18"/>
      <c r="Q4267" s="19">
        <f>SUBTOTAL(9,Q4265:Q4266)</f>
        <v>59287</v>
      </c>
      <c r="R4267" s="19">
        <f>SUBTOTAL(9,R4265:R4266)</f>
        <v>59287</v>
      </c>
      <c r="S4267" s="19">
        <f>SUBTOTAL(9,S4265:S4266)</f>
        <v>0</v>
      </c>
      <c r="T4267" s="19">
        <f>SUBTOTAL(9,T4265:T4266)</f>
        <v>0</v>
      </c>
    </row>
    <row r="4268" spans="1:20" ht="29" outlineLevel="4" x14ac:dyDescent="0.35">
      <c r="A4268" s="9" t="s">
        <v>104</v>
      </c>
      <c r="B4268" s="9" t="s">
        <v>105</v>
      </c>
      <c r="C4268" s="12" t="s">
        <v>12411</v>
      </c>
      <c r="D4268" s="5" t="s">
        <v>4829</v>
      </c>
      <c r="E4268" s="9" t="s">
        <v>4829</v>
      </c>
      <c r="F4268" s="5" t="s">
        <v>49</v>
      </c>
      <c r="G4268" s="5" t="s">
        <v>4</v>
      </c>
      <c r="H4268" s="5" t="s">
        <v>4845</v>
      </c>
      <c r="I4268" s="4" t="s">
        <v>4846</v>
      </c>
      <c r="J4268" s="5" t="s">
        <v>4</v>
      </c>
      <c r="K4268" s="5" t="s">
        <v>4</v>
      </c>
      <c r="L4268" s="5" t="s">
        <v>4</v>
      </c>
      <c r="M4268" s="5" t="s">
        <v>5</v>
      </c>
      <c r="N4268" s="5" t="s">
        <v>4844</v>
      </c>
      <c r="O4268" s="18">
        <v>44385</v>
      </c>
      <c r="P4268" s="5" t="s">
        <v>4835</v>
      </c>
      <c r="Q4268" s="19">
        <v>30264</v>
      </c>
      <c r="R4268" s="19">
        <v>30264</v>
      </c>
      <c r="S4268" s="19">
        <v>0</v>
      </c>
      <c r="T4268" s="19">
        <v>0</v>
      </c>
    </row>
    <row r="4269" spans="1:20" ht="29" outlineLevel="4" x14ac:dyDescent="0.35">
      <c r="A4269" s="9" t="s">
        <v>104</v>
      </c>
      <c r="B4269" s="9" t="s">
        <v>105</v>
      </c>
      <c r="C4269" s="12" t="s">
        <v>12411</v>
      </c>
      <c r="D4269" s="5" t="s">
        <v>4829</v>
      </c>
      <c r="E4269" s="9" t="s">
        <v>4829</v>
      </c>
      <c r="F4269" s="5" t="s">
        <v>49</v>
      </c>
      <c r="G4269" s="5" t="s">
        <v>4</v>
      </c>
      <c r="H4269" s="5" t="s">
        <v>4845</v>
      </c>
      <c r="I4269" s="4" t="s">
        <v>4846</v>
      </c>
      <c r="J4269" s="5" t="s">
        <v>4</v>
      </c>
      <c r="K4269" s="5" t="s">
        <v>4</v>
      </c>
      <c r="L4269" s="5" t="s">
        <v>4</v>
      </c>
      <c r="M4269" s="5" t="s">
        <v>5</v>
      </c>
      <c r="N4269" s="5" t="s">
        <v>4847</v>
      </c>
      <c r="O4269" s="18">
        <v>44424</v>
      </c>
      <c r="P4269" s="5" t="s">
        <v>4848</v>
      </c>
      <c r="Q4269" s="19">
        <v>27780</v>
      </c>
      <c r="R4269" s="19">
        <v>27780</v>
      </c>
      <c r="S4269" s="19">
        <v>0</v>
      </c>
      <c r="T4269" s="19">
        <v>0</v>
      </c>
    </row>
    <row r="4270" spans="1:20" ht="29" outlineLevel="4" x14ac:dyDescent="0.35">
      <c r="A4270" s="9" t="s">
        <v>104</v>
      </c>
      <c r="B4270" s="9" t="s">
        <v>105</v>
      </c>
      <c r="C4270" s="12" t="s">
        <v>12411</v>
      </c>
      <c r="D4270" s="5" t="s">
        <v>4829</v>
      </c>
      <c r="E4270" s="9" t="s">
        <v>4829</v>
      </c>
      <c r="F4270" s="5" t="s">
        <v>49</v>
      </c>
      <c r="G4270" s="5" t="s">
        <v>4</v>
      </c>
      <c r="H4270" s="5" t="s">
        <v>4845</v>
      </c>
      <c r="I4270" s="4" t="s">
        <v>4846</v>
      </c>
      <c r="J4270" s="5" t="s">
        <v>4</v>
      </c>
      <c r="K4270" s="5" t="s">
        <v>4</v>
      </c>
      <c r="L4270" s="5" t="s">
        <v>4</v>
      </c>
      <c r="M4270" s="5" t="s">
        <v>5</v>
      </c>
      <c r="N4270" s="5" t="s">
        <v>4849</v>
      </c>
      <c r="O4270" s="18">
        <v>44455</v>
      </c>
      <c r="P4270" s="5" t="s">
        <v>4850</v>
      </c>
      <c r="Q4270" s="19">
        <v>35840</v>
      </c>
      <c r="R4270" s="19">
        <v>35840</v>
      </c>
      <c r="S4270" s="19">
        <v>0</v>
      </c>
      <c r="T4270" s="19">
        <v>0</v>
      </c>
    </row>
    <row r="4271" spans="1:20" ht="29" outlineLevel="4" x14ac:dyDescent="0.35">
      <c r="A4271" s="9" t="s">
        <v>104</v>
      </c>
      <c r="B4271" s="9" t="s">
        <v>105</v>
      </c>
      <c r="C4271" s="12" t="s">
        <v>12411</v>
      </c>
      <c r="D4271" s="5" t="s">
        <v>4829</v>
      </c>
      <c r="E4271" s="9" t="s">
        <v>4829</v>
      </c>
      <c r="F4271" s="5" t="s">
        <v>49</v>
      </c>
      <c r="G4271" s="5" t="s">
        <v>4</v>
      </c>
      <c r="H4271" s="5" t="s">
        <v>4845</v>
      </c>
      <c r="I4271" s="4" t="s">
        <v>4846</v>
      </c>
      <c r="J4271" s="5" t="s">
        <v>4</v>
      </c>
      <c r="K4271" s="5" t="s">
        <v>4</v>
      </c>
      <c r="L4271" s="5" t="s">
        <v>4</v>
      </c>
      <c r="M4271" s="5" t="s">
        <v>5</v>
      </c>
      <c r="N4271" s="5" t="s">
        <v>4851</v>
      </c>
      <c r="O4271" s="18">
        <v>44497</v>
      </c>
      <c r="P4271" s="5" t="s">
        <v>4852</v>
      </c>
      <c r="Q4271" s="19">
        <v>33285</v>
      </c>
      <c r="R4271" s="19">
        <v>33285</v>
      </c>
      <c r="S4271" s="19">
        <v>0</v>
      </c>
      <c r="T4271" s="19">
        <v>0</v>
      </c>
    </row>
    <row r="4272" spans="1:20" ht="29" outlineLevel="4" x14ac:dyDescent="0.35">
      <c r="A4272" s="9" t="s">
        <v>104</v>
      </c>
      <c r="B4272" s="9" t="s">
        <v>105</v>
      </c>
      <c r="C4272" s="12" t="s">
        <v>12411</v>
      </c>
      <c r="D4272" s="5" t="s">
        <v>4829</v>
      </c>
      <c r="E4272" s="9" t="s">
        <v>4829</v>
      </c>
      <c r="F4272" s="5" t="s">
        <v>49</v>
      </c>
      <c r="G4272" s="5" t="s">
        <v>4</v>
      </c>
      <c r="H4272" s="5" t="s">
        <v>4845</v>
      </c>
      <c r="I4272" s="4" t="s">
        <v>4846</v>
      </c>
      <c r="J4272" s="5" t="s">
        <v>4</v>
      </c>
      <c r="K4272" s="5" t="s">
        <v>4</v>
      </c>
      <c r="L4272" s="5" t="s">
        <v>4</v>
      </c>
      <c r="M4272" s="5" t="s">
        <v>5</v>
      </c>
      <c r="N4272" s="5" t="s">
        <v>4853</v>
      </c>
      <c r="O4272" s="18">
        <v>44644</v>
      </c>
      <c r="P4272" s="5" t="s">
        <v>4854</v>
      </c>
      <c r="Q4272" s="19">
        <v>69902</v>
      </c>
      <c r="R4272" s="19">
        <v>69902</v>
      </c>
      <c r="S4272" s="19">
        <v>0</v>
      </c>
      <c r="T4272" s="19">
        <v>0</v>
      </c>
    </row>
    <row r="4273" spans="1:20" ht="29" outlineLevel="4" x14ac:dyDescent="0.35">
      <c r="A4273" s="9" t="s">
        <v>104</v>
      </c>
      <c r="B4273" s="9" t="s">
        <v>105</v>
      </c>
      <c r="C4273" s="12" t="s">
        <v>12411</v>
      </c>
      <c r="D4273" s="5" t="s">
        <v>4829</v>
      </c>
      <c r="E4273" s="9" t="s">
        <v>4829</v>
      </c>
      <c r="F4273" s="5" t="s">
        <v>49</v>
      </c>
      <c r="G4273" s="5" t="s">
        <v>4</v>
      </c>
      <c r="H4273" s="5" t="s">
        <v>4845</v>
      </c>
      <c r="I4273" s="4" t="s">
        <v>4846</v>
      </c>
      <c r="J4273" s="5" t="s">
        <v>4</v>
      </c>
      <c r="K4273" s="5" t="s">
        <v>4</v>
      </c>
      <c r="L4273" s="5" t="s">
        <v>4</v>
      </c>
      <c r="M4273" s="5" t="s">
        <v>5</v>
      </c>
      <c r="N4273" s="5" t="s">
        <v>4855</v>
      </c>
      <c r="O4273" s="18">
        <v>44707</v>
      </c>
      <c r="P4273" s="5" t="s">
        <v>4856</v>
      </c>
      <c r="Q4273" s="19">
        <v>130740</v>
      </c>
      <c r="R4273" s="19">
        <v>130740</v>
      </c>
      <c r="S4273" s="19">
        <v>0</v>
      </c>
      <c r="T4273" s="19">
        <v>0</v>
      </c>
    </row>
    <row r="4274" spans="1:20" outlineLevel="3" x14ac:dyDescent="0.35">
      <c r="H4274" s="1" t="s">
        <v>11748</v>
      </c>
      <c r="O4274" s="18"/>
      <c r="Q4274" s="19">
        <f>SUBTOTAL(9,Q4268:Q4273)</f>
        <v>327811</v>
      </c>
      <c r="R4274" s="19">
        <f>SUBTOTAL(9,R4268:R4273)</f>
        <v>327811</v>
      </c>
      <c r="S4274" s="19">
        <f>SUBTOTAL(9,S4268:S4273)</f>
        <v>0</v>
      </c>
      <c r="T4274" s="19">
        <f>SUBTOTAL(9,T4268:T4273)</f>
        <v>0</v>
      </c>
    </row>
    <row r="4275" spans="1:20" ht="29" outlineLevel="4" x14ac:dyDescent="0.35">
      <c r="A4275" s="9" t="s">
        <v>104</v>
      </c>
      <c r="B4275" s="9" t="s">
        <v>105</v>
      </c>
      <c r="C4275" s="12" t="s">
        <v>12411</v>
      </c>
      <c r="D4275" s="5" t="s">
        <v>4829</v>
      </c>
      <c r="E4275" s="9" t="s">
        <v>4829</v>
      </c>
      <c r="F4275" s="5" t="s">
        <v>4</v>
      </c>
      <c r="G4275" s="5" t="s">
        <v>45</v>
      </c>
      <c r="H4275" s="5" t="s">
        <v>4858</v>
      </c>
      <c r="I4275" s="4" t="s">
        <v>4859</v>
      </c>
      <c r="J4275" s="5" t="s">
        <v>4</v>
      </c>
      <c r="K4275" s="5" t="s">
        <v>4</v>
      </c>
      <c r="L4275" s="5" t="s">
        <v>4</v>
      </c>
      <c r="M4275" s="5" t="s">
        <v>5</v>
      </c>
      <c r="N4275" s="5" t="s">
        <v>4857</v>
      </c>
      <c r="O4275" s="18">
        <v>44424</v>
      </c>
      <c r="P4275" s="5" t="s">
        <v>4848</v>
      </c>
      <c r="Q4275" s="19">
        <v>470.64</v>
      </c>
      <c r="R4275" s="19">
        <v>0</v>
      </c>
      <c r="S4275" s="19">
        <v>470.64</v>
      </c>
      <c r="T4275" s="19">
        <v>0</v>
      </c>
    </row>
    <row r="4276" spans="1:20" ht="29" outlineLevel="4" x14ac:dyDescent="0.35">
      <c r="A4276" s="9" t="s">
        <v>104</v>
      </c>
      <c r="B4276" s="9" t="s">
        <v>105</v>
      </c>
      <c r="C4276" s="12" t="s">
        <v>12411</v>
      </c>
      <c r="D4276" s="5" t="s">
        <v>4829</v>
      </c>
      <c r="E4276" s="9" t="s">
        <v>4829</v>
      </c>
      <c r="F4276" s="5" t="s">
        <v>4</v>
      </c>
      <c r="G4276" s="5" t="s">
        <v>45</v>
      </c>
      <c r="H4276" s="5" t="s">
        <v>4858</v>
      </c>
      <c r="I4276" s="4" t="s">
        <v>4859</v>
      </c>
      <c r="J4276" s="5" t="s">
        <v>4</v>
      </c>
      <c r="K4276" s="5" t="s">
        <v>4</v>
      </c>
      <c r="L4276" s="5" t="s">
        <v>4</v>
      </c>
      <c r="M4276" s="5" t="s">
        <v>5</v>
      </c>
      <c r="N4276" s="5" t="s">
        <v>4860</v>
      </c>
      <c r="O4276" s="18">
        <v>44455</v>
      </c>
      <c r="P4276" s="5" t="s">
        <v>4850</v>
      </c>
      <c r="Q4276" s="19">
        <v>1367.29</v>
      </c>
      <c r="R4276" s="19">
        <v>0</v>
      </c>
      <c r="S4276" s="19">
        <v>1367.29</v>
      </c>
      <c r="T4276" s="19">
        <v>0</v>
      </c>
    </row>
    <row r="4277" spans="1:20" ht="29" outlineLevel="4" x14ac:dyDescent="0.35">
      <c r="A4277" s="9" t="s">
        <v>104</v>
      </c>
      <c r="B4277" s="9" t="s">
        <v>105</v>
      </c>
      <c r="C4277" s="12" t="s">
        <v>12411</v>
      </c>
      <c r="D4277" s="5" t="s">
        <v>4829</v>
      </c>
      <c r="E4277" s="9" t="s">
        <v>4829</v>
      </c>
      <c r="F4277" s="5" t="s">
        <v>4</v>
      </c>
      <c r="G4277" s="5" t="s">
        <v>45</v>
      </c>
      <c r="H4277" s="5" t="s">
        <v>4858</v>
      </c>
      <c r="I4277" s="4" t="s">
        <v>4859</v>
      </c>
      <c r="J4277" s="5" t="s">
        <v>4</v>
      </c>
      <c r="K4277" s="5" t="s">
        <v>4</v>
      </c>
      <c r="L4277" s="5" t="s">
        <v>4</v>
      </c>
      <c r="M4277" s="5" t="s">
        <v>5</v>
      </c>
      <c r="N4277" s="5" t="s">
        <v>4861</v>
      </c>
      <c r="O4277" s="18">
        <v>44504</v>
      </c>
      <c r="P4277" s="5" t="s">
        <v>4862</v>
      </c>
      <c r="Q4277" s="19">
        <v>380.42</v>
      </c>
      <c r="R4277" s="19">
        <v>0</v>
      </c>
      <c r="S4277" s="19">
        <v>380.42</v>
      </c>
      <c r="T4277" s="19">
        <v>0</v>
      </c>
    </row>
    <row r="4278" spans="1:20" ht="29" outlineLevel="4" x14ac:dyDescent="0.35">
      <c r="A4278" s="9" t="s">
        <v>104</v>
      </c>
      <c r="B4278" s="9" t="s">
        <v>105</v>
      </c>
      <c r="C4278" s="12" t="s">
        <v>12411</v>
      </c>
      <c r="D4278" s="5" t="s">
        <v>4829</v>
      </c>
      <c r="E4278" s="9" t="s">
        <v>4829</v>
      </c>
      <c r="F4278" s="5" t="s">
        <v>4</v>
      </c>
      <c r="G4278" s="5" t="s">
        <v>45</v>
      </c>
      <c r="H4278" s="5" t="s">
        <v>4858</v>
      </c>
      <c r="I4278" s="4" t="s">
        <v>4859</v>
      </c>
      <c r="J4278" s="5" t="s">
        <v>4</v>
      </c>
      <c r="K4278" s="5" t="s">
        <v>4</v>
      </c>
      <c r="L4278" s="5" t="s">
        <v>4</v>
      </c>
      <c r="M4278" s="5" t="s">
        <v>5</v>
      </c>
      <c r="N4278" s="5" t="s">
        <v>4863</v>
      </c>
      <c r="O4278" s="18">
        <v>44579</v>
      </c>
      <c r="P4278" s="5" t="s">
        <v>4864</v>
      </c>
      <c r="Q4278" s="19">
        <v>941.35</v>
      </c>
      <c r="R4278" s="19">
        <v>0</v>
      </c>
      <c r="S4278" s="19">
        <v>941.35</v>
      </c>
      <c r="T4278" s="19">
        <v>0</v>
      </c>
    </row>
    <row r="4279" spans="1:20" ht="29" outlineLevel="4" x14ac:dyDescent="0.35">
      <c r="A4279" s="9" t="s">
        <v>104</v>
      </c>
      <c r="B4279" s="9" t="s">
        <v>105</v>
      </c>
      <c r="C4279" s="12" t="s">
        <v>12411</v>
      </c>
      <c r="D4279" s="5" t="s">
        <v>4829</v>
      </c>
      <c r="E4279" s="9" t="s">
        <v>4829</v>
      </c>
      <c r="F4279" s="5" t="s">
        <v>4</v>
      </c>
      <c r="G4279" s="5" t="s">
        <v>45</v>
      </c>
      <c r="H4279" s="5" t="s">
        <v>4858</v>
      </c>
      <c r="I4279" s="4" t="s">
        <v>4859</v>
      </c>
      <c r="J4279" s="5" t="s">
        <v>4</v>
      </c>
      <c r="K4279" s="5" t="s">
        <v>4</v>
      </c>
      <c r="L4279" s="5" t="s">
        <v>4</v>
      </c>
      <c r="M4279" s="5" t="s">
        <v>5</v>
      </c>
      <c r="N4279" s="5" t="s">
        <v>4865</v>
      </c>
      <c r="O4279" s="18">
        <v>44644</v>
      </c>
      <c r="P4279" s="5" t="s">
        <v>4854</v>
      </c>
      <c r="Q4279" s="19">
        <v>1412.04</v>
      </c>
      <c r="R4279" s="19">
        <v>0</v>
      </c>
      <c r="S4279" s="19">
        <v>1412.04</v>
      </c>
      <c r="T4279" s="19">
        <v>0</v>
      </c>
    </row>
    <row r="4280" spans="1:20" ht="29" outlineLevel="4" x14ac:dyDescent="0.35">
      <c r="A4280" s="9" t="s">
        <v>104</v>
      </c>
      <c r="B4280" s="9" t="s">
        <v>105</v>
      </c>
      <c r="C4280" s="12" t="s">
        <v>12411</v>
      </c>
      <c r="D4280" s="5" t="s">
        <v>4829</v>
      </c>
      <c r="E4280" s="9" t="s">
        <v>4829</v>
      </c>
      <c r="F4280" s="5" t="s">
        <v>4</v>
      </c>
      <c r="G4280" s="5" t="s">
        <v>45</v>
      </c>
      <c r="H4280" s="5" t="s">
        <v>4858</v>
      </c>
      <c r="I4280" s="4" t="s">
        <v>4859</v>
      </c>
      <c r="J4280" s="5" t="s">
        <v>4</v>
      </c>
      <c r="K4280" s="5" t="s">
        <v>4</v>
      </c>
      <c r="L4280" s="5" t="s">
        <v>4</v>
      </c>
      <c r="M4280" s="5" t="s">
        <v>5</v>
      </c>
      <c r="N4280" s="5" t="s">
        <v>4866</v>
      </c>
      <c r="O4280" s="18">
        <v>44718</v>
      </c>
      <c r="P4280" s="5" t="s">
        <v>4867</v>
      </c>
      <c r="Q4280" s="19">
        <v>470.64</v>
      </c>
      <c r="R4280" s="19">
        <v>0</v>
      </c>
      <c r="S4280" s="19">
        <v>470.64</v>
      </c>
      <c r="T4280" s="19">
        <v>0</v>
      </c>
    </row>
    <row r="4281" spans="1:20" ht="29" outlineLevel="4" x14ac:dyDescent="0.35">
      <c r="A4281" s="9" t="s">
        <v>104</v>
      </c>
      <c r="B4281" s="9" t="s">
        <v>105</v>
      </c>
      <c r="C4281" s="12" t="s">
        <v>12411</v>
      </c>
      <c r="D4281" s="5" t="s">
        <v>4829</v>
      </c>
      <c r="E4281" s="9" t="s">
        <v>4829</v>
      </c>
      <c r="F4281" s="5" t="s">
        <v>49</v>
      </c>
      <c r="G4281" s="5" t="s">
        <v>4</v>
      </c>
      <c r="H4281" s="5" t="s">
        <v>4858</v>
      </c>
      <c r="I4281" s="4" t="s">
        <v>4859</v>
      </c>
      <c r="J4281" s="5" t="s">
        <v>4</v>
      </c>
      <c r="K4281" s="5" t="s">
        <v>4</v>
      </c>
      <c r="L4281" s="5" t="s">
        <v>4</v>
      </c>
      <c r="M4281" s="5" t="s">
        <v>5</v>
      </c>
      <c r="N4281" s="5" t="s">
        <v>4857</v>
      </c>
      <c r="O4281" s="18">
        <v>44424</v>
      </c>
      <c r="P4281" s="5" t="s">
        <v>4848</v>
      </c>
      <c r="Q4281" s="19">
        <v>7531.36</v>
      </c>
      <c r="R4281" s="19">
        <v>7531.36</v>
      </c>
      <c r="S4281" s="19">
        <v>0</v>
      </c>
      <c r="T4281" s="19">
        <v>0</v>
      </c>
    </row>
    <row r="4282" spans="1:20" ht="29" outlineLevel="4" x14ac:dyDescent="0.35">
      <c r="A4282" s="9" t="s">
        <v>104</v>
      </c>
      <c r="B4282" s="9" t="s">
        <v>105</v>
      </c>
      <c r="C4282" s="12" t="s">
        <v>12411</v>
      </c>
      <c r="D4282" s="5" t="s">
        <v>4829</v>
      </c>
      <c r="E4282" s="9" t="s">
        <v>4829</v>
      </c>
      <c r="F4282" s="5" t="s">
        <v>49</v>
      </c>
      <c r="G4282" s="5" t="s">
        <v>4</v>
      </c>
      <c r="H4282" s="5" t="s">
        <v>4858</v>
      </c>
      <c r="I4282" s="4" t="s">
        <v>4859</v>
      </c>
      <c r="J4282" s="5" t="s">
        <v>4</v>
      </c>
      <c r="K4282" s="5" t="s">
        <v>4</v>
      </c>
      <c r="L4282" s="5" t="s">
        <v>4</v>
      </c>
      <c r="M4282" s="5" t="s">
        <v>5</v>
      </c>
      <c r="N4282" s="5" t="s">
        <v>4860</v>
      </c>
      <c r="O4282" s="18">
        <v>44455</v>
      </c>
      <c r="P4282" s="5" t="s">
        <v>4850</v>
      </c>
      <c r="Q4282" s="19">
        <v>21879.71</v>
      </c>
      <c r="R4282" s="19">
        <v>21879.71</v>
      </c>
      <c r="S4282" s="19">
        <v>0</v>
      </c>
      <c r="T4282" s="19">
        <v>0</v>
      </c>
    </row>
    <row r="4283" spans="1:20" ht="29" outlineLevel="4" x14ac:dyDescent="0.35">
      <c r="A4283" s="9" t="s">
        <v>104</v>
      </c>
      <c r="B4283" s="9" t="s">
        <v>105</v>
      </c>
      <c r="C4283" s="12" t="s">
        <v>12411</v>
      </c>
      <c r="D4283" s="5" t="s">
        <v>4829</v>
      </c>
      <c r="E4283" s="9" t="s">
        <v>4829</v>
      </c>
      <c r="F4283" s="5" t="s">
        <v>49</v>
      </c>
      <c r="G4283" s="5" t="s">
        <v>4</v>
      </c>
      <c r="H4283" s="5" t="s">
        <v>4858</v>
      </c>
      <c r="I4283" s="4" t="s">
        <v>4859</v>
      </c>
      <c r="J4283" s="5" t="s">
        <v>4</v>
      </c>
      <c r="K4283" s="5" t="s">
        <v>4</v>
      </c>
      <c r="L4283" s="5" t="s">
        <v>4</v>
      </c>
      <c r="M4283" s="5" t="s">
        <v>5</v>
      </c>
      <c r="N4283" s="5" t="s">
        <v>4861</v>
      </c>
      <c r="O4283" s="18">
        <v>44504</v>
      </c>
      <c r="P4283" s="5" t="s">
        <v>4862</v>
      </c>
      <c r="Q4283" s="19">
        <v>6087.58</v>
      </c>
      <c r="R4283" s="19">
        <v>6087.58</v>
      </c>
      <c r="S4283" s="19">
        <v>0</v>
      </c>
      <c r="T4283" s="19">
        <v>0</v>
      </c>
    </row>
    <row r="4284" spans="1:20" ht="29" outlineLevel="4" x14ac:dyDescent="0.35">
      <c r="A4284" s="9" t="s">
        <v>104</v>
      </c>
      <c r="B4284" s="9" t="s">
        <v>105</v>
      </c>
      <c r="C4284" s="12" t="s">
        <v>12411</v>
      </c>
      <c r="D4284" s="5" t="s">
        <v>4829</v>
      </c>
      <c r="E4284" s="9" t="s">
        <v>4829</v>
      </c>
      <c r="F4284" s="5" t="s">
        <v>49</v>
      </c>
      <c r="G4284" s="5" t="s">
        <v>4</v>
      </c>
      <c r="H4284" s="5" t="s">
        <v>4858</v>
      </c>
      <c r="I4284" s="4" t="s">
        <v>4859</v>
      </c>
      <c r="J4284" s="5" t="s">
        <v>4</v>
      </c>
      <c r="K4284" s="5" t="s">
        <v>4</v>
      </c>
      <c r="L4284" s="5" t="s">
        <v>4</v>
      </c>
      <c r="M4284" s="5" t="s">
        <v>5</v>
      </c>
      <c r="N4284" s="5" t="s">
        <v>4863</v>
      </c>
      <c r="O4284" s="18">
        <v>44579</v>
      </c>
      <c r="P4284" s="5" t="s">
        <v>4864</v>
      </c>
      <c r="Q4284" s="19">
        <v>15063.65</v>
      </c>
      <c r="R4284" s="19">
        <v>15063.65</v>
      </c>
      <c r="S4284" s="19">
        <v>0</v>
      </c>
      <c r="T4284" s="19">
        <v>0</v>
      </c>
    </row>
    <row r="4285" spans="1:20" ht="29" outlineLevel="4" x14ac:dyDescent="0.35">
      <c r="A4285" s="9" t="s">
        <v>104</v>
      </c>
      <c r="B4285" s="9" t="s">
        <v>105</v>
      </c>
      <c r="C4285" s="12" t="s">
        <v>12411</v>
      </c>
      <c r="D4285" s="5" t="s">
        <v>4829</v>
      </c>
      <c r="E4285" s="9" t="s">
        <v>4829</v>
      </c>
      <c r="F4285" s="5" t="s">
        <v>49</v>
      </c>
      <c r="G4285" s="5" t="s">
        <v>4</v>
      </c>
      <c r="H4285" s="5" t="s">
        <v>4858</v>
      </c>
      <c r="I4285" s="4" t="s">
        <v>4859</v>
      </c>
      <c r="J4285" s="5" t="s">
        <v>4</v>
      </c>
      <c r="K4285" s="5" t="s">
        <v>4</v>
      </c>
      <c r="L4285" s="5" t="s">
        <v>4</v>
      </c>
      <c r="M4285" s="5" t="s">
        <v>5</v>
      </c>
      <c r="N4285" s="5" t="s">
        <v>4865</v>
      </c>
      <c r="O4285" s="18">
        <v>44644</v>
      </c>
      <c r="P4285" s="5" t="s">
        <v>4854</v>
      </c>
      <c r="Q4285" s="19">
        <v>22595.96</v>
      </c>
      <c r="R4285" s="19">
        <v>22595.96</v>
      </c>
      <c r="S4285" s="19">
        <v>0</v>
      </c>
      <c r="T4285" s="19">
        <v>0</v>
      </c>
    </row>
    <row r="4286" spans="1:20" ht="29" outlineLevel="4" x14ac:dyDescent="0.35">
      <c r="A4286" s="9" t="s">
        <v>104</v>
      </c>
      <c r="B4286" s="9" t="s">
        <v>105</v>
      </c>
      <c r="C4286" s="12" t="s">
        <v>12411</v>
      </c>
      <c r="D4286" s="5" t="s">
        <v>4829</v>
      </c>
      <c r="E4286" s="9" t="s">
        <v>4829</v>
      </c>
      <c r="F4286" s="5" t="s">
        <v>49</v>
      </c>
      <c r="G4286" s="5" t="s">
        <v>4</v>
      </c>
      <c r="H4286" s="5" t="s">
        <v>4858</v>
      </c>
      <c r="I4286" s="4" t="s">
        <v>4859</v>
      </c>
      <c r="J4286" s="5" t="s">
        <v>4</v>
      </c>
      <c r="K4286" s="5" t="s">
        <v>4</v>
      </c>
      <c r="L4286" s="5" t="s">
        <v>4</v>
      </c>
      <c r="M4286" s="5" t="s">
        <v>5</v>
      </c>
      <c r="N4286" s="5" t="s">
        <v>4866</v>
      </c>
      <c r="O4286" s="18">
        <v>44718</v>
      </c>
      <c r="P4286" s="5" t="s">
        <v>4867</v>
      </c>
      <c r="Q4286" s="19">
        <v>7531.36</v>
      </c>
      <c r="R4286" s="19">
        <v>7531.36</v>
      </c>
      <c r="S4286" s="19">
        <v>0</v>
      </c>
      <c r="T4286" s="19">
        <v>0</v>
      </c>
    </row>
    <row r="4287" spans="1:20" outlineLevel="3" x14ac:dyDescent="0.35">
      <c r="H4287" s="1" t="s">
        <v>11749</v>
      </c>
      <c r="O4287" s="18"/>
      <c r="Q4287" s="19">
        <f>SUBTOTAL(9,Q4275:Q4286)</f>
        <v>85732</v>
      </c>
      <c r="R4287" s="19">
        <f>SUBTOTAL(9,R4275:R4286)</f>
        <v>80689.62000000001</v>
      </c>
      <c r="S4287" s="19">
        <f>SUBTOTAL(9,S4275:S4286)</f>
        <v>5042.38</v>
      </c>
      <c r="T4287" s="19">
        <f>SUBTOTAL(9,T4275:T4286)</f>
        <v>0</v>
      </c>
    </row>
    <row r="4288" spans="1:20" ht="29" outlineLevel="4" x14ac:dyDescent="0.35">
      <c r="A4288" s="9" t="s">
        <v>104</v>
      </c>
      <c r="B4288" s="9" t="s">
        <v>105</v>
      </c>
      <c r="C4288" s="12" t="s">
        <v>12411</v>
      </c>
      <c r="D4288" s="5" t="s">
        <v>4829</v>
      </c>
      <c r="E4288" s="9" t="s">
        <v>4829</v>
      </c>
      <c r="F4288" s="5" t="s">
        <v>4</v>
      </c>
      <c r="G4288" s="5" t="s">
        <v>50</v>
      </c>
      <c r="H4288" s="5" t="s">
        <v>4869</v>
      </c>
      <c r="I4288" s="4" t="s">
        <v>4870</v>
      </c>
      <c r="J4288" s="5" t="s">
        <v>4</v>
      </c>
      <c r="K4288" s="5" t="s">
        <v>4</v>
      </c>
      <c r="L4288" s="5" t="s">
        <v>4</v>
      </c>
      <c r="M4288" s="5" t="s">
        <v>5</v>
      </c>
      <c r="N4288" s="5" t="s">
        <v>4868</v>
      </c>
      <c r="O4288" s="18">
        <v>44455</v>
      </c>
      <c r="P4288" s="5" t="s">
        <v>4850</v>
      </c>
      <c r="Q4288" s="19">
        <v>6453.33</v>
      </c>
      <c r="R4288" s="19">
        <v>0</v>
      </c>
      <c r="S4288" s="19">
        <v>6453.33</v>
      </c>
      <c r="T4288" s="19">
        <v>0</v>
      </c>
    </row>
    <row r="4289" spans="1:20" ht="29" outlineLevel="4" x14ac:dyDescent="0.35">
      <c r="A4289" s="9" t="s">
        <v>104</v>
      </c>
      <c r="B4289" s="9" t="s">
        <v>105</v>
      </c>
      <c r="C4289" s="12" t="s">
        <v>12411</v>
      </c>
      <c r="D4289" s="5" t="s">
        <v>4829</v>
      </c>
      <c r="E4289" s="9" t="s">
        <v>4829</v>
      </c>
      <c r="F4289" s="5" t="s">
        <v>49</v>
      </c>
      <c r="G4289" s="5" t="s">
        <v>4</v>
      </c>
      <c r="H4289" s="5" t="s">
        <v>4869</v>
      </c>
      <c r="I4289" s="4" t="s">
        <v>4870</v>
      </c>
      <c r="J4289" s="5" t="s">
        <v>4</v>
      </c>
      <c r="K4289" s="5" t="s">
        <v>4</v>
      </c>
      <c r="L4289" s="5" t="s">
        <v>4</v>
      </c>
      <c r="M4289" s="5" t="s">
        <v>5</v>
      </c>
      <c r="N4289" s="5" t="s">
        <v>4868</v>
      </c>
      <c r="O4289" s="18">
        <v>44455</v>
      </c>
      <c r="P4289" s="5" t="s">
        <v>4850</v>
      </c>
      <c r="Q4289" s="19">
        <v>51626.67</v>
      </c>
      <c r="R4289" s="19">
        <v>51626.67</v>
      </c>
      <c r="S4289" s="19">
        <v>0</v>
      </c>
      <c r="T4289" s="19">
        <v>0</v>
      </c>
    </row>
    <row r="4290" spans="1:20" outlineLevel="3" x14ac:dyDescent="0.35">
      <c r="H4290" s="1" t="s">
        <v>11750</v>
      </c>
      <c r="O4290" s="18"/>
      <c r="Q4290" s="19">
        <f>SUBTOTAL(9,Q4288:Q4289)</f>
        <v>58080</v>
      </c>
      <c r="R4290" s="19">
        <f>SUBTOTAL(9,R4288:R4289)</f>
        <v>51626.67</v>
      </c>
      <c r="S4290" s="19">
        <f>SUBTOTAL(9,S4288:S4289)</f>
        <v>6453.33</v>
      </c>
      <c r="T4290" s="19">
        <f>SUBTOTAL(9,T4288:T4289)</f>
        <v>0</v>
      </c>
    </row>
    <row r="4291" spans="1:20" ht="29" outlineLevel="4" x14ac:dyDescent="0.35">
      <c r="A4291" s="9" t="s">
        <v>104</v>
      </c>
      <c r="B4291" s="9" t="s">
        <v>105</v>
      </c>
      <c r="C4291" s="12" t="s">
        <v>12411</v>
      </c>
      <c r="D4291" s="5" t="s">
        <v>4829</v>
      </c>
      <c r="E4291" s="9" t="s">
        <v>4829</v>
      </c>
      <c r="F4291" s="5" t="s">
        <v>4</v>
      </c>
      <c r="G4291" s="5" t="s">
        <v>50</v>
      </c>
      <c r="H4291" s="5" t="s">
        <v>4873</v>
      </c>
      <c r="I4291" s="4" t="s">
        <v>4874</v>
      </c>
      <c r="J4291" s="5" t="s">
        <v>4</v>
      </c>
      <c r="K4291" s="5" t="s">
        <v>4</v>
      </c>
      <c r="L4291" s="5" t="s">
        <v>4</v>
      </c>
      <c r="M4291" s="5" t="s">
        <v>5</v>
      </c>
      <c r="N4291" s="5" t="s">
        <v>4871</v>
      </c>
      <c r="O4291" s="18">
        <v>44662</v>
      </c>
      <c r="P4291" s="5" t="s">
        <v>4872</v>
      </c>
      <c r="Q4291" s="19">
        <v>4962.6899999999996</v>
      </c>
      <c r="R4291" s="19">
        <v>0</v>
      </c>
      <c r="S4291" s="19">
        <v>4962.6899999999996</v>
      </c>
      <c r="T4291" s="19">
        <v>0</v>
      </c>
    </row>
    <row r="4292" spans="1:20" ht="29" outlineLevel="4" x14ac:dyDescent="0.35">
      <c r="A4292" s="9" t="s">
        <v>104</v>
      </c>
      <c r="B4292" s="9" t="s">
        <v>105</v>
      </c>
      <c r="C4292" s="12" t="s">
        <v>12411</v>
      </c>
      <c r="D4292" s="5" t="s">
        <v>4829</v>
      </c>
      <c r="E4292" s="9" t="s">
        <v>4829</v>
      </c>
      <c r="F4292" s="5" t="s">
        <v>49</v>
      </c>
      <c r="G4292" s="5" t="s">
        <v>4</v>
      </c>
      <c r="H4292" s="5" t="s">
        <v>4873</v>
      </c>
      <c r="I4292" s="4" t="s">
        <v>4874</v>
      </c>
      <c r="J4292" s="5" t="s">
        <v>4</v>
      </c>
      <c r="K4292" s="5" t="s">
        <v>4</v>
      </c>
      <c r="L4292" s="5" t="s">
        <v>4</v>
      </c>
      <c r="M4292" s="5" t="s">
        <v>5</v>
      </c>
      <c r="N4292" s="5" t="s">
        <v>4871</v>
      </c>
      <c r="O4292" s="18">
        <v>44662</v>
      </c>
      <c r="P4292" s="5" t="s">
        <v>4872</v>
      </c>
      <c r="Q4292" s="19">
        <v>39697.31</v>
      </c>
      <c r="R4292" s="19">
        <v>39697.31</v>
      </c>
      <c r="S4292" s="19">
        <v>0</v>
      </c>
      <c r="T4292" s="19">
        <v>0</v>
      </c>
    </row>
    <row r="4293" spans="1:20" outlineLevel="3" x14ac:dyDescent="0.35">
      <c r="H4293" s="1" t="s">
        <v>11751</v>
      </c>
      <c r="O4293" s="18"/>
      <c r="Q4293" s="19">
        <f>SUBTOTAL(9,Q4291:Q4292)</f>
        <v>44660</v>
      </c>
      <c r="R4293" s="19">
        <f>SUBTOTAL(9,R4291:R4292)</f>
        <v>39697.31</v>
      </c>
      <c r="S4293" s="19">
        <f>SUBTOTAL(9,S4291:S4292)</f>
        <v>4962.6899999999996</v>
      </c>
      <c r="T4293" s="19">
        <f>SUBTOTAL(9,T4291:T4292)</f>
        <v>0</v>
      </c>
    </row>
    <row r="4294" spans="1:20" ht="29" outlineLevel="4" x14ac:dyDescent="0.35">
      <c r="A4294" s="9" t="s">
        <v>104</v>
      </c>
      <c r="B4294" s="9" t="s">
        <v>105</v>
      </c>
      <c r="C4294" s="12" t="s">
        <v>12411</v>
      </c>
      <c r="D4294" s="5" t="s">
        <v>4829</v>
      </c>
      <c r="E4294" s="9" t="s">
        <v>4829</v>
      </c>
      <c r="F4294" s="5" t="s">
        <v>4</v>
      </c>
      <c r="G4294" s="5" t="s">
        <v>50</v>
      </c>
      <c r="H4294" s="5" t="s">
        <v>4877</v>
      </c>
      <c r="I4294" s="4" t="s">
        <v>4878</v>
      </c>
      <c r="J4294" s="5" t="s">
        <v>4</v>
      </c>
      <c r="K4294" s="5" t="s">
        <v>4</v>
      </c>
      <c r="L4294" s="5" t="s">
        <v>4</v>
      </c>
      <c r="M4294" s="5" t="s">
        <v>5</v>
      </c>
      <c r="N4294" s="5" t="s">
        <v>4875</v>
      </c>
      <c r="O4294" s="18">
        <v>44637</v>
      </c>
      <c r="P4294" s="5" t="s">
        <v>4876</v>
      </c>
      <c r="Q4294" s="19">
        <v>3424</v>
      </c>
      <c r="R4294" s="19">
        <v>0</v>
      </c>
      <c r="S4294" s="19">
        <v>3424</v>
      </c>
      <c r="T4294" s="19">
        <v>0</v>
      </c>
    </row>
    <row r="4295" spans="1:20" ht="29" outlineLevel="4" x14ac:dyDescent="0.35">
      <c r="A4295" s="9" t="s">
        <v>104</v>
      </c>
      <c r="B4295" s="9" t="s">
        <v>105</v>
      </c>
      <c r="C4295" s="12" t="s">
        <v>12411</v>
      </c>
      <c r="D4295" s="5" t="s">
        <v>4829</v>
      </c>
      <c r="E4295" s="9" t="s">
        <v>4829</v>
      </c>
      <c r="F4295" s="5" t="s">
        <v>49</v>
      </c>
      <c r="G4295" s="5" t="s">
        <v>4</v>
      </c>
      <c r="H4295" s="5" t="s">
        <v>4877</v>
      </c>
      <c r="I4295" s="4" t="s">
        <v>4878</v>
      </c>
      <c r="J4295" s="5" t="s">
        <v>4</v>
      </c>
      <c r="K4295" s="5" t="s">
        <v>4</v>
      </c>
      <c r="L4295" s="5" t="s">
        <v>4</v>
      </c>
      <c r="M4295" s="5" t="s">
        <v>5</v>
      </c>
      <c r="N4295" s="5" t="s">
        <v>4875</v>
      </c>
      <c r="O4295" s="18">
        <v>44637</v>
      </c>
      <c r="P4295" s="5" t="s">
        <v>4876</v>
      </c>
      <c r="Q4295" s="19">
        <v>27392</v>
      </c>
      <c r="R4295" s="19">
        <v>27392</v>
      </c>
      <c r="S4295" s="19">
        <v>0</v>
      </c>
      <c r="T4295" s="19">
        <v>0</v>
      </c>
    </row>
    <row r="4296" spans="1:20" outlineLevel="3" x14ac:dyDescent="0.35">
      <c r="H4296" s="1" t="s">
        <v>11752</v>
      </c>
      <c r="O4296" s="18"/>
      <c r="Q4296" s="19">
        <f>SUBTOTAL(9,Q4294:Q4295)</f>
        <v>30816</v>
      </c>
      <c r="R4296" s="19">
        <f>SUBTOTAL(9,R4294:R4295)</f>
        <v>27392</v>
      </c>
      <c r="S4296" s="19">
        <f>SUBTOTAL(9,S4294:S4295)</f>
        <v>3424</v>
      </c>
      <c r="T4296" s="19">
        <f>SUBTOTAL(9,T4294:T4295)</f>
        <v>0</v>
      </c>
    </row>
    <row r="4297" spans="1:20" outlineLevel="2" x14ac:dyDescent="0.35">
      <c r="C4297" s="11" t="s">
        <v>12412</v>
      </c>
      <c r="O4297" s="18"/>
      <c r="Q4297" s="19">
        <f>SUBTOTAL(9,Q4257:Q4295)</f>
        <v>740201.99999999977</v>
      </c>
      <c r="R4297" s="19">
        <f>SUBTOTAL(9,R4257:R4295)</f>
        <v>705726.95</v>
      </c>
      <c r="S4297" s="19">
        <f>SUBTOTAL(9,S4257:S4295)</f>
        <v>34475.049999999988</v>
      </c>
      <c r="T4297" s="19">
        <f>SUBTOTAL(9,T4257:T4295)</f>
        <v>0</v>
      </c>
    </row>
    <row r="4298" spans="1:20" ht="43.5" outlineLevel="4" x14ac:dyDescent="0.35">
      <c r="A4298" s="9" t="s">
        <v>37</v>
      </c>
      <c r="B4298" s="9" t="s">
        <v>38</v>
      </c>
      <c r="C4298" s="12" t="s">
        <v>4879</v>
      </c>
      <c r="D4298" s="5" t="s">
        <v>4880</v>
      </c>
      <c r="E4298" s="9" t="s">
        <v>4880</v>
      </c>
      <c r="F4298" s="5" t="s">
        <v>4</v>
      </c>
      <c r="G4298" s="5" t="s">
        <v>50</v>
      </c>
      <c r="H4298" s="5" t="s">
        <v>4883</v>
      </c>
      <c r="I4298" s="4" t="s">
        <v>4884</v>
      </c>
      <c r="J4298" s="5" t="s">
        <v>4</v>
      </c>
      <c r="K4298" s="5" t="s">
        <v>4</v>
      </c>
      <c r="L4298" s="5" t="s">
        <v>4</v>
      </c>
      <c r="M4298" s="5" t="s">
        <v>5</v>
      </c>
      <c r="N4298" s="5" t="s">
        <v>4881</v>
      </c>
      <c r="O4298" s="18">
        <v>44385</v>
      </c>
      <c r="P4298" s="5" t="s">
        <v>4882</v>
      </c>
      <c r="Q4298" s="19">
        <v>163.44</v>
      </c>
      <c r="R4298" s="19">
        <v>0</v>
      </c>
      <c r="S4298" s="19">
        <v>163.44</v>
      </c>
      <c r="T4298" s="19">
        <v>0</v>
      </c>
    </row>
    <row r="4299" spans="1:20" ht="43.5" outlineLevel="4" x14ac:dyDescent="0.35">
      <c r="A4299" s="9" t="s">
        <v>37</v>
      </c>
      <c r="B4299" s="9" t="s">
        <v>38</v>
      </c>
      <c r="C4299" s="12" t="s">
        <v>4879</v>
      </c>
      <c r="D4299" s="5" t="s">
        <v>4880</v>
      </c>
      <c r="E4299" s="9" t="s">
        <v>4880</v>
      </c>
      <c r="F4299" s="5" t="s">
        <v>4</v>
      </c>
      <c r="G4299" s="5" t="s">
        <v>50</v>
      </c>
      <c r="H4299" s="5" t="s">
        <v>4883</v>
      </c>
      <c r="I4299" s="4" t="s">
        <v>4884</v>
      </c>
      <c r="J4299" s="5" t="s">
        <v>4</v>
      </c>
      <c r="K4299" s="5" t="s">
        <v>4</v>
      </c>
      <c r="L4299" s="5" t="s">
        <v>4</v>
      </c>
      <c r="M4299" s="5" t="s">
        <v>5</v>
      </c>
      <c r="N4299" s="5" t="s">
        <v>4885</v>
      </c>
      <c r="O4299" s="18">
        <v>44417</v>
      </c>
      <c r="P4299" s="5" t="s">
        <v>4886</v>
      </c>
      <c r="Q4299" s="19">
        <v>245.33</v>
      </c>
      <c r="R4299" s="19">
        <v>0</v>
      </c>
      <c r="S4299" s="19">
        <v>245.33</v>
      </c>
      <c r="T4299" s="19">
        <v>0</v>
      </c>
    </row>
    <row r="4300" spans="1:20" ht="43.5" outlineLevel="4" x14ac:dyDescent="0.35">
      <c r="A4300" s="9" t="s">
        <v>37</v>
      </c>
      <c r="B4300" s="9" t="s">
        <v>38</v>
      </c>
      <c r="C4300" s="12" t="s">
        <v>4879</v>
      </c>
      <c r="D4300" s="5" t="s">
        <v>4880</v>
      </c>
      <c r="E4300" s="9" t="s">
        <v>4880</v>
      </c>
      <c r="F4300" s="5" t="s">
        <v>41</v>
      </c>
      <c r="G4300" s="5" t="s">
        <v>4</v>
      </c>
      <c r="H4300" s="5" t="s">
        <v>4883</v>
      </c>
      <c r="I4300" s="4" t="s">
        <v>4884</v>
      </c>
      <c r="J4300" s="5" t="s">
        <v>4</v>
      </c>
      <c r="K4300" s="5" t="s">
        <v>4</v>
      </c>
      <c r="L4300" s="5" t="s">
        <v>4</v>
      </c>
      <c r="M4300" s="5" t="s">
        <v>5</v>
      </c>
      <c r="N4300" s="5" t="s">
        <v>4881</v>
      </c>
      <c r="O4300" s="18">
        <v>44385</v>
      </c>
      <c r="P4300" s="5" t="s">
        <v>4882</v>
      </c>
      <c r="Q4300" s="19">
        <v>1307.56</v>
      </c>
      <c r="R4300" s="19">
        <v>1307.56</v>
      </c>
      <c r="S4300" s="19">
        <v>0</v>
      </c>
      <c r="T4300" s="19">
        <v>0</v>
      </c>
    </row>
    <row r="4301" spans="1:20" ht="43.5" outlineLevel="4" x14ac:dyDescent="0.35">
      <c r="A4301" s="9" t="s">
        <v>37</v>
      </c>
      <c r="B4301" s="9" t="s">
        <v>38</v>
      </c>
      <c r="C4301" s="12" t="s">
        <v>4879</v>
      </c>
      <c r="D4301" s="5" t="s">
        <v>4880</v>
      </c>
      <c r="E4301" s="9" t="s">
        <v>4880</v>
      </c>
      <c r="F4301" s="5" t="s">
        <v>41</v>
      </c>
      <c r="G4301" s="5" t="s">
        <v>4</v>
      </c>
      <c r="H4301" s="5" t="s">
        <v>4883</v>
      </c>
      <c r="I4301" s="4" t="s">
        <v>4884</v>
      </c>
      <c r="J4301" s="5" t="s">
        <v>4</v>
      </c>
      <c r="K4301" s="5" t="s">
        <v>4</v>
      </c>
      <c r="L4301" s="5" t="s">
        <v>4</v>
      </c>
      <c r="M4301" s="5" t="s">
        <v>5</v>
      </c>
      <c r="N4301" s="5" t="s">
        <v>4885</v>
      </c>
      <c r="O4301" s="18">
        <v>44417</v>
      </c>
      <c r="P4301" s="5" t="s">
        <v>4886</v>
      </c>
      <c r="Q4301" s="19">
        <v>1962.67</v>
      </c>
      <c r="R4301" s="19">
        <v>1962.67</v>
      </c>
      <c r="S4301" s="19">
        <v>0</v>
      </c>
      <c r="T4301" s="19">
        <v>0</v>
      </c>
    </row>
    <row r="4302" spans="1:20" outlineLevel="3" x14ac:dyDescent="0.35">
      <c r="H4302" s="1" t="s">
        <v>11753</v>
      </c>
      <c r="O4302" s="18"/>
      <c r="Q4302" s="19">
        <f>SUBTOTAL(9,Q4298:Q4301)</f>
        <v>3679</v>
      </c>
      <c r="R4302" s="19">
        <f>SUBTOTAL(9,R4298:R4301)</f>
        <v>3270.23</v>
      </c>
      <c r="S4302" s="19">
        <f>SUBTOTAL(9,S4298:S4301)</f>
        <v>408.77</v>
      </c>
      <c r="T4302" s="19">
        <f>SUBTOTAL(9,T4298:T4301)</f>
        <v>0</v>
      </c>
    </row>
    <row r="4303" spans="1:20" ht="43.5" outlineLevel="4" x14ac:dyDescent="0.35">
      <c r="A4303" s="9" t="s">
        <v>37</v>
      </c>
      <c r="B4303" s="9" t="s">
        <v>38</v>
      </c>
      <c r="C4303" s="12" t="s">
        <v>4879</v>
      </c>
      <c r="D4303" s="5" t="s">
        <v>4880</v>
      </c>
      <c r="E4303" s="9" t="s">
        <v>4880</v>
      </c>
      <c r="F4303" s="5" t="s">
        <v>4</v>
      </c>
      <c r="G4303" s="5" t="s">
        <v>50</v>
      </c>
      <c r="H4303" s="5" t="s">
        <v>4888</v>
      </c>
      <c r="I4303" s="4" t="s">
        <v>4889</v>
      </c>
      <c r="J4303" s="5" t="s">
        <v>4</v>
      </c>
      <c r="K4303" s="5" t="s">
        <v>4</v>
      </c>
      <c r="L4303" s="5" t="s">
        <v>4</v>
      </c>
      <c r="M4303" s="5" t="s">
        <v>5</v>
      </c>
      <c r="N4303" s="5" t="s">
        <v>4887</v>
      </c>
      <c r="O4303" s="18">
        <v>44385</v>
      </c>
      <c r="P4303" s="5" t="s">
        <v>4882</v>
      </c>
      <c r="Q4303" s="19">
        <v>870.01</v>
      </c>
      <c r="R4303" s="19">
        <v>0</v>
      </c>
      <c r="S4303" s="19">
        <v>870.01</v>
      </c>
      <c r="T4303" s="19">
        <v>0</v>
      </c>
    </row>
    <row r="4304" spans="1:20" ht="43.5" outlineLevel="4" x14ac:dyDescent="0.35">
      <c r="A4304" s="9" t="s">
        <v>37</v>
      </c>
      <c r="B4304" s="9" t="s">
        <v>38</v>
      </c>
      <c r="C4304" s="12" t="s">
        <v>4879</v>
      </c>
      <c r="D4304" s="5" t="s">
        <v>4880</v>
      </c>
      <c r="E4304" s="9" t="s">
        <v>4880</v>
      </c>
      <c r="F4304" s="5" t="s">
        <v>4</v>
      </c>
      <c r="G4304" s="5" t="s">
        <v>50</v>
      </c>
      <c r="H4304" s="5" t="s">
        <v>4888</v>
      </c>
      <c r="I4304" s="4" t="s">
        <v>4889</v>
      </c>
      <c r="J4304" s="5" t="s">
        <v>4</v>
      </c>
      <c r="K4304" s="5" t="s">
        <v>4</v>
      </c>
      <c r="L4304" s="5" t="s">
        <v>4</v>
      </c>
      <c r="M4304" s="5" t="s">
        <v>5</v>
      </c>
      <c r="N4304" s="5" t="s">
        <v>4890</v>
      </c>
      <c r="O4304" s="18">
        <v>44417</v>
      </c>
      <c r="P4304" s="5" t="s">
        <v>4886</v>
      </c>
      <c r="Q4304" s="19">
        <v>813.46</v>
      </c>
      <c r="R4304" s="19">
        <v>0</v>
      </c>
      <c r="S4304" s="19">
        <v>813.46</v>
      </c>
      <c r="T4304" s="19">
        <v>0</v>
      </c>
    </row>
    <row r="4305" spans="1:20" ht="43.5" outlineLevel="4" x14ac:dyDescent="0.35">
      <c r="A4305" s="9" t="s">
        <v>37</v>
      </c>
      <c r="B4305" s="9" t="s">
        <v>38</v>
      </c>
      <c r="C4305" s="12" t="s">
        <v>4879</v>
      </c>
      <c r="D4305" s="5" t="s">
        <v>4880</v>
      </c>
      <c r="E4305" s="9" t="s">
        <v>4880</v>
      </c>
      <c r="F4305" s="5" t="s">
        <v>41</v>
      </c>
      <c r="G4305" s="5" t="s">
        <v>4</v>
      </c>
      <c r="H4305" s="5" t="s">
        <v>4888</v>
      </c>
      <c r="I4305" s="4" t="s">
        <v>4889</v>
      </c>
      <c r="J4305" s="5" t="s">
        <v>4</v>
      </c>
      <c r="K4305" s="5" t="s">
        <v>4</v>
      </c>
      <c r="L4305" s="5" t="s">
        <v>4</v>
      </c>
      <c r="M4305" s="5" t="s">
        <v>5</v>
      </c>
      <c r="N4305" s="5" t="s">
        <v>4887</v>
      </c>
      <c r="O4305" s="18">
        <v>44385</v>
      </c>
      <c r="P4305" s="5" t="s">
        <v>4882</v>
      </c>
      <c r="Q4305" s="19">
        <v>6960.99</v>
      </c>
      <c r="R4305" s="19">
        <v>6960.99</v>
      </c>
      <c r="S4305" s="19">
        <v>0</v>
      </c>
      <c r="T4305" s="19">
        <v>0</v>
      </c>
    </row>
    <row r="4306" spans="1:20" ht="43.5" outlineLevel="4" x14ac:dyDescent="0.35">
      <c r="A4306" s="9" t="s">
        <v>37</v>
      </c>
      <c r="B4306" s="9" t="s">
        <v>38</v>
      </c>
      <c r="C4306" s="12" t="s">
        <v>4879</v>
      </c>
      <c r="D4306" s="5" t="s">
        <v>4880</v>
      </c>
      <c r="E4306" s="9" t="s">
        <v>4880</v>
      </c>
      <c r="F4306" s="5" t="s">
        <v>41</v>
      </c>
      <c r="G4306" s="5" t="s">
        <v>4</v>
      </c>
      <c r="H4306" s="5" t="s">
        <v>4888</v>
      </c>
      <c r="I4306" s="4" t="s">
        <v>4889</v>
      </c>
      <c r="J4306" s="5" t="s">
        <v>4</v>
      </c>
      <c r="K4306" s="5" t="s">
        <v>4</v>
      </c>
      <c r="L4306" s="5" t="s">
        <v>4</v>
      </c>
      <c r="M4306" s="5" t="s">
        <v>5</v>
      </c>
      <c r="N4306" s="5" t="s">
        <v>4890</v>
      </c>
      <c r="O4306" s="18">
        <v>44417</v>
      </c>
      <c r="P4306" s="5" t="s">
        <v>4886</v>
      </c>
      <c r="Q4306" s="19">
        <v>6508.54</v>
      </c>
      <c r="R4306" s="19">
        <v>6508.54</v>
      </c>
      <c r="S4306" s="19">
        <v>0</v>
      </c>
      <c r="T4306" s="19">
        <v>0</v>
      </c>
    </row>
    <row r="4307" spans="1:20" outlineLevel="3" x14ac:dyDescent="0.35">
      <c r="H4307" s="1" t="s">
        <v>11754</v>
      </c>
      <c r="O4307" s="18"/>
      <c r="Q4307" s="19">
        <f>SUBTOTAL(9,Q4303:Q4306)</f>
        <v>15153</v>
      </c>
      <c r="R4307" s="19">
        <f>SUBTOTAL(9,R4303:R4306)</f>
        <v>13469.529999999999</v>
      </c>
      <c r="S4307" s="19">
        <f>SUBTOTAL(9,S4303:S4306)</f>
        <v>1683.47</v>
      </c>
      <c r="T4307" s="19">
        <f>SUBTOTAL(9,T4303:T4306)</f>
        <v>0</v>
      </c>
    </row>
    <row r="4308" spans="1:20" ht="43.5" outlineLevel="4" x14ac:dyDescent="0.35">
      <c r="A4308" s="9" t="s">
        <v>37</v>
      </c>
      <c r="B4308" s="9" t="s">
        <v>38</v>
      </c>
      <c r="C4308" s="12" t="s">
        <v>4879</v>
      </c>
      <c r="D4308" s="5" t="s">
        <v>4880</v>
      </c>
      <c r="E4308" s="9" t="s">
        <v>4880</v>
      </c>
      <c r="F4308" s="5" t="s">
        <v>4</v>
      </c>
      <c r="G4308" s="5" t="s">
        <v>50</v>
      </c>
      <c r="H4308" s="5" t="s">
        <v>4892</v>
      </c>
      <c r="I4308" s="4" t="s">
        <v>4893</v>
      </c>
      <c r="J4308" s="5" t="s">
        <v>4</v>
      </c>
      <c r="K4308" s="5" t="s">
        <v>4</v>
      </c>
      <c r="L4308" s="5" t="s">
        <v>4</v>
      </c>
      <c r="M4308" s="5" t="s">
        <v>5</v>
      </c>
      <c r="N4308" s="5" t="s">
        <v>4891</v>
      </c>
      <c r="O4308" s="18">
        <v>44385</v>
      </c>
      <c r="P4308" s="5" t="s">
        <v>4882</v>
      </c>
      <c r="Q4308" s="19">
        <v>714.43</v>
      </c>
      <c r="R4308" s="19">
        <v>0</v>
      </c>
      <c r="S4308" s="19">
        <v>714.43</v>
      </c>
      <c r="T4308" s="19">
        <v>0</v>
      </c>
    </row>
    <row r="4309" spans="1:20" ht="43.5" outlineLevel="4" x14ac:dyDescent="0.35">
      <c r="A4309" s="9" t="s">
        <v>37</v>
      </c>
      <c r="B4309" s="9" t="s">
        <v>38</v>
      </c>
      <c r="C4309" s="12" t="s">
        <v>4879</v>
      </c>
      <c r="D4309" s="5" t="s">
        <v>4880</v>
      </c>
      <c r="E4309" s="9" t="s">
        <v>4880</v>
      </c>
      <c r="F4309" s="5" t="s">
        <v>4</v>
      </c>
      <c r="G4309" s="5" t="s">
        <v>50</v>
      </c>
      <c r="H4309" s="5" t="s">
        <v>4892</v>
      </c>
      <c r="I4309" s="4" t="s">
        <v>4893</v>
      </c>
      <c r="J4309" s="5" t="s">
        <v>4</v>
      </c>
      <c r="K4309" s="5" t="s">
        <v>4</v>
      </c>
      <c r="L4309" s="5" t="s">
        <v>4</v>
      </c>
      <c r="M4309" s="5" t="s">
        <v>5</v>
      </c>
      <c r="N4309" s="5" t="s">
        <v>4894</v>
      </c>
      <c r="O4309" s="18">
        <v>44413</v>
      </c>
      <c r="P4309" s="5" t="s">
        <v>4895</v>
      </c>
      <c r="Q4309" s="19">
        <v>991.41</v>
      </c>
      <c r="R4309" s="19">
        <v>0</v>
      </c>
      <c r="S4309" s="19">
        <v>991.41</v>
      </c>
      <c r="T4309" s="19">
        <v>0</v>
      </c>
    </row>
    <row r="4310" spans="1:20" ht="43.5" outlineLevel="4" x14ac:dyDescent="0.35">
      <c r="A4310" s="9" t="s">
        <v>37</v>
      </c>
      <c r="B4310" s="9" t="s">
        <v>38</v>
      </c>
      <c r="C4310" s="12" t="s">
        <v>4879</v>
      </c>
      <c r="D4310" s="5" t="s">
        <v>4880</v>
      </c>
      <c r="E4310" s="9" t="s">
        <v>4880</v>
      </c>
      <c r="F4310" s="5" t="s">
        <v>41</v>
      </c>
      <c r="G4310" s="5" t="s">
        <v>4</v>
      </c>
      <c r="H4310" s="5" t="s">
        <v>4892</v>
      </c>
      <c r="I4310" s="4" t="s">
        <v>4893</v>
      </c>
      <c r="J4310" s="5" t="s">
        <v>4</v>
      </c>
      <c r="K4310" s="5" t="s">
        <v>4</v>
      </c>
      <c r="L4310" s="5" t="s">
        <v>4</v>
      </c>
      <c r="M4310" s="5" t="s">
        <v>5</v>
      </c>
      <c r="N4310" s="5" t="s">
        <v>4891</v>
      </c>
      <c r="O4310" s="18">
        <v>44385</v>
      </c>
      <c r="P4310" s="5" t="s">
        <v>4882</v>
      </c>
      <c r="Q4310" s="19">
        <v>5715.57</v>
      </c>
      <c r="R4310" s="19">
        <v>5715.57</v>
      </c>
      <c r="S4310" s="19">
        <v>0</v>
      </c>
      <c r="T4310" s="19">
        <v>0</v>
      </c>
    </row>
    <row r="4311" spans="1:20" ht="43.5" outlineLevel="4" x14ac:dyDescent="0.35">
      <c r="A4311" s="9" t="s">
        <v>37</v>
      </c>
      <c r="B4311" s="9" t="s">
        <v>38</v>
      </c>
      <c r="C4311" s="12" t="s">
        <v>4879</v>
      </c>
      <c r="D4311" s="5" t="s">
        <v>4880</v>
      </c>
      <c r="E4311" s="9" t="s">
        <v>4880</v>
      </c>
      <c r="F4311" s="5" t="s">
        <v>41</v>
      </c>
      <c r="G4311" s="5" t="s">
        <v>4</v>
      </c>
      <c r="H4311" s="5" t="s">
        <v>4892</v>
      </c>
      <c r="I4311" s="4" t="s">
        <v>4893</v>
      </c>
      <c r="J4311" s="5" t="s">
        <v>4</v>
      </c>
      <c r="K4311" s="5" t="s">
        <v>4</v>
      </c>
      <c r="L4311" s="5" t="s">
        <v>4</v>
      </c>
      <c r="M4311" s="5" t="s">
        <v>5</v>
      </c>
      <c r="N4311" s="5" t="s">
        <v>4894</v>
      </c>
      <c r="O4311" s="18">
        <v>44413</v>
      </c>
      <c r="P4311" s="5" t="s">
        <v>4895</v>
      </c>
      <c r="Q4311" s="19">
        <v>7931.59</v>
      </c>
      <c r="R4311" s="19">
        <v>7931.59</v>
      </c>
      <c r="S4311" s="19">
        <v>0</v>
      </c>
      <c r="T4311" s="19">
        <v>0</v>
      </c>
    </row>
    <row r="4312" spans="1:20" outlineLevel="3" x14ac:dyDescent="0.35">
      <c r="H4312" s="1" t="s">
        <v>11755</v>
      </c>
      <c r="O4312" s="18"/>
      <c r="Q4312" s="19">
        <f>SUBTOTAL(9,Q4308:Q4311)</f>
        <v>15353</v>
      </c>
      <c r="R4312" s="19">
        <f>SUBTOTAL(9,R4308:R4311)</f>
        <v>13647.16</v>
      </c>
      <c r="S4312" s="19">
        <f>SUBTOTAL(9,S4308:S4311)</f>
        <v>1705.84</v>
      </c>
      <c r="T4312" s="19">
        <f>SUBTOTAL(9,T4308:T4311)</f>
        <v>0</v>
      </c>
    </row>
    <row r="4313" spans="1:20" ht="29" outlineLevel="4" x14ac:dyDescent="0.35">
      <c r="A4313" s="9" t="s">
        <v>37</v>
      </c>
      <c r="B4313" s="9" t="s">
        <v>38</v>
      </c>
      <c r="C4313" s="12" t="s">
        <v>4879</v>
      </c>
      <c r="D4313" s="5" t="s">
        <v>4880</v>
      </c>
      <c r="E4313" s="9" t="s">
        <v>4880</v>
      </c>
      <c r="F4313" s="5" t="s">
        <v>4</v>
      </c>
      <c r="G4313" s="5" t="s">
        <v>50</v>
      </c>
      <c r="H4313" s="5" t="s">
        <v>4897</v>
      </c>
      <c r="I4313" s="4" t="s">
        <v>4898</v>
      </c>
      <c r="J4313" s="5" t="s">
        <v>4</v>
      </c>
      <c r="K4313" s="5" t="s">
        <v>4</v>
      </c>
      <c r="L4313" s="5" t="s">
        <v>4</v>
      </c>
      <c r="M4313" s="5" t="s">
        <v>5</v>
      </c>
      <c r="N4313" s="5" t="s">
        <v>4896</v>
      </c>
      <c r="O4313" s="18">
        <v>44385</v>
      </c>
      <c r="P4313" s="5" t="s">
        <v>4882</v>
      </c>
      <c r="Q4313" s="19">
        <v>382.41</v>
      </c>
      <c r="R4313" s="19">
        <v>0</v>
      </c>
      <c r="S4313" s="19">
        <v>382.41</v>
      </c>
      <c r="T4313" s="19">
        <v>0</v>
      </c>
    </row>
    <row r="4314" spans="1:20" ht="29" outlineLevel="4" x14ac:dyDescent="0.35">
      <c r="A4314" s="9" t="s">
        <v>37</v>
      </c>
      <c r="B4314" s="9" t="s">
        <v>38</v>
      </c>
      <c r="C4314" s="12" t="s">
        <v>4879</v>
      </c>
      <c r="D4314" s="5" t="s">
        <v>4880</v>
      </c>
      <c r="E4314" s="9" t="s">
        <v>4880</v>
      </c>
      <c r="F4314" s="5" t="s">
        <v>4</v>
      </c>
      <c r="G4314" s="5" t="s">
        <v>50</v>
      </c>
      <c r="H4314" s="5" t="s">
        <v>4897</v>
      </c>
      <c r="I4314" s="4" t="s">
        <v>4898</v>
      </c>
      <c r="J4314" s="5" t="s">
        <v>4</v>
      </c>
      <c r="K4314" s="5" t="s">
        <v>4</v>
      </c>
      <c r="L4314" s="5" t="s">
        <v>4</v>
      </c>
      <c r="M4314" s="5" t="s">
        <v>5</v>
      </c>
      <c r="N4314" s="5" t="s">
        <v>4899</v>
      </c>
      <c r="O4314" s="18">
        <v>44417</v>
      </c>
      <c r="P4314" s="5" t="s">
        <v>4886</v>
      </c>
      <c r="Q4314" s="19">
        <v>337.42</v>
      </c>
      <c r="R4314" s="19">
        <v>0</v>
      </c>
      <c r="S4314" s="19">
        <v>337.42</v>
      </c>
      <c r="T4314" s="19">
        <v>0</v>
      </c>
    </row>
    <row r="4315" spans="1:20" ht="29" outlineLevel="4" x14ac:dyDescent="0.35">
      <c r="A4315" s="9" t="s">
        <v>37</v>
      </c>
      <c r="B4315" s="9" t="s">
        <v>38</v>
      </c>
      <c r="C4315" s="12" t="s">
        <v>4879</v>
      </c>
      <c r="D4315" s="5" t="s">
        <v>4880</v>
      </c>
      <c r="E4315" s="9" t="s">
        <v>4880</v>
      </c>
      <c r="F4315" s="5" t="s">
        <v>41</v>
      </c>
      <c r="G4315" s="5" t="s">
        <v>4</v>
      </c>
      <c r="H4315" s="5" t="s">
        <v>4897</v>
      </c>
      <c r="I4315" s="4" t="s">
        <v>4898</v>
      </c>
      <c r="J4315" s="5" t="s">
        <v>4</v>
      </c>
      <c r="K4315" s="5" t="s">
        <v>4</v>
      </c>
      <c r="L4315" s="5" t="s">
        <v>4</v>
      </c>
      <c r="M4315" s="5" t="s">
        <v>5</v>
      </c>
      <c r="N4315" s="5" t="s">
        <v>4896</v>
      </c>
      <c r="O4315" s="18">
        <v>44385</v>
      </c>
      <c r="P4315" s="5" t="s">
        <v>4882</v>
      </c>
      <c r="Q4315" s="19">
        <v>3059.59</v>
      </c>
      <c r="R4315" s="19">
        <v>3059.59</v>
      </c>
      <c r="S4315" s="19">
        <v>0</v>
      </c>
      <c r="T4315" s="19">
        <v>0</v>
      </c>
    </row>
    <row r="4316" spans="1:20" ht="29" outlineLevel="4" x14ac:dyDescent="0.35">
      <c r="A4316" s="9" t="s">
        <v>37</v>
      </c>
      <c r="B4316" s="9" t="s">
        <v>38</v>
      </c>
      <c r="C4316" s="12" t="s">
        <v>4879</v>
      </c>
      <c r="D4316" s="5" t="s">
        <v>4880</v>
      </c>
      <c r="E4316" s="9" t="s">
        <v>4880</v>
      </c>
      <c r="F4316" s="5" t="s">
        <v>41</v>
      </c>
      <c r="G4316" s="5" t="s">
        <v>4</v>
      </c>
      <c r="H4316" s="5" t="s">
        <v>4897</v>
      </c>
      <c r="I4316" s="4" t="s">
        <v>4898</v>
      </c>
      <c r="J4316" s="5" t="s">
        <v>4</v>
      </c>
      <c r="K4316" s="5" t="s">
        <v>4</v>
      </c>
      <c r="L4316" s="5" t="s">
        <v>4</v>
      </c>
      <c r="M4316" s="5" t="s">
        <v>5</v>
      </c>
      <c r="N4316" s="5" t="s">
        <v>4899</v>
      </c>
      <c r="O4316" s="18">
        <v>44417</v>
      </c>
      <c r="P4316" s="5" t="s">
        <v>4886</v>
      </c>
      <c r="Q4316" s="19">
        <v>2699.58</v>
      </c>
      <c r="R4316" s="19">
        <v>2699.58</v>
      </c>
      <c r="S4316" s="19">
        <v>0</v>
      </c>
      <c r="T4316" s="19">
        <v>0</v>
      </c>
    </row>
    <row r="4317" spans="1:20" outlineLevel="3" x14ac:dyDescent="0.35">
      <c r="H4317" s="1" t="s">
        <v>11756</v>
      </c>
      <c r="O4317" s="18"/>
      <c r="Q4317" s="19">
        <f>SUBTOTAL(9,Q4313:Q4316)</f>
        <v>6479</v>
      </c>
      <c r="R4317" s="19">
        <f>SUBTOTAL(9,R4313:R4316)</f>
        <v>5759.17</v>
      </c>
      <c r="S4317" s="19">
        <f>SUBTOTAL(9,S4313:S4316)</f>
        <v>719.83</v>
      </c>
      <c r="T4317" s="19">
        <f>SUBTOTAL(9,T4313:T4316)</f>
        <v>0</v>
      </c>
    </row>
    <row r="4318" spans="1:20" ht="29" outlineLevel="4" x14ac:dyDescent="0.35">
      <c r="A4318" s="9" t="s">
        <v>37</v>
      </c>
      <c r="B4318" s="9" t="s">
        <v>38</v>
      </c>
      <c r="C4318" s="12" t="s">
        <v>4879</v>
      </c>
      <c r="D4318" s="5" t="s">
        <v>4880</v>
      </c>
      <c r="E4318" s="9" t="s">
        <v>4880</v>
      </c>
      <c r="F4318" s="5" t="s">
        <v>4</v>
      </c>
      <c r="G4318" s="5" t="s">
        <v>50</v>
      </c>
      <c r="H4318" s="5" t="s">
        <v>4901</v>
      </c>
      <c r="I4318" s="4" t="s">
        <v>4902</v>
      </c>
      <c r="J4318" s="5" t="s">
        <v>4</v>
      </c>
      <c r="K4318" s="5" t="s">
        <v>4</v>
      </c>
      <c r="L4318" s="5" t="s">
        <v>4</v>
      </c>
      <c r="M4318" s="5" t="s">
        <v>5</v>
      </c>
      <c r="N4318" s="5" t="s">
        <v>4900</v>
      </c>
      <c r="O4318" s="18">
        <v>44417</v>
      </c>
      <c r="P4318" s="5" t="s">
        <v>4886</v>
      </c>
      <c r="Q4318" s="19">
        <v>147.11000000000001</v>
      </c>
      <c r="R4318" s="19">
        <v>0</v>
      </c>
      <c r="S4318" s="19">
        <v>147.11000000000001</v>
      </c>
      <c r="T4318" s="19">
        <v>0</v>
      </c>
    </row>
    <row r="4319" spans="1:20" ht="29" outlineLevel="4" x14ac:dyDescent="0.35">
      <c r="A4319" s="9" t="s">
        <v>37</v>
      </c>
      <c r="B4319" s="9" t="s">
        <v>38</v>
      </c>
      <c r="C4319" s="12" t="s">
        <v>4879</v>
      </c>
      <c r="D4319" s="5" t="s">
        <v>4880</v>
      </c>
      <c r="E4319" s="9" t="s">
        <v>4880</v>
      </c>
      <c r="F4319" s="5" t="s">
        <v>41</v>
      </c>
      <c r="G4319" s="5" t="s">
        <v>4</v>
      </c>
      <c r="H4319" s="5" t="s">
        <v>4901</v>
      </c>
      <c r="I4319" s="4" t="s">
        <v>4902</v>
      </c>
      <c r="J4319" s="5" t="s">
        <v>4</v>
      </c>
      <c r="K4319" s="5" t="s">
        <v>4</v>
      </c>
      <c r="L4319" s="5" t="s">
        <v>4</v>
      </c>
      <c r="M4319" s="5" t="s">
        <v>5</v>
      </c>
      <c r="N4319" s="5" t="s">
        <v>4900</v>
      </c>
      <c r="O4319" s="18">
        <v>44417</v>
      </c>
      <c r="P4319" s="5" t="s">
        <v>4886</v>
      </c>
      <c r="Q4319" s="19">
        <v>1176.8900000000001</v>
      </c>
      <c r="R4319" s="19">
        <v>1176.8900000000001</v>
      </c>
      <c r="S4319" s="19">
        <v>0</v>
      </c>
      <c r="T4319" s="19">
        <v>0</v>
      </c>
    </row>
    <row r="4320" spans="1:20" outlineLevel="3" x14ac:dyDescent="0.35">
      <c r="H4320" s="1" t="s">
        <v>11757</v>
      </c>
      <c r="O4320" s="18"/>
      <c r="Q4320" s="19">
        <f>SUBTOTAL(9,Q4318:Q4319)</f>
        <v>1324</v>
      </c>
      <c r="R4320" s="19">
        <f>SUBTOTAL(9,R4318:R4319)</f>
        <v>1176.8900000000001</v>
      </c>
      <c r="S4320" s="19">
        <f>SUBTOTAL(9,S4318:S4319)</f>
        <v>147.11000000000001</v>
      </c>
      <c r="T4320" s="19">
        <f>SUBTOTAL(9,T4318:T4319)</f>
        <v>0</v>
      </c>
    </row>
    <row r="4321" spans="1:20" ht="43.5" outlineLevel="4" x14ac:dyDescent="0.35">
      <c r="A4321" s="9" t="s">
        <v>37</v>
      </c>
      <c r="B4321" s="9" t="s">
        <v>38</v>
      </c>
      <c r="C4321" s="12" t="s">
        <v>4879</v>
      </c>
      <c r="D4321" s="5" t="s">
        <v>4880</v>
      </c>
      <c r="E4321" s="9" t="s">
        <v>4880</v>
      </c>
      <c r="F4321" s="5" t="s">
        <v>4</v>
      </c>
      <c r="G4321" s="5" t="s">
        <v>50</v>
      </c>
      <c r="H4321" s="5" t="s">
        <v>4905</v>
      </c>
      <c r="I4321" s="4" t="s">
        <v>4906</v>
      </c>
      <c r="J4321" s="5" t="s">
        <v>4</v>
      </c>
      <c r="K4321" s="5" t="s">
        <v>4</v>
      </c>
      <c r="L4321" s="5" t="s">
        <v>4</v>
      </c>
      <c r="M4321" s="5" t="s">
        <v>5</v>
      </c>
      <c r="N4321" s="5" t="s">
        <v>4903</v>
      </c>
      <c r="O4321" s="18">
        <v>44539</v>
      </c>
      <c r="P4321" s="5" t="s">
        <v>4904</v>
      </c>
      <c r="Q4321" s="19">
        <v>840.54</v>
      </c>
      <c r="R4321" s="19">
        <v>0</v>
      </c>
      <c r="S4321" s="19">
        <v>840.54</v>
      </c>
      <c r="T4321" s="19">
        <v>0</v>
      </c>
    </row>
    <row r="4322" spans="1:20" ht="43.5" outlineLevel="4" x14ac:dyDescent="0.35">
      <c r="A4322" s="9" t="s">
        <v>37</v>
      </c>
      <c r="B4322" s="9" t="s">
        <v>38</v>
      </c>
      <c r="C4322" s="12" t="s">
        <v>4879</v>
      </c>
      <c r="D4322" s="5" t="s">
        <v>4880</v>
      </c>
      <c r="E4322" s="9" t="s">
        <v>4880</v>
      </c>
      <c r="F4322" s="5" t="s">
        <v>4</v>
      </c>
      <c r="G4322" s="5" t="s">
        <v>50</v>
      </c>
      <c r="H4322" s="5" t="s">
        <v>4905</v>
      </c>
      <c r="I4322" s="4" t="s">
        <v>4906</v>
      </c>
      <c r="J4322" s="5" t="s">
        <v>4</v>
      </c>
      <c r="K4322" s="5" t="s">
        <v>4</v>
      </c>
      <c r="L4322" s="5" t="s">
        <v>4</v>
      </c>
      <c r="M4322" s="5" t="s">
        <v>5</v>
      </c>
      <c r="N4322" s="5" t="s">
        <v>4907</v>
      </c>
      <c r="O4322" s="18">
        <v>44558</v>
      </c>
      <c r="P4322" s="5" t="s">
        <v>4908</v>
      </c>
      <c r="Q4322" s="19">
        <v>256.20999999999998</v>
      </c>
      <c r="R4322" s="19">
        <v>0</v>
      </c>
      <c r="S4322" s="19">
        <v>256.20999999999998</v>
      </c>
      <c r="T4322" s="19">
        <v>0</v>
      </c>
    </row>
    <row r="4323" spans="1:20" ht="43.5" outlineLevel="4" x14ac:dyDescent="0.35">
      <c r="A4323" s="9" t="s">
        <v>37</v>
      </c>
      <c r="B4323" s="9" t="s">
        <v>38</v>
      </c>
      <c r="C4323" s="12" t="s">
        <v>4879</v>
      </c>
      <c r="D4323" s="5" t="s">
        <v>4880</v>
      </c>
      <c r="E4323" s="9" t="s">
        <v>4880</v>
      </c>
      <c r="F4323" s="5" t="s">
        <v>4</v>
      </c>
      <c r="G4323" s="5" t="s">
        <v>50</v>
      </c>
      <c r="H4323" s="5" t="s">
        <v>4905</v>
      </c>
      <c r="I4323" s="4" t="s">
        <v>4906</v>
      </c>
      <c r="J4323" s="5" t="s">
        <v>4</v>
      </c>
      <c r="K4323" s="5" t="s">
        <v>4</v>
      </c>
      <c r="L4323" s="5" t="s">
        <v>4</v>
      </c>
      <c r="M4323" s="5" t="s">
        <v>5</v>
      </c>
      <c r="N4323" s="5" t="s">
        <v>4909</v>
      </c>
      <c r="O4323" s="18">
        <v>44603</v>
      </c>
      <c r="P4323" s="5" t="s">
        <v>4910</v>
      </c>
      <c r="Q4323" s="19">
        <v>71.22</v>
      </c>
      <c r="R4323" s="19">
        <v>0</v>
      </c>
      <c r="S4323" s="19">
        <v>71.22</v>
      </c>
      <c r="T4323" s="19">
        <v>0</v>
      </c>
    </row>
    <row r="4324" spans="1:20" ht="43.5" outlineLevel="4" x14ac:dyDescent="0.35">
      <c r="A4324" s="9" t="s">
        <v>37</v>
      </c>
      <c r="B4324" s="9" t="s">
        <v>38</v>
      </c>
      <c r="C4324" s="12" t="s">
        <v>4879</v>
      </c>
      <c r="D4324" s="5" t="s">
        <v>4880</v>
      </c>
      <c r="E4324" s="9" t="s">
        <v>4880</v>
      </c>
      <c r="F4324" s="5" t="s">
        <v>4</v>
      </c>
      <c r="G4324" s="5" t="s">
        <v>50</v>
      </c>
      <c r="H4324" s="5" t="s">
        <v>4905</v>
      </c>
      <c r="I4324" s="4" t="s">
        <v>4906</v>
      </c>
      <c r="J4324" s="5" t="s">
        <v>4</v>
      </c>
      <c r="K4324" s="5" t="s">
        <v>4</v>
      </c>
      <c r="L4324" s="5" t="s">
        <v>4</v>
      </c>
      <c r="M4324" s="5" t="s">
        <v>5</v>
      </c>
      <c r="N4324" s="5" t="s">
        <v>4911</v>
      </c>
      <c r="O4324" s="18">
        <v>44655</v>
      </c>
      <c r="P4324" s="5" t="s">
        <v>4912</v>
      </c>
      <c r="Q4324" s="19">
        <v>111.44</v>
      </c>
      <c r="R4324" s="19">
        <v>0</v>
      </c>
      <c r="S4324" s="19">
        <v>111.44</v>
      </c>
      <c r="T4324" s="19">
        <v>0</v>
      </c>
    </row>
    <row r="4325" spans="1:20" ht="43.5" outlineLevel="4" x14ac:dyDescent="0.35">
      <c r="A4325" s="9" t="s">
        <v>37</v>
      </c>
      <c r="B4325" s="9" t="s">
        <v>38</v>
      </c>
      <c r="C4325" s="12" t="s">
        <v>4879</v>
      </c>
      <c r="D4325" s="5" t="s">
        <v>4880</v>
      </c>
      <c r="E4325" s="9" t="s">
        <v>4880</v>
      </c>
      <c r="F4325" s="5" t="s">
        <v>4</v>
      </c>
      <c r="G4325" s="5" t="s">
        <v>50</v>
      </c>
      <c r="H4325" s="5" t="s">
        <v>4905</v>
      </c>
      <c r="I4325" s="4" t="s">
        <v>4906</v>
      </c>
      <c r="J4325" s="5" t="s">
        <v>4</v>
      </c>
      <c r="K4325" s="5" t="s">
        <v>4</v>
      </c>
      <c r="L4325" s="5" t="s">
        <v>4</v>
      </c>
      <c r="M4325" s="5" t="s">
        <v>5</v>
      </c>
      <c r="N4325" s="5" t="s">
        <v>4913</v>
      </c>
      <c r="O4325" s="18">
        <v>44718</v>
      </c>
      <c r="P4325" s="5" t="s">
        <v>4914</v>
      </c>
      <c r="Q4325" s="19">
        <v>488.19</v>
      </c>
      <c r="R4325" s="19">
        <v>0</v>
      </c>
      <c r="S4325" s="19">
        <v>488.19</v>
      </c>
      <c r="T4325" s="19">
        <v>0</v>
      </c>
    </row>
    <row r="4326" spans="1:20" ht="43.5" outlineLevel="4" x14ac:dyDescent="0.35">
      <c r="A4326" s="9" t="s">
        <v>37</v>
      </c>
      <c r="B4326" s="9" t="s">
        <v>38</v>
      </c>
      <c r="C4326" s="12" t="s">
        <v>4879</v>
      </c>
      <c r="D4326" s="5" t="s">
        <v>4880</v>
      </c>
      <c r="E4326" s="9" t="s">
        <v>4880</v>
      </c>
      <c r="F4326" s="5" t="s">
        <v>41</v>
      </c>
      <c r="G4326" s="5" t="s">
        <v>4</v>
      </c>
      <c r="H4326" s="5" t="s">
        <v>4905</v>
      </c>
      <c r="I4326" s="4" t="s">
        <v>4906</v>
      </c>
      <c r="J4326" s="5" t="s">
        <v>4</v>
      </c>
      <c r="K4326" s="5" t="s">
        <v>4</v>
      </c>
      <c r="L4326" s="5" t="s">
        <v>4</v>
      </c>
      <c r="M4326" s="5" t="s">
        <v>5</v>
      </c>
      <c r="N4326" s="5" t="s">
        <v>4903</v>
      </c>
      <c r="O4326" s="18">
        <v>44539</v>
      </c>
      <c r="P4326" s="5" t="s">
        <v>4904</v>
      </c>
      <c r="Q4326" s="19">
        <v>6724.46</v>
      </c>
      <c r="R4326" s="19">
        <v>6724.46</v>
      </c>
      <c r="S4326" s="19">
        <v>0</v>
      </c>
      <c r="T4326" s="19">
        <v>0</v>
      </c>
    </row>
    <row r="4327" spans="1:20" ht="43.5" outlineLevel="4" x14ac:dyDescent="0.35">
      <c r="A4327" s="9" t="s">
        <v>37</v>
      </c>
      <c r="B4327" s="9" t="s">
        <v>38</v>
      </c>
      <c r="C4327" s="12" t="s">
        <v>4879</v>
      </c>
      <c r="D4327" s="5" t="s">
        <v>4880</v>
      </c>
      <c r="E4327" s="9" t="s">
        <v>4880</v>
      </c>
      <c r="F4327" s="5" t="s">
        <v>41</v>
      </c>
      <c r="G4327" s="5" t="s">
        <v>4</v>
      </c>
      <c r="H4327" s="5" t="s">
        <v>4905</v>
      </c>
      <c r="I4327" s="4" t="s">
        <v>4906</v>
      </c>
      <c r="J4327" s="5" t="s">
        <v>4</v>
      </c>
      <c r="K4327" s="5" t="s">
        <v>4</v>
      </c>
      <c r="L4327" s="5" t="s">
        <v>4</v>
      </c>
      <c r="M4327" s="5" t="s">
        <v>5</v>
      </c>
      <c r="N4327" s="5" t="s">
        <v>4907</v>
      </c>
      <c r="O4327" s="18">
        <v>44558</v>
      </c>
      <c r="P4327" s="5" t="s">
        <v>4908</v>
      </c>
      <c r="Q4327" s="19">
        <v>2049.79</v>
      </c>
      <c r="R4327" s="19">
        <v>2049.79</v>
      </c>
      <c r="S4327" s="19">
        <v>0</v>
      </c>
      <c r="T4327" s="19">
        <v>0</v>
      </c>
    </row>
    <row r="4328" spans="1:20" ht="43.5" outlineLevel="4" x14ac:dyDescent="0.35">
      <c r="A4328" s="9" t="s">
        <v>37</v>
      </c>
      <c r="B4328" s="9" t="s">
        <v>38</v>
      </c>
      <c r="C4328" s="12" t="s">
        <v>4879</v>
      </c>
      <c r="D4328" s="5" t="s">
        <v>4880</v>
      </c>
      <c r="E4328" s="9" t="s">
        <v>4880</v>
      </c>
      <c r="F4328" s="5" t="s">
        <v>41</v>
      </c>
      <c r="G4328" s="5" t="s">
        <v>4</v>
      </c>
      <c r="H4328" s="5" t="s">
        <v>4905</v>
      </c>
      <c r="I4328" s="4" t="s">
        <v>4906</v>
      </c>
      <c r="J4328" s="5" t="s">
        <v>4</v>
      </c>
      <c r="K4328" s="5" t="s">
        <v>4</v>
      </c>
      <c r="L4328" s="5" t="s">
        <v>4</v>
      </c>
      <c r="M4328" s="5" t="s">
        <v>5</v>
      </c>
      <c r="N4328" s="5" t="s">
        <v>4909</v>
      </c>
      <c r="O4328" s="18">
        <v>44603</v>
      </c>
      <c r="P4328" s="5" t="s">
        <v>4910</v>
      </c>
      <c r="Q4328" s="19">
        <v>569.78</v>
      </c>
      <c r="R4328" s="19">
        <v>569.78</v>
      </c>
      <c r="S4328" s="19">
        <v>0</v>
      </c>
      <c r="T4328" s="19">
        <v>0</v>
      </c>
    </row>
    <row r="4329" spans="1:20" ht="43.5" outlineLevel="4" x14ac:dyDescent="0.35">
      <c r="A4329" s="9" t="s">
        <v>37</v>
      </c>
      <c r="B4329" s="9" t="s">
        <v>38</v>
      </c>
      <c r="C4329" s="12" t="s">
        <v>4879</v>
      </c>
      <c r="D4329" s="5" t="s">
        <v>4880</v>
      </c>
      <c r="E4329" s="9" t="s">
        <v>4880</v>
      </c>
      <c r="F4329" s="5" t="s">
        <v>41</v>
      </c>
      <c r="G4329" s="5" t="s">
        <v>4</v>
      </c>
      <c r="H4329" s="5" t="s">
        <v>4905</v>
      </c>
      <c r="I4329" s="4" t="s">
        <v>4906</v>
      </c>
      <c r="J4329" s="5" t="s">
        <v>4</v>
      </c>
      <c r="K4329" s="5" t="s">
        <v>4</v>
      </c>
      <c r="L4329" s="5" t="s">
        <v>4</v>
      </c>
      <c r="M4329" s="5" t="s">
        <v>5</v>
      </c>
      <c r="N4329" s="5" t="s">
        <v>4911</v>
      </c>
      <c r="O4329" s="18">
        <v>44655</v>
      </c>
      <c r="P4329" s="5" t="s">
        <v>4912</v>
      </c>
      <c r="Q4329" s="19">
        <v>891.56</v>
      </c>
      <c r="R4329" s="19">
        <v>891.56</v>
      </c>
      <c r="S4329" s="19">
        <v>0</v>
      </c>
      <c r="T4329" s="19">
        <v>0</v>
      </c>
    </row>
    <row r="4330" spans="1:20" ht="43.5" outlineLevel="4" x14ac:dyDescent="0.35">
      <c r="A4330" s="9" t="s">
        <v>37</v>
      </c>
      <c r="B4330" s="9" t="s">
        <v>38</v>
      </c>
      <c r="C4330" s="12" t="s">
        <v>4879</v>
      </c>
      <c r="D4330" s="5" t="s">
        <v>4880</v>
      </c>
      <c r="E4330" s="9" t="s">
        <v>4880</v>
      </c>
      <c r="F4330" s="5" t="s">
        <v>41</v>
      </c>
      <c r="G4330" s="5" t="s">
        <v>4</v>
      </c>
      <c r="H4330" s="5" t="s">
        <v>4905</v>
      </c>
      <c r="I4330" s="4" t="s">
        <v>4906</v>
      </c>
      <c r="J4330" s="5" t="s">
        <v>4</v>
      </c>
      <c r="K4330" s="5" t="s">
        <v>4</v>
      </c>
      <c r="L4330" s="5" t="s">
        <v>4</v>
      </c>
      <c r="M4330" s="5" t="s">
        <v>5</v>
      </c>
      <c r="N4330" s="5" t="s">
        <v>4913</v>
      </c>
      <c r="O4330" s="18">
        <v>44718</v>
      </c>
      <c r="P4330" s="5" t="s">
        <v>4914</v>
      </c>
      <c r="Q4330" s="19">
        <v>3905.81</v>
      </c>
      <c r="R4330" s="19">
        <v>3905.81</v>
      </c>
      <c r="S4330" s="19">
        <v>0</v>
      </c>
      <c r="T4330" s="19">
        <v>0</v>
      </c>
    </row>
    <row r="4331" spans="1:20" outlineLevel="3" x14ac:dyDescent="0.35">
      <c r="H4331" s="1" t="s">
        <v>11758</v>
      </c>
      <c r="O4331" s="18"/>
      <c r="Q4331" s="19">
        <f>SUBTOTAL(9,Q4321:Q4330)</f>
        <v>15908.999999999998</v>
      </c>
      <c r="R4331" s="19">
        <f>SUBTOTAL(9,R4321:R4330)</f>
        <v>14141.4</v>
      </c>
      <c r="S4331" s="19">
        <f>SUBTOTAL(9,S4321:S4330)</f>
        <v>1767.6000000000001</v>
      </c>
      <c r="T4331" s="19">
        <f>SUBTOTAL(9,T4321:T4330)</f>
        <v>0</v>
      </c>
    </row>
    <row r="4332" spans="1:20" ht="43.5" outlineLevel="4" x14ac:dyDescent="0.35">
      <c r="A4332" s="9" t="s">
        <v>37</v>
      </c>
      <c r="B4332" s="9" t="s">
        <v>38</v>
      </c>
      <c r="C4332" s="12" t="s">
        <v>4879</v>
      </c>
      <c r="D4332" s="5" t="s">
        <v>4880</v>
      </c>
      <c r="E4332" s="9" t="s">
        <v>4880</v>
      </c>
      <c r="F4332" s="5" t="s">
        <v>4</v>
      </c>
      <c r="G4332" s="5" t="s">
        <v>50</v>
      </c>
      <c r="H4332" s="5" t="s">
        <v>4916</v>
      </c>
      <c r="I4332" s="4" t="s">
        <v>4917</v>
      </c>
      <c r="J4332" s="5" t="s">
        <v>4</v>
      </c>
      <c r="K4332" s="5" t="s">
        <v>4</v>
      </c>
      <c r="L4332" s="5" t="s">
        <v>4</v>
      </c>
      <c r="M4332" s="5" t="s">
        <v>5</v>
      </c>
      <c r="N4332" s="5" t="s">
        <v>4915</v>
      </c>
      <c r="O4332" s="18">
        <v>44539</v>
      </c>
      <c r="P4332" s="5" t="s">
        <v>4904</v>
      </c>
      <c r="Q4332" s="19">
        <v>2613.17</v>
      </c>
      <c r="R4332" s="19">
        <v>0</v>
      </c>
      <c r="S4332" s="19">
        <v>2613.17</v>
      </c>
      <c r="T4332" s="19">
        <v>0</v>
      </c>
    </row>
    <row r="4333" spans="1:20" ht="43.5" outlineLevel="4" x14ac:dyDescent="0.35">
      <c r="A4333" s="9" t="s">
        <v>37</v>
      </c>
      <c r="B4333" s="9" t="s">
        <v>38</v>
      </c>
      <c r="C4333" s="12" t="s">
        <v>4879</v>
      </c>
      <c r="D4333" s="5" t="s">
        <v>4880</v>
      </c>
      <c r="E4333" s="9" t="s">
        <v>4880</v>
      </c>
      <c r="F4333" s="5" t="s">
        <v>4</v>
      </c>
      <c r="G4333" s="5" t="s">
        <v>50</v>
      </c>
      <c r="H4333" s="5" t="s">
        <v>4916</v>
      </c>
      <c r="I4333" s="4" t="s">
        <v>4917</v>
      </c>
      <c r="J4333" s="5" t="s">
        <v>4</v>
      </c>
      <c r="K4333" s="5" t="s">
        <v>4</v>
      </c>
      <c r="L4333" s="5" t="s">
        <v>4</v>
      </c>
      <c r="M4333" s="5" t="s">
        <v>5</v>
      </c>
      <c r="N4333" s="5" t="s">
        <v>4918</v>
      </c>
      <c r="O4333" s="18">
        <v>44558</v>
      </c>
      <c r="P4333" s="5" t="s">
        <v>4908</v>
      </c>
      <c r="Q4333" s="19">
        <v>893.7</v>
      </c>
      <c r="R4333" s="19">
        <v>0</v>
      </c>
      <c r="S4333" s="19">
        <v>893.7</v>
      </c>
      <c r="T4333" s="19">
        <v>0</v>
      </c>
    </row>
    <row r="4334" spans="1:20" ht="43.5" outlineLevel="4" x14ac:dyDescent="0.35">
      <c r="A4334" s="9" t="s">
        <v>37</v>
      </c>
      <c r="B4334" s="9" t="s">
        <v>38</v>
      </c>
      <c r="C4334" s="12" t="s">
        <v>4879</v>
      </c>
      <c r="D4334" s="5" t="s">
        <v>4880</v>
      </c>
      <c r="E4334" s="9" t="s">
        <v>4880</v>
      </c>
      <c r="F4334" s="5" t="s">
        <v>4</v>
      </c>
      <c r="G4334" s="5" t="s">
        <v>50</v>
      </c>
      <c r="H4334" s="5" t="s">
        <v>4916</v>
      </c>
      <c r="I4334" s="4" t="s">
        <v>4917</v>
      </c>
      <c r="J4334" s="5" t="s">
        <v>4</v>
      </c>
      <c r="K4334" s="5" t="s">
        <v>4</v>
      </c>
      <c r="L4334" s="5" t="s">
        <v>4</v>
      </c>
      <c r="M4334" s="5" t="s">
        <v>5</v>
      </c>
      <c r="N4334" s="5" t="s">
        <v>4919</v>
      </c>
      <c r="O4334" s="18">
        <v>44609</v>
      </c>
      <c r="P4334" s="5" t="s">
        <v>4920</v>
      </c>
      <c r="Q4334" s="19">
        <v>266.52999999999997</v>
      </c>
      <c r="R4334" s="19">
        <v>0</v>
      </c>
      <c r="S4334" s="19">
        <v>266.52999999999997</v>
      </c>
      <c r="T4334" s="19">
        <v>0</v>
      </c>
    </row>
    <row r="4335" spans="1:20" ht="43.5" outlineLevel="4" x14ac:dyDescent="0.35">
      <c r="A4335" s="9" t="s">
        <v>37</v>
      </c>
      <c r="B4335" s="9" t="s">
        <v>38</v>
      </c>
      <c r="C4335" s="12" t="s">
        <v>4879</v>
      </c>
      <c r="D4335" s="5" t="s">
        <v>4880</v>
      </c>
      <c r="E4335" s="9" t="s">
        <v>4880</v>
      </c>
      <c r="F4335" s="5" t="s">
        <v>4</v>
      </c>
      <c r="G4335" s="5" t="s">
        <v>50</v>
      </c>
      <c r="H4335" s="5" t="s">
        <v>4916</v>
      </c>
      <c r="I4335" s="4" t="s">
        <v>4917</v>
      </c>
      <c r="J4335" s="5" t="s">
        <v>4</v>
      </c>
      <c r="K4335" s="5" t="s">
        <v>4</v>
      </c>
      <c r="L4335" s="5" t="s">
        <v>4</v>
      </c>
      <c r="M4335" s="5" t="s">
        <v>5</v>
      </c>
      <c r="N4335" s="5" t="s">
        <v>4921</v>
      </c>
      <c r="O4335" s="18">
        <v>44655</v>
      </c>
      <c r="P4335" s="5" t="s">
        <v>4912</v>
      </c>
      <c r="Q4335" s="19">
        <v>680.17</v>
      </c>
      <c r="R4335" s="19">
        <v>0</v>
      </c>
      <c r="S4335" s="19">
        <v>680.17</v>
      </c>
      <c r="T4335" s="19">
        <v>0</v>
      </c>
    </row>
    <row r="4336" spans="1:20" ht="43.5" outlineLevel="4" x14ac:dyDescent="0.35">
      <c r="A4336" s="9" t="s">
        <v>37</v>
      </c>
      <c r="B4336" s="9" t="s">
        <v>38</v>
      </c>
      <c r="C4336" s="12" t="s">
        <v>4879</v>
      </c>
      <c r="D4336" s="5" t="s">
        <v>4880</v>
      </c>
      <c r="E4336" s="9" t="s">
        <v>4880</v>
      </c>
      <c r="F4336" s="5" t="s">
        <v>4</v>
      </c>
      <c r="G4336" s="5" t="s">
        <v>50</v>
      </c>
      <c r="H4336" s="5" t="s">
        <v>4916</v>
      </c>
      <c r="I4336" s="4" t="s">
        <v>4917</v>
      </c>
      <c r="J4336" s="5" t="s">
        <v>4</v>
      </c>
      <c r="K4336" s="5" t="s">
        <v>4</v>
      </c>
      <c r="L4336" s="5" t="s">
        <v>4</v>
      </c>
      <c r="M4336" s="5" t="s">
        <v>5</v>
      </c>
      <c r="N4336" s="5" t="s">
        <v>4922</v>
      </c>
      <c r="O4336" s="18">
        <v>44718</v>
      </c>
      <c r="P4336" s="5" t="s">
        <v>4914</v>
      </c>
      <c r="Q4336" s="19">
        <v>1144.3499999999999</v>
      </c>
      <c r="R4336" s="19">
        <v>0</v>
      </c>
      <c r="S4336" s="19">
        <v>1144.3499999999999</v>
      </c>
      <c r="T4336" s="19">
        <v>0</v>
      </c>
    </row>
    <row r="4337" spans="1:20" ht="43.5" outlineLevel="4" x14ac:dyDescent="0.35">
      <c r="A4337" s="9" t="s">
        <v>37</v>
      </c>
      <c r="B4337" s="9" t="s">
        <v>38</v>
      </c>
      <c r="C4337" s="12" t="s">
        <v>4879</v>
      </c>
      <c r="D4337" s="5" t="s">
        <v>4880</v>
      </c>
      <c r="E4337" s="9" t="s">
        <v>4880</v>
      </c>
      <c r="F4337" s="5" t="s">
        <v>41</v>
      </c>
      <c r="G4337" s="5" t="s">
        <v>4</v>
      </c>
      <c r="H4337" s="5" t="s">
        <v>4916</v>
      </c>
      <c r="I4337" s="4" t="s">
        <v>4917</v>
      </c>
      <c r="J4337" s="5" t="s">
        <v>4</v>
      </c>
      <c r="K4337" s="5" t="s">
        <v>4</v>
      </c>
      <c r="L4337" s="5" t="s">
        <v>4</v>
      </c>
      <c r="M4337" s="5" t="s">
        <v>5</v>
      </c>
      <c r="N4337" s="5" t="s">
        <v>4915</v>
      </c>
      <c r="O4337" s="18">
        <v>44539</v>
      </c>
      <c r="P4337" s="5" t="s">
        <v>4904</v>
      </c>
      <c r="Q4337" s="19">
        <v>20906.830000000002</v>
      </c>
      <c r="R4337" s="19">
        <v>20906.830000000002</v>
      </c>
      <c r="S4337" s="19">
        <v>0</v>
      </c>
      <c r="T4337" s="19">
        <v>0</v>
      </c>
    </row>
    <row r="4338" spans="1:20" ht="43.5" outlineLevel="4" x14ac:dyDescent="0.35">
      <c r="A4338" s="9" t="s">
        <v>37</v>
      </c>
      <c r="B4338" s="9" t="s">
        <v>38</v>
      </c>
      <c r="C4338" s="12" t="s">
        <v>4879</v>
      </c>
      <c r="D4338" s="5" t="s">
        <v>4880</v>
      </c>
      <c r="E4338" s="9" t="s">
        <v>4880</v>
      </c>
      <c r="F4338" s="5" t="s">
        <v>41</v>
      </c>
      <c r="G4338" s="5" t="s">
        <v>4</v>
      </c>
      <c r="H4338" s="5" t="s">
        <v>4916</v>
      </c>
      <c r="I4338" s="4" t="s">
        <v>4917</v>
      </c>
      <c r="J4338" s="5" t="s">
        <v>4</v>
      </c>
      <c r="K4338" s="5" t="s">
        <v>4</v>
      </c>
      <c r="L4338" s="5" t="s">
        <v>4</v>
      </c>
      <c r="M4338" s="5" t="s">
        <v>5</v>
      </c>
      <c r="N4338" s="5" t="s">
        <v>4918</v>
      </c>
      <c r="O4338" s="18">
        <v>44558</v>
      </c>
      <c r="P4338" s="5" t="s">
        <v>4908</v>
      </c>
      <c r="Q4338" s="19">
        <v>7150.3</v>
      </c>
      <c r="R4338" s="19">
        <v>7150.3</v>
      </c>
      <c r="S4338" s="19">
        <v>0</v>
      </c>
      <c r="T4338" s="19">
        <v>0</v>
      </c>
    </row>
    <row r="4339" spans="1:20" ht="43.5" outlineLevel="4" x14ac:dyDescent="0.35">
      <c r="A4339" s="9" t="s">
        <v>37</v>
      </c>
      <c r="B4339" s="9" t="s">
        <v>38</v>
      </c>
      <c r="C4339" s="12" t="s">
        <v>4879</v>
      </c>
      <c r="D4339" s="5" t="s">
        <v>4880</v>
      </c>
      <c r="E4339" s="9" t="s">
        <v>4880</v>
      </c>
      <c r="F4339" s="5" t="s">
        <v>41</v>
      </c>
      <c r="G4339" s="5" t="s">
        <v>4</v>
      </c>
      <c r="H4339" s="5" t="s">
        <v>4916</v>
      </c>
      <c r="I4339" s="4" t="s">
        <v>4917</v>
      </c>
      <c r="J4339" s="5" t="s">
        <v>4</v>
      </c>
      <c r="K4339" s="5" t="s">
        <v>4</v>
      </c>
      <c r="L4339" s="5" t="s">
        <v>4</v>
      </c>
      <c r="M4339" s="5" t="s">
        <v>5</v>
      </c>
      <c r="N4339" s="5" t="s">
        <v>4919</v>
      </c>
      <c r="O4339" s="18">
        <v>44609</v>
      </c>
      <c r="P4339" s="5" t="s">
        <v>4920</v>
      </c>
      <c r="Q4339" s="19">
        <v>2132.4699999999998</v>
      </c>
      <c r="R4339" s="19">
        <v>2132.4699999999998</v>
      </c>
      <c r="S4339" s="19">
        <v>0</v>
      </c>
      <c r="T4339" s="19">
        <v>0</v>
      </c>
    </row>
    <row r="4340" spans="1:20" ht="43.5" outlineLevel="4" x14ac:dyDescent="0.35">
      <c r="A4340" s="9" t="s">
        <v>37</v>
      </c>
      <c r="B4340" s="9" t="s">
        <v>38</v>
      </c>
      <c r="C4340" s="12" t="s">
        <v>4879</v>
      </c>
      <c r="D4340" s="5" t="s">
        <v>4880</v>
      </c>
      <c r="E4340" s="9" t="s">
        <v>4880</v>
      </c>
      <c r="F4340" s="5" t="s">
        <v>41</v>
      </c>
      <c r="G4340" s="5" t="s">
        <v>4</v>
      </c>
      <c r="H4340" s="5" t="s">
        <v>4916</v>
      </c>
      <c r="I4340" s="4" t="s">
        <v>4917</v>
      </c>
      <c r="J4340" s="5" t="s">
        <v>4</v>
      </c>
      <c r="K4340" s="5" t="s">
        <v>4</v>
      </c>
      <c r="L4340" s="5" t="s">
        <v>4</v>
      </c>
      <c r="M4340" s="5" t="s">
        <v>5</v>
      </c>
      <c r="N4340" s="5" t="s">
        <v>4921</v>
      </c>
      <c r="O4340" s="18">
        <v>44655</v>
      </c>
      <c r="P4340" s="5" t="s">
        <v>4912</v>
      </c>
      <c r="Q4340" s="19">
        <v>5441.83</v>
      </c>
      <c r="R4340" s="19">
        <v>5441.83</v>
      </c>
      <c r="S4340" s="19">
        <v>0</v>
      </c>
      <c r="T4340" s="19">
        <v>0</v>
      </c>
    </row>
    <row r="4341" spans="1:20" ht="43.5" outlineLevel="4" x14ac:dyDescent="0.35">
      <c r="A4341" s="9" t="s">
        <v>37</v>
      </c>
      <c r="B4341" s="9" t="s">
        <v>38</v>
      </c>
      <c r="C4341" s="12" t="s">
        <v>4879</v>
      </c>
      <c r="D4341" s="5" t="s">
        <v>4880</v>
      </c>
      <c r="E4341" s="9" t="s">
        <v>4880</v>
      </c>
      <c r="F4341" s="5" t="s">
        <v>41</v>
      </c>
      <c r="G4341" s="5" t="s">
        <v>4</v>
      </c>
      <c r="H4341" s="5" t="s">
        <v>4916</v>
      </c>
      <c r="I4341" s="4" t="s">
        <v>4917</v>
      </c>
      <c r="J4341" s="5" t="s">
        <v>4</v>
      </c>
      <c r="K4341" s="5" t="s">
        <v>4</v>
      </c>
      <c r="L4341" s="5" t="s">
        <v>4</v>
      </c>
      <c r="M4341" s="5" t="s">
        <v>5</v>
      </c>
      <c r="N4341" s="5" t="s">
        <v>4922</v>
      </c>
      <c r="O4341" s="18">
        <v>44718</v>
      </c>
      <c r="P4341" s="5" t="s">
        <v>4914</v>
      </c>
      <c r="Q4341" s="19">
        <v>9155.65</v>
      </c>
      <c r="R4341" s="19">
        <v>9155.65</v>
      </c>
      <c r="S4341" s="19">
        <v>0</v>
      </c>
      <c r="T4341" s="19">
        <v>0</v>
      </c>
    </row>
    <row r="4342" spans="1:20" outlineLevel="3" x14ac:dyDescent="0.35">
      <c r="H4342" s="1" t="s">
        <v>11759</v>
      </c>
      <c r="O4342" s="18"/>
      <c r="Q4342" s="19">
        <f>SUBTOTAL(9,Q4332:Q4341)</f>
        <v>50385.000000000007</v>
      </c>
      <c r="R4342" s="19">
        <f>SUBTOTAL(9,R4332:R4341)</f>
        <v>44787.08</v>
      </c>
      <c r="S4342" s="19">
        <f>SUBTOTAL(9,S4332:S4341)</f>
        <v>5597.92</v>
      </c>
      <c r="T4342" s="19">
        <f>SUBTOTAL(9,T4332:T4341)</f>
        <v>0</v>
      </c>
    </row>
    <row r="4343" spans="1:20" ht="43.5" outlineLevel="4" x14ac:dyDescent="0.35">
      <c r="A4343" s="9" t="s">
        <v>37</v>
      </c>
      <c r="B4343" s="9" t="s">
        <v>38</v>
      </c>
      <c r="C4343" s="12" t="s">
        <v>4879</v>
      </c>
      <c r="D4343" s="5" t="s">
        <v>4880</v>
      </c>
      <c r="E4343" s="9" t="s">
        <v>4880</v>
      </c>
      <c r="F4343" s="5" t="s">
        <v>4</v>
      </c>
      <c r="G4343" s="5" t="s">
        <v>50</v>
      </c>
      <c r="H4343" s="5" t="s">
        <v>4924</v>
      </c>
      <c r="I4343" s="4" t="s">
        <v>4925</v>
      </c>
      <c r="J4343" s="5" t="s">
        <v>4</v>
      </c>
      <c r="K4343" s="5" t="s">
        <v>4</v>
      </c>
      <c r="L4343" s="5" t="s">
        <v>4</v>
      </c>
      <c r="M4343" s="5" t="s">
        <v>5</v>
      </c>
      <c r="N4343" s="5" t="s">
        <v>4923</v>
      </c>
      <c r="O4343" s="18">
        <v>44539</v>
      </c>
      <c r="P4343" s="5" t="s">
        <v>4904</v>
      </c>
      <c r="Q4343" s="19">
        <v>2695.22</v>
      </c>
      <c r="R4343" s="19">
        <v>0</v>
      </c>
      <c r="S4343" s="19">
        <v>2695.22</v>
      </c>
      <c r="T4343" s="19">
        <v>0</v>
      </c>
    </row>
    <row r="4344" spans="1:20" ht="43.5" outlineLevel="4" x14ac:dyDescent="0.35">
      <c r="A4344" s="9" t="s">
        <v>37</v>
      </c>
      <c r="B4344" s="9" t="s">
        <v>38</v>
      </c>
      <c r="C4344" s="12" t="s">
        <v>4879</v>
      </c>
      <c r="D4344" s="5" t="s">
        <v>4880</v>
      </c>
      <c r="E4344" s="9" t="s">
        <v>4880</v>
      </c>
      <c r="F4344" s="5" t="s">
        <v>4</v>
      </c>
      <c r="G4344" s="5" t="s">
        <v>50</v>
      </c>
      <c r="H4344" s="5" t="s">
        <v>4924</v>
      </c>
      <c r="I4344" s="4" t="s">
        <v>4925</v>
      </c>
      <c r="J4344" s="5" t="s">
        <v>4</v>
      </c>
      <c r="K4344" s="5" t="s">
        <v>4</v>
      </c>
      <c r="L4344" s="5" t="s">
        <v>4</v>
      </c>
      <c r="M4344" s="5" t="s">
        <v>5</v>
      </c>
      <c r="N4344" s="5" t="s">
        <v>4926</v>
      </c>
      <c r="O4344" s="18">
        <v>44558</v>
      </c>
      <c r="P4344" s="5" t="s">
        <v>4908</v>
      </c>
      <c r="Q4344" s="19">
        <v>932</v>
      </c>
      <c r="R4344" s="19">
        <v>0</v>
      </c>
      <c r="S4344" s="19">
        <v>932</v>
      </c>
      <c r="T4344" s="19">
        <v>0</v>
      </c>
    </row>
    <row r="4345" spans="1:20" ht="43.5" outlineLevel="4" x14ac:dyDescent="0.35">
      <c r="A4345" s="9" t="s">
        <v>37</v>
      </c>
      <c r="B4345" s="9" t="s">
        <v>38</v>
      </c>
      <c r="C4345" s="12" t="s">
        <v>4879</v>
      </c>
      <c r="D4345" s="5" t="s">
        <v>4880</v>
      </c>
      <c r="E4345" s="9" t="s">
        <v>4880</v>
      </c>
      <c r="F4345" s="5" t="s">
        <v>4</v>
      </c>
      <c r="G4345" s="5" t="s">
        <v>50</v>
      </c>
      <c r="H4345" s="5" t="s">
        <v>4924</v>
      </c>
      <c r="I4345" s="4" t="s">
        <v>4925</v>
      </c>
      <c r="J4345" s="5" t="s">
        <v>4</v>
      </c>
      <c r="K4345" s="5" t="s">
        <v>4</v>
      </c>
      <c r="L4345" s="5" t="s">
        <v>4</v>
      </c>
      <c r="M4345" s="5" t="s">
        <v>5</v>
      </c>
      <c r="N4345" s="5" t="s">
        <v>4927</v>
      </c>
      <c r="O4345" s="18">
        <v>44609</v>
      </c>
      <c r="P4345" s="5" t="s">
        <v>4920</v>
      </c>
      <c r="Q4345" s="19">
        <v>776.67</v>
      </c>
      <c r="R4345" s="19">
        <v>0</v>
      </c>
      <c r="S4345" s="19">
        <v>776.67</v>
      </c>
      <c r="T4345" s="19">
        <v>0</v>
      </c>
    </row>
    <row r="4346" spans="1:20" ht="43.5" outlineLevel="4" x14ac:dyDescent="0.35">
      <c r="A4346" s="9" t="s">
        <v>37</v>
      </c>
      <c r="B4346" s="9" t="s">
        <v>38</v>
      </c>
      <c r="C4346" s="12" t="s">
        <v>4879</v>
      </c>
      <c r="D4346" s="5" t="s">
        <v>4880</v>
      </c>
      <c r="E4346" s="9" t="s">
        <v>4880</v>
      </c>
      <c r="F4346" s="5" t="s">
        <v>4</v>
      </c>
      <c r="G4346" s="5" t="s">
        <v>50</v>
      </c>
      <c r="H4346" s="5" t="s">
        <v>4924</v>
      </c>
      <c r="I4346" s="4" t="s">
        <v>4925</v>
      </c>
      <c r="J4346" s="5" t="s">
        <v>4</v>
      </c>
      <c r="K4346" s="5" t="s">
        <v>4</v>
      </c>
      <c r="L4346" s="5" t="s">
        <v>4</v>
      </c>
      <c r="M4346" s="5" t="s">
        <v>5</v>
      </c>
      <c r="N4346" s="5" t="s">
        <v>4928</v>
      </c>
      <c r="O4346" s="18">
        <v>44655</v>
      </c>
      <c r="P4346" s="5" t="s">
        <v>4912</v>
      </c>
      <c r="Q4346" s="19">
        <v>861</v>
      </c>
      <c r="R4346" s="19">
        <v>0</v>
      </c>
      <c r="S4346" s="19">
        <v>861</v>
      </c>
      <c r="T4346" s="19">
        <v>0</v>
      </c>
    </row>
    <row r="4347" spans="1:20" ht="43.5" outlineLevel="4" x14ac:dyDescent="0.35">
      <c r="A4347" s="9" t="s">
        <v>37</v>
      </c>
      <c r="B4347" s="9" t="s">
        <v>38</v>
      </c>
      <c r="C4347" s="12" t="s">
        <v>4879</v>
      </c>
      <c r="D4347" s="5" t="s">
        <v>4880</v>
      </c>
      <c r="E4347" s="9" t="s">
        <v>4880</v>
      </c>
      <c r="F4347" s="5" t="s">
        <v>4</v>
      </c>
      <c r="G4347" s="5" t="s">
        <v>50</v>
      </c>
      <c r="H4347" s="5" t="s">
        <v>4924</v>
      </c>
      <c r="I4347" s="4" t="s">
        <v>4925</v>
      </c>
      <c r="J4347" s="5" t="s">
        <v>4</v>
      </c>
      <c r="K4347" s="5" t="s">
        <v>4</v>
      </c>
      <c r="L4347" s="5" t="s">
        <v>4</v>
      </c>
      <c r="M4347" s="5" t="s">
        <v>5</v>
      </c>
      <c r="N4347" s="5" t="s">
        <v>4929</v>
      </c>
      <c r="O4347" s="18">
        <v>44718</v>
      </c>
      <c r="P4347" s="5" t="s">
        <v>4914</v>
      </c>
      <c r="Q4347" s="19">
        <v>1301.78</v>
      </c>
      <c r="R4347" s="19">
        <v>0</v>
      </c>
      <c r="S4347" s="19">
        <v>1301.78</v>
      </c>
      <c r="T4347" s="19">
        <v>0</v>
      </c>
    </row>
    <row r="4348" spans="1:20" ht="43.5" outlineLevel="4" x14ac:dyDescent="0.35">
      <c r="A4348" s="9" t="s">
        <v>37</v>
      </c>
      <c r="B4348" s="9" t="s">
        <v>38</v>
      </c>
      <c r="C4348" s="12" t="s">
        <v>4879</v>
      </c>
      <c r="D4348" s="5" t="s">
        <v>4880</v>
      </c>
      <c r="E4348" s="9" t="s">
        <v>4880</v>
      </c>
      <c r="F4348" s="5" t="s">
        <v>41</v>
      </c>
      <c r="G4348" s="5" t="s">
        <v>4</v>
      </c>
      <c r="H4348" s="5" t="s">
        <v>4924</v>
      </c>
      <c r="I4348" s="4" t="s">
        <v>4925</v>
      </c>
      <c r="J4348" s="5" t="s">
        <v>4</v>
      </c>
      <c r="K4348" s="5" t="s">
        <v>4</v>
      </c>
      <c r="L4348" s="5" t="s">
        <v>4</v>
      </c>
      <c r="M4348" s="5" t="s">
        <v>5</v>
      </c>
      <c r="N4348" s="5" t="s">
        <v>4923</v>
      </c>
      <c r="O4348" s="18">
        <v>44539</v>
      </c>
      <c r="P4348" s="5" t="s">
        <v>4904</v>
      </c>
      <c r="Q4348" s="19">
        <v>21561.78</v>
      </c>
      <c r="R4348" s="19">
        <v>21561.78</v>
      </c>
      <c r="S4348" s="19">
        <v>0</v>
      </c>
      <c r="T4348" s="19">
        <v>0</v>
      </c>
    </row>
    <row r="4349" spans="1:20" ht="43.5" outlineLevel="4" x14ac:dyDescent="0.35">
      <c r="A4349" s="9" t="s">
        <v>37</v>
      </c>
      <c r="B4349" s="9" t="s">
        <v>38</v>
      </c>
      <c r="C4349" s="12" t="s">
        <v>4879</v>
      </c>
      <c r="D4349" s="5" t="s">
        <v>4880</v>
      </c>
      <c r="E4349" s="9" t="s">
        <v>4880</v>
      </c>
      <c r="F4349" s="5" t="s">
        <v>41</v>
      </c>
      <c r="G4349" s="5" t="s">
        <v>4</v>
      </c>
      <c r="H4349" s="5" t="s">
        <v>4924</v>
      </c>
      <c r="I4349" s="4" t="s">
        <v>4925</v>
      </c>
      <c r="J4349" s="5" t="s">
        <v>4</v>
      </c>
      <c r="K4349" s="5" t="s">
        <v>4</v>
      </c>
      <c r="L4349" s="5" t="s">
        <v>4</v>
      </c>
      <c r="M4349" s="5" t="s">
        <v>5</v>
      </c>
      <c r="N4349" s="5" t="s">
        <v>4926</v>
      </c>
      <c r="O4349" s="18">
        <v>44558</v>
      </c>
      <c r="P4349" s="5" t="s">
        <v>4908</v>
      </c>
      <c r="Q4349" s="19">
        <v>7456</v>
      </c>
      <c r="R4349" s="19">
        <v>7456</v>
      </c>
      <c r="S4349" s="19">
        <v>0</v>
      </c>
      <c r="T4349" s="19">
        <v>0</v>
      </c>
    </row>
    <row r="4350" spans="1:20" ht="43.5" outlineLevel="4" x14ac:dyDescent="0.35">
      <c r="A4350" s="9" t="s">
        <v>37</v>
      </c>
      <c r="B4350" s="9" t="s">
        <v>38</v>
      </c>
      <c r="C4350" s="12" t="s">
        <v>4879</v>
      </c>
      <c r="D4350" s="5" t="s">
        <v>4880</v>
      </c>
      <c r="E4350" s="9" t="s">
        <v>4880</v>
      </c>
      <c r="F4350" s="5" t="s">
        <v>41</v>
      </c>
      <c r="G4350" s="5" t="s">
        <v>4</v>
      </c>
      <c r="H4350" s="5" t="s">
        <v>4924</v>
      </c>
      <c r="I4350" s="4" t="s">
        <v>4925</v>
      </c>
      <c r="J4350" s="5" t="s">
        <v>4</v>
      </c>
      <c r="K4350" s="5" t="s">
        <v>4</v>
      </c>
      <c r="L4350" s="5" t="s">
        <v>4</v>
      </c>
      <c r="M4350" s="5" t="s">
        <v>5</v>
      </c>
      <c r="N4350" s="5" t="s">
        <v>4927</v>
      </c>
      <c r="O4350" s="18">
        <v>44609</v>
      </c>
      <c r="P4350" s="5" t="s">
        <v>4920</v>
      </c>
      <c r="Q4350" s="19">
        <v>6213.33</v>
      </c>
      <c r="R4350" s="19">
        <v>6213.33</v>
      </c>
      <c r="S4350" s="19">
        <v>0</v>
      </c>
      <c r="T4350" s="19">
        <v>0</v>
      </c>
    </row>
    <row r="4351" spans="1:20" ht="43.5" outlineLevel="4" x14ac:dyDescent="0.35">
      <c r="A4351" s="9" t="s">
        <v>37</v>
      </c>
      <c r="B4351" s="9" t="s">
        <v>38</v>
      </c>
      <c r="C4351" s="12" t="s">
        <v>4879</v>
      </c>
      <c r="D4351" s="5" t="s">
        <v>4880</v>
      </c>
      <c r="E4351" s="9" t="s">
        <v>4880</v>
      </c>
      <c r="F4351" s="5" t="s">
        <v>41</v>
      </c>
      <c r="G4351" s="5" t="s">
        <v>4</v>
      </c>
      <c r="H4351" s="5" t="s">
        <v>4924</v>
      </c>
      <c r="I4351" s="4" t="s">
        <v>4925</v>
      </c>
      <c r="J4351" s="5" t="s">
        <v>4</v>
      </c>
      <c r="K4351" s="5" t="s">
        <v>4</v>
      </c>
      <c r="L4351" s="5" t="s">
        <v>4</v>
      </c>
      <c r="M4351" s="5" t="s">
        <v>5</v>
      </c>
      <c r="N4351" s="5" t="s">
        <v>4928</v>
      </c>
      <c r="O4351" s="18">
        <v>44655</v>
      </c>
      <c r="P4351" s="5" t="s">
        <v>4912</v>
      </c>
      <c r="Q4351" s="19">
        <v>6888</v>
      </c>
      <c r="R4351" s="19">
        <v>6888</v>
      </c>
      <c r="S4351" s="19">
        <v>0</v>
      </c>
      <c r="T4351" s="19">
        <v>0</v>
      </c>
    </row>
    <row r="4352" spans="1:20" ht="43.5" outlineLevel="4" x14ac:dyDescent="0.35">
      <c r="A4352" s="9" t="s">
        <v>37</v>
      </c>
      <c r="B4352" s="9" t="s">
        <v>38</v>
      </c>
      <c r="C4352" s="12" t="s">
        <v>4879</v>
      </c>
      <c r="D4352" s="5" t="s">
        <v>4880</v>
      </c>
      <c r="E4352" s="9" t="s">
        <v>4880</v>
      </c>
      <c r="F4352" s="5" t="s">
        <v>41</v>
      </c>
      <c r="G4352" s="5" t="s">
        <v>4</v>
      </c>
      <c r="H4352" s="5" t="s">
        <v>4924</v>
      </c>
      <c r="I4352" s="4" t="s">
        <v>4925</v>
      </c>
      <c r="J4352" s="5" t="s">
        <v>4</v>
      </c>
      <c r="K4352" s="5" t="s">
        <v>4</v>
      </c>
      <c r="L4352" s="5" t="s">
        <v>4</v>
      </c>
      <c r="M4352" s="5" t="s">
        <v>5</v>
      </c>
      <c r="N4352" s="5" t="s">
        <v>4929</v>
      </c>
      <c r="O4352" s="18">
        <v>44718</v>
      </c>
      <c r="P4352" s="5" t="s">
        <v>4914</v>
      </c>
      <c r="Q4352" s="19">
        <v>10414.219999999999</v>
      </c>
      <c r="R4352" s="19">
        <v>10414.219999999999</v>
      </c>
      <c r="S4352" s="19">
        <v>0</v>
      </c>
      <c r="T4352" s="19">
        <v>0</v>
      </c>
    </row>
    <row r="4353" spans="1:20" outlineLevel="3" x14ac:dyDescent="0.35">
      <c r="H4353" s="1" t="s">
        <v>11760</v>
      </c>
      <c r="O4353" s="18"/>
      <c r="Q4353" s="19">
        <f>SUBTOTAL(9,Q4343:Q4352)</f>
        <v>59100</v>
      </c>
      <c r="R4353" s="19">
        <f>SUBTOTAL(9,R4343:R4352)</f>
        <v>52533.33</v>
      </c>
      <c r="S4353" s="19">
        <f>SUBTOTAL(9,S4343:S4352)</f>
        <v>6566.6699999999992</v>
      </c>
      <c r="T4353" s="19">
        <f>SUBTOTAL(9,T4343:T4352)</f>
        <v>0</v>
      </c>
    </row>
    <row r="4354" spans="1:20" ht="29" outlineLevel="4" x14ac:dyDescent="0.35">
      <c r="A4354" s="9" t="s">
        <v>37</v>
      </c>
      <c r="B4354" s="9" t="s">
        <v>38</v>
      </c>
      <c r="C4354" s="12" t="s">
        <v>4879</v>
      </c>
      <c r="D4354" s="5" t="s">
        <v>4880</v>
      </c>
      <c r="E4354" s="9" t="s">
        <v>4880</v>
      </c>
      <c r="F4354" s="5" t="s">
        <v>4</v>
      </c>
      <c r="G4354" s="5" t="s">
        <v>50</v>
      </c>
      <c r="H4354" s="5" t="s">
        <v>4932</v>
      </c>
      <c r="I4354" s="4" t="s">
        <v>4933</v>
      </c>
      <c r="J4354" s="5" t="s">
        <v>4</v>
      </c>
      <c r="K4354" s="5" t="s">
        <v>4</v>
      </c>
      <c r="L4354" s="5" t="s">
        <v>4</v>
      </c>
      <c r="M4354" s="5" t="s">
        <v>5</v>
      </c>
      <c r="N4354" s="5" t="s">
        <v>4930</v>
      </c>
      <c r="O4354" s="18">
        <v>44546</v>
      </c>
      <c r="P4354" s="5" t="s">
        <v>4931</v>
      </c>
      <c r="Q4354" s="19">
        <v>1277.78</v>
      </c>
      <c r="R4354" s="19">
        <v>0</v>
      </c>
      <c r="S4354" s="19">
        <v>1277.78</v>
      </c>
      <c r="T4354" s="19">
        <v>0</v>
      </c>
    </row>
    <row r="4355" spans="1:20" ht="29" outlineLevel="4" x14ac:dyDescent="0.35">
      <c r="A4355" s="9" t="s">
        <v>37</v>
      </c>
      <c r="B4355" s="9" t="s">
        <v>38</v>
      </c>
      <c r="C4355" s="12" t="s">
        <v>4879</v>
      </c>
      <c r="D4355" s="5" t="s">
        <v>4880</v>
      </c>
      <c r="E4355" s="9" t="s">
        <v>4880</v>
      </c>
      <c r="F4355" s="5" t="s">
        <v>4</v>
      </c>
      <c r="G4355" s="5" t="s">
        <v>50</v>
      </c>
      <c r="H4355" s="5" t="s">
        <v>4932</v>
      </c>
      <c r="I4355" s="4" t="s">
        <v>4933</v>
      </c>
      <c r="J4355" s="5" t="s">
        <v>4</v>
      </c>
      <c r="K4355" s="5" t="s">
        <v>4</v>
      </c>
      <c r="L4355" s="5" t="s">
        <v>4</v>
      </c>
      <c r="M4355" s="5" t="s">
        <v>5</v>
      </c>
      <c r="N4355" s="5" t="s">
        <v>4934</v>
      </c>
      <c r="O4355" s="18">
        <v>44558</v>
      </c>
      <c r="P4355" s="5" t="s">
        <v>4908</v>
      </c>
      <c r="Q4355" s="19">
        <v>466</v>
      </c>
      <c r="R4355" s="19">
        <v>0</v>
      </c>
      <c r="S4355" s="19">
        <v>466</v>
      </c>
      <c r="T4355" s="19">
        <v>0</v>
      </c>
    </row>
    <row r="4356" spans="1:20" ht="29" outlineLevel="4" x14ac:dyDescent="0.35">
      <c r="A4356" s="9" t="s">
        <v>37</v>
      </c>
      <c r="B4356" s="9" t="s">
        <v>38</v>
      </c>
      <c r="C4356" s="12" t="s">
        <v>4879</v>
      </c>
      <c r="D4356" s="5" t="s">
        <v>4880</v>
      </c>
      <c r="E4356" s="9" t="s">
        <v>4880</v>
      </c>
      <c r="F4356" s="5" t="s">
        <v>4</v>
      </c>
      <c r="G4356" s="5" t="s">
        <v>50</v>
      </c>
      <c r="H4356" s="5" t="s">
        <v>4932</v>
      </c>
      <c r="I4356" s="4" t="s">
        <v>4933</v>
      </c>
      <c r="J4356" s="5" t="s">
        <v>4</v>
      </c>
      <c r="K4356" s="5" t="s">
        <v>4</v>
      </c>
      <c r="L4356" s="5" t="s">
        <v>4</v>
      </c>
      <c r="M4356" s="5" t="s">
        <v>5</v>
      </c>
      <c r="N4356" s="5" t="s">
        <v>4935</v>
      </c>
      <c r="O4356" s="18">
        <v>44609</v>
      </c>
      <c r="P4356" s="5" t="s">
        <v>4920</v>
      </c>
      <c r="Q4356" s="19">
        <v>414.56</v>
      </c>
      <c r="R4356" s="19">
        <v>0</v>
      </c>
      <c r="S4356" s="19">
        <v>414.56</v>
      </c>
      <c r="T4356" s="19">
        <v>0</v>
      </c>
    </row>
    <row r="4357" spans="1:20" ht="29" outlineLevel="4" x14ac:dyDescent="0.35">
      <c r="A4357" s="9" t="s">
        <v>37</v>
      </c>
      <c r="B4357" s="9" t="s">
        <v>38</v>
      </c>
      <c r="C4357" s="12" t="s">
        <v>4879</v>
      </c>
      <c r="D4357" s="5" t="s">
        <v>4880</v>
      </c>
      <c r="E4357" s="9" t="s">
        <v>4880</v>
      </c>
      <c r="F4357" s="5" t="s">
        <v>4</v>
      </c>
      <c r="G4357" s="5" t="s">
        <v>50</v>
      </c>
      <c r="H4357" s="5" t="s">
        <v>4932</v>
      </c>
      <c r="I4357" s="4" t="s">
        <v>4933</v>
      </c>
      <c r="J4357" s="5" t="s">
        <v>4</v>
      </c>
      <c r="K4357" s="5" t="s">
        <v>4</v>
      </c>
      <c r="L4357" s="5" t="s">
        <v>4</v>
      </c>
      <c r="M4357" s="5" t="s">
        <v>5</v>
      </c>
      <c r="N4357" s="5" t="s">
        <v>4936</v>
      </c>
      <c r="O4357" s="18">
        <v>44655</v>
      </c>
      <c r="P4357" s="5" t="s">
        <v>4912</v>
      </c>
      <c r="Q4357" s="19">
        <v>450</v>
      </c>
      <c r="R4357" s="19">
        <v>0</v>
      </c>
      <c r="S4357" s="19">
        <v>450</v>
      </c>
      <c r="T4357" s="19">
        <v>0</v>
      </c>
    </row>
    <row r="4358" spans="1:20" ht="29" outlineLevel="4" x14ac:dyDescent="0.35">
      <c r="A4358" s="9" t="s">
        <v>37</v>
      </c>
      <c r="B4358" s="9" t="s">
        <v>38</v>
      </c>
      <c r="C4358" s="12" t="s">
        <v>4879</v>
      </c>
      <c r="D4358" s="5" t="s">
        <v>4880</v>
      </c>
      <c r="E4358" s="9" t="s">
        <v>4880</v>
      </c>
      <c r="F4358" s="5" t="s">
        <v>4</v>
      </c>
      <c r="G4358" s="5" t="s">
        <v>50</v>
      </c>
      <c r="H4358" s="5" t="s">
        <v>4932</v>
      </c>
      <c r="I4358" s="4" t="s">
        <v>4933</v>
      </c>
      <c r="J4358" s="5" t="s">
        <v>4</v>
      </c>
      <c r="K4358" s="5" t="s">
        <v>4</v>
      </c>
      <c r="L4358" s="5" t="s">
        <v>4</v>
      </c>
      <c r="M4358" s="5" t="s">
        <v>5</v>
      </c>
      <c r="N4358" s="5" t="s">
        <v>4937</v>
      </c>
      <c r="O4358" s="18">
        <v>44718</v>
      </c>
      <c r="P4358" s="5" t="s">
        <v>4914</v>
      </c>
      <c r="Q4358" s="19">
        <v>911.45</v>
      </c>
      <c r="R4358" s="19">
        <v>0</v>
      </c>
      <c r="S4358" s="19">
        <v>911.45</v>
      </c>
      <c r="T4358" s="19">
        <v>0</v>
      </c>
    </row>
    <row r="4359" spans="1:20" ht="29" outlineLevel="4" x14ac:dyDescent="0.35">
      <c r="A4359" s="9" t="s">
        <v>37</v>
      </c>
      <c r="B4359" s="9" t="s">
        <v>38</v>
      </c>
      <c r="C4359" s="12" t="s">
        <v>4879</v>
      </c>
      <c r="D4359" s="5" t="s">
        <v>4880</v>
      </c>
      <c r="E4359" s="9" t="s">
        <v>4880</v>
      </c>
      <c r="F4359" s="5" t="s">
        <v>41</v>
      </c>
      <c r="G4359" s="5" t="s">
        <v>4</v>
      </c>
      <c r="H4359" s="5" t="s">
        <v>4932</v>
      </c>
      <c r="I4359" s="4" t="s">
        <v>4933</v>
      </c>
      <c r="J4359" s="5" t="s">
        <v>4</v>
      </c>
      <c r="K4359" s="5" t="s">
        <v>4</v>
      </c>
      <c r="L4359" s="5" t="s">
        <v>4</v>
      </c>
      <c r="M4359" s="5" t="s">
        <v>5</v>
      </c>
      <c r="N4359" s="5" t="s">
        <v>4930</v>
      </c>
      <c r="O4359" s="18">
        <v>44546</v>
      </c>
      <c r="P4359" s="5" t="s">
        <v>4931</v>
      </c>
      <c r="Q4359" s="19">
        <v>10222.219999999999</v>
      </c>
      <c r="R4359" s="19">
        <v>10222.219999999999</v>
      </c>
      <c r="S4359" s="19">
        <v>0</v>
      </c>
      <c r="T4359" s="19">
        <v>0</v>
      </c>
    </row>
    <row r="4360" spans="1:20" ht="29" outlineLevel="4" x14ac:dyDescent="0.35">
      <c r="A4360" s="9" t="s">
        <v>37</v>
      </c>
      <c r="B4360" s="9" t="s">
        <v>38</v>
      </c>
      <c r="C4360" s="12" t="s">
        <v>4879</v>
      </c>
      <c r="D4360" s="5" t="s">
        <v>4880</v>
      </c>
      <c r="E4360" s="9" t="s">
        <v>4880</v>
      </c>
      <c r="F4360" s="5" t="s">
        <v>41</v>
      </c>
      <c r="G4360" s="5" t="s">
        <v>4</v>
      </c>
      <c r="H4360" s="5" t="s">
        <v>4932</v>
      </c>
      <c r="I4360" s="4" t="s">
        <v>4933</v>
      </c>
      <c r="J4360" s="5" t="s">
        <v>4</v>
      </c>
      <c r="K4360" s="5" t="s">
        <v>4</v>
      </c>
      <c r="L4360" s="5" t="s">
        <v>4</v>
      </c>
      <c r="M4360" s="5" t="s">
        <v>5</v>
      </c>
      <c r="N4360" s="5" t="s">
        <v>4934</v>
      </c>
      <c r="O4360" s="18">
        <v>44558</v>
      </c>
      <c r="P4360" s="5" t="s">
        <v>4908</v>
      </c>
      <c r="Q4360" s="19">
        <v>3728</v>
      </c>
      <c r="R4360" s="19">
        <v>3728</v>
      </c>
      <c r="S4360" s="19">
        <v>0</v>
      </c>
      <c r="T4360" s="19">
        <v>0</v>
      </c>
    </row>
    <row r="4361" spans="1:20" ht="29" outlineLevel="4" x14ac:dyDescent="0.35">
      <c r="A4361" s="9" t="s">
        <v>37</v>
      </c>
      <c r="B4361" s="9" t="s">
        <v>38</v>
      </c>
      <c r="C4361" s="12" t="s">
        <v>4879</v>
      </c>
      <c r="D4361" s="5" t="s">
        <v>4880</v>
      </c>
      <c r="E4361" s="9" t="s">
        <v>4880</v>
      </c>
      <c r="F4361" s="5" t="s">
        <v>41</v>
      </c>
      <c r="G4361" s="5" t="s">
        <v>4</v>
      </c>
      <c r="H4361" s="5" t="s">
        <v>4932</v>
      </c>
      <c r="I4361" s="4" t="s">
        <v>4933</v>
      </c>
      <c r="J4361" s="5" t="s">
        <v>4</v>
      </c>
      <c r="K4361" s="5" t="s">
        <v>4</v>
      </c>
      <c r="L4361" s="5" t="s">
        <v>4</v>
      </c>
      <c r="M4361" s="5" t="s">
        <v>5</v>
      </c>
      <c r="N4361" s="5" t="s">
        <v>4935</v>
      </c>
      <c r="O4361" s="18">
        <v>44609</v>
      </c>
      <c r="P4361" s="5" t="s">
        <v>4920</v>
      </c>
      <c r="Q4361" s="19">
        <v>3316.44</v>
      </c>
      <c r="R4361" s="19">
        <v>3316.44</v>
      </c>
      <c r="S4361" s="19">
        <v>0</v>
      </c>
      <c r="T4361" s="19">
        <v>0</v>
      </c>
    </row>
    <row r="4362" spans="1:20" ht="29" outlineLevel="4" x14ac:dyDescent="0.35">
      <c r="A4362" s="9" t="s">
        <v>37</v>
      </c>
      <c r="B4362" s="9" t="s">
        <v>38</v>
      </c>
      <c r="C4362" s="12" t="s">
        <v>4879</v>
      </c>
      <c r="D4362" s="5" t="s">
        <v>4880</v>
      </c>
      <c r="E4362" s="9" t="s">
        <v>4880</v>
      </c>
      <c r="F4362" s="5" t="s">
        <v>41</v>
      </c>
      <c r="G4362" s="5" t="s">
        <v>4</v>
      </c>
      <c r="H4362" s="5" t="s">
        <v>4932</v>
      </c>
      <c r="I4362" s="4" t="s">
        <v>4933</v>
      </c>
      <c r="J4362" s="5" t="s">
        <v>4</v>
      </c>
      <c r="K4362" s="5" t="s">
        <v>4</v>
      </c>
      <c r="L4362" s="5" t="s">
        <v>4</v>
      </c>
      <c r="M4362" s="5" t="s">
        <v>5</v>
      </c>
      <c r="N4362" s="5" t="s">
        <v>4936</v>
      </c>
      <c r="O4362" s="18">
        <v>44655</v>
      </c>
      <c r="P4362" s="5" t="s">
        <v>4912</v>
      </c>
      <c r="Q4362" s="19">
        <v>3600</v>
      </c>
      <c r="R4362" s="19">
        <v>3600</v>
      </c>
      <c r="S4362" s="19">
        <v>0</v>
      </c>
      <c r="T4362" s="19">
        <v>0</v>
      </c>
    </row>
    <row r="4363" spans="1:20" ht="29" outlineLevel="4" x14ac:dyDescent="0.35">
      <c r="A4363" s="9" t="s">
        <v>37</v>
      </c>
      <c r="B4363" s="9" t="s">
        <v>38</v>
      </c>
      <c r="C4363" s="12" t="s">
        <v>4879</v>
      </c>
      <c r="D4363" s="5" t="s">
        <v>4880</v>
      </c>
      <c r="E4363" s="9" t="s">
        <v>4880</v>
      </c>
      <c r="F4363" s="5" t="s">
        <v>41</v>
      </c>
      <c r="G4363" s="5" t="s">
        <v>4</v>
      </c>
      <c r="H4363" s="5" t="s">
        <v>4932</v>
      </c>
      <c r="I4363" s="4" t="s">
        <v>4933</v>
      </c>
      <c r="J4363" s="5" t="s">
        <v>4</v>
      </c>
      <c r="K4363" s="5" t="s">
        <v>4</v>
      </c>
      <c r="L4363" s="5" t="s">
        <v>4</v>
      </c>
      <c r="M4363" s="5" t="s">
        <v>5</v>
      </c>
      <c r="N4363" s="5" t="s">
        <v>4937</v>
      </c>
      <c r="O4363" s="18">
        <v>44718</v>
      </c>
      <c r="P4363" s="5" t="s">
        <v>4914</v>
      </c>
      <c r="Q4363" s="19">
        <v>7291.55</v>
      </c>
      <c r="R4363" s="19">
        <v>7291.55</v>
      </c>
      <c r="S4363" s="19">
        <v>0</v>
      </c>
      <c r="T4363" s="19">
        <v>0</v>
      </c>
    </row>
    <row r="4364" spans="1:20" outlineLevel="3" x14ac:dyDescent="0.35">
      <c r="H4364" s="1" t="s">
        <v>11761</v>
      </c>
      <c r="O4364" s="18"/>
      <c r="Q4364" s="19">
        <f>SUBTOTAL(9,Q4354:Q4363)</f>
        <v>31677.999999999996</v>
      </c>
      <c r="R4364" s="19">
        <f>SUBTOTAL(9,R4354:R4363)</f>
        <v>28158.21</v>
      </c>
      <c r="S4364" s="19">
        <f>SUBTOTAL(9,S4354:S4363)</f>
        <v>3519.79</v>
      </c>
      <c r="T4364" s="19">
        <f>SUBTOTAL(9,T4354:T4363)</f>
        <v>0</v>
      </c>
    </row>
    <row r="4365" spans="1:20" ht="29" outlineLevel="4" x14ac:dyDescent="0.35">
      <c r="A4365" s="9" t="s">
        <v>37</v>
      </c>
      <c r="B4365" s="9" t="s">
        <v>38</v>
      </c>
      <c r="C4365" s="12" t="s">
        <v>4879</v>
      </c>
      <c r="D4365" s="5" t="s">
        <v>4880</v>
      </c>
      <c r="E4365" s="9" t="s">
        <v>4880</v>
      </c>
      <c r="F4365" s="5" t="s">
        <v>4</v>
      </c>
      <c r="G4365" s="5" t="s">
        <v>50</v>
      </c>
      <c r="H4365" s="5" t="s">
        <v>4939</v>
      </c>
      <c r="I4365" s="4" t="s">
        <v>4940</v>
      </c>
      <c r="J4365" s="5" t="s">
        <v>4</v>
      </c>
      <c r="K4365" s="5" t="s">
        <v>4</v>
      </c>
      <c r="L4365" s="5" t="s">
        <v>4</v>
      </c>
      <c r="M4365" s="5" t="s">
        <v>5</v>
      </c>
      <c r="N4365" s="5" t="s">
        <v>4938</v>
      </c>
      <c r="O4365" s="18">
        <v>44539</v>
      </c>
      <c r="P4365" s="5" t="s">
        <v>4904</v>
      </c>
      <c r="Q4365" s="19">
        <v>547.22</v>
      </c>
      <c r="R4365" s="19">
        <v>0</v>
      </c>
      <c r="S4365" s="19">
        <v>547.22</v>
      </c>
      <c r="T4365" s="19">
        <v>0</v>
      </c>
    </row>
    <row r="4366" spans="1:20" ht="29" outlineLevel="4" x14ac:dyDescent="0.35">
      <c r="A4366" s="9" t="s">
        <v>37</v>
      </c>
      <c r="B4366" s="9" t="s">
        <v>38</v>
      </c>
      <c r="C4366" s="12" t="s">
        <v>4879</v>
      </c>
      <c r="D4366" s="5" t="s">
        <v>4880</v>
      </c>
      <c r="E4366" s="9" t="s">
        <v>4880</v>
      </c>
      <c r="F4366" s="5" t="s">
        <v>4</v>
      </c>
      <c r="G4366" s="5" t="s">
        <v>50</v>
      </c>
      <c r="H4366" s="5" t="s">
        <v>4939</v>
      </c>
      <c r="I4366" s="4" t="s">
        <v>4940</v>
      </c>
      <c r="J4366" s="5" t="s">
        <v>4</v>
      </c>
      <c r="K4366" s="5" t="s">
        <v>4</v>
      </c>
      <c r="L4366" s="5" t="s">
        <v>4</v>
      </c>
      <c r="M4366" s="5" t="s">
        <v>5</v>
      </c>
      <c r="N4366" s="5" t="s">
        <v>4941</v>
      </c>
      <c r="O4366" s="18">
        <v>44558</v>
      </c>
      <c r="P4366" s="5" t="s">
        <v>4908</v>
      </c>
      <c r="Q4366" s="19">
        <v>183.77</v>
      </c>
      <c r="R4366" s="19">
        <v>0</v>
      </c>
      <c r="S4366" s="19">
        <v>183.77</v>
      </c>
      <c r="T4366" s="19">
        <v>0</v>
      </c>
    </row>
    <row r="4367" spans="1:20" ht="29" outlineLevel="4" x14ac:dyDescent="0.35">
      <c r="A4367" s="9" t="s">
        <v>37</v>
      </c>
      <c r="B4367" s="9" t="s">
        <v>38</v>
      </c>
      <c r="C4367" s="12" t="s">
        <v>4879</v>
      </c>
      <c r="D4367" s="5" t="s">
        <v>4880</v>
      </c>
      <c r="E4367" s="9" t="s">
        <v>4880</v>
      </c>
      <c r="F4367" s="5" t="s">
        <v>4</v>
      </c>
      <c r="G4367" s="5" t="s">
        <v>50</v>
      </c>
      <c r="H4367" s="5" t="s">
        <v>4939</v>
      </c>
      <c r="I4367" s="4" t="s">
        <v>4940</v>
      </c>
      <c r="J4367" s="5" t="s">
        <v>4</v>
      </c>
      <c r="K4367" s="5" t="s">
        <v>4</v>
      </c>
      <c r="L4367" s="5" t="s">
        <v>4</v>
      </c>
      <c r="M4367" s="5" t="s">
        <v>5</v>
      </c>
      <c r="N4367" s="5" t="s">
        <v>4942</v>
      </c>
      <c r="O4367" s="18">
        <v>44585</v>
      </c>
      <c r="P4367" s="5" t="s">
        <v>4943</v>
      </c>
      <c r="Q4367" s="19">
        <v>189.45</v>
      </c>
      <c r="R4367" s="19">
        <v>0</v>
      </c>
      <c r="S4367" s="19">
        <v>189.45</v>
      </c>
      <c r="T4367" s="19">
        <v>0</v>
      </c>
    </row>
    <row r="4368" spans="1:20" ht="29" outlineLevel="4" x14ac:dyDescent="0.35">
      <c r="A4368" s="9" t="s">
        <v>37</v>
      </c>
      <c r="B4368" s="9" t="s">
        <v>38</v>
      </c>
      <c r="C4368" s="12" t="s">
        <v>4879</v>
      </c>
      <c r="D4368" s="5" t="s">
        <v>4880</v>
      </c>
      <c r="E4368" s="9" t="s">
        <v>4880</v>
      </c>
      <c r="F4368" s="5" t="s">
        <v>4</v>
      </c>
      <c r="G4368" s="5" t="s">
        <v>50</v>
      </c>
      <c r="H4368" s="5" t="s">
        <v>4939</v>
      </c>
      <c r="I4368" s="4" t="s">
        <v>4940</v>
      </c>
      <c r="J4368" s="5" t="s">
        <v>4</v>
      </c>
      <c r="K4368" s="5" t="s">
        <v>4</v>
      </c>
      <c r="L4368" s="5" t="s">
        <v>4</v>
      </c>
      <c r="M4368" s="5" t="s">
        <v>5</v>
      </c>
      <c r="N4368" s="5" t="s">
        <v>4944</v>
      </c>
      <c r="O4368" s="18">
        <v>44655</v>
      </c>
      <c r="P4368" s="5" t="s">
        <v>4912</v>
      </c>
      <c r="Q4368" s="19">
        <v>196.22</v>
      </c>
      <c r="R4368" s="19">
        <v>0</v>
      </c>
      <c r="S4368" s="19">
        <v>196.22</v>
      </c>
      <c r="T4368" s="19">
        <v>0</v>
      </c>
    </row>
    <row r="4369" spans="1:20" ht="29" outlineLevel="4" x14ac:dyDescent="0.35">
      <c r="A4369" s="9" t="s">
        <v>37</v>
      </c>
      <c r="B4369" s="9" t="s">
        <v>38</v>
      </c>
      <c r="C4369" s="12" t="s">
        <v>4879</v>
      </c>
      <c r="D4369" s="5" t="s">
        <v>4880</v>
      </c>
      <c r="E4369" s="9" t="s">
        <v>4880</v>
      </c>
      <c r="F4369" s="5" t="s">
        <v>4</v>
      </c>
      <c r="G4369" s="5" t="s">
        <v>50</v>
      </c>
      <c r="H4369" s="5" t="s">
        <v>4939</v>
      </c>
      <c r="I4369" s="4" t="s">
        <v>4940</v>
      </c>
      <c r="J4369" s="5" t="s">
        <v>4</v>
      </c>
      <c r="K4369" s="5" t="s">
        <v>4</v>
      </c>
      <c r="L4369" s="5" t="s">
        <v>4</v>
      </c>
      <c r="M4369" s="5" t="s">
        <v>5</v>
      </c>
      <c r="N4369" s="5" t="s">
        <v>4945</v>
      </c>
      <c r="O4369" s="18">
        <v>44718</v>
      </c>
      <c r="P4369" s="5" t="s">
        <v>4914</v>
      </c>
      <c r="Q4369" s="19">
        <v>372.34</v>
      </c>
      <c r="R4369" s="19">
        <v>0</v>
      </c>
      <c r="S4369" s="19">
        <v>372.34</v>
      </c>
      <c r="T4369" s="19">
        <v>0</v>
      </c>
    </row>
    <row r="4370" spans="1:20" ht="29" outlineLevel="4" x14ac:dyDescent="0.35">
      <c r="A4370" s="9" t="s">
        <v>37</v>
      </c>
      <c r="B4370" s="9" t="s">
        <v>38</v>
      </c>
      <c r="C4370" s="12" t="s">
        <v>4879</v>
      </c>
      <c r="D4370" s="5" t="s">
        <v>4880</v>
      </c>
      <c r="E4370" s="9" t="s">
        <v>4880</v>
      </c>
      <c r="F4370" s="5" t="s">
        <v>41</v>
      </c>
      <c r="G4370" s="5" t="s">
        <v>4</v>
      </c>
      <c r="H4370" s="5" t="s">
        <v>4939</v>
      </c>
      <c r="I4370" s="4" t="s">
        <v>4940</v>
      </c>
      <c r="J4370" s="5" t="s">
        <v>4</v>
      </c>
      <c r="K4370" s="5" t="s">
        <v>4</v>
      </c>
      <c r="L4370" s="5" t="s">
        <v>4</v>
      </c>
      <c r="M4370" s="5" t="s">
        <v>5</v>
      </c>
      <c r="N4370" s="5" t="s">
        <v>4938</v>
      </c>
      <c r="O4370" s="18">
        <v>44539</v>
      </c>
      <c r="P4370" s="5" t="s">
        <v>4904</v>
      </c>
      <c r="Q4370" s="19">
        <v>4377.78</v>
      </c>
      <c r="R4370" s="19">
        <v>4377.78</v>
      </c>
      <c r="S4370" s="19">
        <v>0</v>
      </c>
      <c r="T4370" s="19">
        <v>0</v>
      </c>
    </row>
    <row r="4371" spans="1:20" ht="29" outlineLevel="4" x14ac:dyDescent="0.35">
      <c r="A4371" s="9" t="s">
        <v>37</v>
      </c>
      <c r="B4371" s="9" t="s">
        <v>38</v>
      </c>
      <c r="C4371" s="12" t="s">
        <v>4879</v>
      </c>
      <c r="D4371" s="5" t="s">
        <v>4880</v>
      </c>
      <c r="E4371" s="9" t="s">
        <v>4880</v>
      </c>
      <c r="F4371" s="5" t="s">
        <v>41</v>
      </c>
      <c r="G4371" s="5" t="s">
        <v>4</v>
      </c>
      <c r="H4371" s="5" t="s">
        <v>4939</v>
      </c>
      <c r="I4371" s="4" t="s">
        <v>4940</v>
      </c>
      <c r="J4371" s="5" t="s">
        <v>4</v>
      </c>
      <c r="K4371" s="5" t="s">
        <v>4</v>
      </c>
      <c r="L4371" s="5" t="s">
        <v>4</v>
      </c>
      <c r="M4371" s="5" t="s">
        <v>5</v>
      </c>
      <c r="N4371" s="5" t="s">
        <v>4941</v>
      </c>
      <c r="O4371" s="18">
        <v>44558</v>
      </c>
      <c r="P4371" s="5" t="s">
        <v>4908</v>
      </c>
      <c r="Q4371" s="19">
        <v>1470.23</v>
      </c>
      <c r="R4371" s="19">
        <v>1470.23</v>
      </c>
      <c r="S4371" s="19">
        <v>0</v>
      </c>
      <c r="T4371" s="19">
        <v>0</v>
      </c>
    </row>
    <row r="4372" spans="1:20" ht="29" outlineLevel="4" x14ac:dyDescent="0.35">
      <c r="A4372" s="9" t="s">
        <v>37</v>
      </c>
      <c r="B4372" s="9" t="s">
        <v>38</v>
      </c>
      <c r="C4372" s="12" t="s">
        <v>4879</v>
      </c>
      <c r="D4372" s="5" t="s">
        <v>4880</v>
      </c>
      <c r="E4372" s="9" t="s">
        <v>4880</v>
      </c>
      <c r="F4372" s="5" t="s">
        <v>41</v>
      </c>
      <c r="G4372" s="5" t="s">
        <v>4</v>
      </c>
      <c r="H4372" s="5" t="s">
        <v>4939</v>
      </c>
      <c r="I4372" s="4" t="s">
        <v>4940</v>
      </c>
      <c r="J4372" s="5" t="s">
        <v>4</v>
      </c>
      <c r="K4372" s="5" t="s">
        <v>4</v>
      </c>
      <c r="L4372" s="5" t="s">
        <v>4</v>
      </c>
      <c r="M4372" s="5" t="s">
        <v>5</v>
      </c>
      <c r="N4372" s="5" t="s">
        <v>4942</v>
      </c>
      <c r="O4372" s="18">
        <v>44585</v>
      </c>
      <c r="P4372" s="5" t="s">
        <v>4943</v>
      </c>
      <c r="Q4372" s="19">
        <v>1515.55</v>
      </c>
      <c r="R4372" s="19">
        <v>1515.55</v>
      </c>
      <c r="S4372" s="19">
        <v>0</v>
      </c>
      <c r="T4372" s="19">
        <v>0</v>
      </c>
    </row>
    <row r="4373" spans="1:20" ht="29" outlineLevel="4" x14ac:dyDescent="0.35">
      <c r="A4373" s="9" t="s">
        <v>37</v>
      </c>
      <c r="B4373" s="9" t="s">
        <v>38</v>
      </c>
      <c r="C4373" s="12" t="s">
        <v>4879</v>
      </c>
      <c r="D4373" s="5" t="s">
        <v>4880</v>
      </c>
      <c r="E4373" s="9" t="s">
        <v>4880</v>
      </c>
      <c r="F4373" s="5" t="s">
        <v>41</v>
      </c>
      <c r="G4373" s="5" t="s">
        <v>4</v>
      </c>
      <c r="H4373" s="5" t="s">
        <v>4939</v>
      </c>
      <c r="I4373" s="4" t="s">
        <v>4940</v>
      </c>
      <c r="J4373" s="5" t="s">
        <v>4</v>
      </c>
      <c r="K4373" s="5" t="s">
        <v>4</v>
      </c>
      <c r="L4373" s="5" t="s">
        <v>4</v>
      </c>
      <c r="M4373" s="5" t="s">
        <v>5</v>
      </c>
      <c r="N4373" s="5" t="s">
        <v>4944</v>
      </c>
      <c r="O4373" s="18">
        <v>44655</v>
      </c>
      <c r="P4373" s="5" t="s">
        <v>4912</v>
      </c>
      <c r="Q4373" s="19">
        <v>1569.78</v>
      </c>
      <c r="R4373" s="19">
        <v>1569.78</v>
      </c>
      <c r="S4373" s="19">
        <v>0</v>
      </c>
      <c r="T4373" s="19">
        <v>0</v>
      </c>
    </row>
    <row r="4374" spans="1:20" ht="29" outlineLevel="4" x14ac:dyDescent="0.35">
      <c r="A4374" s="9" t="s">
        <v>37</v>
      </c>
      <c r="B4374" s="9" t="s">
        <v>38</v>
      </c>
      <c r="C4374" s="12" t="s">
        <v>4879</v>
      </c>
      <c r="D4374" s="5" t="s">
        <v>4880</v>
      </c>
      <c r="E4374" s="9" t="s">
        <v>4880</v>
      </c>
      <c r="F4374" s="5" t="s">
        <v>41</v>
      </c>
      <c r="G4374" s="5" t="s">
        <v>4</v>
      </c>
      <c r="H4374" s="5" t="s">
        <v>4939</v>
      </c>
      <c r="I4374" s="4" t="s">
        <v>4940</v>
      </c>
      <c r="J4374" s="5" t="s">
        <v>4</v>
      </c>
      <c r="K4374" s="5" t="s">
        <v>4</v>
      </c>
      <c r="L4374" s="5" t="s">
        <v>4</v>
      </c>
      <c r="M4374" s="5" t="s">
        <v>5</v>
      </c>
      <c r="N4374" s="5" t="s">
        <v>4945</v>
      </c>
      <c r="O4374" s="18">
        <v>44718</v>
      </c>
      <c r="P4374" s="5" t="s">
        <v>4914</v>
      </c>
      <c r="Q4374" s="19">
        <v>2978.66</v>
      </c>
      <c r="R4374" s="19">
        <v>2978.66</v>
      </c>
      <c r="S4374" s="19">
        <v>0</v>
      </c>
      <c r="T4374" s="19">
        <v>0</v>
      </c>
    </row>
    <row r="4375" spans="1:20" outlineLevel="3" x14ac:dyDescent="0.35">
      <c r="H4375" s="1" t="s">
        <v>11762</v>
      </c>
      <c r="O4375" s="18"/>
      <c r="Q4375" s="19">
        <f>SUBTOTAL(9,Q4365:Q4374)</f>
        <v>13401</v>
      </c>
      <c r="R4375" s="19">
        <f>SUBTOTAL(9,R4365:R4374)</f>
        <v>11912</v>
      </c>
      <c r="S4375" s="19">
        <f>SUBTOTAL(9,S4365:S4374)</f>
        <v>1489</v>
      </c>
      <c r="T4375" s="19">
        <f>SUBTOTAL(9,T4365:T4374)</f>
        <v>0</v>
      </c>
    </row>
    <row r="4376" spans="1:20" outlineLevel="2" x14ac:dyDescent="0.35">
      <c r="C4376" s="11" t="s">
        <v>10381</v>
      </c>
      <c r="O4376" s="18"/>
      <c r="Q4376" s="19">
        <f>SUBTOTAL(9,Q4298:Q4374)</f>
        <v>212461</v>
      </c>
      <c r="R4376" s="19">
        <f>SUBTOTAL(9,R4298:R4374)</f>
        <v>188854.99999999997</v>
      </c>
      <c r="S4376" s="19">
        <f>SUBTOTAL(9,S4298:S4374)</f>
        <v>23606.000000000004</v>
      </c>
      <c r="T4376" s="19">
        <f>SUBTOTAL(9,T4298:T4374)</f>
        <v>0</v>
      </c>
    </row>
    <row r="4377" spans="1:20" ht="72.5" outlineLevel="4" x14ac:dyDescent="0.35">
      <c r="A4377" s="9" t="s">
        <v>74</v>
      </c>
      <c r="B4377" s="9" t="s">
        <v>75</v>
      </c>
      <c r="C4377" s="12" t="s">
        <v>4946</v>
      </c>
      <c r="D4377" s="5" t="s">
        <v>4947</v>
      </c>
      <c r="E4377" s="9" t="s">
        <v>4947</v>
      </c>
      <c r="F4377" s="5" t="s">
        <v>4</v>
      </c>
      <c r="G4377" s="5" t="s">
        <v>729</v>
      </c>
      <c r="H4377" s="5" t="s">
        <v>4950</v>
      </c>
      <c r="I4377" s="4" t="s">
        <v>12677</v>
      </c>
      <c r="J4377" s="5" t="s">
        <v>4</v>
      </c>
      <c r="K4377" s="5" t="s">
        <v>4</v>
      </c>
      <c r="L4377" s="5" t="s">
        <v>4</v>
      </c>
      <c r="M4377" s="5" t="s">
        <v>5</v>
      </c>
      <c r="N4377" s="5" t="s">
        <v>4948</v>
      </c>
      <c r="O4377" s="18">
        <v>44378</v>
      </c>
      <c r="P4377" s="5" t="s">
        <v>4949</v>
      </c>
      <c r="Q4377" s="19">
        <v>3215.6</v>
      </c>
      <c r="R4377" s="19">
        <v>0</v>
      </c>
      <c r="S4377" s="19">
        <v>3215.6</v>
      </c>
      <c r="T4377" s="19">
        <v>0</v>
      </c>
    </row>
    <row r="4378" spans="1:20" ht="72.5" outlineLevel="4" x14ac:dyDescent="0.35">
      <c r="A4378" s="9" t="s">
        <v>74</v>
      </c>
      <c r="B4378" s="9" t="s">
        <v>75</v>
      </c>
      <c r="C4378" s="12" t="s">
        <v>4946</v>
      </c>
      <c r="D4378" s="5" t="s">
        <v>4947</v>
      </c>
      <c r="E4378" s="9" t="s">
        <v>4947</v>
      </c>
      <c r="F4378" s="5" t="s">
        <v>4</v>
      </c>
      <c r="G4378" s="5" t="s">
        <v>729</v>
      </c>
      <c r="H4378" s="5" t="s">
        <v>4950</v>
      </c>
      <c r="I4378" s="4" t="s">
        <v>12677</v>
      </c>
      <c r="J4378" s="5" t="s">
        <v>4</v>
      </c>
      <c r="K4378" s="5" t="s">
        <v>4</v>
      </c>
      <c r="L4378" s="5" t="s">
        <v>4</v>
      </c>
      <c r="M4378" s="5" t="s">
        <v>5</v>
      </c>
      <c r="N4378" s="5" t="s">
        <v>4951</v>
      </c>
      <c r="O4378" s="18">
        <v>44501</v>
      </c>
      <c r="P4378" s="5" t="s">
        <v>4952</v>
      </c>
      <c r="Q4378" s="19">
        <v>779.48</v>
      </c>
      <c r="R4378" s="19">
        <v>0</v>
      </c>
      <c r="S4378" s="19">
        <v>779.48</v>
      </c>
      <c r="T4378" s="19">
        <v>0</v>
      </c>
    </row>
    <row r="4379" spans="1:20" ht="72.5" outlineLevel="4" x14ac:dyDescent="0.35">
      <c r="A4379" s="9" t="s">
        <v>74</v>
      </c>
      <c r="B4379" s="9" t="s">
        <v>75</v>
      </c>
      <c r="C4379" s="12" t="s">
        <v>4946</v>
      </c>
      <c r="D4379" s="5" t="s">
        <v>4947</v>
      </c>
      <c r="E4379" s="9" t="s">
        <v>4947</v>
      </c>
      <c r="F4379" s="5" t="s">
        <v>4</v>
      </c>
      <c r="G4379" s="5" t="s">
        <v>729</v>
      </c>
      <c r="H4379" s="5" t="s">
        <v>4950</v>
      </c>
      <c r="I4379" s="4" t="s">
        <v>12677</v>
      </c>
      <c r="J4379" s="5" t="s">
        <v>4</v>
      </c>
      <c r="K4379" s="5" t="s">
        <v>4</v>
      </c>
      <c r="L4379" s="5" t="s">
        <v>4</v>
      </c>
      <c r="M4379" s="5" t="s">
        <v>5</v>
      </c>
      <c r="N4379" s="5" t="s">
        <v>4953</v>
      </c>
      <c r="O4379" s="18">
        <v>44637</v>
      </c>
      <c r="P4379" s="5" t="s">
        <v>4954</v>
      </c>
      <c r="Q4379" s="19">
        <v>3037.3</v>
      </c>
      <c r="R4379" s="19">
        <v>0</v>
      </c>
      <c r="S4379" s="19">
        <v>3037.3</v>
      </c>
      <c r="T4379" s="19">
        <v>0</v>
      </c>
    </row>
    <row r="4380" spans="1:20" ht="72.5" outlineLevel="4" x14ac:dyDescent="0.35">
      <c r="A4380" s="9" t="s">
        <v>74</v>
      </c>
      <c r="B4380" s="9" t="s">
        <v>75</v>
      </c>
      <c r="C4380" s="12" t="s">
        <v>4946</v>
      </c>
      <c r="D4380" s="5" t="s">
        <v>4947</v>
      </c>
      <c r="E4380" s="9" t="s">
        <v>4947</v>
      </c>
      <c r="F4380" s="5" t="s">
        <v>4</v>
      </c>
      <c r="G4380" s="5" t="s">
        <v>729</v>
      </c>
      <c r="H4380" s="5" t="s">
        <v>4950</v>
      </c>
      <c r="I4380" s="4" t="s">
        <v>12677</v>
      </c>
      <c r="J4380" s="5" t="s">
        <v>4</v>
      </c>
      <c r="K4380" s="5" t="s">
        <v>4</v>
      </c>
      <c r="L4380" s="5" t="s">
        <v>4</v>
      </c>
      <c r="M4380" s="5" t="s">
        <v>5</v>
      </c>
      <c r="N4380" s="5" t="s">
        <v>4955</v>
      </c>
      <c r="O4380" s="18">
        <v>44712</v>
      </c>
      <c r="P4380" s="5" t="s">
        <v>4956</v>
      </c>
      <c r="Q4380" s="19">
        <v>23.38</v>
      </c>
      <c r="R4380" s="19">
        <v>0</v>
      </c>
      <c r="S4380" s="19">
        <v>23.38</v>
      </c>
      <c r="T4380" s="19">
        <v>0</v>
      </c>
    </row>
    <row r="4381" spans="1:20" ht="72.5" outlineLevel="4" x14ac:dyDescent="0.35">
      <c r="A4381" s="9" t="s">
        <v>74</v>
      </c>
      <c r="B4381" s="9" t="s">
        <v>75</v>
      </c>
      <c r="C4381" s="12" t="s">
        <v>4946</v>
      </c>
      <c r="D4381" s="5" t="s">
        <v>4947</v>
      </c>
      <c r="E4381" s="9" t="s">
        <v>4947</v>
      </c>
      <c r="F4381" s="5" t="s">
        <v>77</v>
      </c>
      <c r="G4381" s="5" t="s">
        <v>4</v>
      </c>
      <c r="H4381" s="5" t="s">
        <v>4950</v>
      </c>
      <c r="I4381" s="4" t="s">
        <v>12677</v>
      </c>
      <c r="J4381" s="5" t="s">
        <v>4</v>
      </c>
      <c r="K4381" s="5" t="s">
        <v>4</v>
      </c>
      <c r="L4381" s="5" t="s">
        <v>4</v>
      </c>
      <c r="M4381" s="5" t="s">
        <v>5</v>
      </c>
      <c r="N4381" s="5" t="s">
        <v>4948</v>
      </c>
      <c r="O4381" s="18">
        <v>44378</v>
      </c>
      <c r="P4381" s="5" t="s">
        <v>4949</v>
      </c>
      <c r="Q4381" s="19">
        <v>28941.4</v>
      </c>
      <c r="R4381" s="19">
        <v>28941.4</v>
      </c>
      <c r="S4381" s="19">
        <v>0</v>
      </c>
      <c r="T4381" s="19">
        <v>0</v>
      </c>
    </row>
    <row r="4382" spans="1:20" ht="72.5" outlineLevel="4" x14ac:dyDescent="0.35">
      <c r="A4382" s="9" t="s">
        <v>74</v>
      </c>
      <c r="B4382" s="9" t="s">
        <v>75</v>
      </c>
      <c r="C4382" s="12" t="s">
        <v>4946</v>
      </c>
      <c r="D4382" s="5" t="s">
        <v>4947</v>
      </c>
      <c r="E4382" s="9" t="s">
        <v>4947</v>
      </c>
      <c r="F4382" s="5" t="s">
        <v>77</v>
      </c>
      <c r="G4382" s="5" t="s">
        <v>4</v>
      </c>
      <c r="H4382" s="5" t="s">
        <v>4950</v>
      </c>
      <c r="I4382" s="4" t="s">
        <v>12677</v>
      </c>
      <c r="J4382" s="5" t="s">
        <v>4</v>
      </c>
      <c r="K4382" s="5" t="s">
        <v>4</v>
      </c>
      <c r="L4382" s="5" t="s">
        <v>4</v>
      </c>
      <c r="M4382" s="5" t="s">
        <v>5</v>
      </c>
      <c r="N4382" s="5" t="s">
        <v>4951</v>
      </c>
      <c r="O4382" s="18">
        <v>44501</v>
      </c>
      <c r="P4382" s="5" t="s">
        <v>4952</v>
      </c>
      <c r="Q4382" s="19">
        <v>7015.52</v>
      </c>
      <c r="R4382" s="19">
        <v>7015.52</v>
      </c>
      <c r="S4382" s="19">
        <v>0</v>
      </c>
      <c r="T4382" s="19">
        <v>0</v>
      </c>
    </row>
    <row r="4383" spans="1:20" ht="72.5" outlineLevel="4" x14ac:dyDescent="0.35">
      <c r="A4383" s="9" t="s">
        <v>74</v>
      </c>
      <c r="B4383" s="9" t="s">
        <v>75</v>
      </c>
      <c r="C4383" s="12" t="s">
        <v>4946</v>
      </c>
      <c r="D4383" s="5" t="s">
        <v>4947</v>
      </c>
      <c r="E4383" s="9" t="s">
        <v>4947</v>
      </c>
      <c r="F4383" s="5" t="s">
        <v>77</v>
      </c>
      <c r="G4383" s="5" t="s">
        <v>4</v>
      </c>
      <c r="H4383" s="5" t="s">
        <v>4950</v>
      </c>
      <c r="I4383" s="4" t="s">
        <v>12677</v>
      </c>
      <c r="J4383" s="5" t="s">
        <v>4</v>
      </c>
      <c r="K4383" s="5" t="s">
        <v>4</v>
      </c>
      <c r="L4383" s="5" t="s">
        <v>4</v>
      </c>
      <c r="M4383" s="5" t="s">
        <v>5</v>
      </c>
      <c r="N4383" s="5" t="s">
        <v>4953</v>
      </c>
      <c r="O4383" s="18">
        <v>44637</v>
      </c>
      <c r="P4383" s="5" t="s">
        <v>4954</v>
      </c>
      <c r="Q4383" s="19">
        <v>27336.7</v>
      </c>
      <c r="R4383" s="19">
        <v>27336.7</v>
      </c>
      <c r="S4383" s="19">
        <v>0</v>
      </c>
      <c r="T4383" s="19">
        <v>0</v>
      </c>
    </row>
    <row r="4384" spans="1:20" ht="72.5" outlineLevel="4" x14ac:dyDescent="0.35">
      <c r="A4384" s="9" t="s">
        <v>74</v>
      </c>
      <c r="B4384" s="9" t="s">
        <v>75</v>
      </c>
      <c r="C4384" s="12" t="s">
        <v>4946</v>
      </c>
      <c r="D4384" s="5" t="s">
        <v>4947</v>
      </c>
      <c r="E4384" s="9" t="s">
        <v>4947</v>
      </c>
      <c r="F4384" s="5" t="s">
        <v>77</v>
      </c>
      <c r="G4384" s="5" t="s">
        <v>4</v>
      </c>
      <c r="H4384" s="5" t="s">
        <v>4950</v>
      </c>
      <c r="I4384" s="4" t="s">
        <v>12677</v>
      </c>
      <c r="J4384" s="5" t="s">
        <v>4</v>
      </c>
      <c r="K4384" s="5" t="s">
        <v>4</v>
      </c>
      <c r="L4384" s="5" t="s">
        <v>4</v>
      </c>
      <c r="M4384" s="5" t="s">
        <v>5</v>
      </c>
      <c r="N4384" s="5" t="s">
        <v>4955</v>
      </c>
      <c r="O4384" s="18">
        <v>44712</v>
      </c>
      <c r="P4384" s="5" t="s">
        <v>4956</v>
      </c>
      <c r="Q4384" s="19">
        <v>209.62</v>
      </c>
      <c r="R4384" s="19">
        <v>209.62</v>
      </c>
      <c r="S4384" s="19">
        <v>0</v>
      </c>
      <c r="T4384" s="19">
        <v>0</v>
      </c>
    </row>
    <row r="4385" spans="1:20" outlineLevel="3" x14ac:dyDescent="0.35">
      <c r="H4385" s="1" t="s">
        <v>11763</v>
      </c>
      <c r="O4385" s="18"/>
      <c r="Q4385" s="19">
        <f>SUBTOTAL(9,Q4377:Q4384)</f>
        <v>70559</v>
      </c>
      <c r="R4385" s="19">
        <f>SUBTOTAL(9,R4377:R4384)</f>
        <v>63503.24</v>
      </c>
      <c r="S4385" s="19">
        <f>SUBTOTAL(9,S4377:S4384)</f>
        <v>7055.76</v>
      </c>
      <c r="T4385" s="19">
        <f>SUBTOTAL(9,T4377:T4384)</f>
        <v>0</v>
      </c>
    </row>
    <row r="4386" spans="1:20" ht="29" outlineLevel="4" x14ac:dyDescent="0.35">
      <c r="A4386" s="9" t="s">
        <v>74</v>
      </c>
      <c r="B4386" s="9" t="s">
        <v>75</v>
      </c>
      <c r="C4386" s="12" t="s">
        <v>4946</v>
      </c>
      <c r="D4386" s="5" t="s">
        <v>4947</v>
      </c>
      <c r="E4386" s="9" t="s">
        <v>4947</v>
      </c>
      <c r="F4386" s="5" t="s">
        <v>77</v>
      </c>
      <c r="G4386" s="5" t="s">
        <v>4</v>
      </c>
      <c r="H4386" s="5" t="s">
        <v>4959</v>
      </c>
      <c r="I4386" s="4" t="s">
        <v>4960</v>
      </c>
      <c r="J4386" s="5" t="s">
        <v>4</v>
      </c>
      <c r="K4386" s="5" t="s">
        <v>4</v>
      </c>
      <c r="L4386" s="5" t="s">
        <v>4</v>
      </c>
      <c r="M4386" s="5" t="s">
        <v>5</v>
      </c>
      <c r="N4386" s="5" t="s">
        <v>4957</v>
      </c>
      <c r="O4386" s="18">
        <v>44546</v>
      </c>
      <c r="P4386" s="5" t="s">
        <v>4958</v>
      </c>
      <c r="Q4386" s="19">
        <v>73876</v>
      </c>
      <c r="R4386" s="19">
        <v>73876</v>
      </c>
      <c r="S4386" s="19">
        <v>0</v>
      </c>
      <c r="T4386" s="19">
        <v>0</v>
      </c>
    </row>
    <row r="4387" spans="1:20" outlineLevel="3" x14ac:dyDescent="0.35">
      <c r="H4387" s="1" t="s">
        <v>11764</v>
      </c>
      <c r="O4387" s="18"/>
      <c r="Q4387" s="19">
        <f>SUBTOTAL(9,Q4386:Q4386)</f>
        <v>73876</v>
      </c>
      <c r="R4387" s="19">
        <f>SUBTOTAL(9,R4386:R4386)</f>
        <v>73876</v>
      </c>
      <c r="S4387" s="19">
        <f>SUBTOTAL(9,S4386:S4386)</f>
        <v>0</v>
      </c>
      <c r="T4387" s="19">
        <f>SUBTOTAL(9,T4386:T4386)</f>
        <v>0</v>
      </c>
    </row>
    <row r="4388" spans="1:20" outlineLevel="4" x14ac:dyDescent="0.35">
      <c r="A4388" s="9" t="s">
        <v>104</v>
      </c>
      <c r="B4388" s="9" t="s">
        <v>105</v>
      </c>
      <c r="C4388" s="12" t="s">
        <v>4946</v>
      </c>
      <c r="D4388" s="5" t="s">
        <v>4961</v>
      </c>
      <c r="E4388" s="9" t="s">
        <v>4961</v>
      </c>
      <c r="F4388" s="5" t="s">
        <v>4</v>
      </c>
      <c r="G4388" s="5" t="s">
        <v>106</v>
      </c>
      <c r="H4388" s="5" t="s">
        <v>108</v>
      </c>
      <c r="I4388" s="20" t="s">
        <v>12479</v>
      </c>
      <c r="J4388" s="5" t="s">
        <v>4</v>
      </c>
      <c r="K4388" s="5" t="s">
        <v>4</v>
      </c>
      <c r="L4388" s="5" t="s">
        <v>4</v>
      </c>
      <c r="M4388" s="5" t="s">
        <v>5</v>
      </c>
      <c r="N4388" s="5" t="s">
        <v>4962</v>
      </c>
      <c r="O4388" s="18">
        <v>44524</v>
      </c>
      <c r="P4388" s="5" t="s">
        <v>7</v>
      </c>
      <c r="Q4388" s="19">
        <v>66516</v>
      </c>
      <c r="R4388" s="19">
        <v>0</v>
      </c>
      <c r="S4388" s="19">
        <v>66516</v>
      </c>
      <c r="T4388" s="19">
        <v>0</v>
      </c>
    </row>
    <row r="4389" spans="1:20" outlineLevel="3" x14ac:dyDescent="0.35">
      <c r="H4389" s="1" t="s">
        <v>10932</v>
      </c>
      <c r="O4389" s="18"/>
      <c r="Q4389" s="19">
        <f>SUBTOTAL(9,Q4388:Q4388)</f>
        <v>66516</v>
      </c>
      <c r="R4389" s="19">
        <f>SUBTOTAL(9,R4388:R4388)</f>
        <v>0</v>
      </c>
      <c r="S4389" s="19">
        <f>SUBTOTAL(9,S4388:S4388)</f>
        <v>66516</v>
      </c>
      <c r="T4389" s="19">
        <f>SUBTOTAL(9,T4388:T4388)</f>
        <v>0</v>
      </c>
    </row>
    <row r="4390" spans="1:20" outlineLevel="4" x14ac:dyDescent="0.35">
      <c r="A4390" s="9" t="s">
        <v>104</v>
      </c>
      <c r="B4390" s="9" t="s">
        <v>105</v>
      </c>
      <c r="C4390" s="12" t="s">
        <v>4946</v>
      </c>
      <c r="D4390" s="5" t="s">
        <v>4961</v>
      </c>
      <c r="E4390" s="9" t="s">
        <v>4961</v>
      </c>
      <c r="F4390" s="5" t="s">
        <v>4</v>
      </c>
      <c r="G4390" s="5" t="s">
        <v>106</v>
      </c>
      <c r="H4390" s="5" t="s">
        <v>109</v>
      </c>
      <c r="I4390" s="20" t="s">
        <v>12480</v>
      </c>
      <c r="J4390" s="5" t="s">
        <v>4</v>
      </c>
      <c r="K4390" s="5" t="s">
        <v>4</v>
      </c>
      <c r="L4390" s="5" t="s">
        <v>4</v>
      </c>
      <c r="M4390" s="5" t="s">
        <v>5</v>
      </c>
      <c r="N4390" s="5" t="s">
        <v>4962</v>
      </c>
      <c r="O4390" s="18">
        <v>44524</v>
      </c>
      <c r="P4390" s="5" t="s">
        <v>7</v>
      </c>
      <c r="Q4390" s="19">
        <v>61096</v>
      </c>
      <c r="R4390" s="19">
        <v>0</v>
      </c>
      <c r="S4390" s="19">
        <v>61096</v>
      </c>
      <c r="T4390" s="19">
        <v>0</v>
      </c>
    </row>
    <row r="4391" spans="1:20" outlineLevel="3" x14ac:dyDescent="0.35">
      <c r="H4391" s="1" t="s">
        <v>10933</v>
      </c>
      <c r="O4391" s="18"/>
      <c r="Q4391" s="19">
        <f>SUBTOTAL(9,Q4390:Q4390)</f>
        <v>61096</v>
      </c>
      <c r="R4391" s="19">
        <f>SUBTOTAL(9,R4390:R4390)</f>
        <v>0</v>
      </c>
      <c r="S4391" s="19">
        <f>SUBTOTAL(9,S4390:S4390)</f>
        <v>61096</v>
      </c>
      <c r="T4391" s="19">
        <f>SUBTOTAL(9,T4390:T4390)</f>
        <v>0</v>
      </c>
    </row>
    <row r="4392" spans="1:20" outlineLevel="4" x14ac:dyDescent="0.35">
      <c r="A4392" s="9" t="s">
        <v>104</v>
      </c>
      <c r="B4392" s="9" t="s">
        <v>105</v>
      </c>
      <c r="C4392" s="12" t="s">
        <v>4946</v>
      </c>
      <c r="D4392" s="5" t="s">
        <v>4961</v>
      </c>
      <c r="E4392" s="9" t="s">
        <v>4961</v>
      </c>
      <c r="F4392" s="5" t="s">
        <v>4</v>
      </c>
      <c r="G4392" s="5" t="s">
        <v>106</v>
      </c>
      <c r="H4392" s="5" t="s">
        <v>110</v>
      </c>
      <c r="I4392" s="20" t="s">
        <v>12481</v>
      </c>
      <c r="J4392" s="5" t="s">
        <v>4</v>
      </c>
      <c r="K4392" s="5" t="s">
        <v>4</v>
      </c>
      <c r="L4392" s="5" t="s">
        <v>4</v>
      </c>
      <c r="M4392" s="5" t="s">
        <v>5</v>
      </c>
      <c r="N4392" s="5" t="s">
        <v>4962</v>
      </c>
      <c r="O4392" s="18">
        <v>44524</v>
      </c>
      <c r="P4392" s="5" t="s">
        <v>7</v>
      </c>
      <c r="Q4392" s="19">
        <v>8781</v>
      </c>
      <c r="R4392" s="19">
        <v>0</v>
      </c>
      <c r="S4392" s="19">
        <v>8781</v>
      </c>
      <c r="T4392" s="19">
        <v>0</v>
      </c>
    </row>
    <row r="4393" spans="1:20" outlineLevel="3" x14ac:dyDescent="0.35">
      <c r="H4393" s="1" t="s">
        <v>10934</v>
      </c>
      <c r="O4393" s="18"/>
      <c r="Q4393" s="19">
        <f>SUBTOTAL(9,Q4392:Q4392)</f>
        <v>8781</v>
      </c>
      <c r="R4393" s="19">
        <f>SUBTOTAL(9,R4392:R4392)</f>
        <v>0</v>
      </c>
      <c r="S4393" s="19">
        <f>SUBTOTAL(9,S4392:S4392)</f>
        <v>8781</v>
      </c>
      <c r="T4393" s="19">
        <f>SUBTOTAL(9,T4392:T4392)</f>
        <v>0</v>
      </c>
    </row>
    <row r="4394" spans="1:20" ht="29" outlineLevel="4" x14ac:dyDescent="0.35">
      <c r="A4394" s="9" t="s">
        <v>74</v>
      </c>
      <c r="B4394" s="9" t="s">
        <v>75</v>
      </c>
      <c r="C4394" s="12" t="s">
        <v>4946</v>
      </c>
      <c r="D4394" s="5" t="s">
        <v>4947</v>
      </c>
      <c r="E4394" s="9" t="s">
        <v>4947</v>
      </c>
      <c r="F4394" s="5" t="s">
        <v>77</v>
      </c>
      <c r="G4394" s="5" t="s">
        <v>4</v>
      </c>
      <c r="H4394" s="5" t="s">
        <v>4965</v>
      </c>
      <c r="I4394" s="4" t="s">
        <v>4960</v>
      </c>
      <c r="J4394" s="5" t="s">
        <v>4</v>
      </c>
      <c r="K4394" s="5" t="s">
        <v>4</v>
      </c>
      <c r="L4394" s="5" t="s">
        <v>4</v>
      </c>
      <c r="M4394" s="5" t="s">
        <v>5</v>
      </c>
      <c r="N4394" s="5" t="s">
        <v>4963</v>
      </c>
      <c r="O4394" s="18">
        <v>44693</v>
      </c>
      <c r="P4394" s="5" t="s">
        <v>4964</v>
      </c>
      <c r="Q4394" s="19">
        <v>11471</v>
      </c>
      <c r="R4394" s="19">
        <v>11471</v>
      </c>
      <c r="S4394" s="19">
        <v>0</v>
      </c>
      <c r="T4394" s="19">
        <v>0</v>
      </c>
    </row>
    <row r="4395" spans="1:20" outlineLevel="3" x14ac:dyDescent="0.35">
      <c r="H4395" s="1" t="s">
        <v>11765</v>
      </c>
      <c r="O4395" s="18"/>
      <c r="Q4395" s="19">
        <f>SUBTOTAL(9,Q4394:Q4394)</f>
        <v>11471</v>
      </c>
      <c r="R4395" s="19">
        <f>SUBTOTAL(9,R4394:R4394)</f>
        <v>11471</v>
      </c>
      <c r="S4395" s="19">
        <f>SUBTOTAL(9,S4394:S4394)</f>
        <v>0</v>
      </c>
      <c r="T4395" s="19">
        <f>SUBTOTAL(9,T4394:T4394)</f>
        <v>0</v>
      </c>
    </row>
    <row r="4396" spans="1:20" ht="29" outlineLevel="4" x14ac:dyDescent="0.35">
      <c r="A4396" s="9" t="s">
        <v>74</v>
      </c>
      <c r="B4396" s="9" t="s">
        <v>75</v>
      </c>
      <c r="C4396" s="12" t="s">
        <v>4946</v>
      </c>
      <c r="D4396" s="5" t="s">
        <v>4947</v>
      </c>
      <c r="E4396" s="9" t="s">
        <v>4947</v>
      </c>
      <c r="F4396" s="5" t="s">
        <v>77</v>
      </c>
      <c r="G4396" s="5" t="s">
        <v>4</v>
      </c>
      <c r="H4396" s="5" t="s">
        <v>4967</v>
      </c>
      <c r="I4396" s="4" t="s">
        <v>4960</v>
      </c>
      <c r="J4396" s="5" t="s">
        <v>4</v>
      </c>
      <c r="K4396" s="5" t="s">
        <v>4</v>
      </c>
      <c r="L4396" s="5" t="s">
        <v>4</v>
      </c>
      <c r="M4396" s="5" t="s">
        <v>5</v>
      </c>
      <c r="N4396" s="5" t="s">
        <v>4966</v>
      </c>
      <c r="O4396" s="18">
        <v>44693</v>
      </c>
      <c r="P4396" s="5" t="s">
        <v>4964</v>
      </c>
      <c r="Q4396" s="19">
        <v>20572</v>
      </c>
      <c r="R4396" s="19">
        <v>20572</v>
      </c>
      <c r="S4396" s="19">
        <v>0</v>
      </c>
      <c r="T4396" s="19">
        <v>0</v>
      </c>
    </row>
    <row r="4397" spans="1:20" outlineLevel="3" x14ac:dyDescent="0.35">
      <c r="H4397" s="1" t="s">
        <v>11766</v>
      </c>
      <c r="O4397" s="18"/>
      <c r="Q4397" s="19">
        <f>SUBTOTAL(9,Q4396:Q4396)</f>
        <v>20572</v>
      </c>
      <c r="R4397" s="19">
        <f>SUBTOTAL(9,R4396:R4396)</f>
        <v>20572</v>
      </c>
      <c r="S4397" s="19">
        <f>SUBTOTAL(9,S4396:S4396)</f>
        <v>0</v>
      </c>
      <c r="T4397" s="19">
        <f>SUBTOTAL(9,T4396:T4396)</f>
        <v>0</v>
      </c>
    </row>
    <row r="4398" spans="1:20" outlineLevel="2" x14ac:dyDescent="0.35">
      <c r="C4398" s="11" t="s">
        <v>10382</v>
      </c>
      <c r="O4398" s="18"/>
      <c r="Q4398" s="19">
        <f>SUBTOTAL(9,Q4377:Q4396)</f>
        <v>312871</v>
      </c>
      <c r="R4398" s="19">
        <f>SUBTOTAL(9,R4377:R4396)</f>
        <v>169422.24</v>
      </c>
      <c r="S4398" s="19">
        <f>SUBTOTAL(9,S4377:S4396)</f>
        <v>143448.76</v>
      </c>
      <c r="T4398" s="19">
        <f>SUBTOTAL(9,T4377:T4396)</f>
        <v>0</v>
      </c>
    </row>
    <row r="4399" spans="1:20" ht="29" outlineLevel="4" x14ac:dyDescent="0.35">
      <c r="A4399" s="9" t="s">
        <v>104</v>
      </c>
      <c r="B4399" s="9" t="s">
        <v>105</v>
      </c>
      <c r="C4399" s="12" t="s">
        <v>4968</v>
      </c>
      <c r="D4399" s="5" t="s">
        <v>4969</v>
      </c>
      <c r="E4399" s="9" t="s">
        <v>4969</v>
      </c>
      <c r="F4399" s="5" t="s">
        <v>4</v>
      </c>
      <c r="G4399" s="5" t="s">
        <v>45</v>
      </c>
      <c r="H4399" s="5" t="s">
        <v>4971</v>
      </c>
      <c r="I4399" s="4" t="s">
        <v>4972</v>
      </c>
      <c r="J4399" s="5" t="s">
        <v>4</v>
      </c>
      <c r="K4399" s="5" t="s">
        <v>4</v>
      </c>
      <c r="L4399" s="5" t="s">
        <v>4</v>
      </c>
      <c r="M4399" s="5" t="s">
        <v>5</v>
      </c>
      <c r="N4399" s="5" t="s">
        <v>4970</v>
      </c>
      <c r="O4399" s="18">
        <v>44412</v>
      </c>
      <c r="P4399" s="5" t="s">
        <v>7</v>
      </c>
      <c r="Q4399" s="19">
        <v>2922.75</v>
      </c>
      <c r="R4399" s="19">
        <v>0</v>
      </c>
      <c r="S4399" s="19">
        <v>2922.75</v>
      </c>
      <c r="T4399" s="19">
        <v>0</v>
      </c>
    </row>
    <row r="4400" spans="1:20" ht="29" outlineLevel="4" x14ac:dyDescent="0.35">
      <c r="A4400" s="9" t="s">
        <v>104</v>
      </c>
      <c r="B4400" s="9" t="s">
        <v>105</v>
      </c>
      <c r="C4400" s="12" t="s">
        <v>4968</v>
      </c>
      <c r="D4400" s="5" t="s">
        <v>4969</v>
      </c>
      <c r="E4400" s="9" t="s">
        <v>4969</v>
      </c>
      <c r="F4400" s="5" t="s">
        <v>49</v>
      </c>
      <c r="G4400" s="5" t="s">
        <v>4</v>
      </c>
      <c r="H4400" s="5" t="s">
        <v>4971</v>
      </c>
      <c r="I4400" s="4" t="s">
        <v>4972</v>
      </c>
      <c r="J4400" s="5" t="s">
        <v>4</v>
      </c>
      <c r="K4400" s="5" t="s">
        <v>4</v>
      </c>
      <c r="L4400" s="5" t="s">
        <v>4</v>
      </c>
      <c r="M4400" s="5" t="s">
        <v>5</v>
      </c>
      <c r="N4400" s="5" t="s">
        <v>4970</v>
      </c>
      <c r="O4400" s="18">
        <v>44412</v>
      </c>
      <c r="P4400" s="5" t="s">
        <v>7</v>
      </c>
      <c r="Q4400" s="19">
        <v>46761.25</v>
      </c>
      <c r="R4400" s="19">
        <v>46761.25</v>
      </c>
      <c r="S4400" s="19">
        <v>0</v>
      </c>
      <c r="T4400" s="19">
        <v>0</v>
      </c>
    </row>
    <row r="4401" spans="1:20" outlineLevel="3" x14ac:dyDescent="0.35">
      <c r="H4401" s="1" t="s">
        <v>11767</v>
      </c>
      <c r="O4401" s="18"/>
      <c r="Q4401" s="19">
        <f>SUBTOTAL(9,Q4399:Q4400)</f>
        <v>49684</v>
      </c>
      <c r="R4401" s="19">
        <f>SUBTOTAL(9,R4399:R4400)</f>
        <v>46761.25</v>
      </c>
      <c r="S4401" s="19">
        <f>SUBTOTAL(9,S4399:S4400)</f>
        <v>2922.75</v>
      </c>
      <c r="T4401" s="19">
        <f>SUBTOTAL(9,T4399:T4400)</f>
        <v>0</v>
      </c>
    </row>
    <row r="4402" spans="1:20" ht="29" outlineLevel="4" x14ac:dyDescent="0.35">
      <c r="A4402" s="9" t="s">
        <v>104</v>
      </c>
      <c r="B4402" s="9" t="s">
        <v>105</v>
      </c>
      <c r="C4402" s="12" t="s">
        <v>4968</v>
      </c>
      <c r="D4402" s="5" t="s">
        <v>4969</v>
      </c>
      <c r="E4402" s="9" t="s">
        <v>4969</v>
      </c>
      <c r="F4402" s="5" t="s">
        <v>49</v>
      </c>
      <c r="G4402" s="5" t="s">
        <v>4</v>
      </c>
      <c r="H4402" s="5" t="s">
        <v>4974</v>
      </c>
      <c r="I4402" s="4" t="s">
        <v>4975</v>
      </c>
      <c r="J4402" s="5" t="s">
        <v>4</v>
      </c>
      <c r="K4402" s="5" t="s">
        <v>4</v>
      </c>
      <c r="L4402" s="5" t="s">
        <v>4</v>
      </c>
      <c r="M4402" s="5" t="s">
        <v>5</v>
      </c>
      <c r="N4402" s="5" t="s">
        <v>4973</v>
      </c>
      <c r="O4402" s="18">
        <v>44714</v>
      </c>
      <c r="P4402" s="5" t="s">
        <v>7</v>
      </c>
      <c r="Q4402" s="19">
        <v>51199</v>
      </c>
      <c r="R4402" s="19">
        <v>51199</v>
      </c>
      <c r="S4402" s="19">
        <v>0</v>
      </c>
      <c r="T4402" s="19">
        <v>0</v>
      </c>
    </row>
    <row r="4403" spans="1:20" outlineLevel="3" x14ac:dyDescent="0.35">
      <c r="H4403" s="1" t="s">
        <v>11768</v>
      </c>
      <c r="O4403" s="18"/>
      <c r="Q4403" s="19">
        <f>SUBTOTAL(9,Q4402:Q4402)</f>
        <v>51199</v>
      </c>
      <c r="R4403" s="19">
        <f>SUBTOTAL(9,R4402:R4402)</f>
        <v>51199</v>
      </c>
      <c r="S4403" s="19">
        <f>SUBTOTAL(9,S4402:S4402)</f>
        <v>0</v>
      </c>
      <c r="T4403" s="19">
        <f>SUBTOTAL(9,T4402:T4402)</f>
        <v>0</v>
      </c>
    </row>
    <row r="4404" spans="1:20" ht="29" outlineLevel="4" x14ac:dyDescent="0.35">
      <c r="A4404" s="9" t="s">
        <v>104</v>
      </c>
      <c r="B4404" s="9" t="s">
        <v>105</v>
      </c>
      <c r="C4404" s="12" t="s">
        <v>4968</v>
      </c>
      <c r="D4404" s="5" t="s">
        <v>4969</v>
      </c>
      <c r="E4404" s="9" t="s">
        <v>4969</v>
      </c>
      <c r="F4404" s="5" t="s">
        <v>4</v>
      </c>
      <c r="G4404" s="5" t="s">
        <v>45</v>
      </c>
      <c r="H4404" s="5" t="s">
        <v>4977</v>
      </c>
      <c r="I4404" s="4" t="s">
        <v>4978</v>
      </c>
      <c r="J4404" s="5" t="s">
        <v>4</v>
      </c>
      <c r="K4404" s="5" t="s">
        <v>4</v>
      </c>
      <c r="L4404" s="5" t="s">
        <v>4</v>
      </c>
      <c r="M4404" s="5" t="s">
        <v>5</v>
      </c>
      <c r="N4404" s="5" t="s">
        <v>4976</v>
      </c>
      <c r="O4404" s="18">
        <v>44508</v>
      </c>
      <c r="P4404" s="5" t="s">
        <v>7</v>
      </c>
      <c r="Q4404" s="19">
        <v>2732</v>
      </c>
      <c r="R4404" s="19">
        <v>0</v>
      </c>
      <c r="S4404" s="19">
        <v>2732</v>
      </c>
      <c r="T4404" s="19">
        <v>0</v>
      </c>
    </row>
    <row r="4405" spans="1:20" ht="29" outlineLevel="4" x14ac:dyDescent="0.35">
      <c r="A4405" s="9" t="s">
        <v>104</v>
      </c>
      <c r="B4405" s="9" t="s">
        <v>105</v>
      </c>
      <c r="C4405" s="12" t="s">
        <v>4968</v>
      </c>
      <c r="D4405" s="5" t="s">
        <v>4969</v>
      </c>
      <c r="E4405" s="9" t="s">
        <v>4969</v>
      </c>
      <c r="F4405" s="5" t="s">
        <v>49</v>
      </c>
      <c r="G4405" s="5" t="s">
        <v>4</v>
      </c>
      <c r="H4405" s="5" t="s">
        <v>4977</v>
      </c>
      <c r="I4405" s="4" t="s">
        <v>4978</v>
      </c>
      <c r="J4405" s="5" t="s">
        <v>4</v>
      </c>
      <c r="K4405" s="5" t="s">
        <v>4</v>
      </c>
      <c r="L4405" s="5" t="s">
        <v>4</v>
      </c>
      <c r="M4405" s="5" t="s">
        <v>5</v>
      </c>
      <c r="N4405" s="5" t="s">
        <v>4976</v>
      </c>
      <c r="O4405" s="18">
        <v>44508</v>
      </c>
      <c r="P4405" s="5" t="s">
        <v>7</v>
      </c>
      <c r="Q4405" s="19">
        <v>43712</v>
      </c>
      <c r="R4405" s="19">
        <v>43712</v>
      </c>
      <c r="S4405" s="19">
        <v>0</v>
      </c>
      <c r="T4405" s="19">
        <v>0</v>
      </c>
    </row>
    <row r="4406" spans="1:20" outlineLevel="3" x14ac:dyDescent="0.35">
      <c r="H4406" s="1" t="s">
        <v>11769</v>
      </c>
      <c r="O4406" s="18"/>
      <c r="Q4406" s="19">
        <f>SUBTOTAL(9,Q4404:Q4405)</f>
        <v>46444</v>
      </c>
      <c r="R4406" s="19">
        <f>SUBTOTAL(9,R4404:R4405)</f>
        <v>43712</v>
      </c>
      <c r="S4406" s="19">
        <f>SUBTOTAL(9,S4404:S4405)</f>
        <v>2732</v>
      </c>
      <c r="T4406" s="19">
        <f>SUBTOTAL(9,T4404:T4405)</f>
        <v>0</v>
      </c>
    </row>
    <row r="4407" spans="1:20" outlineLevel="4" x14ac:dyDescent="0.35">
      <c r="A4407" s="9" t="s">
        <v>104</v>
      </c>
      <c r="B4407" s="9" t="s">
        <v>105</v>
      </c>
      <c r="C4407" s="12" t="s">
        <v>4968</v>
      </c>
      <c r="D4407" s="5" t="s">
        <v>4969</v>
      </c>
      <c r="E4407" s="9" t="s">
        <v>4969</v>
      </c>
      <c r="F4407" s="5" t="s">
        <v>4</v>
      </c>
      <c r="G4407" s="5" t="s">
        <v>106</v>
      </c>
      <c r="H4407" s="5" t="s">
        <v>108</v>
      </c>
      <c r="I4407" s="20" t="s">
        <v>12479</v>
      </c>
      <c r="J4407" s="5" t="s">
        <v>4</v>
      </c>
      <c r="K4407" s="5" t="s">
        <v>4</v>
      </c>
      <c r="L4407" s="5" t="s">
        <v>4</v>
      </c>
      <c r="M4407" s="5" t="s">
        <v>5</v>
      </c>
      <c r="N4407" s="5" t="s">
        <v>4979</v>
      </c>
      <c r="O4407" s="18">
        <v>44524</v>
      </c>
      <c r="P4407" s="5" t="s">
        <v>7</v>
      </c>
      <c r="Q4407" s="19">
        <v>123496</v>
      </c>
      <c r="R4407" s="19">
        <v>0</v>
      </c>
      <c r="S4407" s="19">
        <v>123496</v>
      </c>
      <c r="T4407" s="19">
        <v>0</v>
      </c>
    </row>
    <row r="4408" spans="1:20" outlineLevel="3" x14ac:dyDescent="0.35">
      <c r="H4408" s="1" t="s">
        <v>10932</v>
      </c>
      <c r="O4408" s="18"/>
      <c r="Q4408" s="19">
        <f>SUBTOTAL(9,Q4407:Q4407)</f>
        <v>123496</v>
      </c>
      <c r="R4408" s="19">
        <f>SUBTOTAL(9,R4407:R4407)</f>
        <v>0</v>
      </c>
      <c r="S4408" s="19">
        <f>SUBTOTAL(9,S4407:S4407)</f>
        <v>123496</v>
      </c>
      <c r="T4408" s="19">
        <f>SUBTOTAL(9,T4407:T4407)</f>
        <v>0</v>
      </c>
    </row>
    <row r="4409" spans="1:20" outlineLevel="4" x14ac:dyDescent="0.35">
      <c r="A4409" s="9" t="s">
        <v>104</v>
      </c>
      <c r="B4409" s="9" t="s">
        <v>105</v>
      </c>
      <c r="C4409" s="12" t="s">
        <v>4968</v>
      </c>
      <c r="D4409" s="5" t="s">
        <v>4969</v>
      </c>
      <c r="E4409" s="9" t="s">
        <v>4969</v>
      </c>
      <c r="F4409" s="5" t="s">
        <v>4</v>
      </c>
      <c r="G4409" s="5" t="s">
        <v>106</v>
      </c>
      <c r="H4409" s="5" t="s">
        <v>109</v>
      </c>
      <c r="I4409" s="20" t="s">
        <v>12480</v>
      </c>
      <c r="J4409" s="5" t="s">
        <v>4</v>
      </c>
      <c r="K4409" s="5" t="s">
        <v>4</v>
      </c>
      <c r="L4409" s="5" t="s">
        <v>4</v>
      </c>
      <c r="M4409" s="5" t="s">
        <v>5</v>
      </c>
      <c r="N4409" s="5" t="s">
        <v>4979</v>
      </c>
      <c r="O4409" s="18">
        <v>44524</v>
      </c>
      <c r="P4409" s="5" t="s">
        <v>7</v>
      </c>
      <c r="Q4409" s="19">
        <v>92321</v>
      </c>
      <c r="R4409" s="19">
        <v>0</v>
      </c>
      <c r="S4409" s="19">
        <v>92321</v>
      </c>
      <c r="T4409" s="19">
        <v>0</v>
      </c>
    </row>
    <row r="4410" spans="1:20" outlineLevel="3" x14ac:dyDescent="0.35">
      <c r="H4410" s="1" t="s">
        <v>10933</v>
      </c>
      <c r="O4410" s="18"/>
      <c r="Q4410" s="19">
        <f>SUBTOTAL(9,Q4409:Q4409)</f>
        <v>92321</v>
      </c>
      <c r="R4410" s="19">
        <f>SUBTOTAL(9,R4409:R4409)</f>
        <v>0</v>
      </c>
      <c r="S4410" s="19">
        <f>SUBTOTAL(9,S4409:S4409)</f>
        <v>92321</v>
      </c>
      <c r="T4410" s="19">
        <f>SUBTOTAL(9,T4409:T4409)</f>
        <v>0</v>
      </c>
    </row>
    <row r="4411" spans="1:20" outlineLevel="4" x14ac:dyDescent="0.35">
      <c r="A4411" s="9" t="s">
        <v>104</v>
      </c>
      <c r="B4411" s="9" t="s">
        <v>105</v>
      </c>
      <c r="C4411" s="12" t="s">
        <v>4968</v>
      </c>
      <c r="D4411" s="5" t="s">
        <v>4969</v>
      </c>
      <c r="E4411" s="9" t="s">
        <v>4969</v>
      </c>
      <c r="F4411" s="5" t="s">
        <v>4</v>
      </c>
      <c r="G4411" s="5" t="s">
        <v>106</v>
      </c>
      <c r="H4411" s="5" t="s">
        <v>110</v>
      </c>
      <c r="I4411" s="20" t="s">
        <v>12481</v>
      </c>
      <c r="J4411" s="5" t="s">
        <v>4</v>
      </c>
      <c r="K4411" s="5" t="s">
        <v>4</v>
      </c>
      <c r="L4411" s="5" t="s">
        <v>4</v>
      </c>
      <c r="M4411" s="5" t="s">
        <v>5</v>
      </c>
      <c r="N4411" s="5" t="s">
        <v>4979</v>
      </c>
      <c r="O4411" s="18">
        <v>44524</v>
      </c>
      <c r="P4411" s="5" t="s">
        <v>7</v>
      </c>
      <c r="Q4411" s="19">
        <v>22888</v>
      </c>
      <c r="R4411" s="19">
        <v>0</v>
      </c>
      <c r="S4411" s="19">
        <v>22888</v>
      </c>
      <c r="T4411" s="19">
        <v>0</v>
      </c>
    </row>
    <row r="4412" spans="1:20" outlineLevel="3" x14ac:dyDescent="0.35">
      <c r="H4412" s="1" t="s">
        <v>10934</v>
      </c>
      <c r="O4412" s="18"/>
      <c r="Q4412" s="19">
        <f>SUBTOTAL(9,Q4411:Q4411)</f>
        <v>22888</v>
      </c>
      <c r="R4412" s="19">
        <f>SUBTOTAL(9,R4411:R4411)</f>
        <v>0</v>
      </c>
      <c r="S4412" s="19">
        <f>SUBTOTAL(9,S4411:S4411)</f>
        <v>22888</v>
      </c>
      <c r="T4412" s="19">
        <f>SUBTOTAL(9,T4411:T4411)</f>
        <v>0</v>
      </c>
    </row>
    <row r="4413" spans="1:20" outlineLevel="2" x14ac:dyDescent="0.35">
      <c r="C4413" s="11" t="s">
        <v>10383</v>
      </c>
      <c r="O4413" s="18"/>
      <c r="Q4413" s="19">
        <f>SUBTOTAL(9,Q4399:Q4411)</f>
        <v>386032</v>
      </c>
      <c r="R4413" s="19">
        <f>SUBTOTAL(9,R4399:R4411)</f>
        <v>141672.25</v>
      </c>
      <c r="S4413" s="19">
        <f>SUBTOTAL(9,S4399:S4411)</f>
        <v>244359.75</v>
      </c>
      <c r="T4413" s="19">
        <f>SUBTOTAL(9,T4399:T4411)</f>
        <v>0</v>
      </c>
    </row>
    <row r="4414" spans="1:20" ht="29" outlineLevel="4" x14ac:dyDescent="0.35">
      <c r="A4414" s="9" t="s">
        <v>74</v>
      </c>
      <c r="B4414" s="9" t="s">
        <v>75</v>
      </c>
      <c r="C4414" s="12" t="s">
        <v>4980</v>
      </c>
      <c r="D4414" s="5" t="s">
        <v>4981</v>
      </c>
      <c r="E4414" s="9" t="s">
        <v>4981</v>
      </c>
      <c r="F4414" s="5" t="s">
        <v>4</v>
      </c>
      <c r="G4414" s="5" t="s">
        <v>729</v>
      </c>
      <c r="H4414" s="5" t="s">
        <v>4983</v>
      </c>
      <c r="I4414" s="4" t="s">
        <v>12678</v>
      </c>
      <c r="J4414" s="5" t="s">
        <v>4</v>
      </c>
      <c r="K4414" s="5" t="s">
        <v>4</v>
      </c>
      <c r="L4414" s="5" t="s">
        <v>4</v>
      </c>
      <c r="M4414" s="5" t="s">
        <v>5</v>
      </c>
      <c r="N4414" s="5" t="s">
        <v>4982</v>
      </c>
      <c r="O4414" s="18">
        <v>44456</v>
      </c>
      <c r="P4414" s="5" t="s">
        <v>7</v>
      </c>
      <c r="Q4414" s="19">
        <v>3534</v>
      </c>
      <c r="R4414" s="19">
        <v>0</v>
      </c>
      <c r="S4414" s="19">
        <v>3534</v>
      </c>
      <c r="T4414" s="19">
        <v>0</v>
      </c>
    </row>
    <row r="4415" spans="1:20" outlineLevel="3" x14ac:dyDescent="0.35">
      <c r="H4415" s="1" t="s">
        <v>11770</v>
      </c>
      <c r="O4415" s="18"/>
      <c r="Q4415" s="19">
        <f>SUBTOTAL(9,Q4414:Q4414)</f>
        <v>3534</v>
      </c>
      <c r="R4415" s="19">
        <f>SUBTOTAL(9,R4414:R4414)</f>
        <v>0</v>
      </c>
      <c r="S4415" s="19">
        <f>SUBTOTAL(9,S4414:S4414)</f>
        <v>3534</v>
      </c>
      <c r="T4415" s="19">
        <f>SUBTOTAL(9,T4414:T4414)</f>
        <v>0</v>
      </c>
    </row>
    <row r="4416" spans="1:20" ht="29" outlineLevel="4" x14ac:dyDescent="0.35">
      <c r="A4416" s="9" t="s">
        <v>74</v>
      </c>
      <c r="B4416" s="9" t="s">
        <v>75</v>
      </c>
      <c r="C4416" s="12" t="s">
        <v>4980</v>
      </c>
      <c r="D4416" s="5" t="s">
        <v>4981</v>
      </c>
      <c r="E4416" s="9" t="s">
        <v>4981</v>
      </c>
      <c r="F4416" s="5" t="s">
        <v>77</v>
      </c>
      <c r="G4416" s="5" t="s">
        <v>4</v>
      </c>
      <c r="H4416" s="5" t="s">
        <v>4985</v>
      </c>
      <c r="I4416" s="4" t="s">
        <v>4980</v>
      </c>
      <c r="J4416" s="5" t="s">
        <v>4</v>
      </c>
      <c r="K4416" s="5" t="s">
        <v>4</v>
      </c>
      <c r="L4416" s="5" t="s">
        <v>4</v>
      </c>
      <c r="M4416" s="5" t="s">
        <v>5</v>
      </c>
      <c r="N4416" s="5" t="s">
        <v>4984</v>
      </c>
      <c r="O4416" s="18">
        <v>44432</v>
      </c>
      <c r="P4416" s="5" t="s">
        <v>7</v>
      </c>
      <c r="Q4416" s="19">
        <v>4521</v>
      </c>
      <c r="R4416" s="19">
        <v>4521</v>
      </c>
      <c r="S4416" s="19">
        <v>0</v>
      </c>
      <c r="T4416" s="19">
        <v>0</v>
      </c>
    </row>
    <row r="4417" spans="1:20" outlineLevel="3" x14ac:dyDescent="0.35">
      <c r="H4417" s="1" t="s">
        <v>11771</v>
      </c>
      <c r="O4417" s="18"/>
      <c r="Q4417" s="19">
        <f>SUBTOTAL(9,Q4416:Q4416)</f>
        <v>4521</v>
      </c>
      <c r="R4417" s="19">
        <f>SUBTOTAL(9,R4416:R4416)</f>
        <v>4521</v>
      </c>
      <c r="S4417" s="19">
        <f>SUBTOTAL(9,S4416:S4416)</f>
        <v>0</v>
      </c>
      <c r="T4417" s="19">
        <f>SUBTOTAL(9,T4416:T4416)</f>
        <v>0</v>
      </c>
    </row>
    <row r="4418" spans="1:20" ht="58" outlineLevel="4" x14ac:dyDescent="0.35">
      <c r="A4418" s="9" t="s">
        <v>74</v>
      </c>
      <c r="B4418" s="9" t="s">
        <v>75</v>
      </c>
      <c r="C4418" s="12" t="s">
        <v>4980</v>
      </c>
      <c r="D4418" s="5" t="s">
        <v>4981</v>
      </c>
      <c r="E4418" s="9" t="s">
        <v>4981</v>
      </c>
      <c r="F4418" s="5" t="s">
        <v>4</v>
      </c>
      <c r="G4418" s="5" t="s">
        <v>729</v>
      </c>
      <c r="H4418" s="5" t="s">
        <v>4987</v>
      </c>
      <c r="I4418" s="4" t="s">
        <v>12679</v>
      </c>
      <c r="J4418" s="5" t="s">
        <v>4</v>
      </c>
      <c r="K4418" s="5" t="s">
        <v>4</v>
      </c>
      <c r="L4418" s="5" t="s">
        <v>4</v>
      </c>
      <c r="M4418" s="5" t="s">
        <v>5</v>
      </c>
      <c r="N4418" s="5" t="s">
        <v>4986</v>
      </c>
      <c r="O4418" s="18">
        <v>44400</v>
      </c>
      <c r="P4418" s="5" t="s">
        <v>7</v>
      </c>
      <c r="Q4418" s="19">
        <v>10897</v>
      </c>
      <c r="R4418" s="19">
        <v>0</v>
      </c>
      <c r="S4418" s="19">
        <v>10897</v>
      </c>
      <c r="T4418" s="19">
        <v>0</v>
      </c>
    </row>
    <row r="4419" spans="1:20" ht="58" outlineLevel="4" x14ac:dyDescent="0.35">
      <c r="A4419" s="9" t="s">
        <v>74</v>
      </c>
      <c r="B4419" s="9" t="s">
        <v>75</v>
      </c>
      <c r="C4419" s="12" t="s">
        <v>4980</v>
      </c>
      <c r="D4419" s="5" t="s">
        <v>4981</v>
      </c>
      <c r="E4419" s="9" t="s">
        <v>4981</v>
      </c>
      <c r="F4419" s="5" t="s">
        <v>4</v>
      </c>
      <c r="G4419" s="5" t="s">
        <v>729</v>
      </c>
      <c r="H4419" s="5" t="s">
        <v>4987</v>
      </c>
      <c r="I4419" s="4" t="s">
        <v>12679</v>
      </c>
      <c r="J4419" s="5" t="s">
        <v>4</v>
      </c>
      <c r="K4419" s="5" t="s">
        <v>4</v>
      </c>
      <c r="L4419" s="5" t="s">
        <v>4</v>
      </c>
      <c r="M4419" s="5" t="s">
        <v>5</v>
      </c>
      <c r="N4419" s="5" t="s">
        <v>4988</v>
      </c>
      <c r="O4419" s="18">
        <v>44440</v>
      </c>
      <c r="P4419" s="5" t="s">
        <v>7</v>
      </c>
      <c r="Q4419" s="19">
        <v>3690</v>
      </c>
      <c r="R4419" s="19">
        <v>0</v>
      </c>
      <c r="S4419" s="19">
        <v>3690</v>
      </c>
      <c r="T4419" s="19">
        <v>0</v>
      </c>
    </row>
    <row r="4420" spans="1:20" ht="58" outlineLevel="4" x14ac:dyDescent="0.35">
      <c r="A4420" s="9" t="s">
        <v>74</v>
      </c>
      <c r="B4420" s="9" t="s">
        <v>75</v>
      </c>
      <c r="C4420" s="12" t="s">
        <v>4980</v>
      </c>
      <c r="D4420" s="5" t="s">
        <v>4981</v>
      </c>
      <c r="E4420" s="9" t="s">
        <v>4981</v>
      </c>
      <c r="F4420" s="5" t="s">
        <v>4</v>
      </c>
      <c r="G4420" s="5" t="s">
        <v>729</v>
      </c>
      <c r="H4420" s="5" t="s">
        <v>4987</v>
      </c>
      <c r="I4420" s="4" t="s">
        <v>12679</v>
      </c>
      <c r="J4420" s="5" t="s">
        <v>4</v>
      </c>
      <c r="K4420" s="5" t="s">
        <v>4</v>
      </c>
      <c r="L4420" s="5" t="s">
        <v>4</v>
      </c>
      <c r="M4420" s="5" t="s">
        <v>5</v>
      </c>
      <c r="N4420" s="5" t="s">
        <v>4989</v>
      </c>
      <c r="O4420" s="18">
        <v>44643</v>
      </c>
      <c r="P4420" s="5" t="s">
        <v>7</v>
      </c>
      <c r="Q4420" s="19">
        <v>784</v>
      </c>
      <c r="R4420" s="19">
        <v>0</v>
      </c>
      <c r="S4420" s="19">
        <v>784</v>
      </c>
      <c r="T4420" s="19">
        <v>0</v>
      </c>
    </row>
    <row r="4421" spans="1:20" outlineLevel="3" x14ac:dyDescent="0.35">
      <c r="H4421" s="1" t="s">
        <v>11772</v>
      </c>
      <c r="O4421" s="18"/>
      <c r="Q4421" s="19">
        <f>SUBTOTAL(9,Q4418:Q4420)</f>
        <v>15371</v>
      </c>
      <c r="R4421" s="19">
        <f>SUBTOTAL(9,R4418:R4420)</f>
        <v>0</v>
      </c>
      <c r="S4421" s="19">
        <f>SUBTOTAL(9,S4418:S4420)</f>
        <v>15371</v>
      </c>
      <c r="T4421" s="19">
        <f>SUBTOTAL(9,T4418:T4420)</f>
        <v>0</v>
      </c>
    </row>
    <row r="4422" spans="1:20" ht="29" outlineLevel="4" x14ac:dyDescent="0.35">
      <c r="A4422" s="9" t="s">
        <v>74</v>
      </c>
      <c r="B4422" s="9" t="s">
        <v>75</v>
      </c>
      <c r="C4422" s="12" t="s">
        <v>4980</v>
      </c>
      <c r="D4422" s="5" t="s">
        <v>4981</v>
      </c>
      <c r="E4422" s="9" t="s">
        <v>4981</v>
      </c>
      <c r="F4422" s="5" t="s">
        <v>77</v>
      </c>
      <c r="G4422" s="5" t="s">
        <v>4</v>
      </c>
      <c r="H4422" s="5" t="s">
        <v>4991</v>
      </c>
      <c r="I4422" s="4" t="s">
        <v>4980</v>
      </c>
      <c r="J4422" s="5" t="s">
        <v>4</v>
      </c>
      <c r="K4422" s="5" t="s">
        <v>4</v>
      </c>
      <c r="L4422" s="5" t="s">
        <v>4</v>
      </c>
      <c r="M4422" s="5" t="s">
        <v>5</v>
      </c>
      <c r="N4422" s="5" t="s">
        <v>4990</v>
      </c>
      <c r="O4422" s="18">
        <v>44651</v>
      </c>
      <c r="P4422" s="5" t="s">
        <v>7</v>
      </c>
      <c r="Q4422" s="19">
        <v>82000</v>
      </c>
      <c r="R4422" s="19">
        <v>82000</v>
      </c>
      <c r="S4422" s="19">
        <v>0</v>
      </c>
      <c r="T4422" s="19">
        <v>0</v>
      </c>
    </row>
    <row r="4423" spans="1:20" outlineLevel="3" x14ac:dyDescent="0.35">
      <c r="H4423" s="1" t="s">
        <v>11773</v>
      </c>
      <c r="O4423" s="18"/>
      <c r="Q4423" s="19">
        <f>SUBTOTAL(9,Q4422:Q4422)</f>
        <v>82000</v>
      </c>
      <c r="R4423" s="19">
        <f>SUBTOTAL(9,R4422:R4422)</f>
        <v>82000</v>
      </c>
      <c r="S4423" s="19">
        <f>SUBTOTAL(9,S4422:S4422)</f>
        <v>0</v>
      </c>
      <c r="T4423" s="19">
        <f>SUBTOTAL(9,T4422:T4422)</f>
        <v>0</v>
      </c>
    </row>
    <row r="4424" spans="1:20" ht="29" outlineLevel="4" x14ac:dyDescent="0.35">
      <c r="A4424" s="9" t="s">
        <v>74</v>
      </c>
      <c r="B4424" s="9" t="s">
        <v>75</v>
      </c>
      <c r="C4424" s="12" t="s">
        <v>4980</v>
      </c>
      <c r="D4424" s="5" t="s">
        <v>4981</v>
      </c>
      <c r="E4424" s="9" t="s">
        <v>4981</v>
      </c>
      <c r="F4424" s="5" t="s">
        <v>77</v>
      </c>
      <c r="G4424" s="5" t="s">
        <v>4</v>
      </c>
      <c r="H4424" s="5" t="s">
        <v>4993</v>
      </c>
      <c r="I4424" s="4" t="s">
        <v>4980</v>
      </c>
      <c r="J4424" s="5" t="s">
        <v>4</v>
      </c>
      <c r="K4424" s="5" t="s">
        <v>4</v>
      </c>
      <c r="L4424" s="5" t="s">
        <v>4</v>
      </c>
      <c r="M4424" s="5" t="s">
        <v>5</v>
      </c>
      <c r="N4424" s="5" t="s">
        <v>4992</v>
      </c>
      <c r="O4424" s="18">
        <v>44740</v>
      </c>
      <c r="P4424" s="5" t="s">
        <v>7</v>
      </c>
      <c r="Q4424" s="19">
        <v>77518</v>
      </c>
      <c r="R4424" s="19">
        <v>77518</v>
      </c>
      <c r="S4424" s="19">
        <v>0</v>
      </c>
      <c r="T4424" s="19">
        <v>0</v>
      </c>
    </row>
    <row r="4425" spans="1:20" outlineLevel="3" x14ac:dyDescent="0.35">
      <c r="H4425" s="1" t="s">
        <v>11774</v>
      </c>
      <c r="O4425" s="18"/>
      <c r="Q4425" s="19">
        <f>SUBTOTAL(9,Q4424:Q4424)</f>
        <v>77518</v>
      </c>
      <c r="R4425" s="19">
        <f>SUBTOTAL(9,R4424:R4424)</f>
        <v>77518</v>
      </c>
      <c r="S4425" s="19">
        <f>SUBTOTAL(9,S4424:S4424)</f>
        <v>0</v>
      </c>
      <c r="T4425" s="19">
        <f>SUBTOTAL(9,T4424:T4424)</f>
        <v>0</v>
      </c>
    </row>
    <row r="4426" spans="1:20" outlineLevel="4" x14ac:dyDescent="0.35">
      <c r="A4426" s="9" t="s">
        <v>74</v>
      </c>
      <c r="B4426" s="9" t="s">
        <v>75</v>
      </c>
      <c r="C4426" s="12" t="s">
        <v>4980</v>
      </c>
      <c r="D4426" s="5" t="s">
        <v>4981</v>
      </c>
      <c r="E4426" s="9" t="s">
        <v>4981</v>
      </c>
      <c r="F4426" s="5" t="s">
        <v>4</v>
      </c>
      <c r="G4426" s="5" t="s">
        <v>729</v>
      </c>
      <c r="H4426" s="5" t="s">
        <v>4995</v>
      </c>
      <c r="I4426" s="4" t="s">
        <v>4996</v>
      </c>
      <c r="J4426" s="5" t="s">
        <v>4</v>
      </c>
      <c r="K4426" s="5" t="s">
        <v>4</v>
      </c>
      <c r="L4426" s="5" t="s">
        <v>4</v>
      </c>
      <c r="M4426" s="5" t="s">
        <v>5</v>
      </c>
      <c r="N4426" s="5" t="s">
        <v>4994</v>
      </c>
      <c r="O4426" s="18">
        <v>44440</v>
      </c>
      <c r="P4426" s="5" t="s">
        <v>7</v>
      </c>
      <c r="Q4426" s="19">
        <v>22740</v>
      </c>
      <c r="R4426" s="19">
        <v>0</v>
      </c>
      <c r="S4426" s="19">
        <v>22740</v>
      </c>
      <c r="T4426" s="19">
        <v>0</v>
      </c>
    </row>
    <row r="4427" spans="1:20" outlineLevel="4" x14ac:dyDescent="0.35">
      <c r="A4427" s="9" t="s">
        <v>74</v>
      </c>
      <c r="B4427" s="9" t="s">
        <v>75</v>
      </c>
      <c r="C4427" s="12" t="s">
        <v>4980</v>
      </c>
      <c r="D4427" s="5" t="s">
        <v>4981</v>
      </c>
      <c r="E4427" s="9" t="s">
        <v>4981</v>
      </c>
      <c r="F4427" s="5" t="s">
        <v>4</v>
      </c>
      <c r="G4427" s="5" t="s">
        <v>729</v>
      </c>
      <c r="H4427" s="5" t="s">
        <v>4995</v>
      </c>
      <c r="I4427" s="4" t="s">
        <v>4996</v>
      </c>
      <c r="J4427" s="5" t="s">
        <v>4</v>
      </c>
      <c r="K4427" s="5" t="s">
        <v>4</v>
      </c>
      <c r="L4427" s="5" t="s">
        <v>4</v>
      </c>
      <c r="M4427" s="5" t="s">
        <v>5</v>
      </c>
      <c r="N4427" s="5" t="s">
        <v>4997</v>
      </c>
      <c r="O4427" s="18">
        <v>44456</v>
      </c>
      <c r="P4427" s="5" t="s">
        <v>7</v>
      </c>
      <c r="Q4427" s="19">
        <v>1303</v>
      </c>
      <c r="R4427" s="19">
        <v>0</v>
      </c>
      <c r="S4427" s="19">
        <v>1303</v>
      </c>
      <c r="T4427" s="19">
        <v>0</v>
      </c>
    </row>
    <row r="4428" spans="1:20" outlineLevel="4" x14ac:dyDescent="0.35">
      <c r="A4428" s="9" t="s">
        <v>74</v>
      </c>
      <c r="B4428" s="9" t="s">
        <v>75</v>
      </c>
      <c r="C4428" s="12" t="s">
        <v>4980</v>
      </c>
      <c r="D4428" s="5" t="s">
        <v>4981</v>
      </c>
      <c r="E4428" s="9" t="s">
        <v>4981</v>
      </c>
      <c r="F4428" s="5" t="s">
        <v>4</v>
      </c>
      <c r="G4428" s="5" t="s">
        <v>729</v>
      </c>
      <c r="H4428" s="5" t="s">
        <v>4995</v>
      </c>
      <c r="I4428" s="4" t="s">
        <v>4996</v>
      </c>
      <c r="J4428" s="5" t="s">
        <v>4</v>
      </c>
      <c r="K4428" s="5" t="s">
        <v>4</v>
      </c>
      <c r="L4428" s="5" t="s">
        <v>4</v>
      </c>
      <c r="M4428" s="5" t="s">
        <v>5</v>
      </c>
      <c r="N4428" s="5" t="s">
        <v>4998</v>
      </c>
      <c r="O4428" s="18">
        <v>44469</v>
      </c>
      <c r="P4428" s="5" t="s">
        <v>7</v>
      </c>
      <c r="Q4428" s="19">
        <v>677</v>
      </c>
      <c r="R4428" s="19">
        <v>0</v>
      </c>
      <c r="S4428" s="19">
        <v>677</v>
      </c>
      <c r="T4428" s="19">
        <v>0</v>
      </c>
    </row>
    <row r="4429" spans="1:20" outlineLevel="4" x14ac:dyDescent="0.35">
      <c r="A4429" s="9" t="s">
        <v>74</v>
      </c>
      <c r="B4429" s="9" t="s">
        <v>75</v>
      </c>
      <c r="C4429" s="12" t="s">
        <v>4980</v>
      </c>
      <c r="D4429" s="5" t="s">
        <v>4981</v>
      </c>
      <c r="E4429" s="9" t="s">
        <v>4981</v>
      </c>
      <c r="F4429" s="5" t="s">
        <v>4</v>
      </c>
      <c r="G4429" s="5" t="s">
        <v>729</v>
      </c>
      <c r="H4429" s="5" t="s">
        <v>4995</v>
      </c>
      <c r="I4429" s="4" t="s">
        <v>4996</v>
      </c>
      <c r="J4429" s="5" t="s">
        <v>4</v>
      </c>
      <c r="K4429" s="5" t="s">
        <v>4</v>
      </c>
      <c r="L4429" s="5" t="s">
        <v>4</v>
      </c>
      <c r="M4429" s="5" t="s">
        <v>5</v>
      </c>
      <c r="N4429" s="5" t="s">
        <v>4999</v>
      </c>
      <c r="O4429" s="18">
        <v>44509</v>
      </c>
      <c r="P4429" s="5" t="s">
        <v>7</v>
      </c>
      <c r="Q4429" s="19">
        <v>7501</v>
      </c>
      <c r="R4429" s="19">
        <v>0</v>
      </c>
      <c r="S4429" s="19">
        <v>7501</v>
      </c>
      <c r="T4429" s="19">
        <v>0</v>
      </c>
    </row>
    <row r="4430" spans="1:20" outlineLevel="3" x14ac:dyDescent="0.35">
      <c r="H4430" s="1" t="s">
        <v>11775</v>
      </c>
      <c r="O4430" s="18"/>
      <c r="Q4430" s="19">
        <f>SUBTOTAL(9,Q4426:Q4429)</f>
        <v>32221</v>
      </c>
      <c r="R4430" s="19">
        <f>SUBTOTAL(9,R4426:R4429)</f>
        <v>0</v>
      </c>
      <c r="S4430" s="19">
        <f>SUBTOTAL(9,S4426:S4429)</f>
        <v>32221</v>
      </c>
      <c r="T4430" s="19">
        <f>SUBTOTAL(9,T4426:T4429)</f>
        <v>0</v>
      </c>
    </row>
    <row r="4431" spans="1:20" outlineLevel="2" x14ac:dyDescent="0.35">
      <c r="C4431" s="11" t="s">
        <v>10384</v>
      </c>
      <c r="O4431" s="18"/>
      <c r="Q4431" s="19">
        <f>SUBTOTAL(9,Q4414:Q4429)</f>
        <v>215165</v>
      </c>
      <c r="R4431" s="19">
        <f>SUBTOTAL(9,R4414:R4429)</f>
        <v>164039</v>
      </c>
      <c r="S4431" s="19">
        <f>SUBTOTAL(9,S4414:S4429)</f>
        <v>51126</v>
      </c>
      <c r="T4431" s="19">
        <f>SUBTOTAL(9,T4414:T4429)</f>
        <v>0</v>
      </c>
    </row>
    <row r="4432" spans="1:20" s="10" customFormat="1" ht="29" outlineLevel="4" x14ac:dyDescent="0.35">
      <c r="A4432" s="10" t="s">
        <v>74</v>
      </c>
      <c r="B4432" s="10" t="s">
        <v>75</v>
      </c>
      <c r="C4432" s="15" t="s">
        <v>12413</v>
      </c>
      <c r="D4432" s="7" t="s">
        <v>5000</v>
      </c>
      <c r="E4432" s="10" t="s">
        <v>5000</v>
      </c>
      <c r="F4432" s="7" t="s">
        <v>4</v>
      </c>
      <c r="G4432" s="7" t="s">
        <v>729</v>
      </c>
      <c r="H4432" s="7" t="s">
        <v>5002</v>
      </c>
      <c r="I4432" s="6" t="s">
        <v>12680</v>
      </c>
      <c r="J4432" s="7" t="s">
        <v>4</v>
      </c>
      <c r="K4432" s="7" t="s">
        <v>4</v>
      </c>
      <c r="L4432" s="7" t="s">
        <v>4</v>
      </c>
      <c r="M4432" s="7" t="s">
        <v>5</v>
      </c>
      <c r="N4432" s="7" t="s">
        <v>5001</v>
      </c>
      <c r="O4432" s="21">
        <v>44469</v>
      </c>
      <c r="P4432" s="7" t="s">
        <v>7</v>
      </c>
      <c r="Q4432" s="22">
        <v>48112</v>
      </c>
      <c r="R4432" s="22">
        <v>0</v>
      </c>
      <c r="S4432" s="22">
        <v>48112</v>
      </c>
      <c r="T4432" s="22">
        <v>0</v>
      </c>
    </row>
    <row r="4433" spans="1:20" outlineLevel="3" x14ac:dyDescent="0.35">
      <c r="H4433" s="1" t="s">
        <v>11776</v>
      </c>
      <c r="O4433" s="18"/>
      <c r="Q4433" s="19">
        <f>SUBTOTAL(9,Q4432:Q4432)</f>
        <v>48112</v>
      </c>
      <c r="R4433" s="19">
        <f>SUBTOTAL(9,R4432:R4432)</f>
        <v>0</v>
      </c>
      <c r="S4433" s="19">
        <f>SUBTOTAL(9,S4432:S4432)</f>
        <v>48112</v>
      </c>
      <c r="T4433" s="19">
        <f>SUBTOTAL(9,T4432:T4432)</f>
        <v>0</v>
      </c>
    </row>
    <row r="4434" spans="1:20" ht="29" outlineLevel="4" x14ac:dyDescent="0.35">
      <c r="A4434" s="9" t="s">
        <v>74</v>
      </c>
      <c r="B4434" s="9" t="s">
        <v>75</v>
      </c>
      <c r="C4434" s="12" t="s">
        <v>12413</v>
      </c>
      <c r="D4434" s="5" t="s">
        <v>5000</v>
      </c>
      <c r="E4434" s="9" t="s">
        <v>5000</v>
      </c>
      <c r="F4434" s="5" t="s">
        <v>4</v>
      </c>
      <c r="G4434" s="7" t="s">
        <v>729</v>
      </c>
      <c r="H4434" s="5" t="s">
        <v>5004</v>
      </c>
      <c r="I4434" s="4" t="s">
        <v>12681</v>
      </c>
      <c r="J4434" s="5" t="s">
        <v>4</v>
      </c>
      <c r="K4434" s="5" t="s">
        <v>4</v>
      </c>
      <c r="L4434" s="5" t="s">
        <v>4</v>
      </c>
      <c r="M4434" s="5" t="s">
        <v>5</v>
      </c>
      <c r="N4434" s="5" t="s">
        <v>5003</v>
      </c>
      <c r="O4434" s="18">
        <v>44524</v>
      </c>
      <c r="P4434" s="5" t="s">
        <v>7</v>
      </c>
      <c r="Q4434" s="19">
        <v>784761</v>
      </c>
      <c r="R4434" s="19">
        <v>0</v>
      </c>
      <c r="S4434" s="19">
        <v>784761</v>
      </c>
      <c r="T4434" s="19">
        <v>0</v>
      </c>
    </row>
    <row r="4435" spans="1:20" ht="29" outlineLevel="4" x14ac:dyDescent="0.35">
      <c r="A4435" s="9" t="s">
        <v>74</v>
      </c>
      <c r="B4435" s="9" t="s">
        <v>75</v>
      </c>
      <c r="C4435" s="12" t="s">
        <v>12413</v>
      </c>
      <c r="D4435" s="5" t="s">
        <v>5000</v>
      </c>
      <c r="E4435" s="9" t="s">
        <v>5000</v>
      </c>
      <c r="F4435" s="5" t="s">
        <v>4</v>
      </c>
      <c r="G4435" s="7" t="s">
        <v>729</v>
      </c>
      <c r="H4435" s="5" t="s">
        <v>5004</v>
      </c>
      <c r="I4435" s="4" t="s">
        <v>12681</v>
      </c>
      <c r="J4435" s="5" t="s">
        <v>4</v>
      </c>
      <c r="K4435" s="5" t="s">
        <v>4</v>
      </c>
      <c r="L4435" s="5" t="s">
        <v>4</v>
      </c>
      <c r="M4435" s="5" t="s">
        <v>5</v>
      </c>
      <c r="N4435" s="5" t="s">
        <v>5005</v>
      </c>
      <c r="O4435" s="18">
        <v>44559</v>
      </c>
      <c r="P4435" s="5" t="s">
        <v>7</v>
      </c>
      <c r="Q4435" s="19">
        <v>3025</v>
      </c>
      <c r="R4435" s="19">
        <v>0</v>
      </c>
      <c r="S4435" s="19">
        <v>3025</v>
      </c>
      <c r="T4435" s="19">
        <v>0</v>
      </c>
    </row>
    <row r="4436" spans="1:20" ht="29" outlineLevel="4" x14ac:dyDescent="0.35">
      <c r="A4436" s="9" t="s">
        <v>74</v>
      </c>
      <c r="B4436" s="9" t="s">
        <v>75</v>
      </c>
      <c r="C4436" s="12" t="s">
        <v>12413</v>
      </c>
      <c r="D4436" s="5" t="s">
        <v>5000</v>
      </c>
      <c r="E4436" s="9" t="s">
        <v>5000</v>
      </c>
      <c r="F4436" s="5" t="s">
        <v>4</v>
      </c>
      <c r="G4436" s="7" t="s">
        <v>729</v>
      </c>
      <c r="H4436" s="5" t="s">
        <v>5004</v>
      </c>
      <c r="I4436" s="4" t="s">
        <v>12681</v>
      </c>
      <c r="J4436" s="5" t="s">
        <v>4</v>
      </c>
      <c r="K4436" s="5" t="s">
        <v>4</v>
      </c>
      <c r="L4436" s="5" t="s">
        <v>4</v>
      </c>
      <c r="M4436" s="5" t="s">
        <v>5</v>
      </c>
      <c r="N4436" s="5" t="s">
        <v>5006</v>
      </c>
      <c r="O4436" s="18">
        <v>44594</v>
      </c>
      <c r="P4436" s="5" t="s">
        <v>7</v>
      </c>
      <c r="Q4436" s="19">
        <v>1450</v>
      </c>
      <c r="R4436" s="19">
        <v>0</v>
      </c>
      <c r="S4436" s="19">
        <v>1450</v>
      </c>
      <c r="T4436" s="19">
        <v>0</v>
      </c>
    </row>
    <row r="4437" spans="1:20" ht="29" outlineLevel="4" x14ac:dyDescent="0.35">
      <c r="A4437" s="9" t="s">
        <v>74</v>
      </c>
      <c r="B4437" s="9" t="s">
        <v>75</v>
      </c>
      <c r="C4437" s="12" t="s">
        <v>12413</v>
      </c>
      <c r="D4437" s="5" t="s">
        <v>5000</v>
      </c>
      <c r="E4437" s="9" t="s">
        <v>5000</v>
      </c>
      <c r="F4437" s="5" t="s">
        <v>4</v>
      </c>
      <c r="G4437" s="7" t="s">
        <v>729</v>
      </c>
      <c r="H4437" s="5" t="s">
        <v>5004</v>
      </c>
      <c r="I4437" s="4" t="s">
        <v>12681</v>
      </c>
      <c r="J4437" s="5" t="s">
        <v>4</v>
      </c>
      <c r="K4437" s="5" t="s">
        <v>4</v>
      </c>
      <c r="L4437" s="5" t="s">
        <v>4</v>
      </c>
      <c r="M4437" s="5" t="s">
        <v>5</v>
      </c>
      <c r="N4437" s="5" t="s">
        <v>5007</v>
      </c>
      <c r="O4437" s="18">
        <v>44620</v>
      </c>
      <c r="P4437" s="5" t="s">
        <v>7</v>
      </c>
      <c r="Q4437" s="19">
        <v>1062637</v>
      </c>
      <c r="R4437" s="19">
        <v>0</v>
      </c>
      <c r="S4437" s="19">
        <v>1062637</v>
      </c>
      <c r="T4437" s="19">
        <v>0</v>
      </c>
    </row>
    <row r="4438" spans="1:20" outlineLevel="3" x14ac:dyDescent="0.35">
      <c r="H4438" s="1" t="s">
        <v>11777</v>
      </c>
      <c r="O4438" s="18"/>
      <c r="Q4438" s="19">
        <f>SUBTOTAL(9,Q4434:Q4437)</f>
        <v>1851873</v>
      </c>
      <c r="R4438" s="19">
        <f>SUBTOTAL(9,R4434:R4437)</f>
        <v>0</v>
      </c>
      <c r="S4438" s="19">
        <f>SUBTOTAL(9,S4434:S4437)</f>
        <v>1851873</v>
      </c>
      <c r="T4438" s="19">
        <f>SUBTOTAL(9,T4434:T4437)</f>
        <v>0</v>
      </c>
    </row>
    <row r="4439" spans="1:20" ht="29" outlineLevel="4" x14ac:dyDescent="0.35">
      <c r="A4439" s="9" t="s">
        <v>74</v>
      </c>
      <c r="B4439" s="9" t="s">
        <v>75</v>
      </c>
      <c r="C4439" s="12" t="s">
        <v>12413</v>
      </c>
      <c r="D4439" s="5" t="s">
        <v>5000</v>
      </c>
      <c r="E4439" s="9" t="s">
        <v>5000</v>
      </c>
      <c r="F4439" s="5" t="s">
        <v>4</v>
      </c>
      <c r="G4439" s="7" t="s">
        <v>729</v>
      </c>
      <c r="H4439" s="5" t="s">
        <v>5009</v>
      </c>
      <c r="I4439" s="4" t="s">
        <v>5010</v>
      </c>
      <c r="J4439" s="5" t="s">
        <v>4</v>
      </c>
      <c r="K4439" s="5" t="s">
        <v>4</v>
      </c>
      <c r="L4439" s="5" t="s">
        <v>4</v>
      </c>
      <c r="M4439" s="5" t="s">
        <v>5</v>
      </c>
      <c r="N4439" s="5" t="s">
        <v>5008</v>
      </c>
      <c r="O4439" s="18">
        <v>44425</v>
      </c>
      <c r="P4439" s="5" t="s">
        <v>7</v>
      </c>
      <c r="Q4439" s="19">
        <v>25087</v>
      </c>
      <c r="R4439" s="19">
        <v>0</v>
      </c>
      <c r="S4439" s="19">
        <v>25087</v>
      </c>
      <c r="T4439" s="19">
        <v>0</v>
      </c>
    </row>
    <row r="4440" spans="1:20" ht="29" outlineLevel="4" x14ac:dyDescent="0.35">
      <c r="A4440" s="9" t="s">
        <v>74</v>
      </c>
      <c r="B4440" s="9" t="s">
        <v>75</v>
      </c>
      <c r="C4440" s="12" t="s">
        <v>12413</v>
      </c>
      <c r="D4440" s="5" t="s">
        <v>5000</v>
      </c>
      <c r="E4440" s="9" t="s">
        <v>5000</v>
      </c>
      <c r="F4440" s="5" t="s">
        <v>4</v>
      </c>
      <c r="G4440" s="7" t="s">
        <v>729</v>
      </c>
      <c r="H4440" s="5" t="s">
        <v>5009</v>
      </c>
      <c r="I4440" s="4" t="s">
        <v>5010</v>
      </c>
      <c r="J4440" s="5" t="s">
        <v>4</v>
      </c>
      <c r="K4440" s="5" t="s">
        <v>4</v>
      </c>
      <c r="L4440" s="5" t="s">
        <v>4</v>
      </c>
      <c r="M4440" s="5" t="s">
        <v>5</v>
      </c>
      <c r="N4440" s="5" t="s">
        <v>5011</v>
      </c>
      <c r="O4440" s="18">
        <v>44455</v>
      </c>
      <c r="P4440" s="5" t="s">
        <v>7</v>
      </c>
      <c r="Q4440" s="19">
        <v>17842</v>
      </c>
      <c r="R4440" s="19">
        <v>0</v>
      </c>
      <c r="S4440" s="19">
        <v>17842</v>
      </c>
      <c r="T4440" s="19">
        <v>0</v>
      </c>
    </row>
    <row r="4441" spans="1:20" ht="29" outlineLevel="4" x14ac:dyDescent="0.35">
      <c r="A4441" s="9" t="s">
        <v>74</v>
      </c>
      <c r="B4441" s="9" t="s">
        <v>75</v>
      </c>
      <c r="C4441" s="12" t="s">
        <v>12413</v>
      </c>
      <c r="D4441" s="5" t="s">
        <v>5000</v>
      </c>
      <c r="E4441" s="9" t="s">
        <v>5000</v>
      </c>
      <c r="F4441" s="5" t="s">
        <v>4</v>
      </c>
      <c r="G4441" s="7" t="s">
        <v>729</v>
      </c>
      <c r="H4441" s="5" t="s">
        <v>5009</v>
      </c>
      <c r="I4441" s="4" t="s">
        <v>5010</v>
      </c>
      <c r="J4441" s="5" t="s">
        <v>4</v>
      </c>
      <c r="K4441" s="5" t="s">
        <v>4</v>
      </c>
      <c r="L4441" s="5" t="s">
        <v>4</v>
      </c>
      <c r="M4441" s="5" t="s">
        <v>5</v>
      </c>
      <c r="N4441" s="5" t="s">
        <v>5012</v>
      </c>
      <c r="O4441" s="18">
        <v>44469</v>
      </c>
      <c r="P4441" s="5" t="s">
        <v>7</v>
      </c>
      <c r="Q4441" s="19">
        <v>12690</v>
      </c>
      <c r="R4441" s="19">
        <v>0</v>
      </c>
      <c r="S4441" s="19">
        <v>12690</v>
      </c>
      <c r="T4441" s="19">
        <v>0</v>
      </c>
    </row>
    <row r="4442" spans="1:20" ht="29" outlineLevel="4" x14ac:dyDescent="0.35">
      <c r="A4442" s="9" t="s">
        <v>74</v>
      </c>
      <c r="B4442" s="9" t="s">
        <v>75</v>
      </c>
      <c r="C4442" s="12" t="s">
        <v>12413</v>
      </c>
      <c r="D4442" s="5" t="s">
        <v>5000</v>
      </c>
      <c r="E4442" s="9" t="s">
        <v>5000</v>
      </c>
      <c r="F4442" s="5" t="s">
        <v>4</v>
      </c>
      <c r="G4442" s="7" t="s">
        <v>729</v>
      </c>
      <c r="H4442" s="5" t="s">
        <v>5009</v>
      </c>
      <c r="I4442" s="4" t="s">
        <v>5010</v>
      </c>
      <c r="J4442" s="5" t="s">
        <v>4</v>
      </c>
      <c r="K4442" s="5" t="s">
        <v>4</v>
      </c>
      <c r="L4442" s="5" t="s">
        <v>4</v>
      </c>
      <c r="M4442" s="5" t="s">
        <v>5</v>
      </c>
      <c r="N4442" s="5" t="s">
        <v>5013</v>
      </c>
      <c r="O4442" s="18">
        <v>44536</v>
      </c>
      <c r="P4442" s="5" t="s">
        <v>7</v>
      </c>
      <c r="Q4442" s="19">
        <v>7942</v>
      </c>
      <c r="R4442" s="19">
        <v>0</v>
      </c>
      <c r="S4442" s="19">
        <v>7942</v>
      </c>
      <c r="T4442" s="19">
        <v>0</v>
      </c>
    </row>
    <row r="4443" spans="1:20" ht="29" outlineLevel="4" x14ac:dyDescent="0.35">
      <c r="A4443" s="9" t="s">
        <v>74</v>
      </c>
      <c r="B4443" s="9" t="s">
        <v>75</v>
      </c>
      <c r="C4443" s="12" t="s">
        <v>12413</v>
      </c>
      <c r="D4443" s="5" t="s">
        <v>5000</v>
      </c>
      <c r="E4443" s="9" t="s">
        <v>5000</v>
      </c>
      <c r="F4443" s="5" t="s">
        <v>4</v>
      </c>
      <c r="G4443" s="7" t="s">
        <v>729</v>
      </c>
      <c r="H4443" s="5" t="s">
        <v>5009</v>
      </c>
      <c r="I4443" s="4" t="s">
        <v>5010</v>
      </c>
      <c r="J4443" s="5" t="s">
        <v>4</v>
      </c>
      <c r="K4443" s="5" t="s">
        <v>4</v>
      </c>
      <c r="L4443" s="5" t="s">
        <v>4</v>
      </c>
      <c r="M4443" s="5" t="s">
        <v>5</v>
      </c>
      <c r="N4443" s="5" t="s">
        <v>5014</v>
      </c>
      <c r="O4443" s="18">
        <v>44694</v>
      </c>
      <c r="P4443" s="5" t="s">
        <v>7</v>
      </c>
      <c r="Q4443" s="19">
        <v>3466</v>
      </c>
      <c r="R4443" s="19">
        <v>0</v>
      </c>
      <c r="S4443" s="19">
        <v>3466</v>
      </c>
      <c r="T4443" s="19">
        <v>0</v>
      </c>
    </row>
    <row r="4444" spans="1:20" outlineLevel="3" x14ac:dyDescent="0.35">
      <c r="H4444" s="1" t="s">
        <v>11778</v>
      </c>
      <c r="O4444" s="18"/>
      <c r="Q4444" s="19">
        <f>SUBTOTAL(9,Q4439:Q4443)</f>
        <v>67027</v>
      </c>
      <c r="R4444" s="19">
        <f>SUBTOTAL(9,R4439:R4443)</f>
        <v>0</v>
      </c>
      <c r="S4444" s="19">
        <f>SUBTOTAL(9,S4439:S4443)</f>
        <v>67027</v>
      </c>
      <c r="T4444" s="19">
        <f>SUBTOTAL(9,T4439:T4443)</f>
        <v>0</v>
      </c>
    </row>
    <row r="4445" spans="1:20" outlineLevel="4" x14ac:dyDescent="0.35">
      <c r="A4445" s="9" t="s">
        <v>74</v>
      </c>
      <c r="B4445" s="9" t="s">
        <v>75</v>
      </c>
      <c r="C4445" s="12" t="s">
        <v>12413</v>
      </c>
      <c r="D4445" s="5" t="s">
        <v>5000</v>
      </c>
      <c r="E4445" s="9" t="s">
        <v>5000</v>
      </c>
      <c r="F4445" s="5" t="s">
        <v>77</v>
      </c>
      <c r="G4445" s="5" t="s">
        <v>4</v>
      </c>
      <c r="H4445" s="5" t="s">
        <v>5016</v>
      </c>
      <c r="I4445" s="4" t="s">
        <v>5017</v>
      </c>
      <c r="J4445" s="5" t="s">
        <v>4</v>
      </c>
      <c r="K4445" s="5" t="s">
        <v>4</v>
      </c>
      <c r="L4445" s="5" t="s">
        <v>4</v>
      </c>
      <c r="M4445" s="5" t="s">
        <v>5</v>
      </c>
      <c r="N4445" s="5" t="s">
        <v>5015</v>
      </c>
      <c r="O4445" s="18">
        <v>44651</v>
      </c>
      <c r="P4445" s="5" t="s">
        <v>7</v>
      </c>
      <c r="Q4445" s="19">
        <v>45000</v>
      </c>
      <c r="R4445" s="19">
        <v>45000</v>
      </c>
      <c r="S4445" s="19">
        <v>0</v>
      </c>
      <c r="T4445" s="19">
        <v>0</v>
      </c>
    </row>
    <row r="4446" spans="1:20" outlineLevel="3" x14ac:dyDescent="0.35">
      <c r="H4446" s="1" t="s">
        <v>11779</v>
      </c>
      <c r="O4446" s="18"/>
      <c r="Q4446" s="19">
        <f>SUBTOTAL(9,Q4445:Q4445)</f>
        <v>45000</v>
      </c>
      <c r="R4446" s="19">
        <f>SUBTOTAL(9,R4445:R4445)</f>
        <v>45000</v>
      </c>
      <c r="S4446" s="19">
        <f>SUBTOTAL(9,S4445:S4445)</f>
        <v>0</v>
      </c>
      <c r="T4446" s="19">
        <f>SUBTOTAL(9,T4445:T4445)</f>
        <v>0</v>
      </c>
    </row>
    <row r="4447" spans="1:20" outlineLevel="4" x14ac:dyDescent="0.35">
      <c r="A4447" s="9" t="s">
        <v>74</v>
      </c>
      <c r="B4447" s="9" t="s">
        <v>75</v>
      </c>
      <c r="C4447" s="12" t="s">
        <v>12413</v>
      </c>
      <c r="D4447" s="5" t="s">
        <v>5000</v>
      </c>
      <c r="E4447" s="9" t="s">
        <v>5000</v>
      </c>
      <c r="F4447" s="5" t="s">
        <v>77</v>
      </c>
      <c r="G4447" s="5" t="s">
        <v>4</v>
      </c>
      <c r="H4447" s="5" t="s">
        <v>5019</v>
      </c>
      <c r="I4447" s="4" t="s">
        <v>5017</v>
      </c>
      <c r="J4447" s="5" t="s">
        <v>4</v>
      </c>
      <c r="K4447" s="5" t="s">
        <v>4</v>
      </c>
      <c r="L4447" s="5" t="s">
        <v>4</v>
      </c>
      <c r="M4447" s="5" t="s">
        <v>5</v>
      </c>
      <c r="N4447" s="5" t="s">
        <v>5018</v>
      </c>
      <c r="O4447" s="18">
        <v>44616</v>
      </c>
      <c r="P4447" s="5" t="s">
        <v>7</v>
      </c>
      <c r="Q4447" s="19">
        <v>42030</v>
      </c>
      <c r="R4447" s="19">
        <v>42030</v>
      </c>
      <c r="S4447" s="19">
        <v>0</v>
      </c>
      <c r="T4447" s="19">
        <v>0</v>
      </c>
    </row>
    <row r="4448" spans="1:20" outlineLevel="4" x14ac:dyDescent="0.35">
      <c r="A4448" s="9" t="s">
        <v>74</v>
      </c>
      <c r="B4448" s="9" t="s">
        <v>75</v>
      </c>
      <c r="C4448" s="12" t="s">
        <v>12413</v>
      </c>
      <c r="D4448" s="5" t="s">
        <v>5000</v>
      </c>
      <c r="E4448" s="9" t="s">
        <v>5000</v>
      </c>
      <c r="F4448" s="5" t="s">
        <v>77</v>
      </c>
      <c r="G4448" s="5" t="s">
        <v>4</v>
      </c>
      <c r="H4448" s="5" t="s">
        <v>5019</v>
      </c>
      <c r="I4448" s="4" t="s">
        <v>5017</v>
      </c>
      <c r="J4448" s="5" t="s">
        <v>4</v>
      </c>
      <c r="K4448" s="5" t="s">
        <v>4</v>
      </c>
      <c r="L4448" s="5" t="s">
        <v>4</v>
      </c>
      <c r="M4448" s="5" t="s">
        <v>5</v>
      </c>
      <c r="N4448" s="5" t="s">
        <v>5020</v>
      </c>
      <c r="O4448" s="18">
        <v>44630</v>
      </c>
      <c r="P4448" s="5" t="s">
        <v>7</v>
      </c>
      <c r="Q4448" s="19">
        <v>36432</v>
      </c>
      <c r="R4448" s="19">
        <v>36432</v>
      </c>
      <c r="S4448" s="19">
        <v>0</v>
      </c>
      <c r="T4448" s="19">
        <v>0</v>
      </c>
    </row>
    <row r="4449" spans="1:20" outlineLevel="4" x14ac:dyDescent="0.35">
      <c r="A4449" s="9" t="s">
        <v>74</v>
      </c>
      <c r="B4449" s="9" t="s">
        <v>75</v>
      </c>
      <c r="C4449" s="12" t="s">
        <v>12413</v>
      </c>
      <c r="D4449" s="5" t="s">
        <v>5000</v>
      </c>
      <c r="E4449" s="9" t="s">
        <v>5000</v>
      </c>
      <c r="F4449" s="5" t="s">
        <v>77</v>
      </c>
      <c r="G4449" s="5" t="s">
        <v>4</v>
      </c>
      <c r="H4449" s="5" t="s">
        <v>5019</v>
      </c>
      <c r="I4449" s="4" t="s">
        <v>5017</v>
      </c>
      <c r="J4449" s="5" t="s">
        <v>4</v>
      </c>
      <c r="K4449" s="5" t="s">
        <v>4</v>
      </c>
      <c r="L4449" s="5" t="s">
        <v>4</v>
      </c>
      <c r="M4449" s="5" t="s">
        <v>5</v>
      </c>
      <c r="N4449" s="5" t="s">
        <v>5021</v>
      </c>
      <c r="O4449" s="18">
        <v>44651</v>
      </c>
      <c r="P4449" s="5" t="s">
        <v>7</v>
      </c>
      <c r="Q4449" s="19">
        <v>37935</v>
      </c>
      <c r="R4449" s="19">
        <v>37935</v>
      </c>
      <c r="S4449" s="19">
        <v>0</v>
      </c>
      <c r="T4449" s="19">
        <v>0</v>
      </c>
    </row>
    <row r="4450" spans="1:20" outlineLevel="4" x14ac:dyDescent="0.35">
      <c r="A4450" s="9" t="s">
        <v>74</v>
      </c>
      <c r="B4450" s="9" t="s">
        <v>75</v>
      </c>
      <c r="C4450" s="12" t="s">
        <v>12413</v>
      </c>
      <c r="D4450" s="5" t="s">
        <v>5000</v>
      </c>
      <c r="E4450" s="9" t="s">
        <v>5000</v>
      </c>
      <c r="F4450" s="5" t="s">
        <v>77</v>
      </c>
      <c r="G4450" s="5" t="s">
        <v>4</v>
      </c>
      <c r="H4450" s="5" t="s">
        <v>5019</v>
      </c>
      <c r="I4450" s="4" t="s">
        <v>5017</v>
      </c>
      <c r="J4450" s="5" t="s">
        <v>4</v>
      </c>
      <c r="K4450" s="5" t="s">
        <v>4</v>
      </c>
      <c r="L4450" s="5" t="s">
        <v>4</v>
      </c>
      <c r="M4450" s="5" t="s">
        <v>5</v>
      </c>
      <c r="N4450" s="5" t="s">
        <v>5022</v>
      </c>
      <c r="O4450" s="18">
        <v>44692</v>
      </c>
      <c r="P4450" s="5" t="s">
        <v>7</v>
      </c>
      <c r="Q4450" s="19">
        <v>39240</v>
      </c>
      <c r="R4450" s="19">
        <v>39240</v>
      </c>
      <c r="S4450" s="19">
        <v>0</v>
      </c>
      <c r="T4450" s="19">
        <v>0</v>
      </c>
    </row>
    <row r="4451" spans="1:20" outlineLevel="3" x14ac:dyDescent="0.35">
      <c r="H4451" s="1" t="s">
        <v>11780</v>
      </c>
      <c r="O4451" s="18"/>
      <c r="Q4451" s="19">
        <f>SUBTOTAL(9,Q4447:Q4450)</f>
        <v>155637</v>
      </c>
      <c r="R4451" s="19">
        <f>SUBTOTAL(9,R4447:R4450)</f>
        <v>155637</v>
      </c>
      <c r="S4451" s="19">
        <f>SUBTOTAL(9,S4447:S4450)</f>
        <v>0</v>
      </c>
      <c r="T4451" s="19">
        <f>SUBTOTAL(9,T4447:T4450)</f>
        <v>0</v>
      </c>
    </row>
    <row r="4452" spans="1:20" ht="29" outlineLevel="4" x14ac:dyDescent="0.35">
      <c r="A4452" s="9" t="s">
        <v>74</v>
      </c>
      <c r="B4452" s="9" t="s">
        <v>75</v>
      </c>
      <c r="C4452" s="12" t="s">
        <v>12413</v>
      </c>
      <c r="D4452" s="5" t="s">
        <v>5000</v>
      </c>
      <c r="E4452" s="9" t="s">
        <v>5000</v>
      </c>
      <c r="F4452" s="5" t="s">
        <v>4</v>
      </c>
      <c r="G4452" s="7" t="s">
        <v>729</v>
      </c>
      <c r="H4452" s="5" t="s">
        <v>5024</v>
      </c>
      <c r="I4452" s="4" t="s">
        <v>5010</v>
      </c>
      <c r="J4452" s="5" t="s">
        <v>4</v>
      </c>
      <c r="K4452" s="5" t="s">
        <v>4</v>
      </c>
      <c r="L4452" s="5" t="s">
        <v>4</v>
      </c>
      <c r="M4452" s="5" t="s">
        <v>5</v>
      </c>
      <c r="N4452" s="5" t="s">
        <v>5023</v>
      </c>
      <c r="O4452" s="18">
        <v>44641</v>
      </c>
      <c r="P4452" s="5" t="s">
        <v>7</v>
      </c>
      <c r="Q4452" s="19">
        <v>1450000</v>
      </c>
      <c r="R4452" s="19">
        <v>0</v>
      </c>
      <c r="S4452" s="19">
        <v>1450000</v>
      </c>
      <c r="T4452" s="19">
        <v>0</v>
      </c>
    </row>
    <row r="4453" spans="1:20" ht="29" outlineLevel="4" x14ac:dyDescent="0.35">
      <c r="A4453" s="9" t="s">
        <v>74</v>
      </c>
      <c r="B4453" s="9" t="s">
        <v>75</v>
      </c>
      <c r="C4453" s="12" t="s">
        <v>12413</v>
      </c>
      <c r="D4453" s="5" t="s">
        <v>5000</v>
      </c>
      <c r="E4453" s="9" t="s">
        <v>5000</v>
      </c>
      <c r="F4453" s="5" t="s">
        <v>4</v>
      </c>
      <c r="G4453" s="7" t="s">
        <v>729</v>
      </c>
      <c r="H4453" s="5" t="s">
        <v>5024</v>
      </c>
      <c r="I4453" s="4" t="s">
        <v>5010</v>
      </c>
      <c r="J4453" s="5" t="s">
        <v>4</v>
      </c>
      <c r="K4453" s="5" t="s">
        <v>4</v>
      </c>
      <c r="L4453" s="5" t="s">
        <v>4</v>
      </c>
      <c r="M4453" s="5" t="s">
        <v>5</v>
      </c>
      <c r="N4453" s="5" t="s">
        <v>5025</v>
      </c>
      <c r="O4453" s="18">
        <v>44733</v>
      </c>
      <c r="P4453" s="5" t="s">
        <v>7</v>
      </c>
      <c r="Q4453" s="19">
        <v>1450000</v>
      </c>
      <c r="R4453" s="19">
        <v>0</v>
      </c>
      <c r="S4453" s="19">
        <v>1450000</v>
      </c>
      <c r="T4453" s="19">
        <v>0</v>
      </c>
    </row>
    <row r="4454" spans="1:20" outlineLevel="3" x14ac:dyDescent="0.35">
      <c r="H4454" s="1" t="s">
        <v>11781</v>
      </c>
      <c r="O4454" s="18"/>
      <c r="Q4454" s="19">
        <f>SUBTOTAL(9,Q4452:Q4453)</f>
        <v>2900000</v>
      </c>
      <c r="R4454" s="19">
        <f>SUBTOTAL(9,R4452:R4453)</f>
        <v>0</v>
      </c>
      <c r="S4454" s="19">
        <f>SUBTOTAL(9,S4452:S4453)</f>
        <v>2900000</v>
      </c>
      <c r="T4454" s="19">
        <f>SUBTOTAL(9,T4452:T4453)</f>
        <v>0</v>
      </c>
    </row>
    <row r="4455" spans="1:20" outlineLevel="2" x14ac:dyDescent="0.35">
      <c r="C4455" s="11" t="s">
        <v>12414</v>
      </c>
      <c r="O4455" s="18"/>
      <c r="Q4455" s="19">
        <f>SUBTOTAL(9,Q4432:Q4453)</f>
        <v>5067649</v>
      </c>
      <c r="R4455" s="19">
        <f>SUBTOTAL(9,R4432:R4453)</f>
        <v>200637</v>
      </c>
      <c r="S4455" s="19">
        <f>SUBTOTAL(9,S4432:S4453)</f>
        <v>4867012</v>
      </c>
      <c r="T4455" s="19">
        <f>SUBTOTAL(9,T4432:T4453)</f>
        <v>0</v>
      </c>
    </row>
    <row r="4456" spans="1:20" ht="29" outlineLevel="4" x14ac:dyDescent="0.35">
      <c r="A4456" s="9" t="s">
        <v>526</v>
      </c>
      <c r="B4456" s="9" t="s">
        <v>527</v>
      </c>
      <c r="C4456" s="12" t="s">
        <v>5026</v>
      </c>
      <c r="D4456" s="5" t="s">
        <v>5027</v>
      </c>
      <c r="E4456" s="9" t="s">
        <v>5027</v>
      </c>
      <c r="F4456" s="5" t="s">
        <v>566</v>
      </c>
      <c r="G4456" s="5" t="s">
        <v>4</v>
      </c>
      <c r="H4456" s="5" t="s">
        <v>5030</v>
      </c>
      <c r="I4456" s="4" t="s">
        <v>5031</v>
      </c>
      <c r="J4456" s="5" t="s">
        <v>4</v>
      </c>
      <c r="K4456" s="5" t="s">
        <v>4</v>
      </c>
      <c r="L4456" s="5" t="s">
        <v>4</v>
      </c>
      <c r="M4456" s="5" t="s">
        <v>5</v>
      </c>
      <c r="N4456" s="5" t="s">
        <v>5028</v>
      </c>
      <c r="O4456" s="18">
        <v>44378</v>
      </c>
      <c r="P4456" s="5" t="s">
        <v>5029</v>
      </c>
      <c r="Q4456" s="19">
        <v>15442.4</v>
      </c>
      <c r="R4456" s="19">
        <v>15442.4</v>
      </c>
      <c r="S4456" s="19">
        <v>0</v>
      </c>
      <c r="T4456" s="19">
        <v>0</v>
      </c>
    </row>
    <row r="4457" spans="1:20" ht="29" outlineLevel="4" x14ac:dyDescent="0.35">
      <c r="A4457" s="9" t="s">
        <v>526</v>
      </c>
      <c r="B4457" s="9" t="s">
        <v>527</v>
      </c>
      <c r="C4457" s="12" t="s">
        <v>5026</v>
      </c>
      <c r="D4457" s="5" t="s">
        <v>5027</v>
      </c>
      <c r="E4457" s="9" t="s">
        <v>5027</v>
      </c>
      <c r="F4457" s="5" t="s">
        <v>566</v>
      </c>
      <c r="G4457" s="5" t="s">
        <v>4</v>
      </c>
      <c r="H4457" s="5" t="s">
        <v>5030</v>
      </c>
      <c r="I4457" s="4" t="s">
        <v>5031</v>
      </c>
      <c r="J4457" s="5" t="s">
        <v>4</v>
      </c>
      <c r="K4457" s="5" t="s">
        <v>4</v>
      </c>
      <c r="L4457" s="5" t="s">
        <v>4</v>
      </c>
      <c r="M4457" s="5" t="s">
        <v>5</v>
      </c>
      <c r="N4457" s="5" t="s">
        <v>5032</v>
      </c>
      <c r="O4457" s="18">
        <v>44406</v>
      </c>
      <c r="P4457" s="5" t="s">
        <v>5033</v>
      </c>
      <c r="Q4457" s="19">
        <v>15508</v>
      </c>
      <c r="R4457" s="19">
        <v>15508</v>
      </c>
      <c r="S4457" s="19">
        <v>0</v>
      </c>
      <c r="T4457" s="19">
        <v>0</v>
      </c>
    </row>
    <row r="4458" spans="1:20" ht="29" outlineLevel="4" x14ac:dyDescent="0.35">
      <c r="A4458" s="9" t="s">
        <v>526</v>
      </c>
      <c r="B4458" s="9" t="s">
        <v>527</v>
      </c>
      <c r="C4458" s="12" t="s">
        <v>5026</v>
      </c>
      <c r="D4458" s="5" t="s">
        <v>5027</v>
      </c>
      <c r="E4458" s="9" t="s">
        <v>5027</v>
      </c>
      <c r="F4458" s="5" t="s">
        <v>566</v>
      </c>
      <c r="G4458" s="5" t="s">
        <v>4</v>
      </c>
      <c r="H4458" s="5" t="s">
        <v>5030</v>
      </c>
      <c r="I4458" s="4" t="s">
        <v>5031</v>
      </c>
      <c r="J4458" s="5" t="s">
        <v>4</v>
      </c>
      <c r="K4458" s="5" t="s">
        <v>4</v>
      </c>
      <c r="L4458" s="5" t="s">
        <v>4</v>
      </c>
      <c r="M4458" s="5" t="s">
        <v>5</v>
      </c>
      <c r="N4458" s="5" t="s">
        <v>5034</v>
      </c>
      <c r="O4458" s="18">
        <v>44427</v>
      </c>
      <c r="P4458" s="5" t="s">
        <v>5035</v>
      </c>
      <c r="Q4458" s="19">
        <v>14213.96</v>
      </c>
      <c r="R4458" s="19">
        <v>14213.96</v>
      </c>
      <c r="S4458" s="19">
        <v>0</v>
      </c>
      <c r="T4458" s="19">
        <v>0</v>
      </c>
    </row>
    <row r="4459" spans="1:20" ht="29" outlineLevel="4" x14ac:dyDescent="0.35">
      <c r="A4459" s="9" t="s">
        <v>526</v>
      </c>
      <c r="B4459" s="9" t="s">
        <v>527</v>
      </c>
      <c r="C4459" s="12" t="s">
        <v>5026</v>
      </c>
      <c r="D4459" s="5" t="s">
        <v>5027</v>
      </c>
      <c r="E4459" s="9" t="s">
        <v>5027</v>
      </c>
      <c r="F4459" s="5" t="s">
        <v>566</v>
      </c>
      <c r="G4459" s="5" t="s">
        <v>4</v>
      </c>
      <c r="H4459" s="5" t="s">
        <v>5030</v>
      </c>
      <c r="I4459" s="4" t="s">
        <v>5031</v>
      </c>
      <c r="J4459" s="5" t="s">
        <v>4</v>
      </c>
      <c r="K4459" s="5" t="s">
        <v>4</v>
      </c>
      <c r="L4459" s="5" t="s">
        <v>4</v>
      </c>
      <c r="M4459" s="5" t="s">
        <v>5</v>
      </c>
      <c r="N4459" s="5" t="s">
        <v>5036</v>
      </c>
      <c r="O4459" s="18">
        <v>44434</v>
      </c>
      <c r="P4459" s="5" t="s">
        <v>5037</v>
      </c>
      <c r="Q4459" s="19">
        <v>16042.15</v>
      </c>
      <c r="R4459" s="19">
        <v>16042.15</v>
      </c>
      <c r="S4459" s="19">
        <v>0</v>
      </c>
      <c r="T4459" s="19">
        <v>0</v>
      </c>
    </row>
    <row r="4460" spans="1:20" ht="29" outlineLevel="4" x14ac:dyDescent="0.35">
      <c r="A4460" s="9" t="s">
        <v>526</v>
      </c>
      <c r="B4460" s="9" t="s">
        <v>527</v>
      </c>
      <c r="C4460" s="12" t="s">
        <v>5026</v>
      </c>
      <c r="D4460" s="5" t="s">
        <v>5027</v>
      </c>
      <c r="E4460" s="9" t="s">
        <v>5027</v>
      </c>
      <c r="F4460" s="5" t="s">
        <v>566</v>
      </c>
      <c r="G4460" s="5" t="s">
        <v>4</v>
      </c>
      <c r="H4460" s="5" t="s">
        <v>5030</v>
      </c>
      <c r="I4460" s="4" t="s">
        <v>5031</v>
      </c>
      <c r="J4460" s="5" t="s">
        <v>4</v>
      </c>
      <c r="K4460" s="5" t="s">
        <v>4</v>
      </c>
      <c r="L4460" s="5" t="s">
        <v>4</v>
      </c>
      <c r="M4460" s="5" t="s">
        <v>5</v>
      </c>
      <c r="N4460" s="5" t="s">
        <v>5038</v>
      </c>
      <c r="O4460" s="18">
        <v>44455</v>
      </c>
      <c r="P4460" s="5" t="s">
        <v>5039</v>
      </c>
      <c r="Q4460" s="19">
        <v>15429.17</v>
      </c>
      <c r="R4460" s="19">
        <v>15429.17</v>
      </c>
      <c r="S4460" s="19">
        <v>0</v>
      </c>
      <c r="T4460" s="19">
        <v>0</v>
      </c>
    </row>
    <row r="4461" spans="1:20" ht="29" outlineLevel="4" x14ac:dyDescent="0.35">
      <c r="A4461" s="9" t="s">
        <v>526</v>
      </c>
      <c r="B4461" s="9" t="s">
        <v>527</v>
      </c>
      <c r="C4461" s="12" t="s">
        <v>5026</v>
      </c>
      <c r="D4461" s="5" t="s">
        <v>5027</v>
      </c>
      <c r="E4461" s="9" t="s">
        <v>5027</v>
      </c>
      <c r="F4461" s="5" t="s">
        <v>566</v>
      </c>
      <c r="G4461" s="5" t="s">
        <v>4</v>
      </c>
      <c r="H4461" s="5" t="s">
        <v>5030</v>
      </c>
      <c r="I4461" s="4" t="s">
        <v>5031</v>
      </c>
      <c r="J4461" s="5" t="s">
        <v>4</v>
      </c>
      <c r="K4461" s="5" t="s">
        <v>4</v>
      </c>
      <c r="L4461" s="5" t="s">
        <v>4</v>
      </c>
      <c r="M4461" s="5" t="s">
        <v>5</v>
      </c>
      <c r="N4461" s="5" t="s">
        <v>5040</v>
      </c>
      <c r="O4461" s="18">
        <v>44481</v>
      </c>
      <c r="P4461" s="5" t="s">
        <v>5041</v>
      </c>
      <c r="Q4461" s="19">
        <v>21285.31</v>
      </c>
      <c r="R4461" s="19">
        <v>21285.31</v>
      </c>
      <c r="S4461" s="19">
        <v>0</v>
      </c>
      <c r="T4461" s="19">
        <v>0</v>
      </c>
    </row>
    <row r="4462" spans="1:20" ht="29" outlineLevel="4" x14ac:dyDescent="0.35">
      <c r="A4462" s="9" t="s">
        <v>526</v>
      </c>
      <c r="B4462" s="9" t="s">
        <v>527</v>
      </c>
      <c r="C4462" s="12" t="s">
        <v>5026</v>
      </c>
      <c r="D4462" s="5" t="s">
        <v>5027</v>
      </c>
      <c r="E4462" s="9" t="s">
        <v>5027</v>
      </c>
      <c r="F4462" s="5" t="s">
        <v>566</v>
      </c>
      <c r="G4462" s="5" t="s">
        <v>4</v>
      </c>
      <c r="H4462" s="5" t="s">
        <v>5030</v>
      </c>
      <c r="I4462" s="4" t="s">
        <v>5031</v>
      </c>
      <c r="J4462" s="5" t="s">
        <v>4</v>
      </c>
      <c r="K4462" s="5" t="s">
        <v>4</v>
      </c>
      <c r="L4462" s="5" t="s">
        <v>4</v>
      </c>
      <c r="M4462" s="5" t="s">
        <v>5</v>
      </c>
      <c r="N4462" s="5" t="s">
        <v>5042</v>
      </c>
      <c r="O4462" s="18">
        <v>44536</v>
      </c>
      <c r="P4462" s="5" t="s">
        <v>5043</v>
      </c>
      <c r="Q4462" s="19">
        <v>53404.51</v>
      </c>
      <c r="R4462" s="19">
        <v>53404.51</v>
      </c>
      <c r="S4462" s="19">
        <v>0</v>
      </c>
      <c r="T4462" s="19">
        <v>0</v>
      </c>
    </row>
    <row r="4463" spans="1:20" outlineLevel="3" x14ac:dyDescent="0.35">
      <c r="H4463" s="1" t="s">
        <v>11782</v>
      </c>
      <c r="O4463" s="18"/>
      <c r="Q4463" s="19">
        <f>SUBTOTAL(9,Q4456:Q4462)</f>
        <v>151325.5</v>
      </c>
      <c r="R4463" s="19">
        <f>SUBTOTAL(9,R4456:R4462)</f>
        <v>151325.5</v>
      </c>
      <c r="S4463" s="19">
        <f>SUBTOTAL(9,S4456:S4462)</f>
        <v>0</v>
      </c>
      <c r="T4463" s="19">
        <f>SUBTOTAL(9,T4456:T4462)</f>
        <v>0</v>
      </c>
    </row>
    <row r="4464" spans="1:20" ht="29" outlineLevel="4" x14ac:dyDescent="0.35">
      <c r="A4464" s="9" t="s">
        <v>526</v>
      </c>
      <c r="B4464" s="9" t="s">
        <v>527</v>
      </c>
      <c r="C4464" s="12" t="s">
        <v>5026</v>
      </c>
      <c r="D4464" s="5" t="s">
        <v>5027</v>
      </c>
      <c r="E4464" s="9" t="s">
        <v>5027</v>
      </c>
      <c r="F4464" s="5" t="s">
        <v>529</v>
      </c>
      <c r="G4464" s="5" t="s">
        <v>4</v>
      </c>
      <c r="H4464" s="5" t="s">
        <v>5046</v>
      </c>
      <c r="I4464" s="4" t="s">
        <v>5047</v>
      </c>
      <c r="J4464" s="5" t="s">
        <v>4</v>
      </c>
      <c r="K4464" s="5" t="s">
        <v>4</v>
      </c>
      <c r="L4464" s="5" t="s">
        <v>4</v>
      </c>
      <c r="M4464" s="5" t="s">
        <v>5</v>
      </c>
      <c r="N4464" s="5" t="s">
        <v>5044</v>
      </c>
      <c r="O4464" s="18">
        <v>44546</v>
      </c>
      <c r="P4464" s="5" t="s">
        <v>5045</v>
      </c>
      <c r="Q4464" s="19">
        <v>11228.4</v>
      </c>
      <c r="R4464" s="19">
        <v>11228.4</v>
      </c>
      <c r="S4464" s="19">
        <v>0</v>
      </c>
      <c r="T4464" s="19">
        <v>0</v>
      </c>
    </row>
    <row r="4465" spans="1:20" ht="29" outlineLevel="4" x14ac:dyDescent="0.35">
      <c r="A4465" s="9" t="s">
        <v>526</v>
      </c>
      <c r="B4465" s="9" t="s">
        <v>527</v>
      </c>
      <c r="C4465" s="12" t="s">
        <v>5026</v>
      </c>
      <c r="D4465" s="5" t="s">
        <v>5027</v>
      </c>
      <c r="E4465" s="9" t="s">
        <v>5027</v>
      </c>
      <c r="F4465" s="5" t="s">
        <v>529</v>
      </c>
      <c r="G4465" s="5" t="s">
        <v>4</v>
      </c>
      <c r="H4465" s="5" t="s">
        <v>5046</v>
      </c>
      <c r="I4465" s="4" t="s">
        <v>5047</v>
      </c>
      <c r="J4465" s="5" t="s">
        <v>4</v>
      </c>
      <c r="K4465" s="5" t="s">
        <v>4</v>
      </c>
      <c r="L4465" s="5" t="s">
        <v>4</v>
      </c>
      <c r="M4465" s="5" t="s">
        <v>5</v>
      </c>
      <c r="N4465" s="5" t="s">
        <v>5048</v>
      </c>
      <c r="O4465" s="18">
        <v>44592</v>
      </c>
      <c r="P4465" s="5" t="s">
        <v>5049</v>
      </c>
      <c r="Q4465" s="19">
        <v>23425.16</v>
      </c>
      <c r="R4465" s="19">
        <v>23425.16</v>
      </c>
      <c r="S4465" s="19">
        <v>0</v>
      </c>
      <c r="T4465" s="19">
        <v>0</v>
      </c>
    </row>
    <row r="4466" spans="1:20" ht="29" outlineLevel="4" x14ac:dyDescent="0.35">
      <c r="A4466" s="9" t="s">
        <v>526</v>
      </c>
      <c r="B4466" s="9" t="s">
        <v>527</v>
      </c>
      <c r="C4466" s="12" t="s">
        <v>5026</v>
      </c>
      <c r="D4466" s="5" t="s">
        <v>5027</v>
      </c>
      <c r="E4466" s="9" t="s">
        <v>5027</v>
      </c>
      <c r="F4466" s="5" t="s">
        <v>529</v>
      </c>
      <c r="G4466" s="5" t="s">
        <v>4</v>
      </c>
      <c r="H4466" s="5" t="s">
        <v>5046</v>
      </c>
      <c r="I4466" s="4" t="s">
        <v>5047</v>
      </c>
      <c r="J4466" s="5" t="s">
        <v>4</v>
      </c>
      <c r="K4466" s="5" t="s">
        <v>4</v>
      </c>
      <c r="L4466" s="5" t="s">
        <v>4</v>
      </c>
      <c r="M4466" s="5" t="s">
        <v>5</v>
      </c>
      <c r="N4466" s="5" t="s">
        <v>5050</v>
      </c>
      <c r="O4466" s="18">
        <v>44616</v>
      </c>
      <c r="P4466" s="5" t="s">
        <v>5051</v>
      </c>
      <c r="Q4466" s="19">
        <v>16597.310000000001</v>
      </c>
      <c r="R4466" s="19">
        <v>16597.310000000001</v>
      </c>
      <c r="S4466" s="19">
        <v>0</v>
      </c>
      <c r="T4466" s="19">
        <v>0</v>
      </c>
    </row>
    <row r="4467" spans="1:20" ht="29" outlineLevel="4" x14ac:dyDescent="0.35">
      <c r="A4467" s="9" t="s">
        <v>526</v>
      </c>
      <c r="B4467" s="9" t="s">
        <v>527</v>
      </c>
      <c r="C4467" s="12" t="s">
        <v>5026</v>
      </c>
      <c r="D4467" s="5" t="s">
        <v>5027</v>
      </c>
      <c r="E4467" s="9" t="s">
        <v>5027</v>
      </c>
      <c r="F4467" s="5" t="s">
        <v>529</v>
      </c>
      <c r="G4467" s="5" t="s">
        <v>4</v>
      </c>
      <c r="H4467" s="5" t="s">
        <v>5046</v>
      </c>
      <c r="I4467" s="4" t="s">
        <v>5047</v>
      </c>
      <c r="J4467" s="5" t="s">
        <v>4</v>
      </c>
      <c r="K4467" s="5" t="s">
        <v>4</v>
      </c>
      <c r="L4467" s="5" t="s">
        <v>4</v>
      </c>
      <c r="M4467" s="5" t="s">
        <v>5</v>
      </c>
      <c r="N4467" s="5" t="s">
        <v>5052</v>
      </c>
      <c r="O4467" s="18">
        <v>44658</v>
      </c>
      <c r="P4467" s="5" t="s">
        <v>7</v>
      </c>
      <c r="Q4467" s="19">
        <v>14352.27</v>
      </c>
      <c r="R4467" s="19">
        <v>14352.27</v>
      </c>
      <c r="S4467" s="19">
        <v>0</v>
      </c>
      <c r="T4467" s="19">
        <v>0</v>
      </c>
    </row>
    <row r="4468" spans="1:20" ht="29" outlineLevel="4" x14ac:dyDescent="0.35">
      <c r="A4468" s="9" t="s">
        <v>526</v>
      </c>
      <c r="B4468" s="9" t="s">
        <v>527</v>
      </c>
      <c r="C4468" s="12" t="s">
        <v>5026</v>
      </c>
      <c r="D4468" s="5" t="s">
        <v>5027</v>
      </c>
      <c r="E4468" s="9" t="s">
        <v>5027</v>
      </c>
      <c r="F4468" s="5" t="s">
        <v>529</v>
      </c>
      <c r="G4468" s="5" t="s">
        <v>4</v>
      </c>
      <c r="H4468" s="5" t="s">
        <v>5046</v>
      </c>
      <c r="I4468" s="4" t="s">
        <v>5047</v>
      </c>
      <c r="J4468" s="5" t="s">
        <v>4</v>
      </c>
      <c r="K4468" s="5" t="s">
        <v>4</v>
      </c>
      <c r="L4468" s="5" t="s">
        <v>4</v>
      </c>
      <c r="M4468" s="5" t="s">
        <v>5</v>
      </c>
      <c r="N4468" s="5" t="s">
        <v>5053</v>
      </c>
      <c r="O4468" s="18">
        <v>44665</v>
      </c>
      <c r="P4468" s="5" t="s">
        <v>7</v>
      </c>
      <c r="Q4468" s="19">
        <v>14270.75</v>
      </c>
      <c r="R4468" s="19">
        <v>14270.75</v>
      </c>
      <c r="S4468" s="19">
        <v>0</v>
      </c>
      <c r="T4468" s="19">
        <v>0</v>
      </c>
    </row>
    <row r="4469" spans="1:20" outlineLevel="3" x14ac:dyDescent="0.35">
      <c r="H4469" s="1" t="s">
        <v>11783</v>
      </c>
      <c r="O4469" s="18"/>
      <c r="Q4469" s="19">
        <f>SUBTOTAL(9,Q4464:Q4468)</f>
        <v>79873.89</v>
      </c>
      <c r="R4469" s="19">
        <f>SUBTOTAL(9,R4464:R4468)</f>
        <v>79873.89</v>
      </c>
      <c r="S4469" s="19">
        <f>SUBTOTAL(9,S4464:S4468)</f>
        <v>0</v>
      </c>
      <c r="T4469" s="19">
        <f>SUBTOTAL(9,T4464:T4468)</f>
        <v>0</v>
      </c>
    </row>
    <row r="4470" spans="1:20" outlineLevel="2" x14ac:dyDescent="0.35">
      <c r="C4470" s="11" t="s">
        <v>10385</v>
      </c>
      <c r="O4470" s="18"/>
      <c r="Q4470" s="19">
        <f>SUBTOTAL(9,Q4456:Q4468)</f>
        <v>231199.38999999998</v>
      </c>
      <c r="R4470" s="19">
        <f>SUBTOTAL(9,R4456:R4468)</f>
        <v>231199.38999999998</v>
      </c>
      <c r="S4470" s="19">
        <f>SUBTOTAL(9,S4456:S4468)</f>
        <v>0</v>
      </c>
      <c r="T4470" s="19">
        <f>SUBTOTAL(9,T4456:T4468)</f>
        <v>0</v>
      </c>
    </row>
    <row r="4471" spans="1:20" ht="29" outlineLevel="4" x14ac:dyDescent="0.35">
      <c r="A4471" s="9" t="s">
        <v>784</v>
      </c>
      <c r="B4471" s="9" t="s">
        <v>785</v>
      </c>
      <c r="C4471" s="12" t="s">
        <v>12415</v>
      </c>
      <c r="D4471" s="5" t="s">
        <v>5054</v>
      </c>
      <c r="E4471" s="9" t="s">
        <v>5054</v>
      </c>
      <c r="F4471" s="5" t="s">
        <v>4</v>
      </c>
      <c r="G4471" s="5" t="s">
        <v>1006</v>
      </c>
      <c r="H4471" s="5" t="s">
        <v>790</v>
      </c>
      <c r="I4471" s="4" t="s">
        <v>791</v>
      </c>
      <c r="J4471" s="5" t="s">
        <v>4</v>
      </c>
      <c r="K4471" s="5" t="s">
        <v>4</v>
      </c>
      <c r="L4471" s="5" t="s">
        <v>4</v>
      </c>
      <c r="M4471" s="5" t="s">
        <v>5</v>
      </c>
      <c r="N4471" s="5" t="s">
        <v>5055</v>
      </c>
      <c r="O4471" s="18">
        <v>44613</v>
      </c>
      <c r="P4471" s="5" t="s">
        <v>5056</v>
      </c>
      <c r="Q4471" s="19">
        <v>1066710</v>
      </c>
      <c r="R4471" s="19">
        <v>0</v>
      </c>
      <c r="S4471" s="19">
        <v>1066710</v>
      </c>
      <c r="T4471" s="19">
        <v>0</v>
      </c>
    </row>
    <row r="4472" spans="1:20" outlineLevel="3" x14ac:dyDescent="0.35">
      <c r="H4472" s="1" t="s">
        <v>11063</v>
      </c>
      <c r="O4472" s="18"/>
      <c r="Q4472" s="19">
        <f>SUBTOTAL(9,Q4471:Q4471)</f>
        <v>1066710</v>
      </c>
      <c r="R4472" s="19">
        <f>SUBTOTAL(9,R4471:R4471)</f>
        <v>0</v>
      </c>
      <c r="S4472" s="19">
        <f>SUBTOTAL(9,S4471:S4471)</f>
        <v>1066710</v>
      </c>
      <c r="T4472" s="19">
        <f>SUBTOTAL(9,T4471:T4471)</f>
        <v>0</v>
      </c>
    </row>
    <row r="4473" spans="1:20" outlineLevel="2" x14ac:dyDescent="0.35">
      <c r="C4473" s="11" t="s">
        <v>12416</v>
      </c>
      <c r="O4473" s="18"/>
      <c r="Q4473" s="19">
        <f>SUBTOTAL(9,Q4471:Q4471)</f>
        <v>1066710</v>
      </c>
      <c r="R4473" s="19">
        <f>SUBTOTAL(9,R4471:R4471)</f>
        <v>0</v>
      </c>
      <c r="S4473" s="19">
        <f>SUBTOTAL(9,S4471:S4471)</f>
        <v>1066710</v>
      </c>
      <c r="T4473" s="19">
        <f>SUBTOTAL(9,T4471:T4471)</f>
        <v>0</v>
      </c>
    </row>
    <row r="4474" spans="1:20" ht="29" outlineLevel="4" x14ac:dyDescent="0.35">
      <c r="A4474" s="9" t="s">
        <v>37</v>
      </c>
      <c r="B4474" s="9" t="s">
        <v>38</v>
      </c>
      <c r="C4474" s="12" t="s">
        <v>5057</v>
      </c>
      <c r="D4474" s="5" t="s">
        <v>5058</v>
      </c>
      <c r="E4474" s="9" t="s">
        <v>5058</v>
      </c>
      <c r="F4474" s="5" t="s">
        <v>41</v>
      </c>
      <c r="G4474" s="5" t="s">
        <v>4</v>
      </c>
      <c r="H4474" s="5" t="s">
        <v>5060</v>
      </c>
      <c r="I4474" s="4" t="s">
        <v>5061</v>
      </c>
      <c r="J4474" s="5" t="s">
        <v>4</v>
      </c>
      <c r="K4474" s="5" t="s">
        <v>4</v>
      </c>
      <c r="L4474" s="5" t="s">
        <v>4</v>
      </c>
      <c r="M4474" s="5" t="s">
        <v>5</v>
      </c>
      <c r="N4474" s="5" t="s">
        <v>5059</v>
      </c>
      <c r="O4474" s="18">
        <v>44398</v>
      </c>
      <c r="P4474" s="5" t="s">
        <v>7</v>
      </c>
      <c r="Q4474" s="19">
        <v>23968</v>
      </c>
      <c r="R4474" s="19">
        <v>23968</v>
      </c>
      <c r="S4474" s="19">
        <v>0</v>
      </c>
      <c r="T4474" s="19">
        <v>0</v>
      </c>
    </row>
    <row r="4475" spans="1:20" outlineLevel="3" x14ac:dyDescent="0.35">
      <c r="H4475" s="1" t="s">
        <v>11784</v>
      </c>
      <c r="O4475" s="18"/>
      <c r="Q4475" s="19">
        <f>SUBTOTAL(9,Q4474:Q4474)</f>
        <v>23968</v>
      </c>
      <c r="R4475" s="19">
        <f>SUBTOTAL(9,R4474:R4474)</f>
        <v>23968</v>
      </c>
      <c r="S4475" s="19">
        <f>SUBTOTAL(9,S4474:S4474)</f>
        <v>0</v>
      </c>
      <c r="T4475" s="19">
        <f>SUBTOTAL(9,T4474:T4474)</f>
        <v>0</v>
      </c>
    </row>
    <row r="4476" spans="1:20" ht="29" outlineLevel="4" x14ac:dyDescent="0.35">
      <c r="A4476" s="9" t="s">
        <v>37</v>
      </c>
      <c r="B4476" s="9" t="s">
        <v>38</v>
      </c>
      <c r="C4476" s="12" t="s">
        <v>5057</v>
      </c>
      <c r="D4476" s="5" t="s">
        <v>5058</v>
      </c>
      <c r="E4476" s="9" t="s">
        <v>5058</v>
      </c>
      <c r="F4476" s="5" t="s">
        <v>4</v>
      </c>
      <c r="G4476" s="5" t="s">
        <v>45</v>
      </c>
      <c r="H4476" s="5" t="s">
        <v>5063</v>
      </c>
      <c r="I4476" s="4" t="s">
        <v>5064</v>
      </c>
      <c r="J4476" s="5" t="s">
        <v>4</v>
      </c>
      <c r="K4476" s="5" t="s">
        <v>4</v>
      </c>
      <c r="L4476" s="5" t="s">
        <v>4</v>
      </c>
      <c r="M4476" s="5" t="s">
        <v>5</v>
      </c>
      <c r="N4476" s="5" t="s">
        <v>5062</v>
      </c>
      <c r="O4476" s="18">
        <v>44398</v>
      </c>
      <c r="P4476" s="5" t="s">
        <v>7</v>
      </c>
      <c r="Q4476" s="19">
        <v>1701.05</v>
      </c>
      <c r="R4476" s="19">
        <v>0</v>
      </c>
      <c r="S4476" s="19">
        <v>1701.05</v>
      </c>
      <c r="T4476" s="19">
        <v>0</v>
      </c>
    </row>
    <row r="4477" spans="1:20" ht="29" outlineLevel="4" x14ac:dyDescent="0.35">
      <c r="A4477" s="9" t="s">
        <v>37</v>
      </c>
      <c r="B4477" s="9" t="s">
        <v>38</v>
      </c>
      <c r="C4477" s="12" t="s">
        <v>5057</v>
      </c>
      <c r="D4477" s="5" t="s">
        <v>5058</v>
      </c>
      <c r="E4477" s="9" t="s">
        <v>5058</v>
      </c>
      <c r="F4477" s="5" t="s">
        <v>49</v>
      </c>
      <c r="G4477" s="5" t="s">
        <v>4</v>
      </c>
      <c r="H4477" s="5" t="s">
        <v>5063</v>
      </c>
      <c r="I4477" s="4" t="s">
        <v>5064</v>
      </c>
      <c r="J4477" s="5" t="s">
        <v>4</v>
      </c>
      <c r="K4477" s="5" t="s">
        <v>4</v>
      </c>
      <c r="L4477" s="5" t="s">
        <v>4</v>
      </c>
      <c r="M4477" s="5" t="s">
        <v>5</v>
      </c>
      <c r="N4477" s="5" t="s">
        <v>5062</v>
      </c>
      <c r="O4477" s="18">
        <v>44398</v>
      </c>
      <c r="P4477" s="5" t="s">
        <v>7</v>
      </c>
      <c r="Q4477" s="19">
        <v>27216.95</v>
      </c>
      <c r="R4477" s="19">
        <v>27216.95</v>
      </c>
      <c r="S4477" s="19">
        <v>0</v>
      </c>
      <c r="T4477" s="19">
        <v>0</v>
      </c>
    </row>
    <row r="4478" spans="1:20" outlineLevel="3" x14ac:dyDescent="0.35">
      <c r="H4478" s="1" t="s">
        <v>11785</v>
      </c>
      <c r="O4478" s="18"/>
      <c r="Q4478" s="19">
        <f>SUBTOTAL(9,Q4476:Q4477)</f>
        <v>28918</v>
      </c>
      <c r="R4478" s="19">
        <f>SUBTOTAL(9,R4476:R4477)</f>
        <v>27216.95</v>
      </c>
      <c r="S4478" s="19">
        <f>SUBTOTAL(9,S4476:S4477)</f>
        <v>1701.05</v>
      </c>
      <c r="T4478" s="19">
        <f>SUBTOTAL(9,T4476:T4477)</f>
        <v>0</v>
      </c>
    </row>
    <row r="4479" spans="1:20" ht="29" outlineLevel="4" x14ac:dyDescent="0.35">
      <c r="A4479" s="9" t="s">
        <v>37</v>
      </c>
      <c r="B4479" s="9" t="s">
        <v>38</v>
      </c>
      <c r="C4479" s="12" t="s">
        <v>5057</v>
      </c>
      <c r="D4479" s="5" t="s">
        <v>5058</v>
      </c>
      <c r="E4479" s="9" t="s">
        <v>5058</v>
      </c>
      <c r="F4479" s="5" t="s">
        <v>4</v>
      </c>
      <c r="G4479" s="5" t="s">
        <v>50</v>
      </c>
      <c r="H4479" s="5" t="s">
        <v>5066</v>
      </c>
      <c r="I4479" s="4" t="s">
        <v>5067</v>
      </c>
      <c r="J4479" s="5" t="s">
        <v>4</v>
      </c>
      <c r="K4479" s="5" t="s">
        <v>4</v>
      </c>
      <c r="L4479" s="5" t="s">
        <v>4</v>
      </c>
      <c r="M4479" s="5" t="s">
        <v>5</v>
      </c>
      <c r="N4479" s="5" t="s">
        <v>5065</v>
      </c>
      <c r="O4479" s="18">
        <v>44496</v>
      </c>
      <c r="P4479" s="5" t="s">
        <v>7</v>
      </c>
      <c r="Q4479" s="19">
        <v>6612.33</v>
      </c>
      <c r="R4479" s="19">
        <v>0</v>
      </c>
      <c r="S4479" s="19">
        <v>6612.33</v>
      </c>
      <c r="T4479" s="19">
        <v>0</v>
      </c>
    </row>
    <row r="4480" spans="1:20" ht="29" outlineLevel="4" x14ac:dyDescent="0.35">
      <c r="A4480" s="9" t="s">
        <v>37</v>
      </c>
      <c r="B4480" s="9" t="s">
        <v>38</v>
      </c>
      <c r="C4480" s="12" t="s">
        <v>5057</v>
      </c>
      <c r="D4480" s="5" t="s">
        <v>5058</v>
      </c>
      <c r="E4480" s="9" t="s">
        <v>5058</v>
      </c>
      <c r="F4480" s="5" t="s">
        <v>49</v>
      </c>
      <c r="G4480" s="5" t="s">
        <v>4</v>
      </c>
      <c r="H4480" s="5" t="s">
        <v>5066</v>
      </c>
      <c r="I4480" s="4" t="s">
        <v>5067</v>
      </c>
      <c r="J4480" s="5" t="s">
        <v>4</v>
      </c>
      <c r="K4480" s="5" t="s">
        <v>4</v>
      </c>
      <c r="L4480" s="5" t="s">
        <v>4</v>
      </c>
      <c r="M4480" s="5" t="s">
        <v>5</v>
      </c>
      <c r="N4480" s="5" t="s">
        <v>5065</v>
      </c>
      <c r="O4480" s="18">
        <v>44496</v>
      </c>
      <c r="P4480" s="5" t="s">
        <v>7</v>
      </c>
      <c r="Q4480" s="19">
        <v>52898.67</v>
      </c>
      <c r="R4480" s="19">
        <v>52898.67</v>
      </c>
      <c r="S4480" s="19">
        <v>0</v>
      </c>
      <c r="T4480" s="19">
        <v>0</v>
      </c>
    </row>
    <row r="4481" spans="1:20" outlineLevel="3" x14ac:dyDescent="0.35">
      <c r="H4481" s="1" t="s">
        <v>11786</v>
      </c>
      <c r="O4481" s="18"/>
      <c r="Q4481" s="19">
        <f>SUBTOTAL(9,Q4479:Q4480)</f>
        <v>59511</v>
      </c>
      <c r="R4481" s="19">
        <f>SUBTOTAL(9,R4479:R4480)</f>
        <v>52898.67</v>
      </c>
      <c r="S4481" s="19">
        <f>SUBTOTAL(9,S4479:S4480)</f>
        <v>6612.33</v>
      </c>
      <c r="T4481" s="19">
        <f>SUBTOTAL(9,T4479:T4480)</f>
        <v>0</v>
      </c>
    </row>
    <row r="4482" spans="1:20" ht="29" outlineLevel="4" x14ac:dyDescent="0.35">
      <c r="A4482" s="9" t="s">
        <v>37</v>
      </c>
      <c r="B4482" s="9" t="s">
        <v>38</v>
      </c>
      <c r="C4482" s="12" t="s">
        <v>5057</v>
      </c>
      <c r="D4482" s="5" t="s">
        <v>5058</v>
      </c>
      <c r="E4482" s="9" t="s">
        <v>5058</v>
      </c>
      <c r="F4482" s="5" t="s">
        <v>49</v>
      </c>
      <c r="G4482" s="5" t="s">
        <v>4</v>
      </c>
      <c r="H4482" s="5" t="s">
        <v>5069</v>
      </c>
      <c r="I4482" s="4" t="s">
        <v>5070</v>
      </c>
      <c r="J4482" s="5" t="s">
        <v>4</v>
      </c>
      <c r="K4482" s="5" t="s">
        <v>4</v>
      </c>
      <c r="L4482" s="5" t="s">
        <v>4</v>
      </c>
      <c r="M4482" s="5" t="s">
        <v>5</v>
      </c>
      <c r="N4482" s="5" t="s">
        <v>5068</v>
      </c>
      <c r="O4482" s="18">
        <v>44385</v>
      </c>
      <c r="P4482" s="5" t="s">
        <v>7</v>
      </c>
      <c r="Q4482" s="19">
        <v>33304</v>
      </c>
      <c r="R4482" s="19">
        <v>33304</v>
      </c>
      <c r="S4482" s="19">
        <v>0</v>
      </c>
      <c r="T4482" s="19">
        <v>0</v>
      </c>
    </row>
    <row r="4483" spans="1:20" outlineLevel="3" x14ac:dyDescent="0.35">
      <c r="H4483" s="1" t="s">
        <v>11787</v>
      </c>
      <c r="O4483" s="18"/>
      <c r="Q4483" s="19">
        <f>SUBTOTAL(9,Q4482:Q4482)</f>
        <v>33304</v>
      </c>
      <c r="R4483" s="19">
        <f>SUBTOTAL(9,R4482:R4482)</f>
        <v>33304</v>
      </c>
      <c r="S4483" s="19">
        <f>SUBTOTAL(9,S4482:S4482)</f>
        <v>0</v>
      </c>
      <c r="T4483" s="19">
        <f>SUBTOTAL(9,T4482:T4482)</f>
        <v>0</v>
      </c>
    </row>
    <row r="4484" spans="1:20" ht="29" outlineLevel="4" x14ac:dyDescent="0.35">
      <c r="A4484" s="9" t="s">
        <v>37</v>
      </c>
      <c r="B4484" s="9" t="s">
        <v>38</v>
      </c>
      <c r="C4484" s="12" t="s">
        <v>5057</v>
      </c>
      <c r="D4484" s="5" t="s">
        <v>5058</v>
      </c>
      <c r="E4484" s="9" t="s">
        <v>5058</v>
      </c>
      <c r="F4484" s="5" t="s">
        <v>41</v>
      </c>
      <c r="G4484" s="5" t="s">
        <v>4</v>
      </c>
      <c r="H4484" s="5" t="s">
        <v>5072</v>
      </c>
      <c r="I4484" s="4" t="s">
        <v>5073</v>
      </c>
      <c r="J4484" s="5" t="s">
        <v>4</v>
      </c>
      <c r="K4484" s="5" t="s">
        <v>4</v>
      </c>
      <c r="L4484" s="5" t="s">
        <v>4</v>
      </c>
      <c r="M4484" s="5" t="s">
        <v>5</v>
      </c>
      <c r="N4484" s="5" t="s">
        <v>5071</v>
      </c>
      <c r="O4484" s="18">
        <v>44530</v>
      </c>
      <c r="P4484" s="5" t="s">
        <v>7</v>
      </c>
      <c r="Q4484" s="19">
        <v>14630</v>
      </c>
      <c r="R4484" s="19">
        <v>14630</v>
      </c>
      <c r="S4484" s="19">
        <v>0</v>
      </c>
      <c r="T4484" s="19">
        <v>0</v>
      </c>
    </row>
    <row r="4485" spans="1:20" ht="29" outlineLevel="4" x14ac:dyDescent="0.35">
      <c r="A4485" s="9" t="s">
        <v>37</v>
      </c>
      <c r="B4485" s="9" t="s">
        <v>38</v>
      </c>
      <c r="C4485" s="12" t="s">
        <v>5057</v>
      </c>
      <c r="D4485" s="5" t="s">
        <v>5058</v>
      </c>
      <c r="E4485" s="9" t="s">
        <v>5058</v>
      </c>
      <c r="F4485" s="5" t="s">
        <v>41</v>
      </c>
      <c r="G4485" s="5" t="s">
        <v>4</v>
      </c>
      <c r="H4485" s="5" t="s">
        <v>5072</v>
      </c>
      <c r="I4485" s="4" t="s">
        <v>5073</v>
      </c>
      <c r="J4485" s="5" t="s">
        <v>4</v>
      </c>
      <c r="K4485" s="5" t="s">
        <v>4</v>
      </c>
      <c r="L4485" s="5" t="s">
        <v>4</v>
      </c>
      <c r="M4485" s="5" t="s">
        <v>5</v>
      </c>
      <c r="N4485" s="5" t="s">
        <v>5074</v>
      </c>
      <c r="O4485" s="18">
        <v>44638</v>
      </c>
      <c r="P4485" s="5" t="s">
        <v>7</v>
      </c>
      <c r="Q4485" s="19">
        <v>18148</v>
      </c>
      <c r="R4485" s="19">
        <v>18148</v>
      </c>
      <c r="S4485" s="19">
        <v>0</v>
      </c>
      <c r="T4485" s="19">
        <v>0</v>
      </c>
    </row>
    <row r="4486" spans="1:20" ht="29" outlineLevel="4" x14ac:dyDescent="0.35">
      <c r="A4486" s="9" t="s">
        <v>37</v>
      </c>
      <c r="B4486" s="9" t="s">
        <v>38</v>
      </c>
      <c r="C4486" s="12" t="s">
        <v>5057</v>
      </c>
      <c r="D4486" s="5" t="s">
        <v>5058</v>
      </c>
      <c r="E4486" s="9" t="s">
        <v>5058</v>
      </c>
      <c r="F4486" s="5" t="s">
        <v>41</v>
      </c>
      <c r="G4486" s="5" t="s">
        <v>4</v>
      </c>
      <c r="H4486" s="5" t="s">
        <v>5072</v>
      </c>
      <c r="I4486" s="4" t="s">
        <v>5073</v>
      </c>
      <c r="J4486" s="5" t="s">
        <v>4</v>
      </c>
      <c r="K4486" s="5" t="s">
        <v>4</v>
      </c>
      <c r="L4486" s="5" t="s">
        <v>4</v>
      </c>
      <c r="M4486" s="5" t="s">
        <v>5</v>
      </c>
      <c r="N4486" s="5" t="s">
        <v>5075</v>
      </c>
      <c r="O4486" s="18">
        <v>44715</v>
      </c>
      <c r="P4486" s="5" t="s">
        <v>7</v>
      </c>
      <c r="Q4486" s="19">
        <v>7222</v>
      </c>
      <c r="R4486" s="19">
        <v>7222</v>
      </c>
      <c r="S4486" s="19">
        <v>0</v>
      </c>
      <c r="T4486" s="19">
        <v>0</v>
      </c>
    </row>
    <row r="4487" spans="1:20" outlineLevel="3" x14ac:dyDescent="0.35">
      <c r="H4487" s="1" t="s">
        <v>11788</v>
      </c>
      <c r="O4487" s="18"/>
      <c r="Q4487" s="19">
        <f>SUBTOTAL(9,Q4484:Q4486)</f>
        <v>40000</v>
      </c>
      <c r="R4487" s="19">
        <f>SUBTOTAL(9,R4484:R4486)</f>
        <v>40000</v>
      </c>
      <c r="S4487" s="19">
        <f>SUBTOTAL(9,S4484:S4486)</f>
        <v>0</v>
      </c>
      <c r="T4487" s="19">
        <f>SUBTOTAL(9,T4484:T4486)</f>
        <v>0</v>
      </c>
    </row>
    <row r="4488" spans="1:20" ht="29" outlineLevel="4" x14ac:dyDescent="0.35">
      <c r="A4488" s="9" t="s">
        <v>37</v>
      </c>
      <c r="B4488" s="9" t="s">
        <v>38</v>
      </c>
      <c r="C4488" s="12" t="s">
        <v>5057</v>
      </c>
      <c r="D4488" s="5" t="s">
        <v>5058</v>
      </c>
      <c r="E4488" s="9" t="s">
        <v>5058</v>
      </c>
      <c r="F4488" s="5" t="s">
        <v>4</v>
      </c>
      <c r="G4488" s="5" t="s">
        <v>45</v>
      </c>
      <c r="H4488" s="5" t="s">
        <v>5077</v>
      </c>
      <c r="I4488" s="4" t="s">
        <v>5078</v>
      </c>
      <c r="J4488" s="5" t="s">
        <v>4</v>
      </c>
      <c r="K4488" s="5" t="s">
        <v>4</v>
      </c>
      <c r="L4488" s="5" t="s">
        <v>4</v>
      </c>
      <c r="M4488" s="5" t="s">
        <v>5</v>
      </c>
      <c r="N4488" s="5" t="s">
        <v>5076</v>
      </c>
      <c r="O4488" s="18">
        <v>44496</v>
      </c>
      <c r="P4488" s="5" t="s">
        <v>7</v>
      </c>
      <c r="Q4488" s="19">
        <v>760.6</v>
      </c>
      <c r="R4488" s="19">
        <v>0</v>
      </c>
      <c r="S4488" s="19">
        <v>760.6</v>
      </c>
      <c r="T4488" s="19">
        <v>0</v>
      </c>
    </row>
    <row r="4489" spans="1:20" ht="29" outlineLevel="4" x14ac:dyDescent="0.35">
      <c r="A4489" s="9" t="s">
        <v>37</v>
      </c>
      <c r="B4489" s="9" t="s">
        <v>38</v>
      </c>
      <c r="C4489" s="12" t="s">
        <v>5057</v>
      </c>
      <c r="D4489" s="5" t="s">
        <v>5058</v>
      </c>
      <c r="E4489" s="9" t="s">
        <v>5058</v>
      </c>
      <c r="F4489" s="5" t="s">
        <v>4</v>
      </c>
      <c r="G4489" s="5" t="s">
        <v>45</v>
      </c>
      <c r="H4489" s="5" t="s">
        <v>5077</v>
      </c>
      <c r="I4489" s="4" t="s">
        <v>5078</v>
      </c>
      <c r="J4489" s="5" t="s">
        <v>4</v>
      </c>
      <c r="K4489" s="5" t="s">
        <v>4</v>
      </c>
      <c r="L4489" s="5" t="s">
        <v>4</v>
      </c>
      <c r="M4489" s="5" t="s">
        <v>5</v>
      </c>
      <c r="N4489" s="5" t="s">
        <v>5079</v>
      </c>
      <c r="O4489" s="18">
        <v>44650</v>
      </c>
      <c r="P4489" s="5" t="s">
        <v>7</v>
      </c>
      <c r="Q4489" s="19">
        <v>1925.12</v>
      </c>
      <c r="R4489" s="19">
        <v>0</v>
      </c>
      <c r="S4489" s="19">
        <v>1925.12</v>
      </c>
      <c r="T4489" s="19">
        <v>0</v>
      </c>
    </row>
    <row r="4490" spans="1:20" ht="29" outlineLevel="4" x14ac:dyDescent="0.35">
      <c r="A4490" s="9" t="s">
        <v>37</v>
      </c>
      <c r="B4490" s="9" t="s">
        <v>38</v>
      </c>
      <c r="C4490" s="12" t="s">
        <v>5057</v>
      </c>
      <c r="D4490" s="5" t="s">
        <v>5058</v>
      </c>
      <c r="E4490" s="9" t="s">
        <v>5058</v>
      </c>
      <c r="F4490" s="5" t="s">
        <v>4</v>
      </c>
      <c r="G4490" s="5" t="s">
        <v>45</v>
      </c>
      <c r="H4490" s="5" t="s">
        <v>5077</v>
      </c>
      <c r="I4490" s="4" t="s">
        <v>5078</v>
      </c>
      <c r="J4490" s="5" t="s">
        <v>4</v>
      </c>
      <c r="K4490" s="5" t="s">
        <v>4</v>
      </c>
      <c r="L4490" s="5" t="s">
        <v>4</v>
      </c>
      <c r="M4490" s="5" t="s">
        <v>5</v>
      </c>
      <c r="N4490" s="5" t="s">
        <v>5080</v>
      </c>
      <c r="O4490" s="18">
        <v>44735</v>
      </c>
      <c r="P4490" s="5" t="s">
        <v>7</v>
      </c>
      <c r="Q4490" s="19">
        <v>1782.6</v>
      </c>
      <c r="R4490" s="19">
        <v>0</v>
      </c>
      <c r="S4490" s="19">
        <v>1782.6</v>
      </c>
      <c r="T4490" s="19">
        <v>0</v>
      </c>
    </row>
    <row r="4491" spans="1:20" ht="29" outlineLevel="4" x14ac:dyDescent="0.35">
      <c r="A4491" s="9" t="s">
        <v>37</v>
      </c>
      <c r="B4491" s="9" t="s">
        <v>38</v>
      </c>
      <c r="C4491" s="12" t="s">
        <v>5057</v>
      </c>
      <c r="D4491" s="5" t="s">
        <v>5058</v>
      </c>
      <c r="E4491" s="9" t="s">
        <v>5058</v>
      </c>
      <c r="F4491" s="5" t="s">
        <v>49</v>
      </c>
      <c r="G4491" s="5" t="s">
        <v>4</v>
      </c>
      <c r="H4491" s="5" t="s">
        <v>5077</v>
      </c>
      <c r="I4491" s="4" t="s">
        <v>5078</v>
      </c>
      <c r="J4491" s="5" t="s">
        <v>4</v>
      </c>
      <c r="K4491" s="5" t="s">
        <v>4</v>
      </c>
      <c r="L4491" s="5" t="s">
        <v>4</v>
      </c>
      <c r="M4491" s="5" t="s">
        <v>5</v>
      </c>
      <c r="N4491" s="5" t="s">
        <v>5076</v>
      </c>
      <c r="O4491" s="18">
        <v>44496</v>
      </c>
      <c r="P4491" s="5" t="s">
        <v>7</v>
      </c>
      <c r="Q4491" s="19">
        <v>12170.4</v>
      </c>
      <c r="R4491" s="19">
        <v>12170.4</v>
      </c>
      <c r="S4491" s="19">
        <v>0</v>
      </c>
      <c r="T4491" s="19">
        <v>0</v>
      </c>
    </row>
    <row r="4492" spans="1:20" ht="29" outlineLevel="4" x14ac:dyDescent="0.35">
      <c r="A4492" s="9" t="s">
        <v>37</v>
      </c>
      <c r="B4492" s="9" t="s">
        <v>38</v>
      </c>
      <c r="C4492" s="12" t="s">
        <v>5057</v>
      </c>
      <c r="D4492" s="5" t="s">
        <v>5058</v>
      </c>
      <c r="E4492" s="9" t="s">
        <v>5058</v>
      </c>
      <c r="F4492" s="5" t="s">
        <v>49</v>
      </c>
      <c r="G4492" s="5" t="s">
        <v>4</v>
      </c>
      <c r="H4492" s="5" t="s">
        <v>5077</v>
      </c>
      <c r="I4492" s="4" t="s">
        <v>5078</v>
      </c>
      <c r="J4492" s="5" t="s">
        <v>4</v>
      </c>
      <c r="K4492" s="5" t="s">
        <v>4</v>
      </c>
      <c r="L4492" s="5" t="s">
        <v>4</v>
      </c>
      <c r="M4492" s="5" t="s">
        <v>5</v>
      </c>
      <c r="N4492" s="5" t="s">
        <v>5079</v>
      </c>
      <c r="O4492" s="18">
        <v>44650</v>
      </c>
      <c r="P4492" s="5" t="s">
        <v>7</v>
      </c>
      <c r="Q4492" s="19">
        <v>30803.88</v>
      </c>
      <c r="R4492" s="19">
        <v>30803.88</v>
      </c>
      <c r="S4492" s="19">
        <v>0</v>
      </c>
      <c r="T4492" s="19">
        <v>0</v>
      </c>
    </row>
    <row r="4493" spans="1:20" ht="29" outlineLevel="4" x14ac:dyDescent="0.35">
      <c r="A4493" s="9" t="s">
        <v>37</v>
      </c>
      <c r="B4493" s="9" t="s">
        <v>38</v>
      </c>
      <c r="C4493" s="12" t="s">
        <v>5057</v>
      </c>
      <c r="D4493" s="5" t="s">
        <v>5058</v>
      </c>
      <c r="E4493" s="9" t="s">
        <v>5058</v>
      </c>
      <c r="F4493" s="5" t="s">
        <v>49</v>
      </c>
      <c r="G4493" s="5" t="s">
        <v>4</v>
      </c>
      <c r="H4493" s="5" t="s">
        <v>5077</v>
      </c>
      <c r="I4493" s="4" t="s">
        <v>5078</v>
      </c>
      <c r="J4493" s="5" t="s">
        <v>4</v>
      </c>
      <c r="K4493" s="5" t="s">
        <v>4</v>
      </c>
      <c r="L4493" s="5" t="s">
        <v>4</v>
      </c>
      <c r="M4493" s="5" t="s">
        <v>5</v>
      </c>
      <c r="N4493" s="5" t="s">
        <v>5080</v>
      </c>
      <c r="O4493" s="18">
        <v>44735</v>
      </c>
      <c r="P4493" s="5" t="s">
        <v>7</v>
      </c>
      <c r="Q4493" s="19">
        <v>28523.4</v>
      </c>
      <c r="R4493" s="19">
        <v>28523.4</v>
      </c>
      <c r="S4493" s="19">
        <v>0</v>
      </c>
      <c r="T4493" s="19">
        <v>0</v>
      </c>
    </row>
    <row r="4494" spans="1:20" outlineLevel="3" x14ac:dyDescent="0.35">
      <c r="H4494" s="1" t="s">
        <v>11789</v>
      </c>
      <c r="O4494" s="18"/>
      <c r="Q4494" s="19">
        <f>SUBTOTAL(9,Q4488:Q4493)</f>
        <v>75966</v>
      </c>
      <c r="R4494" s="19">
        <f>SUBTOTAL(9,R4488:R4493)</f>
        <v>71497.679999999993</v>
      </c>
      <c r="S4494" s="19">
        <f>SUBTOTAL(9,S4488:S4493)</f>
        <v>4468.32</v>
      </c>
      <c r="T4494" s="19">
        <f>SUBTOTAL(9,T4488:T4493)</f>
        <v>0</v>
      </c>
    </row>
    <row r="4495" spans="1:20" outlineLevel="2" x14ac:dyDescent="0.35">
      <c r="C4495" s="11" t="s">
        <v>10386</v>
      </c>
      <c r="O4495" s="18"/>
      <c r="Q4495" s="19">
        <f>SUBTOTAL(9,Q4474:Q4493)</f>
        <v>261667</v>
      </c>
      <c r="R4495" s="19">
        <f>SUBTOTAL(9,R4474:R4493)</f>
        <v>248885.3</v>
      </c>
      <c r="S4495" s="19">
        <f>SUBTOTAL(9,S4474:S4493)</f>
        <v>12781.699999999999</v>
      </c>
      <c r="T4495" s="19">
        <f>SUBTOTAL(9,T4474:T4493)</f>
        <v>0</v>
      </c>
    </row>
    <row r="4496" spans="1:20" ht="29" outlineLevel="4" x14ac:dyDescent="0.35">
      <c r="A4496" s="9" t="s">
        <v>74</v>
      </c>
      <c r="B4496" s="9" t="s">
        <v>75</v>
      </c>
      <c r="C4496" s="12" t="s">
        <v>5081</v>
      </c>
      <c r="D4496" s="5" t="s">
        <v>5082</v>
      </c>
      <c r="E4496" s="9" t="s">
        <v>5082</v>
      </c>
      <c r="F4496" s="5" t="s">
        <v>4</v>
      </c>
      <c r="G4496" s="5" t="s">
        <v>729</v>
      </c>
      <c r="H4496" s="5" t="s">
        <v>5084</v>
      </c>
      <c r="I4496" s="4" t="s">
        <v>5085</v>
      </c>
      <c r="J4496" s="5" t="s">
        <v>4</v>
      </c>
      <c r="K4496" s="5" t="s">
        <v>4</v>
      </c>
      <c r="L4496" s="5" t="s">
        <v>4</v>
      </c>
      <c r="M4496" s="5" t="s">
        <v>5</v>
      </c>
      <c r="N4496" s="5" t="s">
        <v>5083</v>
      </c>
      <c r="O4496" s="18">
        <v>44575</v>
      </c>
      <c r="P4496" s="5" t="s">
        <v>7</v>
      </c>
      <c r="Q4496" s="19">
        <v>108</v>
      </c>
      <c r="R4496" s="19">
        <v>0</v>
      </c>
      <c r="S4496" s="19">
        <v>108</v>
      </c>
      <c r="T4496" s="19">
        <v>0</v>
      </c>
    </row>
    <row r="4497" spans="1:20" outlineLevel="3" x14ac:dyDescent="0.35">
      <c r="H4497" s="1" t="s">
        <v>11790</v>
      </c>
      <c r="O4497" s="18"/>
      <c r="Q4497" s="19">
        <f>SUBTOTAL(9,Q4496:Q4496)</f>
        <v>108</v>
      </c>
      <c r="R4497" s="19">
        <f>SUBTOTAL(9,R4496:R4496)</f>
        <v>0</v>
      </c>
      <c r="S4497" s="19">
        <f>SUBTOTAL(9,S4496:S4496)</f>
        <v>108</v>
      </c>
      <c r="T4497" s="19">
        <f>SUBTOTAL(9,T4496:T4496)</f>
        <v>0</v>
      </c>
    </row>
    <row r="4498" spans="1:20" outlineLevel="4" x14ac:dyDescent="0.35">
      <c r="A4498" s="9" t="s">
        <v>74</v>
      </c>
      <c r="B4498" s="9" t="s">
        <v>75</v>
      </c>
      <c r="C4498" s="12" t="s">
        <v>5081</v>
      </c>
      <c r="D4498" s="5" t="s">
        <v>5082</v>
      </c>
      <c r="E4498" s="9" t="s">
        <v>5082</v>
      </c>
      <c r="F4498" s="5" t="s">
        <v>77</v>
      </c>
      <c r="G4498" s="5" t="s">
        <v>4</v>
      </c>
      <c r="H4498" s="5" t="s">
        <v>5087</v>
      </c>
      <c r="I4498" s="4" t="s">
        <v>5088</v>
      </c>
      <c r="J4498" s="5" t="s">
        <v>4</v>
      </c>
      <c r="K4498" s="5" t="s">
        <v>4</v>
      </c>
      <c r="L4498" s="5" t="s">
        <v>4</v>
      </c>
      <c r="M4498" s="5" t="s">
        <v>5</v>
      </c>
      <c r="N4498" s="5" t="s">
        <v>5086</v>
      </c>
      <c r="O4498" s="18">
        <v>44540</v>
      </c>
      <c r="P4498" s="5" t="s">
        <v>7</v>
      </c>
      <c r="Q4498" s="19">
        <v>56984</v>
      </c>
      <c r="R4498" s="19">
        <v>56984</v>
      </c>
      <c r="S4498" s="19">
        <v>0</v>
      </c>
      <c r="T4498" s="19">
        <v>0</v>
      </c>
    </row>
    <row r="4499" spans="1:20" outlineLevel="4" x14ac:dyDescent="0.35">
      <c r="A4499" s="9" t="s">
        <v>74</v>
      </c>
      <c r="B4499" s="9" t="s">
        <v>75</v>
      </c>
      <c r="C4499" s="12" t="s">
        <v>5081</v>
      </c>
      <c r="D4499" s="5" t="s">
        <v>5082</v>
      </c>
      <c r="E4499" s="9" t="s">
        <v>5082</v>
      </c>
      <c r="F4499" s="5" t="s">
        <v>77</v>
      </c>
      <c r="G4499" s="5" t="s">
        <v>4</v>
      </c>
      <c r="H4499" s="5" t="s">
        <v>5087</v>
      </c>
      <c r="I4499" s="4" t="s">
        <v>5088</v>
      </c>
      <c r="J4499" s="5" t="s">
        <v>4</v>
      </c>
      <c r="K4499" s="5" t="s">
        <v>4</v>
      </c>
      <c r="L4499" s="5" t="s">
        <v>4</v>
      </c>
      <c r="M4499" s="5" t="s">
        <v>5</v>
      </c>
      <c r="N4499" s="5" t="s">
        <v>5089</v>
      </c>
      <c r="O4499" s="18">
        <v>44579</v>
      </c>
      <c r="P4499" s="5" t="s">
        <v>7</v>
      </c>
      <c r="Q4499" s="19">
        <v>5817</v>
      </c>
      <c r="R4499" s="19">
        <v>5817</v>
      </c>
      <c r="S4499" s="19">
        <v>0</v>
      </c>
      <c r="T4499" s="19">
        <v>0</v>
      </c>
    </row>
    <row r="4500" spans="1:20" outlineLevel="3" x14ac:dyDescent="0.35">
      <c r="H4500" s="1" t="s">
        <v>11791</v>
      </c>
      <c r="O4500" s="18"/>
      <c r="Q4500" s="19">
        <f>SUBTOTAL(9,Q4498:Q4499)</f>
        <v>62801</v>
      </c>
      <c r="R4500" s="19">
        <f>SUBTOTAL(9,R4498:R4499)</f>
        <v>62801</v>
      </c>
      <c r="S4500" s="19">
        <f>SUBTOTAL(9,S4498:S4499)</f>
        <v>0</v>
      </c>
      <c r="T4500" s="19">
        <f>SUBTOTAL(9,T4498:T4499)</f>
        <v>0</v>
      </c>
    </row>
    <row r="4501" spans="1:20" ht="29" outlineLevel="4" x14ac:dyDescent="0.35">
      <c r="A4501" s="9" t="s">
        <v>74</v>
      </c>
      <c r="B4501" s="9" t="s">
        <v>75</v>
      </c>
      <c r="C4501" s="12" t="s">
        <v>5081</v>
      </c>
      <c r="D4501" s="5" t="s">
        <v>5082</v>
      </c>
      <c r="E4501" s="9" t="s">
        <v>5082</v>
      </c>
      <c r="F4501" s="5" t="s">
        <v>4</v>
      </c>
      <c r="G4501" s="5" t="s">
        <v>729</v>
      </c>
      <c r="H4501" s="5" t="s">
        <v>5091</v>
      </c>
      <c r="I4501" s="4" t="s">
        <v>5085</v>
      </c>
      <c r="J4501" s="5" t="s">
        <v>4</v>
      </c>
      <c r="K4501" s="5" t="s">
        <v>4</v>
      </c>
      <c r="L4501" s="5" t="s">
        <v>4</v>
      </c>
      <c r="M4501" s="5" t="s">
        <v>5</v>
      </c>
      <c r="N4501" s="5" t="s">
        <v>5090</v>
      </c>
      <c r="O4501" s="18">
        <v>44579</v>
      </c>
      <c r="P4501" s="5" t="s">
        <v>7</v>
      </c>
      <c r="Q4501" s="19">
        <v>15583</v>
      </c>
      <c r="R4501" s="19">
        <v>0</v>
      </c>
      <c r="S4501" s="19">
        <v>15583</v>
      </c>
      <c r="T4501" s="19">
        <v>0</v>
      </c>
    </row>
    <row r="4502" spans="1:20" ht="29" outlineLevel="4" x14ac:dyDescent="0.35">
      <c r="A4502" s="9" t="s">
        <v>74</v>
      </c>
      <c r="B4502" s="9" t="s">
        <v>75</v>
      </c>
      <c r="C4502" s="12" t="s">
        <v>5081</v>
      </c>
      <c r="D4502" s="5" t="s">
        <v>5082</v>
      </c>
      <c r="E4502" s="9" t="s">
        <v>5082</v>
      </c>
      <c r="F4502" s="5" t="s">
        <v>4</v>
      </c>
      <c r="G4502" s="5" t="s">
        <v>729</v>
      </c>
      <c r="H4502" s="5" t="s">
        <v>5091</v>
      </c>
      <c r="I4502" s="4" t="s">
        <v>5085</v>
      </c>
      <c r="J4502" s="5" t="s">
        <v>4</v>
      </c>
      <c r="K4502" s="5" t="s">
        <v>4</v>
      </c>
      <c r="L4502" s="5" t="s">
        <v>4</v>
      </c>
      <c r="M4502" s="5" t="s">
        <v>5</v>
      </c>
      <c r="N4502" s="5" t="s">
        <v>5092</v>
      </c>
      <c r="O4502" s="18">
        <v>44739</v>
      </c>
      <c r="P4502" s="5" t="s">
        <v>7</v>
      </c>
      <c r="Q4502" s="19">
        <v>114822</v>
      </c>
      <c r="R4502" s="19">
        <v>0</v>
      </c>
      <c r="S4502" s="19">
        <v>114822</v>
      </c>
      <c r="T4502" s="19">
        <v>0</v>
      </c>
    </row>
    <row r="4503" spans="1:20" outlineLevel="3" x14ac:dyDescent="0.35">
      <c r="H4503" s="1" t="s">
        <v>11792</v>
      </c>
      <c r="O4503" s="18"/>
      <c r="Q4503" s="19">
        <f>SUBTOTAL(9,Q4501:Q4502)</f>
        <v>130405</v>
      </c>
      <c r="R4503" s="19">
        <f>SUBTOTAL(9,R4501:R4502)</f>
        <v>0</v>
      </c>
      <c r="S4503" s="19">
        <f>SUBTOTAL(9,S4501:S4502)</f>
        <v>130405</v>
      </c>
      <c r="T4503" s="19">
        <f>SUBTOTAL(9,T4501:T4502)</f>
        <v>0</v>
      </c>
    </row>
    <row r="4504" spans="1:20" outlineLevel="4" x14ac:dyDescent="0.35">
      <c r="A4504" s="9" t="s">
        <v>74</v>
      </c>
      <c r="B4504" s="9" t="s">
        <v>75</v>
      </c>
      <c r="C4504" s="12" t="s">
        <v>5081</v>
      </c>
      <c r="D4504" s="5" t="s">
        <v>5082</v>
      </c>
      <c r="E4504" s="9" t="s">
        <v>5082</v>
      </c>
      <c r="F4504" s="5" t="s">
        <v>77</v>
      </c>
      <c r="G4504" s="5" t="s">
        <v>4</v>
      </c>
      <c r="H4504" s="5" t="s">
        <v>5094</v>
      </c>
      <c r="I4504" s="4" t="s">
        <v>5088</v>
      </c>
      <c r="J4504" s="5" t="s">
        <v>4</v>
      </c>
      <c r="K4504" s="5" t="s">
        <v>4</v>
      </c>
      <c r="L4504" s="5" t="s">
        <v>4</v>
      </c>
      <c r="M4504" s="5" t="s">
        <v>5</v>
      </c>
      <c r="N4504" s="5" t="s">
        <v>5093</v>
      </c>
      <c r="O4504" s="18">
        <v>44686</v>
      </c>
      <c r="P4504" s="5" t="s">
        <v>7</v>
      </c>
      <c r="Q4504" s="19">
        <v>25042</v>
      </c>
      <c r="R4504" s="19">
        <v>25042</v>
      </c>
      <c r="S4504" s="19">
        <v>0</v>
      </c>
      <c r="T4504" s="19">
        <v>0</v>
      </c>
    </row>
    <row r="4505" spans="1:20" outlineLevel="3" x14ac:dyDescent="0.35">
      <c r="H4505" s="1" t="s">
        <v>11793</v>
      </c>
      <c r="O4505" s="18"/>
      <c r="Q4505" s="19">
        <f>SUBTOTAL(9,Q4504:Q4504)</f>
        <v>25042</v>
      </c>
      <c r="R4505" s="19">
        <f>SUBTOTAL(9,R4504:R4504)</f>
        <v>25042</v>
      </c>
      <c r="S4505" s="19">
        <f>SUBTOTAL(9,S4504:S4504)</f>
        <v>0</v>
      </c>
      <c r="T4505" s="19">
        <f>SUBTOTAL(9,T4504:T4504)</f>
        <v>0</v>
      </c>
    </row>
    <row r="4506" spans="1:20" outlineLevel="2" x14ac:dyDescent="0.35">
      <c r="C4506" s="11" t="s">
        <v>10387</v>
      </c>
      <c r="O4506" s="18"/>
      <c r="Q4506" s="19">
        <f>SUBTOTAL(9,Q4496:Q4504)</f>
        <v>218356</v>
      </c>
      <c r="R4506" s="19">
        <f>SUBTOTAL(9,R4496:R4504)</f>
        <v>87843</v>
      </c>
      <c r="S4506" s="19">
        <f>SUBTOTAL(9,S4496:S4504)</f>
        <v>130513</v>
      </c>
      <c r="T4506" s="19">
        <f>SUBTOTAL(9,T4496:T4504)</f>
        <v>0</v>
      </c>
    </row>
    <row r="4507" spans="1:20" outlineLevel="4" x14ac:dyDescent="0.35">
      <c r="A4507" s="9" t="s">
        <v>150</v>
      </c>
      <c r="B4507" s="9" t="s">
        <v>151</v>
      </c>
      <c r="C4507" s="12" t="s">
        <v>5095</v>
      </c>
      <c r="D4507" s="5" t="s">
        <v>5096</v>
      </c>
      <c r="E4507" s="9" t="s">
        <v>5096</v>
      </c>
      <c r="F4507" s="5" t="s">
        <v>12474</v>
      </c>
      <c r="G4507" s="5" t="s">
        <v>4</v>
      </c>
      <c r="H4507" s="5" t="s">
        <v>5099</v>
      </c>
      <c r="I4507" s="4" t="s">
        <v>12682</v>
      </c>
      <c r="J4507" s="5" t="s">
        <v>5097</v>
      </c>
      <c r="K4507" s="5" t="s">
        <v>4</v>
      </c>
      <c r="L4507" s="5" t="s">
        <v>4</v>
      </c>
      <c r="M4507" s="5" t="s">
        <v>5</v>
      </c>
      <c r="N4507" s="5" t="s">
        <v>5098</v>
      </c>
      <c r="O4507" s="18">
        <v>44424</v>
      </c>
      <c r="P4507" s="5" t="s">
        <v>7</v>
      </c>
      <c r="Q4507" s="19">
        <v>23972.43</v>
      </c>
      <c r="R4507" s="19">
        <v>23972.43</v>
      </c>
      <c r="S4507" s="19">
        <v>0</v>
      </c>
      <c r="T4507" s="19">
        <v>0</v>
      </c>
    </row>
    <row r="4508" spans="1:20" outlineLevel="3" x14ac:dyDescent="0.35">
      <c r="H4508" s="1" t="s">
        <v>11794</v>
      </c>
      <c r="O4508" s="18"/>
      <c r="Q4508" s="19">
        <f>SUBTOTAL(9,Q4507:Q4507)</f>
        <v>23972.43</v>
      </c>
      <c r="R4508" s="19">
        <f>SUBTOTAL(9,R4507:R4507)</f>
        <v>23972.43</v>
      </c>
      <c r="S4508" s="19">
        <f>SUBTOTAL(9,S4507:S4507)</f>
        <v>0</v>
      </c>
      <c r="T4508" s="19">
        <f>SUBTOTAL(9,T4507:T4507)</f>
        <v>0</v>
      </c>
    </row>
    <row r="4509" spans="1:20" ht="29" outlineLevel="4" x14ac:dyDescent="0.35">
      <c r="A4509" s="9" t="s">
        <v>526</v>
      </c>
      <c r="B4509" s="9" t="s">
        <v>527</v>
      </c>
      <c r="C4509" s="12" t="s">
        <v>5095</v>
      </c>
      <c r="D4509" s="5" t="s">
        <v>5100</v>
      </c>
      <c r="E4509" s="9" t="s">
        <v>5100</v>
      </c>
      <c r="F4509" s="5" t="s">
        <v>529</v>
      </c>
      <c r="G4509" s="5" t="s">
        <v>4</v>
      </c>
      <c r="H4509" s="5" t="s">
        <v>5103</v>
      </c>
      <c r="I4509" s="4" t="s">
        <v>5104</v>
      </c>
      <c r="J4509" s="5" t="s">
        <v>4</v>
      </c>
      <c r="K4509" s="5" t="s">
        <v>4</v>
      </c>
      <c r="L4509" s="5" t="s">
        <v>4</v>
      </c>
      <c r="M4509" s="5" t="s">
        <v>5</v>
      </c>
      <c r="N4509" s="5" t="s">
        <v>5105</v>
      </c>
      <c r="O4509" s="18">
        <v>44392</v>
      </c>
      <c r="P4509" s="5" t="s">
        <v>5106</v>
      </c>
      <c r="Q4509" s="19">
        <v>17126.47</v>
      </c>
      <c r="R4509" s="19">
        <v>17126.47</v>
      </c>
      <c r="S4509" s="19">
        <v>0</v>
      </c>
      <c r="T4509" s="19">
        <v>0</v>
      </c>
    </row>
    <row r="4510" spans="1:20" ht="29" outlineLevel="4" x14ac:dyDescent="0.35">
      <c r="A4510" s="9" t="s">
        <v>526</v>
      </c>
      <c r="B4510" s="9" t="s">
        <v>527</v>
      </c>
      <c r="C4510" s="12" t="s">
        <v>5095</v>
      </c>
      <c r="D4510" s="5" t="s">
        <v>5100</v>
      </c>
      <c r="E4510" s="9" t="s">
        <v>5100</v>
      </c>
      <c r="F4510" s="5" t="s">
        <v>529</v>
      </c>
      <c r="G4510" s="5" t="s">
        <v>4</v>
      </c>
      <c r="H4510" s="5" t="s">
        <v>5103</v>
      </c>
      <c r="I4510" s="4" t="s">
        <v>5104</v>
      </c>
      <c r="J4510" s="5" t="s">
        <v>4</v>
      </c>
      <c r="K4510" s="5" t="s">
        <v>4</v>
      </c>
      <c r="L4510" s="5" t="s">
        <v>4</v>
      </c>
      <c r="M4510" s="5" t="s">
        <v>5</v>
      </c>
      <c r="N4510" s="5" t="s">
        <v>5107</v>
      </c>
      <c r="O4510" s="18">
        <v>44431</v>
      </c>
      <c r="P4510" s="5" t="s">
        <v>5108</v>
      </c>
      <c r="Q4510" s="19">
        <v>7265.77</v>
      </c>
      <c r="R4510" s="19">
        <v>7265.77</v>
      </c>
      <c r="S4510" s="19">
        <v>0</v>
      </c>
      <c r="T4510" s="19">
        <v>0</v>
      </c>
    </row>
    <row r="4511" spans="1:20" ht="29" outlineLevel="4" x14ac:dyDescent="0.35">
      <c r="A4511" s="9" t="s">
        <v>526</v>
      </c>
      <c r="B4511" s="9" t="s">
        <v>527</v>
      </c>
      <c r="C4511" s="12" t="s">
        <v>5095</v>
      </c>
      <c r="D4511" s="5" t="s">
        <v>5100</v>
      </c>
      <c r="E4511" s="9" t="s">
        <v>5100</v>
      </c>
      <c r="F4511" s="5" t="s">
        <v>529</v>
      </c>
      <c r="G4511" s="5" t="s">
        <v>4</v>
      </c>
      <c r="H4511" s="5" t="s">
        <v>5103</v>
      </c>
      <c r="I4511" s="4" t="s">
        <v>5104</v>
      </c>
      <c r="J4511" s="5" t="s">
        <v>4</v>
      </c>
      <c r="K4511" s="5" t="s">
        <v>4</v>
      </c>
      <c r="L4511" s="5" t="s">
        <v>4</v>
      </c>
      <c r="M4511" s="5" t="s">
        <v>5</v>
      </c>
      <c r="N4511" s="5" t="s">
        <v>5109</v>
      </c>
      <c r="O4511" s="18">
        <v>44487</v>
      </c>
      <c r="P4511" s="5" t="s">
        <v>5110</v>
      </c>
      <c r="Q4511" s="19">
        <v>9569.4</v>
      </c>
      <c r="R4511" s="19">
        <v>9569.4</v>
      </c>
      <c r="S4511" s="19">
        <v>0</v>
      </c>
      <c r="T4511" s="19">
        <v>0</v>
      </c>
    </row>
    <row r="4512" spans="1:20" ht="29" outlineLevel="4" x14ac:dyDescent="0.35">
      <c r="A4512" s="9" t="s">
        <v>526</v>
      </c>
      <c r="B4512" s="9" t="s">
        <v>527</v>
      </c>
      <c r="C4512" s="12" t="s">
        <v>5095</v>
      </c>
      <c r="D4512" s="5" t="s">
        <v>5100</v>
      </c>
      <c r="E4512" s="9" t="s">
        <v>5100</v>
      </c>
      <c r="F4512" s="5" t="s">
        <v>529</v>
      </c>
      <c r="G4512" s="5" t="s">
        <v>4</v>
      </c>
      <c r="H4512" s="5" t="s">
        <v>5103</v>
      </c>
      <c r="I4512" s="4" t="s">
        <v>5104</v>
      </c>
      <c r="J4512" s="5" t="s">
        <v>4</v>
      </c>
      <c r="K4512" s="5" t="s">
        <v>4</v>
      </c>
      <c r="L4512" s="5" t="s">
        <v>4</v>
      </c>
      <c r="M4512" s="5" t="s">
        <v>5</v>
      </c>
      <c r="N4512" s="5" t="s">
        <v>5101</v>
      </c>
      <c r="O4512" s="18">
        <v>44532</v>
      </c>
      <c r="P4512" s="5" t="s">
        <v>5102</v>
      </c>
      <c r="Q4512" s="19">
        <f>5129.13+0.18</f>
        <v>5129.3100000000004</v>
      </c>
      <c r="R4512" s="19">
        <f>5129.13+0.18</f>
        <v>5129.3100000000004</v>
      </c>
      <c r="S4512" s="19">
        <v>0</v>
      </c>
      <c r="T4512" s="19">
        <v>0</v>
      </c>
    </row>
    <row r="4513" spans="1:20" outlineLevel="3" x14ac:dyDescent="0.35">
      <c r="H4513" s="1" t="s">
        <v>11795</v>
      </c>
      <c r="O4513" s="18"/>
      <c r="Q4513" s="19">
        <f>SUBTOTAL(9,Q4509:Q4512)</f>
        <v>39090.949999999997</v>
      </c>
      <c r="R4513" s="19">
        <f>SUBTOTAL(9,R4509:R4512)</f>
        <v>39090.949999999997</v>
      </c>
      <c r="S4513" s="19">
        <f>SUBTOTAL(9,S4509:S4512)</f>
        <v>0</v>
      </c>
      <c r="T4513" s="19">
        <f>SUBTOTAL(9,T4509:T4512)</f>
        <v>0</v>
      </c>
    </row>
    <row r="4514" spans="1:20" outlineLevel="4" x14ac:dyDescent="0.35">
      <c r="A4514" s="9" t="s">
        <v>150</v>
      </c>
      <c r="B4514" s="9" t="s">
        <v>151</v>
      </c>
      <c r="C4514" s="12" t="s">
        <v>5095</v>
      </c>
      <c r="D4514" s="5" t="s">
        <v>5096</v>
      </c>
      <c r="E4514" s="9" t="s">
        <v>5096</v>
      </c>
      <c r="F4514" s="5" t="s">
        <v>12474</v>
      </c>
      <c r="G4514" s="5" t="s">
        <v>4</v>
      </c>
      <c r="H4514" s="5" t="s">
        <v>5113</v>
      </c>
      <c r="I4514" s="4" t="s">
        <v>12682</v>
      </c>
      <c r="J4514" s="5" t="s">
        <v>5111</v>
      </c>
      <c r="K4514" s="5" t="s">
        <v>4</v>
      </c>
      <c r="L4514" s="5" t="s">
        <v>4</v>
      </c>
      <c r="M4514" s="5" t="s">
        <v>5</v>
      </c>
      <c r="N4514" s="5" t="s">
        <v>5112</v>
      </c>
      <c r="O4514" s="18">
        <v>44547</v>
      </c>
      <c r="P4514" s="5" t="s">
        <v>7</v>
      </c>
      <c r="Q4514" s="19">
        <v>19494.66</v>
      </c>
      <c r="R4514" s="19">
        <v>19494.66</v>
      </c>
      <c r="S4514" s="19">
        <v>0</v>
      </c>
      <c r="T4514" s="19">
        <v>0</v>
      </c>
    </row>
    <row r="4515" spans="1:20" outlineLevel="4" x14ac:dyDescent="0.35">
      <c r="A4515" s="9" t="s">
        <v>150</v>
      </c>
      <c r="B4515" s="9" t="s">
        <v>151</v>
      </c>
      <c r="C4515" s="12" t="s">
        <v>5095</v>
      </c>
      <c r="D4515" s="5" t="s">
        <v>5096</v>
      </c>
      <c r="E4515" s="9" t="s">
        <v>5096</v>
      </c>
      <c r="F4515" s="5" t="s">
        <v>12474</v>
      </c>
      <c r="G4515" s="5" t="s">
        <v>4</v>
      </c>
      <c r="H4515" s="5" t="s">
        <v>5113</v>
      </c>
      <c r="I4515" s="4" t="s">
        <v>12682</v>
      </c>
      <c r="J4515" s="5" t="s">
        <v>5111</v>
      </c>
      <c r="K4515" s="5" t="s">
        <v>4</v>
      </c>
      <c r="L4515" s="5" t="s">
        <v>4</v>
      </c>
      <c r="M4515" s="5" t="s">
        <v>5</v>
      </c>
      <c r="N4515" s="5" t="s">
        <v>5114</v>
      </c>
      <c r="O4515" s="18">
        <v>44616</v>
      </c>
      <c r="P4515" s="5" t="s">
        <v>7</v>
      </c>
      <c r="Q4515" s="19">
        <v>20052.71</v>
      </c>
      <c r="R4515" s="19">
        <v>20052.71</v>
      </c>
      <c r="S4515" s="19">
        <v>0</v>
      </c>
      <c r="T4515" s="19">
        <v>0</v>
      </c>
    </row>
    <row r="4516" spans="1:20" outlineLevel="4" x14ac:dyDescent="0.35">
      <c r="A4516" s="9" t="s">
        <v>150</v>
      </c>
      <c r="B4516" s="9" t="s">
        <v>151</v>
      </c>
      <c r="C4516" s="12" t="s">
        <v>5095</v>
      </c>
      <c r="D4516" s="5" t="s">
        <v>5096</v>
      </c>
      <c r="E4516" s="9" t="s">
        <v>5096</v>
      </c>
      <c r="F4516" s="5" t="s">
        <v>12474</v>
      </c>
      <c r="G4516" s="5" t="s">
        <v>4</v>
      </c>
      <c r="H4516" s="5" t="s">
        <v>5113</v>
      </c>
      <c r="I4516" s="4" t="s">
        <v>12682</v>
      </c>
      <c r="J4516" s="5" t="s">
        <v>5111</v>
      </c>
      <c r="K4516" s="5" t="s">
        <v>4</v>
      </c>
      <c r="L4516" s="5" t="s">
        <v>4</v>
      </c>
      <c r="M4516" s="5" t="s">
        <v>5</v>
      </c>
      <c r="N4516" s="5" t="s">
        <v>5115</v>
      </c>
      <c r="O4516" s="18">
        <v>44729</v>
      </c>
      <c r="P4516" s="5" t="s">
        <v>7</v>
      </c>
      <c r="Q4516" s="19">
        <v>23558.78</v>
      </c>
      <c r="R4516" s="19">
        <v>23558.78</v>
      </c>
      <c r="S4516" s="19">
        <v>0</v>
      </c>
      <c r="T4516" s="19">
        <v>0</v>
      </c>
    </row>
    <row r="4517" spans="1:20" outlineLevel="3" x14ac:dyDescent="0.35">
      <c r="H4517" s="1" t="s">
        <v>11796</v>
      </c>
      <c r="O4517" s="18"/>
      <c r="Q4517" s="19">
        <f>SUBTOTAL(9,Q4514:Q4516)</f>
        <v>63106.149999999994</v>
      </c>
      <c r="R4517" s="19">
        <f>SUBTOTAL(9,R4514:R4516)</f>
        <v>63106.149999999994</v>
      </c>
      <c r="S4517" s="19">
        <f>SUBTOTAL(9,S4514:S4516)</f>
        <v>0</v>
      </c>
      <c r="T4517" s="19">
        <f>SUBTOTAL(9,T4514:T4516)</f>
        <v>0</v>
      </c>
    </row>
    <row r="4518" spans="1:20" ht="29" outlineLevel="4" x14ac:dyDescent="0.35">
      <c r="A4518" s="9" t="s">
        <v>150</v>
      </c>
      <c r="B4518" s="9" t="s">
        <v>151</v>
      </c>
      <c r="C4518" s="12" t="s">
        <v>5095</v>
      </c>
      <c r="D4518" s="5" t="s">
        <v>5096</v>
      </c>
      <c r="E4518" s="9" t="s">
        <v>5096</v>
      </c>
      <c r="F4518" s="5" t="s">
        <v>4</v>
      </c>
      <c r="G4518" s="5" t="s">
        <v>1006</v>
      </c>
      <c r="H4518" s="5" t="s">
        <v>5117</v>
      </c>
      <c r="I4518" s="4" t="s">
        <v>12683</v>
      </c>
      <c r="J4518" s="5" t="s">
        <v>5111</v>
      </c>
      <c r="K4518" s="5" t="s">
        <v>4</v>
      </c>
      <c r="L4518" s="5" t="s">
        <v>4</v>
      </c>
      <c r="M4518" s="5" t="s">
        <v>5</v>
      </c>
      <c r="N4518" s="5" t="s">
        <v>5116</v>
      </c>
      <c r="O4518" s="18">
        <v>44729</v>
      </c>
      <c r="P4518" s="5" t="s">
        <v>7</v>
      </c>
      <c r="Q4518" s="19">
        <v>1775.86</v>
      </c>
      <c r="R4518" s="19">
        <v>0</v>
      </c>
      <c r="S4518" s="19">
        <v>1775.86</v>
      </c>
      <c r="T4518" s="19">
        <v>0</v>
      </c>
    </row>
    <row r="4519" spans="1:20" ht="29" outlineLevel="4" x14ac:dyDescent="0.35">
      <c r="A4519" s="9" t="s">
        <v>150</v>
      </c>
      <c r="B4519" s="9" t="s">
        <v>151</v>
      </c>
      <c r="C4519" s="12" t="s">
        <v>5095</v>
      </c>
      <c r="D4519" s="5" t="s">
        <v>5096</v>
      </c>
      <c r="E4519" s="9" t="s">
        <v>5096</v>
      </c>
      <c r="F4519" s="5" t="s">
        <v>12474</v>
      </c>
      <c r="G4519" s="5" t="s">
        <v>4</v>
      </c>
      <c r="H4519" s="5" t="s">
        <v>5117</v>
      </c>
      <c r="I4519" s="4" t="s">
        <v>12683</v>
      </c>
      <c r="J4519" s="5" t="s">
        <v>5111</v>
      </c>
      <c r="K4519" s="5" t="s">
        <v>4</v>
      </c>
      <c r="L4519" s="5" t="s">
        <v>4</v>
      </c>
      <c r="M4519" s="5" t="s">
        <v>5</v>
      </c>
      <c r="N4519" s="5" t="s">
        <v>5116</v>
      </c>
      <c r="O4519" s="18">
        <v>44729</v>
      </c>
      <c r="P4519" s="5" t="s">
        <v>7</v>
      </c>
      <c r="Q4519" s="19">
        <v>37103.43</v>
      </c>
      <c r="R4519" s="19">
        <v>37103.43</v>
      </c>
      <c r="S4519" s="19">
        <v>0</v>
      </c>
      <c r="T4519" s="19">
        <v>0</v>
      </c>
    </row>
    <row r="4520" spans="1:20" outlineLevel="3" x14ac:dyDescent="0.35">
      <c r="H4520" s="1" t="s">
        <v>11797</v>
      </c>
      <c r="O4520" s="18"/>
      <c r="Q4520" s="19">
        <f>SUBTOTAL(9,Q4518:Q4519)</f>
        <v>38879.29</v>
      </c>
      <c r="R4520" s="19">
        <f>SUBTOTAL(9,R4518:R4519)</f>
        <v>37103.43</v>
      </c>
      <c r="S4520" s="19">
        <f>SUBTOTAL(9,S4518:S4519)</f>
        <v>1775.86</v>
      </c>
      <c r="T4520" s="19">
        <f>SUBTOTAL(9,T4518:T4519)</f>
        <v>0</v>
      </c>
    </row>
    <row r="4521" spans="1:20" outlineLevel="4" x14ac:dyDescent="0.35">
      <c r="A4521" s="9" t="s">
        <v>104</v>
      </c>
      <c r="B4521" s="9" t="s">
        <v>105</v>
      </c>
      <c r="C4521" s="12" t="s">
        <v>5095</v>
      </c>
      <c r="D4521" s="5" t="s">
        <v>5096</v>
      </c>
      <c r="E4521" s="9" t="s">
        <v>5096</v>
      </c>
      <c r="F4521" s="5" t="s">
        <v>4</v>
      </c>
      <c r="G4521" s="5" t="s">
        <v>106</v>
      </c>
      <c r="H4521" s="5" t="s">
        <v>108</v>
      </c>
      <c r="I4521" s="20" t="s">
        <v>12479</v>
      </c>
      <c r="J4521" s="5" t="s">
        <v>4</v>
      </c>
      <c r="K4521" s="5" t="s">
        <v>4</v>
      </c>
      <c r="L4521" s="5" t="s">
        <v>4</v>
      </c>
      <c r="M4521" s="5" t="s">
        <v>5</v>
      </c>
      <c r="N4521" s="5" t="s">
        <v>5118</v>
      </c>
      <c r="O4521" s="18">
        <v>44524</v>
      </c>
      <c r="P4521" s="5" t="s">
        <v>7</v>
      </c>
      <c r="Q4521" s="19">
        <v>55971</v>
      </c>
      <c r="R4521" s="19">
        <v>0</v>
      </c>
      <c r="S4521" s="19">
        <v>55971</v>
      </c>
      <c r="T4521" s="19">
        <v>0</v>
      </c>
    </row>
    <row r="4522" spans="1:20" outlineLevel="3" x14ac:dyDescent="0.35">
      <c r="H4522" s="1" t="s">
        <v>10932</v>
      </c>
      <c r="O4522" s="18"/>
      <c r="Q4522" s="19">
        <f>SUBTOTAL(9,Q4521:Q4521)</f>
        <v>55971</v>
      </c>
      <c r="R4522" s="19">
        <f>SUBTOTAL(9,R4521:R4521)</f>
        <v>0</v>
      </c>
      <c r="S4522" s="19">
        <f>SUBTOTAL(9,S4521:S4521)</f>
        <v>55971</v>
      </c>
      <c r="T4522" s="19">
        <f>SUBTOTAL(9,T4521:T4521)</f>
        <v>0</v>
      </c>
    </row>
    <row r="4523" spans="1:20" outlineLevel="4" x14ac:dyDescent="0.35">
      <c r="A4523" s="9" t="s">
        <v>104</v>
      </c>
      <c r="B4523" s="9" t="s">
        <v>105</v>
      </c>
      <c r="C4523" s="12" t="s">
        <v>5095</v>
      </c>
      <c r="D4523" s="5" t="s">
        <v>5096</v>
      </c>
      <c r="E4523" s="9" t="s">
        <v>5096</v>
      </c>
      <c r="F4523" s="5" t="s">
        <v>4</v>
      </c>
      <c r="G4523" s="5" t="s">
        <v>106</v>
      </c>
      <c r="H4523" s="5" t="s">
        <v>109</v>
      </c>
      <c r="I4523" s="20" t="s">
        <v>12480</v>
      </c>
      <c r="J4523" s="5" t="s">
        <v>4</v>
      </c>
      <c r="K4523" s="5" t="s">
        <v>4</v>
      </c>
      <c r="L4523" s="5" t="s">
        <v>4</v>
      </c>
      <c r="M4523" s="5" t="s">
        <v>5</v>
      </c>
      <c r="N4523" s="5" t="s">
        <v>5118</v>
      </c>
      <c r="O4523" s="18">
        <v>44524</v>
      </c>
      <c r="P4523" s="5" t="s">
        <v>7</v>
      </c>
      <c r="Q4523" s="19">
        <v>82451</v>
      </c>
      <c r="R4523" s="19">
        <v>0</v>
      </c>
      <c r="S4523" s="19">
        <v>82451</v>
      </c>
      <c r="T4523" s="19">
        <v>0</v>
      </c>
    </row>
    <row r="4524" spans="1:20" outlineLevel="3" x14ac:dyDescent="0.35">
      <c r="H4524" s="1" t="s">
        <v>10933</v>
      </c>
      <c r="O4524" s="18"/>
      <c r="Q4524" s="19">
        <f>SUBTOTAL(9,Q4523:Q4523)</f>
        <v>82451</v>
      </c>
      <c r="R4524" s="19">
        <f>SUBTOTAL(9,R4523:R4523)</f>
        <v>0</v>
      </c>
      <c r="S4524" s="19">
        <f>SUBTOTAL(9,S4523:S4523)</f>
        <v>82451</v>
      </c>
      <c r="T4524" s="19">
        <f>SUBTOTAL(9,T4523:T4523)</f>
        <v>0</v>
      </c>
    </row>
    <row r="4525" spans="1:20" outlineLevel="4" x14ac:dyDescent="0.35">
      <c r="A4525" s="9" t="s">
        <v>104</v>
      </c>
      <c r="B4525" s="9" t="s">
        <v>105</v>
      </c>
      <c r="C4525" s="12" t="s">
        <v>5095</v>
      </c>
      <c r="D4525" s="5" t="s">
        <v>5096</v>
      </c>
      <c r="E4525" s="9" t="s">
        <v>5096</v>
      </c>
      <c r="F4525" s="5" t="s">
        <v>4</v>
      </c>
      <c r="G4525" s="5" t="s">
        <v>106</v>
      </c>
      <c r="H4525" s="5" t="s">
        <v>110</v>
      </c>
      <c r="I4525" s="20" t="s">
        <v>12481</v>
      </c>
      <c r="J4525" s="5" t="s">
        <v>4</v>
      </c>
      <c r="K4525" s="5" t="s">
        <v>4</v>
      </c>
      <c r="L4525" s="5" t="s">
        <v>4</v>
      </c>
      <c r="M4525" s="5" t="s">
        <v>5</v>
      </c>
      <c r="N4525" s="5" t="s">
        <v>5118</v>
      </c>
      <c r="O4525" s="18">
        <v>44524</v>
      </c>
      <c r="P4525" s="5" t="s">
        <v>7</v>
      </c>
      <c r="Q4525" s="19">
        <v>26676</v>
      </c>
      <c r="R4525" s="19">
        <v>0</v>
      </c>
      <c r="S4525" s="19">
        <v>26676</v>
      </c>
      <c r="T4525" s="19">
        <v>0</v>
      </c>
    </row>
    <row r="4526" spans="1:20" outlineLevel="3" x14ac:dyDescent="0.35">
      <c r="H4526" s="1" t="s">
        <v>10934</v>
      </c>
      <c r="O4526" s="18"/>
      <c r="Q4526" s="19">
        <f>SUBTOTAL(9,Q4525:Q4525)</f>
        <v>26676</v>
      </c>
      <c r="R4526" s="19">
        <f>SUBTOTAL(9,R4525:R4525)</f>
        <v>0</v>
      </c>
      <c r="S4526" s="19">
        <f>SUBTOTAL(9,S4525:S4525)</f>
        <v>26676</v>
      </c>
      <c r="T4526" s="19">
        <f>SUBTOTAL(9,T4525:T4525)</f>
        <v>0</v>
      </c>
    </row>
    <row r="4527" spans="1:20" outlineLevel="2" x14ac:dyDescent="0.35">
      <c r="C4527" s="11" t="s">
        <v>10388</v>
      </c>
      <c r="O4527" s="18"/>
      <c r="Q4527" s="19">
        <f>SUBTOTAL(9,Q4507:Q4525)</f>
        <v>330146.82</v>
      </c>
      <c r="R4527" s="19">
        <f>SUBTOTAL(9,R4507:R4525)</f>
        <v>163272.95999999999</v>
      </c>
      <c r="S4527" s="19">
        <f>SUBTOTAL(9,S4507:S4525)</f>
        <v>166873.85999999999</v>
      </c>
      <c r="T4527" s="19">
        <f>SUBTOTAL(9,T4507:T4525)</f>
        <v>0</v>
      </c>
    </row>
    <row r="4528" spans="1:20" outlineLevel="4" x14ac:dyDescent="0.35">
      <c r="A4528" s="9" t="s">
        <v>0</v>
      </c>
      <c r="B4528" s="9" t="s">
        <v>1</v>
      </c>
      <c r="C4528" s="12" t="s">
        <v>5119</v>
      </c>
      <c r="D4528" s="5" t="s">
        <v>5120</v>
      </c>
      <c r="E4528" s="9" t="s">
        <v>5120</v>
      </c>
      <c r="F4528" s="5" t="s">
        <v>4</v>
      </c>
      <c r="G4528" s="5" t="s">
        <v>12485</v>
      </c>
      <c r="H4528" s="5" t="s">
        <v>5123</v>
      </c>
      <c r="I4528" s="4" t="s">
        <v>5124</v>
      </c>
      <c r="J4528" s="5" t="s">
        <v>5121</v>
      </c>
      <c r="K4528" s="5" t="s">
        <v>4</v>
      </c>
      <c r="L4528" s="5" t="s">
        <v>4</v>
      </c>
      <c r="M4528" s="5" t="s">
        <v>5</v>
      </c>
      <c r="N4528" s="5" t="s">
        <v>5122</v>
      </c>
      <c r="O4528" s="18">
        <v>44378</v>
      </c>
      <c r="P4528" s="5" t="s">
        <v>7</v>
      </c>
      <c r="Q4528" s="19">
        <v>407939.65</v>
      </c>
      <c r="R4528" s="19">
        <v>0</v>
      </c>
      <c r="S4528" s="19">
        <v>407939.65</v>
      </c>
      <c r="T4528" s="19">
        <v>0</v>
      </c>
    </row>
    <row r="4529" spans="1:20" outlineLevel="4" x14ac:dyDescent="0.35">
      <c r="A4529" s="9" t="s">
        <v>0</v>
      </c>
      <c r="B4529" s="9" t="s">
        <v>1</v>
      </c>
      <c r="C4529" s="12" t="s">
        <v>5119</v>
      </c>
      <c r="D4529" s="5" t="s">
        <v>5120</v>
      </c>
      <c r="E4529" s="9" t="s">
        <v>5120</v>
      </c>
      <c r="F4529" s="5" t="s">
        <v>4</v>
      </c>
      <c r="G4529" s="5" t="s">
        <v>12485</v>
      </c>
      <c r="H4529" s="5" t="s">
        <v>5123</v>
      </c>
      <c r="I4529" s="4" t="s">
        <v>5124</v>
      </c>
      <c r="J4529" s="5" t="s">
        <v>5121</v>
      </c>
      <c r="K4529" s="5" t="s">
        <v>4</v>
      </c>
      <c r="L4529" s="5" t="s">
        <v>4</v>
      </c>
      <c r="M4529" s="5" t="s">
        <v>5</v>
      </c>
      <c r="N4529" s="5" t="s">
        <v>5125</v>
      </c>
      <c r="O4529" s="18">
        <v>44393</v>
      </c>
      <c r="P4529" s="5" t="s">
        <v>7</v>
      </c>
      <c r="Q4529" s="19">
        <v>166082.48000000001</v>
      </c>
      <c r="R4529" s="19">
        <v>0</v>
      </c>
      <c r="S4529" s="19">
        <v>166082.48000000001</v>
      </c>
      <c r="T4529" s="19">
        <v>0</v>
      </c>
    </row>
    <row r="4530" spans="1:20" outlineLevel="4" x14ac:dyDescent="0.35">
      <c r="A4530" s="9" t="s">
        <v>0</v>
      </c>
      <c r="B4530" s="9" t="s">
        <v>1</v>
      </c>
      <c r="C4530" s="12" t="s">
        <v>5119</v>
      </c>
      <c r="D4530" s="5" t="s">
        <v>5120</v>
      </c>
      <c r="E4530" s="9" t="s">
        <v>5120</v>
      </c>
      <c r="F4530" s="5" t="s">
        <v>4</v>
      </c>
      <c r="G4530" s="5" t="s">
        <v>12485</v>
      </c>
      <c r="H4530" s="5" t="s">
        <v>5123</v>
      </c>
      <c r="I4530" s="4" t="s">
        <v>5124</v>
      </c>
      <c r="J4530" s="5" t="s">
        <v>5121</v>
      </c>
      <c r="K4530" s="5" t="s">
        <v>4</v>
      </c>
      <c r="L4530" s="5" t="s">
        <v>4</v>
      </c>
      <c r="M4530" s="5" t="s">
        <v>5</v>
      </c>
      <c r="N4530" s="5" t="s">
        <v>5126</v>
      </c>
      <c r="O4530" s="18">
        <v>44403</v>
      </c>
      <c r="P4530" s="5" t="s">
        <v>7</v>
      </c>
      <c r="Q4530" s="19">
        <v>666138.04</v>
      </c>
      <c r="R4530" s="19">
        <v>0</v>
      </c>
      <c r="S4530" s="19">
        <v>666138.04</v>
      </c>
      <c r="T4530" s="19">
        <v>0</v>
      </c>
    </row>
    <row r="4531" spans="1:20" outlineLevel="4" x14ac:dyDescent="0.35">
      <c r="A4531" s="9" t="s">
        <v>0</v>
      </c>
      <c r="B4531" s="9" t="s">
        <v>1</v>
      </c>
      <c r="C4531" s="12" t="s">
        <v>5119</v>
      </c>
      <c r="D4531" s="5" t="s">
        <v>5120</v>
      </c>
      <c r="E4531" s="9" t="s">
        <v>5120</v>
      </c>
      <c r="F4531" s="5" t="s">
        <v>4</v>
      </c>
      <c r="G4531" s="5" t="s">
        <v>12485</v>
      </c>
      <c r="H4531" s="5" t="s">
        <v>5123</v>
      </c>
      <c r="I4531" s="4" t="s">
        <v>5124</v>
      </c>
      <c r="J4531" s="5" t="s">
        <v>5127</v>
      </c>
      <c r="K4531" s="5" t="s">
        <v>4</v>
      </c>
      <c r="L4531" s="5" t="s">
        <v>4</v>
      </c>
      <c r="M4531" s="5" t="s">
        <v>5</v>
      </c>
      <c r="N4531" s="5" t="s">
        <v>5128</v>
      </c>
      <c r="O4531" s="18">
        <v>44412</v>
      </c>
      <c r="P4531" s="5" t="s">
        <v>7</v>
      </c>
      <c r="Q4531" s="19">
        <v>142652.48000000001</v>
      </c>
      <c r="R4531" s="19">
        <v>0</v>
      </c>
      <c r="S4531" s="19">
        <v>142652.48000000001</v>
      </c>
      <c r="T4531" s="19">
        <v>0</v>
      </c>
    </row>
    <row r="4532" spans="1:20" outlineLevel="4" x14ac:dyDescent="0.35">
      <c r="A4532" s="9" t="s">
        <v>0</v>
      </c>
      <c r="B4532" s="9" t="s">
        <v>1</v>
      </c>
      <c r="C4532" s="12" t="s">
        <v>5119</v>
      </c>
      <c r="D4532" s="5" t="s">
        <v>5120</v>
      </c>
      <c r="E4532" s="9" t="s">
        <v>5120</v>
      </c>
      <c r="F4532" s="5" t="s">
        <v>4</v>
      </c>
      <c r="G4532" s="5" t="s">
        <v>12485</v>
      </c>
      <c r="H4532" s="5" t="s">
        <v>5123</v>
      </c>
      <c r="I4532" s="4" t="s">
        <v>5124</v>
      </c>
      <c r="J4532" s="5" t="s">
        <v>5127</v>
      </c>
      <c r="K4532" s="5" t="s">
        <v>4</v>
      </c>
      <c r="L4532" s="5" t="s">
        <v>4</v>
      </c>
      <c r="M4532" s="5" t="s">
        <v>5</v>
      </c>
      <c r="N4532" s="5" t="s">
        <v>5129</v>
      </c>
      <c r="O4532" s="18">
        <v>44428</v>
      </c>
      <c r="P4532" s="5" t="s">
        <v>7</v>
      </c>
      <c r="Q4532" s="19">
        <v>40740.06</v>
      </c>
      <c r="R4532" s="19">
        <v>0</v>
      </c>
      <c r="S4532" s="19">
        <v>40740.06</v>
      </c>
      <c r="T4532" s="19">
        <v>0</v>
      </c>
    </row>
    <row r="4533" spans="1:20" outlineLevel="4" x14ac:dyDescent="0.35">
      <c r="A4533" s="9" t="s">
        <v>0</v>
      </c>
      <c r="B4533" s="9" t="s">
        <v>1</v>
      </c>
      <c r="C4533" s="12" t="s">
        <v>5119</v>
      </c>
      <c r="D4533" s="5" t="s">
        <v>5120</v>
      </c>
      <c r="E4533" s="9" t="s">
        <v>5120</v>
      </c>
      <c r="F4533" s="5" t="s">
        <v>4</v>
      </c>
      <c r="G4533" s="5" t="s">
        <v>12485</v>
      </c>
      <c r="H4533" s="5" t="s">
        <v>5123</v>
      </c>
      <c r="I4533" s="4" t="s">
        <v>5124</v>
      </c>
      <c r="J4533" s="5" t="s">
        <v>5127</v>
      </c>
      <c r="K4533" s="5" t="s">
        <v>4</v>
      </c>
      <c r="L4533" s="5" t="s">
        <v>4</v>
      </c>
      <c r="M4533" s="5" t="s">
        <v>5</v>
      </c>
      <c r="N4533" s="5" t="s">
        <v>5130</v>
      </c>
      <c r="O4533" s="18">
        <v>44533</v>
      </c>
      <c r="P4533" s="5" t="s">
        <v>7</v>
      </c>
      <c r="Q4533" s="19">
        <v>72895.91</v>
      </c>
      <c r="R4533" s="19">
        <v>0</v>
      </c>
      <c r="S4533" s="19">
        <v>72895.91</v>
      </c>
      <c r="T4533" s="19">
        <v>0</v>
      </c>
    </row>
    <row r="4534" spans="1:20" outlineLevel="4" x14ac:dyDescent="0.35">
      <c r="A4534" s="9" t="s">
        <v>0</v>
      </c>
      <c r="B4534" s="9" t="s">
        <v>1</v>
      </c>
      <c r="C4534" s="12" t="s">
        <v>5119</v>
      </c>
      <c r="D4534" s="5" t="s">
        <v>5120</v>
      </c>
      <c r="E4534" s="9" t="s">
        <v>5120</v>
      </c>
      <c r="F4534" s="5" t="s">
        <v>4</v>
      </c>
      <c r="G4534" s="5" t="s">
        <v>12485</v>
      </c>
      <c r="H4534" s="5" t="s">
        <v>5123</v>
      </c>
      <c r="I4534" s="4" t="s">
        <v>5124</v>
      </c>
      <c r="J4534" s="5" t="s">
        <v>5127</v>
      </c>
      <c r="K4534" s="5" t="s">
        <v>4</v>
      </c>
      <c r="L4534" s="5" t="s">
        <v>4</v>
      </c>
      <c r="M4534" s="5" t="s">
        <v>5</v>
      </c>
      <c r="N4534" s="5" t="s">
        <v>5131</v>
      </c>
      <c r="O4534" s="18">
        <v>44533</v>
      </c>
      <c r="P4534" s="5" t="s">
        <v>7</v>
      </c>
      <c r="Q4534" s="19">
        <v>170605.46</v>
      </c>
      <c r="R4534" s="19">
        <v>0</v>
      </c>
      <c r="S4534" s="19">
        <v>170605.46</v>
      </c>
      <c r="T4534" s="19">
        <v>0</v>
      </c>
    </row>
    <row r="4535" spans="1:20" outlineLevel="4" x14ac:dyDescent="0.35">
      <c r="A4535" s="9" t="s">
        <v>0</v>
      </c>
      <c r="B4535" s="9" t="s">
        <v>1</v>
      </c>
      <c r="C4535" s="12" t="s">
        <v>5119</v>
      </c>
      <c r="D4535" s="5" t="s">
        <v>5120</v>
      </c>
      <c r="E4535" s="9" t="s">
        <v>5120</v>
      </c>
      <c r="F4535" s="5" t="s">
        <v>4</v>
      </c>
      <c r="G4535" s="5" t="s">
        <v>12485</v>
      </c>
      <c r="H4535" s="5" t="s">
        <v>5123</v>
      </c>
      <c r="I4535" s="4" t="s">
        <v>5124</v>
      </c>
      <c r="J4535" s="5" t="s">
        <v>5127</v>
      </c>
      <c r="K4535" s="5" t="s">
        <v>4</v>
      </c>
      <c r="L4535" s="5" t="s">
        <v>4</v>
      </c>
      <c r="M4535" s="5" t="s">
        <v>5</v>
      </c>
      <c r="N4535" s="5" t="s">
        <v>5132</v>
      </c>
      <c r="O4535" s="18">
        <v>44533</v>
      </c>
      <c r="P4535" s="5" t="s">
        <v>7</v>
      </c>
      <c r="Q4535" s="19">
        <v>494840.32000000001</v>
      </c>
      <c r="R4535" s="19">
        <v>0</v>
      </c>
      <c r="S4535" s="19">
        <v>494840.32000000001</v>
      </c>
      <c r="T4535" s="19">
        <v>0</v>
      </c>
    </row>
    <row r="4536" spans="1:20" outlineLevel="4" x14ac:dyDescent="0.35">
      <c r="A4536" s="9" t="s">
        <v>0</v>
      </c>
      <c r="B4536" s="9" t="s">
        <v>1</v>
      </c>
      <c r="C4536" s="12" t="s">
        <v>5119</v>
      </c>
      <c r="D4536" s="5" t="s">
        <v>5120</v>
      </c>
      <c r="E4536" s="9" t="s">
        <v>5120</v>
      </c>
      <c r="F4536" s="5" t="s">
        <v>4</v>
      </c>
      <c r="G4536" s="5" t="s">
        <v>12485</v>
      </c>
      <c r="H4536" s="5" t="s">
        <v>5123</v>
      </c>
      <c r="I4536" s="4" t="s">
        <v>5124</v>
      </c>
      <c r="J4536" s="5" t="s">
        <v>5127</v>
      </c>
      <c r="K4536" s="5" t="s">
        <v>4</v>
      </c>
      <c r="L4536" s="5" t="s">
        <v>4</v>
      </c>
      <c r="M4536" s="5" t="s">
        <v>5</v>
      </c>
      <c r="N4536" s="5" t="s">
        <v>5133</v>
      </c>
      <c r="O4536" s="18">
        <v>44533</v>
      </c>
      <c r="P4536" s="5" t="s">
        <v>7</v>
      </c>
      <c r="Q4536" s="19">
        <v>127151.44</v>
      </c>
      <c r="R4536" s="19">
        <v>0</v>
      </c>
      <c r="S4536" s="19">
        <v>127151.44</v>
      </c>
      <c r="T4536" s="19">
        <v>0</v>
      </c>
    </row>
    <row r="4537" spans="1:20" outlineLevel="4" x14ac:dyDescent="0.35">
      <c r="A4537" s="9" t="s">
        <v>0</v>
      </c>
      <c r="B4537" s="9" t="s">
        <v>1</v>
      </c>
      <c r="C4537" s="12" t="s">
        <v>5119</v>
      </c>
      <c r="D4537" s="5" t="s">
        <v>5120</v>
      </c>
      <c r="E4537" s="9" t="s">
        <v>5120</v>
      </c>
      <c r="F4537" s="5" t="s">
        <v>4</v>
      </c>
      <c r="G4537" s="5" t="s">
        <v>12485</v>
      </c>
      <c r="H4537" s="5" t="s">
        <v>5123</v>
      </c>
      <c r="I4537" s="4" t="s">
        <v>5124</v>
      </c>
      <c r="J4537" s="5" t="s">
        <v>5127</v>
      </c>
      <c r="K4537" s="5" t="s">
        <v>4</v>
      </c>
      <c r="L4537" s="5" t="s">
        <v>4</v>
      </c>
      <c r="M4537" s="5" t="s">
        <v>5</v>
      </c>
      <c r="N4537" s="5" t="s">
        <v>5134</v>
      </c>
      <c r="O4537" s="18">
        <v>44533</v>
      </c>
      <c r="P4537" s="5" t="s">
        <v>7</v>
      </c>
      <c r="Q4537" s="19">
        <v>494840.32000000001</v>
      </c>
      <c r="R4537" s="19">
        <v>0</v>
      </c>
      <c r="S4537" s="19">
        <v>494840.32000000001</v>
      </c>
      <c r="T4537" s="19">
        <v>0</v>
      </c>
    </row>
    <row r="4538" spans="1:20" outlineLevel="4" x14ac:dyDescent="0.35">
      <c r="A4538" s="9" t="s">
        <v>0</v>
      </c>
      <c r="B4538" s="9" t="s">
        <v>1</v>
      </c>
      <c r="C4538" s="12" t="s">
        <v>5119</v>
      </c>
      <c r="D4538" s="5" t="s">
        <v>5120</v>
      </c>
      <c r="E4538" s="9" t="s">
        <v>5120</v>
      </c>
      <c r="F4538" s="5" t="s">
        <v>4</v>
      </c>
      <c r="G4538" s="5" t="s">
        <v>12485</v>
      </c>
      <c r="H4538" s="5" t="s">
        <v>5123</v>
      </c>
      <c r="I4538" s="4" t="s">
        <v>5124</v>
      </c>
      <c r="J4538" s="5" t="s">
        <v>5127</v>
      </c>
      <c r="K4538" s="5" t="s">
        <v>4</v>
      </c>
      <c r="L4538" s="5" t="s">
        <v>4</v>
      </c>
      <c r="M4538" s="5" t="s">
        <v>5</v>
      </c>
      <c r="N4538" s="5" t="s">
        <v>5135</v>
      </c>
      <c r="O4538" s="18">
        <v>44533</v>
      </c>
      <c r="P4538" s="5" t="s">
        <v>7</v>
      </c>
      <c r="Q4538" s="19">
        <v>127151.44</v>
      </c>
      <c r="R4538" s="19">
        <v>0</v>
      </c>
      <c r="S4538" s="19">
        <v>127151.44</v>
      </c>
      <c r="T4538" s="19">
        <v>0</v>
      </c>
    </row>
    <row r="4539" spans="1:20" outlineLevel="4" x14ac:dyDescent="0.35">
      <c r="A4539" s="9" t="s">
        <v>0</v>
      </c>
      <c r="B4539" s="9" t="s">
        <v>1</v>
      </c>
      <c r="C4539" s="12" t="s">
        <v>5119</v>
      </c>
      <c r="D4539" s="5" t="s">
        <v>5120</v>
      </c>
      <c r="E4539" s="9" t="s">
        <v>5120</v>
      </c>
      <c r="F4539" s="5" t="s">
        <v>4</v>
      </c>
      <c r="G4539" s="5" t="s">
        <v>12485</v>
      </c>
      <c r="H4539" s="5" t="s">
        <v>5123</v>
      </c>
      <c r="I4539" s="4" t="s">
        <v>5124</v>
      </c>
      <c r="J4539" s="5" t="s">
        <v>5127</v>
      </c>
      <c r="K4539" s="5" t="s">
        <v>4</v>
      </c>
      <c r="L4539" s="5" t="s">
        <v>4</v>
      </c>
      <c r="M4539" s="5" t="s">
        <v>5</v>
      </c>
      <c r="N4539" s="5" t="s">
        <v>5136</v>
      </c>
      <c r="O4539" s="18">
        <v>44533</v>
      </c>
      <c r="P4539" s="5" t="s">
        <v>7</v>
      </c>
      <c r="Q4539" s="19">
        <v>494840.32000000001</v>
      </c>
      <c r="R4539" s="19">
        <v>0</v>
      </c>
      <c r="S4539" s="19">
        <v>494840.32000000001</v>
      </c>
      <c r="T4539" s="19">
        <v>0</v>
      </c>
    </row>
    <row r="4540" spans="1:20" outlineLevel="4" x14ac:dyDescent="0.35">
      <c r="A4540" s="9" t="s">
        <v>0</v>
      </c>
      <c r="B4540" s="9" t="s">
        <v>1</v>
      </c>
      <c r="C4540" s="12" t="s">
        <v>5119</v>
      </c>
      <c r="D4540" s="5" t="s">
        <v>5120</v>
      </c>
      <c r="E4540" s="9" t="s">
        <v>5120</v>
      </c>
      <c r="F4540" s="5" t="s">
        <v>4</v>
      </c>
      <c r="G4540" s="5" t="s">
        <v>12485</v>
      </c>
      <c r="H4540" s="5" t="s">
        <v>5123</v>
      </c>
      <c r="I4540" s="4" t="s">
        <v>5124</v>
      </c>
      <c r="J4540" s="5" t="s">
        <v>5127</v>
      </c>
      <c r="K4540" s="5" t="s">
        <v>4</v>
      </c>
      <c r="L4540" s="5" t="s">
        <v>4</v>
      </c>
      <c r="M4540" s="5" t="s">
        <v>5</v>
      </c>
      <c r="N4540" s="5" t="s">
        <v>5137</v>
      </c>
      <c r="O4540" s="18">
        <v>44533</v>
      </c>
      <c r="P4540" s="5" t="s">
        <v>7</v>
      </c>
      <c r="Q4540" s="19">
        <v>127151.44</v>
      </c>
      <c r="R4540" s="19">
        <v>0</v>
      </c>
      <c r="S4540" s="19">
        <v>127151.44</v>
      </c>
      <c r="T4540" s="19">
        <v>0</v>
      </c>
    </row>
    <row r="4541" spans="1:20" outlineLevel="4" x14ac:dyDescent="0.35">
      <c r="A4541" s="9" t="s">
        <v>0</v>
      </c>
      <c r="B4541" s="9" t="s">
        <v>1</v>
      </c>
      <c r="C4541" s="12" t="s">
        <v>5119</v>
      </c>
      <c r="D4541" s="5" t="s">
        <v>5120</v>
      </c>
      <c r="E4541" s="9" t="s">
        <v>5120</v>
      </c>
      <c r="F4541" s="5" t="s">
        <v>4</v>
      </c>
      <c r="G4541" s="5" t="s">
        <v>12485</v>
      </c>
      <c r="H4541" s="5" t="s">
        <v>5123</v>
      </c>
      <c r="I4541" s="4" t="s">
        <v>5124</v>
      </c>
      <c r="J4541" s="5" t="s">
        <v>5127</v>
      </c>
      <c r="K4541" s="5" t="s">
        <v>4</v>
      </c>
      <c r="L4541" s="5" t="s">
        <v>4</v>
      </c>
      <c r="M4541" s="5" t="s">
        <v>5</v>
      </c>
      <c r="N4541" s="5" t="s">
        <v>5138</v>
      </c>
      <c r="O4541" s="18">
        <v>44676</v>
      </c>
      <c r="P4541" s="5" t="s">
        <v>7</v>
      </c>
      <c r="Q4541" s="19">
        <v>-261816.94</v>
      </c>
      <c r="R4541" s="19">
        <v>0</v>
      </c>
      <c r="S4541" s="19">
        <v>-261816.94</v>
      </c>
      <c r="T4541" s="19">
        <v>0</v>
      </c>
    </row>
    <row r="4542" spans="1:20" outlineLevel="4" x14ac:dyDescent="0.35">
      <c r="A4542" s="9" t="s">
        <v>0</v>
      </c>
      <c r="B4542" s="9" t="s">
        <v>1</v>
      </c>
      <c r="C4542" s="12" t="s">
        <v>5119</v>
      </c>
      <c r="D4542" s="5" t="s">
        <v>5120</v>
      </c>
      <c r="E4542" s="9" t="s">
        <v>5120</v>
      </c>
      <c r="F4542" s="5" t="s">
        <v>4</v>
      </c>
      <c r="G4542" s="5" t="s">
        <v>12485</v>
      </c>
      <c r="H4542" s="5" t="s">
        <v>5123</v>
      </c>
      <c r="I4542" s="4" t="s">
        <v>5124</v>
      </c>
      <c r="J4542" s="5" t="s">
        <v>5127</v>
      </c>
      <c r="K4542" s="5" t="s">
        <v>4</v>
      </c>
      <c r="L4542" s="5" t="s">
        <v>4</v>
      </c>
      <c r="M4542" s="5" t="s">
        <v>5</v>
      </c>
      <c r="N4542" s="5" t="s">
        <v>5139</v>
      </c>
      <c r="O4542" s="18">
        <v>44676</v>
      </c>
      <c r="P4542" s="5" t="s">
        <v>7</v>
      </c>
      <c r="Q4542" s="19">
        <v>-45363.95</v>
      </c>
      <c r="R4542" s="19">
        <v>0</v>
      </c>
      <c r="S4542" s="19">
        <v>-45363.95</v>
      </c>
      <c r="T4542" s="19">
        <v>0</v>
      </c>
    </row>
    <row r="4543" spans="1:20" outlineLevel="4" x14ac:dyDescent="0.35">
      <c r="A4543" s="9" t="s">
        <v>0</v>
      </c>
      <c r="B4543" s="9" t="s">
        <v>1</v>
      </c>
      <c r="C4543" s="12" t="s">
        <v>5119</v>
      </c>
      <c r="D4543" s="5" t="s">
        <v>5120</v>
      </c>
      <c r="E4543" s="9" t="s">
        <v>5120</v>
      </c>
      <c r="F4543" s="5" t="s">
        <v>4</v>
      </c>
      <c r="G4543" s="5" t="s">
        <v>12485</v>
      </c>
      <c r="H4543" s="5" t="s">
        <v>5123</v>
      </c>
      <c r="I4543" s="4" t="s">
        <v>5124</v>
      </c>
      <c r="J4543" s="5" t="s">
        <v>5127</v>
      </c>
      <c r="K4543" s="5" t="s">
        <v>4</v>
      </c>
      <c r="L4543" s="5" t="s">
        <v>4</v>
      </c>
      <c r="M4543" s="5" t="s">
        <v>5</v>
      </c>
      <c r="N4543" s="5" t="s">
        <v>5140</v>
      </c>
      <c r="O4543" s="18">
        <v>44676</v>
      </c>
      <c r="P4543" s="5" t="s">
        <v>7</v>
      </c>
      <c r="Q4543" s="19">
        <v>-165460.60999999999</v>
      </c>
      <c r="R4543" s="19">
        <v>0</v>
      </c>
      <c r="S4543" s="19">
        <v>-165460.60999999999</v>
      </c>
      <c r="T4543" s="19">
        <v>0</v>
      </c>
    </row>
    <row r="4544" spans="1:20" outlineLevel="4" x14ac:dyDescent="0.35">
      <c r="A4544" s="9" t="s">
        <v>0</v>
      </c>
      <c r="B4544" s="9" t="s">
        <v>1</v>
      </c>
      <c r="C4544" s="12" t="s">
        <v>5119</v>
      </c>
      <c r="D4544" s="5" t="s">
        <v>5120</v>
      </c>
      <c r="E4544" s="9" t="s">
        <v>5120</v>
      </c>
      <c r="F4544" s="5" t="s">
        <v>4</v>
      </c>
      <c r="G4544" s="5" t="s">
        <v>12485</v>
      </c>
      <c r="H4544" s="5" t="s">
        <v>5123</v>
      </c>
      <c r="I4544" s="4" t="s">
        <v>5124</v>
      </c>
      <c r="J4544" s="5" t="s">
        <v>5127</v>
      </c>
      <c r="K4544" s="5" t="s">
        <v>4</v>
      </c>
      <c r="L4544" s="5" t="s">
        <v>4</v>
      </c>
      <c r="M4544" s="5" t="s">
        <v>5</v>
      </c>
      <c r="N4544" s="5" t="s">
        <v>5141</v>
      </c>
      <c r="O4544" s="18">
        <v>44585</v>
      </c>
      <c r="P4544" s="5" t="s">
        <v>7</v>
      </c>
      <c r="Q4544" s="19">
        <v>820327</v>
      </c>
      <c r="R4544" s="19">
        <v>0</v>
      </c>
      <c r="S4544" s="19">
        <v>820327</v>
      </c>
      <c r="T4544" s="19">
        <v>0</v>
      </c>
    </row>
    <row r="4545" spans="1:20" outlineLevel="4" x14ac:dyDescent="0.35">
      <c r="A4545" s="9" t="s">
        <v>0</v>
      </c>
      <c r="B4545" s="9" t="s">
        <v>1</v>
      </c>
      <c r="C4545" s="12" t="s">
        <v>5119</v>
      </c>
      <c r="D4545" s="5" t="s">
        <v>5120</v>
      </c>
      <c r="E4545" s="9" t="s">
        <v>5120</v>
      </c>
      <c r="F4545" s="5" t="s">
        <v>4</v>
      </c>
      <c r="G4545" s="5" t="s">
        <v>12485</v>
      </c>
      <c r="H4545" s="5" t="s">
        <v>5123</v>
      </c>
      <c r="I4545" s="4" t="s">
        <v>5124</v>
      </c>
      <c r="J4545" s="5" t="s">
        <v>5127</v>
      </c>
      <c r="K4545" s="5" t="s">
        <v>4</v>
      </c>
      <c r="L4545" s="5" t="s">
        <v>4</v>
      </c>
      <c r="M4545" s="5" t="s">
        <v>5</v>
      </c>
      <c r="N4545" s="5" t="s">
        <v>5142</v>
      </c>
      <c r="O4545" s="18">
        <v>44585</v>
      </c>
      <c r="P4545" s="5" t="s">
        <v>7</v>
      </c>
      <c r="Q4545" s="19">
        <v>152116</v>
      </c>
      <c r="R4545" s="19">
        <v>0</v>
      </c>
      <c r="S4545" s="19">
        <v>152116</v>
      </c>
      <c r="T4545" s="19">
        <v>0</v>
      </c>
    </row>
    <row r="4546" spans="1:20" outlineLevel="4" x14ac:dyDescent="0.35">
      <c r="A4546" s="9" t="s">
        <v>0</v>
      </c>
      <c r="B4546" s="9" t="s">
        <v>1</v>
      </c>
      <c r="C4546" s="12" t="s">
        <v>5119</v>
      </c>
      <c r="D4546" s="5" t="s">
        <v>5120</v>
      </c>
      <c r="E4546" s="9" t="s">
        <v>5120</v>
      </c>
      <c r="F4546" s="5" t="s">
        <v>4</v>
      </c>
      <c r="G4546" s="5" t="s">
        <v>12485</v>
      </c>
      <c r="H4546" s="5" t="s">
        <v>5123</v>
      </c>
      <c r="I4546" s="4" t="s">
        <v>5124</v>
      </c>
      <c r="J4546" s="5" t="s">
        <v>5127</v>
      </c>
      <c r="K4546" s="5" t="s">
        <v>4</v>
      </c>
      <c r="L4546" s="5" t="s">
        <v>4</v>
      </c>
      <c r="M4546" s="5" t="s">
        <v>5</v>
      </c>
      <c r="N4546" s="5" t="s">
        <v>5143</v>
      </c>
      <c r="O4546" s="18">
        <v>44585</v>
      </c>
      <c r="P4546" s="5" t="s">
        <v>7</v>
      </c>
      <c r="Q4546" s="19">
        <v>923871</v>
      </c>
      <c r="R4546" s="19">
        <v>0</v>
      </c>
      <c r="S4546" s="19">
        <v>923871</v>
      </c>
      <c r="T4546" s="19">
        <v>0</v>
      </c>
    </row>
    <row r="4547" spans="1:20" outlineLevel="4" x14ac:dyDescent="0.35">
      <c r="A4547" s="9" t="s">
        <v>0</v>
      </c>
      <c r="B4547" s="9" t="s">
        <v>1</v>
      </c>
      <c r="C4547" s="12" t="s">
        <v>5119</v>
      </c>
      <c r="D4547" s="5" t="s">
        <v>5120</v>
      </c>
      <c r="E4547" s="9" t="s">
        <v>5120</v>
      </c>
      <c r="F4547" s="5" t="s">
        <v>4</v>
      </c>
      <c r="G4547" s="5" t="s">
        <v>12485</v>
      </c>
      <c r="H4547" s="5" t="s">
        <v>5123</v>
      </c>
      <c r="I4547" s="4" t="s">
        <v>5124</v>
      </c>
      <c r="J4547" s="5" t="s">
        <v>5127</v>
      </c>
      <c r="K4547" s="5" t="s">
        <v>4</v>
      </c>
      <c r="L4547" s="5" t="s">
        <v>4</v>
      </c>
      <c r="M4547" s="5" t="s">
        <v>5</v>
      </c>
      <c r="N4547" s="5" t="s">
        <v>5144</v>
      </c>
      <c r="O4547" s="18">
        <v>44585</v>
      </c>
      <c r="P4547" s="5" t="s">
        <v>7</v>
      </c>
      <c r="Q4547" s="19">
        <v>152116</v>
      </c>
      <c r="R4547" s="19">
        <v>0</v>
      </c>
      <c r="S4547" s="19">
        <v>152116</v>
      </c>
      <c r="T4547" s="19">
        <v>0</v>
      </c>
    </row>
    <row r="4548" spans="1:20" outlineLevel="4" x14ac:dyDescent="0.35">
      <c r="A4548" s="9" t="s">
        <v>0</v>
      </c>
      <c r="B4548" s="9" t="s">
        <v>1</v>
      </c>
      <c r="C4548" s="12" t="s">
        <v>5119</v>
      </c>
      <c r="D4548" s="5" t="s">
        <v>5120</v>
      </c>
      <c r="E4548" s="9" t="s">
        <v>5120</v>
      </c>
      <c r="F4548" s="5" t="s">
        <v>4</v>
      </c>
      <c r="G4548" s="5" t="s">
        <v>12485</v>
      </c>
      <c r="H4548" s="5" t="s">
        <v>5123</v>
      </c>
      <c r="I4548" s="4" t="s">
        <v>5124</v>
      </c>
      <c r="J4548" s="5" t="s">
        <v>5127</v>
      </c>
      <c r="K4548" s="5" t="s">
        <v>4</v>
      </c>
      <c r="L4548" s="5" t="s">
        <v>4</v>
      </c>
      <c r="M4548" s="5" t="s">
        <v>5</v>
      </c>
      <c r="N4548" s="5" t="s">
        <v>5145</v>
      </c>
      <c r="O4548" s="18">
        <v>44585</v>
      </c>
      <c r="P4548" s="5" t="s">
        <v>7</v>
      </c>
      <c r="Q4548" s="19">
        <v>595562.01</v>
      </c>
      <c r="R4548" s="19">
        <v>0</v>
      </c>
      <c r="S4548" s="19">
        <v>595562.01</v>
      </c>
      <c r="T4548" s="19">
        <v>0</v>
      </c>
    </row>
    <row r="4549" spans="1:20" outlineLevel="4" x14ac:dyDescent="0.35">
      <c r="A4549" s="9" t="s">
        <v>0</v>
      </c>
      <c r="B4549" s="9" t="s">
        <v>1</v>
      </c>
      <c r="C4549" s="12" t="s">
        <v>5119</v>
      </c>
      <c r="D4549" s="5" t="s">
        <v>5120</v>
      </c>
      <c r="E4549" s="9" t="s">
        <v>5120</v>
      </c>
      <c r="F4549" s="5" t="s">
        <v>4</v>
      </c>
      <c r="G4549" s="5" t="s">
        <v>12485</v>
      </c>
      <c r="H4549" s="5" t="s">
        <v>5123</v>
      </c>
      <c r="I4549" s="4" t="s">
        <v>5124</v>
      </c>
      <c r="J4549" s="5" t="s">
        <v>5127</v>
      </c>
      <c r="K4549" s="5" t="s">
        <v>4</v>
      </c>
      <c r="L4549" s="5" t="s">
        <v>4</v>
      </c>
      <c r="M4549" s="5" t="s">
        <v>5</v>
      </c>
      <c r="N4549" s="5" t="s">
        <v>5146</v>
      </c>
      <c r="O4549" s="18">
        <v>44585</v>
      </c>
      <c r="P4549" s="5" t="s">
        <v>7</v>
      </c>
      <c r="Q4549" s="19">
        <v>152116</v>
      </c>
      <c r="R4549" s="19">
        <v>0</v>
      </c>
      <c r="S4549" s="19">
        <v>152116</v>
      </c>
      <c r="T4549" s="19">
        <v>0</v>
      </c>
    </row>
    <row r="4550" spans="1:20" outlineLevel="4" x14ac:dyDescent="0.35">
      <c r="A4550" s="9" t="s">
        <v>0</v>
      </c>
      <c r="B4550" s="9" t="s">
        <v>1</v>
      </c>
      <c r="C4550" s="12" t="s">
        <v>5119</v>
      </c>
      <c r="D4550" s="5" t="s">
        <v>5120</v>
      </c>
      <c r="E4550" s="9" t="s">
        <v>5120</v>
      </c>
      <c r="F4550" s="5" t="s">
        <v>4</v>
      </c>
      <c r="G4550" s="5" t="s">
        <v>12485</v>
      </c>
      <c r="H4550" s="5" t="s">
        <v>5123</v>
      </c>
      <c r="I4550" s="4" t="s">
        <v>5124</v>
      </c>
      <c r="J4550" s="5" t="s">
        <v>5127</v>
      </c>
      <c r="K4550" s="5" t="s">
        <v>4</v>
      </c>
      <c r="L4550" s="5" t="s">
        <v>4</v>
      </c>
      <c r="M4550" s="5" t="s">
        <v>5</v>
      </c>
      <c r="N4550" s="5" t="s">
        <v>5147</v>
      </c>
      <c r="O4550" s="18">
        <v>44676</v>
      </c>
      <c r="P4550" s="5" t="s">
        <v>7</v>
      </c>
      <c r="Q4550" s="19">
        <v>-40673.75</v>
      </c>
      <c r="R4550" s="19">
        <v>0</v>
      </c>
      <c r="S4550" s="19">
        <v>-40673.75</v>
      </c>
      <c r="T4550" s="19">
        <v>0</v>
      </c>
    </row>
    <row r="4551" spans="1:20" outlineLevel="4" x14ac:dyDescent="0.35">
      <c r="A4551" s="9" t="s">
        <v>0</v>
      </c>
      <c r="B4551" s="9" t="s">
        <v>1</v>
      </c>
      <c r="C4551" s="12" t="s">
        <v>5119</v>
      </c>
      <c r="D4551" s="5" t="s">
        <v>5120</v>
      </c>
      <c r="E4551" s="9" t="s">
        <v>5120</v>
      </c>
      <c r="F4551" s="5" t="s">
        <v>4</v>
      </c>
      <c r="G4551" s="5" t="s">
        <v>12485</v>
      </c>
      <c r="H4551" s="5" t="s">
        <v>5123</v>
      </c>
      <c r="I4551" s="4" t="s">
        <v>5124</v>
      </c>
      <c r="J4551" s="5" t="s">
        <v>5127</v>
      </c>
      <c r="K4551" s="5" t="s">
        <v>4</v>
      </c>
      <c r="L4551" s="5" t="s">
        <v>4</v>
      </c>
      <c r="M4551" s="5" t="s">
        <v>5</v>
      </c>
      <c r="N4551" s="5" t="s">
        <v>5148</v>
      </c>
      <c r="O4551" s="18">
        <v>44677</v>
      </c>
      <c r="P4551" s="5" t="s">
        <v>7</v>
      </c>
      <c r="Q4551" s="19">
        <v>52583.72</v>
      </c>
      <c r="R4551" s="19">
        <v>0</v>
      </c>
      <c r="S4551" s="19">
        <v>52583.72</v>
      </c>
      <c r="T4551" s="19">
        <v>0</v>
      </c>
    </row>
    <row r="4552" spans="1:20" outlineLevel="4" x14ac:dyDescent="0.35">
      <c r="A4552" s="9" t="s">
        <v>0</v>
      </c>
      <c r="B4552" s="9" t="s">
        <v>1</v>
      </c>
      <c r="C4552" s="12" t="s">
        <v>5119</v>
      </c>
      <c r="D4552" s="5" t="s">
        <v>5120</v>
      </c>
      <c r="E4552" s="9" t="s">
        <v>5120</v>
      </c>
      <c r="F4552" s="5" t="s">
        <v>4</v>
      </c>
      <c r="G4552" s="5" t="s">
        <v>12485</v>
      </c>
      <c r="H4552" s="5" t="s">
        <v>5123</v>
      </c>
      <c r="I4552" s="4" t="s">
        <v>5124</v>
      </c>
      <c r="J4552" s="5" t="s">
        <v>5127</v>
      </c>
      <c r="K4552" s="5" t="s">
        <v>4</v>
      </c>
      <c r="L4552" s="5" t="s">
        <v>4</v>
      </c>
      <c r="M4552" s="5" t="s">
        <v>5</v>
      </c>
      <c r="N4552" s="5" t="s">
        <v>5149</v>
      </c>
      <c r="O4552" s="18">
        <v>44676</v>
      </c>
      <c r="P4552" s="5" t="s">
        <v>7</v>
      </c>
      <c r="Q4552" s="19">
        <v>-11553.63</v>
      </c>
      <c r="R4552" s="19">
        <v>0</v>
      </c>
      <c r="S4552" s="19">
        <v>-11553.63</v>
      </c>
      <c r="T4552" s="19">
        <v>0</v>
      </c>
    </row>
    <row r="4553" spans="1:20" outlineLevel="4" x14ac:dyDescent="0.35">
      <c r="A4553" s="9" t="s">
        <v>0</v>
      </c>
      <c r="B4553" s="9" t="s">
        <v>1</v>
      </c>
      <c r="C4553" s="12" t="s">
        <v>5119</v>
      </c>
      <c r="D4553" s="5" t="s">
        <v>5120</v>
      </c>
      <c r="E4553" s="9" t="s">
        <v>5120</v>
      </c>
      <c r="F4553" s="5" t="s">
        <v>4</v>
      </c>
      <c r="G4553" s="5" t="s">
        <v>12485</v>
      </c>
      <c r="H4553" s="5" t="s">
        <v>5123</v>
      </c>
      <c r="I4553" s="4" t="s">
        <v>5124</v>
      </c>
      <c r="J4553" s="5" t="s">
        <v>5127</v>
      </c>
      <c r="K4553" s="5" t="s">
        <v>4</v>
      </c>
      <c r="L4553" s="5" t="s">
        <v>4</v>
      </c>
      <c r="M4553" s="5" t="s">
        <v>5</v>
      </c>
      <c r="N4553" s="5" t="s">
        <v>5150</v>
      </c>
      <c r="O4553" s="18">
        <v>44677</v>
      </c>
      <c r="P4553" s="5" t="s">
        <v>7</v>
      </c>
      <c r="Q4553" s="19">
        <v>-76706.11</v>
      </c>
      <c r="R4553" s="19">
        <v>0</v>
      </c>
      <c r="S4553" s="19">
        <v>-76706.11</v>
      </c>
      <c r="T4553" s="19">
        <v>0</v>
      </c>
    </row>
    <row r="4554" spans="1:20" outlineLevel="4" x14ac:dyDescent="0.35">
      <c r="A4554" s="9" t="s">
        <v>0</v>
      </c>
      <c r="B4554" s="9" t="s">
        <v>1</v>
      </c>
      <c r="C4554" s="12" t="s">
        <v>5119</v>
      </c>
      <c r="D4554" s="5" t="s">
        <v>5120</v>
      </c>
      <c r="E4554" s="9" t="s">
        <v>5120</v>
      </c>
      <c r="F4554" s="5" t="s">
        <v>4</v>
      </c>
      <c r="G4554" s="5" t="s">
        <v>12485</v>
      </c>
      <c r="H4554" s="5" t="s">
        <v>5123</v>
      </c>
      <c r="I4554" s="4" t="s">
        <v>5124</v>
      </c>
      <c r="J4554" s="5" t="s">
        <v>5127</v>
      </c>
      <c r="K4554" s="5" t="s">
        <v>4</v>
      </c>
      <c r="L4554" s="5" t="s">
        <v>4</v>
      </c>
      <c r="M4554" s="5" t="s">
        <v>5</v>
      </c>
      <c r="N4554" s="5" t="s">
        <v>5151</v>
      </c>
      <c r="O4554" s="18">
        <v>44676</v>
      </c>
      <c r="P4554" s="5" t="s">
        <v>7</v>
      </c>
      <c r="Q4554" s="19">
        <v>383423.99</v>
      </c>
      <c r="R4554" s="19">
        <v>0</v>
      </c>
      <c r="S4554" s="19">
        <v>383423.99</v>
      </c>
      <c r="T4554" s="19">
        <v>0</v>
      </c>
    </row>
    <row r="4555" spans="1:20" outlineLevel="4" x14ac:dyDescent="0.35">
      <c r="A4555" s="9" t="s">
        <v>0</v>
      </c>
      <c r="B4555" s="9" t="s">
        <v>1</v>
      </c>
      <c r="C4555" s="12" t="s">
        <v>5119</v>
      </c>
      <c r="D4555" s="5" t="s">
        <v>5120</v>
      </c>
      <c r="E4555" s="9" t="s">
        <v>5120</v>
      </c>
      <c r="F4555" s="5" t="s">
        <v>4</v>
      </c>
      <c r="G4555" s="5" t="s">
        <v>12485</v>
      </c>
      <c r="H4555" s="5" t="s">
        <v>5123</v>
      </c>
      <c r="I4555" s="4" t="s">
        <v>5124</v>
      </c>
      <c r="J4555" s="5" t="s">
        <v>5127</v>
      </c>
      <c r="K4555" s="5" t="s">
        <v>4</v>
      </c>
      <c r="L4555" s="5" t="s">
        <v>4</v>
      </c>
      <c r="M4555" s="5" t="s">
        <v>5</v>
      </c>
      <c r="N4555" s="5" t="s">
        <v>5152</v>
      </c>
      <c r="O4555" s="18">
        <v>44676</v>
      </c>
      <c r="P4555" s="5" t="s">
        <v>7</v>
      </c>
      <c r="Q4555" s="19">
        <v>152116</v>
      </c>
      <c r="R4555" s="19">
        <v>0</v>
      </c>
      <c r="S4555" s="19">
        <v>152116</v>
      </c>
      <c r="T4555" s="19">
        <v>0</v>
      </c>
    </row>
    <row r="4556" spans="1:20" outlineLevel="4" x14ac:dyDescent="0.35">
      <c r="A4556" s="9" t="s">
        <v>0</v>
      </c>
      <c r="B4556" s="9" t="s">
        <v>1</v>
      </c>
      <c r="C4556" s="12" t="s">
        <v>5119</v>
      </c>
      <c r="D4556" s="5" t="s">
        <v>5120</v>
      </c>
      <c r="E4556" s="9" t="s">
        <v>5120</v>
      </c>
      <c r="F4556" s="5" t="s">
        <v>4</v>
      </c>
      <c r="G4556" s="5" t="s">
        <v>12485</v>
      </c>
      <c r="H4556" s="5" t="s">
        <v>5123</v>
      </c>
      <c r="I4556" s="4" t="s">
        <v>5124</v>
      </c>
      <c r="J4556" s="5" t="s">
        <v>5127</v>
      </c>
      <c r="K4556" s="5" t="s">
        <v>4</v>
      </c>
      <c r="L4556" s="5" t="s">
        <v>4</v>
      </c>
      <c r="M4556" s="5" t="s">
        <v>5</v>
      </c>
      <c r="N4556" s="5" t="s">
        <v>5153</v>
      </c>
      <c r="O4556" s="18">
        <v>44676</v>
      </c>
      <c r="P4556" s="5" t="s">
        <v>7</v>
      </c>
      <c r="Q4556" s="19">
        <v>517273</v>
      </c>
      <c r="R4556" s="19">
        <v>0</v>
      </c>
      <c r="S4556" s="19">
        <v>517273</v>
      </c>
      <c r="T4556" s="19">
        <v>0</v>
      </c>
    </row>
    <row r="4557" spans="1:20" outlineLevel="4" x14ac:dyDescent="0.35">
      <c r="A4557" s="9" t="s">
        <v>0</v>
      </c>
      <c r="B4557" s="9" t="s">
        <v>1</v>
      </c>
      <c r="C4557" s="12" t="s">
        <v>5119</v>
      </c>
      <c r="D4557" s="5" t="s">
        <v>5120</v>
      </c>
      <c r="E4557" s="9" t="s">
        <v>5120</v>
      </c>
      <c r="F4557" s="5" t="s">
        <v>4</v>
      </c>
      <c r="G4557" s="5" t="s">
        <v>12485</v>
      </c>
      <c r="H4557" s="5" t="s">
        <v>5123</v>
      </c>
      <c r="I4557" s="4" t="s">
        <v>5124</v>
      </c>
      <c r="J4557" s="5" t="s">
        <v>5127</v>
      </c>
      <c r="K4557" s="5" t="s">
        <v>4</v>
      </c>
      <c r="L4557" s="5" t="s">
        <v>4</v>
      </c>
      <c r="M4557" s="5" t="s">
        <v>5</v>
      </c>
      <c r="N4557" s="5" t="s">
        <v>5154</v>
      </c>
      <c r="O4557" s="18">
        <v>44676</v>
      </c>
      <c r="P4557" s="5" t="s">
        <v>7</v>
      </c>
      <c r="Q4557" s="19">
        <v>152116</v>
      </c>
      <c r="R4557" s="19">
        <v>0</v>
      </c>
      <c r="S4557" s="19">
        <v>152116</v>
      </c>
      <c r="T4557" s="19">
        <v>0</v>
      </c>
    </row>
    <row r="4558" spans="1:20" outlineLevel="4" x14ac:dyDescent="0.35">
      <c r="A4558" s="9" t="s">
        <v>0</v>
      </c>
      <c r="B4558" s="9" t="s">
        <v>1</v>
      </c>
      <c r="C4558" s="12" t="s">
        <v>5119</v>
      </c>
      <c r="D4558" s="5" t="s">
        <v>5120</v>
      </c>
      <c r="E4558" s="9" t="s">
        <v>5120</v>
      </c>
      <c r="F4558" s="5" t="s">
        <v>4</v>
      </c>
      <c r="G4558" s="5" t="s">
        <v>12485</v>
      </c>
      <c r="H4558" s="5" t="s">
        <v>5123</v>
      </c>
      <c r="I4558" s="4" t="s">
        <v>5124</v>
      </c>
      <c r="J4558" s="5" t="s">
        <v>5127</v>
      </c>
      <c r="K4558" s="5" t="s">
        <v>4</v>
      </c>
      <c r="L4558" s="5" t="s">
        <v>4</v>
      </c>
      <c r="M4558" s="5" t="s">
        <v>5</v>
      </c>
      <c r="N4558" s="5" t="s">
        <v>5155</v>
      </c>
      <c r="O4558" s="18">
        <v>44676</v>
      </c>
      <c r="P4558" s="5" t="s">
        <v>7</v>
      </c>
      <c r="Q4558" s="19">
        <v>429724</v>
      </c>
      <c r="R4558" s="19">
        <v>0</v>
      </c>
      <c r="S4558" s="19">
        <v>429724</v>
      </c>
      <c r="T4558" s="19">
        <v>0</v>
      </c>
    </row>
    <row r="4559" spans="1:20" outlineLevel="4" x14ac:dyDescent="0.35">
      <c r="A4559" s="9" t="s">
        <v>0</v>
      </c>
      <c r="B4559" s="9" t="s">
        <v>1</v>
      </c>
      <c r="C4559" s="12" t="s">
        <v>5119</v>
      </c>
      <c r="D4559" s="5" t="s">
        <v>5120</v>
      </c>
      <c r="E4559" s="9" t="s">
        <v>5120</v>
      </c>
      <c r="F4559" s="5" t="s">
        <v>4</v>
      </c>
      <c r="G4559" s="5" t="s">
        <v>12485</v>
      </c>
      <c r="H4559" s="5" t="s">
        <v>5123</v>
      </c>
      <c r="I4559" s="4" t="s">
        <v>5124</v>
      </c>
      <c r="J4559" s="5" t="s">
        <v>5127</v>
      </c>
      <c r="K4559" s="5" t="s">
        <v>4</v>
      </c>
      <c r="L4559" s="5" t="s">
        <v>4</v>
      </c>
      <c r="M4559" s="5" t="s">
        <v>5</v>
      </c>
      <c r="N4559" s="5" t="s">
        <v>5156</v>
      </c>
      <c r="O4559" s="18">
        <v>44676</v>
      </c>
      <c r="P4559" s="5" t="s">
        <v>7</v>
      </c>
      <c r="Q4559" s="19">
        <v>152116</v>
      </c>
      <c r="R4559" s="19">
        <v>0</v>
      </c>
      <c r="S4559" s="19">
        <v>152116</v>
      </c>
      <c r="T4559" s="19">
        <v>0</v>
      </c>
    </row>
    <row r="4560" spans="1:20" outlineLevel="3" x14ac:dyDescent="0.35">
      <c r="H4560" s="1" t="s">
        <v>11798</v>
      </c>
      <c r="O4560" s="18"/>
      <c r="Q4560" s="19">
        <f>SUBTOTAL(9,Q4528:Q4559)</f>
        <v>7566915.0899999989</v>
      </c>
      <c r="R4560" s="19">
        <f>SUBTOTAL(9,R4528:R4559)</f>
        <v>0</v>
      </c>
      <c r="S4560" s="19">
        <f>SUBTOTAL(9,S4528:S4559)</f>
        <v>7566915.0899999989</v>
      </c>
      <c r="T4560" s="19">
        <f>SUBTOTAL(9,T4528:T4559)</f>
        <v>0</v>
      </c>
    </row>
    <row r="4561" spans="1:20" ht="29" outlineLevel="4" x14ac:dyDescent="0.35">
      <c r="A4561" s="9" t="s">
        <v>0</v>
      </c>
      <c r="B4561" s="9" t="s">
        <v>1</v>
      </c>
      <c r="C4561" s="12" t="s">
        <v>5119</v>
      </c>
      <c r="D4561" s="5" t="s">
        <v>5120</v>
      </c>
      <c r="E4561" s="9" t="s">
        <v>5120</v>
      </c>
      <c r="F4561" s="5" t="s">
        <v>4</v>
      </c>
      <c r="G4561" s="5" t="s">
        <v>1006</v>
      </c>
      <c r="H4561" s="5" t="s">
        <v>5158</v>
      </c>
      <c r="I4561" s="4" t="s">
        <v>5159</v>
      </c>
      <c r="J4561" s="5" t="s">
        <v>5121</v>
      </c>
      <c r="K4561" s="5" t="s">
        <v>4</v>
      </c>
      <c r="L4561" s="5" t="s">
        <v>4</v>
      </c>
      <c r="M4561" s="5" t="s">
        <v>5</v>
      </c>
      <c r="N4561" s="5" t="s">
        <v>5157</v>
      </c>
      <c r="O4561" s="18">
        <v>44378</v>
      </c>
      <c r="P4561" s="5" t="s">
        <v>7</v>
      </c>
      <c r="Q4561" s="19">
        <v>68086.47</v>
      </c>
      <c r="R4561" s="19">
        <v>0</v>
      </c>
      <c r="S4561" s="19">
        <v>68086.47</v>
      </c>
      <c r="T4561" s="19">
        <v>0</v>
      </c>
    </row>
    <row r="4562" spans="1:20" ht="29" outlineLevel="4" x14ac:dyDescent="0.35">
      <c r="A4562" s="9" t="s">
        <v>0</v>
      </c>
      <c r="B4562" s="9" t="s">
        <v>1</v>
      </c>
      <c r="C4562" s="12" t="s">
        <v>5119</v>
      </c>
      <c r="D4562" s="5" t="s">
        <v>5120</v>
      </c>
      <c r="E4562" s="9" t="s">
        <v>5120</v>
      </c>
      <c r="F4562" s="5" t="s">
        <v>4</v>
      </c>
      <c r="G4562" s="5" t="s">
        <v>1006</v>
      </c>
      <c r="H4562" s="5" t="s">
        <v>5158</v>
      </c>
      <c r="I4562" s="4" t="s">
        <v>5159</v>
      </c>
      <c r="J4562" s="5" t="s">
        <v>5121</v>
      </c>
      <c r="K4562" s="5" t="s">
        <v>4</v>
      </c>
      <c r="L4562" s="5" t="s">
        <v>4</v>
      </c>
      <c r="M4562" s="5" t="s">
        <v>5</v>
      </c>
      <c r="N4562" s="5" t="s">
        <v>5160</v>
      </c>
      <c r="O4562" s="18">
        <v>44396</v>
      </c>
      <c r="P4562" s="5" t="s">
        <v>7</v>
      </c>
      <c r="Q4562" s="19">
        <v>15621.99</v>
      </c>
      <c r="R4562" s="19">
        <v>0</v>
      </c>
      <c r="S4562" s="19">
        <v>15621.99</v>
      </c>
      <c r="T4562" s="19">
        <v>0</v>
      </c>
    </row>
    <row r="4563" spans="1:20" ht="29" outlineLevel="4" x14ac:dyDescent="0.35">
      <c r="A4563" s="9" t="s">
        <v>0</v>
      </c>
      <c r="B4563" s="9" t="s">
        <v>1</v>
      </c>
      <c r="C4563" s="12" t="s">
        <v>5119</v>
      </c>
      <c r="D4563" s="5" t="s">
        <v>5120</v>
      </c>
      <c r="E4563" s="9" t="s">
        <v>5120</v>
      </c>
      <c r="F4563" s="5" t="s">
        <v>4</v>
      </c>
      <c r="G4563" s="5" t="s">
        <v>1006</v>
      </c>
      <c r="H4563" s="5" t="s">
        <v>5158</v>
      </c>
      <c r="I4563" s="4" t="s">
        <v>5159</v>
      </c>
      <c r="J4563" s="5" t="s">
        <v>5121</v>
      </c>
      <c r="K4563" s="5" t="s">
        <v>4</v>
      </c>
      <c r="L4563" s="5" t="s">
        <v>4</v>
      </c>
      <c r="M4563" s="5" t="s">
        <v>5</v>
      </c>
      <c r="N4563" s="5" t="s">
        <v>5161</v>
      </c>
      <c r="O4563" s="18">
        <v>44403</v>
      </c>
      <c r="P4563" s="5" t="s">
        <v>7</v>
      </c>
      <c r="Q4563" s="19">
        <v>79457.149999999994</v>
      </c>
      <c r="R4563" s="19">
        <v>0</v>
      </c>
      <c r="S4563" s="19">
        <v>79457.149999999994</v>
      </c>
      <c r="T4563" s="19">
        <v>0</v>
      </c>
    </row>
    <row r="4564" spans="1:20" ht="29" outlineLevel="4" x14ac:dyDescent="0.35">
      <c r="A4564" s="9" t="s">
        <v>0</v>
      </c>
      <c r="B4564" s="9" t="s">
        <v>1</v>
      </c>
      <c r="C4564" s="12" t="s">
        <v>5119</v>
      </c>
      <c r="D4564" s="5" t="s">
        <v>5120</v>
      </c>
      <c r="E4564" s="9" t="s">
        <v>5120</v>
      </c>
      <c r="F4564" s="5" t="s">
        <v>4</v>
      </c>
      <c r="G4564" s="5" t="s">
        <v>1006</v>
      </c>
      <c r="H4564" s="5" t="s">
        <v>5158</v>
      </c>
      <c r="I4564" s="4" t="s">
        <v>5159</v>
      </c>
      <c r="J4564" s="5" t="s">
        <v>5127</v>
      </c>
      <c r="K4564" s="5" t="s">
        <v>4</v>
      </c>
      <c r="L4564" s="5" t="s">
        <v>4</v>
      </c>
      <c r="M4564" s="5" t="s">
        <v>5</v>
      </c>
      <c r="N4564" s="5" t="s">
        <v>5162</v>
      </c>
      <c r="O4564" s="18">
        <v>44412</v>
      </c>
      <c r="P4564" s="5" t="s">
        <v>7</v>
      </c>
      <c r="Q4564" s="19">
        <v>29511.82</v>
      </c>
      <c r="R4564" s="19">
        <v>0</v>
      </c>
      <c r="S4564" s="19">
        <v>29511.82</v>
      </c>
      <c r="T4564" s="19">
        <v>0</v>
      </c>
    </row>
    <row r="4565" spans="1:20" ht="29" outlineLevel="4" x14ac:dyDescent="0.35">
      <c r="A4565" s="9" t="s">
        <v>0</v>
      </c>
      <c r="B4565" s="9" t="s">
        <v>1</v>
      </c>
      <c r="C4565" s="12" t="s">
        <v>5119</v>
      </c>
      <c r="D4565" s="5" t="s">
        <v>5120</v>
      </c>
      <c r="E4565" s="9" t="s">
        <v>5120</v>
      </c>
      <c r="F4565" s="5" t="s">
        <v>4</v>
      </c>
      <c r="G4565" s="5" t="s">
        <v>1006</v>
      </c>
      <c r="H4565" s="5" t="s">
        <v>5158</v>
      </c>
      <c r="I4565" s="4" t="s">
        <v>5159</v>
      </c>
      <c r="J4565" s="5" t="s">
        <v>5127</v>
      </c>
      <c r="K4565" s="5" t="s">
        <v>4</v>
      </c>
      <c r="L4565" s="5" t="s">
        <v>4</v>
      </c>
      <c r="M4565" s="5" t="s">
        <v>5</v>
      </c>
      <c r="N4565" s="5" t="s">
        <v>5163</v>
      </c>
      <c r="O4565" s="18">
        <v>44428</v>
      </c>
      <c r="P4565" s="5" t="s">
        <v>7</v>
      </c>
      <c r="Q4565" s="19">
        <v>24783.94</v>
      </c>
      <c r="R4565" s="19">
        <v>0</v>
      </c>
      <c r="S4565" s="19">
        <v>24783.94</v>
      </c>
      <c r="T4565" s="19">
        <v>0</v>
      </c>
    </row>
    <row r="4566" spans="1:20" ht="29" outlineLevel="4" x14ac:dyDescent="0.35">
      <c r="A4566" s="9" t="s">
        <v>0</v>
      </c>
      <c r="B4566" s="9" t="s">
        <v>1</v>
      </c>
      <c r="C4566" s="12" t="s">
        <v>5119</v>
      </c>
      <c r="D4566" s="5" t="s">
        <v>5120</v>
      </c>
      <c r="E4566" s="9" t="s">
        <v>5120</v>
      </c>
      <c r="F4566" s="5" t="s">
        <v>4</v>
      </c>
      <c r="G4566" s="5" t="s">
        <v>1006</v>
      </c>
      <c r="H4566" s="5" t="s">
        <v>5158</v>
      </c>
      <c r="I4566" s="4" t="s">
        <v>5159</v>
      </c>
      <c r="J4566" s="5" t="s">
        <v>5127</v>
      </c>
      <c r="K4566" s="5" t="s">
        <v>4</v>
      </c>
      <c r="L4566" s="5" t="s">
        <v>4</v>
      </c>
      <c r="M4566" s="5" t="s">
        <v>5</v>
      </c>
      <c r="N4566" s="5" t="s">
        <v>5164</v>
      </c>
      <c r="O4566" s="18">
        <v>44448</v>
      </c>
      <c r="P4566" s="5" t="s">
        <v>7</v>
      </c>
      <c r="Q4566" s="19">
        <v>43621.59</v>
      </c>
      <c r="R4566" s="19">
        <v>0</v>
      </c>
      <c r="S4566" s="19">
        <v>43621.59</v>
      </c>
      <c r="T4566" s="19">
        <v>0</v>
      </c>
    </row>
    <row r="4567" spans="1:20" ht="29" outlineLevel="4" x14ac:dyDescent="0.35">
      <c r="A4567" s="9" t="s">
        <v>0</v>
      </c>
      <c r="B4567" s="9" t="s">
        <v>1</v>
      </c>
      <c r="C4567" s="12" t="s">
        <v>5119</v>
      </c>
      <c r="D4567" s="5" t="s">
        <v>5120</v>
      </c>
      <c r="E4567" s="9" t="s">
        <v>5120</v>
      </c>
      <c r="F4567" s="5" t="s">
        <v>4</v>
      </c>
      <c r="G4567" s="5" t="s">
        <v>1006</v>
      </c>
      <c r="H4567" s="5" t="s">
        <v>5158</v>
      </c>
      <c r="I4567" s="4" t="s">
        <v>5159</v>
      </c>
      <c r="J4567" s="5" t="s">
        <v>5127</v>
      </c>
      <c r="K4567" s="5" t="s">
        <v>4</v>
      </c>
      <c r="L4567" s="5" t="s">
        <v>4</v>
      </c>
      <c r="M4567" s="5" t="s">
        <v>5</v>
      </c>
      <c r="N4567" s="5" t="s">
        <v>5165</v>
      </c>
      <c r="O4567" s="18">
        <v>44448</v>
      </c>
      <c r="P4567" s="5" t="s">
        <v>7</v>
      </c>
      <c r="Q4567" s="19">
        <v>43621.59</v>
      </c>
      <c r="R4567" s="19">
        <v>0</v>
      </c>
      <c r="S4567" s="19">
        <v>43621.59</v>
      </c>
      <c r="T4567" s="19">
        <v>0</v>
      </c>
    </row>
    <row r="4568" spans="1:20" ht="29" outlineLevel="4" x14ac:dyDescent="0.35">
      <c r="A4568" s="9" t="s">
        <v>0</v>
      </c>
      <c r="B4568" s="9" t="s">
        <v>1</v>
      </c>
      <c r="C4568" s="12" t="s">
        <v>5119</v>
      </c>
      <c r="D4568" s="5" t="s">
        <v>5120</v>
      </c>
      <c r="E4568" s="9" t="s">
        <v>5120</v>
      </c>
      <c r="F4568" s="5" t="s">
        <v>4</v>
      </c>
      <c r="G4568" s="5" t="s">
        <v>1006</v>
      </c>
      <c r="H4568" s="5" t="s">
        <v>5158</v>
      </c>
      <c r="I4568" s="4" t="s">
        <v>5159</v>
      </c>
      <c r="J4568" s="5" t="s">
        <v>5127</v>
      </c>
      <c r="K4568" s="5" t="s">
        <v>4</v>
      </c>
      <c r="L4568" s="5" t="s">
        <v>4</v>
      </c>
      <c r="M4568" s="5" t="s">
        <v>5</v>
      </c>
      <c r="N4568" s="5" t="s">
        <v>5166</v>
      </c>
      <c r="O4568" s="18">
        <v>44455</v>
      </c>
      <c r="P4568" s="5" t="s">
        <v>7</v>
      </c>
      <c r="Q4568" s="19">
        <v>5364.64</v>
      </c>
      <c r="R4568" s="19">
        <v>0</v>
      </c>
      <c r="S4568" s="19">
        <v>5364.64</v>
      </c>
      <c r="T4568" s="19">
        <v>0</v>
      </c>
    </row>
    <row r="4569" spans="1:20" ht="29" outlineLevel="4" x14ac:dyDescent="0.35">
      <c r="A4569" s="9" t="s">
        <v>0</v>
      </c>
      <c r="B4569" s="9" t="s">
        <v>1</v>
      </c>
      <c r="C4569" s="12" t="s">
        <v>5119</v>
      </c>
      <c r="D4569" s="5" t="s">
        <v>5120</v>
      </c>
      <c r="E4569" s="9" t="s">
        <v>5120</v>
      </c>
      <c r="F4569" s="5" t="s">
        <v>4</v>
      </c>
      <c r="G4569" s="5" t="s">
        <v>1006</v>
      </c>
      <c r="H4569" s="5" t="s">
        <v>5158</v>
      </c>
      <c r="I4569" s="4" t="s">
        <v>5159</v>
      </c>
      <c r="J4569" s="5" t="s">
        <v>5127</v>
      </c>
      <c r="K4569" s="5" t="s">
        <v>4</v>
      </c>
      <c r="L4569" s="5" t="s">
        <v>4</v>
      </c>
      <c r="M4569" s="5" t="s">
        <v>5</v>
      </c>
      <c r="N4569" s="5" t="s">
        <v>5167</v>
      </c>
      <c r="O4569" s="18">
        <v>44533</v>
      </c>
      <c r="P4569" s="5" t="s">
        <v>7</v>
      </c>
      <c r="Q4569" s="19">
        <v>85519.32</v>
      </c>
      <c r="R4569" s="19">
        <v>0</v>
      </c>
      <c r="S4569" s="19">
        <v>85519.32</v>
      </c>
      <c r="T4569" s="19">
        <v>0</v>
      </c>
    </row>
    <row r="4570" spans="1:20" ht="29" outlineLevel="4" x14ac:dyDescent="0.35">
      <c r="A4570" s="9" t="s">
        <v>0</v>
      </c>
      <c r="B4570" s="9" t="s">
        <v>1</v>
      </c>
      <c r="C4570" s="12" t="s">
        <v>5119</v>
      </c>
      <c r="D4570" s="5" t="s">
        <v>5120</v>
      </c>
      <c r="E4570" s="9" t="s">
        <v>5120</v>
      </c>
      <c r="F4570" s="5" t="s">
        <v>4</v>
      </c>
      <c r="G4570" s="5" t="s">
        <v>1006</v>
      </c>
      <c r="H4570" s="5" t="s">
        <v>5158</v>
      </c>
      <c r="I4570" s="4" t="s">
        <v>5159</v>
      </c>
      <c r="J4570" s="5" t="s">
        <v>5127</v>
      </c>
      <c r="K4570" s="5" t="s">
        <v>4</v>
      </c>
      <c r="L4570" s="5" t="s">
        <v>4</v>
      </c>
      <c r="M4570" s="5" t="s">
        <v>5</v>
      </c>
      <c r="N4570" s="5" t="s">
        <v>5168</v>
      </c>
      <c r="O4570" s="18">
        <v>44676</v>
      </c>
      <c r="P4570" s="5" t="s">
        <v>7</v>
      </c>
      <c r="Q4570" s="19">
        <v>-16108.36</v>
      </c>
      <c r="R4570" s="19">
        <v>0</v>
      </c>
      <c r="S4570" s="19">
        <v>-16108.36</v>
      </c>
      <c r="T4570" s="19">
        <v>0</v>
      </c>
    </row>
    <row r="4571" spans="1:20" ht="29" outlineLevel="4" x14ac:dyDescent="0.35">
      <c r="A4571" s="9" t="s">
        <v>0</v>
      </c>
      <c r="B4571" s="9" t="s">
        <v>1</v>
      </c>
      <c r="C4571" s="12" t="s">
        <v>5119</v>
      </c>
      <c r="D4571" s="5" t="s">
        <v>5120</v>
      </c>
      <c r="E4571" s="9" t="s">
        <v>5120</v>
      </c>
      <c r="F4571" s="5" t="s">
        <v>4</v>
      </c>
      <c r="G4571" s="5" t="s">
        <v>1006</v>
      </c>
      <c r="H4571" s="5" t="s">
        <v>5158</v>
      </c>
      <c r="I4571" s="4" t="s">
        <v>5159</v>
      </c>
      <c r="J4571" s="5" t="s">
        <v>5127</v>
      </c>
      <c r="K4571" s="5" t="s">
        <v>4</v>
      </c>
      <c r="L4571" s="5" t="s">
        <v>4</v>
      </c>
      <c r="M4571" s="5" t="s">
        <v>5</v>
      </c>
      <c r="N4571" s="5" t="s">
        <v>5169</v>
      </c>
      <c r="O4571" s="18">
        <v>44533</v>
      </c>
      <c r="P4571" s="5" t="s">
        <v>7</v>
      </c>
      <c r="Q4571" s="19">
        <v>28247.94</v>
      </c>
      <c r="R4571" s="19">
        <v>0</v>
      </c>
      <c r="S4571" s="19">
        <v>28247.94</v>
      </c>
      <c r="T4571" s="19">
        <v>0</v>
      </c>
    </row>
    <row r="4572" spans="1:20" ht="29" outlineLevel="4" x14ac:dyDescent="0.35">
      <c r="A4572" s="9" t="s">
        <v>0</v>
      </c>
      <c r="B4572" s="9" t="s">
        <v>1</v>
      </c>
      <c r="C4572" s="12" t="s">
        <v>5119</v>
      </c>
      <c r="D4572" s="5" t="s">
        <v>5120</v>
      </c>
      <c r="E4572" s="9" t="s">
        <v>5120</v>
      </c>
      <c r="F4572" s="5" t="s">
        <v>4</v>
      </c>
      <c r="G4572" s="5" t="s">
        <v>1006</v>
      </c>
      <c r="H4572" s="5" t="s">
        <v>5158</v>
      </c>
      <c r="I4572" s="4" t="s">
        <v>5159</v>
      </c>
      <c r="J4572" s="5" t="s">
        <v>5127</v>
      </c>
      <c r="K4572" s="5" t="s">
        <v>4</v>
      </c>
      <c r="L4572" s="5" t="s">
        <v>4</v>
      </c>
      <c r="M4572" s="5" t="s">
        <v>5</v>
      </c>
      <c r="N4572" s="5" t="s">
        <v>5170</v>
      </c>
      <c r="O4572" s="18">
        <v>44533</v>
      </c>
      <c r="P4572" s="5" t="s">
        <v>7</v>
      </c>
      <c r="Q4572" s="19">
        <v>45366.46</v>
      </c>
      <c r="R4572" s="19">
        <v>0</v>
      </c>
      <c r="S4572" s="19">
        <v>45366.46</v>
      </c>
      <c r="T4572" s="19">
        <v>0</v>
      </c>
    </row>
    <row r="4573" spans="1:20" ht="29" outlineLevel="4" x14ac:dyDescent="0.35">
      <c r="A4573" s="9" t="s">
        <v>0</v>
      </c>
      <c r="B4573" s="9" t="s">
        <v>1</v>
      </c>
      <c r="C4573" s="12" t="s">
        <v>5119</v>
      </c>
      <c r="D4573" s="5" t="s">
        <v>5120</v>
      </c>
      <c r="E4573" s="9" t="s">
        <v>5120</v>
      </c>
      <c r="F4573" s="5" t="s">
        <v>4</v>
      </c>
      <c r="G4573" s="5" t="s">
        <v>1006</v>
      </c>
      <c r="H4573" s="5" t="s">
        <v>5158</v>
      </c>
      <c r="I4573" s="4" t="s">
        <v>5159</v>
      </c>
      <c r="J4573" s="5" t="s">
        <v>5127</v>
      </c>
      <c r="K4573" s="5" t="s">
        <v>4</v>
      </c>
      <c r="L4573" s="5" t="s">
        <v>4</v>
      </c>
      <c r="M4573" s="5" t="s">
        <v>5</v>
      </c>
      <c r="N4573" s="5" t="s">
        <v>5171</v>
      </c>
      <c r="O4573" s="18">
        <v>44533</v>
      </c>
      <c r="P4573" s="5" t="s">
        <v>7</v>
      </c>
      <c r="Q4573" s="19">
        <v>45366.47</v>
      </c>
      <c r="R4573" s="19">
        <v>0</v>
      </c>
      <c r="S4573" s="19">
        <v>45366.47</v>
      </c>
      <c r="T4573" s="19">
        <v>0</v>
      </c>
    </row>
    <row r="4574" spans="1:20" ht="29" outlineLevel="4" x14ac:dyDescent="0.35">
      <c r="A4574" s="9" t="s">
        <v>0</v>
      </c>
      <c r="B4574" s="9" t="s">
        <v>1</v>
      </c>
      <c r="C4574" s="12" t="s">
        <v>5119</v>
      </c>
      <c r="D4574" s="5" t="s">
        <v>5120</v>
      </c>
      <c r="E4574" s="9" t="s">
        <v>5120</v>
      </c>
      <c r="F4574" s="5" t="s">
        <v>4</v>
      </c>
      <c r="G4574" s="5" t="s">
        <v>1006</v>
      </c>
      <c r="H4574" s="5" t="s">
        <v>5158</v>
      </c>
      <c r="I4574" s="4" t="s">
        <v>5159</v>
      </c>
      <c r="J4574" s="5" t="s">
        <v>5127</v>
      </c>
      <c r="K4574" s="5" t="s">
        <v>4</v>
      </c>
      <c r="L4574" s="5" t="s">
        <v>4</v>
      </c>
      <c r="M4574" s="5" t="s">
        <v>5</v>
      </c>
      <c r="N4574" s="5" t="s">
        <v>5172</v>
      </c>
      <c r="O4574" s="18">
        <v>44533</v>
      </c>
      <c r="P4574" s="5" t="s">
        <v>7</v>
      </c>
      <c r="Q4574" s="19">
        <v>45366.46</v>
      </c>
      <c r="R4574" s="19">
        <v>0</v>
      </c>
      <c r="S4574" s="19">
        <v>45366.46</v>
      </c>
      <c r="T4574" s="19">
        <v>0</v>
      </c>
    </row>
    <row r="4575" spans="1:20" ht="29" outlineLevel="4" x14ac:dyDescent="0.35">
      <c r="A4575" s="9" t="s">
        <v>0</v>
      </c>
      <c r="B4575" s="9" t="s">
        <v>1</v>
      </c>
      <c r="C4575" s="12" t="s">
        <v>5119</v>
      </c>
      <c r="D4575" s="5" t="s">
        <v>5120</v>
      </c>
      <c r="E4575" s="9" t="s">
        <v>5120</v>
      </c>
      <c r="F4575" s="5" t="s">
        <v>4</v>
      </c>
      <c r="G4575" s="5" t="s">
        <v>1006</v>
      </c>
      <c r="H4575" s="5" t="s">
        <v>5158</v>
      </c>
      <c r="I4575" s="4" t="s">
        <v>5159</v>
      </c>
      <c r="J4575" s="5" t="s">
        <v>5127</v>
      </c>
      <c r="K4575" s="5" t="s">
        <v>4</v>
      </c>
      <c r="L4575" s="5" t="s">
        <v>4</v>
      </c>
      <c r="M4575" s="5" t="s">
        <v>5</v>
      </c>
      <c r="N4575" s="5" t="s">
        <v>5173</v>
      </c>
      <c r="O4575" s="18">
        <v>44585</v>
      </c>
      <c r="P4575" s="5" t="s">
        <v>7</v>
      </c>
      <c r="Q4575" s="19">
        <v>684.64</v>
      </c>
      <c r="R4575" s="19">
        <v>0</v>
      </c>
      <c r="S4575" s="19">
        <v>684.64</v>
      </c>
      <c r="T4575" s="19">
        <v>0</v>
      </c>
    </row>
    <row r="4576" spans="1:20" ht="29" outlineLevel="4" x14ac:dyDescent="0.35">
      <c r="A4576" s="9" t="s">
        <v>0</v>
      </c>
      <c r="B4576" s="9" t="s">
        <v>1</v>
      </c>
      <c r="C4576" s="12" t="s">
        <v>5119</v>
      </c>
      <c r="D4576" s="5" t="s">
        <v>5120</v>
      </c>
      <c r="E4576" s="9" t="s">
        <v>5120</v>
      </c>
      <c r="F4576" s="5" t="s">
        <v>4</v>
      </c>
      <c r="G4576" s="5" t="s">
        <v>1006</v>
      </c>
      <c r="H4576" s="5" t="s">
        <v>5158</v>
      </c>
      <c r="I4576" s="4" t="s">
        <v>5159</v>
      </c>
      <c r="J4576" s="5" t="s">
        <v>5127</v>
      </c>
      <c r="K4576" s="5" t="s">
        <v>4</v>
      </c>
      <c r="L4576" s="5" t="s">
        <v>4</v>
      </c>
      <c r="M4576" s="5" t="s">
        <v>5</v>
      </c>
      <c r="N4576" s="5" t="s">
        <v>5174</v>
      </c>
      <c r="O4576" s="18">
        <v>44585</v>
      </c>
      <c r="P4576" s="5" t="s">
        <v>7</v>
      </c>
      <c r="Q4576" s="19">
        <v>15392.34</v>
      </c>
      <c r="R4576" s="19">
        <v>0</v>
      </c>
      <c r="S4576" s="19">
        <v>15392.34</v>
      </c>
      <c r="T4576" s="19">
        <v>0</v>
      </c>
    </row>
    <row r="4577" spans="1:20" ht="29" outlineLevel="4" x14ac:dyDescent="0.35">
      <c r="A4577" s="9" t="s">
        <v>0</v>
      </c>
      <c r="B4577" s="9" t="s">
        <v>1</v>
      </c>
      <c r="C4577" s="12" t="s">
        <v>5119</v>
      </c>
      <c r="D4577" s="5" t="s">
        <v>5120</v>
      </c>
      <c r="E4577" s="9" t="s">
        <v>5120</v>
      </c>
      <c r="F4577" s="5" t="s">
        <v>4</v>
      </c>
      <c r="G4577" s="5" t="s">
        <v>1006</v>
      </c>
      <c r="H4577" s="5" t="s">
        <v>5158</v>
      </c>
      <c r="I4577" s="4" t="s">
        <v>5159</v>
      </c>
      <c r="J4577" s="5" t="s">
        <v>5127</v>
      </c>
      <c r="K4577" s="5" t="s">
        <v>4</v>
      </c>
      <c r="L4577" s="5" t="s">
        <v>4</v>
      </c>
      <c r="M4577" s="5" t="s">
        <v>5</v>
      </c>
      <c r="N4577" s="5" t="s">
        <v>5175</v>
      </c>
      <c r="O4577" s="18">
        <v>44677</v>
      </c>
      <c r="P4577" s="5" t="s">
        <v>7</v>
      </c>
      <c r="Q4577" s="19">
        <v>48412.72</v>
      </c>
      <c r="R4577" s="19">
        <v>0</v>
      </c>
      <c r="S4577" s="19">
        <v>48412.72</v>
      </c>
      <c r="T4577" s="19">
        <v>0</v>
      </c>
    </row>
    <row r="4578" spans="1:20" ht="29" outlineLevel="4" x14ac:dyDescent="0.35">
      <c r="A4578" s="9" t="s">
        <v>0</v>
      </c>
      <c r="B4578" s="9" t="s">
        <v>1</v>
      </c>
      <c r="C4578" s="12" t="s">
        <v>5119</v>
      </c>
      <c r="D4578" s="5" t="s">
        <v>5120</v>
      </c>
      <c r="E4578" s="9" t="s">
        <v>5120</v>
      </c>
      <c r="F4578" s="5" t="s">
        <v>4</v>
      </c>
      <c r="G4578" s="5" t="s">
        <v>1006</v>
      </c>
      <c r="H4578" s="5" t="s">
        <v>5158</v>
      </c>
      <c r="I4578" s="4" t="s">
        <v>5159</v>
      </c>
      <c r="J4578" s="5" t="s">
        <v>5127</v>
      </c>
      <c r="K4578" s="5" t="s">
        <v>4</v>
      </c>
      <c r="L4578" s="5" t="s">
        <v>4</v>
      </c>
      <c r="M4578" s="5" t="s">
        <v>5</v>
      </c>
      <c r="N4578" s="5" t="s">
        <v>5176</v>
      </c>
      <c r="O4578" s="18">
        <v>44676</v>
      </c>
      <c r="P4578" s="5" t="s">
        <v>7</v>
      </c>
      <c r="Q4578" s="19">
        <v>101218.31</v>
      </c>
      <c r="R4578" s="19">
        <v>0</v>
      </c>
      <c r="S4578" s="19">
        <v>101218.31</v>
      </c>
      <c r="T4578" s="19">
        <v>0</v>
      </c>
    </row>
    <row r="4579" spans="1:20" ht="29" outlineLevel="4" x14ac:dyDescent="0.35">
      <c r="A4579" s="9" t="s">
        <v>0</v>
      </c>
      <c r="B4579" s="9" t="s">
        <v>1</v>
      </c>
      <c r="C4579" s="12" t="s">
        <v>5119</v>
      </c>
      <c r="D4579" s="5" t="s">
        <v>5120</v>
      </c>
      <c r="E4579" s="9" t="s">
        <v>5120</v>
      </c>
      <c r="F4579" s="5" t="s">
        <v>4</v>
      </c>
      <c r="G4579" s="5" t="s">
        <v>1006</v>
      </c>
      <c r="H4579" s="5" t="s">
        <v>5158</v>
      </c>
      <c r="I4579" s="4" t="s">
        <v>5159</v>
      </c>
      <c r="J4579" s="5" t="s">
        <v>5127</v>
      </c>
      <c r="K4579" s="5" t="s">
        <v>4</v>
      </c>
      <c r="L4579" s="5" t="s">
        <v>4</v>
      </c>
      <c r="M4579" s="5" t="s">
        <v>5</v>
      </c>
      <c r="N4579" s="5" t="s">
        <v>5177</v>
      </c>
      <c r="O4579" s="18">
        <v>44676</v>
      </c>
      <c r="P4579" s="5" t="s">
        <v>7</v>
      </c>
      <c r="Q4579" s="19">
        <v>-807.04</v>
      </c>
      <c r="R4579" s="19">
        <v>0</v>
      </c>
      <c r="S4579" s="19">
        <v>-807.04</v>
      </c>
      <c r="T4579" s="19">
        <v>0</v>
      </c>
    </row>
    <row r="4580" spans="1:20" ht="29" outlineLevel="4" x14ac:dyDescent="0.35">
      <c r="A4580" s="9" t="s">
        <v>0</v>
      </c>
      <c r="B4580" s="9" t="s">
        <v>1</v>
      </c>
      <c r="C4580" s="12" t="s">
        <v>5119</v>
      </c>
      <c r="D4580" s="5" t="s">
        <v>5120</v>
      </c>
      <c r="E4580" s="9" t="s">
        <v>5120</v>
      </c>
      <c r="F4580" s="5" t="s">
        <v>4</v>
      </c>
      <c r="G4580" s="5" t="s">
        <v>1006</v>
      </c>
      <c r="H4580" s="5" t="s">
        <v>5158</v>
      </c>
      <c r="I4580" s="4" t="s">
        <v>5159</v>
      </c>
      <c r="J4580" s="5" t="s">
        <v>5127</v>
      </c>
      <c r="K4580" s="5" t="s">
        <v>4</v>
      </c>
      <c r="L4580" s="5" t="s">
        <v>4</v>
      </c>
      <c r="M4580" s="5" t="s">
        <v>5</v>
      </c>
      <c r="N4580" s="5" t="s">
        <v>5178</v>
      </c>
      <c r="O4580" s="18">
        <v>44676</v>
      </c>
      <c r="P4580" s="5" t="s">
        <v>7</v>
      </c>
      <c r="Q4580" s="19">
        <v>83393.279999999999</v>
      </c>
      <c r="R4580" s="19">
        <v>0</v>
      </c>
      <c r="S4580" s="19">
        <v>83393.279999999999</v>
      </c>
      <c r="T4580" s="19">
        <v>0</v>
      </c>
    </row>
    <row r="4581" spans="1:20" ht="29" outlineLevel="4" x14ac:dyDescent="0.35">
      <c r="A4581" s="9" t="s">
        <v>0</v>
      </c>
      <c r="B4581" s="9" t="s">
        <v>1</v>
      </c>
      <c r="C4581" s="12" t="s">
        <v>5119</v>
      </c>
      <c r="D4581" s="5" t="s">
        <v>5120</v>
      </c>
      <c r="E4581" s="9" t="s">
        <v>5120</v>
      </c>
      <c r="F4581" s="5" t="s">
        <v>4</v>
      </c>
      <c r="G4581" s="5" t="s">
        <v>1006</v>
      </c>
      <c r="H4581" s="5" t="s">
        <v>5158</v>
      </c>
      <c r="I4581" s="4" t="s">
        <v>5159</v>
      </c>
      <c r="J4581" s="5" t="s">
        <v>5127</v>
      </c>
      <c r="K4581" s="5" t="s">
        <v>4</v>
      </c>
      <c r="L4581" s="5" t="s">
        <v>4</v>
      </c>
      <c r="M4581" s="5" t="s">
        <v>5</v>
      </c>
      <c r="N4581" s="5" t="s">
        <v>5179</v>
      </c>
      <c r="O4581" s="18">
        <v>44683</v>
      </c>
      <c r="P4581" s="5" t="s">
        <v>7</v>
      </c>
      <c r="Q4581" s="19">
        <v>89038.2</v>
      </c>
      <c r="R4581" s="19">
        <v>0</v>
      </c>
      <c r="S4581" s="19">
        <v>89038.2</v>
      </c>
      <c r="T4581" s="19">
        <v>0</v>
      </c>
    </row>
    <row r="4582" spans="1:20" ht="29" outlineLevel="4" x14ac:dyDescent="0.35">
      <c r="A4582" s="9" t="s">
        <v>0</v>
      </c>
      <c r="B4582" s="9" t="s">
        <v>1</v>
      </c>
      <c r="C4582" s="12" t="s">
        <v>5119</v>
      </c>
      <c r="D4582" s="5" t="s">
        <v>5120</v>
      </c>
      <c r="E4582" s="9" t="s">
        <v>5120</v>
      </c>
      <c r="F4582" s="5" t="s">
        <v>4</v>
      </c>
      <c r="G4582" s="5" t="s">
        <v>1006</v>
      </c>
      <c r="H4582" s="5" t="s">
        <v>5158</v>
      </c>
      <c r="I4582" s="4" t="s">
        <v>5159</v>
      </c>
      <c r="J4582" s="5" t="s">
        <v>5127</v>
      </c>
      <c r="K4582" s="5" t="s">
        <v>4</v>
      </c>
      <c r="L4582" s="5" t="s">
        <v>4</v>
      </c>
      <c r="M4582" s="5" t="s">
        <v>5</v>
      </c>
      <c r="N4582" s="5" t="s">
        <v>5180</v>
      </c>
      <c r="O4582" s="18">
        <v>44683</v>
      </c>
      <c r="P4582" s="5" t="s">
        <v>7</v>
      </c>
      <c r="Q4582" s="19">
        <v>100501.4</v>
      </c>
      <c r="R4582" s="19">
        <v>0</v>
      </c>
      <c r="S4582" s="19">
        <v>100501.4</v>
      </c>
      <c r="T4582" s="19">
        <v>0</v>
      </c>
    </row>
    <row r="4583" spans="1:20" ht="29" outlineLevel="4" x14ac:dyDescent="0.35">
      <c r="A4583" s="9" t="s">
        <v>0</v>
      </c>
      <c r="B4583" s="9" t="s">
        <v>1</v>
      </c>
      <c r="C4583" s="12" t="s">
        <v>5119</v>
      </c>
      <c r="D4583" s="5" t="s">
        <v>5120</v>
      </c>
      <c r="E4583" s="9" t="s">
        <v>5120</v>
      </c>
      <c r="F4583" s="5" t="s">
        <v>4</v>
      </c>
      <c r="G4583" s="5" t="s">
        <v>1006</v>
      </c>
      <c r="H4583" s="5" t="s">
        <v>5158</v>
      </c>
      <c r="I4583" s="4" t="s">
        <v>5159</v>
      </c>
      <c r="J4583" s="5" t="s">
        <v>5127</v>
      </c>
      <c r="K4583" s="5" t="s">
        <v>4</v>
      </c>
      <c r="L4583" s="5" t="s">
        <v>4</v>
      </c>
      <c r="M4583" s="5" t="s">
        <v>5</v>
      </c>
      <c r="N4583" s="5" t="s">
        <v>5181</v>
      </c>
      <c r="O4583" s="18">
        <v>44683</v>
      </c>
      <c r="P4583" s="5" t="s">
        <v>7</v>
      </c>
      <c r="Q4583" s="19">
        <v>105004.6</v>
      </c>
      <c r="R4583" s="19">
        <v>0</v>
      </c>
      <c r="S4583" s="19">
        <v>105004.6</v>
      </c>
      <c r="T4583" s="19">
        <v>0</v>
      </c>
    </row>
    <row r="4584" spans="1:20" ht="29" outlineLevel="4" x14ac:dyDescent="0.35">
      <c r="A4584" s="9" t="s">
        <v>0</v>
      </c>
      <c r="B4584" s="9" t="s">
        <v>1</v>
      </c>
      <c r="C4584" s="12" t="s">
        <v>5119</v>
      </c>
      <c r="D4584" s="5" t="s">
        <v>5120</v>
      </c>
      <c r="E4584" s="9" t="s">
        <v>5120</v>
      </c>
      <c r="F4584" s="5" t="s">
        <v>4</v>
      </c>
      <c r="G4584" s="5" t="s">
        <v>1006</v>
      </c>
      <c r="H4584" s="5" t="s">
        <v>5158</v>
      </c>
      <c r="I4584" s="4" t="s">
        <v>5159</v>
      </c>
      <c r="J4584" s="5" t="s">
        <v>5127</v>
      </c>
      <c r="K4584" s="5" t="s">
        <v>4</v>
      </c>
      <c r="L4584" s="5" t="s">
        <v>4</v>
      </c>
      <c r="M4584" s="5" t="s">
        <v>5</v>
      </c>
      <c r="N4584" s="5" t="s">
        <v>5182</v>
      </c>
      <c r="O4584" s="18">
        <v>44698</v>
      </c>
      <c r="P4584" s="5" t="s">
        <v>7</v>
      </c>
      <c r="Q4584" s="19">
        <v>30423.200000000001</v>
      </c>
      <c r="R4584" s="19">
        <v>0</v>
      </c>
      <c r="S4584" s="19">
        <v>30423.200000000001</v>
      </c>
      <c r="T4584" s="19">
        <v>0</v>
      </c>
    </row>
    <row r="4585" spans="1:20" ht="29" outlineLevel="4" x14ac:dyDescent="0.35">
      <c r="A4585" s="9" t="s">
        <v>0</v>
      </c>
      <c r="B4585" s="9" t="s">
        <v>1</v>
      </c>
      <c r="C4585" s="12" t="s">
        <v>5119</v>
      </c>
      <c r="D4585" s="5" t="s">
        <v>5120</v>
      </c>
      <c r="E4585" s="9" t="s">
        <v>5120</v>
      </c>
      <c r="F4585" s="5" t="s">
        <v>4</v>
      </c>
      <c r="G4585" s="5" t="s">
        <v>1006</v>
      </c>
      <c r="H4585" s="5" t="s">
        <v>5158</v>
      </c>
      <c r="I4585" s="4" t="s">
        <v>5159</v>
      </c>
      <c r="J4585" s="5" t="s">
        <v>5127</v>
      </c>
      <c r="K4585" s="5" t="s">
        <v>4</v>
      </c>
      <c r="L4585" s="5" t="s">
        <v>4</v>
      </c>
      <c r="M4585" s="5" t="s">
        <v>5</v>
      </c>
      <c r="N4585" s="5" t="s">
        <v>5183</v>
      </c>
      <c r="O4585" s="18">
        <v>44698</v>
      </c>
      <c r="P4585" s="5" t="s">
        <v>7</v>
      </c>
      <c r="Q4585" s="19">
        <v>108000.4</v>
      </c>
      <c r="R4585" s="19">
        <v>0</v>
      </c>
      <c r="S4585" s="19">
        <v>108000.4</v>
      </c>
      <c r="T4585" s="19">
        <v>0</v>
      </c>
    </row>
    <row r="4586" spans="1:20" ht="29" outlineLevel="4" x14ac:dyDescent="0.35">
      <c r="A4586" s="9" t="s">
        <v>0</v>
      </c>
      <c r="B4586" s="9" t="s">
        <v>1</v>
      </c>
      <c r="C4586" s="12" t="s">
        <v>5119</v>
      </c>
      <c r="D4586" s="5" t="s">
        <v>5120</v>
      </c>
      <c r="E4586" s="9" t="s">
        <v>5120</v>
      </c>
      <c r="F4586" s="5" t="s">
        <v>4</v>
      </c>
      <c r="G4586" s="5" t="s">
        <v>1006</v>
      </c>
      <c r="H4586" s="5" t="s">
        <v>5158</v>
      </c>
      <c r="I4586" s="4" t="s">
        <v>5159</v>
      </c>
      <c r="J4586" s="5" t="s">
        <v>5127</v>
      </c>
      <c r="K4586" s="5" t="s">
        <v>4</v>
      </c>
      <c r="L4586" s="5" t="s">
        <v>4</v>
      </c>
      <c r="M4586" s="5" t="s">
        <v>5</v>
      </c>
      <c r="N4586" s="5" t="s">
        <v>5184</v>
      </c>
      <c r="O4586" s="18">
        <v>44698</v>
      </c>
      <c r="P4586" s="5" t="s">
        <v>7</v>
      </c>
      <c r="Q4586" s="19">
        <v>101934.2</v>
      </c>
      <c r="R4586" s="19">
        <v>0</v>
      </c>
      <c r="S4586" s="19">
        <v>101934.2</v>
      </c>
      <c r="T4586" s="19">
        <v>0</v>
      </c>
    </row>
    <row r="4587" spans="1:20" ht="29" outlineLevel="4" x14ac:dyDescent="0.35">
      <c r="A4587" s="9" t="s">
        <v>0</v>
      </c>
      <c r="B4587" s="9" t="s">
        <v>1</v>
      </c>
      <c r="C4587" s="12" t="s">
        <v>5119</v>
      </c>
      <c r="D4587" s="5" t="s">
        <v>5120</v>
      </c>
      <c r="E4587" s="9" t="s">
        <v>5120</v>
      </c>
      <c r="F4587" s="5" t="s">
        <v>12484</v>
      </c>
      <c r="G4587" s="5" t="s">
        <v>4</v>
      </c>
      <c r="H4587" s="5" t="s">
        <v>5158</v>
      </c>
      <c r="I4587" s="4" t="s">
        <v>5159</v>
      </c>
      <c r="J4587" s="5" t="s">
        <v>5121</v>
      </c>
      <c r="K4587" s="5" t="s">
        <v>4</v>
      </c>
      <c r="L4587" s="5" t="s">
        <v>4</v>
      </c>
      <c r="M4587" s="5" t="s">
        <v>5</v>
      </c>
      <c r="N4587" s="5" t="s">
        <v>5157</v>
      </c>
      <c r="O4587" s="18">
        <v>44378</v>
      </c>
      <c r="P4587" s="5" t="s">
        <v>7</v>
      </c>
      <c r="Q4587" s="19">
        <v>272345.86</v>
      </c>
      <c r="R4587" s="19">
        <v>272345.86</v>
      </c>
      <c r="S4587" s="19">
        <v>0</v>
      </c>
      <c r="T4587" s="19">
        <v>0</v>
      </c>
    </row>
    <row r="4588" spans="1:20" ht="29" outlineLevel="4" x14ac:dyDescent="0.35">
      <c r="A4588" s="9" t="s">
        <v>0</v>
      </c>
      <c r="B4588" s="9" t="s">
        <v>1</v>
      </c>
      <c r="C4588" s="12" t="s">
        <v>5119</v>
      </c>
      <c r="D4588" s="5" t="s">
        <v>5120</v>
      </c>
      <c r="E4588" s="9" t="s">
        <v>5120</v>
      </c>
      <c r="F4588" s="5" t="s">
        <v>12484</v>
      </c>
      <c r="G4588" s="5" t="s">
        <v>4</v>
      </c>
      <c r="H4588" s="5" t="s">
        <v>5158</v>
      </c>
      <c r="I4588" s="4" t="s">
        <v>5159</v>
      </c>
      <c r="J4588" s="5" t="s">
        <v>5121</v>
      </c>
      <c r="K4588" s="5" t="s">
        <v>4</v>
      </c>
      <c r="L4588" s="5" t="s">
        <v>4</v>
      </c>
      <c r="M4588" s="5" t="s">
        <v>5</v>
      </c>
      <c r="N4588" s="5" t="s">
        <v>5160</v>
      </c>
      <c r="O4588" s="18">
        <v>44396</v>
      </c>
      <c r="P4588" s="5" t="s">
        <v>7</v>
      </c>
      <c r="Q4588" s="19">
        <v>62487.98</v>
      </c>
      <c r="R4588" s="19">
        <v>62487.98</v>
      </c>
      <c r="S4588" s="19">
        <v>0</v>
      </c>
      <c r="T4588" s="19">
        <v>0</v>
      </c>
    </row>
    <row r="4589" spans="1:20" ht="29" outlineLevel="4" x14ac:dyDescent="0.35">
      <c r="A4589" s="9" t="s">
        <v>0</v>
      </c>
      <c r="B4589" s="9" t="s">
        <v>1</v>
      </c>
      <c r="C4589" s="12" t="s">
        <v>5119</v>
      </c>
      <c r="D4589" s="5" t="s">
        <v>5120</v>
      </c>
      <c r="E4589" s="9" t="s">
        <v>5120</v>
      </c>
      <c r="F4589" s="5" t="s">
        <v>12484</v>
      </c>
      <c r="G4589" s="5" t="s">
        <v>4</v>
      </c>
      <c r="H4589" s="5" t="s">
        <v>5158</v>
      </c>
      <c r="I4589" s="4" t="s">
        <v>5159</v>
      </c>
      <c r="J4589" s="5" t="s">
        <v>5121</v>
      </c>
      <c r="K4589" s="5" t="s">
        <v>4</v>
      </c>
      <c r="L4589" s="5" t="s">
        <v>4</v>
      </c>
      <c r="M4589" s="5" t="s">
        <v>5</v>
      </c>
      <c r="N4589" s="5" t="s">
        <v>5161</v>
      </c>
      <c r="O4589" s="18">
        <v>44403</v>
      </c>
      <c r="P4589" s="5" t="s">
        <v>7</v>
      </c>
      <c r="Q4589" s="19">
        <v>317828.61</v>
      </c>
      <c r="R4589" s="19">
        <v>317828.61</v>
      </c>
      <c r="S4589" s="19">
        <v>0</v>
      </c>
      <c r="T4589" s="19">
        <v>0</v>
      </c>
    </row>
    <row r="4590" spans="1:20" ht="29" outlineLevel="4" x14ac:dyDescent="0.35">
      <c r="A4590" s="9" t="s">
        <v>0</v>
      </c>
      <c r="B4590" s="9" t="s">
        <v>1</v>
      </c>
      <c r="C4590" s="12" t="s">
        <v>5119</v>
      </c>
      <c r="D4590" s="5" t="s">
        <v>5120</v>
      </c>
      <c r="E4590" s="9" t="s">
        <v>5120</v>
      </c>
      <c r="F4590" s="5" t="s">
        <v>12484</v>
      </c>
      <c r="G4590" s="5" t="s">
        <v>4</v>
      </c>
      <c r="H4590" s="5" t="s">
        <v>5158</v>
      </c>
      <c r="I4590" s="4" t="s">
        <v>5159</v>
      </c>
      <c r="J4590" s="5" t="s">
        <v>5127</v>
      </c>
      <c r="K4590" s="5" t="s">
        <v>4</v>
      </c>
      <c r="L4590" s="5" t="s">
        <v>4</v>
      </c>
      <c r="M4590" s="5" t="s">
        <v>5</v>
      </c>
      <c r="N4590" s="5" t="s">
        <v>5162</v>
      </c>
      <c r="O4590" s="18">
        <v>44412</v>
      </c>
      <c r="P4590" s="5" t="s">
        <v>7</v>
      </c>
      <c r="Q4590" s="19">
        <v>118047.3</v>
      </c>
      <c r="R4590" s="19">
        <v>118047.3</v>
      </c>
      <c r="S4590" s="19">
        <v>0</v>
      </c>
      <c r="T4590" s="19">
        <v>0</v>
      </c>
    </row>
    <row r="4591" spans="1:20" ht="29" outlineLevel="4" x14ac:dyDescent="0.35">
      <c r="A4591" s="9" t="s">
        <v>0</v>
      </c>
      <c r="B4591" s="9" t="s">
        <v>1</v>
      </c>
      <c r="C4591" s="12" t="s">
        <v>5119</v>
      </c>
      <c r="D4591" s="5" t="s">
        <v>5120</v>
      </c>
      <c r="E4591" s="9" t="s">
        <v>5120</v>
      </c>
      <c r="F4591" s="5" t="s">
        <v>12484</v>
      </c>
      <c r="G4591" s="5" t="s">
        <v>4</v>
      </c>
      <c r="H4591" s="5" t="s">
        <v>5158</v>
      </c>
      <c r="I4591" s="4" t="s">
        <v>5159</v>
      </c>
      <c r="J4591" s="5" t="s">
        <v>5127</v>
      </c>
      <c r="K4591" s="5" t="s">
        <v>4</v>
      </c>
      <c r="L4591" s="5" t="s">
        <v>4</v>
      </c>
      <c r="M4591" s="5" t="s">
        <v>5</v>
      </c>
      <c r="N4591" s="5" t="s">
        <v>5163</v>
      </c>
      <c r="O4591" s="18">
        <v>44428</v>
      </c>
      <c r="P4591" s="5" t="s">
        <v>7</v>
      </c>
      <c r="Q4591" s="19">
        <v>99135.76</v>
      </c>
      <c r="R4591" s="19">
        <v>99135.76</v>
      </c>
      <c r="S4591" s="19">
        <v>0</v>
      </c>
      <c r="T4591" s="19">
        <v>0</v>
      </c>
    </row>
    <row r="4592" spans="1:20" ht="29" outlineLevel="4" x14ac:dyDescent="0.35">
      <c r="A4592" s="9" t="s">
        <v>0</v>
      </c>
      <c r="B4592" s="9" t="s">
        <v>1</v>
      </c>
      <c r="C4592" s="12" t="s">
        <v>5119</v>
      </c>
      <c r="D4592" s="5" t="s">
        <v>5120</v>
      </c>
      <c r="E4592" s="9" t="s">
        <v>5120</v>
      </c>
      <c r="F4592" s="5" t="s">
        <v>12484</v>
      </c>
      <c r="G4592" s="5" t="s">
        <v>4</v>
      </c>
      <c r="H4592" s="5" t="s">
        <v>5158</v>
      </c>
      <c r="I4592" s="4" t="s">
        <v>5159</v>
      </c>
      <c r="J4592" s="5" t="s">
        <v>5127</v>
      </c>
      <c r="K4592" s="5" t="s">
        <v>4</v>
      </c>
      <c r="L4592" s="5" t="s">
        <v>4</v>
      </c>
      <c r="M4592" s="5" t="s">
        <v>5</v>
      </c>
      <c r="N4592" s="5" t="s">
        <v>5164</v>
      </c>
      <c r="O4592" s="18">
        <v>44448</v>
      </c>
      <c r="P4592" s="5" t="s">
        <v>7</v>
      </c>
      <c r="Q4592" s="19">
        <v>174486.39999999999</v>
      </c>
      <c r="R4592" s="19">
        <v>174486.39999999999</v>
      </c>
      <c r="S4592" s="19">
        <v>0</v>
      </c>
      <c r="T4592" s="19">
        <v>0</v>
      </c>
    </row>
    <row r="4593" spans="1:20" ht="29" outlineLevel="4" x14ac:dyDescent="0.35">
      <c r="A4593" s="9" t="s">
        <v>0</v>
      </c>
      <c r="B4593" s="9" t="s">
        <v>1</v>
      </c>
      <c r="C4593" s="12" t="s">
        <v>5119</v>
      </c>
      <c r="D4593" s="5" t="s">
        <v>5120</v>
      </c>
      <c r="E4593" s="9" t="s">
        <v>5120</v>
      </c>
      <c r="F4593" s="5" t="s">
        <v>12484</v>
      </c>
      <c r="G4593" s="5" t="s">
        <v>4</v>
      </c>
      <c r="H4593" s="5" t="s">
        <v>5158</v>
      </c>
      <c r="I4593" s="4" t="s">
        <v>5159</v>
      </c>
      <c r="J4593" s="5" t="s">
        <v>5127</v>
      </c>
      <c r="K4593" s="5" t="s">
        <v>4</v>
      </c>
      <c r="L4593" s="5" t="s">
        <v>4</v>
      </c>
      <c r="M4593" s="5" t="s">
        <v>5</v>
      </c>
      <c r="N4593" s="5" t="s">
        <v>5165</v>
      </c>
      <c r="O4593" s="18">
        <v>44448</v>
      </c>
      <c r="P4593" s="5" t="s">
        <v>7</v>
      </c>
      <c r="Q4593" s="19">
        <v>174486.39999999999</v>
      </c>
      <c r="R4593" s="19">
        <v>174486.39999999999</v>
      </c>
      <c r="S4593" s="19">
        <v>0</v>
      </c>
      <c r="T4593" s="19">
        <v>0</v>
      </c>
    </row>
    <row r="4594" spans="1:20" ht="29" outlineLevel="4" x14ac:dyDescent="0.35">
      <c r="A4594" s="9" t="s">
        <v>0</v>
      </c>
      <c r="B4594" s="9" t="s">
        <v>1</v>
      </c>
      <c r="C4594" s="12" t="s">
        <v>5119</v>
      </c>
      <c r="D4594" s="5" t="s">
        <v>5120</v>
      </c>
      <c r="E4594" s="9" t="s">
        <v>5120</v>
      </c>
      <c r="F4594" s="5" t="s">
        <v>12484</v>
      </c>
      <c r="G4594" s="5" t="s">
        <v>4</v>
      </c>
      <c r="H4594" s="5" t="s">
        <v>5158</v>
      </c>
      <c r="I4594" s="4" t="s">
        <v>5159</v>
      </c>
      <c r="J4594" s="5" t="s">
        <v>5127</v>
      </c>
      <c r="K4594" s="5" t="s">
        <v>4</v>
      </c>
      <c r="L4594" s="5" t="s">
        <v>4</v>
      </c>
      <c r="M4594" s="5" t="s">
        <v>5</v>
      </c>
      <c r="N4594" s="5" t="s">
        <v>5166</v>
      </c>
      <c r="O4594" s="18">
        <v>44455</v>
      </c>
      <c r="P4594" s="5" t="s">
        <v>7</v>
      </c>
      <c r="Q4594" s="19">
        <v>21458.54</v>
      </c>
      <c r="R4594" s="19">
        <v>21458.54</v>
      </c>
      <c r="S4594" s="19">
        <v>0</v>
      </c>
      <c r="T4594" s="19">
        <v>0</v>
      </c>
    </row>
    <row r="4595" spans="1:20" ht="29" outlineLevel="4" x14ac:dyDescent="0.35">
      <c r="A4595" s="9" t="s">
        <v>0</v>
      </c>
      <c r="B4595" s="9" t="s">
        <v>1</v>
      </c>
      <c r="C4595" s="12" t="s">
        <v>5119</v>
      </c>
      <c r="D4595" s="5" t="s">
        <v>5120</v>
      </c>
      <c r="E4595" s="9" t="s">
        <v>5120</v>
      </c>
      <c r="F4595" s="5" t="s">
        <v>12484</v>
      </c>
      <c r="G4595" s="5" t="s">
        <v>4</v>
      </c>
      <c r="H4595" s="5" t="s">
        <v>5158</v>
      </c>
      <c r="I4595" s="4" t="s">
        <v>5159</v>
      </c>
      <c r="J4595" s="5" t="s">
        <v>5127</v>
      </c>
      <c r="K4595" s="5" t="s">
        <v>4</v>
      </c>
      <c r="L4595" s="5" t="s">
        <v>4</v>
      </c>
      <c r="M4595" s="5" t="s">
        <v>5</v>
      </c>
      <c r="N4595" s="5" t="s">
        <v>5167</v>
      </c>
      <c r="O4595" s="18">
        <v>44533</v>
      </c>
      <c r="P4595" s="5" t="s">
        <v>7</v>
      </c>
      <c r="Q4595" s="19">
        <v>342077.3</v>
      </c>
      <c r="R4595" s="19">
        <v>342077.3</v>
      </c>
      <c r="S4595" s="19">
        <v>0</v>
      </c>
      <c r="T4595" s="19">
        <v>0</v>
      </c>
    </row>
    <row r="4596" spans="1:20" ht="29" outlineLevel="4" x14ac:dyDescent="0.35">
      <c r="A4596" s="9" t="s">
        <v>0</v>
      </c>
      <c r="B4596" s="9" t="s">
        <v>1</v>
      </c>
      <c r="C4596" s="12" t="s">
        <v>5119</v>
      </c>
      <c r="D4596" s="5" t="s">
        <v>5120</v>
      </c>
      <c r="E4596" s="9" t="s">
        <v>5120</v>
      </c>
      <c r="F4596" s="5" t="s">
        <v>12484</v>
      </c>
      <c r="G4596" s="5" t="s">
        <v>4</v>
      </c>
      <c r="H4596" s="5" t="s">
        <v>5158</v>
      </c>
      <c r="I4596" s="4" t="s">
        <v>5159</v>
      </c>
      <c r="J4596" s="5" t="s">
        <v>5127</v>
      </c>
      <c r="K4596" s="5" t="s">
        <v>4</v>
      </c>
      <c r="L4596" s="5" t="s">
        <v>4</v>
      </c>
      <c r="M4596" s="5" t="s">
        <v>5</v>
      </c>
      <c r="N4596" s="5" t="s">
        <v>5168</v>
      </c>
      <c r="O4596" s="18">
        <v>44676</v>
      </c>
      <c r="P4596" s="5" t="s">
        <v>7</v>
      </c>
      <c r="Q4596" s="19">
        <v>-64433.42</v>
      </c>
      <c r="R4596" s="19">
        <v>-64433.42</v>
      </c>
      <c r="S4596" s="19">
        <v>0</v>
      </c>
      <c r="T4596" s="19">
        <v>0</v>
      </c>
    </row>
    <row r="4597" spans="1:20" ht="29" outlineLevel="4" x14ac:dyDescent="0.35">
      <c r="A4597" s="9" t="s">
        <v>0</v>
      </c>
      <c r="B4597" s="9" t="s">
        <v>1</v>
      </c>
      <c r="C4597" s="12" t="s">
        <v>5119</v>
      </c>
      <c r="D4597" s="5" t="s">
        <v>5120</v>
      </c>
      <c r="E4597" s="9" t="s">
        <v>5120</v>
      </c>
      <c r="F4597" s="5" t="s">
        <v>12484</v>
      </c>
      <c r="G4597" s="5" t="s">
        <v>4</v>
      </c>
      <c r="H4597" s="5" t="s">
        <v>5158</v>
      </c>
      <c r="I4597" s="4" t="s">
        <v>5159</v>
      </c>
      <c r="J4597" s="5" t="s">
        <v>5127</v>
      </c>
      <c r="K4597" s="5" t="s">
        <v>4</v>
      </c>
      <c r="L4597" s="5" t="s">
        <v>4</v>
      </c>
      <c r="M4597" s="5" t="s">
        <v>5</v>
      </c>
      <c r="N4597" s="5" t="s">
        <v>5169</v>
      </c>
      <c r="O4597" s="18">
        <v>44533</v>
      </c>
      <c r="P4597" s="5" t="s">
        <v>7</v>
      </c>
      <c r="Q4597" s="19">
        <v>112991.76</v>
      </c>
      <c r="R4597" s="19">
        <v>112991.76</v>
      </c>
      <c r="S4597" s="19">
        <v>0</v>
      </c>
      <c r="T4597" s="19">
        <v>0</v>
      </c>
    </row>
    <row r="4598" spans="1:20" ht="29" outlineLevel="4" x14ac:dyDescent="0.35">
      <c r="A4598" s="9" t="s">
        <v>0</v>
      </c>
      <c r="B4598" s="9" t="s">
        <v>1</v>
      </c>
      <c r="C4598" s="12" t="s">
        <v>5119</v>
      </c>
      <c r="D4598" s="5" t="s">
        <v>5120</v>
      </c>
      <c r="E4598" s="9" t="s">
        <v>5120</v>
      </c>
      <c r="F4598" s="5" t="s">
        <v>12484</v>
      </c>
      <c r="G4598" s="5" t="s">
        <v>4</v>
      </c>
      <c r="H4598" s="5" t="s">
        <v>5158</v>
      </c>
      <c r="I4598" s="4" t="s">
        <v>5159</v>
      </c>
      <c r="J4598" s="5" t="s">
        <v>5127</v>
      </c>
      <c r="K4598" s="5" t="s">
        <v>4</v>
      </c>
      <c r="L4598" s="5" t="s">
        <v>4</v>
      </c>
      <c r="M4598" s="5" t="s">
        <v>5</v>
      </c>
      <c r="N4598" s="5" t="s">
        <v>5170</v>
      </c>
      <c r="O4598" s="18">
        <v>44533</v>
      </c>
      <c r="P4598" s="5" t="s">
        <v>7</v>
      </c>
      <c r="Q4598" s="19">
        <v>181465.86</v>
      </c>
      <c r="R4598" s="19">
        <v>181465.86</v>
      </c>
      <c r="S4598" s="19">
        <v>0</v>
      </c>
      <c r="T4598" s="19">
        <v>0</v>
      </c>
    </row>
    <row r="4599" spans="1:20" ht="29" outlineLevel="4" x14ac:dyDescent="0.35">
      <c r="A4599" s="9" t="s">
        <v>0</v>
      </c>
      <c r="B4599" s="9" t="s">
        <v>1</v>
      </c>
      <c r="C4599" s="12" t="s">
        <v>5119</v>
      </c>
      <c r="D4599" s="5" t="s">
        <v>5120</v>
      </c>
      <c r="E4599" s="9" t="s">
        <v>5120</v>
      </c>
      <c r="F4599" s="5" t="s">
        <v>12484</v>
      </c>
      <c r="G4599" s="5" t="s">
        <v>4</v>
      </c>
      <c r="H4599" s="5" t="s">
        <v>5158</v>
      </c>
      <c r="I4599" s="4" t="s">
        <v>5159</v>
      </c>
      <c r="J4599" s="5" t="s">
        <v>5127</v>
      </c>
      <c r="K4599" s="5" t="s">
        <v>4</v>
      </c>
      <c r="L4599" s="5" t="s">
        <v>4</v>
      </c>
      <c r="M4599" s="5" t="s">
        <v>5</v>
      </c>
      <c r="N4599" s="5" t="s">
        <v>5171</v>
      </c>
      <c r="O4599" s="18">
        <v>44533</v>
      </c>
      <c r="P4599" s="5" t="s">
        <v>7</v>
      </c>
      <c r="Q4599" s="19">
        <v>181465.85</v>
      </c>
      <c r="R4599" s="19">
        <v>181465.85</v>
      </c>
      <c r="S4599" s="19">
        <v>0</v>
      </c>
      <c r="T4599" s="19">
        <v>0</v>
      </c>
    </row>
    <row r="4600" spans="1:20" ht="29" outlineLevel="4" x14ac:dyDescent="0.35">
      <c r="A4600" s="9" t="s">
        <v>0</v>
      </c>
      <c r="B4600" s="9" t="s">
        <v>1</v>
      </c>
      <c r="C4600" s="12" t="s">
        <v>5119</v>
      </c>
      <c r="D4600" s="5" t="s">
        <v>5120</v>
      </c>
      <c r="E4600" s="9" t="s">
        <v>5120</v>
      </c>
      <c r="F4600" s="5" t="s">
        <v>12484</v>
      </c>
      <c r="G4600" s="5" t="s">
        <v>4</v>
      </c>
      <c r="H4600" s="5" t="s">
        <v>5158</v>
      </c>
      <c r="I4600" s="4" t="s">
        <v>5159</v>
      </c>
      <c r="J4600" s="5" t="s">
        <v>5127</v>
      </c>
      <c r="K4600" s="5" t="s">
        <v>4</v>
      </c>
      <c r="L4600" s="5" t="s">
        <v>4</v>
      </c>
      <c r="M4600" s="5" t="s">
        <v>5</v>
      </c>
      <c r="N4600" s="5" t="s">
        <v>5172</v>
      </c>
      <c r="O4600" s="18">
        <v>44533</v>
      </c>
      <c r="P4600" s="5" t="s">
        <v>7</v>
      </c>
      <c r="Q4600" s="19">
        <v>181465.86</v>
      </c>
      <c r="R4600" s="19">
        <v>181465.86</v>
      </c>
      <c r="S4600" s="19">
        <v>0</v>
      </c>
      <c r="T4600" s="19">
        <v>0</v>
      </c>
    </row>
    <row r="4601" spans="1:20" ht="29" outlineLevel="4" x14ac:dyDescent="0.35">
      <c r="A4601" s="9" t="s">
        <v>0</v>
      </c>
      <c r="B4601" s="9" t="s">
        <v>1</v>
      </c>
      <c r="C4601" s="12" t="s">
        <v>5119</v>
      </c>
      <c r="D4601" s="5" t="s">
        <v>5120</v>
      </c>
      <c r="E4601" s="9" t="s">
        <v>5120</v>
      </c>
      <c r="F4601" s="5" t="s">
        <v>12484</v>
      </c>
      <c r="G4601" s="5" t="s">
        <v>4</v>
      </c>
      <c r="H4601" s="5" t="s">
        <v>5158</v>
      </c>
      <c r="I4601" s="4" t="s">
        <v>5159</v>
      </c>
      <c r="J4601" s="5" t="s">
        <v>5127</v>
      </c>
      <c r="K4601" s="5" t="s">
        <v>4</v>
      </c>
      <c r="L4601" s="5" t="s">
        <v>4</v>
      </c>
      <c r="M4601" s="5" t="s">
        <v>5</v>
      </c>
      <c r="N4601" s="5" t="s">
        <v>5173</v>
      </c>
      <c r="O4601" s="18">
        <v>44585</v>
      </c>
      <c r="P4601" s="5" t="s">
        <v>7</v>
      </c>
      <c r="Q4601" s="19">
        <v>2738.54</v>
      </c>
      <c r="R4601" s="19">
        <v>2738.54</v>
      </c>
      <c r="S4601" s="19">
        <v>0</v>
      </c>
      <c r="T4601" s="19">
        <v>0</v>
      </c>
    </row>
    <row r="4602" spans="1:20" ht="29" outlineLevel="4" x14ac:dyDescent="0.35">
      <c r="A4602" s="9" t="s">
        <v>0</v>
      </c>
      <c r="B4602" s="9" t="s">
        <v>1</v>
      </c>
      <c r="C4602" s="12" t="s">
        <v>5119</v>
      </c>
      <c r="D4602" s="5" t="s">
        <v>5120</v>
      </c>
      <c r="E4602" s="9" t="s">
        <v>5120</v>
      </c>
      <c r="F4602" s="5" t="s">
        <v>12484</v>
      </c>
      <c r="G4602" s="5" t="s">
        <v>4</v>
      </c>
      <c r="H4602" s="5" t="s">
        <v>5158</v>
      </c>
      <c r="I4602" s="4" t="s">
        <v>5159</v>
      </c>
      <c r="J4602" s="5" t="s">
        <v>5127</v>
      </c>
      <c r="K4602" s="5" t="s">
        <v>4</v>
      </c>
      <c r="L4602" s="5" t="s">
        <v>4</v>
      </c>
      <c r="M4602" s="5" t="s">
        <v>5</v>
      </c>
      <c r="N4602" s="5" t="s">
        <v>5174</v>
      </c>
      <c r="O4602" s="18">
        <v>44585</v>
      </c>
      <c r="P4602" s="5" t="s">
        <v>7</v>
      </c>
      <c r="Q4602" s="19">
        <v>61569.38</v>
      </c>
      <c r="R4602" s="19">
        <v>61569.38</v>
      </c>
      <c r="S4602" s="19">
        <v>0</v>
      </c>
      <c r="T4602" s="19">
        <v>0</v>
      </c>
    </row>
    <row r="4603" spans="1:20" ht="29" outlineLevel="4" x14ac:dyDescent="0.35">
      <c r="A4603" s="9" t="s">
        <v>0</v>
      </c>
      <c r="B4603" s="9" t="s">
        <v>1</v>
      </c>
      <c r="C4603" s="12" t="s">
        <v>5119</v>
      </c>
      <c r="D4603" s="5" t="s">
        <v>5120</v>
      </c>
      <c r="E4603" s="9" t="s">
        <v>5120</v>
      </c>
      <c r="F4603" s="5" t="s">
        <v>12484</v>
      </c>
      <c r="G4603" s="5" t="s">
        <v>4</v>
      </c>
      <c r="H4603" s="5" t="s">
        <v>5158</v>
      </c>
      <c r="I4603" s="4" t="s">
        <v>5159</v>
      </c>
      <c r="J4603" s="5" t="s">
        <v>5127</v>
      </c>
      <c r="K4603" s="5" t="s">
        <v>4</v>
      </c>
      <c r="L4603" s="5" t="s">
        <v>4</v>
      </c>
      <c r="M4603" s="5" t="s">
        <v>5</v>
      </c>
      <c r="N4603" s="5" t="s">
        <v>5175</v>
      </c>
      <c r="O4603" s="18">
        <v>44677</v>
      </c>
      <c r="P4603" s="5" t="s">
        <v>7</v>
      </c>
      <c r="Q4603" s="19">
        <v>193650.9</v>
      </c>
      <c r="R4603" s="19">
        <v>193650.9</v>
      </c>
      <c r="S4603" s="19">
        <v>0</v>
      </c>
      <c r="T4603" s="19">
        <v>0</v>
      </c>
    </row>
    <row r="4604" spans="1:20" ht="29" outlineLevel="4" x14ac:dyDescent="0.35">
      <c r="A4604" s="9" t="s">
        <v>0</v>
      </c>
      <c r="B4604" s="9" t="s">
        <v>1</v>
      </c>
      <c r="C4604" s="12" t="s">
        <v>5119</v>
      </c>
      <c r="D4604" s="5" t="s">
        <v>5120</v>
      </c>
      <c r="E4604" s="9" t="s">
        <v>5120</v>
      </c>
      <c r="F4604" s="5" t="s">
        <v>12484</v>
      </c>
      <c r="G4604" s="5" t="s">
        <v>4</v>
      </c>
      <c r="H4604" s="5" t="s">
        <v>5158</v>
      </c>
      <c r="I4604" s="4" t="s">
        <v>5159</v>
      </c>
      <c r="J4604" s="5" t="s">
        <v>5127</v>
      </c>
      <c r="K4604" s="5" t="s">
        <v>4</v>
      </c>
      <c r="L4604" s="5" t="s">
        <v>4</v>
      </c>
      <c r="M4604" s="5" t="s">
        <v>5</v>
      </c>
      <c r="N4604" s="5" t="s">
        <v>5176</v>
      </c>
      <c r="O4604" s="18">
        <v>44676</v>
      </c>
      <c r="P4604" s="5" t="s">
        <v>7</v>
      </c>
      <c r="Q4604" s="19">
        <v>404873.22</v>
      </c>
      <c r="R4604" s="19">
        <v>404873.22</v>
      </c>
      <c r="S4604" s="19">
        <v>0</v>
      </c>
      <c r="T4604" s="19">
        <v>0</v>
      </c>
    </row>
    <row r="4605" spans="1:20" ht="29" outlineLevel="4" x14ac:dyDescent="0.35">
      <c r="A4605" s="9" t="s">
        <v>0</v>
      </c>
      <c r="B4605" s="9" t="s">
        <v>1</v>
      </c>
      <c r="C4605" s="12" t="s">
        <v>5119</v>
      </c>
      <c r="D4605" s="5" t="s">
        <v>5120</v>
      </c>
      <c r="E4605" s="9" t="s">
        <v>5120</v>
      </c>
      <c r="F4605" s="5" t="s">
        <v>12484</v>
      </c>
      <c r="G4605" s="5" t="s">
        <v>4</v>
      </c>
      <c r="H4605" s="5" t="s">
        <v>5158</v>
      </c>
      <c r="I4605" s="4" t="s">
        <v>5159</v>
      </c>
      <c r="J4605" s="5" t="s">
        <v>5127</v>
      </c>
      <c r="K4605" s="5" t="s">
        <v>4</v>
      </c>
      <c r="L4605" s="5" t="s">
        <v>4</v>
      </c>
      <c r="M4605" s="5" t="s">
        <v>5</v>
      </c>
      <c r="N4605" s="5" t="s">
        <v>5177</v>
      </c>
      <c r="O4605" s="18">
        <v>44676</v>
      </c>
      <c r="P4605" s="5" t="s">
        <v>7</v>
      </c>
      <c r="Q4605" s="19">
        <v>-3228.18</v>
      </c>
      <c r="R4605" s="19">
        <v>-3228.18</v>
      </c>
      <c r="S4605" s="19">
        <v>0</v>
      </c>
      <c r="T4605" s="19">
        <v>0</v>
      </c>
    </row>
    <row r="4606" spans="1:20" ht="29" outlineLevel="4" x14ac:dyDescent="0.35">
      <c r="A4606" s="9" t="s">
        <v>0</v>
      </c>
      <c r="B4606" s="9" t="s">
        <v>1</v>
      </c>
      <c r="C4606" s="12" t="s">
        <v>5119</v>
      </c>
      <c r="D4606" s="5" t="s">
        <v>5120</v>
      </c>
      <c r="E4606" s="9" t="s">
        <v>5120</v>
      </c>
      <c r="F4606" s="5" t="s">
        <v>12484</v>
      </c>
      <c r="G4606" s="5" t="s">
        <v>4</v>
      </c>
      <c r="H4606" s="5" t="s">
        <v>5158</v>
      </c>
      <c r="I4606" s="4" t="s">
        <v>5159</v>
      </c>
      <c r="J4606" s="5" t="s">
        <v>5127</v>
      </c>
      <c r="K4606" s="5" t="s">
        <v>4</v>
      </c>
      <c r="L4606" s="5" t="s">
        <v>4</v>
      </c>
      <c r="M4606" s="5" t="s">
        <v>5</v>
      </c>
      <c r="N4606" s="5" t="s">
        <v>5178</v>
      </c>
      <c r="O4606" s="18">
        <v>44676</v>
      </c>
      <c r="P4606" s="5" t="s">
        <v>7</v>
      </c>
      <c r="Q4606" s="19">
        <v>333573.13</v>
      </c>
      <c r="R4606" s="19">
        <v>333573.13</v>
      </c>
      <c r="S4606" s="19">
        <v>0</v>
      </c>
      <c r="T4606" s="19">
        <v>0</v>
      </c>
    </row>
    <row r="4607" spans="1:20" ht="29" outlineLevel="4" x14ac:dyDescent="0.35">
      <c r="A4607" s="9" t="s">
        <v>0</v>
      </c>
      <c r="B4607" s="9" t="s">
        <v>1</v>
      </c>
      <c r="C4607" s="12" t="s">
        <v>5119</v>
      </c>
      <c r="D4607" s="5" t="s">
        <v>5120</v>
      </c>
      <c r="E4607" s="9" t="s">
        <v>5120</v>
      </c>
      <c r="F4607" s="5" t="s">
        <v>12484</v>
      </c>
      <c r="G4607" s="5" t="s">
        <v>4</v>
      </c>
      <c r="H4607" s="5" t="s">
        <v>5158</v>
      </c>
      <c r="I4607" s="4" t="s">
        <v>5159</v>
      </c>
      <c r="J4607" s="5" t="s">
        <v>5127</v>
      </c>
      <c r="K4607" s="5" t="s">
        <v>4</v>
      </c>
      <c r="L4607" s="5" t="s">
        <v>4</v>
      </c>
      <c r="M4607" s="5" t="s">
        <v>5</v>
      </c>
      <c r="N4607" s="5" t="s">
        <v>5179</v>
      </c>
      <c r="O4607" s="18">
        <v>44683</v>
      </c>
      <c r="P4607" s="5" t="s">
        <v>7</v>
      </c>
      <c r="Q4607" s="19">
        <v>356152.8</v>
      </c>
      <c r="R4607" s="19">
        <v>356152.8</v>
      </c>
      <c r="S4607" s="19">
        <v>0</v>
      </c>
      <c r="T4607" s="19">
        <v>0</v>
      </c>
    </row>
    <row r="4608" spans="1:20" ht="29" outlineLevel="4" x14ac:dyDescent="0.35">
      <c r="A4608" s="9" t="s">
        <v>0</v>
      </c>
      <c r="B4608" s="9" t="s">
        <v>1</v>
      </c>
      <c r="C4608" s="12" t="s">
        <v>5119</v>
      </c>
      <c r="D4608" s="5" t="s">
        <v>5120</v>
      </c>
      <c r="E4608" s="9" t="s">
        <v>5120</v>
      </c>
      <c r="F4608" s="5" t="s">
        <v>12484</v>
      </c>
      <c r="G4608" s="5" t="s">
        <v>4</v>
      </c>
      <c r="H4608" s="5" t="s">
        <v>5158</v>
      </c>
      <c r="I4608" s="4" t="s">
        <v>5159</v>
      </c>
      <c r="J4608" s="5" t="s">
        <v>5127</v>
      </c>
      <c r="K4608" s="5" t="s">
        <v>4</v>
      </c>
      <c r="L4608" s="5" t="s">
        <v>4</v>
      </c>
      <c r="M4608" s="5" t="s">
        <v>5</v>
      </c>
      <c r="N4608" s="5" t="s">
        <v>5180</v>
      </c>
      <c r="O4608" s="18">
        <v>44683</v>
      </c>
      <c r="P4608" s="5" t="s">
        <v>7</v>
      </c>
      <c r="Q4608" s="19">
        <v>402005.6</v>
      </c>
      <c r="R4608" s="19">
        <v>402005.6</v>
      </c>
      <c r="S4608" s="19">
        <v>0</v>
      </c>
      <c r="T4608" s="19">
        <v>0</v>
      </c>
    </row>
    <row r="4609" spans="1:20" ht="29" outlineLevel="4" x14ac:dyDescent="0.35">
      <c r="A4609" s="9" t="s">
        <v>0</v>
      </c>
      <c r="B4609" s="9" t="s">
        <v>1</v>
      </c>
      <c r="C4609" s="12" t="s">
        <v>5119</v>
      </c>
      <c r="D4609" s="5" t="s">
        <v>5120</v>
      </c>
      <c r="E4609" s="9" t="s">
        <v>5120</v>
      </c>
      <c r="F4609" s="5" t="s">
        <v>12484</v>
      </c>
      <c r="G4609" s="5" t="s">
        <v>4</v>
      </c>
      <c r="H4609" s="5" t="s">
        <v>5158</v>
      </c>
      <c r="I4609" s="4" t="s">
        <v>5159</v>
      </c>
      <c r="J4609" s="5" t="s">
        <v>5127</v>
      </c>
      <c r="K4609" s="5" t="s">
        <v>4</v>
      </c>
      <c r="L4609" s="5" t="s">
        <v>4</v>
      </c>
      <c r="M4609" s="5" t="s">
        <v>5</v>
      </c>
      <c r="N4609" s="5" t="s">
        <v>5181</v>
      </c>
      <c r="O4609" s="18">
        <v>44683</v>
      </c>
      <c r="P4609" s="5" t="s">
        <v>7</v>
      </c>
      <c r="Q4609" s="19">
        <v>420018.4</v>
      </c>
      <c r="R4609" s="19">
        <v>420018.4</v>
      </c>
      <c r="S4609" s="19">
        <v>0</v>
      </c>
      <c r="T4609" s="19">
        <v>0</v>
      </c>
    </row>
    <row r="4610" spans="1:20" ht="29" outlineLevel="4" x14ac:dyDescent="0.35">
      <c r="A4610" s="9" t="s">
        <v>0</v>
      </c>
      <c r="B4610" s="9" t="s">
        <v>1</v>
      </c>
      <c r="C4610" s="12" t="s">
        <v>5119</v>
      </c>
      <c r="D4610" s="5" t="s">
        <v>5120</v>
      </c>
      <c r="E4610" s="9" t="s">
        <v>5120</v>
      </c>
      <c r="F4610" s="5" t="s">
        <v>12484</v>
      </c>
      <c r="G4610" s="5" t="s">
        <v>4</v>
      </c>
      <c r="H4610" s="5" t="s">
        <v>5158</v>
      </c>
      <c r="I4610" s="4" t="s">
        <v>5159</v>
      </c>
      <c r="J4610" s="5" t="s">
        <v>5127</v>
      </c>
      <c r="K4610" s="5" t="s">
        <v>4</v>
      </c>
      <c r="L4610" s="5" t="s">
        <v>4</v>
      </c>
      <c r="M4610" s="5" t="s">
        <v>5</v>
      </c>
      <c r="N4610" s="5" t="s">
        <v>5182</v>
      </c>
      <c r="O4610" s="18">
        <v>44698</v>
      </c>
      <c r="P4610" s="5" t="s">
        <v>7</v>
      </c>
      <c r="Q4610" s="19">
        <v>121692.8</v>
      </c>
      <c r="R4610" s="19">
        <v>121692.8</v>
      </c>
      <c r="S4610" s="19">
        <v>0</v>
      </c>
      <c r="T4610" s="19">
        <v>0</v>
      </c>
    </row>
    <row r="4611" spans="1:20" ht="29" outlineLevel="4" x14ac:dyDescent="0.35">
      <c r="A4611" s="9" t="s">
        <v>0</v>
      </c>
      <c r="B4611" s="9" t="s">
        <v>1</v>
      </c>
      <c r="C4611" s="12" t="s">
        <v>5119</v>
      </c>
      <c r="D4611" s="5" t="s">
        <v>5120</v>
      </c>
      <c r="E4611" s="9" t="s">
        <v>5120</v>
      </c>
      <c r="F4611" s="5" t="s">
        <v>12484</v>
      </c>
      <c r="G4611" s="5" t="s">
        <v>4</v>
      </c>
      <c r="H4611" s="5" t="s">
        <v>5158</v>
      </c>
      <c r="I4611" s="4" t="s">
        <v>5159</v>
      </c>
      <c r="J4611" s="5" t="s">
        <v>5127</v>
      </c>
      <c r="K4611" s="5" t="s">
        <v>4</v>
      </c>
      <c r="L4611" s="5" t="s">
        <v>4</v>
      </c>
      <c r="M4611" s="5" t="s">
        <v>5</v>
      </c>
      <c r="N4611" s="5" t="s">
        <v>5183</v>
      </c>
      <c r="O4611" s="18">
        <v>44698</v>
      </c>
      <c r="P4611" s="5" t="s">
        <v>7</v>
      </c>
      <c r="Q4611" s="19">
        <v>432001.6</v>
      </c>
      <c r="R4611" s="19">
        <v>432001.6</v>
      </c>
      <c r="S4611" s="19">
        <v>0</v>
      </c>
      <c r="T4611" s="19">
        <v>0</v>
      </c>
    </row>
    <row r="4612" spans="1:20" ht="29" outlineLevel="4" x14ac:dyDescent="0.35">
      <c r="A4612" s="9" t="s">
        <v>0</v>
      </c>
      <c r="B4612" s="9" t="s">
        <v>1</v>
      </c>
      <c r="C4612" s="12" t="s">
        <v>5119</v>
      </c>
      <c r="D4612" s="5" t="s">
        <v>5120</v>
      </c>
      <c r="E4612" s="9" t="s">
        <v>5120</v>
      </c>
      <c r="F4612" s="5" t="s">
        <v>12484</v>
      </c>
      <c r="G4612" s="5" t="s">
        <v>4</v>
      </c>
      <c r="H4612" s="5" t="s">
        <v>5158</v>
      </c>
      <c r="I4612" s="4" t="s">
        <v>5159</v>
      </c>
      <c r="J4612" s="5" t="s">
        <v>5127</v>
      </c>
      <c r="K4612" s="5" t="s">
        <v>4</v>
      </c>
      <c r="L4612" s="5" t="s">
        <v>4</v>
      </c>
      <c r="M4612" s="5" t="s">
        <v>5</v>
      </c>
      <c r="N4612" s="5" t="s">
        <v>5184</v>
      </c>
      <c r="O4612" s="18">
        <v>44698</v>
      </c>
      <c r="P4612" s="5" t="s">
        <v>7</v>
      </c>
      <c r="Q4612" s="19">
        <v>407736.8</v>
      </c>
      <c r="R4612" s="19">
        <v>407736.8</v>
      </c>
      <c r="S4612" s="19">
        <v>0</v>
      </c>
      <c r="T4612" s="19">
        <v>0</v>
      </c>
    </row>
    <row r="4613" spans="1:20" outlineLevel="3" x14ac:dyDescent="0.35">
      <c r="H4613" s="1" t="s">
        <v>11799</v>
      </c>
      <c r="O4613" s="18"/>
      <c r="Q4613" s="19">
        <f>SUBTOTAL(9,Q4561:Q4612)</f>
        <v>6635118.7799999975</v>
      </c>
      <c r="R4613" s="19">
        <f>SUBTOTAL(9,R4561:R4612)</f>
        <v>5308095.0499999989</v>
      </c>
      <c r="S4613" s="19">
        <f>SUBTOTAL(9,S4561:S4612)</f>
        <v>1327023.7299999997</v>
      </c>
      <c r="T4613" s="19">
        <f>SUBTOTAL(9,T4561:T4612)</f>
        <v>0</v>
      </c>
    </row>
    <row r="4614" spans="1:20" ht="29" outlineLevel="4" x14ac:dyDescent="0.35">
      <c r="A4614" s="9" t="s">
        <v>0</v>
      </c>
      <c r="B4614" s="9" t="s">
        <v>1</v>
      </c>
      <c r="C4614" s="12" t="s">
        <v>5119</v>
      </c>
      <c r="D4614" s="5" t="s">
        <v>5120</v>
      </c>
      <c r="E4614" s="9" t="s">
        <v>5120</v>
      </c>
      <c r="F4614" s="5" t="s">
        <v>4</v>
      </c>
      <c r="G4614" s="5" t="s">
        <v>1006</v>
      </c>
      <c r="H4614" s="5" t="s">
        <v>5187</v>
      </c>
      <c r="I4614" s="4" t="s">
        <v>5188</v>
      </c>
      <c r="J4614" s="5" t="s">
        <v>5185</v>
      </c>
      <c r="K4614" s="5" t="s">
        <v>4</v>
      </c>
      <c r="L4614" s="5" t="s">
        <v>4</v>
      </c>
      <c r="M4614" s="5" t="s">
        <v>5</v>
      </c>
      <c r="N4614" s="5" t="s">
        <v>5186</v>
      </c>
      <c r="O4614" s="18">
        <v>44396</v>
      </c>
      <c r="P4614" s="5" t="s">
        <v>7</v>
      </c>
      <c r="Q4614" s="19">
        <v>5406.23</v>
      </c>
      <c r="R4614" s="19">
        <v>0</v>
      </c>
      <c r="S4614" s="19">
        <v>5406.23</v>
      </c>
      <c r="T4614" s="19">
        <v>0</v>
      </c>
    </row>
    <row r="4615" spans="1:20" ht="29" outlineLevel="4" x14ac:dyDescent="0.35">
      <c r="A4615" s="9" t="s">
        <v>0</v>
      </c>
      <c r="B4615" s="9" t="s">
        <v>1</v>
      </c>
      <c r="C4615" s="12" t="s">
        <v>5119</v>
      </c>
      <c r="D4615" s="5" t="s">
        <v>5120</v>
      </c>
      <c r="E4615" s="9" t="s">
        <v>5120</v>
      </c>
      <c r="F4615" s="5" t="s">
        <v>4</v>
      </c>
      <c r="G4615" s="5" t="s">
        <v>1006</v>
      </c>
      <c r="H4615" s="5" t="s">
        <v>5187</v>
      </c>
      <c r="I4615" s="4" t="s">
        <v>5188</v>
      </c>
      <c r="J4615" s="5" t="s">
        <v>5185</v>
      </c>
      <c r="K4615" s="5" t="s">
        <v>4</v>
      </c>
      <c r="L4615" s="5" t="s">
        <v>4</v>
      </c>
      <c r="M4615" s="5" t="s">
        <v>5</v>
      </c>
      <c r="N4615" s="5" t="s">
        <v>5189</v>
      </c>
      <c r="O4615" s="18">
        <v>44396</v>
      </c>
      <c r="P4615" s="5" t="s">
        <v>7</v>
      </c>
      <c r="Q4615" s="19">
        <v>1962</v>
      </c>
      <c r="R4615" s="19">
        <v>0</v>
      </c>
      <c r="S4615" s="19">
        <v>1962</v>
      </c>
      <c r="T4615" s="19">
        <v>0</v>
      </c>
    </row>
    <row r="4616" spans="1:20" ht="29" outlineLevel="4" x14ac:dyDescent="0.35">
      <c r="A4616" s="9" t="s">
        <v>0</v>
      </c>
      <c r="B4616" s="9" t="s">
        <v>1</v>
      </c>
      <c r="C4616" s="12" t="s">
        <v>5119</v>
      </c>
      <c r="D4616" s="5" t="s">
        <v>5120</v>
      </c>
      <c r="E4616" s="9" t="s">
        <v>5120</v>
      </c>
      <c r="F4616" s="5" t="s">
        <v>4</v>
      </c>
      <c r="G4616" s="5" t="s">
        <v>1006</v>
      </c>
      <c r="H4616" s="5" t="s">
        <v>5187</v>
      </c>
      <c r="I4616" s="4" t="s">
        <v>5188</v>
      </c>
      <c r="J4616" s="5" t="s">
        <v>5190</v>
      </c>
      <c r="K4616" s="5" t="s">
        <v>4</v>
      </c>
      <c r="L4616" s="5" t="s">
        <v>4</v>
      </c>
      <c r="M4616" s="5" t="s">
        <v>5</v>
      </c>
      <c r="N4616" s="5" t="s">
        <v>5191</v>
      </c>
      <c r="O4616" s="18">
        <v>44396</v>
      </c>
      <c r="P4616" s="5" t="s">
        <v>7</v>
      </c>
      <c r="Q4616" s="19">
        <v>837.8</v>
      </c>
      <c r="R4616" s="19">
        <v>0</v>
      </c>
      <c r="S4616" s="19">
        <v>837.8</v>
      </c>
      <c r="T4616" s="19">
        <v>0</v>
      </c>
    </row>
    <row r="4617" spans="1:20" ht="29" outlineLevel="4" x14ac:dyDescent="0.35">
      <c r="A4617" s="9" t="s">
        <v>0</v>
      </c>
      <c r="B4617" s="9" t="s">
        <v>1</v>
      </c>
      <c r="C4617" s="12" t="s">
        <v>5119</v>
      </c>
      <c r="D4617" s="5" t="s">
        <v>5120</v>
      </c>
      <c r="E4617" s="9" t="s">
        <v>5120</v>
      </c>
      <c r="F4617" s="5" t="s">
        <v>4</v>
      </c>
      <c r="G4617" s="5" t="s">
        <v>1006</v>
      </c>
      <c r="H4617" s="5" t="s">
        <v>5187</v>
      </c>
      <c r="I4617" s="4" t="s">
        <v>5188</v>
      </c>
      <c r="J4617" s="5" t="s">
        <v>5190</v>
      </c>
      <c r="K4617" s="5" t="s">
        <v>4</v>
      </c>
      <c r="L4617" s="5" t="s">
        <v>4</v>
      </c>
      <c r="M4617" s="5" t="s">
        <v>5</v>
      </c>
      <c r="N4617" s="5" t="s">
        <v>5192</v>
      </c>
      <c r="O4617" s="18">
        <v>44403</v>
      </c>
      <c r="P4617" s="5" t="s">
        <v>7</v>
      </c>
      <c r="Q4617" s="19">
        <v>10912.62</v>
      </c>
      <c r="R4617" s="19">
        <v>0</v>
      </c>
      <c r="S4617" s="19">
        <v>10912.62</v>
      </c>
      <c r="T4617" s="19">
        <v>0</v>
      </c>
    </row>
    <row r="4618" spans="1:20" ht="29" outlineLevel="4" x14ac:dyDescent="0.35">
      <c r="A4618" s="9" t="s">
        <v>0</v>
      </c>
      <c r="B4618" s="9" t="s">
        <v>1</v>
      </c>
      <c r="C4618" s="12" t="s">
        <v>5119</v>
      </c>
      <c r="D4618" s="5" t="s">
        <v>5120</v>
      </c>
      <c r="E4618" s="9" t="s">
        <v>5120</v>
      </c>
      <c r="F4618" s="5" t="s">
        <v>4</v>
      </c>
      <c r="G4618" s="5" t="s">
        <v>1006</v>
      </c>
      <c r="H4618" s="5" t="s">
        <v>5187</v>
      </c>
      <c r="I4618" s="4" t="s">
        <v>5188</v>
      </c>
      <c r="J4618" s="5" t="s">
        <v>5190</v>
      </c>
      <c r="K4618" s="5" t="s">
        <v>4</v>
      </c>
      <c r="L4618" s="5" t="s">
        <v>4</v>
      </c>
      <c r="M4618" s="5" t="s">
        <v>5</v>
      </c>
      <c r="N4618" s="5" t="s">
        <v>5193</v>
      </c>
      <c r="O4618" s="18">
        <v>44448</v>
      </c>
      <c r="P4618" s="5" t="s">
        <v>7</v>
      </c>
      <c r="Q4618" s="19">
        <v>1196.8499999999999</v>
      </c>
      <c r="R4618" s="19">
        <v>0</v>
      </c>
      <c r="S4618" s="19">
        <v>1196.8499999999999</v>
      </c>
      <c r="T4618" s="19">
        <v>0</v>
      </c>
    </row>
    <row r="4619" spans="1:20" ht="29" outlineLevel="4" x14ac:dyDescent="0.35">
      <c r="A4619" s="9" t="s">
        <v>0</v>
      </c>
      <c r="B4619" s="9" t="s">
        <v>1</v>
      </c>
      <c r="C4619" s="12" t="s">
        <v>5119</v>
      </c>
      <c r="D4619" s="5" t="s">
        <v>5120</v>
      </c>
      <c r="E4619" s="9" t="s">
        <v>5120</v>
      </c>
      <c r="F4619" s="5" t="s">
        <v>4</v>
      </c>
      <c r="G4619" s="5" t="s">
        <v>1006</v>
      </c>
      <c r="H4619" s="5" t="s">
        <v>5187</v>
      </c>
      <c r="I4619" s="4" t="s">
        <v>5188</v>
      </c>
      <c r="J4619" s="5" t="s">
        <v>5185</v>
      </c>
      <c r="K4619" s="5" t="s">
        <v>4</v>
      </c>
      <c r="L4619" s="5" t="s">
        <v>4</v>
      </c>
      <c r="M4619" s="5" t="s">
        <v>5</v>
      </c>
      <c r="N4619" s="5" t="s">
        <v>5194</v>
      </c>
      <c r="O4619" s="18">
        <v>44461</v>
      </c>
      <c r="P4619" s="5" t="s">
        <v>7</v>
      </c>
      <c r="Q4619" s="19">
        <v>16541.66</v>
      </c>
      <c r="R4619" s="19">
        <v>0</v>
      </c>
      <c r="S4619" s="19">
        <v>16541.66</v>
      </c>
      <c r="T4619" s="19">
        <v>0</v>
      </c>
    </row>
    <row r="4620" spans="1:20" ht="29" outlineLevel="4" x14ac:dyDescent="0.35">
      <c r="A4620" s="9" t="s">
        <v>0</v>
      </c>
      <c r="B4620" s="9" t="s">
        <v>1</v>
      </c>
      <c r="C4620" s="12" t="s">
        <v>5119</v>
      </c>
      <c r="D4620" s="5" t="s">
        <v>5120</v>
      </c>
      <c r="E4620" s="9" t="s">
        <v>5120</v>
      </c>
      <c r="F4620" s="5" t="s">
        <v>4</v>
      </c>
      <c r="G4620" s="5" t="s">
        <v>1006</v>
      </c>
      <c r="H4620" s="5" t="s">
        <v>5187</v>
      </c>
      <c r="I4620" s="4" t="s">
        <v>5188</v>
      </c>
      <c r="J4620" s="5" t="s">
        <v>5185</v>
      </c>
      <c r="K4620" s="5" t="s">
        <v>4</v>
      </c>
      <c r="L4620" s="5" t="s">
        <v>4</v>
      </c>
      <c r="M4620" s="5" t="s">
        <v>5</v>
      </c>
      <c r="N4620" s="5" t="s">
        <v>5195</v>
      </c>
      <c r="O4620" s="18">
        <v>44483</v>
      </c>
      <c r="P4620" s="5" t="s">
        <v>7</v>
      </c>
      <c r="Q4620" s="19">
        <v>291.58</v>
      </c>
      <c r="R4620" s="19">
        <v>0</v>
      </c>
      <c r="S4620" s="19">
        <v>291.58</v>
      </c>
      <c r="T4620" s="19">
        <v>0</v>
      </c>
    </row>
    <row r="4621" spans="1:20" ht="29" outlineLevel="4" x14ac:dyDescent="0.35">
      <c r="A4621" s="9" t="s">
        <v>0</v>
      </c>
      <c r="B4621" s="9" t="s">
        <v>1</v>
      </c>
      <c r="C4621" s="12" t="s">
        <v>5119</v>
      </c>
      <c r="D4621" s="5" t="s">
        <v>5120</v>
      </c>
      <c r="E4621" s="9" t="s">
        <v>5120</v>
      </c>
      <c r="F4621" s="5" t="s">
        <v>4</v>
      </c>
      <c r="G4621" s="5" t="s">
        <v>1006</v>
      </c>
      <c r="H4621" s="5" t="s">
        <v>5187</v>
      </c>
      <c r="I4621" s="4" t="s">
        <v>5188</v>
      </c>
      <c r="J4621" s="5" t="s">
        <v>5190</v>
      </c>
      <c r="K4621" s="5" t="s">
        <v>4</v>
      </c>
      <c r="L4621" s="5" t="s">
        <v>4</v>
      </c>
      <c r="M4621" s="5" t="s">
        <v>5</v>
      </c>
      <c r="N4621" s="5" t="s">
        <v>5196</v>
      </c>
      <c r="O4621" s="18">
        <v>44483</v>
      </c>
      <c r="P4621" s="5" t="s">
        <v>7</v>
      </c>
      <c r="Q4621" s="19">
        <v>46580.18</v>
      </c>
      <c r="R4621" s="19">
        <v>0</v>
      </c>
      <c r="S4621" s="19">
        <v>46580.18</v>
      </c>
      <c r="T4621" s="19">
        <v>0</v>
      </c>
    </row>
    <row r="4622" spans="1:20" ht="29" outlineLevel="4" x14ac:dyDescent="0.35">
      <c r="A4622" s="9" t="s">
        <v>0</v>
      </c>
      <c r="B4622" s="9" t="s">
        <v>1</v>
      </c>
      <c r="C4622" s="12" t="s">
        <v>5119</v>
      </c>
      <c r="D4622" s="5" t="s">
        <v>5120</v>
      </c>
      <c r="E4622" s="9" t="s">
        <v>5120</v>
      </c>
      <c r="F4622" s="5" t="s">
        <v>4</v>
      </c>
      <c r="G4622" s="5" t="s">
        <v>1006</v>
      </c>
      <c r="H4622" s="5" t="s">
        <v>5187</v>
      </c>
      <c r="I4622" s="4" t="s">
        <v>5188</v>
      </c>
      <c r="J4622" s="5" t="s">
        <v>5190</v>
      </c>
      <c r="K4622" s="5" t="s">
        <v>4</v>
      </c>
      <c r="L4622" s="5" t="s">
        <v>4</v>
      </c>
      <c r="M4622" s="5" t="s">
        <v>5</v>
      </c>
      <c r="N4622" s="5" t="s">
        <v>5197</v>
      </c>
      <c r="O4622" s="18">
        <v>44483</v>
      </c>
      <c r="P4622" s="5" t="s">
        <v>7</v>
      </c>
      <c r="Q4622" s="19">
        <v>6146.87</v>
      </c>
      <c r="R4622" s="19">
        <v>0</v>
      </c>
      <c r="S4622" s="19">
        <v>6146.87</v>
      </c>
      <c r="T4622" s="19">
        <v>0</v>
      </c>
    </row>
    <row r="4623" spans="1:20" ht="29" outlineLevel="4" x14ac:dyDescent="0.35">
      <c r="A4623" s="9" t="s">
        <v>0</v>
      </c>
      <c r="B4623" s="9" t="s">
        <v>1</v>
      </c>
      <c r="C4623" s="12" t="s">
        <v>5119</v>
      </c>
      <c r="D4623" s="5" t="s">
        <v>5120</v>
      </c>
      <c r="E4623" s="9" t="s">
        <v>5120</v>
      </c>
      <c r="F4623" s="5" t="s">
        <v>4</v>
      </c>
      <c r="G4623" s="5" t="s">
        <v>1006</v>
      </c>
      <c r="H4623" s="5" t="s">
        <v>5187</v>
      </c>
      <c r="I4623" s="4" t="s">
        <v>5188</v>
      </c>
      <c r="J4623" s="5" t="s">
        <v>5185</v>
      </c>
      <c r="K4623" s="5" t="s">
        <v>4</v>
      </c>
      <c r="L4623" s="5" t="s">
        <v>4</v>
      </c>
      <c r="M4623" s="5" t="s">
        <v>5</v>
      </c>
      <c r="N4623" s="5" t="s">
        <v>5198</v>
      </c>
      <c r="O4623" s="18">
        <v>44505</v>
      </c>
      <c r="P4623" s="5" t="s">
        <v>7</v>
      </c>
      <c r="Q4623" s="19">
        <v>3910.33</v>
      </c>
      <c r="R4623" s="19">
        <v>0</v>
      </c>
      <c r="S4623" s="19">
        <v>3910.33</v>
      </c>
      <c r="T4623" s="19">
        <v>0</v>
      </c>
    </row>
    <row r="4624" spans="1:20" ht="29" outlineLevel="4" x14ac:dyDescent="0.35">
      <c r="A4624" s="9" t="s">
        <v>0</v>
      </c>
      <c r="B4624" s="9" t="s">
        <v>1</v>
      </c>
      <c r="C4624" s="12" t="s">
        <v>5119</v>
      </c>
      <c r="D4624" s="5" t="s">
        <v>5120</v>
      </c>
      <c r="E4624" s="9" t="s">
        <v>5120</v>
      </c>
      <c r="F4624" s="5" t="s">
        <v>4</v>
      </c>
      <c r="G4624" s="5" t="s">
        <v>1006</v>
      </c>
      <c r="H4624" s="5" t="s">
        <v>5187</v>
      </c>
      <c r="I4624" s="4" t="s">
        <v>5188</v>
      </c>
      <c r="J4624" s="5" t="s">
        <v>5190</v>
      </c>
      <c r="K4624" s="5" t="s">
        <v>4</v>
      </c>
      <c r="L4624" s="5" t="s">
        <v>4</v>
      </c>
      <c r="M4624" s="5" t="s">
        <v>5</v>
      </c>
      <c r="N4624" s="5" t="s">
        <v>5199</v>
      </c>
      <c r="O4624" s="18">
        <v>44593</v>
      </c>
      <c r="P4624" s="5" t="s">
        <v>7</v>
      </c>
      <c r="Q4624" s="19">
        <v>1286.95</v>
      </c>
      <c r="R4624" s="19">
        <v>0</v>
      </c>
      <c r="S4624" s="19">
        <v>1286.95</v>
      </c>
      <c r="T4624" s="19">
        <v>0</v>
      </c>
    </row>
    <row r="4625" spans="1:20" ht="29" outlineLevel="4" x14ac:dyDescent="0.35">
      <c r="A4625" s="9" t="s">
        <v>0</v>
      </c>
      <c r="B4625" s="9" t="s">
        <v>1</v>
      </c>
      <c r="C4625" s="12" t="s">
        <v>5119</v>
      </c>
      <c r="D4625" s="5" t="s">
        <v>5120</v>
      </c>
      <c r="E4625" s="9" t="s">
        <v>5120</v>
      </c>
      <c r="F4625" s="5" t="s">
        <v>4</v>
      </c>
      <c r="G4625" s="5" t="s">
        <v>1006</v>
      </c>
      <c r="H4625" s="5" t="s">
        <v>5187</v>
      </c>
      <c r="I4625" s="4" t="s">
        <v>5188</v>
      </c>
      <c r="J4625" s="5" t="s">
        <v>5190</v>
      </c>
      <c r="K4625" s="5" t="s">
        <v>4</v>
      </c>
      <c r="L4625" s="5" t="s">
        <v>4</v>
      </c>
      <c r="M4625" s="5" t="s">
        <v>5</v>
      </c>
      <c r="N4625" s="5" t="s">
        <v>5200</v>
      </c>
      <c r="O4625" s="18">
        <v>44627</v>
      </c>
      <c r="P4625" s="5" t="s">
        <v>7</v>
      </c>
      <c r="Q4625" s="19">
        <v>658.27</v>
      </c>
      <c r="R4625" s="19">
        <v>0</v>
      </c>
      <c r="S4625" s="19">
        <v>658.27</v>
      </c>
      <c r="T4625" s="19">
        <v>0</v>
      </c>
    </row>
    <row r="4626" spans="1:20" ht="29" outlineLevel="4" x14ac:dyDescent="0.35">
      <c r="A4626" s="9" t="s">
        <v>0</v>
      </c>
      <c r="B4626" s="9" t="s">
        <v>1</v>
      </c>
      <c r="C4626" s="12" t="s">
        <v>5119</v>
      </c>
      <c r="D4626" s="5" t="s">
        <v>5120</v>
      </c>
      <c r="E4626" s="9" t="s">
        <v>5120</v>
      </c>
      <c r="F4626" s="5" t="s">
        <v>4</v>
      </c>
      <c r="G4626" s="5" t="s">
        <v>1006</v>
      </c>
      <c r="H4626" s="5" t="s">
        <v>5187</v>
      </c>
      <c r="I4626" s="4" t="s">
        <v>5188</v>
      </c>
      <c r="J4626" s="5" t="s">
        <v>5190</v>
      </c>
      <c r="K4626" s="5" t="s">
        <v>4</v>
      </c>
      <c r="L4626" s="5" t="s">
        <v>4</v>
      </c>
      <c r="M4626" s="5" t="s">
        <v>5</v>
      </c>
      <c r="N4626" s="5" t="s">
        <v>5201</v>
      </c>
      <c r="O4626" s="18">
        <v>44628</v>
      </c>
      <c r="P4626" s="5" t="s">
        <v>7</v>
      </c>
      <c r="Q4626" s="19">
        <v>7127.99</v>
      </c>
      <c r="R4626" s="19">
        <v>0</v>
      </c>
      <c r="S4626" s="19">
        <v>7127.99</v>
      </c>
      <c r="T4626" s="19">
        <v>0</v>
      </c>
    </row>
    <row r="4627" spans="1:20" ht="29" outlineLevel="4" x14ac:dyDescent="0.35">
      <c r="A4627" s="9" t="s">
        <v>0</v>
      </c>
      <c r="B4627" s="9" t="s">
        <v>1</v>
      </c>
      <c r="C4627" s="12" t="s">
        <v>5119</v>
      </c>
      <c r="D4627" s="5" t="s">
        <v>5120</v>
      </c>
      <c r="E4627" s="9" t="s">
        <v>5120</v>
      </c>
      <c r="F4627" s="5" t="s">
        <v>4</v>
      </c>
      <c r="G4627" s="5" t="s">
        <v>1006</v>
      </c>
      <c r="H4627" s="5" t="s">
        <v>5187</v>
      </c>
      <c r="I4627" s="4" t="s">
        <v>5188</v>
      </c>
      <c r="J4627" s="5" t="s">
        <v>5190</v>
      </c>
      <c r="K4627" s="5" t="s">
        <v>4</v>
      </c>
      <c r="L4627" s="5" t="s">
        <v>4</v>
      </c>
      <c r="M4627" s="5" t="s">
        <v>5</v>
      </c>
      <c r="N4627" s="5" t="s">
        <v>5202</v>
      </c>
      <c r="O4627" s="18">
        <v>44669</v>
      </c>
      <c r="P4627" s="5" t="s">
        <v>7</v>
      </c>
      <c r="Q4627" s="19">
        <v>2003.69</v>
      </c>
      <c r="R4627" s="19">
        <v>0</v>
      </c>
      <c r="S4627" s="19">
        <v>2003.69</v>
      </c>
      <c r="T4627" s="19">
        <v>0</v>
      </c>
    </row>
    <row r="4628" spans="1:20" outlineLevel="3" x14ac:dyDescent="0.35">
      <c r="H4628" s="1" t="s">
        <v>11800</v>
      </c>
      <c r="O4628" s="18"/>
      <c r="Q4628" s="19">
        <f>SUBTOTAL(9,Q4614:Q4627)</f>
        <v>104863.02000000002</v>
      </c>
      <c r="R4628" s="19">
        <f>SUBTOTAL(9,R4614:R4627)</f>
        <v>0</v>
      </c>
      <c r="S4628" s="19">
        <f>SUBTOTAL(9,S4614:S4627)</f>
        <v>104863.02000000002</v>
      </c>
      <c r="T4628" s="19">
        <f>SUBTOTAL(9,T4614:T4627)</f>
        <v>0</v>
      </c>
    </row>
    <row r="4629" spans="1:20" ht="29" outlineLevel="4" x14ac:dyDescent="0.35">
      <c r="A4629" s="9" t="s">
        <v>0</v>
      </c>
      <c r="B4629" s="9" t="s">
        <v>1</v>
      </c>
      <c r="C4629" s="12" t="s">
        <v>5119</v>
      </c>
      <c r="D4629" s="5" t="s">
        <v>5120</v>
      </c>
      <c r="E4629" s="9" t="s">
        <v>5120</v>
      </c>
      <c r="F4629" s="5" t="s">
        <v>4</v>
      </c>
      <c r="G4629" s="5" t="s">
        <v>1006</v>
      </c>
      <c r="H4629" s="5" t="s">
        <v>5205</v>
      </c>
      <c r="I4629" s="4" t="s">
        <v>5206</v>
      </c>
      <c r="J4629" s="5" t="s">
        <v>5203</v>
      </c>
      <c r="K4629" s="5" t="s">
        <v>4</v>
      </c>
      <c r="L4629" s="5" t="s">
        <v>4</v>
      </c>
      <c r="M4629" s="5" t="s">
        <v>5</v>
      </c>
      <c r="N4629" s="5" t="s">
        <v>5204</v>
      </c>
      <c r="O4629" s="18">
        <v>44505</v>
      </c>
      <c r="P4629" s="5" t="s">
        <v>7</v>
      </c>
      <c r="Q4629" s="19">
        <v>298.45</v>
      </c>
      <c r="R4629" s="19">
        <v>0</v>
      </c>
      <c r="S4629" s="19">
        <v>298.45</v>
      </c>
      <c r="T4629" s="19">
        <v>0</v>
      </c>
    </row>
    <row r="4630" spans="1:20" ht="29" outlineLevel="4" x14ac:dyDescent="0.35">
      <c r="A4630" s="9" t="s">
        <v>0</v>
      </c>
      <c r="B4630" s="9" t="s">
        <v>1</v>
      </c>
      <c r="C4630" s="12" t="s">
        <v>5119</v>
      </c>
      <c r="D4630" s="5" t="s">
        <v>5120</v>
      </c>
      <c r="E4630" s="9" t="s">
        <v>5120</v>
      </c>
      <c r="F4630" s="5" t="s">
        <v>5207</v>
      </c>
      <c r="G4630" s="5" t="s">
        <v>4</v>
      </c>
      <c r="H4630" s="5" t="s">
        <v>5205</v>
      </c>
      <c r="I4630" s="4" t="s">
        <v>5206</v>
      </c>
      <c r="J4630" s="5" t="s">
        <v>5203</v>
      </c>
      <c r="K4630" s="5" t="s">
        <v>4</v>
      </c>
      <c r="L4630" s="5" t="s">
        <v>4</v>
      </c>
      <c r="M4630" s="5" t="s">
        <v>5</v>
      </c>
      <c r="N4630" s="5" t="s">
        <v>5204</v>
      </c>
      <c r="O4630" s="18">
        <v>44505</v>
      </c>
      <c r="P4630" s="5" t="s">
        <v>7</v>
      </c>
      <c r="Q4630" s="19">
        <v>1215.55</v>
      </c>
      <c r="R4630" s="19">
        <v>1215.55</v>
      </c>
      <c r="S4630" s="19">
        <v>0</v>
      </c>
      <c r="T4630" s="19">
        <v>0</v>
      </c>
    </row>
    <row r="4631" spans="1:20" outlineLevel="3" x14ac:dyDescent="0.35">
      <c r="H4631" s="1" t="s">
        <v>11801</v>
      </c>
      <c r="O4631" s="18"/>
      <c r="Q4631" s="19">
        <f>SUBTOTAL(9,Q4629:Q4630)</f>
        <v>1514</v>
      </c>
      <c r="R4631" s="19">
        <f>SUBTOTAL(9,R4629:R4630)</f>
        <v>1215.55</v>
      </c>
      <c r="S4631" s="19">
        <f>SUBTOTAL(9,S4629:S4630)</f>
        <v>298.45</v>
      </c>
      <c r="T4631" s="19">
        <f>SUBTOTAL(9,T4629:T4630)</f>
        <v>0</v>
      </c>
    </row>
    <row r="4632" spans="1:20" outlineLevel="2" x14ac:dyDescent="0.35">
      <c r="C4632" s="11" t="s">
        <v>10389</v>
      </c>
      <c r="O4632" s="18"/>
      <c r="Q4632" s="19">
        <f>SUBTOTAL(9,Q4528:Q4630)</f>
        <v>14308410.889999997</v>
      </c>
      <c r="R4632" s="19">
        <f>SUBTOTAL(9,R4528:R4630)</f>
        <v>5309310.5999999987</v>
      </c>
      <c r="S4632" s="19">
        <f>SUBTOTAL(9,S4528:S4630)</f>
        <v>8999100.2899999935</v>
      </c>
      <c r="T4632" s="19">
        <f>SUBTOTAL(9,T4528:T4630)</f>
        <v>0</v>
      </c>
    </row>
    <row r="4633" spans="1:20" ht="29" outlineLevel="4" x14ac:dyDescent="0.35">
      <c r="A4633" s="9" t="s">
        <v>5208</v>
      </c>
      <c r="B4633" s="9" t="s">
        <v>5209</v>
      </c>
      <c r="C4633" s="12" t="s">
        <v>5210</v>
      </c>
      <c r="D4633" s="5" t="s">
        <v>5211</v>
      </c>
      <c r="E4633" s="9" t="s">
        <v>5211</v>
      </c>
      <c r="F4633" s="5" t="s">
        <v>529</v>
      </c>
      <c r="G4633" s="5" t="s">
        <v>4</v>
      </c>
      <c r="H4633" s="5" t="s">
        <v>5214</v>
      </c>
      <c r="I4633" s="4" t="s">
        <v>5215</v>
      </c>
      <c r="J4633" s="5" t="s">
        <v>4</v>
      </c>
      <c r="K4633" s="5" t="s">
        <v>4</v>
      </c>
      <c r="L4633" s="5" t="s">
        <v>4</v>
      </c>
      <c r="M4633" s="5" t="s">
        <v>5</v>
      </c>
      <c r="N4633" s="5" t="s">
        <v>5212</v>
      </c>
      <c r="O4633" s="18">
        <v>44581</v>
      </c>
      <c r="P4633" s="5" t="s">
        <v>5213</v>
      </c>
      <c r="Q4633" s="19">
        <v>15000</v>
      </c>
      <c r="R4633" s="19">
        <v>15000</v>
      </c>
      <c r="S4633" s="19">
        <v>0</v>
      </c>
      <c r="T4633" s="19">
        <v>0</v>
      </c>
    </row>
    <row r="4634" spans="1:20" outlineLevel="3" x14ac:dyDescent="0.35">
      <c r="H4634" s="1" t="s">
        <v>11802</v>
      </c>
      <c r="O4634" s="18"/>
      <c r="Q4634" s="19">
        <f>SUBTOTAL(9,Q4633:Q4633)</f>
        <v>15000</v>
      </c>
      <c r="R4634" s="19">
        <f>SUBTOTAL(9,R4633:R4633)</f>
        <v>15000</v>
      </c>
      <c r="S4634" s="19">
        <f>SUBTOTAL(9,S4633:S4633)</f>
        <v>0</v>
      </c>
      <c r="T4634" s="19">
        <f>SUBTOTAL(9,T4633:T4633)</f>
        <v>0</v>
      </c>
    </row>
    <row r="4635" spans="1:20" outlineLevel="2" x14ac:dyDescent="0.35">
      <c r="C4635" s="11" t="s">
        <v>10390</v>
      </c>
      <c r="O4635" s="18"/>
      <c r="Q4635" s="19">
        <f>SUBTOTAL(9,Q4633:Q4633)</f>
        <v>15000</v>
      </c>
      <c r="R4635" s="19">
        <f>SUBTOTAL(9,R4633:R4633)</f>
        <v>15000</v>
      </c>
      <c r="S4635" s="19">
        <f>SUBTOTAL(9,S4633:S4633)</f>
        <v>0</v>
      </c>
      <c r="T4635" s="19">
        <f>SUBTOTAL(9,T4633:T4633)</f>
        <v>0</v>
      </c>
    </row>
    <row r="4636" spans="1:20" ht="29" outlineLevel="4" x14ac:dyDescent="0.35">
      <c r="A4636" s="9" t="s">
        <v>526</v>
      </c>
      <c r="B4636" s="9" t="s">
        <v>527</v>
      </c>
      <c r="C4636" s="12" t="s">
        <v>5216</v>
      </c>
      <c r="D4636" s="5" t="s">
        <v>5217</v>
      </c>
      <c r="E4636" s="9" t="s">
        <v>5217</v>
      </c>
      <c r="F4636" s="5" t="s">
        <v>529</v>
      </c>
      <c r="G4636" s="5" t="s">
        <v>4</v>
      </c>
      <c r="H4636" s="5" t="s">
        <v>5220</v>
      </c>
      <c r="I4636" s="4" t="s">
        <v>5221</v>
      </c>
      <c r="J4636" s="5" t="s">
        <v>4</v>
      </c>
      <c r="K4636" s="5" t="s">
        <v>4</v>
      </c>
      <c r="L4636" s="5" t="s">
        <v>4</v>
      </c>
      <c r="M4636" s="5" t="s">
        <v>5</v>
      </c>
      <c r="N4636" s="5" t="s">
        <v>5218</v>
      </c>
      <c r="O4636" s="18">
        <v>44392</v>
      </c>
      <c r="P4636" s="5" t="s">
        <v>5219</v>
      </c>
      <c r="Q4636" s="19">
        <v>3435</v>
      </c>
      <c r="R4636" s="19">
        <v>3435</v>
      </c>
      <c r="S4636" s="19">
        <v>0</v>
      </c>
      <c r="T4636" s="19">
        <v>0</v>
      </c>
    </row>
    <row r="4637" spans="1:20" ht="29" outlineLevel="4" x14ac:dyDescent="0.35">
      <c r="A4637" s="9" t="s">
        <v>526</v>
      </c>
      <c r="B4637" s="9" t="s">
        <v>527</v>
      </c>
      <c r="C4637" s="12" t="s">
        <v>5216</v>
      </c>
      <c r="D4637" s="5" t="s">
        <v>5217</v>
      </c>
      <c r="E4637" s="9" t="s">
        <v>5217</v>
      </c>
      <c r="F4637" s="5" t="s">
        <v>529</v>
      </c>
      <c r="G4637" s="5" t="s">
        <v>4</v>
      </c>
      <c r="H4637" s="5" t="s">
        <v>5220</v>
      </c>
      <c r="I4637" s="4" t="s">
        <v>5221</v>
      </c>
      <c r="J4637" s="5" t="s">
        <v>4</v>
      </c>
      <c r="K4637" s="5" t="s">
        <v>4</v>
      </c>
      <c r="L4637" s="5" t="s">
        <v>4</v>
      </c>
      <c r="M4637" s="5" t="s">
        <v>5</v>
      </c>
      <c r="N4637" s="5" t="s">
        <v>5222</v>
      </c>
      <c r="O4637" s="18">
        <v>44518</v>
      </c>
      <c r="P4637" s="5" t="s">
        <v>5223</v>
      </c>
      <c r="Q4637" s="19">
        <v>1717.5</v>
      </c>
      <c r="R4637" s="19">
        <v>1717.5</v>
      </c>
      <c r="S4637" s="19">
        <v>0</v>
      </c>
      <c r="T4637" s="19">
        <v>0</v>
      </c>
    </row>
    <row r="4638" spans="1:20" outlineLevel="3" x14ac:dyDescent="0.35">
      <c r="H4638" s="1" t="s">
        <v>11803</v>
      </c>
      <c r="O4638" s="18"/>
      <c r="Q4638" s="19">
        <f>SUBTOTAL(9,Q4636:Q4637)</f>
        <v>5152.5</v>
      </c>
      <c r="R4638" s="19">
        <f>SUBTOTAL(9,R4636:R4637)</f>
        <v>5152.5</v>
      </c>
      <c r="S4638" s="19">
        <f>SUBTOTAL(9,S4636:S4637)</f>
        <v>0</v>
      </c>
      <c r="T4638" s="19">
        <f>SUBTOTAL(9,T4636:T4637)</f>
        <v>0</v>
      </c>
    </row>
    <row r="4639" spans="1:20" ht="29" outlineLevel="4" x14ac:dyDescent="0.35">
      <c r="A4639" s="9" t="s">
        <v>526</v>
      </c>
      <c r="B4639" s="9" t="s">
        <v>527</v>
      </c>
      <c r="C4639" s="12" t="s">
        <v>5216</v>
      </c>
      <c r="D4639" s="5" t="s">
        <v>5217</v>
      </c>
      <c r="E4639" s="9" t="s">
        <v>5217</v>
      </c>
      <c r="F4639" s="5" t="s">
        <v>566</v>
      </c>
      <c r="G4639" s="5" t="s">
        <v>4</v>
      </c>
      <c r="H4639" s="5" t="s">
        <v>5226</v>
      </c>
      <c r="I4639" s="4" t="s">
        <v>5227</v>
      </c>
      <c r="J4639" s="5" t="s">
        <v>4</v>
      </c>
      <c r="K4639" s="5" t="s">
        <v>4</v>
      </c>
      <c r="L4639" s="5" t="s">
        <v>4</v>
      </c>
      <c r="M4639" s="5" t="s">
        <v>5</v>
      </c>
      <c r="N4639" s="5" t="s">
        <v>5224</v>
      </c>
      <c r="O4639" s="18">
        <v>44609</v>
      </c>
      <c r="P4639" s="5" t="s">
        <v>5225</v>
      </c>
      <c r="Q4639" s="19">
        <v>2733.97</v>
      </c>
      <c r="R4639" s="19">
        <v>2733.97</v>
      </c>
      <c r="S4639" s="19">
        <v>0</v>
      </c>
      <c r="T4639" s="19">
        <v>0</v>
      </c>
    </row>
    <row r="4640" spans="1:20" ht="29" outlineLevel="4" x14ac:dyDescent="0.35">
      <c r="A4640" s="9" t="s">
        <v>526</v>
      </c>
      <c r="B4640" s="9" t="s">
        <v>527</v>
      </c>
      <c r="C4640" s="12" t="s">
        <v>5216</v>
      </c>
      <c r="D4640" s="5" t="s">
        <v>5217</v>
      </c>
      <c r="E4640" s="9" t="s">
        <v>5217</v>
      </c>
      <c r="F4640" s="5" t="s">
        <v>566</v>
      </c>
      <c r="G4640" s="5" t="s">
        <v>4</v>
      </c>
      <c r="H4640" s="5" t="s">
        <v>5226</v>
      </c>
      <c r="I4640" s="4" t="s">
        <v>5227</v>
      </c>
      <c r="J4640" s="5" t="s">
        <v>4</v>
      </c>
      <c r="K4640" s="5" t="s">
        <v>4</v>
      </c>
      <c r="L4640" s="5" t="s">
        <v>4</v>
      </c>
      <c r="M4640" s="5" t="s">
        <v>5</v>
      </c>
      <c r="N4640" s="5" t="s">
        <v>5228</v>
      </c>
      <c r="O4640" s="18">
        <v>44637</v>
      </c>
      <c r="P4640" s="5" t="s">
        <v>5229</v>
      </c>
      <c r="Q4640" s="19">
        <v>3588.33</v>
      </c>
      <c r="R4640" s="19">
        <v>3588.33</v>
      </c>
      <c r="S4640" s="19">
        <v>0</v>
      </c>
      <c r="T4640" s="19">
        <v>0</v>
      </c>
    </row>
    <row r="4641" spans="1:20" ht="29" outlineLevel="4" x14ac:dyDescent="0.35">
      <c r="A4641" s="9" t="s">
        <v>526</v>
      </c>
      <c r="B4641" s="9" t="s">
        <v>527</v>
      </c>
      <c r="C4641" s="12" t="s">
        <v>5216</v>
      </c>
      <c r="D4641" s="5" t="s">
        <v>5217</v>
      </c>
      <c r="E4641" s="9" t="s">
        <v>5217</v>
      </c>
      <c r="F4641" s="5" t="s">
        <v>566</v>
      </c>
      <c r="G4641" s="5" t="s">
        <v>4</v>
      </c>
      <c r="H4641" s="5" t="s">
        <v>5226</v>
      </c>
      <c r="I4641" s="4" t="s">
        <v>5227</v>
      </c>
      <c r="J4641" s="5" t="s">
        <v>4</v>
      </c>
      <c r="K4641" s="5" t="s">
        <v>4</v>
      </c>
      <c r="L4641" s="5" t="s">
        <v>4</v>
      </c>
      <c r="M4641" s="5" t="s">
        <v>5</v>
      </c>
      <c r="N4641" s="5" t="s">
        <v>5230</v>
      </c>
      <c r="O4641" s="18">
        <v>44732</v>
      </c>
      <c r="P4641" s="5" t="s">
        <v>5231</v>
      </c>
      <c r="Q4641" s="19">
        <v>11716.25</v>
      </c>
      <c r="R4641" s="19">
        <v>11716.25</v>
      </c>
      <c r="S4641" s="19">
        <v>0</v>
      </c>
      <c r="T4641" s="19">
        <v>0</v>
      </c>
    </row>
    <row r="4642" spans="1:20" outlineLevel="3" x14ac:dyDescent="0.35">
      <c r="H4642" s="1" t="s">
        <v>11804</v>
      </c>
      <c r="O4642" s="18"/>
      <c r="Q4642" s="19">
        <f>SUBTOTAL(9,Q4639:Q4641)</f>
        <v>18038.55</v>
      </c>
      <c r="R4642" s="19">
        <f>SUBTOTAL(9,R4639:R4641)</f>
        <v>18038.55</v>
      </c>
      <c r="S4642" s="19">
        <f>SUBTOTAL(9,S4639:S4641)</f>
        <v>0</v>
      </c>
      <c r="T4642" s="19">
        <f>SUBTOTAL(9,T4639:T4641)</f>
        <v>0</v>
      </c>
    </row>
    <row r="4643" spans="1:20" outlineLevel="2" x14ac:dyDescent="0.35">
      <c r="C4643" s="11" t="s">
        <v>10391</v>
      </c>
      <c r="O4643" s="18"/>
      <c r="Q4643" s="19">
        <f>SUBTOTAL(9,Q4636:Q4641)</f>
        <v>23191.05</v>
      </c>
      <c r="R4643" s="19">
        <f>SUBTOTAL(9,R4636:R4641)</f>
        <v>23191.05</v>
      </c>
      <c r="S4643" s="19">
        <f>SUBTOTAL(9,S4636:S4641)</f>
        <v>0</v>
      </c>
      <c r="T4643" s="19">
        <f>SUBTOTAL(9,T4636:T4641)</f>
        <v>0</v>
      </c>
    </row>
    <row r="4644" spans="1:20" ht="29" outlineLevel="4" x14ac:dyDescent="0.35">
      <c r="A4644" s="9" t="s">
        <v>5208</v>
      </c>
      <c r="B4644" s="9" t="s">
        <v>5209</v>
      </c>
      <c r="C4644" s="12" t="s">
        <v>5232</v>
      </c>
      <c r="D4644" s="5" t="s">
        <v>5233</v>
      </c>
      <c r="E4644" s="9" t="s">
        <v>5233</v>
      </c>
      <c r="F4644" s="5" t="s">
        <v>529</v>
      </c>
      <c r="G4644" s="5" t="s">
        <v>4</v>
      </c>
      <c r="H4644" s="5" t="s">
        <v>5236</v>
      </c>
      <c r="I4644" s="4" t="s">
        <v>5237</v>
      </c>
      <c r="J4644" s="5" t="s">
        <v>4</v>
      </c>
      <c r="K4644" s="5" t="s">
        <v>4</v>
      </c>
      <c r="L4644" s="5" t="s">
        <v>4</v>
      </c>
      <c r="M4644" s="5" t="s">
        <v>5</v>
      </c>
      <c r="N4644" s="5" t="s">
        <v>5234</v>
      </c>
      <c r="O4644" s="18">
        <v>44459</v>
      </c>
      <c r="P4644" s="5" t="s">
        <v>5235</v>
      </c>
      <c r="Q4644" s="19">
        <v>792</v>
      </c>
      <c r="R4644" s="19">
        <v>792</v>
      </c>
      <c r="S4644" s="19">
        <v>0</v>
      </c>
      <c r="T4644" s="19">
        <v>0</v>
      </c>
    </row>
    <row r="4645" spans="1:20" ht="29" outlineLevel="4" x14ac:dyDescent="0.35">
      <c r="A4645" s="9" t="s">
        <v>5208</v>
      </c>
      <c r="B4645" s="9" t="s">
        <v>5209</v>
      </c>
      <c r="C4645" s="12" t="s">
        <v>5232</v>
      </c>
      <c r="D4645" s="5" t="s">
        <v>5233</v>
      </c>
      <c r="E4645" s="9" t="s">
        <v>5233</v>
      </c>
      <c r="F4645" s="5" t="s">
        <v>529</v>
      </c>
      <c r="G4645" s="5" t="s">
        <v>4</v>
      </c>
      <c r="H4645" s="5" t="s">
        <v>5236</v>
      </c>
      <c r="I4645" s="4" t="s">
        <v>5237</v>
      </c>
      <c r="J4645" s="5" t="s">
        <v>4</v>
      </c>
      <c r="K4645" s="5" t="s">
        <v>4</v>
      </c>
      <c r="L4645" s="5" t="s">
        <v>4</v>
      </c>
      <c r="M4645" s="5" t="s">
        <v>5</v>
      </c>
      <c r="N4645" s="5" t="s">
        <v>5238</v>
      </c>
      <c r="O4645" s="18">
        <v>44469</v>
      </c>
      <c r="P4645" s="5" t="s">
        <v>5239</v>
      </c>
      <c r="Q4645" s="19">
        <v>400</v>
      </c>
      <c r="R4645" s="19">
        <v>400</v>
      </c>
      <c r="S4645" s="19">
        <v>0</v>
      </c>
      <c r="T4645" s="19">
        <v>0</v>
      </c>
    </row>
    <row r="4646" spans="1:20" outlineLevel="3" x14ac:dyDescent="0.35">
      <c r="H4646" s="1" t="s">
        <v>11805</v>
      </c>
      <c r="O4646" s="18"/>
      <c r="Q4646" s="19">
        <f>SUBTOTAL(9,Q4644:Q4645)</f>
        <v>1192</v>
      </c>
      <c r="R4646" s="19">
        <f>SUBTOTAL(9,R4644:R4645)</f>
        <v>1192</v>
      </c>
      <c r="S4646" s="19">
        <f>SUBTOTAL(9,S4644:S4645)</f>
        <v>0</v>
      </c>
      <c r="T4646" s="19">
        <f>SUBTOTAL(9,T4644:T4645)</f>
        <v>0</v>
      </c>
    </row>
    <row r="4647" spans="1:20" outlineLevel="2" x14ac:dyDescent="0.35">
      <c r="C4647" s="11" t="s">
        <v>10392</v>
      </c>
      <c r="O4647" s="18"/>
      <c r="Q4647" s="19">
        <f>SUBTOTAL(9,Q4644:Q4645)</f>
        <v>1192</v>
      </c>
      <c r="R4647" s="19">
        <f>SUBTOTAL(9,R4644:R4645)</f>
        <v>1192</v>
      </c>
      <c r="S4647" s="19">
        <f>SUBTOTAL(9,S4644:S4645)</f>
        <v>0</v>
      </c>
      <c r="T4647" s="19">
        <f>SUBTOTAL(9,T4644:T4645)</f>
        <v>0</v>
      </c>
    </row>
    <row r="4648" spans="1:20" ht="29" outlineLevel="4" x14ac:dyDescent="0.35">
      <c r="A4648" s="9" t="s">
        <v>97</v>
      </c>
      <c r="B4648" s="9" t="s">
        <v>98</v>
      </c>
      <c r="C4648" s="12" t="s">
        <v>5240</v>
      </c>
      <c r="D4648" s="5" t="s">
        <v>5241</v>
      </c>
      <c r="E4648" s="9" t="s">
        <v>5241</v>
      </c>
      <c r="F4648" s="5" t="s">
        <v>4</v>
      </c>
      <c r="G4648" s="5" t="s">
        <v>12485</v>
      </c>
      <c r="H4648" s="5" t="s">
        <v>5245</v>
      </c>
      <c r="I4648" s="4" t="s">
        <v>5246</v>
      </c>
      <c r="J4648" s="5" t="s">
        <v>5242</v>
      </c>
      <c r="K4648" s="5" t="s">
        <v>4</v>
      </c>
      <c r="L4648" s="5" t="s">
        <v>4</v>
      </c>
      <c r="M4648" s="5" t="s">
        <v>5</v>
      </c>
      <c r="N4648" s="5" t="s">
        <v>5243</v>
      </c>
      <c r="O4648" s="18">
        <v>44490</v>
      </c>
      <c r="P4648" s="5" t="s">
        <v>5244</v>
      </c>
      <c r="Q4648" s="19">
        <v>3772.66</v>
      </c>
      <c r="R4648" s="19">
        <v>0</v>
      </c>
      <c r="S4648" s="19">
        <v>3772.66</v>
      </c>
      <c r="T4648" s="19">
        <v>0</v>
      </c>
    </row>
    <row r="4649" spans="1:20" ht="29" outlineLevel="4" x14ac:dyDescent="0.35">
      <c r="A4649" s="9" t="s">
        <v>97</v>
      </c>
      <c r="B4649" s="9" t="s">
        <v>98</v>
      </c>
      <c r="C4649" s="12" t="s">
        <v>5240</v>
      </c>
      <c r="D4649" s="5" t="s">
        <v>5241</v>
      </c>
      <c r="E4649" s="9" t="s">
        <v>5241</v>
      </c>
      <c r="F4649" s="5" t="s">
        <v>4</v>
      </c>
      <c r="G4649" s="5" t="s">
        <v>12485</v>
      </c>
      <c r="H4649" s="5" t="s">
        <v>5245</v>
      </c>
      <c r="I4649" s="4" t="s">
        <v>5246</v>
      </c>
      <c r="J4649" s="5" t="s">
        <v>5242</v>
      </c>
      <c r="K4649" s="5" t="s">
        <v>4</v>
      </c>
      <c r="L4649" s="5" t="s">
        <v>4</v>
      </c>
      <c r="M4649" s="5" t="s">
        <v>5</v>
      </c>
      <c r="N4649" s="5" t="s">
        <v>5247</v>
      </c>
      <c r="O4649" s="18">
        <v>44490</v>
      </c>
      <c r="P4649" s="5" t="s">
        <v>5244</v>
      </c>
      <c r="Q4649" s="19">
        <v>4849.0600000000004</v>
      </c>
      <c r="R4649" s="19">
        <v>0</v>
      </c>
      <c r="S4649" s="19">
        <v>4849.0600000000004</v>
      </c>
      <c r="T4649" s="19">
        <v>0</v>
      </c>
    </row>
    <row r="4650" spans="1:20" ht="29" outlineLevel="4" x14ac:dyDescent="0.35">
      <c r="A4650" s="9" t="s">
        <v>97</v>
      </c>
      <c r="B4650" s="9" t="s">
        <v>98</v>
      </c>
      <c r="C4650" s="12" t="s">
        <v>5240</v>
      </c>
      <c r="D4650" s="5" t="s">
        <v>5241</v>
      </c>
      <c r="E4650" s="9" t="s">
        <v>5241</v>
      </c>
      <c r="F4650" s="5" t="s">
        <v>4</v>
      </c>
      <c r="G4650" s="5" t="s">
        <v>12485</v>
      </c>
      <c r="H4650" s="5" t="s">
        <v>5245</v>
      </c>
      <c r="I4650" s="4" t="s">
        <v>5246</v>
      </c>
      <c r="J4650" s="5" t="s">
        <v>5242</v>
      </c>
      <c r="K4650" s="5" t="s">
        <v>4</v>
      </c>
      <c r="L4650" s="5" t="s">
        <v>4</v>
      </c>
      <c r="M4650" s="5" t="s">
        <v>5</v>
      </c>
      <c r="N4650" s="5" t="s">
        <v>5248</v>
      </c>
      <c r="O4650" s="18">
        <v>44490</v>
      </c>
      <c r="P4650" s="5" t="s">
        <v>5244</v>
      </c>
      <c r="Q4650" s="19">
        <v>2390.88</v>
      </c>
      <c r="R4650" s="19">
        <v>0</v>
      </c>
      <c r="S4650" s="19">
        <v>2390.88</v>
      </c>
      <c r="T4650" s="19">
        <v>0</v>
      </c>
    </row>
    <row r="4651" spans="1:20" ht="29" outlineLevel="4" x14ac:dyDescent="0.35">
      <c r="A4651" s="9" t="s">
        <v>97</v>
      </c>
      <c r="B4651" s="9" t="s">
        <v>98</v>
      </c>
      <c r="C4651" s="12" t="s">
        <v>5240</v>
      </c>
      <c r="D4651" s="5" t="s">
        <v>5241</v>
      </c>
      <c r="E4651" s="9" t="s">
        <v>5241</v>
      </c>
      <c r="F4651" s="5" t="s">
        <v>4</v>
      </c>
      <c r="G4651" s="5" t="s">
        <v>12485</v>
      </c>
      <c r="H4651" s="5" t="s">
        <v>5245</v>
      </c>
      <c r="I4651" s="4" t="s">
        <v>5246</v>
      </c>
      <c r="J4651" s="5" t="s">
        <v>5242</v>
      </c>
      <c r="K4651" s="5" t="s">
        <v>4</v>
      </c>
      <c r="L4651" s="5" t="s">
        <v>4</v>
      </c>
      <c r="M4651" s="5" t="s">
        <v>5</v>
      </c>
      <c r="N4651" s="5" t="s">
        <v>5249</v>
      </c>
      <c r="O4651" s="18">
        <v>44490</v>
      </c>
      <c r="P4651" s="5" t="s">
        <v>5244</v>
      </c>
      <c r="Q4651" s="19">
        <v>4861.3900000000003</v>
      </c>
      <c r="R4651" s="19">
        <v>0</v>
      </c>
      <c r="S4651" s="19">
        <v>4861.3900000000003</v>
      </c>
      <c r="T4651" s="19">
        <v>0</v>
      </c>
    </row>
    <row r="4652" spans="1:20" ht="29" outlineLevel="4" x14ac:dyDescent="0.35">
      <c r="A4652" s="9" t="s">
        <v>97</v>
      </c>
      <c r="B4652" s="9" t="s">
        <v>98</v>
      </c>
      <c r="C4652" s="12" t="s">
        <v>5240</v>
      </c>
      <c r="D4652" s="5" t="s">
        <v>5241</v>
      </c>
      <c r="E4652" s="9" t="s">
        <v>5241</v>
      </c>
      <c r="F4652" s="5" t="s">
        <v>4</v>
      </c>
      <c r="G4652" s="5" t="s">
        <v>12485</v>
      </c>
      <c r="H4652" s="5" t="s">
        <v>5245</v>
      </c>
      <c r="I4652" s="4" t="s">
        <v>5246</v>
      </c>
      <c r="J4652" s="5" t="s">
        <v>5242</v>
      </c>
      <c r="K4652" s="5" t="s">
        <v>4</v>
      </c>
      <c r="L4652" s="5" t="s">
        <v>4</v>
      </c>
      <c r="M4652" s="5" t="s">
        <v>5</v>
      </c>
      <c r="N4652" s="5" t="s">
        <v>5250</v>
      </c>
      <c r="O4652" s="18">
        <v>44490</v>
      </c>
      <c r="P4652" s="5" t="s">
        <v>5244</v>
      </c>
      <c r="Q4652" s="19">
        <v>2416.39</v>
      </c>
      <c r="R4652" s="19">
        <v>0</v>
      </c>
      <c r="S4652" s="19">
        <v>2416.39</v>
      </c>
      <c r="T4652" s="19">
        <v>0</v>
      </c>
    </row>
    <row r="4653" spans="1:20" ht="29" outlineLevel="4" x14ac:dyDescent="0.35">
      <c r="A4653" s="9" t="s">
        <v>97</v>
      </c>
      <c r="B4653" s="9" t="s">
        <v>98</v>
      </c>
      <c r="C4653" s="12" t="s">
        <v>5240</v>
      </c>
      <c r="D4653" s="5" t="s">
        <v>5241</v>
      </c>
      <c r="E4653" s="9" t="s">
        <v>5241</v>
      </c>
      <c r="F4653" s="5" t="s">
        <v>4</v>
      </c>
      <c r="G4653" s="5" t="s">
        <v>12485</v>
      </c>
      <c r="H4653" s="5" t="s">
        <v>5245</v>
      </c>
      <c r="I4653" s="4" t="s">
        <v>5246</v>
      </c>
      <c r="J4653" s="5" t="s">
        <v>5242</v>
      </c>
      <c r="K4653" s="5" t="s">
        <v>4</v>
      </c>
      <c r="L4653" s="5" t="s">
        <v>4</v>
      </c>
      <c r="M4653" s="5" t="s">
        <v>5</v>
      </c>
      <c r="N4653" s="5" t="s">
        <v>5251</v>
      </c>
      <c r="O4653" s="18">
        <v>44490</v>
      </c>
      <c r="P4653" s="5" t="s">
        <v>5244</v>
      </c>
      <c r="Q4653" s="19">
        <v>4968.0600000000004</v>
      </c>
      <c r="R4653" s="19">
        <v>0</v>
      </c>
      <c r="S4653" s="19">
        <v>4968.0600000000004</v>
      </c>
      <c r="T4653" s="19">
        <v>0</v>
      </c>
    </row>
    <row r="4654" spans="1:20" ht="29" outlineLevel="4" x14ac:dyDescent="0.35">
      <c r="A4654" s="9" t="s">
        <v>97</v>
      </c>
      <c r="B4654" s="9" t="s">
        <v>98</v>
      </c>
      <c r="C4654" s="12" t="s">
        <v>5240</v>
      </c>
      <c r="D4654" s="5" t="s">
        <v>5241</v>
      </c>
      <c r="E4654" s="9" t="s">
        <v>5241</v>
      </c>
      <c r="F4654" s="5" t="s">
        <v>4</v>
      </c>
      <c r="G4654" s="5" t="s">
        <v>12485</v>
      </c>
      <c r="H4654" s="5" t="s">
        <v>5245</v>
      </c>
      <c r="I4654" s="4" t="s">
        <v>5246</v>
      </c>
      <c r="J4654" s="5" t="s">
        <v>5242</v>
      </c>
      <c r="K4654" s="5" t="s">
        <v>4</v>
      </c>
      <c r="L4654" s="5" t="s">
        <v>4</v>
      </c>
      <c r="M4654" s="5" t="s">
        <v>5</v>
      </c>
      <c r="N4654" s="5" t="s">
        <v>5252</v>
      </c>
      <c r="O4654" s="18">
        <v>44490</v>
      </c>
      <c r="P4654" s="5" t="s">
        <v>5244</v>
      </c>
      <c r="Q4654" s="19">
        <v>1026.32</v>
      </c>
      <c r="R4654" s="19">
        <v>0</v>
      </c>
      <c r="S4654" s="19">
        <v>1026.32</v>
      </c>
      <c r="T4654" s="19">
        <v>0</v>
      </c>
    </row>
    <row r="4655" spans="1:20" ht="29" outlineLevel="4" x14ac:dyDescent="0.35">
      <c r="A4655" s="9" t="s">
        <v>97</v>
      </c>
      <c r="B4655" s="9" t="s">
        <v>98</v>
      </c>
      <c r="C4655" s="12" t="s">
        <v>5240</v>
      </c>
      <c r="D4655" s="5" t="s">
        <v>5241</v>
      </c>
      <c r="E4655" s="9" t="s">
        <v>5241</v>
      </c>
      <c r="F4655" s="5" t="s">
        <v>4</v>
      </c>
      <c r="G4655" s="5" t="s">
        <v>12485</v>
      </c>
      <c r="H4655" s="5" t="s">
        <v>5245</v>
      </c>
      <c r="I4655" s="4" t="s">
        <v>5246</v>
      </c>
      <c r="J4655" s="5" t="s">
        <v>5242</v>
      </c>
      <c r="K4655" s="5" t="s">
        <v>4</v>
      </c>
      <c r="L4655" s="5" t="s">
        <v>4</v>
      </c>
      <c r="M4655" s="5" t="s">
        <v>5</v>
      </c>
      <c r="N4655" s="5" t="s">
        <v>5253</v>
      </c>
      <c r="O4655" s="18">
        <v>44490</v>
      </c>
      <c r="P4655" s="5" t="s">
        <v>5244</v>
      </c>
      <c r="Q4655" s="19">
        <v>5034.95</v>
      </c>
      <c r="R4655" s="19">
        <v>0</v>
      </c>
      <c r="S4655" s="19">
        <v>5034.95</v>
      </c>
      <c r="T4655" s="19">
        <v>0</v>
      </c>
    </row>
    <row r="4656" spans="1:20" ht="29" outlineLevel="4" x14ac:dyDescent="0.35">
      <c r="A4656" s="9" t="s">
        <v>97</v>
      </c>
      <c r="B4656" s="9" t="s">
        <v>98</v>
      </c>
      <c r="C4656" s="12" t="s">
        <v>5240</v>
      </c>
      <c r="D4656" s="5" t="s">
        <v>5241</v>
      </c>
      <c r="E4656" s="9" t="s">
        <v>5241</v>
      </c>
      <c r="F4656" s="5" t="s">
        <v>4</v>
      </c>
      <c r="G4656" s="5" t="s">
        <v>12485</v>
      </c>
      <c r="H4656" s="5" t="s">
        <v>5245</v>
      </c>
      <c r="I4656" s="4" t="s">
        <v>5246</v>
      </c>
      <c r="J4656" s="5" t="s">
        <v>5242</v>
      </c>
      <c r="K4656" s="5" t="s">
        <v>4</v>
      </c>
      <c r="L4656" s="5" t="s">
        <v>4</v>
      </c>
      <c r="M4656" s="5" t="s">
        <v>5</v>
      </c>
      <c r="N4656" s="5" t="s">
        <v>5254</v>
      </c>
      <c r="O4656" s="18">
        <v>44672</v>
      </c>
      <c r="P4656" s="5" t="s">
        <v>5255</v>
      </c>
      <c r="Q4656" s="19">
        <v>535.98</v>
      </c>
      <c r="R4656" s="19">
        <v>0</v>
      </c>
      <c r="S4656" s="19">
        <v>535.98</v>
      </c>
      <c r="T4656" s="19">
        <v>0</v>
      </c>
    </row>
    <row r="4657" spans="1:20" ht="29" outlineLevel="4" x14ac:dyDescent="0.35">
      <c r="A4657" s="9" t="s">
        <v>97</v>
      </c>
      <c r="B4657" s="9" t="s">
        <v>98</v>
      </c>
      <c r="C4657" s="12" t="s">
        <v>5240</v>
      </c>
      <c r="D4657" s="5" t="s">
        <v>5241</v>
      </c>
      <c r="E4657" s="9" t="s">
        <v>5241</v>
      </c>
      <c r="F4657" s="5" t="s">
        <v>4</v>
      </c>
      <c r="G4657" s="5" t="s">
        <v>12485</v>
      </c>
      <c r="H4657" s="5" t="s">
        <v>5245</v>
      </c>
      <c r="I4657" s="4" t="s">
        <v>5246</v>
      </c>
      <c r="J4657" s="5" t="s">
        <v>5242</v>
      </c>
      <c r="K4657" s="5" t="s">
        <v>4</v>
      </c>
      <c r="L4657" s="5" t="s">
        <v>4</v>
      </c>
      <c r="M4657" s="5" t="s">
        <v>5</v>
      </c>
      <c r="N4657" s="5" t="s">
        <v>5256</v>
      </c>
      <c r="O4657" s="18">
        <v>44672</v>
      </c>
      <c r="P4657" s="5" t="s">
        <v>5255</v>
      </c>
      <c r="Q4657" s="19">
        <v>5468.46</v>
      </c>
      <c r="R4657" s="19">
        <v>0</v>
      </c>
      <c r="S4657" s="19">
        <v>5468.46</v>
      </c>
      <c r="T4657" s="19">
        <v>0</v>
      </c>
    </row>
    <row r="4658" spans="1:20" ht="29" outlineLevel="4" x14ac:dyDescent="0.35">
      <c r="A4658" s="9" t="s">
        <v>97</v>
      </c>
      <c r="B4658" s="9" t="s">
        <v>98</v>
      </c>
      <c r="C4658" s="12" t="s">
        <v>5240</v>
      </c>
      <c r="D4658" s="5" t="s">
        <v>5241</v>
      </c>
      <c r="E4658" s="9" t="s">
        <v>5241</v>
      </c>
      <c r="F4658" s="5" t="s">
        <v>4</v>
      </c>
      <c r="G4658" s="5" t="s">
        <v>12485</v>
      </c>
      <c r="H4658" s="5" t="s">
        <v>5245</v>
      </c>
      <c r="I4658" s="4" t="s">
        <v>5246</v>
      </c>
      <c r="J4658" s="5" t="s">
        <v>5242</v>
      </c>
      <c r="K4658" s="5" t="s">
        <v>4</v>
      </c>
      <c r="L4658" s="5" t="s">
        <v>4</v>
      </c>
      <c r="M4658" s="5" t="s">
        <v>5</v>
      </c>
      <c r="N4658" s="5" t="s">
        <v>5257</v>
      </c>
      <c r="O4658" s="18">
        <v>44672</v>
      </c>
      <c r="P4658" s="5" t="s">
        <v>5255</v>
      </c>
      <c r="Q4658" s="19">
        <v>6210.89</v>
      </c>
      <c r="R4658" s="19">
        <v>0</v>
      </c>
      <c r="S4658" s="19">
        <v>6210.89</v>
      </c>
      <c r="T4658" s="19">
        <v>0</v>
      </c>
    </row>
    <row r="4659" spans="1:20" ht="29" outlineLevel="4" x14ac:dyDescent="0.35">
      <c r="A4659" s="9" t="s">
        <v>97</v>
      </c>
      <c r="B4659" s="9" t="s">
        <v>98</v>
      </c>
      <c r="C4659" s="12" t="s">
        <v>5240</v>
      </c>
      <c r="D4659" s="5" t="s">
        <v>5241</v>
      </c>
      <c r="E4659" s="9" t="s">
        <v>5241</v>
      </c>
      <c r="F4659" s="5" t="s">
        <v>4</v>
      </c>
      <c r="G4659" s="5" t="s">
        <v>12485</v>
      </c>
      <c r="H4659" s="5" t="s">
        <v>5245</v>
      </c>
      <c r="I4659" s="4" t="s">
        <v>5246</v>
      </c>
      <c r="J4659" s="5" t="s">
        <v>5242</v>
      </c>
      <c r="K4659" s="5" t="s">
        <v>4</v>
      </c>
      <c r="L4659" s="5" t="s">
        <v>4</v>
      </c>
      <c r="M4659" s="5" t="s">
        <v>5</v>
      </c>
      <c r="N4659" s="5" t="s">
        <v>5258</v>
      </c>
      <c r="O4659" s="18">
        <v>44672</v>
      </c>
      <c r="P4659" s="5" t="s">
        <v>5255</v>
      </c>
      <c r="Q4659" s="19">
        <v>8215.51</v>
      </c>
      <c r="R4659" s="19">
        <v>0</v>
      </c>
      <c r="S4659" s="19">
        <v>8215.51</v>
      </c>
      <c r="T4659" s="19">
        <v>0</v>
      </c>
    </row>
    <row r="4660" spans="1:20" ht="29" outlineLevel="4" x14ac:dyDescent="0.35">
      <c r="A4660" s="9" t="s">
        <v>97</v>
      </c>
      <c r="B4660" s="9" t="s">
        <v>98</v>
      </c>
      <c r="C4660" s="12" t="s">
        <v>5240</v>
      </c>
      <c r="D4660" s="5" t="s">
        <v>5241</v>
      </c>
      <c r="E4660" s="9" t="s">
        <v>5241</v>
      </c>
      <c r="F4660" s="5" t="s">
        <v>4</v>
      </c>
      <c r="G4660" s="5" t="s">
        <v>12485</v>
      </c>
      <c r="H4660" s="5" t="s">
        <v>5245</v>
      </c>
      <c r="I4660" s="4" t="s">
        <v>5246</v>
      </c>
      <c r="J4660" s="5" t="s">
        <v>5242</v>
      </c>
      <c r="K4660" s="5" t="s">
        <v>4</v>
      </c>
      <c r="L4660" s="5" t="s">
        <v>4</v>
      </c>
      <c r="M4660" s="5" t="s">
        <v>5</v>
      </c>
      <c r="N4660" s="5" t="s">
        <v>5259</v>
      </c>
      <c r="O4660" s="18">
        <v>44697</v>
      </c>
      <c r="P4660" s="5" t="s">
        <v>5260</v>
      </c>
      <c r="Q4660" s="19">
        <v>7102.6</v>
      </c>
      <c r="R4660" s="19">
        <v>0</v>
      </c>
      <c r="S4660" s="19">
        <v>7102.6</v>
      </c>
      <c r="T4660" s="19">
        <v>0</v>
      </c>
    </row>
    <row r="4661" spans="1:20" ht="29" outlineLevel="4" x14ac:dyDescent="0.35">
      <c r="A4661" s="9" t="s">
        <v>97</v>
      </c>
      <c r="B4661" s="9" t="s">
        <v>98</v>
      </c>
      <c r="C4661" s="12" t="s">
        <v>5240</v>
      </c>
      <c r="D4661" s="5" t="s">
        <v>5241</v>
      </c>
      <c r="E4661" s="9" t="s">
        <v>5241</v>
      </c>
      <c r="F4661" s="5" t="s">
        <v>4</v>
      </c>
      <c r="G4661" s="5" t="s">
        <v>12485</v>
      </c>
      <c r="H4661" s="5" t="s">
        <v>5245</v>
      </c>
      <c r="I4661" s="4" t="s">
        <v>5246</v>
      </c>
      <c r="J4661" s="5" t="s">
        <v>5242</v>
      </c>
      <c r="K4661" s="5" t="s">
        <v>4</v>
      </c>
      <c r="L4661" s="5" t="s">
        <v>4</v>
      </c>
      <c r="M4661" s="5" t="s">
        <v>5</v>
      </c>
      <c r="N4661" s="5" t="s">
        <v>5261</v>
      </c>
      <c r="O4661" s="18">
        <v>44697</v>
      </c>
      <c r="P4661" s="5" t="s">
        <v>5260</v>
      </c>
      <c r="Q4661" s="19">
        <v>8879.7800000000007</v>
      </c>
      <c r="R4661" s="19">
        <v>0</v>
      </c>
      <c r="S4661" s="19">
        <v>8879.7800000000007</v>
      </c>
      <c r="T4661" s="19">
        <v>0</v>
      </c>
    </row>
    <row r="4662" spans="1:20" ht="29" outlineLevel="4" x14ac:dyDescent="0.35">
      <c r="A4662" s="9" t="s">
        <v>97</v>
      </c>
      <c r="B4662" s="9" t="s">
        <v>98</v>
      </c>
      <c r="C4662" s="12" t="s">
        <v>5240</v>
      </c>
      <c r="D4662" s="5" t="s">
        <v>5241</v>
      </c>
      <c r="E4662" s="9" t="s">
        <v>5241</v>
      </c>
      <c r="F4662" s="5" t="s">
        <v>4</v>
      </c>
      <c r="G4662" s="5" t="s">
        <v>12485</v>
      </c>
      <c r="H4662" s="5" t="s">
        <v>5245</v>
      </c>
      <c r="I4662" s="4" t="s">
        <v>5246</v>
      </c>
      <c r="J4662" s="5" t="s">
        <v>5242</v>
      </c>
      <c r="K4662" s="5" t="s">
        <v>4</v>
      </c>
      <c r="L4662" s="5" t="s">
        <v>4</v>
      </c>
      <c r="M4662" s="5" t="s">
        <v>5</v>
      </c>
      <c r="N4662" s="5" t="s">
        <v>5262</v>
      </c>
      <c r="O4662" s="18">
        <v>44697</v>
      </c>
      <c r="P4662" s="5" t="s">
        <v>5260</v>
      </c>
      <c r="Q4662" s="19">
        <v>5731.98</v>
      </c>
      <c r="R4662" s="19">
        <v>0</v>
      </c>
      <c r="S4662" s="19">
        <v>5731.98</v>
      </c>
      <c r="T4662" s="19">
        <v>0</v>
      </c>
    </row>
    <row r="4663" spans="1:20" ht="29" outlineLevel="4" x14ac:dyDescent="0.35">
      <c r="A4663" s="9" t="s">
        <v>97</v>
      </c>
      <c r="B4663" s="9" t="s">
        <v>98</v>
      </c>
      <c r="C4663" s="12" t="s">
        <v>5240</v>
      </c>
      <c r="D4663" s="5" t="s">
        <v>5241</v>
      </c>
      <c r="E4663" s="9" t="s">
        <v>5241</v>
      </c>
      <c r="F4663" s="5" t="s">
        <v>4</v>
      </c>
      <c r="G4663" s="5" t="s">
        <v>12485</v>
      </c>
      <c r="H4663" s="5" t="s">
        <v>5245</v>
      </c>
      <c r="I4663" s="4" t="s">
        <v>5246</v>
      </c>
      <c r="J4663" s="5" t="s">
        <v>5242</v>
      </c>
      <c r="K4663" s="5" t="s">
        <v>4</v>
      </c>
      <c r="L4663" s="5" t="s">
        <v>4</v>
      </c>
      <c r="M4663" s="5" t="s">
        <v>5</v>
      </c>
      <c r="N4663" s="5" t="s">
        <v>5263</v>
      </c>
      <c r="O4663" s="18">
        <v>44700</v>
      </c>
      <c r="P4663" s="5" t="s">
        <v>5264</v>
      </c>
      <c r="Q4663" s="19">
        <v>5724.21</v>
      </c>
      <c r="R4663" s="19">
        <v>0</v>
      </c>
      <c r="S4663" s="19">
        <v>5724.21</v>
      </c>
      <c r="T4663" s="19">
        <v>0</v>
      </c>
    </row>
    <row r="4664" spans="1:20" ht="29" outlineLevel="4" x14ac:dyDescent="0.35">
      <c r="A4664" s="9" t="s">
        <v>97</v>
      </c>
      <c r="B4664" s="9" t="s">
        <v>98</v>
      </c>
      <c r="C4664" s="12" t="s">
        <v>5240</v>
      </c>
      <c r="D4664" s="5" t="s">
        <v>5241</v>
      </c>
      <c r="E4664" s="9" t="s">
        <v>5241</v>
      </c>
      <c r="F4664" s="5" t="s">
        <v>4</v>
      </c>
      <c r="G4664" s="5" t="s">
        <v>12485</v>
      </c>
      <c r="H4664" s="5" t="s">
        <v>5245</v>
      </c>
      <c r="I4664" s="4" t="s">
        <v>5246</v>
      </c>
      <c r="J4664" s="5" t="s">
        <v>5242</v>
      </c>
      <c r="K4664" s="5" t="s">
        <v>4</v>
      </c>
      <c r="L4664" s="5" t="s">
        <v>4</v>
      </c>
      <c r="M4664" s="5" t="s">
        <v>5</v>
      </c>
      <c r="N4664" s="5" t="s">
        <v>5265</v>
      </c>
      <c r="O4664" s="18">
        <v>44700</v>
      </c>
      <c r="P4664" s="5" t="s">
        <v>5264</v>
      </c>
      <c r="Q4664" s="19">
        <v>5718.19</v>
      </c>
      <c r="R4664" s="19">
        <v>0</v>
      </c>
      <c r="S4664" s="19">
        <v>5718.19</v>
      </c>
      <c r="T4664" s="19">
        <v>0</v>
      </c>
    </row>
    <row r="4665" spans="1:20" outlineLevel="3" x14ac:dyDescent="0.35">
      <c r="H4665" s="1" t="s">
        <v>11806</v>
      </c>
      <c r="O4665" s="18"/>
      <c r="Q4665" s="19">
        <f>SUBTOTAL(9,Q4648:Q4664)</f>
        <v>82907.310000000012</v>
      </c>
      <c r="R4665" s="19">
        <f>SUBTOTAL(9,R4648:R4664)</f>
        <v>0</v>
      </c>
      <c r="S4665" s="19">
        <f>SUBTOTAL(9,S4648:S4664)</f>
        <v>82907.310000000012</v>
      </c>
      <c r="T4665" s="19">
        <f>SUBTOTAL(9,T4648:T4664)</f>
        <v>0</v>
      </c>
    </row>
    <row r="4666" spans="1:20" outlineLevel="2" x14ac:dyDescent="0.35">
      <c r="C4666" s="11" t="s">
        <v>10393</v>
      </c>
      <c r="O4666" s="18"/>
      <c r="Q4666" s="19">
        <f>SUBTOTAL(9,Q4648:Q4664)</f>
        <v>82907.310000000012</v>
      </c>
      <c r="R4666" s="19">
        <f>SUBTOTAL(9,R4648:R4664)</f>
        <v>0</v>
      </c>
      <c r="S4666" s="19">
        <f>SUBTOTAL(9,S4648:S4664)</f>
        <v>82907.310000000012</v>
      </c>
      <c r="T4666" s="19">
        <f>SUBTOTAL(9,T4648:T4664)</f>
        <v>0</v>
      </c>
    </row>
    <row r="4667" spans="1:20" ht="29" outlineLevel="4" x14ac:dyDescent="0.35">
      <c r="A4667" s="9" t="s">
        <v>0</v>
      </c>
      <c r="B4667" s="9" t="s">
        <v>1</v>
      </c>
      <c r="C4667" s="12" t="s">
        <v>5266</v>
      </c>
      <c r="D4667" s="5" t="s">
        <v>5267</v>
      </c>
      <c r="E4667" s="9" t="s">
        <v>5267</v>
      </c>
      <c r="F4667" s="5" t="s">
        <v>4</v>
      </c>
      <c r="G4667" s="5" t="s">
        <v>12472</v>
      </c>
      <c r="H4667" s="5" t="s">
        <v>5270</v>
      </c>
      <c r="I4667" s="4" t="s">
        <v>5271</v>
      </c>
      <c r="J4667" s="5" t="s">
        <v>5268</v>
      </c>
      <c r="K4667" s="5" t="s">
        <v>4</v>
      </c>
      <c r="L4667" s="5" t="s">
        <v>4</v>
      </c>
      <c r="M4667" s="5" t="s">
        <v>5</v>
      </c>
      <c r="N4667" s="5" t="s">
        <v>5269</v>
      </c>
      <c r="O4667" s="18">
        <v>44728</v>
      </c>
      <c r="P4667" s="5" t="s">
        <v>7</v>
      </c>
      <c r="Q4667" s="19">
        <v>22168.32</v>
      </c>
      <c r="R4667" s="19">
        <v>0</v>
      </c>
      <c r="S4667" s="19">
        <v>22168.32</v>
      </c>
      <c r="T4667" s="19">
        <v>0</v>
      </c>
    </row>
    <row r="4668" spans="1:20" outlineLevel="3" x14ac:dyDescent="0.35">
      <c r="H4668" s="1" t="s">
        <v>11807</v>
      </c>
      <c r="O4668" s="18"/>
      <c r="Q4668" s="19">
        <f>SUBTOTAL(9,Q4667:Q4667)</f>
        <v>22168.32</v>
      </c>
      <c r="R4668" s="19">
        <f>SUBTOTAL(9,R4667:R4667)</f>
        <v>0</v>
      </c>
      <c r="S4668" s="19">
        <f>SUBTOTAL(9,S4667:S4667)</f>
        <v>22168.32</v>
      </c>
      <c r="T4668" s="19">
        <f>SUBTOTAL(9,T4667:T4667)</f>
        <v>0</v>
      </c>
    </row>
    <row r="4669" spans="1:20" outlineLevel="2" x14ac:dyDescent="0.35">
      <c r="C4669" s="11" t="s">
        <v>10394</v>
      </c>
      <c r="O4669" s="18"/>
      <c r="Q4669" s="19">
        <f>SUBTOTAL(9,Q4667:Q4667)</f>
        <v>22168.32</v>
      </c>
      <c r="R4669" s="19">
        <f>SUBTOTAL(9,R4667:R4667)</f>
        <v>0</v>
      </c>
      <c r="S4669" s="19">
        <f>SUBTOTAL(9,S4667:S4667)</f>
        <v>22168.32</v>
      </c>
      <c r="T4669" s="19">
        <f>SUBTOTAL(9,T4667:T4667)</f>
        <v>0</v>
      </c>
    </row>
    <row r="4670" spans="1:20" ht="29" outlineLevel="4" x14ac:dyDescent="0.35">
      <c r="A4670" s="9" t="s">
        <v>1164</v>
      </c>
      <c r="B4670" s="9" t="s">
        <v>1165</v>
      </c>
      <c r="C4670" s="12" t="s">
        <v>5272</v>
      </c>
      <c r="D4670" s="5" t="s">
        <v>5273</v>
      </c>
      <c r="E4670" s="9" t="s">
        <v>5273</v>
      </c>
      <c r="F4670" s="5" t="s">
        <v>4</v>
      </c>
      <c r="G4670" s="5" t="s">
        <v>1006</v>
      </c>
      <c r="H4670" s="5" t="s">
        <v>5276</v>
      </c>
      <c r="I4670" s="4" t="s">
        <v>12684</v>
      </c>
      <c r="J4670" s="5" t="s">
        <v>5274</v>
      </c>
      <c r="K4670" s="5" t="s">
        <v>4</v>
      </c>
      <c r="L4670" s="5" t="s">
        <v>4</v>
      </c>
      <c r="M4670" s="5" t="s">
        <v>5</v>
      </c>
      <c r="N4670" s="5" t="s">
        <v>5275</v>
      </c>
      <c r="O4670" s="18">
        <v>44421</v>
      </c>
      <c r="P4670" s="5" t="s">
        <v>7</v>
      </c>
      <c r="Q4670" s="19">
        <v>16.100000000000001</v>
      </c>
      <c r="R4670" s="19">
        <v>0</v>
      </c>
      <c r="S4670" s="19">
        <v>16.100000000000001</v>
      </c>
      <c r="T4670" s="19">
        <v>0</v>
      </c>
    </row>
    <row r="4671" spans="1:20" ht="29" outlineLevel="4" x14ac:dyDescent="0.35">
      <c r="A4671" s="9" t="s">
        <v>1164</v>
      </c>
      <c r="B4671" s="9" t="s">
        <v>1165</v>
      </c>
      <c r="C4671" s="12" t="s">
        <v>5272</v>
      </c>
      <c r="D4671" s="5" t="s">
        <v>5273</v>
      </c>
      <c r="E4671" s="9" t="s">
        <v>5273</v>
      </c>
      <c r="F4671" s="5" t="s">
        <v>4</v>
      </c>
      <c r="G4671" s="5" t="s">
        <v>1006</v>
      </c>
      <c r="H4671" s="5" t="s">
        <v>5276</v>
      </c>
      <c r="I4671" s="4" t="s">
        <v>12684</v>
      </c>
      <c r="J4671" s="5" t="s">
        <v>5274</v>
      </c>
      <c r="K4671" s="5" t="s">
        <v>4</v>
      </c>
      <c r="L4671" s="5" t="s">
        <v>4</v>
      </c>
      <c r="M4671" s="5" t="s">
        <v>5</v>
      </c>
      <c r="N4671" s="5" t="s">
        <v>5277</v>
      </c>
      <c r="O4671" s="18">
        <v>44518</v>
      </c>
      <c r="P4671" s="5" t="s">
        <v>7</v>
      </c>
      <c r="Q4671" s="19">
        <v>16.36</v>
      </c>
      <c r="R4671" s="19">
        <v>0</v>
      </c>
      <c r="S4671" s="19">
        <v>16.36</v>
      </c>
      <c r="T4671" s="19">
        <v>0</v>
      </c>
    </row>
    <row r="4672" spans="1:20" ht="29" outlineLevel="4" x14ac:dyDescent="0.35">
      <c r="A4672" s="9" t="s">
        <v>1164</v>
      </c>
      <c r="B4672" s="9" t="s">
        <v>1165</v>
      </c>
      <c r="C4672" s="12" t="s">
        <v>5272</v>
      </c>
      <c r="D4672" s="5" t="s">
        <v>5273</v>
      </c>
      <c r="E4672" s="9" t="s">
        <v>5273</v>
      </c>
      <c r="F4672" s="5" t="s">
        <v>4</v>
      </c>
      <c r="G4672" s="5" t="s">
        <v>1006</v>
      </c>
      <c r="H4672" s="5" t="s">
        <v>5276</v>
      </c>
      <c r="I4672" s="4" t="s">
        <v>12684</v>
      </c>
      <c r="J4672" s="5" t="s">
        <v>5274</v>
      </c>
      <c r="K4672" s="5" t="s">
        <v>4</v>
      </c>
      <c r="L4672" s="5" t="s">
        <v>4</v>
      </c>
      <c r="M4672" s="5" t="s">
        <v>5</v>
      </c>
      <c r="N4672" s="5" t="s">
        <v>5278</v>
      </c>
      <c r="O4672" s="18">
        <v>44593</v>
      </c>
      <c r="P4672" s="5" t="s">
        <v>7</v>
      </c>
      <c r="Q4672" s="19">
        <v>80.489999999999995</v>
      </c>
      <c r="R4672" s="19">
        <v>0</v>
      </c>
      <c r="S4672" s="19">
        <v>80.489999999999995</v>
      </c>
      <c r="T4672" s="19">
        <v>0</v>
      </c>
    </row>
    <row r="4673" spans="1:20" ht="29" outlineLevel="4" x14ac:dyDescent="0.35">
      <c r="A4673" s="9" t="s">
        <v>1164</v>
      </c>
      <c r="B4673" s="9" t="s">
        <v>1165</v>
      </c>
      <c r="C4673" s="12" t="s">
        <v>5272</v>
      </c>
      <c r="D4673" s="5" t="s">
        <v>5273</v>
      </c>
      <c r="E4673" s="9" t="s">
        <v>5273</v>
      </c>
      <c r="F4673" s="5" t="s">
        <v>12484</v>
      </c>
      <c r="G4673" s="5" t="s">
        <v>4</v>
      </c>
      <c r="H4673" s="5" t="s">
        <v>5276</v>
      </c>
      <c r="I4673" s="4" t="s">
        <v>12684</v>
      </c>
      <c r="J4673" s="5" t="s">
        <v>5274</v>
      </c>
      <c r="K4673" s="5" t="s">
        <v>4</v>
      </c>
      <c r="L4673" s="5" t="s">
        <v>4</v>
      </c>
      <c r="M4673" s="5" t="s">
        <v>5</v>
      </c>
      <c r="N4673" s="5" t="s">
        <v>5275</v>
      </c>
      <c r="O4673" s="18">
        <v>44421</v>
      </c>
      <c r="P4673" s="5" t="s">
        <v>7</v>
      </c>
      <c r="Q4673" s="19">
        <v>64.41</v>
      </c>
      <c r="R4673" s="19">
        <v>64.41</v>
      </c>
      <c r="S4673" s="19">
        <v>0</v>
      </c>
      <c r="T4673" s="19">
        <v>0</v>
      </c>
    </row>
    <row r="4674" spans="1:20" ht="29" outlineLevel="4" x14ac:dyDescent="0.35">
      <c r="A4674" s="9" t="s">
        <v>1164</v>
      </c>
      <c r="B4674" s="9" t="s">
        <v>1165</v>
      </c>
      <c r="C4674" s="12" t="s">
        <v>5272</v>
      </c>
      <c r="D4674" s="5" t="s">
        <v>5273</v>
      </c>
      <c r="E4674" s="9" t="s">
        <v>5273</v>
      </c>
      <c r="F4674" s="5" t="s">
        <v>12484</v>
      </c>
      <c r="G4674" s="5" t="s">
        <v>4</v>
      </c>
      <c r="H4674" s="5" t="s">
        <v>5276</v>
      </c>
      <c r="I4674" s="4" t="s">
        <v>12684</v>
      </c>
      <c r="J4674" s="5" t="s">
        <v>5274</v>
      </c>
      <c r="K4674" s="5" t="s">
        <v>4</v>
      </c>
      <c r="L4674" s="5" t="s">
        <v>4</v>
      </c>
      <c r="M4674" s="5" t="s">
        <v>5</v>
      </c>
      <c r="N4674" s="5" t="s">
        <v>5277</v>
      </c>
      <c r="O4674" s="18">
        <v>44518</v>
      </c>
      <c r="P4674" s="5" t="s">
        <v>7</v>
      </c>
      <c r="Q4674" s="19">
        <v>65.44</v>
      </c>
      <c r="R4674" s="19">
        <v>65.44</v>
      </c>
      <c r="S4674" s="19">
        <v>0</v>
      </c>
      <c r="T4674" s="19">
        <v>0</v>
      </c>
    </row>
    <row r="4675" spans="1:20" ht="29" outlineLevel="4" x14ac:dyDescent="0.35">
      <c r="A4675" s="9" t="s">
        <v>1164</v>
      </c>
      <c r="B4675" s="9" t="s">
        <v>1165</v>
      </c>
      <c r="C4675" s="12" t="s">
        <v>5272</v>
      </c>
      <c r="D4675" s="5" t="s">
        <v>5273</v>
      </c>
      <c r="E4675" s="9" t="s">
        <v>5273</v>
      </c>
      <c r="F4675" s="5" t="s">
        <v>12484</v>
      </c>
      <c r="G4675" s="5" t="s">
        <v>4</v>
      </c>
      <c r="H4675" s="5" t="s">
        <v>5276</v>
      </c>
      <c r="I4675" s="4" t="s">
        <v>12684</v>
      </c>
      <c r="J4675" s="5" t="s">
        <v>5274</v>
      </c>
      <c r="K4675" s="5" t="s">
        <v>4</v>
      </c>
      <c r="L4675" s="5" t="s">
        <v>4</v>
      </c>
      <c r="M4675" s="5" t="s">
        <v>5</v>
      </c>
      <c r="N4675" s="5" t="s">
        <v>5278</v>
      </c>
      <c r="O4675" s="18">
        <v>44593</v>
      </c>
      <c r="P4675" s="5" t="s">
        <v>7</v>
      </c>
      <c r="Q4675" s="19">
        <v>321.98</v>
      </c>
      <c r="R4675" s="19">
        <v>321.98</v>
      </c>
      <c r="S4675" s="19">
        <v>0</v>
      </c>
      <c r="T4675" s="19">
        <v>0</v>
      </c>
    </row>
    <row r="4676" spans="1:20" outlineLevel="3" x14ac:dyDescent="0.35">
      <c r="H4676" s="1" t="s">
        <v>11808</v>
      </c>
      <c r="O4676" s="18"/>
      <c r="Q4676" s="19">
        <f>SUBTOTAL(9,Q4670:Q4675)</f>
        <v>564.78</v>
      </c>
      <c r="R4676" s="19">
        <f>SUBTOTAL(9,R4670:R4675)</f>
        <v>451.83000000000004</v>
      </c>
      <c r="S4676" s="19">
        <f>SUBTOTAL(9,S4670:S4675)</f>
        <v>112.94999999999999</v>
      </c>
      <c r="T4676" s="19">
        <f>SUBTOTAL(9,T4670:T4675)</f>
        <v>0</v>
      </c>
    </row>
    <row r="4677" spans="1:20" ht="29" outlineLevel="4" x14ac:dyDescent="0.35">
      <c r="A4677" s="9" t="s">
        <v>97</v>
      </c>
      <c r="B4677" s="9" t="s">
        <v>98</v>
      </c>
      <c r="C4677" s="12" t="s">
        <v>5272</v>
      </c>
      <c r="D4677" s="5" t="s">
        <v>5279</v>
      </c>
      <c r="E4677" s="9" t="s">
        <v>5279</v>
      </c>
      <c r="F4677" s="5" t="s">
        <v>12484</v>
      </c>
      <c r="G4677" s="5" t="s">
        <v>4</v>
      </c>
      <c r="H4677" s="5" t="s">
        <v>5281</v>
      </c>
      <c r="I4677" s="4" t="s">
        <v>5282</v>
      </c>
      <c r="J4677" s="5" t="s">
        <v>4</v>
      </c>
      <c r="K4677" s="5" t="s">
        <v>4</v>
      </c>
      <c r="L4677" s="5" t="s">
        <v>4</v>
      </c>
      <c r="M4677" s="5" t="s">
        <v>5</v>
      </c>
      <c r="N4677" s="5" t="s">
        <v>5280</v>
      </c>
      <c r="O4677" s="18">
        <v>44537</v>
      </c>
      <c r="P4677" s="5" t="s">
        <v>7</v>
      </c>
      <c r="Q4677" s="19">
        <v>74145.16</v>
      </c>
      <c r="R4677" s="19">
        <v>74145.16</v>
      </c>
      <c r="S4677" s="19">
        <v>0</v>
      </c>
      <c r="T4677" s="19">
        <v>0</v>
      </c>
    </row>
    <row r="4678" spans="1:20" ht="29" outlineLevel="4" x14ac:dyDescent="0.35">
      <c r="A4678" s="9" t="s">
        <v>97</v>
      </c>
      <c r="B4678" s="9" t="s">
        <v>98</v>
      </c>
      <c r="C4678" s="12" t="s">
        <v>5272</v>
      </c>
      <c r="D4678" s="5" t="s">
        <v>5279</v>
      </c>
      <c r="E4678" s="9" t="s">
        <v>5279</v>
      </c>
      <c r="F4678" s="5" t="s">
        <v>12484</v>
      </c>
      <c r="G4678" s="5" t="s">
        <v>4</v>
      </c>
      <c r="H4678" s="5" t="s">
        <v>5281</v>
      </c>
      <c r="I4678" s="4" t="s">
        <v>5282</v>
      </c>
      <c r="J4678" s="5" t="s">
        <v>4</v>
      </c>
      <c r="K4678" s="5" t="s">
        <v>4</v>
      </c>
      <c r="L4678" s="5" t="s">
        <v>4</v>
      </c>
      <c r="M4678" s="5" t="s">
        <v>5</v>
      </c>
      <c r="N4678" s="5" t="s">
        <v>5283</v>
      </c>
      <c r="O4678" s="18">
        <v>44733</v>
      </c>
      <c r="P4678" s="5" t="s">
        <v>7</v>
      </c>
      <c r="Q4678" s="19">
        <v>102721.01</v>
      </c>
      <c r="R4678" s="19">
        <v>102721.01</v>
      </c>
      <c r="S4678" s="19">
        <v>0</v>
      </c>
      <c r="T4678" s="19">
        <v>0</v>
      </c>
    </row>
    <row r="4679" spans="1:20" outlineLevel="3" x14ac:dyDescent="0.35">
      <c r="H4679" s="1" t="s">
        <v>11809</v>
      </c>
      <c r="O4679" s="18"/>
      <c r="Q4679" s="19">
        <f>SUBTOTAL(9,Q4677:Q4678)</f>
        <v>176866.16999999998</v>
      </c>
      <c r="R4679" s="19">
        <f>SUBTOTAL(9,R4677:R4678)</f>
        <v>176866.16999999998</v>
      </c>
      <c r="S4679" s="19">
        <f>SUBTOTAL(9,S4677:S4678)</f>
        <v>0</v>
      </c>
      <c r="T4679" s="19">
        <f>SUBTOTAL(9,T4677:T4678)</f>
        <v>0</v>
      </c>
    </row>
    <row r="4680" spans="1:20" outlineLevel="2" x14ac:dyDescent="0.35">
      <c r="C4680" s="11" t="s">
        <v>10395</v>
      </c>
      <c r="O4680" s="18"/>
      <c r="Q4680" s="19">
        <f>SUBTOTAL(9,Q4670:Q4678)</f>
        <v>177430.95</v>
      </c>
      <c r="R4680" s="19">
        <f>SUBTOTAL(9,R4670:R4678)</f>
        <v>177318</v>
      </c>
      <c r="S4680" s="19">
        <f>SUBTOTAL(9,S4670:S4678)</f>
        <v>112.94999999999999</v>
      </c>
      <c r="T4680" s="19">
        <f>SUBTOTAL(9,T4670:T4678)</f>
        <v>0</v>
      </c>
    </row>
    <row r="4681" spans="1:20" ht="29" outlineLevel="4" x14ac:dyDescent="0.35">
      <c r="A4681" s="9" t="s">
        <v>526</v>
      </c>
      <c r="B4681" s="9" t="s">
        <v>527</v>
      </c>
      <c r="C4681" s="12" t="s">
        <v>5284</v>
      </c>
      <c r="D4681" s="5" t="s">
        <v>5285</v>
      </c>
      <c r="E4681" s="9" t="s">
        <v>5285</v>
      </c>
      <c r="F4681" s="5" t="s">
        <v>566</v>
      </c>
      <c r="G4681" s="5" t="s">
        <v>4</v>
      </c>
      <c r="H4681" s="5" t="s">
        <v>5288</v>
      </c>
      <c r="I4681" s="4" t="s">
        <v>5289</v>
      </c>
      <c r="J4681" s="5" t="s">
        <v>4</v>
      </c>
      <c r="K4681" s="5" t="s">
        <v>4</v>
      </c>
      <c r="L4681" s="5" t="s">
        <v>4</v>
      </c>
      <c r="M4681" s="5" t="s">
        <v>5</v>
      </c>
      <c r="N4681" s="5" t="s">
        <v>5286</v>
      </c>
      <c r="O4681" s="18">
        <v>44399</v>
      </c>
      <c r="P4681" s="5" t="s">
        <v>5287</v>
      </c>
      <c r="Q4681" s="19">
        <v>27286.73</v>
      </c>
      <c r="R4681" s="19">
        <v>27286.73</v>
      </c>
      <c r="S4681" s="19">
        <v>0</v>
      </c>
      <c r="T4681" s="19">
        <v>0</v>
      </c>
    </row>
    <row r="4682" spans="1:20" ht="29" outlineLevel="4" x14ac:dyDescent="0.35">
      <c r="A4682" s="9" t="s">
        <v>526</v>
      </c>
      <c r="B4682" s="9" t="s">
        <v>527</v>
      </c>
      <c r="C4682" s="12" t="s">
        <v>5284</v>
      </c>
      <c r="D4682" s="5" t="s">
        <v>5285</v>
      </c>
      <c r="E4682" s="9" t="s">
        <v>5285</v>
      </c>
      <c r="F4682" s="5" t="s">
        <v>566</v>
      </c>
      <c r="G4682" s="5" t="s">
        <v>4</v>
      </c>
      <c r="H4682" s="5" t="s">
        <v>5288</v>
      </c>
      <c r="I4682" s="4" t="s">
        <v>5289</v>
      </c>
      <c r="J4682" s="5" t="s">
        <v>4</v>
      </c>
      <c r="K4682" s="5" t="s">
        <v>4</v>
      </c>
      <c r="L4682" s="5" t="s">
        <v>4</v>
      </c>
      <c r="M4682" s="5" t="s">
        <v>5</v>
      </c>
      <c r="N4682" s="5" t="s">
        <v>5290</v>
      </c>
      <c r="O4682" s="18">
        <v>44420</v>
      </c>
      <c r="P4682" s="5" t="s">
        <v>5291</v>
      </c>
      <c r="Q4682" s="19">
        <v>28099.61</v>
      </c>
      <c r="R4682" s="19">
        <v>28099.61</v>
      </c>
      <c r="S4682" s="19">
        <v>0</v>
      </c>
      <c r="T4682" s="19">
        <v>0</v>
      </c>
    </row>
    <row r="4683" spans="1:20" ht="29" outlineLevel="4" x14ac:dyDescent="0.35">
      <c r="A4683" s="9" t="s">
        <v>526</v>
      </c>
      <c r="B4683" s="9" t="s">
        <v>527</v>
      </c>
      <c r="C4683" s="12" t="s">
        <v>5284</v>
      </c>
      <c r="D4683" s="5" t="s">
        <v>5285</v>
      </c>
      <c r="E4683" s="9" t="s">
        <v>5285</v>
      </c>
      <c r="F4683" s="5" t="s">
        <v>566</v>
      </c>
      <c r="G4683" s="5" t="s">
        <v>4</v>
      </c>
      <c r="H4683" s="5" t="s">
        <v>5288</v>
      </c>
      <c r="I4683" s="4" t="s">
        <v>5289</v>
      </c>
      <c r="J4683" s="5" t="s">
        <v>4</v>
      </c>
      <c r="K4683" s="5" t="s">
        <v>4</v>
      </c>
      <c r="L4683" s="5" t="s">
        <v>4</v>
      </c>
      <c r="M4683" s="5" t="s">
        <v>5</v>
      </c>
      <c r="N4683" s="5" t="s">
        <v>5292</v>
      </c>
      <c r="O4683" s="18">
        <v>44455</v>
      </c>
      <c r="P4683" s="5" t="s">
        <v>5293</v>
      </c>
      <c r="Q4683" s="19">
        <v>46657.440000000002</v>
      </c>
      <c r="R4683" s="19">
        <v>46657.440000000002</v>
      </c>
      <c r="S4683" s="19">
        <v>0</v>
      </c>
      <c r="T4683" s="19">
        <v>0</v>
      </c>
    </row>
    <row r="4684" spans="1:20" ht="29" outlineLevel="4" x14ac:dyDescent="0.35">
      <c r="A4684" s="9" t="s">
        <v>526</v>
      </c>
      <c r="B4684" s="9" t="s">
        <v>527</v>
      </c>
      <c r="C4684" s="12" t="s">
        <v>5284</v>
      </c>
      <c r="D4684" s="5" t="s">
        <v>5285</v>
      </c>
      <c r="E4684" s="9" t="s">
        <v>5285</v>
      </c>
      <c r="F4684" s="5" t="s">
        <v>566</v>
      </c>
      <c r="G4684" s="5" t="s">
        <v>4</v>
      </c>
      <c r="H4684" s="5" t="s">
        <v>5288</v>
      </c>
      <c r="I4684" s="4" t="s">
        <v>5289</v>
      </c>
      <c r="J4684" s="5" t="s">
        <v>4</v>
      </c>
      <c r="K4684" s="5" t="s">
        <v>4</v>
      </c>
      <c r="L4684" s="5" t="s">
        <v>4</v>
      </c>
      <c r="M4684" s="5" t="s">
        <v>5</v>
      </c>
      <c r="N4684" s="5" t="s">
        <v>5294</v>
      </c>
      <c r="O4684" s="18">
        <v>44529</v>
      </c>
      <c r="P4684" s="5" t="s">
        <v>5295</v>
      </c>
      <c r="Q4684" s="19">
        <v>62974.83</v>
      </c>
      <c r="R4684" s="19">
        <v>62974.83</v>
      </c>
      <c r="S4684" s="19">
        <v>0</v>
      </c>
      <c r="T4684" s="19">
        <v>0</v>
      </c>
    </row>
    <row r="4685" spans="1:20" outlineLevel="3" x14ac:dyDescent="0.35">
      <c r="H4685" s="1" t="s">
        <v>11810</v>
      </c>
      <c r="O4685" s="18"/>
      <c r="Q4685" s="19">
        <f>SUBTOTAL(9,Q4681:Q4684)</f>
        <v>165018.60999999999</v>
      </c>
      <c r="R4685" s="19">
        <f>SUBTOTAL(9,R4681:R4684)</f>
        <v>165018.60999999999</v>
      </c>
      <c r="S4685" s="19">
        <f>SUBTOTAL(9,S4681:S4684)</f>
        <v>0</v>
      </c>
      <c r="T4685" s="19">
        <f>SUBTOTAL(9,T4681:T4684)</f>
        <v>0</v>
      </c>
    </row>
    <row r="4686" spans="1:20" ht="29" outlineLevel="4" x14ac:dyDescent="0.35">
      <c r="A4686" s="9" t="s">
        <v>526</v>
      </c>
      <c r="B4686" s="9" t="s">
        <v>527</v>
      </c>
      <c r="C4686" s="12" t="s">
        <v>5284</v>
      </c>
      <c r="D4686" s="5" t="s">
        <v>5285</v>
      </c>
      <c r="E4686" s="9" t="s">
        <v>5285</v>
      </c>
      <c r="F4686" s="5" t="s">
        <v>566</v>
      </c>
      <c r="G4686" s="5" t="s">
        <v>4</v>
      </c>
      <c r="H4686" s="5" t="s">
        <v>5297</v>
      </c>
      <c r="I4686" s="4" t="s">
        <v>5298</v>
      </c>
      <c r="J4686" s="5" t="s">
        <v>4</v>
      </c>
      <c r="K4686" s="5" t="s">
        <v>4</v>
      </c>
      <c r="L4686" s="5" t="s">
        <v>4</v>
      </c>
      <c r="M4686" s="5" t="s">
        <v>5</v>
      </c>
      <c r="N4686" s="5" t="s">
        <v>5299</v>
      </c>
      <c r="O4686" s="18">
        <v>44403</v>
      </c>
      <c r="P4686" s="5" t="s">
        <v>5300</v>
      </c>
      <c r="Q4686" s="19">
        <v>70951.25</v>
      </c>
      <c r="R4686" s="19">
        <v>70951.25</v>
      </c>
      <c r="S4686" s="19">
        <v>0</v>
      </c>
      <c r="T4686" s="19">
        <v>0</v>
      </c>
    </row>
    <row r="4687" spans="1:20" ht="29" outlineLevel="4" x14ac:dyDescent="0.35">
      <c r="A4687" s="9" t="s">
        <v>526</v>
      </c>
      <c r="B4687" s="9" t="s">
        <v>527</v>
      </c>
      <c r="C4687" s="12" t="s">
        <v>5284</v>
      </c>
      <c r="D4687" s="5" t="s">
        <v>5285</v>
      </c>
      <c r="E4687" s="9" t="s">
        <v>5285</v>
      </c>
      <c r="F4687" s="5" t="s">
        <v>566</v>
      </c>
      <c r="G4687" s="5" t="s">
        <v>4</v>
      </c>
      <c r="H4687" s="5" t="s">
        <v>5297</v>
      </c>
      <c r="I4687" s="4" t="s">
        <v>5298</v>
      </c>
      <c r="J4687" s="5" t="s">
        <v>4</v>
      </c>
      <c r="K4687" s="5" t="s">
        <v>4</v>
      </c>
      <c r="L4687" s="5" t="s">
        <v>4</v>
      </c>
      <c r="M4687" s="5" t="s">
        <v>5</v>
      </c>
      <c r="N4687" s="5" t="s">
        <v>5301</v>
      </c>
      <c r="O4687" s="18">
        <v>44420</v>
      </c>
      <c r="P4687" s="5" t="s">
        <v>5291</v>
      </c>
      <c r="Q4687" s="19">
        <v>17535.37</v>
      </c>
      <c r="R4687" s="19">
        <v>17535.37</v>
      </c>
      <c r="S4687" s="19">
        <v>0</v>
      </c>
      <c r="T4687" s="19">
        <v>0</v>
      </c>
    </row>
    <row r="4688" spans="1:20" ht="29" outlineLevel="4" x14ac:dyDescent="0.35">
      <c r="A4688" s="9" t="s">
        <v>526</v>
      </c>
      <c r="B4688" s="9" t="s">
        <v>527</v>
      </c>
      <c r="C4688" s="12" t="s">
        <v>5284</v>
      </c>
      <c r="D4688" s="5" t="s">
        <v>5285</v>
      </c>
      <c r="E4688" s="9" t="s">
        <v>5285</v>
      </c>
      <c r="F4688" s="5" t="s">
        <v>566</v>
      </c>
      <c r="G4688" s="5" t="s">
        <v>4</v>
      </c>
      <c r="H4688" s="5" t="s">
        <v>5297</v>
      </c>
      <c r="I4688" s="4" t="s">
        <v>5298</v>
      </c>
      <c r="J4688" s="5" t="s">
        <v>4</v>
      </c>
      <c r="K4688" s="5" t="s">
        <v>4</v>
      </c>
      <c r="L4688" s="5" t="s">
        <v>4</v>
      </c>
      <c r="M4688" s="5" t="s">
        <v>5</v>
      </c>
      <c r="N4688" s="5" t="s">
        <v>5296</v>
      </c>
      <c r="O4688" s="18">
        <v>44455</v>
      </c>
      <c r="P4688" s="5" t="s">
        <v>5293</v>
      </c>
      <c r="Q4688" s="19">
        <f>25670.56+0.92</f>
        <v>25671.48</v>
      </c>
      <c r="R4688" s="19">
        <f>25670.56+0.92</f>
        <v>25671.48</v>
      </c>
      <c r="S4688" s="19">
        <v>0</v>
      </c>
      <c r="T4688" s="19">
        <v>0</v>
      </c>
    </row>
    <row r="4689" spans="1:20" ht="29" outlineLevel="4" x14ac:dyDescent="0.35">
      <c r="A4689" s="9" t="s">
        <v>526</v>
      </c>
      <c r="B4689" s="9" t="s">
        <v>527</v>
      </c>
      <c r="C4689" s="12" t="s">
        <v>5284</v>
      </c>
      <c r="D4689" s="5" t="s">
        <v>5285</v>
      </c>
      <c r="E4689" s="9" t="s">
        <v>5285</v>
      </c>
      <c r="F4689" s="5" t="s">
        <v>566</v>
      </c>
      <c r="G4689" s="5" t="s">
        <v>4</v>
      </c>
      <c r="H4689" s="5" t="s">
        <v>5297</v>
      </c>
      <c r="I4689" s="4" t="s">
        <v>5298</v>
      </c>
      <c r="J4689" s="5" t="s">
        <v>4</v>
      </c>
      <c r="K4689" s="5" t="s">
        <v>4</v>
      </c>
      <c r="L4689" s="5" t="s">
        <v>4</v>
      </c>
      <c r="M4689" s="5" t="s">
        <v>5</v>
      </c>
      <c r="N4689" s="5" t="s">
        <v>5302</v>
      </c>
      <c r="O4689" s="18">
        <v>44518</v>
      </c>
      <c r="P4689" s="5" t="s">
        <v>5303</v>
      </c>
      <c r="Q4689" s="19">
        <v>67792.679999999993</v>
      </c>
      <c r="R4689" s="19">
        <v>67792.679999999993</v>
      </c>
      <c r="S4689" s="19">
        <v>0</v>
      </c>
      <c r="T4689" s="19">
        <v>0</v>
      </c>
    </row>
    <row r="4690" spans="1:20" outlineLevel="3" x14ac:dyDescent="0.35">
      <c r="H4690" s="1" t="s">
        <v>11811</v>
      </c>
      <c r="O4690" s="18"/>
      <c r="Q4690" s="19">
        <f>SUBTOTAL(9,Q4686:Q4689)</f>
        <v>181950.77999999997</v>
      </c>
      <c r="R4690" s="19">
        <f>SUBTOTAL(9,R4686:R4689)</f>
        <v>181950.77999999997</v>
      </c>
      <c r="S4690" s="19">
        <f>SUBTOTAL(9,S4686:S4689)</f>
        <v>0</v>
      </c>
      <c r="T4690" s="19">
        <f>SUBTOTAL(9,T4686:T4689)</f>
        <v>0</v>
      </c>
    </row>
    <row r="4691" spans="1:20" ht="29" outlineLevel="4" x14ac:dyDescent="0.35">
      <c r="A4691" s="9" t="s">
        <v>526</v>
      </c>
      <c r="B4691" s="9" t="s">
        <v>527</v>
      </c>
      <c r="C4691" s="12" t="s">
        <v>5284</v>
      </c>
      <c r="D4691" s="5" t="s">
        <v>5285</v>
      </c>
      <c r="E4691" s="9" t="s">
        <v>5285</v>
      </c>
      <c r="F4691" s="5" t="s">
        <v>566</v>
      </c>
      <c r="G4691" s="5" t="s">
        <v>4</v>
      </c>
      <c r="H4691" s="5" t="s">
        <v>5306</v>
      </c>
      <c r="I4691" s="4" t="s">
        <v>5307</v>
      </c>
      <c r="J4691" s="5" t="s">
        <v>4</v>
      </c>
      <c r="K4691" s="5" t="s">
        <v>4</v>
      </c>
      <c r="L4691" s="5" t="s">
        <v>4</v>
      </c>
      <c r="M4691" s="5" t="s">
        <v>5</v>
      </c>
      <c r="N4691" s="5" t="s">
        <v>5304</v>
      </c>
      <c r="O4691" s="18">
        <v>44396</v>
      </c>
      <c r="P4691" s="5" t="s">
        <v>5305</v>
      </c>
      <c r="Q4691" s="19">
        <v>28498.5</v>
      </c>
      <c r="R4691" s="19">
        <v>28498.5</v>
      </c>
      <c r="S4691" s="19">
        <v>0</v>
      </c>
      <c r="T4691" s="19">
        <v>0</v>
      </c>
    </row>
    <row r="4692" spans="1:20" ht="29" outlineLevel="4" x14ac:dyDescent="0.35">
      <c r="A4692" s="9" t="s">
        <v>526</v>
      </c>
      <c r="B4692" s="9" t="s">
        <v>527</v>
      </c>
      <c r="C4692" s="12" t="s">
        <v>5284</v>
      </c>
      <c r="D4692" s="5" t="s">
        <v>5285</v>
      </c>
      <c r="E4692" s="9" t="s">
        <v>5285</v>
      </c>
      <c r="F4692" s="5" t="s">
        <v>566</v>
      </c>
      <c r="G4692" s="5" t="s">
        <v>4</v>
      </c>
      <c r="H4692" s="5" t="s">
        <v>5306</v>
      </c>
      <c r="I4692" s="4" t="s">
        <v>5307</v>
      </c>
      <c r="J4692" s="5" t="s">
        <v>4</v>
      </c>
      <c r="K4692" s="5" t="s">
        <v>4</v>
      </c>
      <c r="L4692" s="5" t="s">
        <v>4</v>
      </c>
      <c r="M4692" s="5" t="s">
        <v>5</v>
      </c>
      <c r="N4692" s="5" t="s">
        <v>5308</v>
      </c>
      <c r="O4692" s="18">
        <v>44417</v>
      </c>
      <c r="P4692" s="5" t="s">
        <v>5309</v>
      </c>
      <c r="Q4692" s="19">
        <v>43869.440000000002</v>
      </c>
      <c r="R4692" s="19">
        <v>43869.440000000002</v>
      </c>
      <c r="S4692" s="19">
        <v>0</v>
      </c>
      <c r="T4692" s="19">
        <v>0</v>
      </c>
    </row>
    <row r="4693" spans="1:20" ht="29" outlineLevel="4" x14ac:dyDescent="0.35">
      <c r="A4693" s="9" t="s">
        <v>526</v>
      </c>
      <c r="B4693" s="9" t="s">
        <v>527</v>
      </c>
      <c r="C4693" s="12" t="s">
        <v>5284</v>
      </c>
      <c r="D4693" s="5" t="s">
        <v>5285</v>
      </c>
      <c r="E4693" s="9" t="s">
        <v>5285</v>
      </c>
      <c r="F4693" s="5" t="s">
        <v>566</v>
      </c>
      <c r="G4693" s="5" t="s">
        <v>4</v>
      </c>
      <c r="H4693" s="5" t="s">
        <v>5306</v>
      </c>
      <c r="I4693" s="4" t="s">
        <v>5307</v>
      </c>
      <c r="J4693" s="5" t="s">
        <v>4</v>
      </c>
      <c r="K4693" s="5" t="s">
        <v>4</v>
      </c>
      <c r="L4693" s="5" t="s">
        <v>4</v>
      </c>
      <c r="M4693" s="5" t="s">
        <v>5</v>
      </c>
      <c r="N4693" s="5" t="s">
        <v>5310</v>
      </c>
      <c r="O4693" s="18">
        <v>44459</v>
      </c>
      <c r="P4693" s="5" t="s">
        <v>5311</v>
      </c>
      <c r="Q4693" s="19">
        <v>28576.19</v>
      </c>
      <c r="R4693" s="19">
        <v>28576.19</v>
      </c>
      <c r="S4693" s="19">
        <v>0</v>
      </c>
      <c r="T4693" s="19">
        <v>0</v>
      </c>
    </row>
    <row r="4694" spans="1:20" ht="29" outlineLevel="4" x14ac:dyDescent="0.35">
      <c r="A4694" s="9" t="s">
        <v>526</v>
      </c>
      <c r="B4694" s="9" t="s">
        <v>527</v>
      </c>
      <c r="C4694" s="12" t="s">
        <v>5284</v>
      </c>
      <c r="D4694" s="5" t="s">
        <v>5285</v>
      </c>
      <c r="E4694" s="9" t="s">
        <v>5285</v>
      </c>
      <c r="F4694" s="5" t="s">
        <v>566</v>
      </c>
      <c r="G4694" s="5" t="s">
        <v>4</v>
      </c>
      <c r="H4694" s="5" t="s">
        <v>5306</v>
      </c>
      <c r="I4694" s="4" t="s">
        <v>5307</v>
      </c>
      <c r="J4694" s="5" t="s">
        <v>4</v>
      </c>
      <c r="K4694" s="5" t="s">
        <v>4</v>
      </c>
      <c r="L4694" s="5" t="s">
        <v>4</v>
      </c>
      <c r="M4694" s="5" t="s">
        <v>5</v>
      </c>
      <c r="N4694" s="5" t="s">
        <v>5312</v>
      </c>
      <c r="O4694" s="18">
        <v>44518</v>
      </c>
      <c r="P4694" s="5" t="s">
        <v>5303</v>
      </c>
      <c r="Q4694" s="19">
        <v>145591.18</v>
      </c>
      <c r="R4694" s="19">
        <v>145591.18</v>
      </c>
      <c r="S4694" s="19">
        <v>0</v>
      </c>
      <c r="T4694" s="19">
        <v>0</v>
      </c>
    </row>
    <row r="4695" spans="1:20" outlineLevel="3" x14ac:dyDescent="0.35">
      <c r="H4695" s="1" t="s">
        <v>11812</v>
      </c>
      <c r="O4695" s="18"/>
      <c r="Q4695" s="19">
        <f>SUBTOTAL(9,Q4691:Q4694)</f>
        <v>246535.31</v>
      </c>
      <c r="R4695" s="19">
        <f>SUBTOTAL(9,R4691:R4694)</f>
        <v>246535.31</v>
      </c>
      <c r="S4695" s="19">
        <f>SUBTOTAL(9,S4691:S4694)</f>
        <v>0</v>
      </c>
      <c r="T4695" s="19">
        <f>SUBTOTAL(9,T4691:T4694)</f>
        <v>0</v>
      </c>
    </row>
    <row r="4696" spans="1:20" ht="29" outlineLevel="4" x14ac:dyDescent="0.35">
      <c r="A4696" s="9" t="s">
        <v>526</v>
      </c>
      <c r="B4696" s="9" t="s">
        <v>527</v>
      </c>
      <c r="C4696" s="12" t="s">
        <v>5284</v>
      </c>
      <c r="D4696" s="5" t="s">
        <v>5285</v>
      </c>
      <c r="E4696" s="9" t="s">
        <v>5285</v>
      </c>
      <c r="F4696" s="5" t="s">
        <v>566</v>
      </c>
      <c r="G4696" s="5" t="s">
        <v>4</v>
      </c>
      <c r="H4696" s="5" t="s">
        <v>5314</v>
      </c>
      <c r="I4696" s="4" t="s">
        <v>5315</v>
      </c>
      <c r="J4696" s="5" t="s">
        <v>4</v>
      </c>
      <c r="K4696" s="5" t="s">
        <v>4</v>
      </c>
      <c r="L4696" s="5" t="s">
        <v>4</v>
      </c>
      <c r="M4696" s="5" t="s">
        <v>5</v>
      </c>
      <c r="N4696" s="5" t="s">
        <v>5313</v>
      </c>
      <c r="O4696" s="18">
        <v>44396</v>
      </c>
      <c r="P4696" s="5" t="s">
        <v>5305</v>
      </c>
      <c r="Q4696" s="19">
        <v>10908.39</v>
      </c>
      <c r="R4696" s="19">
        <v>10908.39</v>
      </c>
      <c r="S4696" s="19">
        <v>0</v>
      </c>
      <c r="T4696" s="19">
        <v>0</v>
      </c>
    </row>
    <row r="4697" spans="1:20" ht="29" outlineLevel="4" x14ac:dyDescent="0.35">
      <c r="A4697" s="9" t="s">
        <v>526</v>
      </c>
      <c r="B4697" s="9" t="s">
        <v>527</v>
      </c>
      <c r="C4697" s="12" t="s">
        <v>5284</v>
      </c>
      <c r="D4697" s="5" t="s">
        <v>5285</v>
      </c>
      <c r="E4697" s="9" t="s">
        <v>5285</v>
      </c>
      <c r="F4697" s="5" t="s">
        <v>566</v>
      </c>
      <c r="G4697" s="5" t="s">
        <v>4</v>
      </c>
      <c r="H4697" s="5" t="s">
        <v>5314</v>
      </c>
      <c r="I4697" s="4" t="s">
        <v>5315</v>
      </c>
      <c r="J4697" s="5" t="s">
        <v>4</v>
      </c>
      <c r="K4697" s="5" t="s">
        <v>4</v>
      </c>
      <c r="L4697" s="5" t="s">
        <v>4</v>
      </c>
      <c r="M4697" s="5" t="s">
        <v>5</v>
      </c>
      <c r="N4697" s="5" t="s">
        <v>5316</v>
      </c>
      <c r="O4697" s="18">
        <v>44420</v>
      </c>
      <c r="P4697" s="5" t="s">
        <v>5291</v>
      </c>
      <c r="Q4697" s="19">
        <v>3102.1</v>
      </c>
      <c r="R4697" s="19">
        <v>3102.1</v>
      </c>
      <c r="S4697" s="19">
        <v>0</v>
      </c>
      <c r="T4697" s="19">
        <v>0</v>
      </c>
    </row>
    <row r="4698" spans="1:20" ht="29" outlineLevel="4" x14ac:dyDescent="0.35">
      <c r="A4698" s="9" t="s">
        <v>526</v>
      </c>
      <c r="B4698" s="9" t="s">
        <v>527</v>
      </c>
      <c r="C4698" s="12" t="s">
        <v>5284</v>
      </c>
      <c r="D4698" s="5" t="s">
        <v>5285</v>
      </c>
      <c r="E4698" s="9" t="s">
        <v>5285</v>
      </c>
      <c r="F4698" s="5" t="s">
        <v>566</v>
      </c>
      <c r="G4698" s="5" t="s">
        <v>4</v>
      </c>
      <c r="H4698" s="5" t="s">
        <v>5314</v>
      </c>
      <c r="I4698" s="4" t="s">
        <v>5315</v>
      </c>
      <c r="J4698" s="5" t="s">
        <v>4</v>
      </c>
      <c r="K4698" s="5" t="s">
        <v>4</v>
      </c>
      <c r="L4698" s="5" t="s">
        <v>4</v>
      </c>
      <c r="M4698" s="5" t="s">
        <v>5</v>
      </c>
      <c r="N4698" s="5" t="s">
        <v>5317</v>
      </c>
      <c r="O4698" s="18">
        <v>44455</v>
      </c>
      <c r="P4698" s="5" t="s">
        <v>5293</v>
      </c>
      <c r="Q4698" s="19">
        <v>3915.96</v>
      </c>
      <c r="R4698" s="19">
        <v>3915.96</v>
      </c>
      <c r="S4698" s="19">
        <v>0</v>
      </c>
      <c r="T4698" s="19">
        <v>0</v>
      </c>
    </row>
    <row r="4699" spans="1:20" ht="29" outlineLevel="4" x14ac:dyDescent="0.35">
      <c r="A4699" s="9" t="s">
        <v>526</v>
      </c>
      <c r="B4699" s="9" t="s">
        <v>527</v>
      </c>
      <c r="C4699" s="12" t="s">
        <v>5284</v>
      </c>
      <c r="D4699" s="5" t="s">
        <v>5285</v>
      </c>
      <c r="E4699" s="9" t="s">
        <v>5285</v>
      </c>
      <c r="F4699" s="5" t="s">
        <v>566</v>
      </c>
      <c r="G4699" s="5" t="s">
        <v>4</v>
      </c>
      <c r="H4699" s="5" t="s">
        <v>5314</v>
      </c>
      <c r="I4699" s="4" t="s">
        <v>5315</v>
      </c>
      <c r="J4699" s="5" t="s">
        <v>4</v>
      </c>
      <c r="K4699" s="5" t="s">
        <v>4</v>
      </c>
      <c r="L4699" s="5" t="s">
        <v>4</v>
      </c>
      <c r="M4699" s="5" t="s">
        <v>5</v>
      </c>
      <c r="N4699" s="5" t="s">
        <v>5318</v>
      </c>
      <c r="O4699" s="18">
        <v>44515</v>
      </c>
      <c r="P4699" s="5" t="s">
        <v>5319</v>
      </c>
      <c r="Q4699" s="19">
        <v>9160.94</v>
      </c>
      <c r="R4699" s="19">
        <v>9160.94</v>
      </c>
      <c r="S4699" s="19">
        <v>0</v>
      </c>
      <c r="T4699" s="19">
        <v>0</v>
      </c>
    </row>
    <row r="4700" spans="1:20" outlineLevel="3" x14ac:dyDescent="0.35">
      <c r="H4700" s="1" t="s">
        <v>11813</v>
      </c>
      <c r="O4700" s="18"/>
      <c r="Q4700" s="19">
        <f>SUBTOTAL(9,Q4696:Q4699)</f>
        <v>27087.39</v>
      </c>
      <c r="R4700" s="19">
        <f>SUBTOTAL(9,R4696:R4699)</f>
        <v>27087.39</v>
      </c>
      <c r="S4700" s="19">
        <f>SUBTOTAL(9,S4696:S4699)</f>
        <v>0</v>
      </c>
      <c r="T4700" s="19">
        <f>SUBTOTAL(9,T4696:T4699)</f>
        <v>0</v>
      </c>
    </row>
    <row r="4701" spans="1:20" ht="29" outlineLevel="4" x14ac:dyDescent="0.35">
      <c r="A4701" s="9" t="s">
        <v>526</v>
      </c>
      <c r="B4701" s="9" t="s">
        <v>527</v>
      </c>
      <c r="C4701" s="12" t="s">
        <v>5284</v>
      </c>
      <c r="D4701" s="5" t="s">
        <v>5285</v>
      </c>
      <c r="E4701" s="9" t="s">
        <v>5285</v>
      </c>
      <c r="F4701" s="5" t="s">
        <v>529</v>
      </c>
      <c r="G4701" s="5" t="s">
        <v>4</v>
      </c>
      <c r="H4701" s="5" t="s">
        <v>5322</v>
      </c>
      <c r="I4701" s="4" t="s">
        <v>5323</v>
      </c>
      <c r="J4701" s="5" t="s">
        <v>4</v>
      </c>
      <c r="K4701" s="5" t="s">
        <v>4</v>
      </c>
      <c r="L4701" s="5" t="s">
        <v>4</v>
      </c>
      <c r="M4701" s="5" t="s">
        <v>5</v>
      </c>
      <c r="N4701" s="5" t="s">
        <v>5320</v>
      </c>
      <c r="O4701" s="18">
        <v>44585</v>
      </c>
      <c r="P4701" s="5" t="s">
        <v>5321</v>
      </c>
      <c r="Q4701" s="19">
        <v>176169.29</v>
      </c>
      <c r="R4701" s="19">
        <v>176169.29</v>
      </c>
      <c r="S4701" s="19">
        <v>0</v>
      </c>
      <c r="T4701" s="19">
        <v>0</v>
      </c>
    </row>
    <row r="4702" spans="1:20" ht="29" outlineLevel="4" x14ac:dyDescent="0.35">
      <c r="A4702" s="9" t="s">
        <v>526</v>
      </c>
      <c r="B4702" s="9" t="s">
        <v>527</v>
      </c>
      <c r="C4702" s="12" t="s">
        <v>5284</v>
      </c>
      <c r="D4702" s="5" t="s">
        <v>5285</v>
      </c>
      <c r="E4702" s="9" t="s">
        <v>5285</v>
      </c>
      <c r="F4702" s="5" t="s">
        <v>529</v>
      </c>
      <c r="G4702" s="5" t="s">
        <v>4</v>
      </c>
      <c r="H4702" s="5" t="s">
        <v>5322</v>
      </c>
      <c r="I4702" s="4" t="s">
        <v>5323</v>
      </c>
      <c r="J4702" s="5" t="s">
        <v>4</v>
      </c>
      <c r="K4702" s="5" t="s">
        <v>4</v>
      </c>
      <c r="L4702" s="5" t="s">
        <v>4</v>
      </c>
      <c r="M4702" s="5" t="s">
        <v>5</v>
      </c>
      <c r="N4702" s="5" t="s">
        <v>5324</v>
      </c>
      <c r="O4702" s="18">
        <v>44613</v>
      </c>
      <c r="P4702" s="5" t="s">
        <v>5325</v>
      </c>
      <c r="Q4702" s="19">
        <v>33824.400000000001</v>
      </c>
      <c r="R4702" s="19">
        <v>33824.400000000001</v>
      </c>
      <c r="S4702" s="19">
        <v>0</v>
      </c>
      <c r="T4702" s="19">
        <v>0</v>
      </c>
    </row>
    <row r="4703" spans="1:20" ht="29" outlineLevel="4" x14ac:dyDescent="0.35">
      <c r="A4703" s="9" t="s">
        <v>526</v>
      </c>
      <c r="B4703" s="9" t="s">
        <v>527</v>
      </c>
      <c r="C4703" s="12" t="s">
        <v>5284</v>
      </c>
      <c r="D4703" s="5" t="s">
        <v>5285</v>
      </c>
      <c r="E4703" s="9" t="s">
        <v>5285</v>
      </c>
      <c r="F4703" s="5" t="s">
        <v>529</v>
      </c>
      <c r="G4703" s="5" t="s">
        <v>4</v>
      </c>
      <c r="H4703" s="5" t="s">
        <v>5322</v>
      </c>
      <c r="I4703" s="4" t="s">
        <v>5323</v>
      </c>
      <c r="J4703" s="5" t="s">
        <v>4</v>
      </c>
      <c r="K4703" s="5" t="s">
        <v>4</v>
      </c>
      <c r="L4703" s="5" t="s">
        <v>4</v>
      </c>
      <c r="M4703" s="5" t="s">
        <v>5</v>
      </c>
      <c r="N4703" s="5" t="s">
        <v>5326</v>
      </c>
      <c r="O4703" s="18">
        <v>44634</v>
      </c>
      <c r="P4703" s="5" t="s">
        <v>5327</v>
      </c>
      <c r="Q4703" s="19">
        <v>33534.230000000003</v>
      </c>
      <c r="R4703" s="19">
        <v>33534.230000000003</v>
      </c>
      <c r="S4703" s="19">
        <v>0</v>
      </c>
      <c r="T4703" s="19">
        <v>0</v>
      </c>
    </row>
    <row r="4704" spans="1:20" ht="29" outlineLevel="4" x14ac:dyDescent="0.35">
      <c r="A4704" s="9" t="s">
        <v>526</v>
      </c>
      <c r="B4704" s="9" t="s">
        <v>527</v>
      </c>
      <c r="C4704" s="12" t="s">
        <v>5284</v>
      </c>
      <c r="D4704" s="5" t="s">
        <v>5285</v>
      </c>
      <c r="E4704" s="9" t="s">
        <v>5285</v>
      </c>
      <c r="F4704" s="5" t="s">
        <v>529</v>
      </c>
      <c r="G4704" s="5" t="s">
        <v>4</v>
      </c>
      <c r="H4704" s="5" t="s">
        <v>5322</v>
      </c>
      <c r="I4704" s="4" t="s">
        <v>5323</v>
      </c>
      <c r="J4704" s="5" t="s">
        <v>4</v>
      </c>
      <c r="K4704" s="5" t="s">
        <v>4</v>
      </c>
      <c r="L4704" s="5" t="s">
        <v>4</v>
      </c>
      <c r="M4704" s="5" t="s">
        <v>5</v>
      </c>
      <c r="N4704" s="5" t="s">
        <v>5328</v>
      </c>
      <c r="O4704" s="18">
        <v>44697</v>
      </c>
      <c r="P4704" s="5" t="s">
        <v>5329</v>
      </c>
      <c r="Q4704" s="19">
        <v>227236.16</v>
      </c>
      <c r="R4704" s="19">
        <v>227236.16</v>
      </c>
      <c r="S4704" s="19">
        <v>0</v>
      </c>
      <c r="T4704" s="19">
        <v>0</v>
      </c>
    </row>
    <row r="4705" spans="1:20" outlineLevel="3" x14ac:dyDescent="0.35">
      <c r="H4705" s="1" t="s">
        <v>11814</v>
      </c>
      <c r="O4705" s="18"/>
      <c r="Q4705" s="19">
        <f>SUBTOTAL(9,Q4701:Q4704)</f>
        <v>470764.08</v>
      </c>
      <c r="R4705" s="19">
        <f>SUBTOTAL(9,R4701:R4704)</f>
        <v>470764.08</v>
      </c>
      <c r="S4705" s="19">
        <f>SUBTOTAL(9,S4701:S4704)</f>
        <v>0</v>
      </c>
      <c r="T4705" s="19">
        <f>SUBTOTAL(9,T4701:T4704)</f>
        <v>0</v>
      </c>
    </row>
    <row r="4706" spans="1:20" ht="29" outlineLevel="4" x14ac:dyDescent="0.35">
      <c r="A4706" s="9" t="s">
        <v>526</v>
      </c>
      <c r="B4706" s="9" t="s">
        <v>527</v>
      </c>
      <c r="C4706" s="12" t="s">
        <v>5284</v>
      </c>
      <c r="D4706" s="5" t="s">
        <v>5285</v>
      </c>
      <c r="E4706" s="9" t="s">
        <v>5285</v>
      </c>
      <c r="F4706" s="5" t="s">
        <v>566</v>
      </c>
      <c r="G4706" s="5" t="s">
        <v>4</v>
      </c>
      <c r="H4706" s="5" t="s">
        <v>5332</v>
      </c>
      <c r="I4706" s="4" t="s">
        <v>5333</v>
      </c>
      <c r="J4706" s="5" t="s">
        <v>4</v>
      </c>
      <c r="K4706" s="5" t="s">
        <v>4</v>
      </c>
      <c r="L4706" s="5" t="s">
        <v>4</v>
      </c>
      <c r="M4706" s="5" t="s">
        <v>5</v>
      </c>
      <c r="N4706" s="5" t="s">
        <v>5330</v>
      </c>
      <c r="O4706" s="18">
        <v>44532</v>
      </c>
      <c r="P4706" s="5" t="s">
        <v>5331</v>
      </c>
      <c r="Q4706" s="19">
        <v>10999.59</v>
      </c>
      <c r="R4706" s="19">
        <v>10999.59</v>
      </c>
      <c r="S4706" s="19">
        <v>0</v>
      </c>
      <c r="T4706" s="19">
        <v>0</v>
      </c>
    </row>
    <row r="4707" spans="1:20" ht="29" outlineLevel="4" x14ac:dyDescent="0.35">
      <c r="A4707" s="9" t="s">
        <v>526</v>
      </c>
      <c r="B4707" s="9" t="s">
        <v>527</v>
      </c>
      <c r="C4707" s="12" t="s">
        <v>5284</v>
      </c>
      <c r="D4707" s="5" t="s">
        <v>5285</v>
      </c>
      <c r="E4707" s="9" t="s">
        <v>5285</v>
      </c>
      <c r="F4707" s="5" t="s">
        <v>566</v>
      </c>
      <c r="G4707" s="5" t="s">
        <v>4</v>
      </c>
      <c r="H4707" s="5" t="s">
        <v>5332</v>
      </c>
      <c r="I4707" s="4" t="s">
        <v>5333</v>
      </c>
      <c r="J4707" s="5" t="s">
        <v>4</v>
      </c>
      <c r="K4707" s="5" t="s">
        <v>4</v>
      </c>
      <c r="L4707" s="5" t="s">
        <v>4</v>
      </c>
      <c r="M4707" s="5" t="s">
        <v>5</v>
      </c>
      <c r="N4707" s="5" t="s">
        <v>5334</v>
      </c>
      <c r="O4707" s="18">
        <v>44581</v>
      </c>
      <c r="P4707" s="5" t="s">
        <v>5335</v>
      </c>
      <c r="Q4707" s="19">
        <v>58868.09</v>
      </c>
      <c r="R4707" s="19">
        <v>58868.09</v>
      </c>
      <c r="S4707" s="19">
        <v>0</v>
      </c>
      <c r="T4707" s="19">
        <v>0</v>
      </c>
    </row>
    <row r="4708" spans="1:20" ht="29" outlineLevel="4" x14ac:dyDescent="0.35">
      <c r="A4708" s="9" t="s">
        <v>526</v>
      </c>
      <c r="B4708" s="9" t="s">
        <v>527</v>
      </c>
      <c r="C4708" s="12" t="s">
        <v>5284</v>
      </c>
      <c r="D4708" s="5" t="s">
        <v>5285</v>
      </c>
      <c r="E4708" s="9" t="s">
        <v>5285</v>
      </c>
      <c r="F4708" s="5" t="s">
        <v>566</v>
      </c>
      <c r="G4708" s="5" t="s">
        <v>4</v>
      </c>
      <c r="H4708" s="5" t="s">
        <v>5332</v>
      </c>
      <c r="I4708" s="4" t="s">
        <v>5333</v>
      </c>
      <c r="J4708" s="5" t="s">
        <v>4</v>
      </c>
      <c r="K4708" s="5" t="s">
        <v>4</v>
      </c>
      <c r="L4708" s="5" t="s">
        <v>4</v>
      </c>
      <c r="M4708" s="5" t="s">
        <v>5</v>
      </c>
      <c r="N4708" s="5" t="s">
        <v>5336</v>
      </c>
      <c r="O4708" s="18">
        <v>44613</v>
      </c>
      <c r="P4708" s="5" t="s">
        <v>5325</v>
      </c>
      <c r="Q4708" s="19">
        <v>22119.58</v>
      </c>
      <c r="R4708" s="19">
        <v>22119.58</v>
      </c>
      <c r="S4708" s="19">
        <v>0</v>
      </c>
      <c r="T4708" s="19">
        <v>0</v>
      </c>
    </row>
    <row r="4709" spans="1:20" ht="29" outlineLevel="4" x14ac:dyDescent="0.35">
      <c r="A4709" s="9" t="s">
        <v>526</v>
      </c>
      <c r="B4709" s="9" t="s">
        <v>527</v>
      </c>
      <c r="C4709" s="12" t="s">
        <v>5284</v>
      </c>
      <c r="D4709" s="5" t="s">
        <v>5285</v>
      </c>
      <c r="E4709" s="9" t="s">
        <v>5285</v>
      </c>
      <c r="F4709" s="5" t="s">
        <v>566</v>
      </c>
      <c r="G4709" s="5" t="s">
        <v>4</v>
      </c>
      <c r="H4709" s="5" t="s">
        <v>5332</v>
      </c>
      <c r="I4709" s="4" t="s">
        <v>5333</v>
      </c>
      <c r="J4709" s="5" t="s">
        <v>4</v>
      </c>
      <c r="K4709" s="5" t="s">
        <v>4</v>
      </c>
      <c r="L4709" s="5" t="s">
        <v>4</v>
      </c>
      <c r="M4709" s="5" t="s">
        <v>5</v>
      </c>
      <c r="N4709" s="5" t="s">
        <v>5337</v>
      </c>
      <c r="O4709" s="18">
        <v>44634</v>
      </c>
      <c r="P4709" s="5" t="s">
        <v>5327</v>
      </c>
      <c r="Q4709" s="19">
        <v>41262.870000000003</v>
      </c>
      <c r="R4709" s="19">
        <v>41262.870000000003</v>
      </c>
      <c r="S4709" s="19">
        <v>0</v>
      </c>
      <c r="T4709" s="19">
        <v>0</v>
      </c>
    </row>
    <row r="4710" spans="1:20" ht="29" outlineLevel="4" x14ac:dyDescent="0.35">
      <c r="A4710" s="9" t="s">
        <v>526</v>
      </c>
      <c r="B4710" s="9" t="s">
        <v>527</v>
      </c>
      <c r="C4710" s="12" t="s">
        <v>5284</v>
      </c>
      <c r="D4710" s="5" t="s">
        <v>5285</v>
      </c>
      <c r="E4710" s="9" t="s">
        <v>5285</v>
      </c>
      <c r="F4710" s="5" t="s">
        <v>566</v>
      </c>
      <c r="G4710" s="5" t="s">
        <v>4</v>
      </c>
      <c r="H4710" s="5" t="s">
        <v>5332</v>
      </c>
      <c r="I4710" s="4" t="s">
        <v>5333</v>
      </c>
      <c r="J4710" s="5" t="s">
        <v>4</v>
      </c>
      <c r="K4710" s="5" t="s">
        <v>4</v>
      </c>
      <c r="L4710" s="5" t="s">
        <v>4</v>
      </c>
      <c r="M4710" s="5" t="s">
        <v>5</v>
      </c>
      <c r="N4710" s="5" t="s">
        <v>5338</v>
      </c>
      <c r="O4710" s="18">
        <v>44662</v>
      </c>
      <c r="P4710" s="5" t="s">
        <v>5339</v>
      </c>
      <c r="Q4710" s="19">
        <v>27182.080000000002</v>
      </c>
      <c r="R4710" s="19">
        <v>27182.080000000002</v>
      </c>
      <c r="S4710" s="19">
        <v>0</v>
      </c>
      <c r="T4710" s="19">
        <v>0</v>
      </c>
    </row>
    <row r="4711" spans="1:20" ht="29" outlineLevel="4" x14ac:dyDescent="0.35">
      <c r="A4711" s="9" t="s">
        <v>526</v>
      </c>
      <c r="B4711" s="9" t="s">
        <v>527</v>
      </c>
      <c r="C4711" s="12" t="s">
        <v>5284</v>
      </c>
      <c r="D4711" s="5" t="s">
        <v>5285</v>
      </c>
      <c r="E4711" s="9" t="s">
        <v>5285</v>
      </c>
      <c r="F4711" s="5" t="s">
        <v>566</v>
      </c>
      <c r="G4711" s="5" t="s">
        <v>4</v>
      </c>
      <c r="H4711" s="5" t="s">
        <v>5332</v>
      </c>
      <c r="I4711" s="4" t="s">
        <v>5333</v>
      </c>
      <c r="J4711" s="5" t="s">
        <v>4</v>
      </c>
      <c r="K4711" s="5" t="s">
        <v>4</v>
      </c>
      <c r="L4711" s="5" t="s">
        <v>4</v>
      </c>
      <c r="M4711" s="5" t="s">
        <v>5</v>
      </c>
      <c r="N4711" s="5" t="s">
        <v>5340</v>
      </c>
      <c r="O4711" s="18">
        <v>44718</v>
      </c>
      <c r="P4711" s="5" t="s">
        <v>5341</v>
      </c>
      <c r="Q4711" s="19">
        <v>36562.300000000003</v>
      </c>
      <c r="R4711" s="19">
        <v>36562.300000000003</v>
      </c>
      <c r="S4711" s="19">
        <v>0</v>
      </c>
      <c r="T4711" s="19">
        <v>0</v>
      </c>
    </row>
    <row r="4712" spans="1:20" ht="29" outlineLevel="4" x14ac:dyDescent="0.35">
      <c r="A4712" s="9" t="s">
        <v>526</v>
      </c>
      <c r="B4712" s="9" t="s">
        <v>527</v>
      </c>
      <c r="C4712" s="12" t="s">
        <v>5284</v>
      </c>
      <c r="D4712" s="5" t="s">
        <v>5285</v>
      </c>
      <c r="E4712" s="9" t="s">
        <v>5285</v>
      </c>
      <c r="F4712" s="5" t="s">
        <v>566</v>
      </c>
      <c r="G4712" s="5" t="s">
        <v>4</v>
      </c>
      <c r="H4712" s="5" t="s">
        <v>5332</v>
      </c>
      <c r="I4712" s="4" t="s">
        <v>5333</v>
      </c>
      <c r="J4712" s="5" t="s">
        <v>4</v>
      </c>
      <c r="K4712" s="5" t="s">
        <v>4</v>
      </c>
      <c r="L4712" s="5" t="s">
        <v>4</v>
      </c>
      <c r="M4712" s="5" t="s">
        <v>5</v>
      </c>
      <c r="N4712" s="5" t="s">
        <v>5342</v>
      </c>
      <c r="O4712" s="18">
        <v>44739</v>
      </c>
      <c r="P4712" s="5" t="s">
        <v>5343</v>
      </c>
      <c r="Q4712" s="19">
        <v>43280.94</v>
      </c>
      <c r="R4712" s="19">
        <v>43280.94</v>
      </c>
      <c r="S4712" s="19">
        <v>0</v>
      </c>
      <c r="T4712" s="19">
        <v>0</v>
      </c>
    </row>
    <row r="4713" spans="1:20" outlineLevel="3" x14ac:dyDescent="0.35">
      <c r="H4713" s="1" t="s">
        <v>11815</v>
      </c>
      <c r="O4713" s="18"/>
      <c r="Q4713" s="19">
        <f>SUBTOTAL(9,Q4706:Q4712)</f>
        <v>240275.45</v>
      </c>
      <c r="R4713" s="19">
        <f>SUBTOTAL(9,R4706:R4712)</f>
        <v>240275.45</v>
      </c>
      <c r="S4713" s="19">
        <f>SUBTOTAL(9,S4706:S4712)</f>
        <v>0</v>
      </c>
      <c r="T4713" s="19">
        <f>SUBTOTAL(9,T4706:T4712)</f>
        <v>0</v>
      </c>
    </row>
    <row r="4714" spans="1:20" ht="29" outlineLevel="4" x14ac:dyDescent="0.35">
      <c r="A4714" s="9" t="s">
        <v>526</v>
      </c>
      <c r="B4714" s="9" t="s">
        <v>527</v>
      </c>
      <c r="C4714" s="12" t="s">
        <v>5284</v>
      </c>
      <c r="D4714" s="5" t="s">
        <v>5285</v>
      </c>
      <c r="E4714" s="9" t="s">
        <v>5285</v>
      </c>
      <c r="F4714" s="5" t="s">
        <v>566</v>
      </c>
      <c r="G4714" s="5" t="s">
        <v>4</v>
      </c>
      <c r="H4714" s="5" t="s">
        <v>5345</v>
      </c>
      <c r="I4714" s="4" t="s">
        <v>5346</v>
      </c>
      <c r="J4714" s="5" t="s">
        <v>4</v>
      </c>
      <c r="K4714" s="5" t="s">
        <v>4</v>
      </c>
      <c r="L4714" s="5" t="s">
        <v>4</v>
      </c>
      <c r="M4714" s="5" t="s">
        <v>5</v>
      </c>
      <c r="N4714" s="5" t="s">
        <v>5344</v>
      </c>
      <c r="O4714" s="18">
        <v>44532</v>
      </c>
      <c r="P4714" s="5" t="s">
        <v>5331</v>
      </c>
      <c r="Q4714" s="19">
        <v>12544.27</v>
      </c>
      <c r="R4714" s="19">
        <v>12544.27</v>
      </c>
      <c r="S4714" s="19">
        <v>0</v>
      </c>
      <c r="T4714" s="19">
        <v>0</v>
      </c>
    </row>
    <row r="4715" spans="1:20" ht="29" outlineLevel="4" x14ac:dyDescent="0.35">
      <c r="A4715" s="9" t="s">
        <v>526</v>
      </c>
      <c r="B4715" s="9" t="s">
        <v>527</v>
      </c>
      <c r="C4715" s="12" t="s">
        <v>5284</v>
      </c>
      <c r="D4715" s="5" t="s">
        <v>5285</v>
      </c>
      <c r="E4715" s="9" t="s">
        <v>5285</v>
      </c>
      <c r="F4715" s="5" t="s">
        <v>566</v>
      </c>
      <c r="G4715" s="5" t="s">
        <v>4</v>
      </c>
      <c r="H4715" s="5" t="s">
        <v>5345</v>
      </c>
      <c r="I4715" s="4" t="s">
        <v>5346</v>
      </c>
      <c r="J4715" s="5" t="s">
        <v>4</v>
      </c>
      <c r="K4715" s="5" t="s">
        <v>4</v>
      </c>
      <c r="L4715" s="5" t="s">
        <v>4</v>
      </c>
      <c r="M4715" s="5" t="s">
        <v>5</v>
      </c>
      <c r="N4715" s="5" t="s">
        <v>5347</v>
      </c>
      <c r="O4715" s="18">
        <v>44581</v>
      </c>
      <c r="P4715" s="5" t="s">
        <v>5335</v>
      </c>
      <c r="Q4715" s="19">
        <v>45534.77</v>
      </c>
      <c r="R4715" s="19">
        <v>45534.77</v>
      </c>
      <c r="S4715" s="19">
        <v>0</v>
      </c>
      <c r="T4715" s="19">
        <v>0</v>
      </c>
    </row>
    <row r="4716" spans="1:20" ht="29" outlineLevel="4" x14ac:dyDescent="0.35">
      <c r="A4716" s="9" t="s">
        <v>526</v>
      </c>
      <c r="B4716" s="9" t="s">
        <v>527</v>
      </c>
      <c r="C4716" s="12" t="s">
        <v>5284</v>
      </c>
      <c r="D4716" s="5" t="s">
        <v>5285</v>
      </c>
      <c r="E4716" s="9" t="s">
        <v>5285</v>
      </c>
      <c r="F4716" s="5" t="s">
        <v>566</v>
      </c>
      <c r="G4716" s="5" t="s">
        <v>4</v>
      </c>
      <c r="H4716" s="5" t="s">
        <v>5345</v>
      </c>
      <c r="I4716" s="4" t="s">
        <v>5346</v>
      </c>
      <c r="J4716" s="5" t="s">
        <v>4</v>
      </c>
      <c r="K4716" s="5" t="s">
        <v>4</v>
      </c>
      <c r="L4716" s="5" t="s">
        <v>4</v>
      </c>
      <c r="M4716" s="5" t="s">
        <v>5</v>
      </c>
      <c r="N4716" s="5" t="s">
        <v>5348</v>
      </c>
      <c r="O4716" s="18">
        <v>44613</v>
      </c>
      <c r="P4716" s="5" t="s">
        <v>5325</v>
      </c>
      <c r="Q4716" s="19">
        <v>17187.259999999998</v>
      </c>
      <c r="R4716" s="19">
        <v>17187.259999999998</v>
      </c>
      <c r="S4716" s="19">
        <v>0</v>
      </c>
      <c r="T4716" s="19">
        <v>0</v>
      </c>
    </row>
    <row r="4717" spans="1:20" ht="29" outlineLevel="4" x14ac:dyDescent="0.35">
      <c r="A4717" s="9" t="s">
        <v>526</v>
      </c>
      <c r="B4717" s="9" t="s">
        <v>527</v>
      </c>
      <c r="C4717" s="12" t="s">
        <v>5284</v>
      </c>
      <c r="D4717" s="5" t="s">
        <v>5285</v>
      </c>
      <c r="E4717" s="9" t="s">
        <v>5285</v>
      </c>
      <c r="F4717" s="5" t="s">
        <v>566</v>
      </c>
      <c r="G4717" s="5" t="s">
        <v>4</v>
      </c>
      <c r="H4717" s="5" t="s">
        <v>5345</v>
      </c>
      <c r="I4717" s="4" t="s">
        <v>5346</v>
      </c>
      <c r="J4717" s="5" t="s">
        <v>4</v>
      </c>
      <c r="K4717" s="5" t="s">
        <v>4</v>
      </c>
      <c r="L4717" s="5" t="s">
        <v>4</v>
      </c>
      <c r="M4717" s="5" t="s">
        <v>5</v>
      </c>
      <c r="N4717" s="5" t="s">
        <v>5349</v>
      </c>
      <c r="O4717" s="18">
        <v>44665</v>
      </c>
      <c r="P4717" s="5" t="s">
        <v>5350</v>
      </c>
      <c r="Q4717" s="19">
        <v>81596.850000000006</v>
      </c>
      <c r="R4717" s="19">
        <v>81596.850000000006</v>
      </c>
      <c r="S4717" s="19">
        <v>0</v>
      </c>
      <c r="T4717" s="19">
        <v>0</v>
      </c>
    </row>
    <row r="4718" spans="1:20" ht="29" outlineLevel="4" x14ac:dyDescent="0.35">
      <c r="A4718" s="9" t="s">
        <v>526</v>
      </c>
      <c r="B4718" s="9" t="s">
        <v>527</v>
      </c>
      <c r="C4718" s="12" t="s">
        <v>5284</v>
      </c>
      <c r="D4718" s="5" t="s">
        <v>5285</v>
      </c>
      <c r="E4718" s="9" t="s">
        <v>5285</v>
      </c>
      <c r="F4718" s="5" t="s">
        <v>566</v>
      </c>
      <c r="G4718" s="5" t="s">
        <v>4</v>
      </c>
      <c r="H4718" s="5" t="s">
        <v>5345</v>
      </c>
      <c r="I4718" s="4" t="s">
        <v>5346</v>
      </c>
      <c r="J4718" s="5" t="s">
        <v>4</v>
      </c>
      <c r="K4718" s="5" t="s">
        <v>4</v>
      </c>
      <c r="L4718" s="5" t="s">
        <v>4</v>
      </c>
      <c r="M4718" s="5" t="s">
        <v>5</v>
      </c>
      <c r="N4718" s="5" t="s">
        <v>5351</v>
      </c>
      <c r="O4718" s="18">
        <v>44693</v>
      </c>
      <c r="P4718" s="5" t="s">
        <v>5352</v>
      </c>
      <c r="Q4718" s="19">
        <v>42279.839999999997</v>
      </c>
      <c r="R4718" s="19">
        <v>42279.839999999997</v>
      </c>
      <c r="S4718" s="19">
        <v>0</v>
      </c>
      <c r="T4718" s="19">
        <v>0</v>
      </c>
    </row>
    <row r="4719" spans="1:20" ht="29" outlineLevel="4" x14ac:dyDescent="0.35">
      <c r="A4719" s="9" t="s">
        <v>526</v>
      </c>
      <c r="B4719" s="9" t="s">
        <v>527</v>
      </c>
      <c r="C4719" s="12" t="s">
        <v>5284</v>
      </c>
      <c r="D4719" s="5" t="s">
        <v>5285</v>
      </c>
      <c r="E4719" s="9" t="s">
        <v>5285</v>
      </c>
      <c r="F4719" s="5" t="s">
        <v>566</v>
      </c>
      <c r="G4719" s="5" t="s">
        <v>4</v>
      </c>
      <c r="H4719" s="5" t="s">
        <v>5345</v>
      </c>
      <c r="I4719" s="4" t="s">
        <v>5346</v>
      </c>
      <c r="J4719" s="5" t="s">
        <v>4</v>
      </c>
      <c r="K4719" s="5" t="s">
        <v>4</v>
      </c>
      <c r="L4719" s="5" t="s">
        <v>4</v>
      </c>
      <c r="M4719" s="5" t="s">
        <v>5</v>
      </c>
      <c r="N4719" s="5" t="s">
        <v>5353</v>
      </c>
      <c r="O4719" s="18">
        <v>44728</v>
      </c>
      <c r="P4719" s="5" t="s">
        <v>5354</v>
      </c>
      <c r="Q4719" s="19">
        <v>19647.439999999999</v>
      </c>
      <c r="R4719" s="19">
        <v>19647.439999999999</v>
      </c>
      <c r="S4719" s="19">
        <v>0</v>
      </c>
      <c r="T4719" s="19">
        <v>0</v>
      </c>
    </row>
    <row r="4720" spans="1:20" outlineLevel="3" x14ac:dyDescent="0.35">
      <c r="H4720" s="1" t="s">
        <v>11816</v>
      </c>
      <c r="O4720" s="18"/>
      <c r="Q4720" s="19">
        <f>SUBTOTAL(9,Q4714:Q4719)</f>
        <v>218790.43</v>
      </c>
      <c r="R4720" s="19">
        <f>SUBTOTAL(9,R4714:R4719)</f>
        <v>218790.43</v>
      </c>
      <c r="S4720" s="19">
        <f>SUBTOTAL(9,S4714:S4719)</f>
        <v>0</v>
      </c>
      <c r="T4720" s="19">
        <f>SUBTOTAL(9,T4714:T4719)</f>
        <v>0</v>
      </c>
    </row>
    <row r="4721" spans="1:20" ht="29" outlineLevel="4" x14ac:dyDescent="0.35">
      <c r="A4721" s="9" t="s">
        <v>526</v>
      </c>
      <c r="B4721" s="9" t="s">
        <v>527</v>
      </c>
      <c r="C4721" s="12" t="s">
        <v>5284</v>
      </c>
      <c r="D4721" s="5" t="s">
        <v>5285</v>
      </c>
      <c r="E4721" s="9" t="s">
        <v>5285</v>
      </c>
      <c r="F4721" s="5" t="s">
        <v>566</v>
      </c>
      <c r="G4721" s="5" t="s">
        <v>4</v>
      </c>
      <c r="H4721" s="5" t="s">
        <v>5356</v>
      </c>
      <c r="I4721" s="4" t="s">
        <v>5357</v>
      </c>
      <c r="J4721" s="5" t="s">
        <v>4</v>
      </c>
      <c r="K4721" s="5" t="s">
        <v>4</v>
      </c>
      <c r="L4721" s="5" t="s">
        <v>4</v>
      </c>
      <c r="M4721" s="5" t="s">
        <v>5</v>
      </c>
      <c r="N4721" s="5" t="s">
        <v>5355</v>
      </c>
      <c r="O4721" s="18">
        <v>44581</v>
      </c>
      <c r="P4721" s="5" t="s">
        <v>5335</v>
      </c>
      <c r="Q4721" s="19">
        <v>10462.33</v>
      </c>
      <c r="R4721" s="19">
        <v>10462.33</v>
      </c>
      <c r="S4721" s="19">
        <v>0</v>
      </c>
      <c r="T4721" s="19">
        <v>0</v>
      </c>
    </row>
    <row r="4722" spans="1:20" ht="29" outlineLevel="4" x14ac:dyDescent="0.35">
      <c r="A4722" s="9" t="s">
        <v>526</v>
      </c>
      <c r="B4722" s="9" t="s">
        <v>527</v>
      </c>
      <c r="C4722" s="12" t="s">
        <v>5284</v>
      </c>
      <c r="D4722" s="5" t="s">
        <v>5285</v>
      </c>
      <c r="E4722" s="9" t="s">
        <v>5285</v>
      </c>
      <c r="F4722" s="5" t="s">
        <v>566</v>
      </c>
      <c r="G4722" s="5" t="s">
        <v>4</v>
      </c>
      <c r="H4722" s="5" t="s">
        <v>5356</v>
      </c>
      <c r="I4722" s="4" t="s">
        <v>5357</v>
      </c>
      <c r="J4722" s="5" t="s">
        <v>4</v>
      </c>
      <c r="K4722" s="5" t="s">
        <v>4</v>
      </c>
      <c r="L4722" s="5" t="s">
        <v>4</v>
      </c>
      <c r="M4722" s="5" t="s">
        <v>5</v>
      </c>
      <c r="N4722" s="5" t="s">
        <v>5358</v>
      </c>
      <c r="O4722" s="18">
        <v>44634</v>
      </c>
      <c r="P4722" s="5" t="s">
        <v>5327</v>
      </c>
      <c r="Q4722" s="19">
        <v>42901.63</v>
      </c>
      <c r="R4722" s="19">
        <v>42901.63</v>
      </c>
      <c r="S4722" s="19">
        <v>0</v>
      </c>
      <c r="T4722" s="19">
        <v>0</v>
      </c>
    </row>
    <row r="4723" spans="1:20" ht="29" outlineLevel="4" x14ac:dyDescent="0.35">
      <c r="A4723" s="9" t="s">
        <v>526</v>
      </c>
      <c r="B4723" s="9" t="s">
        <v>527</v>
      </c>
      <c r="C4723" s="12" t="s">
        <v>5284</v>
      </c>
      <c r="D4723" s="5" t="s">
        <v>5285</v>
      </c>
      <c r="E4723" s="9" t="s">
        <v>5285</v>
      </c>
      <c r="F4723" s="5" t="s">
        <v>566</v>
      </c>
      <c r="G4723" s="5" t="s">
        <v>4</v>
      </c>
      <c r="H4723" s="5" t="s">
        <v>5356</v>
      </c>
      <c r="I4723" s="4" t="s">
        <v>5357</v>
      </c>
      <c r="J4723" s="5" t="s">
        <v>4</v>
      </c>
      <c r="K4723" s="5" t="s">
        <v>4</v>
      </c>
      <c r="L4723" s="5" t="s">
        <v>4</v>
      </c>
      <c r="M4723" s="5" t="s">
        <v>5</v>
      </c>
      <c r="N4723" s="5" t="s">
        <v>5359</v>
      </c>
      <c r="O4723" s="18">
        <v>44662</v>
      </c>
      <c r="P4723" s="5" t="s">
        <v>5339</v>
      </c>
      <c r="Q4723" s="19">
        <v>6842.84</v>
      </c>
      <c r="R4723" s="19">
        <v>6842.84</v>
      </c>
      <c r="S4723" s="19">
        <v>0</v>
      </c>
      <c r="T4723" s="19">
        <v>0</v>
      </c>
    </row>
    <row r="4724" spans="1:20" ht="29" outlineLevel="4" x14ac:dyDescent="0.35">
      <c r="A4724" s="9" t="s">
        <v>526</v>
      </c>
      <c r="B4724" s="9" t="s">
        <v>527</v>
      </c>
      <c r="C4724" s="12" t="s">
        <v>5284</v>
      </c>
      <c r="D4724" s="5" t="s">
        <v>5285</v>
      </c>
      <c r="E4724" s="9" t="s">
        <v>5285</v>
      </c>
      <c r="F4724" s="5" t="s">
        <v>566</v>
      </c>
      <c r="G4724" s="5" t="s">
        <v>4</v>
      </c>
      <c r="H4724" s="5" t="s">
        <v>5356</v>
      </c>
      <c r="I4724" s="4" t="s">
        <v>5357</v>
      </c>
      <c r="J4724" s="5" t="s">
        <v>4</v>
      </c>
      <c r="K4724" s="5" t="s">
        <v>4</v>
      </c>
      <c r="L4724" s="5" t="s">
        <v>4</v>
      </c>
      <c r="M4724" s="5" t="s">
        <v>5</v>
      </c>
      <c r="N4724" s="5" t="s">
        <v>5360</v>
      </c>
      <c r="O4724" s="18">
        <v>44693</v>
      </c>
      <c r="P4724" s="5" t="s">
        <v>5352</v>
      </c>
      <c r="Q4724" s="19">
        <v>4722.67</v>
      </c>
      <c r="R4724" s="19">
        <v>4722.67</v>
      </c>
      <c r="S4724" s="19">
        <v>0</v>
      </c>
      <c r="T4724" s="19">
        <v>0</v>
      </c>
    </row>
    <row r="4725" spans="1:20" outlineLevel="3" x14ac:dyDescent="0.35">
      <c r="H4725" s="1" t="s">
        <v>11817</v>
      </c>
      <c r="O4725" s="18"/>
      <c r="Q4725" s="19">
        <f>SUBTOTAL(9,Q4721:Q4724)</f>
        <v>64929.47</v>
      </c>
      <c r="R4725" s="19">
        <f>SUBTOTAL(9,R4721:R4724)</f>
        <v>64929.47</v>
      </c>
      <c r="S4725" s="19">
        <f>SUBTOTAL(9,S4721:S4724)</f>
        <v>0</v>
      </c>
      <c r="T4725" s="19">
        <f>SUBTOTAL(9,T4721:T4724)</f>
        <v>0</v>
      </c>
    </row>
    <row r="4726" spans="1:20" outlineLevel="2" x14ac:dyDescent="0.35">
      <c r="C4726" s="11" t="s">
        <v>10396</v>
      </c>
      <c r="O4726" s="18"/>
      <c r="Q4726" s="19">
        <f>SUBTOTAL(9,Q4681:Q4724)</f>
        <v>1615351.5200000005</v>
      </c>
      <c r="R4726" s="19">
        <f>SUBTOTAL(9,R4681:R4724)</f>
        <v>1615351.5200000005</v>
      </c>
      <c r="S4726" s="19">
        <f>SUBTOTAL(9,S4681:S4724)</f>
        <v>0</v>
      </c>
      <c r="T4726" s="19">
        <f>SUBTOTAL(9,T4681:T4724)</f>
        <v>0</v>
      </c>
    </row>
    <row r="4727" spans="1:20" ht="29" outlineLevel="4" x14ac:dyDescent="0.35">
      <c r="A4727" s="9" t="s">
        <v>526</v>
      </c>
      <c r="B4727" s="9" t="s">
        <v>527</v>
      </c>
      <c r="C4727" s="12" t="s">
        <v>5361</v>
      </c>
      <c r="D4727" s="5" t="s">
        <v>5362</v>
      </c>
      <c r="E4727" s="9" t="s">
        <v>5362</v>
      </c>
      <c r="F4727" s="5" t="s">
        <v>566</v>
      </c>
      <c r="G4727" s="5" t="s">
        <v>4</v>
      </c>
      <c r="H4727" s="5" t="s">
        <v>5365</v>
      </c>
      <c r="I4727" s="4" t="s">
        <v>5366</v>
      </c>
      <c r="J4727" s="5" t="s">
        <v>4</v>
      </c>
      <c r="K4727" s="5" t="s">
        <v>4</v>
      </c>
      <c r="L4727" s="5" t="s">
        <v>4</v>
      </c>
      <c r="M4727" s="5" t="s">
        <v>5</v>
      </c>
      <c r="N4727" s="5" t="s">
        <v>5363</v>
      </c>
      <c r="O4727" s="18">
        <v>44396</v>
      </c>
      <c r="P4727" s="5" t="s">
        <v>5364</v>
      </c>
      <c r="Q4727" s="19">
        <v>15995.88</v>
      </c>
      <c r="R4727" s="19">
        <v>15995.88</v>
      </c>
      <c r="S4727" s="19">
        <v>0</v>
      </c>
      <c r="T4727" s="19">
        <v>0</v>
      </c>
    </row>
    <row r="4728" spans="1:20" ht="29" outlineLevel="4" x14ac:dyDescent="0.35">
      <c r="A4728" s="9" t="s">
        <v>526</v>
      </c>
      <c r="B4728" s="9" t="s">
        <v>527</v>
      </c>
      <c r="C4728" s="12" t="s">
        <v>5361</v>
      </c>
      <c r="D4728" s="5" t="s">
        <v>5362</v>
      </c>
      <c r="E4728" s="9" t="s">
        <v>5362</v>
      </c>
      <c r="F4728" s="5" t="s">
        <v>566</v>
      </c>
      <c r="G4728" s="5" t="s">
        <v>4</v>
      </c>
      <c r="H4728" s="5" t="s">
        <v>5365</v>
      </c>
      <c r="I4728" s="4" t="s">
        <v>5366</v>
      </c>
      <c r="J4728" s="5" t="s">
        <v>4</v>
      </c>
      <c r="K4728" s="5" t="s">
        <v>4</v>
      </c>
      <c r="L4728" s="5" t="s">
        <v>4</v>
      </c>
      <c r="M4728" s="5" t="s">
        <v>5</v>
      </c>
      <c r="N4728" s="5" t="s">
        <v>5367</v>
      </c>
      <c r="O4728" s="18">
        <v>44417</v>
      </c>
      <c r="P4728" s="5" t="s">
        <v>5368</v>
      </c>
      <c r="Q4728" s="19">
        <v>39278.870000000003</v>
      </c>
      <c r="R4728" s="19">
        <v>39278.870000000003</v>
      </c>
      <c r="S4728" s="19">
        <v>0</v>
      </c>
      <c r="T4728" s="19">
        <v>0</v>
      </c>
    </row>
    <row r="4729" spans="1:20" ht="29" outlineLevel="4" x14ac:dyDescent="0.35">
      <c r="A4729" s="9" t="s">
        <v>526</v>
      </c>
      <c r="B4729" s="9" t="s">
        <v>527</v>
      </c>
      <c r="C4729" s="12" t="s">
        <v>5361</v>
      </c>
      <c r="D4729" s="5" t="s">
        <v>5362</v>
      </c>
      <c r="E4729" s="9" t="s">
        <v>5362</v>
      </c>
      <c r="F4729" s="5" t="s">
        <v>566</v>
      </c>
      <c r="G4729" s="5" t="s">
        <v>4</v>
      </c>
      <c r="H4729" s="5" t="s">
        <v>5365</v>
      </c>
      <c r="I4729" s="4" t="s">
        <v>5366</v>
      </c>
      <c r="J4729" s="5" t="s">
        <v>4</v>
      </c>
      <c r="K4729" s="5" t="s">
        <v>4</v>
      </c>
      <c r="L4729" s="5" t="s">
        <v>4</v>
      </c>
      <c r="M4729" s="5" t="s">
        <v>5</v>
      </c>
      <c r="N4729" s="5" t="s">
        <v>5369</v>
      </c>
      <c r="O4729" s="18">
        <v>44434</v>
      </c>
      <c r="P4729" s="5" t="s">
        <v>5370</v>
      </c>
      <c r="Q4729" s="19">
        <v>20322.86</v>
      </c>
      <c r="R4729" s="19">
        <v>20322.86</v>
      </c>
      <c r="S4729" s="19">
        <v>0</v>
      </c>
      <c r="T4729" s="19">
        <v>0</v>
      </c>
    </row>
    <row r="4730" spans="1:20" ht="29" outlineLevel="4" x14ac:dyDescent="0.35">
      <c r="A4730" s="9" t="s">
        <v>526</v>
      </c>
      <c r="B4730" s="9" t="s">
        <v>527</v>
      </c>
      <c r="C4730" s="12" t="s">
        <v>5361</v>
      </c>
      <c r="D4730" s="5" t="s">
        <v>5362</v>
      </c>
      <c r="E4730" s="9" t="s">
        <v>5362</v>
      </c>
      <c r="F4730" s="5" t="s">
        <v>566</v>
      </c>
      <c r="G4730" s="5" t="s">
        <v>4</v>
      </c>
      <c r="H4730" s="5" t="s">
        <v>5365</v>
      </c>
      <c r="I4730" s="4" t="s">
        <v>5366</v>
      </c>
      <c r="J4730" s="5" t="s">
        <v>4</v>
      </c>
      <c r="K4730" s="5" t="s">
        <v>4</v>
      </c>
      <c r="L4730" s="5" t="s">
        <v>4</v>
      </c>
      <c r="M4730" s="5" t="s">
        <v>5</v>
      </c>
      <c r="N4730" s="5" t="s">
        <v>5371</v>
      </c>
      <c r="O4730" s="18">
        <v>44487</v>
      </c>
      <c r="P4730" s="5" t="s">
        <v>5372</v>
      </c>
      <c r="Q4730" s="19">
        <v>22903.93</v>
      </c>
      <c r="R4730" s="19">
        <v>22903.93</v>
      </c>
      <c r="S4730" s="19">
        <v>0</v>
      </c>
      <c r="T4730" s="19">
        <v>0</v>
      </c>
    </row>
    <row r="4731" spans="1:20" ht="29" outlineLevel="4" x14ac:dyDescent="0.35">
      <c r="A4731" s="9" t="s">
        <v>526</v>
      </c>
      <c r="B4731" s="9" t="s">
        <v>527</v>
      </c>
      <c r="C4731" s="12" t="s">
        <v>5361</v>
      </c>
      <c r="D4731" s="5" t="s">
        <v>5362</v>
      </c>
      <c r="E4731" s="9" t="s">
        <v>5362</v>
      </c>
      <c r="F4731" s="5" t="s">
        <v>566</v>
      </c>
      <c r="G4731" s="5" t="s">
        <v>4</v>
      </c>
      <c r="H4731" s="5" t="s">
        <v>5365</v>
      </c>
      <c r="I4731" s="4" t="s">
        <v>5366</v>
      </c>
      <c r="J4731" s="5" t="s">
        <v>4</v>
      </c>
      <c r="K4731" s="5" t="s">
        <v>4</v>
      </c>
      <c r="L4731" s="5" t="s">
        <v>4</v>
      </c>
      <c r="M4731" s="5" t="s">
        <v>5</v>
      </c>
      <c r="N4731" s="5" t="s">
        <v>5373</v>
      </c>
      <c r="O4731" s="18">
        <v>44532</v>
      </c>
      <c r="P4731" s="5" t="s">
        <v>5374</v>
      </c>
      <c r="Q4731" s="19">
        <v>38689.160000000003</v>
      </c>
      <c r="R4731" s="19">
        <v>38689.160000000003</v>
      </c>
      <c r="S4731" s="19">
        <v>0</v>
      </c>
      <c r="T4731" s="19">
        <v>0</v>
      </c>
    </row>
    <row r="4732" spans="1:20" outlineLevel="3" x14ac:dyDescent="0.35">
      <c r="H4732" s="1" t="s">
        <v>11818</v>
      </c>
      <c r="O4732" s="18"/>
      <c r="Q4732" s="19">
        <f>SUBTOTAL(9,Q4727:Q4731)</f>
        <v>137190.70000000001</v>
      </c>
      <c r="R4732" s="19">
        <f>SUBTOTAL(9,R4727:R4731)</f>
        <v>137190.70000000001</v>
      </c>
      <c r="S4732" s="19">
        <f>SUBTOTAL(9,S4727:S4731)</f>
        <v>0</v>
      </c>
      <c r="T4732" s="19">
        <f>SUBTOTAL(9,T4727:T4731)</f>
        <v>0</v>
      </c>
    </row>
    <row r="4733" spans="1:20" ht="29" outlineLevel="4" x14ac:dyDescent="0.35">
      <c r="A4733" s="9" t="s">
        <v>526</v>
      </c>
      <c r="B4733" s="9" t="s">
        <v>527</v>
      </c>
      <c r="C4733" s="12" t="s">
        <v>5361</v>
      </c>
      <c r="D4733" s="5" t="s">
        <v>5362</v>
      </c>
      <c r="E4733" s="9" t="s">
        <v>5362</v>
      </c>
      <c r="F4733" s="5" t="s">
        <v>566</v>
      </c>
      <c r="G4733" s="5" t="s">
        <v>4</v>
      </c>
      <c r="H4733" s="5" t="s">
        <v>5377</v>
      </c>
      <c r="I4733" s="4" t="s">
        <v>5378</v>
      </c>
      <c r="J4733" s="5" t="s">
        <v>4</v>
      </c>
      <c r="K4733" s="5" t="s">
        <v>4</v>
      </c>
      <c r="L4733" s="5" t="s">
        <v>4</v>
      </c>
      <c r="M4733" s="5" t="s">
        <v>5</v>
      </c>
      <c r="N4733" s="5" t="s">
        <v>5375</v>
      </c>
      <c r="O4733" s="18">
        <v>44546</v>
      </c>
      <c r="P4733" s="5" t="s">
        <v>5376</v>
      </c>
      <c r="Q4733" s="19">
        <v>3143.71</v>
      </c>
      <c r="R4733" s="19">
        <v>3143.71</v>
      </c>
      <c r="S4733" s="19">
        <v>0</v>
      </c>
      <c r="T4733" s="19">
        <v>0</v>
      </c>
    </row>
    <row r="4734" spans="1:20" ht="29" outlineLevel="4" x14ac:dyDescent="0.35">
      <c r="A4734" s="9" t="s">
        <v>526</v>
      </c>
      <c r="B4734" s="9" t="s">
        <v>527</v>
      </c>
      <c r="C4734" s="12" t="s">
        <v>5361</v>
      </c>
      <c r="D4734" s="5" t="s">
        <v>5362</v>
      </c>
      <c r="E4734" s="9" t="s">
        <v>5362</v>
      </c>
      <c r="F4734" s="5" t="s">
        <v>566</v>
      </c>
      <c r="G4734" s="5" t="s">
        <v>4</v>
      </c>
      <c r="H4734" s="5" t="s">
        <v>5377</v>
      </c>
      <c r="I4734" s="4" t="s">
        <v>5378</v>
      </c>
      <c r="J4734" s="5" t="s">
        <v>4</v>
      </c>
      <c r="K4734" s="5" t="s">
        <v>4</v>
      </c>
      <c r="L4734" s="5" t="s">
        <v>4</v>
      </c>
      <c r="M4734" s="5" t="s">
        <v>5</v>
      </c>
      <c r="N4734" s="5" t="s">
        <v>5379</v>
      </c>
      <c r="O4734" s="18">
        <v>44571</v>
      </c>
      <c r="P4734" s="5" t="s">
        <v>5380</v>
      </c>
      <c r="Q4734" s="19">
        <v>15527.95</v>
      </c>
      <c r="R4734" s="19">
        <v>15527.95</v>
      </c>
      <c r="S4734" s="19">
        <v>0</v>
      </c>
      <c r="T4734" s="19">
        <v>0</v>
      </c>
    </row>
    <row r="4735" spans="1:20" ht="29" outlineLevel="4" x14ac:dyDescent="0.35">
      <c r="A4735" s="9" t="s">
        <v>526</v>
      </c>
      <c r="B4735" s="9" t="s">
        <v>527</v>
      </c>
      <c r="C4735" s="12" t="s">
        <v>5361</v>
      </c>
      <c r="D4735" s="5" t="s">
        <v>5362</v>
      </c>
      <c r="E4735" s="9" t="s">
        <v>5362</v>
      </c>
      <c r="F4735" s="5" t="s">
        <v>566</v>
      </c>
      <c r="G4735" s="5" t="s">
        <v>4</v>
      </c>
      <c r="H4735" s="5" t="s">
        <v>5377</v>
      </c>
      <c r="I4735" s="4" t="s">
        <v>5378</v>
      </c>
      <c r="J4735" s="5" t="s">
        <v>4</v>
      </c>
      <c r="K4735" s="5" t="s">
        <v>4</v>
      </c>
      <c r="L4735" s="5" t="s">
        <v>4</v>
      </c>
      <c r="M4735" s="5" t="s">
        <v>5</v>
      </c>
      <c r="N4735" s="5" t="s">
        <v>5381</v>
      </c>
      <c r="O4735" s="18">
        <v>44588</v>
      </c>
      <c r="P4735" s="5" t="s">
        <v>5382</v>
      </c>
      <c r="Q4735" s="19">
        <v>21873.599999999999</v>
      </c>
      <c r="R4735" s="19">
        <v>21873.599999999999</v>
      </c>
      <c r="S4735" s="19">
        <v>0</v>
      </c>
      <c r="T4735" s="19">
        <v>0</v>
      </c>
    </row>
    <row r="4736" spans="1:20" ht="29" outlineLevel="4" x14ac:dyDescent="0.35">
      <c r="A4736" s="9" t="s">
        <v>526</v>
      </c>
      <c r="B4736" s="9" t="s">
        <v>527</v>
      </c>
      <c r="C4736" s="12" t="s">
        <v>5361</v>
      </c>
      <c r="D4736" s="5" t="s">
        <v>5362</v>
      </c>
      <c r="E4736" s="9" t="s">
        <v>5362</v>
      </c>
      <c r="F4736" s="5" t="s">
        <v>566</v>
      </c>
      <c r="G4736" s="5" t="s">
        <v>4</v>
      </c>
      <c r="H4736" s="5" t="s">
        <v>5377</v>
      </c>
      <c r="I4736" s="4" t="s">
        <v>5378</v>
      </c>
      <c r="J4736" s="5" t="s">
        <v>4</v>
      </c>
      <c r="K4736" s="5" t="s">
        <v>4</v>
      </c>
      <c r="L4736" s="5" t="s">
        <v>4</v>
      </c>
      <c r="M4736" s="5" t="s">
        <v>5</v>
      </c>
      <c r="N4736" s="5" t="s">
        <v>5383</v>
      </c>
      <c r="O4736" s="18">
        <v>44620</v>
      </c>
      <c r="P4736" s="5" t="s">
        <v>5384</v>
      </c>
      <c r="Q4736" s="19">
        <v>19220.84</v>
      </c>
      <c r="R4736" s="19">
        <v>19220.84</v>
      </c>
      <c r="S4736" s="19">
        <v>0</v>
      </c>
      <c r="T4736" s="19">
        <v>0</v>
      </c>
    </row>
    <row r="4737" spans="1:20" ht="29" outlineLevel="4" x14ac:dyDescent="0.35">
      <c r="A4737" s="9" t="s">
        <v>526</v>
      </c>
      <c r="B4737" s="9" t="s">
        <v>527</v>
      </c>
      <c r="C4737" s="12" t="s">
        <v>5361</v>
      </c>
      <c r="D4737" s="5" t="s">
        <v>5362</v>
      </c>
      <c r="E4737" s="9" t="s">
        <v>5362</v>
      </c>
      <c r="F4737" s="5" t="s">
        <v>566</v>
      </c>
      <c r="G4737" s="5" t="s">
        <v>4</v>
      </c>
      <c r="H4737" s="5" t="s">
        <v>5377</v>
      </c>
      <c r="I4737" s="4" t="s">
        <v>5378</v>
      </c>
      <c r="J4737" s="5" t="s">
        <v>4</v>
      </c>
      <c r="K4737" s="5" t="s">
        <v>4</v>
      </c>
      <c r="L4737" s="5" t="s">
        <v>4</v>
      </c>
      <c r="M4737" s="5" t="s">
        <v>5</v>
      </c>
      <c r="N4737" s="5" t="s">
        <v>5385</v>
      </c>
      <c r="O4737" s="18">
        <v>44658</v>
      </c>
      <c r="P4737" s="5" t="s">
        <v>5386</v>
      </c>
      <c r="Q4737" s="19">
        <v>15669.83</v>
      </c>
      <c r="R4737" s="19">
        <v>15669.83</v>
      </c>
      <c r="S4737" s="19">
        <v>0</v>
      </c>
      <c r="T4737" s="19">
        <v>0</v>
      </c>
    </row>
    <row r="4738" spans="1:20" ht="29" outlineLevel="4" x14ac:dyDescent="0.35">
      <c r="A4738" s="9" t="s">
        <v>526</v>
      </c>
      <c r="B4738" s="9" t="s">
        <v>527</v>
      </c>
      <c r="C4738" s="12" t="s">
        <v>5361</v>
      </c>
      <c r="D4738" s="5" t="s">
        <v>5362</v>
      </c>
      <c r="E4738" s="9" t="s">
        <v>5362</v>
      </c>
      <c r="F4738" s="5" t="s">
        <v>566</v>
      </c>
      <c r="G4738" s="5" t="s">
        <v>4</v>
      </c>
      <c r="H4738" s="5" t="s">
        <v>5377</v>
      </c>
      <c r="I4738" s="4" t="s">
        <v>5378</v>
      </c>
      <c r="J4738" s="5" t="s">
        <v>4</v>
      </c>
      <c r="K4738" s="5" t="s">
        <v>4</v>
      </c>
      <c r="L4738" s="5" t="s">
        <v>4</v>
      </c>
      <c r="M4738" s="5" t="s">
        <v>5</v>
      </c>
      <c r="N4738" s="5" t="s">
        <v>5387</v>
      </c>
      <c r="O4738" s="18">
        <v>44676</v>
      </c>
      <c r="P4738" s="5" t="s">
        <v>5388</v>
      </c>
      <c r="Q4738" s="19">
        <v>55885.51</v>
      </c>
      <c r="R4738" s="19">
        <v>55885.51</v>
      </c>
      <c r="S4738" s="19">
        <v>0</v>
      </c>
      <c r="T4738" s="19">
        <v>0</v>
      </c>
    </row>
    <row r="4739" spans="1:20" ht="29" outlineLevel="4" x14ac:dyDescent="0.35">
      <c r="A4739" s="9" t="s">
        <v>526</v>
      </c>
      <c r="B4739" s="9" t="s">
        <v>527</v>
      </c>
      <c r="C4739" s="12" t="s">
        <v>5361</v>
      </c>
      <c r="D4739" s="5" t="s">
        <v>5362</v>
      </c>
      <c r="E4739" s="9" t="s">
        <v>5362</v>
      </c>
      <c r="F4739" s="5" t="s">
        <v>566</v>
      </c>
      <c r="G4739" s="5" t="s">
        <v>4</v>
      </c>
      <c r="H4739" s="5" t="s">
        <v>5377</v>
      </c>
      <c r="I4739" s="4" t="s">
        <v>5378</v>
      </c>
      <c r="J4739" s="5" t="s">
        <v>4</v>
      </c>
      <c r="K4739" s="5" t="s">
        <v>4</v>
      </c>
      <c r="L4739" s="5" t="s">
        <v>4</v>
      </c>
      <c r="M4739" s="5" t="s">
        <v>5</v>
      </c>
      <c r="N4739" s="5" t="s">
        <v>5389</v>
      </c>
      <c r="O4739" s="18">
        <v>44700</v>
      </c>
      <c r="P4739" s="5" t="s">
        <v>5390</v>
      </c>
      <c r="Q4739" s="19">
        <v>66857.42</v>
      </c>
      <c r="R4739" s="19">
        <v>66857.42</v>
      </c>
      <c r="S4739" s="19">
        <v>0</v>
      </c>
      <c r="T4739" s="19">
        <v>0</v>
      </c>
    </row>
    <row r="4740" spans="1:20" outlineLevel="3" x14ac:dyDescent="0.35">
      <c r="H4740" s="1" t="s">
        <v>11819</v>
      </c>
      <c r="O4740" s="18"/>
      <c r="Q4740" s="19">
        <f>SUBTOTAL(9,Q4733:Q4739)</f>
        <v>198178.86</v>
      </c>
      <c r="R4740" s="19">
        <f>SUBTOTAL(9,R4733:R4739)</f>
        <v>198178.86</v>
      </c>
      <c r="S4740" s="19">
        <f>SUBTOTAL(9,S4733:S4739)</f>
        <v>0</v>
      </c>
      <c r="T4740" s="19">
        <f>SUBTOTAL(9,T4733:T4739)</f>
        <v>0</v>
      </c>
    </row>
    <row r="4741" spans="1:20" outlineLevel="2" x14ac:dyDescent="0.35">
      <c r="C4741" s="11" t="s">
        <v>10397</v>
      </c>
      <c r="O4741" s="18"/>
      <c r="Q4741" s="19">
        <f>SUBTOTAL(9,Q4727:Q4739)</f>
        <v>335369.56</v>
      </c>
      <c r="R4741" s="19">
        <f>SUBTOTAL(9,R4727:R4739)</f>
        <v>335369.56</v>
      </c>
      <c r="S4741" s="19">
        <f>SUBTOTAL(9,S4727:S4739)</f>
        <v>0</v>
      </c>
      <c r="T4741" s="19">
        <f>SUBTOTAL(9,T4727:T4739)</f>
        <v>0</v>
      </c>
    </row>
    <row r="4742" spans="1:20" ht="29" outlineLevel="4" x14ac:dyDescent="0.35">
      <c r="A4742" s="9" t="s">
        <v>526</v>
      </c>
      <c r="B4742" s="9" t="s">
        <v>527</v>
      </c>
      <c r="C4742" s="12" t="s">
        <v>5391</v>
      </c>
      <c r="D4742" s="5" t="s">
        <v>5392</v>
      </c>
      <c r="E4742" s="9" t="s">
        <v>5392</v>
      </c>
      <c r="F4742" s="5" t="s">
        <v>566</v>
      </c>
      <c r="G4742" s="5" t="s">
        <v>4</v>
      </c>
      <c r="H4742" s="5" t="s">
        <v>5394</v>
      </c>
      <c r="I4742" s="4" t="s">
        <v>5395</v>
      </c>
      <c r="J4742" s="5" t="s">
        <v>4</v>
      </c>
      <c r="K4742" s="5" t="s">
        <v>4</v>
      </c>
      <c r="L4742" s="5" t="s">
        <v>4</v>
      </c>
      <c r="M4742" s="5" t="s">
        <v>5</v>
      </c>
      <c r="N4742" s="5" t="s">
        <v>5393</v>
      </c>
      <c r="O4742" s="18">
        <v>44532</v>
      </c>
      <c r="P4742" s="5" t="s">
        <v>7</v>
      </c>
      <c r="Q4742" s="19">
        <v>210695.45</v>
      </c>
      <c r="R4742" s="19">
        <f>210695+0.45</f>
        <v>210695.45</v>
      </c>
      <c r="S4742" s="19">
        <v>0</v>
      </c>
      <c r="T4742" s="19">
        <v>0</v>
      </c>
    </row>
    <row r="4743" spans="1:20" outlineLevel="3" x14ac:dyDescent="0.35">
      <c r="H4743" s="1" t="s">
        <v>11820</v>
      </c>
      <c r="O4743" s="18"/>
      <c r="Q4743" s="19">
        <f>SUBTOTAL(9,Q4742:Q4742)</f>
        <v>210695.45</v>
      </c>
      <c r="R4743" s="19">
        <f>SUBTOTAL(9,R4742:R4742)</f>
        <v>210695.45</v>
      </c>
      <c r="S4743" s="19">
        <f>SUBTOTAL(9,S4742:S4742)</f>
        <v>0</v>
      </c>
      <c r="T4743" s="19">
        <f>SUBTOTAL(9,T4742:T4742)</f>
        <v>0</v>
      </c>
    </row>
    <row r="4744" spans="1:20" ht="29" outlineLevel="4" x14ac:dyDescent="0.35">
      <c r="A4744" s="9" t="s">
        <v>526</v>
      </c>
      <c r="B4744" s="9" t="s">
        <v>527</v>
      </c>
      <c r="C4744" s="12" t="s">
        <v>5391</v>
      </c>
      <c r="D4744" s="5" t="s">
        <v>5392</v>
      </c>
      <c r="E4744" s="9" t="s">
        <v>5392</v>
      </c>
      <c r="F4744" s="5" t="s">
        <v>529</v>
      </c>
      <c r="G4744" s="5" t="s">
        <v>4</v>
      </c>
      <c r="H4744" s="5" t="s">
        <v>5397</v>
      </c>
      <c r="I4744" s="4" t="s">
        <v>5398</v>
      </c>
      <c r="J4744" s="5" t="s">
        <v>4</v>
      </c>
      <c r="K4744" s="5" t="s">
        <v>4</v>
      </c>
      <c r="L4744" s="5" t="s">
        <v>4</v>
      </c>
      <c r="M4744" s="5" t="s">
        <v>5</v>
      </c>
      <c r="N4744" s="5" t="s">
        <v>5396</v>
      </c>
      <c r="O4744" s="18">
        <v>44532</v>
      </c>
      <c r="P4744" s="5" t="s">
        <v>7</v>
      </c>
      <c r="Q4744" s="19">
        <v>14937.1</v>
      </c>
      <c r="R4744" s="19">
        <v>14937.1</v>
      </c>
      <c r="S4744" s="19">
        <v>0</v>
      </c>
      <c r="T4744" s="19">
        <v>0</v>
      </c>
    </row>
    <row r="4745" spans="1:20" outlineLevel="3" x14ac:dyDescent="0.35">
      <c r="H4745" s="1" t="s">
        <v>11821</v>
      </c>
      <c r="O4745" s="18"/>
      <c r="Q4745" s="19">
        <f>SUBTOTAL(9,Q4744:Q4744)</f>
        <v>14937.1</v>
      </c>
      <c r="R4745" s="19">
        <f>SUBTOTAL(9,R4744:R4744)</f>
        <v>14937.1</v>
      </c>
      <c r="S4745" s="19">
        <f>SUBTOTAL(9,S4744:S4744)</f>
        <v>0</v>
      </c>
      <c r="T4745" s="19">
        <f>SUBTOTAL(9,T4744:T4744)</f>
        <v>0</v>
      </c>
    </row>
    <row r="4746" spans="1:20" ht="29" outlineLevel="4" x14ac:dyDescent="0.35">
      <c r="A4746" s="9" t="s">
        <v>526</v>
      </c>
      <c r="B4746" s="9" t="s">
        <v>527</v>
      </c>
      <c r="C4746" s="12" t="s">
        <v>5391</v>
      </c>
      <c r="D4746" s="5" t="s">
        <v>5392</v>
      </c>
      <c r="E4746" s="9" t="s">
        <v>5392</v>
      </c>
      <c r="F4746" s="5" t="s">
        <v>566</v>
      </c>
      <c r="G4746" s="5" t="s">
        <v>4</v>
      </c>
      <c r="H4746" s="5" t="s">
        <v>5400</v>
      </c>
      <c r="I4746" s="4" t="s">
        <v>5401</v>
      </c>
      <c r="J4746" s="5" t="s">
        <v>4</v>
      </c>
      <c r="K4746" s="5" t="s">
        <v>4</v>
      </c>
      <c r="L4746" s="5" t="s">
        <v>4</v>
      </c>
      <c r="M4746" s="5" t="s">
        <v>5</v>
      </c>
      <c r="N4746" s="5" t="s">
        <v>5399</v>
      </c>
      <c r="O4746" s="18">
        <v>44581</v>
      </c>
      <c r="P4746" s="5" t="s">
        <v>7</v>
      </c>
      <c r="Q4746" s="19">
        <v>554.1</v>
      </c>
      <c r="R4746" s="19">
        <v>554.1</v>
      </c>
      <c r="S4746" s="19">
        <v>0</v>
      </c>
      <c r="T4746" s="19">
        <v>0</v>
      </c>
    </row>
    <row r="4747" spans="1:20" outlineLevel="3" x14ac:dyDescent="0.35">
      <c r="H4747" s="1" t="s">
        <v>11822</v>
      </c>
      <c r="O4747" s="18"/>
      <c r="Q4747" s="19">
        <f>SUBTOTAL(9,Q4746:Q4746)</f>
        <v>554.1</v>
      </c>
      <c r="R4747" s="19">
        <f>SUBTOTAL(9,R4746:R4746)</f>
        <v>554.1</v>
      </c>
      <c r="S4747" s="19">
        <f>SUBTOTAL(9,S4746:S4746)</f>
        <v>0</v>
      </c>
      <c r="T4747" s="19">
        <f>SUBTOTAL(9,T4746:T4746)</f>
        <v>0</v>
      </c>
    </row>
    <row r="4748" spans="1:20" outlineLevel="4" x14ac:dyDescent="0.35">
      <c r="A4748" s="9" t="s">
        <v>526</v>
      </c>
      <c r="B4748" s="9" t="s">
        <v>527</v>
      </c>
      <c r="C4748" s="12" t="s">
        <v>5391</v>
      </c>
      <c r="D4748" s="5" t="s">
        <v>5392</v>
      </c>
      <c r="E4748" s="9" t="s">
        <v>5392</v>
      </c>
      <c r="F4748" s="5" t="s">
        <v>529</v>
      </c>
      <c r="G4748" s="5" t="s">
        <v>4</v>
      </c>
      <c r="H4748" s="5" t="s">
        <v>5403</v>
      </c>
      <c r="I4748" s="4" t="s">
        <v>5404</v>
      </c>
      <c r="J4748" s="5" t="s">
        <v>4</v>
      </c>
      <c r="K4748" s="5" t="s">
        <v>4</v>
      </c>
      <c r="L4748" s="5" t="s">
        <v>4</v>
      </c>
      <c r="M4748" s="5" t="s">
        <v>5</v>
      </c>
      <c r="N4748" s="5" t="s">
        <v>5402</v>
      </c>
      <c r="O4748" s="18">
        <v>44603</v>
      </c>
      <c r="P4748" s="5" t="s">
        <v>7</v>
      </c>
      <c r="Q4748" s="19">
        <v>6116.55</v>
      </c>
      <c r="R4748" s="19">
        <v>6116.55</v>
      </c>
      <c r="S4748" s="19">
        <v>0</v>
      </c>
      <c r="T4748" s="19">
        <v>0</v>
      </c>
    </row>
    <row r="4749" spans="1:20" outlineLevel="3" x14ac:dyDescent="0.35">
      <c r="H4749" s="1" t="s">
        <v>11823</v>
      </c>
      <c r="O4749" s="18"/>
      <c r="Q4749" s="19">
        <f>SUBTOTAL(9,Q4748:Q4748)</f>
        <v>6116.55</v>
      </c>
      <c r="R4749" s="19">
        <f>SUBTOTAL(9,R4748:R4748)</f>
        <v>6116.55</v>
      </c>
      <c r="S4749" s="19">
        <f>SUBTOTAL(9,S4748:S4748)</f>
        <v>0</v>
      </c>
      <c r="T4749" s="19">
        <f>SUBTOTAL(9,T4748:T4748)</f>
        <v>0</v>
      </c>
    </row>
    <row r="4750" spans="1:20" outlineLevel="2" x14ac:dyDescent="0.35">
      <c r="C4750" s="11" t="s">
        <v>10398</v>
      </c>
      <c r="O4750" s="18"/>
      <c r="Q4750" s="19">
        <f>SUBTOTAL(9,Q4742:Q4748)</f>
        <v>232303.2</v>
      </c>
      <c r="R4750" s="19">
        <f>SUBTOTAL(9,R4742:R4748)</f>
        <v>232303.2</v>
      </c>
      <c r="S4750" s="19">
        <f>SUBTOTAL(9,S4742:S4748)</f>
        <v>0</v>
      </c>
      <c r="T4750" s="19">
        <f>SUBTOTAL(9,T4742:T4748)</f>
        <v>0</v>
      </c>
    </row>
    <row r="4751" spans="1:20" s="10" customFormat="1" outlineLevel="3" x14ac:dyDescent="0.35">
      <c r="A4751" s="10" t="s">
        <v>1725</v>
      </c>
      <c r="B4751" s="10" t="s">
        <v>1726</v>
      </c>
      <c r="C4751" s="15" t="s">
        <v>5405</v>
      </c>
      <c r="D4751" s="7" t="s">
        <v>5406</v>
      </c>
      <c r="E4751" s="10" t="s">
        <v>5406</v>
      </c>
      <c r="F4751" s="7" t="s">
        <v>4</v>
      </c>
      <c r="G4751" s="7" t="s">
        <v>12485</v>
      </c>
      <c r="H4751" s="7" t="s">
        <v>12760</v>
      </c>
      <c r="I4751" s="6" t="s">
        <v>12490</v>
      </c>
      <c r="J4751" s="7" t="s">
        <v>5407</v>
      </c>
      <c r="K4751" s="7" t="s">
        <v>4</v>
      </c>
      <c r="L4751" s="7" t="s">
        <v>4</v>
      </c>
      <c r="M4751" s="7" t="s">
        <v>5</v>
      </c>
      <c r="N4751" s="7">
        <v>5202163087</v>
      </c>
      <c r="O4751" s="21">
        <v>44383</v>
      </c>
      <c r="P4751" s="7" t="s">
        <v>7</v>
      </c>
      <c r="Q4751" s="22">
        <v>892.95</v>
      </c>
      <c r="R4751" s="22">
        <v>0</v>
      </c>
      <c r="S4751" s="22">
        <v>0</v>
      </c>
      <c r="T4751" s="22">
        <v>892.95</v>
      </c>
    </row>
    <row r="4752" spans="1:20" s="10" customFormat="1" outlineLevel="3" x14ac:dyDescent="0.35">
      <c r="A4752" s="10" t="s">
        <v>1725</v>
      </c>
      <c r="B4752" s="10" t="s">
        <v>1726</v>
      </c>
      <c r="C4752" s="15" t="s">
        <v>5405</v>
      </c>
      <c r="D4752" s="7" t="s">
        <v>5406</v>
      </c>
      <c r="E4752" s="10" t="s">
        <v>5406</v>
      </c>
      <c r="F4752" s="7" t="s">
        <v>4</v>
      </c>
      <c r="G4752" s="7" t="s">
        <v>12485</v>
      </c>
      <c r="H4752" s="7" t="s">
        <v>12761</v>
      </c>
      <c r="I4752" s="6" t="s">
        <v>12490</v>
      </c>
      <c r="J4752" s="7" t="s">
        <v>5407</v>
      </c>
      <c r="K4752" s="7" t="s">
        <v>4</v>
      </c>
      <c r="L4752" s="7" t="s">
        <v>4</v>
      </c>
      <c r="M4752" s="7" t="s">
        <v>5</v>
      </c>
      <c r="N4752" s="7" t="s">
        <v>5409</v>
      </c>
      <c r="O4752" s="21">
        <v>44383</v>
      </c>
      <c r="P4752" s="7" t="s">
        <v>7</v>
      </c>
      <c r="Q4752" s="22">
        <v>2388.5300000000002</v>
      </c>
      <c r="R4752" s="22">
        <v>0</v>
      </c>
      <c r="S4752" s="22">
        <v>0</v>
      </c>
      <c r="T4752" s="22">
        <v>2388.5300000000002</v>
      </c>
    </row>
    <row r="4753" spans="1:20" s="10" customFormat="1" outlineLevel="3" x14ac:dyDescent="0.35">
      <c r="A4753" s="10" t="s">
        <v>1725</v>
      </c>
      <c r="B4753" s="10" t="s">
        <v>1726</v>
      </c>
      <c r="C4753" s="15" t="s">
        <v>5405</v>
      </c>
      <c r="D4753" s="7" t="s">
        <v>5406</v>
      </c>
      <c r="E4753" s="10" t="s">
        <v>5406</v>
      </c>
      <c r="F4753" s="7" t="s">
        <v>4</v>
      </c>
      <c r="G4753" s="7" t="s">
        <v>12485</v>
      </c>
      <c r="H4753" s="7" t="s">
        <v>12762</v>
      </c>
      <c r="I4753" s="6" t="s">
        <v>12490</v>
      </c>
      <c r="J4753" s="7" t="s">
        <v>5407</v>
      </c>
      <c r="K4753" s="7" t="s">
        <v>4</v>
      </c>
      <c r="L4753" s="7" t="s">
        <v>4</v>
      </c>
      <c r="M4753" s="7" t="s">
        <v>5</v>
      </c>
      <c r="N4753" s="7" t="s">
        <v>5410</v>
      </c>
      <c r="O4753" s="21">
        <v>44383</v>
      </c>
      <c r="P4753" s="7" t="s">
        <v>7</v>
      </c>
      <c r="Q4753" s="22">
        <v>36.43</v>
      </c>
      <c r="R4753" s="22">
        <v>0</v>
      </c>
      <c r="S4753" s="22">
        <v>0</v>
      </c>
      <c r="T4753" s="22">
        <v>36.43</v>
      </c>
    </row>
    <row r="4754" spans="1:20" s="10" customFormat="1" outlineLevel="3" x14ac:dyDescent="0.35">
      <c r="A4754" s="10" t="s">
        <v>1725</v>
      </c>
      <c r="B4754" s="10" t="s">
        <v>1726</v>
      </c>
      <c r="C4754" s="15" t="s">
        <v>5405</v>
      </c>
      <c r="D4754" s="7" t="s">
        <v>5406</v>
      </c>
      <c r="E4754" s="10" t="s">
        <v>5406</v>
      </c>
      <c r="F4754" s="7" t="s">
        <v>4</v>
      </c>
      <c r="G4754" s="7" t="s">
        <v>12485</v>
      </c>
      <c r="H4754" s="7" t="s">
        <v>12763</v>
      </c>
      <c r="I4754" s="6" t="s">
        <v>12490</v>
      </c>
      <c r="J4754" s="7" t="s">
        <v>5407</v>
      </c>
      <c r="K4754" s="7" t="s">
        <v>4</v>
      </c>
      <c r="L4754" s="7" t="s">
        <v>4</v>
      </c>
      <c r="M4754" s="7" t="s">
        <v>5</v>
      </c>
      <c r="N4754" s="7">
        <v>5202163118</v>
      </c>
      <c r="O4754" s="21">
        <v>44383</v>
      </c>
      <c r="P4754" s="7" t="s">
        <v>7</v>
      </c>
      <c r="Q4754" s="22">
        <v>1354.17</v>
      </c>
      <c r="R4754" s="22">
        <v>0</v>
      </c>
      <c r="S4754" s="22">
        <v>0</v>
      </c>
      <c r="T4754" s="22">
        <v>1354.17</v>
      </c>
    </row>
    <row r="4755" spans="1:20" s="10" customFormat="1" outlineLevel="3" x14ac:dyDescent="0.35">
      <c r="A4755" s="10" t="s">
        <v>1725</v>
      </c>
      <c r="B4755" s="10" t="s">
        <v>1726</v>
      </c>
      <c r="C4755" s="15" t="s">
        <v>5405</v>
      </c>
      <c r="D4755" s="7" t="s">
        <v>5406</v>
      </c>
      <c r="E4755" s="10" t="s">
        <v>5406</v>
      </c>
      <c r="F4755" s="7" t="s">
        <v>4</v>
      </c>
      <c r="G4755" s="7" t="s">
        <v>12485</v>
      </c>
      <c r="H4755" s="7" t="s">
        <v>12764</v>
      </c>
      <c r="I4755" s="6" t="s">
        <v>12490</v>
      </c>
      <c r="J4755" s="7" t="s">
        <v>5407</v>
      </c>
      <c r="K4755" s="7" t="s">
        <v>4</v>
      </c>
      <c r="L4755" s="7" t="s">
        <v>4</v>
      </c>
      <c r="M4755" s="7" t="s">
        <v>5</v>
      </c>
      <c r="N4755" s="7" t="s">
        <v>5412</v>
      </c>
      <c r="O4755" s="21">
        <v>44425</v>
      </c>
      <c r="P4755" s="7" t="s">
        <v>7</v>
      </c>
      <c r="Q4755" s="22">
        <v>1366.04</v>
      </c>
      <c r="R4755" s="22">
        <v>0</v>
      </c>
      <c r="S4755" s="22">
        <v>0</v>
      </c>
      <c r="T4755" s="22">
        <v>1366.04</v>
      </c>
    </row>
    <row r="4756" spans="1:20" s="10" customFormat="1" outlineLevel="3" x14ac:dyDescent="0.35">
      <c r="A4756" s="10" t="s">
        <v>1725</v>
      </c>
      <c r="B4756" s="10" t="s">
        <v>1726</v>
      </c>
      <c r="C4756" s="15" t="s">
        <v>5405</v>
      </c>
      <c r="D4756" s="7" t="s">
        <v>5406</v>
      </c>
      <c r="E4756" s="10" t="s">
        <v>5406</v>
      </c>
      <c r="F4756" s="7" t="s">
        <v>4</v>
      </c>
      <c r="G4756" s="7" t="s">
        <v>12485</v>
      </c>
      <c r="H4756" s="7" t="s">
        <v>12765</v>
      </c>
      <c r="I4756" s="6" t="s">
        <v>12490</v>
      </c>
      <c r="J4756" s="7" t="s">
        <v>5407</v>
      </c>
      <c r="K4756" s="7" t="s">
        <v>4</v>
      </c>
      <c r="L4756" s="7" t="s">
        <v>4</v>
      </c>
      <c r="M4756" s="7" t="s">
        <v>5</v>
      </c>
      <c r="N4756" s="7" t="s">
        <v>5413</v>
      </c>
      <c r="O4756" s="21">
        <v>44425</v>
      </c>
      <c r="P4756" s="7" t="s">
        <v>7</v>
      </c>
      <c r="Q4756" s="22">
        <v>1143</v>
      </c>
      <c r="R4756" s="22">
        <v>0</v>
      </c>
      <c r="S4756" s="22">
        <v>0</v>
      </c>
      <c r="T4756" s="22">
        <v>1143</v>
      </c>
    </row>
    <row r="4757" spans="1:20" s="10" customFormat="1" outlineLevel="3" x14ac:dyDescent="0.35">
      <c r="A4757" s="10" t="s">
        <v>1725</v>
      </c>
      <c r="B4757" s="10" t="s">
        <v>1726</v>
      </c>
      <c r="C4757" s="15" t="s">
        <v>5405</v>
      </c>
      <c r="D4757" s="7" t="s">
        <v>5406</v>
      </c>
      <c r="E4757" s="10" t="s">
        <v>5406</v>
      </c>
      <c r="F4757" s="7" t="s">
        <v>4</v>
      </c>
      <c r="G4757" s="7" t="s">
        <v>12485</v>
      </c>
      <c r="H4757" s="7" t="s">
        <v>12766</v>
      </c>
      <c r="I4757" s="6" t="s">
        <v>12490</v>
      </c>
      <c r="J4757" s="7" t="s">
        <v>5407</v>
      </c>
      <c r="K4757" s="7" t="s">
        <v>4</v>
      </c>
      <c r="L4757" s="7" t="s">
        <v>4</v>
      </c>
      <c r="M4757" s="7" t="s">
        <v>5</v>
      </c>
      <c r="N4757" s="7">
        <v>5202175770</v>
      </c>
      <c r="O4757" s="21">
        <v>44425</v>
      </c>
      <c r="P4757" s="7" t="s">
        <v>7</v>
      </c>
      <c r="Q4757" s="22">
        <v>215.57</v>
      </c>
      <c r="R4757" s="22">
        <v>0</v>
      </c>
      <c r="S4757" s="22">
        <v>0</v>
      </c>
      <c r="T4757" s="22">
        <v>215.57</v>
      </c>
    </row>
    <row r="4758" spans="1:20" s="10" customFormat="1" outlineLevel="3" x14ac:dyDescent="0.35">
      <c r="A4758" s="10" t="s">
        <v>1725</v>
      </c>
      <c r="B4758" s="10" t="s">
        <v>1726</v>
      </c>
      <c r="C4758" s="15" t="s">
        <v>5405</v>
      </c>
      <c r="D4758" s="7" t="s">
        <v>5406</v>
      </c>
      <c r="E4758" s="10" t="s">
        <v>5406</v>
      </c>
      <c r="F4758" s="7" t="s">
        <v>4</v>
      </c>
      <c r="G4758" s="7" t="s">
        <v>12485</v>
      </c>
      <c r="H4758" s="7" t="s">
        <v>12767</v>
      </c>
      <c r="I4758" s="6" t="s">
        <v>12490</v>
      </c>
      <c r="J4758" s="7" t="s">
        <v>5407</v>
      </c>
      <c r="K4758" s="7" t="s">
        <v>4</v>
      </c>
      <c r="L4758" s="7" t="s">
        <v>4</v>
      </c>
      <c r="M4758" s="7" t="s">
        <v>5</v>
      </c>
      <c r="N4758" s="7" t="s">
        <v>5415</v>
      </c>
      <c r="O4758" s="21">
        <v>44446</v>
      </c>
      <c r="P4758" s="7" t="s">
        <v>7</v>
      </c>
      <c r="Q4758" s="22">
        <v>1351.64</v>
      </c>
      <c r="R4758" s="22">
        <v>0</v>
      </c>
      <c r="S4758" s="22">
        <v>0</v>
      </c>
      <c r="T4758" s="22">
        <v>1351.64</v>
      </c>
    </row>
    <row r="4759" spans="1:20" s="10" customFormat="1" outlineLevel="3" x14ac:dyDescent="0.35">
      <c r="A4759" s="10" t="s">
        <v>1725</v>
      </c>
      <c r="B4759" s="10" t="s">
        <v>1726</v>
      </c>
      <c r="C4759" s="15" t="s">
        <v>5405</v>
      </c>
      <c r="D4759" s="7" t="s">
        <v>5406</v>
      </c>
      <c r="E4759" s="10" t="s">
        <v>5406</v>
      </c>
      <c r="F4759" s="7" t="s">
        <v>4</v>
      </c>
      <c r="G4759" s="7" t="s">
        <v>12485</v>
      </c>
      <c r="H4759" s="7" t="s">
        <v>12768</v>
      </c>
      <c r="I4759" s="6" t="s">
        <v>12490</v>
      </c>
      <c r="J4759" s="7" t="s">
        <v>5407</v>
      </c>
      <c r="K4759" s="7" t="s">
        <v>4</v>
      </c>
      <c r="L4759" s="7" t="s">
        <v>4</v>
      </c>
      <c r="M4759" s="7" t="s">
        <v>5</v>
      </c>
      <c r="N4759" s="7" t="s">
        <v>5416</v>
      </c>
      <c r="O4759" s="21">
        <v>44446</v>
      </c>
      <c r="P4759" s="7" t="s">
        <v>7</v>
      </c>
      <c r="Q4759" s="22">
        <v>2341.63</v>
      </c>
      <c r="R4759" s="22">
        <v>0</v>
      </c>
      <c r="S4759" s="22">
        <v>0</v>
      </c>
      <c r="T4759" s="22">
        <v>2341.63</v>
      </c>
    </row>
    <row r="4760" spans="1:20" s="10" customFormat="1" outlineLevel="3" x14ac:dyDescent="0.35">
      <c r="A4760" s="10" t="s">
        <v>1725</v>
      </c>
      <c r="B4760" s="10" t="s">
        <v>1726</v>
      </c>
      <c r="C4760" s="15" t="s">
        <v>5405</v>
      </c>
      <c r="D4760" s="7" t="s">
        <v>5406</v>
      </c>
      <c r="E4760" s="10" t="s">
        <v>5406</v>
      </c>
      <c r="F4760" s="7" t="s">
        <v>4</v>
      </c>
      <c r="G4760" s="7" t="s">
        <v>12485</v>
      </c>
      <c r="H4760" s="7" t="s">
        <v>12769</v>
      </c>
      <c r="I4760" s="6" t="s">
        <v>12490</v>
      </c>
      <c r="J4760" s="7" t="s">
        <v>5407</v>
      </c>
      <c r="K4760" s="7" t="s">
        <v>4</v>
      </c>
      <c r="L4760" s="7" t="s">
        <v>4</v>
      </c>
      <c r="M4760" s="7" t="s">
        <v>5</v>
      </c>
      <c r="N4760" s="7" t="s">
        <v>5417</v>
      </c>
      <c r="O4760" s="21">
        <v>44446</v>
      </c>
      <c r="P4760" s="7" t="s">
        <v>7</v>
      </c>
      <c r="Q4760" s="22">
        <v>305.73</v>
      </c>
      <c r="R4760" s="22">
        <v>0</v>
      </c>
      <c r="S4760" s="22">
        <v>0</v>
      </c>
      <c r="T4760" s="22">
        <v>305.73</v>
      </c>
    </row>
    <row r="4761" spans="1:20" s="10" customFormat="1" outlineLevel="3" x14ac:dyDescent="0.35">
      <c r="A4761" s="10" t="s">
        <v>1725</v>
      </c>
      <c r="B4761" s="10" t="s">
        <v>1726</v>
      </c>
      <c r="C4761" s="15" t="s">
        <v>5405</v>
      </c>
      <c r="D4761" s="7" t="s">
        <v>5406</v>
      </c>
      <c r="E4761" s="10" t="s">
        <v>5406</v>
      </c>
      <c r="F4761" s="7" t="s">
        <v>4</v>
      </c>
      <c r="G4761" s="7" t="s">
        <v>12485</v>
      </c>
      <c r="H4761" s="7" t="s">
        <v>12770</v>
      </c>
      <c r="I4761" s="6" t="s">
        <v>12490</v>
      </c>
      <c r="J4761" s="7" t="s">
        <v>5407</v>
      </c>
      <c r="K4761" s="7" t="s">
        <v>4</v>
      </c>
      <c r="L4761" s="7" t="s">
        <v>4</v>
      </c>
      <c r="M4761" s="7" t="s">
        <v>5</v>
      </c>
      <c r="N4761" s="7" t="s">
        <v>5418</v>
      </c>
      <c r="O4761" s="21">
        <v>44489</v>
      </c>
      <c r="P4761" s="7" t="s">
        <v>7</v>
      </c>
      <c r="Q4761" s="22">
        <v>2173.25</v>
      </c>
      <c r="R4761" s="22">
        <v>0</v>
      </c>
      <c r="S4761" s="22">
        <v>0</v>
      </c>
      <c r="T4761" s="22">
        <v>2173.25</v>
      </c>
    </row>
    <row r="4762" spans="1:20" s="10" customFormat="1" outlineLevel="3" x14ac:dyDescent="0.35">
      <c r="A4762" s="10" t="s">
        <v>1725</v>
      </c>
      <c r="B4762" s="10" t="s">
        <v>1726</v>
      </c>
      <c r="C4762" s="15" t="s">
        <v>5405</v>
      </c>
      <c r="D4762" s="7" t="s">
        <v>5406</v>
      </c>
      <c r="E4762" s="10" t="s">
        <v>5406</v>
      </c>
      <c r="F4762" s="7" t="s">
        <v>4</v>
      </c>
      <c r="G4762" s="7" t="s">
        <v>12485</v>
      </c>
      <c r="H4762" s="7" t="s">
        <v>12771</v>
      </c>
      <c r="I4762" s="6" t="s">
        <v>12490</v>
      </c>
      <c r="J4762" s="7" t="s">
        <v>5407</v>
      </c>
      <c r="K4762" s="7" t="s">
        <v>4</v>
      </c>
      <c r="L4762" s="7" t="s">
        <v>4</v>
      </c>
      <c r="M4762" s="7" t="s">
        <v>5</v>
      </c>
      <c r="N4762" s="7" t="s">
        <v>5419</v>
      </c>
      <c r="O4762" s="21">
        <v>44489</v>
      </c>
      <c r="P4762" s="7" t="s">
        <v>7</v>
      </c>
      <c r="Q4762" s="22">
        <v>300</v>
      </c>
      <c r="R4762" s="22">
        <v>0</v>
      </c>
      <c r="S4762" s="22">
        <v>0</v>
      </c>
      <c r="T4762" s="22">
        <v>300</v>
      </c>
    </row>
    <row r="4763" spans="1:20" s="10" customFormat="1" outlineLevel="3" x14ac:dyDescent="0.35">
      <c r="A4763" s="10" t="s">
        <v>1725</v>
      </c>
      <c r="B4763" s="10" t="s">
        <v>1726</v>
      </c>
      <c r="C4763" s="15" t="s">
        <v>5405</v>
      </c>
      <c r="D4763" s="7" t="s">
        <v>5406</v>
      </c>
      <c r="E4763" s="10" t="s">
        <v>5406</v>
      </c>
      <c r="F4763" s="7" t="s">
        <v>4</v>
      </c>
      <c r="G4763" s="7" t="s">
        <v>12485</v>
      </c>
      <c r="H4763" s="7" t="s">
        <v>12772</v>
      </c>
      <c r="I4763" s="6" t="s">
        <v>12490</v>
      </c>
      <c r="J4763" s="7" t="s">
        <v>5407</v>
      </c>
      <c r="K4763" s="7" t="s">
        <v>4</v>
      </c>
      <c r="L4763" s="7" t="s">
        <v>4</v>
      </c>
      <c r="M4763" s="7" t="s">
        <v>5</v>
      </c>
      <c r="N4763" s="7" t="s">
        <v>5420</v>
      </c>
      <c r="O4763" s="21">
        <v>44509</v>
      </c>
      <c r="P4763" s="7" t="s">
        <v>7</v>
      </c>
      <c r="Q4763" s="22">
        <v>1402.64</v>
      </c>
      <c r="R4763" s="22">
        <v>0</v>
      </c>
      <c r="S4763" s="22">
        <v>0</v>
      </c>
      <c r="T4763" s="22">
        <v>1402.64</v>
      </c>
    </row>
    <row r="4764" spans="1:20" s="10" customFormat="1" outlineLevel="3" x14ac:dyDescent="0.35">
      <c r="A4764" s="10" t="s">
        <v>1725</v>
      </c>
      <c r="B4764" s="10" t="s">
        <v>1726</v>
      </c>
      <c r="C4764" s="15" t="s">
        <v>5405</v>
      </c>
      <c r="D4764" s="7" t="s">
        <v>5406</v>
      </c>
      <c r="E4764" s="10" t="s">
        <v>5406</v>
      </c>
      <c r="F4764" s="7" t="s">
        <v>4</v>
      </c>
      <c r="G4764" s="7" t="s">
        <v>12485</v>
      </c>
      <c r="H4764" s="7" t="s">
        <v>12773</v>
      </c>
      <c r="I4764" s="6" t="s">
        <v>12490</v>
      </c>
      <c r="J4764" s="7" t="s">
        <v>5407</v>
      </c>
      <c r="K4764" s="7" t="s">
        <v>4</v>
      </c>
      <c r="L4764" s="7" t="s">
        <v>4</v>
      </c>
      <c r="M4764" s="7" t="s">
        <v>5</v>
      </c>
      <c r="N4764" s="7" t="s">
        <v>5421</v>
      </c>
      <c r="O4764" s="21">
        <v>44509</v>
      </c>
      <c r="P4764" s="7" t="s">
        <v>7</v>
      </c>
      <c r="Q4764" s="22">
        <v>2889.8</v>
      </c>
      <c r="R4764" s="22">
        <v>0</v>
      </c>
      <c r="S4764" s="22">
        <v>0</v>
      </c>
      <c r="T4764" s="22">
        <v>2889.8</v>
      </c>
    </row>
    <row r="4765" spans="1:20" s="10" customFormat="1" outlineLevel="3" x14ac:dyDescent="0.35">
      <c r="A4765" s="10" t="s">
        <v>1725</v>
      </c>
      <c r="B4765" s="10" t="s">
        <v>1726</v>
      </c>
      <c r="C4765" s="15" t="s">
        <v>5405</v>
      </c>
      <c r="D4765" s="7" t="s">
        <v>5406</v>
      </c>
      <c r="E4765" s="10" t="s">
        <v>5406</v>
      </c>
      <c r="F4765" s="7" t="s">
        <v>4</v>
      </c>
      <c r="G4765" s="7" t="s">
        <v>12485</v>
      </c>
      <c r="H4765" s="7" t="s">
        <v>12774</v>
      </c>
      <c r="I4765" s="6" t="s">
        <v>12490</v>
      </c>
      <c r="J4765" s="7" t="s">
        <v>5407</v>
      </c>
      <c r="K4765" s="7" t="s">
        <v>4</v>
      </c>
      <c r="L4765" s="7" t="s">
        <v>4</v>
      </c>
      <c r="M4765" s="7" t="s">
        <v>5</v>
      </c>
      <c r="N4765" s="7" t="s">
        <v>5422</v>
      </c>
      <c r="O4765" s="21">
        <v>44510</v>
      </c>
      <c r="P4765" s="7" t="s">
        <v>7</v>
      </c>
      <c r="Q4765" s="22">
        <v>1266.57</v>
      </c>
      <c r="R4765" s="22">
        <v>0</v>
      </c>
      <c r="S4765" s="22">
        <v>0</v>
      </c>
      <c r="T4765" s="22">
        <v>1266.57</v>
      </c>
    </row>
    <row r="4766" spans="1:20" s="10" customFormat="1" outlineLevel="3" x14ac:dyDescent="0.35">
      <c r="A4766" s="10" t="s">
        <v>1725</v>
      </c>
      <c r="B4766" s="10" t="s">
        <v>1726</v>
      </c>
      <c r="C4766" s="15" t="s">
        <v>5405</v>
      </c>
      <c r="D4766" s="7" t="s">
        <v>5406</v>
      </c>
      <c r="E4766" s="10" t="s">
        <v>5406</v>
      </c>
      <c r="F4766" s="7" t="s">
        <v>4</v>
      </c>
      <c r="G4766" s="7" t="s">
        <v>12485</v>
      </c>
      <c r="H4766" s="7" t="s">
        <v>12775</v>
      </c>
      <c r="I4766" s="6" t="s">
        <v>12490</v>
      </c>
      <c r="J4766" s="7" t="s">
        <v>5407</v>
      </c>
      <c r="K4766" s="7" t="s">
        <v>4</v>
      </c>
      <c r="L4766" s="7" t="s">
        <v>4</v>
      </c>
      <c r="M4766" s="7" t="s">
        <v>5</v>
      </c>
      <c r="N4766" s="7" t="s">
        <v>5423</v>
      </c>
      <c r="O4766" s="21">
        <v>44510</v>
      </c>
      <c r="P4766" s="7" t="s">
        <v>7</v>
      </c>
      <c r="Q4766" s="22">
        <v>1358.58</v>
      </c>
      <c r="R4766" s="22">
        <v>0</v>
      </c>
      <c r="S4766" s="22">
        <v>0</v>
      </c>
      <c r="T4766" s="22">
        <v>1358.58</v>
      </c>
    </row>
    <row r="4767" spans="1:20" s="10" customFormat="1" outlineLevel="3" x14ac:dyDescent="0.35">
      <c r="A4767" s="10" t="s">
        <v>1725</v>
      </c>
      <c r="B4767" s="10" t="s">
        <v>1726</v>
      </c>
      <c r="C4767" s="15" t="s">
        <v>5405</v>
      </c>
      <c r="D4767" s="7" t="s">
        <v>5406</v>
      </c>
      <c r="E4767" s="10" t="s">
        <v>5406</v>
      </c>
      <c r="F4767" s="7" t="s">
        <v>4</v>
      </c>
      <c r="G4767" s="7" t="s">
        <v>12485</v>
      </c>
      <c r="H4767" s="7" t="s">
        <v>12776</v>
      </c>
      <c r="I4767" s="6" t="s">
        <v>12490</v>
      </c>
      <c r="J4767" s="7" t="s">
        <v>5407</v>
      </c>
      <c r="K4767" s="7" t="s">
        <v>4</v>
      </c>
      <c r="L4767" s="7" t="s">
        <v>4</v>
      </c>
      <c r="M4767" s="7" t="s">
        <v>5</v>
      </c>
      <c r="N4767" s="7" t="s">
        <v>5424</v>
      </c>
      <c r="O4767" s="21">
        <v>44510</v>
      </c>
      <c r="P4767" s="7" t="s">
        <v>7</v>
      </c>
      <c r="Q4767" s="22">
        <v>1355.76</v>
      </c>
      <c r="R4767" s="22">
        <v>0</v>
      </c>
      <c r="S4767" s="22">
        <v>0</v>
      </c>
      <c r="T4767" s="22">
        <v>1355.76</v>
      </c>
    </row>
    <row r="4768" spans="1:20" s="10" customFormat="1" outlineLevel="3" x14ac:dyDescent="0.35">
      <c r="A4768" s="10" t="s">
        <v>1725</v>
      </c>
      <c r="B4768" s="10" t="s">
        <v>1726</v>
      </c>
      <c r="C4768" s="15" t="s">
        <v>5405</v>
      </c>
      <c r="D4768" s="7" t="s">
        <v>5406</v>
      </c>
      <c r="E4768" s="10" t="s">
        <v>5406</v>
      </c>
      <c r="F4768" s="7" t="s">
        <v>4</v>
      </c>
      <c r="G4768" s="7" t="s">
        <v>12485</v>
      </c>
      <c r="H4768" s="7" t="s">
        <v>12777</v>
      </c>
      <c r="I4768" s="6" t="s">
        <v>12490</v>
      </c>
      <c r="J4768" s="7" t="s">
        <v>5407</v>
      </c>
      <c r="K4768" s="7" t="s">
        <v>4</v>
      </c>
      <c r="L4768" s="7" t="s">
        <v>4</v>
      </c>
      <c r="M4768" s="7" t="s">
        <v>5</v>
      </c>
      <c r="N4768" s="7" t="s">
        <v>5425</v>
      </c>
      <c r="O4768" s="21">
        <v>44510</v>
      </c>
      <c r="P4768" s="7" t="s">
        <v>7</v>
      </c>
      <c r="Q4768" s="22">
        <v>1448.24</v>
      </c>
      <c r="R4768" s="22">
        <v>0</v>
      </c>
      <c r="S4768" s="22">
        <v>0</v>
      </c>
      <c r="T4768" s="22">
        <v>1448.24</v>
      </c>
    </row>
    <row r="4769" spans="1:20" s="10" customFormat="1" outlineLevel="3" x14ac:dyDescent="0.35">
      <c r="A4769" s="10" t="s">
        <v>1725</v>
      </c>
      <c r="B4769" s="10" t="s">
        <v>1726</v>
      </c>
      <c r="C4769" s="15" t="s">
        <v>5405</v>
      </c>
      <c r="D4769" s="7" t="s">
        <v>5406</v>
      </c>
      <c r="E4769" s="10" t="s">
        <v>5406</v>
      </c>
      <c r="F4769" s="7" t="s">
        <v>4</v>
      </c>
      <c r="G4769" s="7" t="s">
        <v>12485</v>
      </c>
      <c r="H4769" s="7" t="s">
        <v>12778</v>
      </c>
      <c r="I4769" s="6" t="s">
        <v>12490</v>
      </c>
      <c r="J4769" s="7" t="s">
        <v>5407</v>
      </c>
      <c r="K4769" s="7" t="s">
        <v>4</v>
      </c>
      <c r="L4769" s="7" t="s">
        <v>4</v>
      </c>
      <c r="M4769" s="7" t="s">
        <v>5</v>
      </c>
      <c r="N4769" s="7" t="s">
        <v>5426</v>
      </c>
      <c r="O4769" s="21">
        <v>44510</v>
      </c>
      <c r="P4769" s="7" t="s">
        <v>7</v>
      </c>
      <c r="Q4769" s="22">
        <v>2295.8200000000002</v>
      </c>
      <c r="R4769" s="22">
        <v>0</v>
      </c>
      <c r="S4769" s="22">
        <v>0</v>
      </c>
      <c r="T4769" s="22">
        <v>2295.8200000000002</v>
      </c>
    </row>
    <row r="4770" spans="1:20" s="10" customFormat="1" outlineLevel="3" x14ac:dyDescent="0.35">
      <c r="A4770" s="10" t="s">
        <v>1725</v>
      </c>
      <c r="B4770" s="10" t="s">
        <v>1726</v>
      </c>
      <c r="C4770" s="15" t="s">
        <v>5405</v>
      </c>
      <c r="D4770" s="7" t="s">
        <v>5406</v>
      </c>
      <c r="E4770" s="10" t="s">
        <v>5406</v>
      </c>
      <c r="F4770" s="7" t="s">
        <v>4</v>
      </c>
      <c r="G4770" s="7" t="s">
        <v>12485</v>
      </c>
      <c r="H4770" s="7" t="s">
        <v>12779</v>
      </c>
      <c r="I4770" s="6" t="s">
        <v>12490</v>
      </c>
      <c r="J4770" s="7" t="s">
        <v>5407</v>
      </c>
      <c r="K4770" s="7" t="s">
        <v>4</v>
      </c>
      <c r="L4770" s="7" t="s">
        <v>4</v>
      </c>
      <c r="M4770" s="7" t="s">
        <v>5</v>
      </c>
      <c r="N4770" s="7" t="s">
        <v>5427</v>
      </c>
      <c r="O4770" s="21">
        <v>44510</v>
      </c>
      <c r="P4770" s="7" t="s">
        <v>7</v>
      </c>
      <c r="Q4770" s="22">
        <v>540.03</v>
      </c>
      <c r="R4770" s="22">
        <v>0</v>
      </c>
      <c r="S4770" s="22">
        <v>0</v>
      </c>
      <c r="T4770" s="22">
        <v>540.03</v>
      </c>
    </row>
    <row r="4771" spans="1:20" s="10" customFormat="1" outlineLevel="3" x14ac:dyDescent="0.35">
      <c r="A4771" s="10" t="s">
        <v>1725</v>
      </c>
      <c r="B4771" s="10" t="s">
        <v>1726</v>
      </c>
      <c r="C4771" s="15" t="s">
        <v>5405</v>
      </c>
      <c r="D4771" s="7" t="s">
        <v>5406</v>
      </c>
      <c r="E4771" s="10" t="s">
        <v>5406</v>
      </c>
      <c r="F4771" s="7" t="s">
        <v>4</v>
      </c>
      <c r="G4771" s="7" t="s">
        <v>12485</v>
      </c>
      <c r="H4771" s="7" t="s">
        <v>12780</v>
      </c>
      <c r="I4771" s="6" t="s">
        <v>12490</v>
      </c>
      <c r="J4771" s="7" t="s">
        <v>5407</v>
      </c>
      <c r="K4771" s="7" t="s">
        <v>4</v>
      </c>
      <c r="L4771" s="7" t="s">
        <v>4</v>
      </c>
      <c r="M4771" s="7" t="s">
        <v>5</v>
      </c>
      <c r="N4771" s="7" t="s">
        <v>5428</v>
      </c>
      <c r="O4771" s="21">
        <v>44558</v>
      </c>
      <c r="P4771" s="7" t="s">
        <v>7</v>
      </c>
      <c r="Q4771" s="22">
        <v>1028.1600000000001</v>
      </c>
      <c r="R4771" s="22">
        <v>0</v>
      </c>
      <c r="S4771" s="22">
        <v>0</v>
      </c>
      <c r="T4771" s="22">
        <v>1028.1600000000001</v>
      </c>
    </row>
    <row r="4772" spans="1:20" s="10" customFormat="1" outlineLevel="3" x14ac:dyDescent="0.35">
      <c r="A4772" s="10" t="s">
        <v>1725</v>
      </c>
      <c r="B4772" s="10" t="s">
        <v>1726</v>
      </c>
      <c r="C4772" s="15" t="s">
        <v>5405</v>
      </c>
      <c r="D4772" s="7" t="s">
        <v>5406</v>
      </c>
      <c r="E4772" s="10" t="s">
        <v>5406</v>
      </c>
      <c r="F4772" s="7" t="s">
        <v>4</v>
      </c>
      <c r="G4772" s="7" t="s">
        <v>12485</v>
      </c>
      <c r="H4772" s="7" t="s">
        <v>12781</v>
      </c>
      <c r="I4772" s="6" t="s">
        <v>12490</v>
      </c>
      <c r="J4772" s="7" t="s">
        <v>5407</v>
      </c>
      <c r="K4772" s="7" t="s">
        <v>4</v>
      </c>
      <c r="L4772" s="7" t="s">
        <v>4</v>
      </c>
      <c r="M4772" s="7" t="s">
        <v>5</v>
      </c>
      <c r="N4772" s="7" t="s">
        <v>5429</v>
      </c>
      <c r="O4772" s="21">
        <v>44550</v>
      </c>
      <c r="P4772" s="7" t="s">
        <v>7</v>
      </c>
      <c r="Q4772" s="22">
        <v>1355.23</v>
      </c>
      <c r="R4772" s="22">
        <v>0</v>
      </c>
      <c r="S4772" s="22">
        <v>0</v>
      </c>
      <c r="T4772" s="22">
        <v>1355.23</v>
      </c>
    </row>
    <row r="4773" spans="1:20" s="10" customFormat="1" outlineLevel="3" x14ac:dyDescent="0.35">
      <c r="A4773" s="10" t="s">
        <v>1725</v>
      </c>
      <c r="B4773" s="10" t="s">
        <v>1726</v>
      </c>
      <c r="C4773" s="15" t="s">
        <v>5405</v>
      </c>
      <c r="D4773" s="7" t="s">
        <v>5406</v>
      </c>
      <c r="E4773" s="10" t="s">
        <v>5406</v>
      </c>
      <c r="F4773" s="7" t="s">
        <v>4</v>
      </c>
      <c r="G4773" s="7" t="s">
        <v>12485</v>
      </c>
      <c r="H4773" s="7" t="s">
        <v>12782</v>
      </c>
      <c r="I4773" s="6" t="s">
        <v>12490</v>
      </c>
      <c r="J4773" s="7" t="s">
        <v>5407</v>
      </c>
      <c r="K4773" s="7" t="s">
        <v>4</v>
      </c>
      <c r="L4773" s="7" t="s">
        <v>4</v>
      </c>
      <c r="M4773" s="7" t="s">
        <v>5</v>
      </c>
      <c r="N4773" s="7" t="s">
        <v>5430</v>
      </c>
      <c r="O4773" s="21">
        <v>44550</v>
      </c>
      <c r="P4773" s="7" t="s">
        <v>7</v>
      </c>
      <c r="Q4773" s="22">
        <v>1995.89</v>
      </c>
      <c r="R4773" s="22">
        <v>0</v>
      </c>
      <c r="S4773" s="22">
        <v>0</v>
      </c>
      <c r="T4773" s="22">
        <v>1995.89</v>
      </c>
    </row>
    <row r="4774" spans="1:20" s="10" customFormat="1" outlineLevel="3" x14ac:dyDescent="0.35">
      <c r="A4774" s="10" t="s">
        <v>1725</v>
      </c>
      <c r="B4774" s="10" t="s">
        <v>1726</v>
      </c>
      <c r="C4774" s="15" t="s">
        <v>5405</v>
      </c>
      <c r="D4774" s="7" t="s">
        <v>5406</v>
      </c>
      <c r="E4774" s="10" t="s">
        <v>5406</v>
      </c>
      <c r="F4774" s="7" t="s">
        <v>4</v>
      </c>
      <c r="G4774" s="7" t="s">
        <v>12485</v>
      </c>
      <c r="H4774" s="7" t="s">
        <v>12783</v>
      </c>
      <c r="I4774" s="6" t="s">
        <v>12490</v>
      </c>
      <c r="J4774" s="7" t="s">
        <v>5407</v>
      </c>
      <c r="K4774" s="7" t="s">
        <v>4</v>
      </c>
      <c r="L4774" s="7" t="s">
        <v>4</v>
      </c>
      <c r="M4774" s="7" t="s">
        <v>5</v>
      </c>
      <c r="N4774" s="7" t="s">
        <v>5431</v>
      </c>
      <c r="O4774" s="21">
        <v>44558</v>
      </c>
      <c r="P4774" s="7" t="s">
        <v>7</v>
      </c>
      <c r="Q4774" s="22">
        <v>2066.9</v>
      </c>
      <c r="R4774" s="22">
        <v>0</v>
      </c>
      <c r="S4774" s="22">
        <v>0</v>
      </c>
      <c r="T4774" s="22">
        <v>2066.9</v>
      </c>
    </row>
    <row r="4775" spans="1:20" s="10" customFormat="1" outlineLevel="3" x14ac:dyDescent="0.35">
      <c r="A4775" s="10" t="s">
        <v>1725</v>
      </c>
      <c r="B4775" s="10" t="s">
        <v>1726</v>
      </c>
      <c r="C4775" s="15" t="s">
        <v>5405</v>
      </c>
      <c r="D4775" s="7" t="s">
        <v>5406</v>
      </c>
      <c r="E4775" s="10" t="s">
        <v>5406</v>
      </c>
      <c r="F4775" s="7" t="s">
        <v>4</v>
      </c>
      <c r="G4775" s="7" t="s">
        <v>12485</v>
      </c>
      <c r="H4775" s="7" t="s">
        <v>12784</v>
      </c>
      <c r="I4775" s="6" t="s">
        <v>12490</v>
      </c>
      <c r="J4775" s="7" t="s">
        <v>5407</v>
      </c>
      <c r="K4775" s="7" t="s">
        <v>4</v>
      </c>
      <c r="L4775" s="7" t="s">
        <v>4</v>
      </c>
      <c r="M4775" s="7" t="s">
        <v>5</v>
      </c>
      <c r="N4775" s="7" t="s">
        <v>5432</v>
      </c>
      <c r="O4775" s="21">
        <v>44567</v>
      </c>
      <c r="P4775" s="7" t="s">
        <v>7</v>
      </c>
      <c r="Q4775" s="22">
        <v>398.65</v>
      </c>
      <c r="R4775" s="22">
        <v>0</v>
      </c>
      <c r="S4775" s="22">
        <v>0</v>
      </c>
      <c r="T4775" s="22">
        <v>398.65</v>
      </c>
    </row>
    <row r="4776" spans="1:20" s="10" customFormat="1" outlineLevel="3" x14ac:dyDescent="0.35">
      <c r="A4776" s="10" t="s">
        <v>1725</v>
      </c>
      <c r="B4776" s="10" t="s">
        <v>1726</v>
      </c>
      <c r="C4776" s="15" t="s">
        <v>5405</v>
      </c>
      <c r="D4776" s="7" t="s">
        <v>5406</v>
      </c>
      <c r="E4776" s="10" t="s">
        <v>5406</v>
      </c>
      <c r="F4776" s="7" t="s">
        <v>4</v>
      </c>
      <c r="G4776" s="7" t="s">
        <v>12485</v>
      </c>
      <c r="H4776" s="7" t="s">
        <v>12785</v>
      </c>
      <c r="I4776" s="6" t="s">
        <v>12490</v>
      </c>
      <c r="J4776" s="7" t="s">
        <v>5407</v>
      </c>
      <c r="K4776" s="7" t="s">
        <v>4</v>
      </c>
      <c r="L4776" s="7" t="s">
        <v>4</v>
      </c>
      <c r="M4776" s="7" t="s">
        <v>5</v>
      </c>
      <c r="N4776" s="7" t="s">
        <v>5433</v>
      </c>
      <c r="O4776" s="21">
        <v>44567</v>
      </c>
      <c r="P4776" s="7" t="s">
        <v>7</v>
      </c>
      <c r="Q4776" s="22">
        <v>1362.8</v>
      </c>
      <c r="R4776" s="22">
        <v>0</v>
      </c>
      <c r="S4776" s="22">
        <v>0</v>
      </c>
      <c r="T4776" s="22">
        <v>1362.8</v>
      </c>
    </row>
    <row r="4777" spans="1:20" s="10" customFormat="1" outlineLevel="3" x14ac:dyDescent="0.35">
      <c r="A4777" s="10" t="s">
        <v>1725</v>
      </c>
      <c r="B4777" s="10" t="s">
        <v>1726</v>
      </c>
      <c r="C4777" s="15" t="s">
        <v>5405</v>
      </c>
      <c r="D4777" s="7" t="s">
        <v>5406</v>
      </c>
      <c r="E4777" s="10" t="s">
        <v>5406</v>
      </c>
      <c r="F4777" s="7" t="s">
        <v>4</v>
      </c>
      <c r="G4777" s="7" t="s">
        <v>12485</v>
      </c>
      <c r="H4777" s="7" t="s">
        <v>12786</v>
      </c>
      <c r="I4777" s="6" t="s">
        <v>12490</v>
      </c>
      <c r="J4777" s="7" t="s">
        <v>5407</v>
      </c>
      <c r="K4777" s="7" t="s">
        <v>4</v>
      </c>
      <c r="L4777" s="7" t="s">
        <v>4</v>
      </c>
      <c r="M4777" s="7" t="s">
        <v>5</v>
      </c>
      <c r="N4777" s="7" t="s">
        <v>5434</v>
      </c>
      <c r="O4777" s="21">
        <v>44567</v>
      </c>
      <c r="P4777" s="7" t="s">
        <v>7</v>
      </c>
      <c r="Q4777" s="22">
        <v>1431.03</v>
      </c>
      <c r="R4777" s="22">
        <v>0</v>
      </c>
      <c r="S4777" s="22">
        <v>0</v>
      </c>
      <c r="T4777" s="22">
        <v>1431.03</v>
      </c>
    </row>
    <row r="4778" spans="1:20" s="10" customFormat="1" outlineLevel="3" x14ac:dyDescent="0.35">
      <c r="A4778" s="10" t="s">
        <v>1725</v>
      </c>
      <c r="B4778" s="10" t="s">
        <v>1726</v>
      </c>
      <c r="C4778" s="15" t="s">
        <v>5405</v>
      </c>
      <c r="D4778" s="7" t="s">
        <v>5406</v>
      </c>
      <c r="E4778" s="10" t="s">
        <v>5406</v>
      </c>
      <c r="F4778" s="7" t="s">
        <v>4</v>
      </c>
      <c r="G4778" s="7" t="s">
        <v>12485</v>
      </c>
      <c r="H4778" s="7" t="s">
        <v>12787</v>
      </c>
      <c r="I4778" s="6" t="s">
        <v>12490</v>
      </c>
      <c r="J4778" s="7" t="s">
        <v>5407</v>
      </c>
      <c r="K4778" s="7" t="s">
        <v>4</v>
      </c>
      <c r="L4778" s="7" t="s">
        <v>4</v>
      </c>
      <c r="M4778" s="7" t="s">
        <v>5</v>
      </c>
      <c r="N4778" s="7" t="s">
        <v>5435</v>
      </c>
      <c r="O4778" s="21">
        <v>44623</v>
      </c>
      <c r="P4778" s="7" t="s">
        <v>7</v>
      </c>
      <c r="Q4778" s="22">
        <v>1354.28</v>
      </c>
      <c r="R4778" s="22">
        <v>0</v>
      </c>
      <c r="S4778" s="22">
        <v>0</v>
      </c>
      <c r="T4778" s="22">
        <v>1354.28</v>
      </c>
    </row>
    <row r="4779" spans="1:20" s="10" customFormat="1" outlineLevel="3" x14ac:dyDescent="0.35">
      <c r="A4779" s="10" t="s">
        <v>1725</v>
      </c>
      <c r="B4779" s="10" t="s">
        <v>1726</v>
      </c>
      <c r="C4779" s="15" t="s">
        <v>5405</v>
      </c>
      <c r="D4779" s="7" t="s">
        <v>5406</v>
      </c>
      <c r="E4779" s="10" t="s">
        <v>5406</v>
      </c>
      <c r="F4779" s="7" t="s">
        <v>4</v>
      </c>
      <c r="G4779" s="7" t="s">
        <v>12485</v>
      </c>
      <c r="H4779" s="7" t="s">
        <v>12788</v>
      </c>
      <c r="I4779" s="6" t="s">
        <v>12490</v>
      </c>
      <c r="J4779" s="7" t="s">
        <v>5407</v>
      </c>
      <c r="K4779" s="7" t="s">
        <v>4</v>
      </c>
      <c r="L4779" s="7" t="s">
        <v>4</v>
      </c>
      <c r="M4779" s="7" t="s">
        <v>5</v>
      </c>
      <c r="N4779" s="7" t="s">
        <v>5436</v>
      </c>
      <c r="O4779" s="21">
        <v>44623</v>
      </c>
      <c r="P4779" s="7" t="s">
        <v>7</v>
      </c>
      <c r="Q4779" s="22">
        <v>1332.5</v>
      </c>
      <c r="R4779" s="22">
        <v>0</v>
      </c>
      <c r="S4779" s="22">
        <v>0</v>
      </c>
      <c r="T4779" s="22">
        <v>1332.5</v>
      </c>
    </row>
    <row r="4780" spans="1:20" s="10" customFormat="1" outlineLevel="3" x14ac:dyDescent="0.35">
      <c r="A4780" s="10" t="s">
        <v>1725</v>
      </c>
      <c r="B4780" s="10" t="s">
        <v>1726</v>
      </c>
      <c r="C4780" s="15" t="s">
        <v>5405</v>
      </c>
      <c r="D4780" s="7" t="s">
        <v>5406</v>
      </c>
      <c r="E4780" s="10" t="s">
        <v>5406</v>
      </c>
      <c r="F4780" s="7" t="s">
        <v>4</v>
      </c>
      <c r="G4780" s="7" t="s">
        <v>12485</v>
      </c>
      <c r="H4780" s="7" t="s">
        <v>12789</v>
      </c>
      <c r="I4780" s="6" t="s">
        <v>12490</v>
      </c>
      <c r="J4780" s="7" t="s">
        <v>5407</v>
      </c>
      <c r="K4780" s="7" t="s">
        <v>4</v>
      </c>
      <c r="L4780" s="7" t="s">
        <v>4</v>
      </c>
      <c r="M4780" s="7" t="s">
        <v>5</v>
      </c>
      <c r="N4780" s="7" t="s">
        <v>5437</v>
      </c>
      <c r="O4780" s="21">
        <v>44623</v>
      </c>
      <c r="P4780" s="7" t="s">
        <v>7</v>
      </c>
      <c r="Q4780" s="22">
        <v>1593.08</v>
      </c>
      <c r="R4780" s="22">
        <v>0</v>
      </c>
      <c r="S4780" s="22">
        <v>0</v>
      </c>
      <c r="T4780" s="22">
        <v>1593.08</v>
      </c>
    </row>
    <row r="4781" spans="1:20" s="10" customFormat="1" outlineLevel="3" x14ac:dyDescent="0.35">
      <c r="A4781" s="10" t="s">
        <v>1725</v>
      </c>
      <c r="B4781" s="10" t="s">
        <v>1726</v>
      </c>
      <c r="C4781" s="15" t="s">
        <v>5405</v>
      </c>
      <c r="D4781" s="7" t="s">
        <v>5406</v>
      </c>
      <c r="E4781" s="10" t="s">
        <v>5406</v>
      </c>
      <c r="F4781" s="7" t="s">
        <v>4</v>
      </c>
      <c r="G4781" s="7" t="s">
        <v>12485</v>
      </c>
      <c r="H4781" s="7" t="s">
        <v>12790</v>
      </c>
      <c r="I4781" s="6" t="s">
        <v>12490</v>
      </c>
      <c r="J4781" s="7" t="s">
        <v>5407</v>
      </c>
      <c r="K4781" s="7" t="s">
        <v>4</v>
      </c>
      <c r="L4781" s="7" t="s">
        <v>4</v>
      </c>
      <c r="M4781" s="7" t="s">
        <v>5</v>
      </c>
      <c r="N4781" s="7" t="s">
        <v>5438</v>
      </c>
      <c r="O4781" s="21">
        <v>44623</v>
      </c>
      <c r="P4781" s="7" t="s">
        <v>7</v>
      </c>
      <c r="Q4781" s="22">
        <v>429.31</v>
      </c>
      <c r="R4781" s="22">
        <v>0</v>
      </c>
      <c r="S4781" s="22">
        <v>0</v>
      </c>
      <c r="T4781" s="22">
        <v>429.31</v>
      </c>
    </row>
    <row r="4782" spans="1:20" s="10" customFormat="1" outlineLevel="3" x14ac:dyDescent="0.35">
      <c r="A4782" s="10" t="s">
        <v>1725</v>
      </c>
      <c r="B4782" s="10" t="s">
        <v>1726</v>
      </c>
      <c r="C4782" s="15" t="s">
        <v>5405</v>
      </c>
      <c r="D4782" s="7" t="s">
        <v>5406</v>
      </c>
      <c r="E4782" s="10" t="s">
        <v>5406</v>
      </c>
      <c r="F4782" s="7" t="s">
        <v>4</v>
      </c>
      <c r="G4782" s="7" t="s">
        <v>12485</v>
      </c>
      <c r="H4782" s="7" t="s">
        <v>12791</v>
      </c>
      <c r="I4782" s="6" t="s">
        <v>12490</v>
      </c>
      <c r="J4782" s="7" t="s">
        <v>5407</v>
      </c>
      <c r="K4782" s="7" t="s">
        <v>4</v>
      </c>
      <c r="L4782" s="7" t="s">
        <v>4</v>
      </c>
      <c r="M4782" s="7" t="s">
        <v>5</v>
      </c>
      <c r="N4782" s="7" t="s">
        <v>5439</v>
      </c>
      <c r="O4782" s="21">
        <v>44638</v>
      </c>
      <c r="P4782" s="7" t="s">
        <v>7</v>
      </c>
      <c r="Q4782" s="22">
        <v>629.91</v>
      </c>
      <c r="R4782" s="22">
        <v>0</v>
      </c>
      <c r="S4782" s="22">
        <v>0</v>
      </c>
      <c r="T4782" s="22">
        <v>629.91</v>
      </c>
    </row>
    <row r="4783" spans="1:20" s="10" customFormat="1" outlineLevel="3" x14ac:dyDescent="0.35">
      <c r="A4783" s="10" t="s">
        <v>1725</v>
      </c>
      <c r="B4783" s="10" t="s">
        <v>1726</v>
      </c>
      <c r="C4783" s="15" t="s">
        <v>5405</v>
      </c>
      <c r="D4783" s="7" t="s">
        <v>5406</v>
      </c>
      <c r="E4783" s="10" t="s">
        <v>5406</v>
      </c>
      <c r="F4783" s="7" t="s">
        <v>4</v>
      </c>
      <c r="G4783" s="7" t="s">
        <v>12485</v>
      </c>
      <c r="H4783" s="7" t="s">
        <v>12792</v>
      </c>
      <c r="I4783" s="6" t="s">
        <v>12490</v>
      </c>
      <c r="J4783" s="7" t="s">
        <v>5407</v>
      </c>
      <c r="K4783" s="7" t="s">
        <v>4</v>
      </c>
      <c r="L4783" s="7" t="s">
        <v>4</v>
      </c>
      <c r="M4783" s="7" t="s">
        <v>5</v>
      </c>
      <c r="N4783" s="7" t="s">
        <v>5440</v>
      </c>
      <c r="O4783" s="21">
        <v>44638</v>
      </c>
      <c r="P4783" s="7" t="s">
        <v>7</v>
      </c>
      <c r="Q4783" s="22">
        <v>2657.24</v>
      </c>
      <c r="R4783" s="22">
        <v>0</v>
      </c>
      <c r="S4783" s="22">
        <v>0</v>
      </c>
      <c r="T4783" s="22">
        <v>2657.24</v>
      </c>
    </row>
    <row r="4784" spans="1:20" s="10" customFormat="1" outlineLevel="3" x14ac:dyDescent="0.35">
      <c r="A4784" s="10" t="s">
        <v>1725</v>
      </c>
      <c r="B4784" s="10" t="s">
        <v>1726</v>
      </c>
      <c r="C4784" s="15" t="s">
        <v>5405</v>
      </c>
      <c r="D4784" s="7" t="s">
        <v>5406</v>
      </c>
      <c r="E4784" s="10" t="s">
        <v>5406</v>
      </c>
      <c r="F4784" s="7" t="s">
        <v>4</v>
      </c>
      <c r="G4784" s="7" t="s">
        <v>12485</v>
      </c>
      <c r="H4784" s="7" t="s">
        <v>12793</v>
      </c>
      <c r="I4784" s="6" t="s">
        <v>12490</v>
      </c>
      <c r="J4784" s="7" t="s">
        <v>5407</v>
      </c>
      <c r="K4784" s="7" t="s">
        <v>4</v>
      </c>
      <c r="L4784" s="7" t="s">
        <v>4</v>
      </c>
      <c r="M4784" s="7" t="s">
        <v>5</v>
      </c>
      <c r="N4784" s="7" t="s">
        <v>5441</v>
      </c>
      <c r="O4784" s="21">
        <v>44638</v>
      </c>
      <c r="P4784" s="7" t="s">
        <v>7</v>
      </c>
      <c r="Q4784" s="22">
        <v>299.56</v>
      </c>
      <c r="R4784" s="22">
        <v>0</v>
      </c>
      <c r="S4784" s="22">
        <v>0</v>
      </c>
      <c r="T4784" s="22">
        <v>299.56</v>
      </c>
    </row>
    <row r="4785" spans="1:20" s="10" customFormat="1" outlineLevel="3" x14ac:dyDescent="0.35">
      <c r="A4785" s="10" t="s">
        <v>1725</v>
      </c>
      <c r="B4785" s="10" t="s">
        <v>1726</v>
      </c>
      <c r="C4785" s="15" t="s">
        <v>5405</v>
      </c>
      <c r="D4785" s="7" t="s">
        <v>5406</v>
      </c>
      <c r="E4785" s="10" t="s">
        <v>5406</v>
      </c>
      <c r="F4785" s="7" t="s">
        <v>4</v>
      </c>
      <c r="G4785" s="7" t="s">
        <v>12485</v>
      </c>
      <c r="H4785" s="7" t="s">
        <v>12794</v>
      </c>
      <c r="I4785" s="6" t="s">
        <v>12490</v>
      </c>
      <c r="J4785" s="7" t="s">
        <v>5407</v>
      </c>
      <c r="K4785" s="7" t="s">
        <v>4</v>
      </c>
      <c r="L4785" s="7" t="s">
        <v>4</v>
      </c>
      <c r="M4785" s="7" t="s">
        <v>5</v>
      </c>
      <c r="N4785" s="7" t="s">
        <v>5442</v>
      </c>
      <c r="O4785" s="21">
        <v>44659</v>
      </c>
      <c r="P4785" s="7" t="s">
        <v>7</v>
      </c>
      <c r="Q4785" s="22">
        <v>2476.9499999999998</v>
      </c>
      <c r="R4785" s="22">
        <v>0</v>
      </c>
      <c r="S4785" s="22">
        <v>0</v>
      </c>
      <c r="T4785" s="22">
        <v>2476.9499999999998</v>
      </c>
    </row>
    <row r="4786" spans="1:20" s="10" customFormat="1" outlineLevel="3" x14ac:dyDescent="0.35">
      <c r="A4786" s="10" t="s">
        <v>1725</v>
      </c>
      <c r="B4786" s="10" t="s">
        <v>1726</v>
      </c>
      <c r="C4786" s="15" t="s">
        <v>5405</v>
      </c>
      <c r="D4786" s="7" t="s">
        <v>5406</v>
      </c>
      <c r="E4786" s="10" t="s">
        <v>5406</v>
      </c>
      <c r="F4786" s="7" t="s">
        <v>4</v>
      </c>
      <c r="G4786" s="7" t="s">
        <v>12485</v>
      </c>
      <c r="H4786" s="7" t="s">
        <v>12795</v>
      </c>
      <c r="I4786" s="6" t="s">
        <v>12490</v>
      </c>
      <c r="J4786" s="7" t="s">
        <v>5407</v>
      </c>
      <c r="K4786" s="7" t="s">
        <v>4</v>
      </c>
      <c r="L4786" s="7" t="s">
        <v>4</v>
      </c>
      <c r="M4786" s="7" t="s">
        <v>5</v>
      </c>
      <c r="N4786" s="7" t="s">
        <v>5443</v>
      </c>
      <c r="O4786" s="21">
        <v>44659</v>
      </c>
      <c r="P4786" s="7" t="s">
        <v>7</v>
      </c>
      <c r="Q4786" s="22">
        <v>587.29999999999995</v>
      </c>
      <c r="R4786" s="22">
        <v>0</v>
      </c>
      <c r="S4786" s="22">
        <v>0</v>
      </c>
      <c r="T4786" s="22">
        <v>587.29999999999995</v>
      </c>
    </row>
    <row r="4787" spans="1:20" s="10" customFormat="1" outlineLevel="3" x14ac:dyDescent="0.35">
      <c r="A4787" s="10" t="s">
        <v>1725</v>
      </c>
      <c r="B4787" s="10" t="s">
        <v>1726</v>
      </c>
      <c r="C4787" s="15" t="s">
        <v>5405</v>
      </c>
      <c r="D4787" s="7" t="s">
        <v>5406</v>
      </c>
      <c r="E4787" s="10" t="s">
        <v>5406</v>
      </c>
      <c r="F4787" s="7" t="s">
        <v>4</v>
      </c>
      <c r="G4787" s="7" t="s">
        <v>12485</v>
      </c>
      <c r="H4787" s="7" t="s">
        <v>12796</v>
      </c>
      <c r="I4787" s="6" t="s">
        <v>12490</v>
      </c>
      <c r="J4787" s="7" t="s">
        <v>5407</v>
      </c>
      <c r="K4787" s="7" t="s">
        <v>4</v>
      </c>
      <c r="L4787" s="7" t="s">
        <v>4</v>
      </c>
      <c r="M4787" s="7" t="s">
        <v>5</v>
      </c>
      <c r="N4787" s="7" t="s">
        <v>5444</v>
      </c>
      <c r="O4787" s="21">
        <v>44671</v>
      </c>
      <c r="P4787" s="7" t="s">
        <v>7</v>
      </c>
      <c r="Q4787" s="22">
        <v>702.37</v>
      </c>
      <c r="R4787" s="22">
        <v>0</v>
      </c>
      <c r="S4787" s="22">
        <v>0</v>
      </c>
      <c r="T4787" s="22">
        <v>702.37</v>
      </c>
    </row>
    <row r="4788" spans="1:20" s="10" customFormat="1" outlineLevel="3" x14ac:dyDescent="0.35">
      <c r="A4788" s="10" t="s">
        <v>1725</v>
      </c>
      <c r="B4788" s="10" t="s">
        <v>1726</v>
      </c>
      <c r="C4788" s="15" t="s">
        <v>5405</v>
      </c>
      <c r="D4788" s="7" t="s">
        <v>5406</v>
      </c>
      <c r="E4788" s="10" t="s">
        <v>5406</v>
      </c>
      <c r="F4788" s="7" t="s">
        <v>4</v>
      </c>
      <c r="G4788" s="7" t="s">
        <v>12485</v>
      </c>
      <c r="H4788" s="7" t="s">
        <v>12797</v>
      </c>
      <c r="I4788" s="6" t="s">
        <v>12490</v>
      </c>
      <c r="J4788" s="7" t="s">
        <v>5407</v>
      </c>
      <c r="K4788" s="7" t="s">
        <v>4</v>
      </c>
      <c r="L4788" s="7" t="s">
        <v>4</v>
      </c>
      <c r="M4788" s="7" t="s">
        <v>5</v>
      </c>
      <c r="N4788" s="7" t="s">
        <v>5445</v>
      </c>
      <c r="O4788" s="21">
        <v>44671</v>
      </c>
      <c r="P4788" s="7" t="s">
        <v>7</v>
      </c>
      <c r="Q4788" s="22">
        <v>1360.61</v>
      </c>
      <c r="R4788" s="22">
        <v>0</v>
      </c>
      <c r="S4788" s="22">
        <v>0</v>
      </c>
      <c r="T4788" s="22">
        <v>1360.61</v>
      </c>
    </row>
    <row r="4789" spans="1:20" s="10" customFormat="1" outlineLevel="3" x14ac:dyDescent="0.35">
      <c r="A4789" s="10" t="s">
        <v>1725</v>
      </c>
      <c r="B4789" s="10" t="s">
        <v>1726</v>
      </c>
      <c r="C4789" s="15" t="s">
        <v>5405</v>
      </c>
      <c r="D4789" s="7" t="s">
        <v>5406</v>
      </c>
      <c r="E4789" s="10" t="s">
        <v>5406</v>
      </c>
      <c r="F4789" s="7" t="s">
        <v>4</v>
      </c>
      <c r="G4789" s="7" t="s">
        <v>12485</v>
      </c>
      <c r="H4789" s="7" t="s">
        <v>12798</v>
      </c>
      <c r="I4789" s="6" t="s">
        <v>12490</v>
      </c>
      <c r="J4789" s="7" t="s">
        <v>5407</v>
      </c>
      <c r="K4789" s="7" t="s">
        <v>4</v>
      </c>
      <c r="L4789" s="7" t="s">
        <v>4</v>
      </c>
      <c r="M4789" s="7" t="s">
        <v>5</v>
      </c>
      <c r="N4789" s="7" t="s">
        <v>5446</v>
      </c>
      <c r="O4789" s="21">
        <v>44734</v>
      </c>
      <c r="P4789" s="7" t="s">
        <v>7</v>
      </c>
      <c r="Q4789" s="22">
        <v>2317.66</v>
      </c>
      <c r="R4789" s="22">
        <v>0</v>
      </c>
      <c r="S4789" s="22">
        <v>0</v>
      </c>
      <c r="T4789" s="22">
        <v>2317.66</v>
      </c>
    </row>
    <row r="4790" spans="1:20" s="10" customFormat="1" outlineLevel="3" x14ac:dyDescent="0.35">
      <c r="A4790" s="10" t="s">
        <v>1725</v>
      </c>
      <c r="B4790" s="10" t="s">
        <v>1726</v>
      </c>
      <c r="C4790" s="15" t="s">
        <v>5405</v>
      </c>
      <c r="D4790" s="7" t="s">
        <v>5406</v>
      </c>
      <c r="E4790" s="10" t="s">
        <v>5406</v>
      </c>
      <c r="F4790" s="7" t="s">
        <v>4</v>
      </c>
      <c r="G4790" s="7" t="s">
        <v>12485</v>
      </c>
      <c r="H4790" s="7" t="s">
        <v>12799</v>
      </c>
      <c r="I4790" s="6" t="s">
        <v>12490</v>
      </c>
      <c r="J4790" s="7" t="s">
        <v>5407</v>
      </c>
      <c r="K4790" s="7" t="s">
        <v>4</v>
      </c>
      <c r="L4790" s="7" t="s">
        <v>4</v>
      </c>
      <c r="M4790" s="7" t="s">
        <v>5</v>
      </c>
      <c r="N4790" s="7" t="s">
        <v>5447</v>
      </c>
      <c r="O4790" s="21">
        <v>44734</v>
      </c>
      <c r="P4790" s="7" t="s">
        <v>7</v>
      </c>
      <c r="Q4790" s="22">
        <v>614.6</v>
      </c>
      <c r="R4790" s="22">
        <v>0</v>
      </c>
      <c r="S4790" s="22">
        <v>0</v>
      </c>
      <c r="T4790" s="22">
        <v>614.6</v>
      </c>
    </row>
    <row r="4791" spans="1:20" s="10" customFormat="1" outlineLevel="3" x14ac:dyDescent="0.35">
      <c r="A4791" s="10" t="s">
        <v>1725</v>
      </c>
      <c r="B4791" s="10" t="s">
        <v>1726</v>
      </c>
      <c r="C4791" s="15" t="s">
        <v>5405</v>
      </c>
      <c r="D4791" s="7" t="s">
        <v>5406</v>
      </c>
      <c r="E4791" s="10" t="s">
        <v>5406</v>
      </c>
      <c r="F4791" s="7" t="s">
        <v>4</v>
      </c>
      <c r="G4791" s="7" t="s">
        <v>12485</v>
      </c>
      <c r="H4791" s="7" t="s">
        <v>12800</v>
      </c>
      <c r="I4791" s="6" t="s">
        <v>12490</v>
      </c>
      <c r="J4791" s="7" t="s">
        <v>5407</v>
      </c>
      <c r="K4791" s="7" t="s">
        <v>4</v>
      </c>
      <c r="L4791" s="7" t="s">
        <v>4</v>
      </c>
      <c r="M4791" s="7" t="s">
        <v>5</v>
      </c>
      <c r="N4791" s="7" t="s">
        <v>5448</v>
      </c>
      <c r="O4791" s="21">
        <v>44734</v>
      </c>
      <c r="P4791" s="7" t="s">
        <v>7</v>
      </c>
      <c r="Q4791" s="22">
        <v>777.62</v>
      </c>
      <c r="R4791" s="22">
        <v>0</v>
      </c>
      <c r="S4791" s="22">
        <v>0</v>
      </c>
      <c r="T4791" s="22">
        <v>777.62</v>
      </c>
    </row>
    <row r="4792" spans="1:20" s="10" customFormat="1" outlineLevel="3" x14ac:dyDescent="0.35">
      <c r="A4792" s="10" t="s">
        <v>1725</v>
      </c>
      <c r="B4792" s="10" t="s">
        <v>1726</v>
      </c>
      <c r="C4792" s="15" t="s">
        <v>5405</v>
      </c>
      <c r="D4792" s="7" t="s">
        <v>5406</v>
      </c>
      <c r="E4792" s="10" t="s">
        <v>5406</v>
      </c>
      <c r="F4792" s="7" t="s">
        <v>4</v>
      </c>
      <c r="G4792" s="7" t="s">
        <v>12485</v>
      </c>
      <c r="H4792" s="7" t="s">
        <v>12801</v>
      </c>
      <c r="I4792" s="6" t="s">
        <v>12490</v>
      </c>
      <c r="J4792" s="7" t="s">
        <v>5407</v>
      </c>
      <c r="K4792" s="7" t="s">
        <v>4</v>
      </c>
      <c r="L4792" s="7" t="s">
        <v>4</v>
      </c>
      <c r="M4792" s="7" t="s">
        <v>5</v>
      </c>
      <c r="N4792" s="7" t="s">
        <v>5449</v>
      </c>
      <c r="O4792" s="21">
        <v>44734</v>
      </c>
      <c r="P4792" s="7" t="s">
        <v>7</v>
      </c>
      <c r="Q4792" s="22">
        <v>2770.04</v>
      </c>
      <c r="R4792" s="22">
        <v>0</v>
      </c>
      <c r="S4792" s="22">
        <v>0</v>
      </c>
      <c r="T4792" s="22">
        <v>2770.04</v>
      </c>
    </row>
    <row r="4793" spans="1:20" s="10" customFormat="1" outlineLevel="3" x14ac:dyDescent="0.35">
      <c r="A4793" s="10" t="s">
        <v>1725</v>
      </c>
      <c r="B4793" s="10" t="s">
        <v>1726</v>
      </c>
      <c r="C4793" s="15" t="s">
        <v>5405</v>
      </c>
      <c r="D4793" s="7" t="s">
        <v>5406</v>
      </c>
      <c r="E4793" s="10" t="s">
        <v>5406</v>
      </c>
      <c r="F4793" s="7" t="s">
        <v>4</v>
      </c>
      <c r="G4793" s="7" t="s">
        <v>12485</v>
      </c>
      <c r="H4793" s="7" t="s">
        <v>12802</v>
      </c>
      <c r="I4793" s="6" t="s">
        <v>12490</v>
      </c>
      <c r="J4793" s="7" t="s">
        <v>5407</v>
      </c>
      <c r="K4793" s="7" t="s">
        <v>4</v>
      </c>
      <c r="L4793" s="7" t="s">
        <v>4</v>
      </c>
      <c r="M4793" s="7" t="s">
        <v>5</v>
      </c>
      <c r="N4793" s="7" t="s">
        <v>5450</v>
      </c>
      <c r="O4793" s="21">
        <v>44734</v>
      </c>
      <c r="P4793" s="7" t="s">
        <v>7</v>
      </c>
      <c r="Q4793" s="22">
        <v>377.81</v>
      </c>
      <c r="R4793" s="22">
        <v>0</v>
      </c>
      <c r="S4793" s="22">
        <v>0</v>
      </c>
      <c r="T4793" s="22">
        <v>377.81</v>
      </c>
    </row>
    <row r="4794" spans="1:20" s="10" customFormat="1" outlineLevel="3" x14ac:dyDescent="0.35">
      <c r="A4794" s="10" t="s">
        <v>1725</v>
      </c>
      <c r="B4794" s="10" t="s">
        <v>1726</v>
      </c>
      <c r="C4794" s="15" t="s">
        <v>5405</v>
      </c>
      <c r="D4794" s="7" t="s">
        <v>5406</v>
      </c>
      <c r="E4794" s="10" t="s">
        <v>5406</v>
      </c>
      <c r="F4794" s="7" t="s">
        <v>4</v>
      </c>
      <c r="G4794" s="7" t="s">
        <v>12485</v>
      </c>
      <c r="H4794" s="7" t="s">
        <v>12803</v>
      </c>
      <c r="I4794" s="6" t="s">
        <v>12490</v>
      </c>
      <c r="J4794" s="7" t="s">
        <v>5407</v>
      </c>
      <c r="K4794" s="7" t="s">
        <v>4</v>
      </c>
      <c r="L4794" s="7" t="s">
        <v>4</v>
      </c>
      <c r="M4794" s="7" t="s">
        <v>5</v>
      </c>
      <c r="N4794" s="7" t="s">
        <v>5451</v>
      </c>
      <c r="O4794" s="21">
        <v>44734</v>
      </c>
      <c r="P4794" s="7" t="s">
        <v>7</v>
      </c>
      <c r="Q4794" s="22">
        <v>1355.15</v>
      </c>
      <c r="R4794" s="22">
        <v>0</v>
      </c>
      <c r="S4794" s="22">
        <v>0</v>
      </c>
      <c r="T4794" s="22">
        <v>1355.15</v>
      </c>
    </row>
    <row r="4795" spans="1:20" s="10" customFormat="1" outlineLevel="3" x14ac:dyDescent="0.35">
      <c r="A4795" s="10" t="s">
        <v>1725</v>
      </c>
      <c r="B4795" s="10" t="s">
        <v>1726</v>
      </c>
      <c r="C4795" s="15" t="s">
        <v>5405</v>
      </c>
      <c r="D4795" s="7" t="s">
        <v>5406</v>
      </c>
      <c r="E4795" s="10" t="s">
        <v>5406</v>
      </c>
      <c r="F4795" s="7" t="s">
        <v>4</v>
      </c>
      <c r="G4795" s="7" t="s">
        <v>12485</v>
      </c>
      <c r="H4795" s="7" t="s">
        <v>12804</v>
      </c>
      <c r="I4795" s="6" t="s">
        <v>12490</v>
      </c>
      <c r="J4795" s="7" t="s">
        <v>5407</v>
      </c>
      <c r="K4795" s="7" t="s">
        <v>4</v>
      </c>
      <c r="L4795" s="7" t="s">
        <v>4</v>
      </c>
      <c r="M4795" s="7" t="s">
        <v>5</v>
      </c>
      <c r="N4795" s="7" t="s">
        <v>5452</v>
      </c>
      <c r="O4795" s="21">
        <v>44739</v>
      </c>
      <c r="P4795" s="7" t="s">
        <v>7</v>
      </c>
      <c r="Q4795" s="22">
        <v>481.18</v>
      </c>
      <c r="R4795" s="22">
        <v>0</v>
      </c>
      <c r="S4795" s="22">
        <v>0</v>
      </c>
      <c r="T4795" s="22">
        <v>481.18</v>
      </c>
    </row>
    <row r="4796" spans="1:20" s="10" customFormat="1" outlineLevel="3" x14ac:dyDescent="0.35">
      <c r="A4796" s="10" t="s">
        <v>1725</v>
      </c>
      <c r="B4796" s="10" t="s">
        <v>1726</v>
      </c>
      <c r="C4796" s="15" t="s">
        <v>5405</v>
      </c>
      <c r="D4796" s="7" t="s">
        <v>5406</v>
      </c>
      <c r="E4796" s="10" t="s">
        <v>5406</v>
      </c>
      <c r="F4796" s="7" t="s">
        <v>4</v>
      </c>
      <c r="G4796" s="7" t="s">
        <v>12485</v>
      </c>
      <c r="H4796" s="7" t="s">
        <v>12805</v>
      </c>
      <c r="I4796" s="6" t="s">
        <v>12490</v>
      </c>
      <c r="J4796" s="7" t="s">
        <v>5407</v>
      </c>
      <c r="K4796" s="7" t="s">
        <v>4</v>
      </c>
      <c r="L4796" s="7" t="s">
        <v>4</v>
      </c>
      <c r="M4796" s="7" t="s">
        <v>5</v>
      </c>
      <c r="N4796" s="7" t="s">
        <v>5453</v>
      </c>
      <c r="O4796" s="21">
        <v>44739</v>
      </c>
      <c r="P4796" s="7" t="s">
        <v>7</v>
      </c>
      <c r="Q4796" s="22">
        <v>777.21</v>
      </c>
      <c r="R4796" s="22">
        <v>0</v>
      </c>
      <c r="S4796" s="22">
        <v>0</v>
      </c>
      <c r="T4796" s="22">
        <v>777.21</v>
      </c>
    </row>
    <row r="4797" spans="1:20" s="10" customFormat="1" outlineLevel="3" x14ac:dyDescent="0.35">
      <c r="A4797" s="10" t="s">
        <v>1725</v>
      </c>
      <c r="B4797" s="10" t="s">
        <v>1726</v>
      </c>
      <c r="C4797" s="15" t="s">
        <v>5405</v>
      </c>
      <c r="D4797" s="7" t="s">
        <v>5406</v>
      </c>
      <c r="E4797" s="10" t="s">
        <v>5406</v>
      </c>
      <c r="F4797" s="7" t="s">
        <v>4</v>
      </c>
      <c r="G4797" s="7" t="s">
        <v>12485</v>
      </c>
      <c r="H4797" s="7" t="s">
        <v>12806</v>
      </c>
      <c r="I4797" s="6" t="s">
        <v>12490</v>
      </c>
      <c r="J4797" s="7" t="s">
        <v>5407</v>
      </c>
      <c r="K4797" s="7" t="s">
        <v>4</v>
      </c>
      <c r="L4797" s="7" t="s">
        <v>4</v>
      </c>
      <c r="M4797" s="7" t="s">
        <v>5</v>
      </c>
      <c r="N4797" s="7" t="s">
        <v>5454</v>
      </c>
      <c r="O4797" s="21">
        <v>44739</v>
      </c>
      <c r="P4797" s="7" t="s">
        <v>7</v>
      </c>
      <c r="Q4797" s="22">
        <v>639.82000000000005</v>
      </c>
      <c r="R4797" s="22">
        <v>0</v>
      </c>
      <c r="S4797" s="22">
        <v>0</v>
      </c>
      <c r="T4797" s="22">
        <v>639.82000000000005</v>
      </c>
    </row>
    <row r="4798" spans="1:20" s="10" customFormat="1" outlineLevel="4" x14ac:dyDescent="0.35">
      <c r="A4798" s="10" t="s">
        <v>1725</v>
      </c>
      <c r="B4798" s="10" t="s">
        <v>1726</v>
      </c>
      <c r="C4798" s="15" t="s">
        <v>5405</v>
      </c>
      <c r="D4798" s="7" t="s">
        <v>5406</v>
      </c>
      <c r="E4798" s="10" t="s">
        <v>5406</v>
      </c>
      <c r="F4798" s="7" t="s">
        <v>4</v>
      </c>
      <c r="G4798" s="7" t="s">
        <v>12485</v>
      </c>
      <c r="H4798" s="7" t="s">
        <v>5455</v>
      </c>
      <c r="I4798" s="6" t="s">
        <v>5456</v>
      </c>
      <c r="J4798" s="7" t="s">
        <v>5407</v>
      </c>
      <c r="K4798" s="7" t="s">
        <v>4</v>
      </c>
      <c r="L4798" s="7" t="s">
        <v>4</v>
      </c>
      <c r="M4798" s="7" t="s">
        <v>5</v>
      </c>
      <c r="N4798" s="7" t="s">
        <v>5408</v>
      </c>
      <c r="O4798" s="21">
        <v>44383</v>
      </c>
      <c r="P4798" s="7" t="s">
        <v>7</v>
      </c>
      <c r="Q4798" s="22">
        <v>446.48</v>
      </c>
      <c r="R4798" s="22">
        <v>0</v>
      </c>
      <c r="S4798" s="22">
        <v>446.48</v>
      </c>
      <c r="T4798" s="22">
        <v>0</v>
      </c>
    </row>
    <row r="4799" spans="1:20" s="10" customFormat="1" outlineLevel="4" x14ac:dyDescent="0.35">
      <c r="A4799" s="10" t="s">
        <v>1725</v>
      </c>
      <c r="B4799" s="10" t="s">
        <v>1726</v>
      </c>
      <c r="C4799" s="15" t="s">
        <v>5405</v>
      </c>
      <c r="D4799" s="7" t="s">
        <v>5406</v>
      </c>
      <c r="E4799" s="10" t="s">
        <v>5406</v>
      </c>
      <c r="F4799" s="7" t="s">
        <v>4</v>
      </c>
      <c r="G4799" s="7" t="s">
        <v>12485</v>
      </c>
      <c r="H4799" s="7" t="s">
        <v>5455</v>
      </c>
      <c r="I4799" s="6" t="s">
        <v>5456</v>
      </c>
      <c r="J4799" s="7" t="s">
        <v>5407</v>
      </c>
      <c r="K4799" s="7" t="s">
        <v>4</v>
      </c>
      <c r="L4799" s="7" t="s">
        <v>4</v>
      </c>
      <c r="M4799" s="7" t="s">
        <v>5</v>
      </c>
      <c r="N4799" s="7" t="s">
        <v>5409</v>
      </c>
      <c r="O4799" s="21">
        <v>44383</v>
      </c>
      <c r="P4799" s="7" t="s">
        <v>7</v>
      </c>
      <c r="Q4799" s="22">
        <v>1194.26</v>
      </c>
      <c r="R4799" s="22">
        <v>0</v>
      </c>
      <c r="S4799" s="22">
        <v>1194.26</v>
      </c>
      <c r="T4799" s="22">
        <v>0</v>
      </c>
    </row>
    <row r="4800" spans="1:20" s="10" customFormat="1" outlineLevel="4" x14ac:dyDescent="0.35">
      <c r="A4800" s="10" t="s">
        <v>1725</v>
      </c>
      <c r="B4800" s="10" t="s">
        <v>1726</v>
      </c>
      <c r="C4800" s="15" t="s">
        <v>5405</v>
      </c>
      <c r="D4800" s="7" t="s">
        <v>5406</v>
      </c>
      <c r="E4800" s="10" t="s">
        <v>5406</v>
      </c>
      <c r="F4800" s="7" t="s">
        <v>4</v>
      </c>
      <c r="G4800" s="7" t="s">
        <v>12485</v>
      </c>
      <c r="H4800" s="7" t="s">
        <v>5455</v>
      </c>
      <c r="I4800" s="6" t="s">
        <v>5456</v>
      </c>
      <c r="J4800" s="7" t="s">
        <v>5407</v>
      </c>
      <c r="K4800" s="7" t="s">
        <v>4</v>
      </c>
      <c r="L4800" s="7" t="s">
        <v>4</v>
      </c>
      <c r="M4800" s="7" t="s">
        <v>5</v>
      </c>
      <c r="N4800" s="7" t="s">
        <v>5410</v>
      </c>
      <c r="O4800" s="21">
        <v>44383</v>
      </c>
      <c r="P4800" s="7" t="s">
        <v>7</v>
      </c>
      <c r="Q4800" s="22">
        <v>18.21</v>
      </c>
      <c r="R4800" s="22">
        <v>0</v>
      </c>
      <c r="S4800" s="22">
        <v>18.21</v>
      </c>
      <c r="T4800" s="22">
        <v>0</v>
      </c>
    </row>
    <row r="4801" spans="1:20" s="10" customFormat="1" outlineLevel="4" x14ac:dyDescent="0.35">
      <c r="A4801" s="10" t="s">
        <v>1725</v>
      </c>
      <c r="B4801" s="10" t="s">
        <v>1726</v>
      </c>
      <c r="C4801" s="15" t="s">
        <v>5405</v>
      </c>
      <c r="D4801" s="7" t="s">
        <v>5406</v>
      </c>
      <c r="E4801" s="10" t="s">
        <v>5406</v>
      </c>
      <c r="F4801" s="7" t="s">
        <v>4</v>
      </c>
      <c r="G4801" s="7" t="s">
        <v>12485</v>
      </c>
      <c r="H4801" s="7" t="s">
        <v>5455</v>
      </c>
      <c r="I4801" s="6" t="s">
        <v>5456</v>
      </c>
      <c r="J4801" s="7" t="s">
        <v>5407</v>
      </c>
      <c r="K4801" s="7" t="s">
        <v>4</v>
      </c>
      <c r="L4801" s="7" t="s">
        <v>4</v>
      </c>
      <c r="M4801" s="7" t="s">
        <v>5</v>
      </c>
      <c r="N4801" s="7" t="s">
        <v>5411</v>
      </c>
      <c r="O4801" s="21">
        <v>44383</v>
      </c>
      <c r="P4801" s="7" t="s">
        <v>7</v>
      </c>
      <c r="Q4801" s="22">
        <v>677.09</v>
      </c>
      <c r="R4801" s="22">
        <v>0</v>
      </c>
      <c r="S4801" s="22">
        <v>677.09</v>
      </c>
      <c r="T4801" s="22">
        <v>0</v>
      </c>
    </row>
    <row r="4802" spans="1:20" s="10" customFormat="1" outlineLevel="4" x14ac:dyDescent="0.35">
      <c r="A4802" s="10" t="s">
        <v>1725</v>
      </c>
      <c r="B4802" s="10" t="s">
        <v>1726</v>
      </c>
      <c r="C4802" s="15" t="s">
        <v>5405</v>
      </c>
      <c r="D4802" s="7" t="s">
        <v>5406</v>
      </c>
      <c r="E4802" s="10" t="s">
        <v>5406</v>
      </c>
      <c r="F4802" s="7" t="s">
        <v>4</v>
      </c>
      <c r="G4802" s="7" t="s">
        <v>12485</v>
      </c>
      <c r="H4802" s="7" t="s">
        <v>5455</v>
      </c>
      <c r="I4802" s="6" t="s">
        <v>5456</v>
      </c>
      <c r="J4802" s="7" t="s">
        <v>5407</v>
      </c>
      <c r="K4802" s="7" t="s">
        <v>4</v>
      </c>
      <c r="L4802" s="7" t="s">
        <v>4</v>
      </c>
      <c r="M4802" s="7" t="s">
        <v>5</v>
      </c>
      <c r="N4802" s="7" t="s">
        <v>5412</v>
      </c>
      <c r="O4802" s="21">
        <v>44425</v>
      </c>
      <c r="P4802" s="7" t="s">
        <v>7</v>
      </c>
      <c r="Q4802" s="22">
        <v>683.02</v>
      </c>
      <c r="R4802" s="22">
        <v>0</v>
      </c>
      <c r="S4802" s="22">
        <v>683.02</v>
      </c>
      <c r="T4802" s="22">
        <v>0</v>
      </c>
    </row>
    <row r="4803" spans="1:20" s="10" customFormat="1" outlineLevel="4" x14ac:dyDescent="0.35">
      <c r="A4803" s="10" t="s">
        <v>1725</v>
      </c>
      <c r="B4803" s="10" t="s">
        <v>1726</v>
      </c>
      <c r="C4803" s="15" t="s">
        <v>5405</v>
      </c>
      <c r="D4803" s="7" t="s">
        <v>5406</v>
      </c>
      <c r="E4803" s="10" t="s">
        <v>5406</v>
      </c>
      <c r="F4803" s="7" t="s">
        <v>4</v>
      </c>
      <c r="G4803" s="7" t="s">
        <v>12485</v>
      </c>
      <c r="H4803" s="7" t="s">
        <v>5455</v>
      </c>
      <c r="I4803" s="6" t="s">
        <v>5456</v>
      </c>
      <c r="J4803" s="7" t="s">
        <v>5407</v>
      </c>
      <c r="K4803" s="7" t="s">
        <v>4</v>
      </c>
      <c r="L4803" s="7" t="s">
        <v>4</v>
      </c>
      <c r="M4803" s="7" t="s">
        <v>5</v>
      </c>
      <c r="N4803" s="7" t="s">
        <v>5413</v>
      </c>
      <c r="O4803" s="21">
        <v>44425</v>
      </c>
      <c r="P4803" s="7" t="s">
        <v>7</v>
      </c>
      <c r="Q4803" s="22">
        <v>571.5</v>
      </c>
      <c r="R4803" s="22">
        <v>0</v>
      </c>
      <c r="S4803" s="22">
        <v>571.5</v>
      </c>
      <c r="T4803" s="22">
        <v>0</v>
      </c>
    </row>
    <row r="4804" spans="1:20" s="10" customFormat="1" outlineLevel="4" x14ac:dyDescent="0.35">
      <c r="A4804" s="10" t="s">
        <v>1725</v>
      </c>
      <c r="B4804" s="10" t="s">
        <v>1726</v>
      </c>
      <c r="C4804" s="15" t="s">
        <v>5405</v>
      </c>
      <c r="D4804" s="7" t="s">
        <v>5406</v>
      </c>
      <c r="E4804" s="10" t="s">
        <v>5406</v>
      </c>
      <c r="F4804" s="7" t="s">
        <v>4</v>
      </c>
      <c r="G4804" s="7" t="s">
        <v>12485</v>
      </c>
      <c r="H4804" s="7" t="s">
        <v>5455</v>
      </c>
      <c r="I4804" s="6" t="s">
        <v>5456</v>
      </c>
      <c r="J4804" s="7" t="s">
        <v>5407</v>
      </c>
      <c r="K4804" s="7" t="s">
        <v>4</v>
      </c>
      <c r="L4804" s="7" t="s">
        <v>4</v>
      </c>
      <c r="M4804" s="7" t="s">
        <v>5</v>
      </c>
      <c r="N4804" s="7" t="s">
        <v>5415</v>
      </c>
      <c r="O4804" s="21">
        <v>44446</v>
      </c>
      <c r="P4804" s="7" t="s">
        <v>7</v>
      </c>
      <c r="Q4804" s="22">
        <v>675.82</v>
      </c>
      <c r="R4804" s="22">
        <v>0</v>
      </c>
      <c r="S4804" s="22">
        <v>675.82</v>
      </c>
      <c r="T4804" s="22">
        <v>0</v>
      </c>
    </row>
    <row r="4805" spans="1:20" s="10" customFormat="1" outlineLevel="4" x14ac:dyDescent="0.35">
      <c r="A4805" s="10" t="s">
        <v>1725</v>
      </c>
      <c r="B4805" s="10" t="s">
        <v>1726</v>
      </c>
      <c r="C4805" s="15" t="s">
        <v>5405</v>
      </c>
      <c r="D4805" s="7" t="s">
        <v>5406</v>
      </c>
      <c r="E4805" s="10" t="s">
        <v>5406</v>
      </c>
      <c r="F4805" s="7" t="s">
        <v>4</v>
      </c>
      <c r="G4805" s="7" t="s">
        <v>12485</v>
      </c>
      <c r="H4805" s="7" t="s">
        <v>5455</v>
      </c>
      <c r="I4805" s="6" t="s">
        <v>5456</v>
      </c>
      <c r="J4805" s="7" t="s">
        <v>5407</v>
      </c>
      <c r="K4805" s="7" t="s">
        <v>4</v>
      </c>
      <c r="L4805" s="7" t="s">
        <v>4</v>
      </c>
      <c r="M4805" s="7" t="s">
        <v>5</v>
      </c>
      <c r="N4805" s="7" t="s">
        <v>5416</v>
      </c>
      <c r="O4805" s="21">
        <v>44446</v>
      </c>
      <c r="P4805" s="7" t="s">
        <v>7</v>
      </c>
      <c r="Q4805" s="22">
        <v>1170.82</v>
      </c>
      <c r="R4805" s="22">
        <v>0</v>
      </c>
      <c r="S4805" s="22">
        <v>1170.82</v>
      </c>
      <c r="T4805" s="22">
        <v>0</v>
      </c>
    </row>
    <row r="4806" spans="1:20" s="10" customFormat="1" outlineLevel="4" x14ac:dyDescent="0.35">
      <c r="A4806" s="10" t="s">
        <v>1725</v>
      </c>
      <c r="B4806" s="10" t="s">
        <v>1726</v>
      </c>
      <c r="C4806" s="15" t="s">
        <v>5405</v>
      </c>
      <c r="D4806" s="7" t="s">
        <v>5406</v>
      </c>
      <c r="E4806" s="10" t="s">
        <v>5406</v>
      </c>
      <c r="F4806" s="7" t="s">
        <v>4</v>
      </c>
      <c r="G4806" s="7" t="s">
        <v>12485</v>
      </c>
      <c r="H4806" s="7" t="s">
        <v>5455</v>
      </c>
      <c r="I4806" s="6" t="s">
        <v>5456</v>
      </c>
      <c r="J4806" s="7" t="s">
        <v>5407</v>
      </c>
      <c r="K4806" s="7" t="s">
        <v>4</v>
      </c>
      <c r="L4806" s="7" t="s">
        <v>4</v>
      </c>
      <c r="M4806" s="7" t="s">
        <v>5</v>
      </c>
      <c r="N4806" s="7" t="s">
        <v>5418</v>
      </c>
      <c r="O4806" s="21">
        <v>44489</v>
      </c>
      <c r="P4806" s="7" t="s">
        <v>7</v>
      </c>
      <c r="Q4806" s="22">
        <v>1086.6300000000001</v>
      </c>
      <c r="R4806" s="22">
        <v>0</v>
      </c>
      <c r="S4806" s="22">
        <v>1086.6300000000001</v>
      </c>
      <c r="T4806" s="22">
        <v>0</v>
      </c>
    </row>
    <row r="4807" spans="1:20" s="10" customFormat="1" outlineLevel="4" x14ac:dyDescent="0.35">
      <c r="A4807" s="10" t="s">
        <v>1725</v>
      </c>
      <c r="B4807" s="10" t="s">
        <v>1726</v>
      </c>
      <c r="C4807" s="15" t="s">
        <v>5405</v>
      </c>
      <c r="D4807" s="7" t="s">
        <v>5406</v>
      </c>
      <c r="E4807" s="10" t="s">
        <v>5406</v>
      </c>
      <c r="F4807" s="7" t="s">
        <v>4</v>
      </c>
      <c r="G4807" s="7" t="s">
        <v>12485</v>
      </c>
      <c r="H4807" s="7" t="s">
        <v>5455</v>
      </c>
      <c r="I4807" s="6" t="s">
        <v>5456</v>
      </c>
      <c r="J4807" s="7" t="s">
        <v>5407</v>
      </c>
      <c r="K4807" s="7" t="s">
        <v>4</v>
      </c>
      <c r="L4807" s="7" t="s">
        <v>4</v>
      </c>
      <c r="M4807" s="7" t="s">
        <v>5</v>
      </c>
      <c r="N4807" s="7" t="s">
        <v>5420</v>
      </c>
      <c r="O4807" s="21">
        <v>44509</v>
      </c>
      <c r="P4807" s="7" t="s">
        <v>7</v>
      </c>
      <c r="Q4807" s="22">
        <v>701.32</v>
      </c>
      <c r="R4807" s="22">
        <v>0</v>
      </c>
      <c r="S4807" s="22">
        <v>701.32</v>
      </c>
      <c r="T4807" s="22">
        <v>0</v>
      </c>
    </row>
    <row r="4808" spans="1:20" s="10" customFormat="1" outlineLevel="4" x14ac:dyDescent="0.35">
      <c r="A4808" s="10" t="s">
        <v>1725</v>
      </c>
      <c r="B4808" s="10" t="s">
        <v>1726</v>
      </c>
      <c r="C4808" s="15" t="s">
        <v>5405</v>
      </c>
      <c r="D4808" s="7" t="s">
        <v>5406</v>
      </c>
      <c r="E4808" s="10" t="s">
        <v>5406</v>
      </c>
      <c r="F4808" s="7" t="s">
        <v>4</v>
      </c>
      <c r="G4808" s="7" t="s">
        <v>12485</v>
      </c>
      <c r="H4808" s="7" t="s">
        <v>5455</v>
      </c>
      <c r="I4808" s="6" t="s">
        <v>5456</v>
      </c>
      <c r="J4808" s="7" t="s">
        <v>5407</v>
      </c>
      <c r="K4808" s="7" t="s">
        <v>4</v>
      </c>
      <c r="L4808" s="7" t="s">
        <v>4</v>
      </c>
      <c r="M4808" s="7" t="s">
        <v>5</v>
      </c>
      <c r="N4808" s="7" t="s">
        <v>5421</v>
      </c>
      <c r="O4808" s="21">
        <v>44509</v>
      </c>
      <c r="P4808" s="7" t="s">
        <v>7</v>
      </c>
      <c r="Q4808" s="22">
        <v>1444.9</v>
      </c>
      <c r="R4808" s="22">
        <v>0</v>
      </c>
      <c r="S4808" s="22">
        <v>1444.9</v>
      </c>
      <c r="T4808" s="22">
        <v>0</v>
      </c>
    </row>
    <row r="4809" spans="1:20" s="10" customFormat="1" outlineLevel="4" x14ac:dyDescent="0.35">
      <c r="A4809" s="10" t="s">
        <v>1725</v>
      </c>
      <c r="B4809" s="10" t="s">
        <v>1726</v>
      </c>
      <c r="C4809" s="15" t="s">
        <v>5405</v>
      </c>
      <c r="D4809" s="7" t="s">
        <v>5406</v>
      </c>
      <c r="E4809" s="10" t="s">
        <v>5406</v>
      </c>
      <c r="F4809" s="7" t="s">
        <v>4</v>
      </c>
      <c r="G4809" s="7" t="s">
        <v>12485</v>
      </c>
      <c r="H4809" s="7" t="s">
        <v>5455</v>
      </c>
      <c r="I4809" s="6" t="s">
        <v>5456</v>
      </c>
      <c r="J4809" s="7" t="s">
        <v>5407</v>
      </c>
      <c r="K4809" s="7" t="s">
        <v>4</v>
      </c>
      <c r="L4809" s="7" t="s">
        <v>4</v>
      </c>
      <c r="M4809" s="7" t="s">
        <v>5</v>
      </c>
      <c r="N4809" s="7" t="s">
        <v>5422</v>
      </c>
      <c r="O4809" s="21">
        <v>44510</v>
      </c>
      <c r="P4809" s="7" t="s">
        <v>7</v>
      </c>
      <c r="Q4809" s="22">
        <v>633.29</v>
      </c>
      <c r="R4809" s="22">
        <v>0</v>
      </c>
      <c r="S4809" s="22">
        <v>633.29</v>
      </c>
      <c r="T4809" s="22">
        <v>0</v>
      </c>
    </row>
    <row r="4810" spans="1:20" s="10" customFormat="1" outlineLevel="4" x14ac:dyDescent="0.35">
      <c r="A4810" s="10" t="s">
        <v>1725</v>
      </c>
      <c r="B4810" s="10" t="s">
        <v>1726</v>
      </c>
      <c r="C4810" s="15" t="s">
        <v>5405</v>
      </c>
      <c r="D4810" s="7" t="s">
        <v>5406</v>
      </c>
      <c r="E4810" s="10" t="s">
        <v>5406</v>
      </c>
      <c r="F4810" s="7" t="s">
        <v>4</v>
      </c>
      <c r="G4810" s="7" t="s">
        <v>12485</v>
      </c>
      <c r="H4810" s="7" t="s">
        <v>5455</v>
      </c>
      <c r="I4810" s="6" t="s">
        <v>5456</v>
      </c>
      <c r="J4810" s="7" t="s">
        <v>5407</v>
      </c>
      <c r="K4810" s="7" t="s">
        <v>4</v>
      </c>
      <c r="L4810" s="7" t="s">
        <v>4</v>
      </c>
      <c r="M4810" s="7" t="s">
        <v>5</v>
      </c>
      <c r="N4810" s="7" t="s">
        <v>5423</v>
      </c>
      <c r="O4810" s="21">
        <v>44510</v>
      </c>
      <c r="P4810" s="7" t="s">
        <v>7</v>
      </c>
      <c r="Q4810" s="22">
        <v>679.29</v>
      </c>
      <c r="R4810" s="22">
        <v>0</v>
      </c>
      <c r="S4810" s="22">
        <v>679.29</v>
      </c>
      <c r="T4810" s="22">
        <v>0</v>
      </c>
    </row>
    <row r="4811" spans="1:20" s="10" customFormat="1" outlineLevel="4" x14ac:dyDescent="0.35">
      <c r="A4811" s="10" t="s">
        <v>1725</v>
      </c>
      <c r="B4811" s="10" t="s">
        <v>1726</v>
      </c>
      <c r="C4811" s="15" t="s">
        <v>5405</v>
      </c>
      <c r="D4811" s="7" t="s">
        <v>5406</v>
      </c>
      <c r="E4811" s="10" t="s">
        <v>5406</v>
      </c>
      <c r="F4811" s="7" t="s">
        <v>4</v>
      </c>
      <c r="G4811" s="7" t="s">
        <v>12485</v>
      </c>
      <c r="H4811" s="7" t="s">
        <v>5455</v>
      </c>
      <c r="I4811" s="6" t="s">
        <v>5456</v>
      </c>
      <c r="J4811" s="7" t="s">
        <v>5407</v>
      </c>
      <c r="K4811" s="7" t="s">
        <v>4</v>
      </c>
      <c r="L4811" s="7" t="s">
        <v>4</v>
      </c>
      <c r="M4811" s="7" t="s">
        <v>5</v>
      </c>
      <c r="N4811" s="7" t="s">
        <v>5424</v>
      </c>
      <c r="O4811" s="21">
        <v>44510</v>
      </c>
      <c r="P4811" s="7" t="s">
        <v>7</v>
      </c>
      <c r="Q4811" s="22">
        <v>677.88</v>
      </c>
      <c r="R4811" s="22">
        <v>0</v>
      </c>
      <c r="S4811" s="22">
        <v>677.88</v>
      </c>
      <c r="T4811" s="22">
        <v>0</v>
      </c>
    </row>
    <row r="4812" spans="1:20" s="10" customFormat="1" outlineLevel="4" x14ac:dyDescent="0.35">
      <c r="A4812" s="10" t="s">
        <v>1725</v>
      </c>
      <c r="B4812" s="10" t="s">
        <v>1726</v>
      </c>
      <c r="C4812" s="15" t="s">
        <v>5405</v>
      </c>
      <c r="D4812" s="7" t="s">
        <v>5406</v>
      </c>
      <c r="E4812" s="10" t="s">
        <v>5406</v>
      </c>
      <c r="F4812" s="7" t="s">
        <v>4</v>
      </c>
      <c r="G4812" s="7" t="s">
        <v>12485</v>
      </c>
      <c r="H4812" s="7" t="s">
        <v>5455</v>
      </c>
      <c r="I4812" s="6" t="s">
        <v>5456</v>
      </c>
      <c r="J4812" s="7" t="s">
        <v>5407</v>
      </c>
      <c r="K4812" s="7" t="s">
        <v>4</v>
      </c>
      <c r="L4812" s="7" t="s">
        <v>4</v>
      </c>
      <c r="M4812" s="7" t="s">
        <v>5</v>
      </c>
      <c r="N4812" s="7" t="s">
        <v>5425</v>
      </c>
      <c r="O4812" s="21">
        <v>44510</v>
      </c>
      <c r="P4812" s="7" t="s">
        <v>7</v>
      </c>
      <c r="Q4812" s="22">
        <v>724.12</v>
      </c>
      <c r="R4812" s="22">
        <v>0</v>
      </c>
      <c r="S4812" s="22">
        <v>724.12</v>
      </c>
      <c r="T4812" s="22">
        <v>0</v>
      </c>
    </row>
    <row r="4813" spans="1:20" s="10" customFormat="1" outlineLevel="4" x14ac:dyDescent="0.35">
      <c r="A4813" s="10" t="s">
        <v>1725</v>
      </c>
      <c r="B4813" s="10" t="s">
        <v>1726</v>
      </c>
      <c r="C4813" s="15" t="s">
        <v>5405</v>
      </c>
      <c r="D4813" s="7" t="s">
        <v>5406</v>
      </c>
      <c r="E4813" s="10" t="s">
        <v>5406</v>
      </c>
      <c r="F4813" s="7" t="s">
        <v>4</v>
      </c>
      <c r="G4813" s="7" t="s">
        <v>12485</v>
      </c>
      <c r="H4813" s="7" t="s">
        <v>5455</v>
      </c>
      <c r="I4813" s="6" t="s">
        <v>5456</v>
      </c>
      <c r="J4813" s="7" t="s">
        <v>5407</v>
      </c>
      <c r="K4813" s="7" t="s">
        <v>4</v>
      </c>
      <c r="L4813" s="7" t="s">
        <v>4</v>
      </c>
      <c r="M4813" s="7" t="s">
        <v>5</v>
      </c>
      <c r="N4813" s="7" t="s">
        <v>5426</v>
      </c>
      <c r="O4813" s="21">
        <v>44510</v>
      </c>
      <c r="P4813" s="7" t="s">
        <v>7</v>
      </c>
      <c r="Q4813" s="22">
        <v>1147.9100000000001</v>
      </c>
      <c r="R4813" s="22">
        <v>0</v>
      </c>
      <c r="S4813" s="22">
        <v>1147.9100000000001</v>
      </c>
      <c r="T4813" s="22">
        <v>0</v>
      </c>
    </row>
    <row r="4814" spans="1:20" s="10" customFormat="1" outlineLevel="4" x14ac:dyDescent="0.35">
      <c r="A4814" s="10" t="s">
        <v>1725</v>
      </c>
      <c r="B4814" s="10" t="s">
        <v>1726</v>
      </c>
      <c r="C4814" s="15" t="s">
        <v>5405</v>
      </c>
      <c r="D4814" s="7" t="s">
        <v>5406</v>
      </c>
      <c r="E4814" s="10" t="s">
        <v>5406</v>
      </c>
      <c r="F4814" s="7" t="s">
        <v>4</v>
      </c>
      <c r="G4814" s="7" t="s">
        <v>12485</v>
      </c>
      <c r="H4814" s="7" t="s">
        <v>5455</v>
      </c>
      <c r="I4814" s="6" t="s">
        <v>5456</v>
      </c>
      <c r="J4814" s="7" t="s">
        <v>5407</v>
      </c>
      <c r="K4814" s="7" t="s">
        <v>4</v>
      </c>
      <c r="L4814" s="7" t="s">
        <v>4</v>
      </c>
      <c r="M4814" s="7" t="s">
        <v>5</v>
      </c>
      <c r="N4814" s="7" t="s">
        <v>5428</v>
      </c>
      <c r="O4814" s="21">
        <v>44558</v>
      </c>
      <c r="P4814" s="7" t="s">
        <v>7</v>
      </c>
      <c r="Q4814" s="22">
        <v>514.08000000000004</v>
      </c>
      <c r="R4814" s="22">
        <v>0</v>
      </c>
      <c r="S4814" s="22">
        <v>514.08000000000004</v>
      </c>
      <c r="T4814" s="22">
        <v>0</v>
      </c>
    </row>
    <row r="4815" spans="1:20" s="10" customFormat="1" outlineLevel="4" x14ac:dyDescent="0.35">
      <c r="A4815" s="10" t="s">
        <v>1725</v>
      </c>
      <c r="B4815" s="10" t="s">
        <v>1726</v>
      </c>
      <c r="C4815" s="15" t="s">
        <v>5405</v>
      </c>
      <c r="D4815" s="7" t="s">
        <v>5406</v>
      </c>
      <c r="E4815" s="10" t="s">
        <v>5406</v>
      </c>
      <c r="F4815" s="7" t="s">
        <v>4</v>
      </c>
      <c r="G4815" s="7" t="s">
        <v>12485</v>
      </c>
      <c r="H4815" s="7" t="s">
        <v>5455</v>
      </c>
      <c r="I4815" s="6" t="s">
        <v>5456</v>
      </c>
      <c r="J4815" s="7" t="s">
        <v>5407</v>
      </c>
      <c r="K4815" s="7" t="s">
        <v>4</v>
      </c>
      <c r="L4815" s="7" t="s">
        <v>4</v>
      </c>
      <c r="M4815" s="7" t="s">
        <v>5</v>
      </c>
      <c r="N4815" s="7" t="s">
        <v>5429</v>
      </c>
      <c r="O4815" s="21">
        <v>44550</v>
      </c>
      <c r="P4815" s="7" t="s">
        <v>7</v>
      </c>
      <c r="Q4815" s="22">
        <v>677.62</v>
      </c>
      <c r="R4815" s="22">
        <v>0</v>
      </c>
      <c r="S4815" s="22">
        <v>677.62</v>
      </c>
      <c r="T4815" s="22">
        <v>0</v>
      </c>
    </row>
    <row r="4816" spans="1:20" s="10" customFormat="1" outlineLevel="4" x14ac:dyDescent="0.35">
      <c r="A4816" s="10" t="s">
        <v>1725</v>
      </c>
      <c r="B4816" s="10" t="s">
        <v>1726</v>
      </c>
      <c r="C4816" s="15" t="s">
        <v>5405</v>
      </c>
      <c r="D4816" s="7" t="s">
        <v>5406</v>
      </c>
      <c r="E4816" s="10" t="s">
        <v>5406</v>
      </c>
      <c r="F4816" s="7" t="s">
        <v>4</v>
      </c>
      <c r="G4816" s="7" t="s">
        <v>12485</v>
      </c>
      <c r="H4816" s="7" t="s">
        <v>5455</v>
      </c>
      <c r="I4816" s="6" t="s">
        <v>5456</v>
      </c>
      <c r="J4816" s="7" t="s">
        <v>5407</v>
      </c>
      <c r="K4816" s="7" t="s">
        <v>4</v>
      </c>
      <c r="L4816" s="7" t="s">
        <v>4</v>
      </c>
      <c r="M4816" s="7" t="s">
        <v>5</v>
      </c>
      <c r="N4816" s="7" t="s">
        <v>5430</v>
      </c>
      <c r="O4816" s="21">
        <v>44550</v>
      </c>
      <c r="P4816" s="7" t="s">
        <v>7</v>
      </c>
      <c r="Q4816" s="22">
        <v>997.94</v>
      </c>
      <c r="R4816" s="22">
        <v>0</v>
      </c>
      <c r="S4816" s="22">
        <v>997.94</v>
      </c>
      <c r="T4816" s="22">
        <v>0</v>
      </c>
    </row>
    <row r="4817" spans="1:20" s="10" customFormat="1" outlineLevel="4" x14ac:dyDescent="0.35">
      <c r="A4817" s="10" t="s">
        <v>1725</v>
      </c>
      <c r="B4817" s="10" t="s">
        <v>1726</v>
      </c>
      <c r="C4817" s="15" t="s">
        <v>5405</v>
      </c>
      <c r="D4817" s="7" t="s">
        <v>5406</v>
      </c>
      <c r="E4817" s="10" t="s">
        <v>5406</v>
      </c>
      <c r="F4817" s="7" t="s">
        <v>4</v>
      </c>
      <c r="G4817" s="7" t="s">
        <v>12485</v>
      </c>
      <c r="H4817" s="7" t="s">
        <v>5455</v>
      </c>
      <c r="I4817" s="6" t="s">
        <v>5456</v>
      </c>
      <c r="J4817" s="7" t="s">
        <v>5407</v>
      </c>
      <c r="K4817" s="7" t="s">
        <v>4</v>
      </c>
      <c r="L4817" s="7" t="s">
        <v>4</v>
      </c>
      <c r="M4817" s="7" t="s">
        <v>5</v>
      </c>
      <c r="N4817" s="7" t="s">
        <v>5432</v>
      </c>
      <c r="O4817" s="21">
        <v>44567</v>
      </c>
      <c r="P4817" s="7" t="s">
        <v>7</v>
      </c>
      <c r="Q4817" s="22">
        <v>127.25</v>
      </c>
      <c r="R4817" s="22">
        <v>0</v>
      </c>
      <c r="S4817" s="22">
        <v>127.25</v>
      </c>
      <c r="T4817" s="22">
        <v>0</v>
      </c>
    </row>
    <row r="4818" spans="1:20" s="10" customFormat="1" outlineLevel="4" x14ac:dyDescent="0.35">
      <c r="A4818" s="10" t="s">
        <v>1725</v>
      </c>
      <c r="B4818" s="10" t="s">
        <v>1726</v>
      </c>
      <c r="C4818" s="15" t="s">
        <v>5405</v>
      </c>
      <c r="D4818" s="7" t="s">
        <v>5406</v>
      </c>
      <c r="E4818" s="10" t="s">
        <v>5406</v>
      </c>
      <c r="F4818" s="7" t="s">
        <v>4</v>
      </c>
      <c r="G4818" s="7" t="s">
        <v>12485</v>
      </c>
      <c r="H4818" s="7" t="s">
        <v>5455</v>
      </c>
      <c r="I4818" s="6" t="s">
        <v>5456</v>
      </c>
      <c r="J4818" s="7" t="s">
        <v>5407</v>
      </c>
      <c r="K4818" s="7" t="s">
        <v>4</v>
      </c>
      <c r="L4818" s="7" t="s">
        <v>4</v>
      </c>
      <c r="M4818" s="7" t="s">
        <v>5</v>
      </c>
      <c r="N4818" s="7" t="s">
        <v>5433</v>
      </c>
      <c r="O4818" s="21">
        <v>44567</v>
      </c>
      <c r="P4818" s="7" t="s">
        <v>7</v>
      </c>
      <c r="Q4818" s="22">
        <v>681.4</v>
      </c>
      <c r="R4818" s="22">
        <v>0</v>
      </c>
      <c r="S4818" s="22">
        <v>681.4</v>
      </c>
      <c r="T4818" s="22">
        <v>0</v>
      </c>
    </row>
    <row r="4819" spans="1:20" s="10" customFormat="1" outlineLevel="4" x14ac:dyDescent="0.35">
      <c r="A4819" s="10" t="s">
        <v>1725</v>
      </c>
      <c r="B4819" s="10" t="s">
        <v>1726</v>
      </c>
      <c r="C4819" s="15" t="s">
        <v>5405</v>
      </c>
      <c r="D4819" s="7" t="s">
        <v>5406</v>
      </c>
      <c r="E4819" s="10" t="s">
        <v>5406</v>
      </c>
      <c r="F4819" s="7" t="s">
        <v>4</v>
      </c>
      <c r="G4819" s="7" t="s">
        <v>12485</v>
      </c>
      <c r="H4819" s="7" t="s">
        <v>5455</v>
      </c>
      <c r="I4819" s="6" t="s">
        <v>5456</v>
      </c>
      <c r="J4819" s="7" t="s">
        <v>5407</v>
      </c>
      <c r="K4819" s="7" t="s">
        <v>4</v>
      </c>
      <c r="L4819" s="7" t="s">
        <v>4</v>
      </c>
      <c r="M4819" s="7" t="s">
        <v>5</v>
      </c>
      <c r="N4819" s="7" t="s">
        <v>5434</v>
      </c>
      <c r="O4819" s="21">
        <v>44567</v>
      </c>
      <c r="P4819" s="7" t="s">
        <v>7</v>
      </c>
      <c r="Q4819" s="22">
        <v>715.51</v>
      </c>
      <c r="R4819" s="22">
        <v>0</v>
      </c>
      <c r="S4819" s="22">
        <v>715.51</v>
      </c>
      <c r="T4819" s="22">
        <v>0</v>
      </c>
    </row>
    <row r="4820" spans="1:20" s="10" customFormat="1" outlineLevel="4" x14ac:dyDescent="0.35">
      <c r="A4820" s="10" t="s">
        <v>1725</v>
      </c>
      <c r="B4820" s="10" t="s">
        <v>1726</v>
      </c>
      <c r="C4820" s="15" t="s">
        <v>5405</v>
      </c>
      <c r="D4820" s="7" t="s">
        <v>5406</v>
      </c>
      <c r="E4820" s="10" t="s">
        <v>5406</v>
      </c>
      <c r="F4820" s="7" t="s">
        <v>4</v>
      </c>
      <c r="G4820" s="7" t="s">
        <v>12485</v>
      </c>
      <c r="H4820" s="7" t="s">
        <v>5455</v>
      </c>
      <c r="I4820" s="6" t="s">
        <v>5456</v>
      </c>
      <c r="J4820" s="7" t="s">
        <v>5407</v>
      </c>
      <c r="K4820" s="7" t="s">
        <v>4</v>
      </c>
      <c r="L4820" s="7" t="s">
        <v>4</v>
      </c>
      <c r="M4820" s="7" t="s">
        <v>5</v>
      </c>
      <c r="N4820" s="7" t="s">
        <v>5435</v>
      </c>
      <c r="O4820" s="21">
        <v>44623</v>
      </c>
      <c r="P4820" s="7" t="s">
        <v>7</v>
      </c>
      <c r="Q4820" s="22">
        <v>677.14</v>
      </c>
      <c r="R4820" s="22">
        <v>0</v>
      </c>
      <c r="S4820" s="22">
        <v>677.14</v>
      </c>
      <c r="T4820" s="22">
        <v>0</v>
      </c>
    </row>
    <row r="4821" spans="1:20" s="10" customFormat="1" outlineLevel="4" x14ac:dyDescent="0.35">
      <c r="A4821" s="10" t="s">
        <v>1725</v>
      </c>
      <c r="B4821" s="10" t="s">
        <v>1726</v>
      </c>
      <c r="C4821" s="15" t="s">
        <v>5405</v>
      </c>
      <c r="D4821" s="7" t="s">
        <v>5406</v>
      </c>
      <c r="E4821" s="10" t="s">
        <v>5406</v>
      </c>
      <c r="F4821" s="7" t="s">
        <v>4</v>
      </c>
      <c r="G4821" s="7" t="s">
        <v>12485</v>
      </c>
      <c r="H4821" s="7" t="s">
        <v>5455</v>
      </c>
      <c r="I4821" s="6" t="s">
        <v>5456</v>
      </c>
      <c r="J4821" s="7" t="s">
        <v>5407</v>
      </c>
      <c r="K4821" s="7" t="s">
        <v>4</v>
      </c>
      <c r="L4821" s="7" t="s">
        <v>4</v>
      </c>
      <c r="M4821" s="7" t="s">
        <v>5</v>
      </c>
      <c r="N4821" s="7" t="s">
        <v>5436</v>
      </c>
      <c r="O4821" s="21">
        <v>44623</v>
      </c>
      <c r="P4821" s="7" t="s">
        <v>7</v>
      </c>
      <c r="Q4821" s="22">
        <v>666.25</v>
      </c>
      <c r="R4821" s="22">
        <v>0</v>
      </c>
      <c r="S4821" s="22">
        <v>666.25</v>
      </c>
      <c r="T4821" s="22">
        <v>0</v>
      </c>
    </row>
    <row r="4822" spans="1:20" s="10" customFormat="1" outlineLevel="4" x14ac:dyDescent="0.35">
      <c r="A4822" s="10" t="s">
        <v>1725</v>
      </c>
      <c r="B4822" s="10" t="s">
        <v>1726</v>
      </c>
      <c r="C4822" s="15" t="s">
        <v>5405</v>
      </c>
      <c r="D4822" s="7" t="s">
        <v>5406</v>
      </c>
      <c r="E4822" s="10" t="s">
        <v>5406</v>
      </c>
      <c r="F4822" s="7" t="s">
        <v>4</v>
      </c>
      <c r="G4822" s="7" t="s">
        <v>12485</v>
      </c>
      <c r="H4822" s="7" t="s">
        <v>5455</v>
      </c>
      <c r="I4822" s="6" t="s">
        <v>5456</v>
      </c>
      <c r="J4822" s="7" t="s">
        <v>5407</v>
      </c>
      <c r="K4822" s="7" t="s">
        <v>4</v>
      </c>
      <c r="L4822" s="7" t="s">
        <v>4</v>
      </c>
      <c r="M4822" s="7" t="s">
        <v>5</v>
      </c>
      <c r="N4822" s="7" t="s">
        <v>5437</v>
      </c>
      <c r="O4822" s="21">
        <v>44623</v>
      </c>
      <c r="P4822" s="7" t="s">
        <v>7</v>
      </c>
      <c r="Q4822" s="22">
        <v>796.54</v>
      </c>
      <c r="R4822" s="22">
        <v>0</v>
      </c>
      <c r="S4822" s="22">
        <v>796.54</v>
      </c>
      <c r="T4822" s="22">
        <v>0</v>
      </c>
    </row>
    <row r="4823" spans="1:20" s="10" customFormat="1" outlineLevel="4" x14ac:dyDescent="0.35">
      <c r="A4823" s="10" t="s">
        <v>1725</v>
      </c>
      <c r="B4823" s="10" t="s">
        <v>1726</v>
      </c>
      <c r="C4823" s="15" t="s">
        <v>5405</v>
      </c>
      <c r="D4823" s="7" t="s">
        <v>5406</v>
      </c>
      <c r="E4823" s="10" t="s">
        <v>5406</v>
      </c>
      <c r="F4823" s="7" t="s">
        <v>4</v>
      </c>
      <c r="G4823" s="7" t="s">
        <v>12485</v>
      </c>
      <c r="H4823" s="7" t="s">
        <v>5455</v>
      </c>
      <c r="I4823" s="6" t="s">
        <v>5456</v>
      </c>
      <c r="J4823" s="7" t="s">
        <v>5407</v>
      </c>
      <c r="K4823" s="7" t="s">
        <v>4</v>
      </c>
      <c r="L4823" s="7" t="s">
        <v>4</v>
      </c>
      <c r="M4823" s="7" t="s">
        <v>5</v>
      </c>
      <c r="N4823" s="7" t="s">
        <v>5438</v>
      </c>
      <c r="O4823" s="21">
        <v>44623</v>
      </c>
      <c r="P4823" s="7" t="s">
        <v>7</v>
      </c>
      <c r="Q4823" s="22">
        <v>214.66</v>
      </c>
      <c r="R4823" s="22">
        <v>0</v>
      </c>
      <c r="S4823" s="22">
        <v>214.66</v>
      </c>
      <c r="T4823" s="22">
        <v>0</v>
      </c>
    </row>
    <row r="4824" spans="1:20" s="10" customFormat="1" outlineLevel="4" x14ac:dyDescent="0.35">
      <c r="A4824" s="10" t="s">
        <v>1725</v>
      </c>
      <c r="B4824" s="10" t="s">
        <v>1726</v>
      </c>
      <c r="C4824" s="15" t="s">
        <v>5405</v>
      </c>
      <c r="D4824" s="7" t="s">
        <v>5406</v>
      </c>
      <c r="E4824" s="10" t="s">
        <v>5406</v>
      </c>
      <c r="F4824" s="7" t="s">
        <v>4</v>
      </c>
      <c r="G4824" s="7" t="s">
        <v>12485</v>
      </c>
      <c r="H4824" s="7" t="s">
        <v>5455</v>
      </c>
      <c r="I4824" s="6" t="s">
        <v>5456</v>
      </c>
      <c r="J4824" s="7" t="s">
        <v>5407</v>
      </c>
      <c r="K4824" s="7" t="s">
        <v>4</v>
      </c>
      <c r="L4824" s="7" t="s">
        <v>4</v>
      </c>
      <c r="M4824" s="7" t="s">
        <v>5</v>
      </c>
      <c r="N4824" s="7" t="s">
        <v>5439</v>
      </c>
      <c r="O4824" s="21">
        <v>44638</v>
      </c>
      <c r="P4824" s="7" t="s">
        <v>7</v>
      </c>
      <c r="Q4824" s="22">
        <v>314.95999999999998</v>
      </c>
      <c r="R4824" s="22">
        <v>0</v>
      </c>
      <c r="S4824" s="22">
        <v>314.95999999999998</v>
      </c>
      <c r="T4824" s="22">
        <v>0</v>
      </c>
    </row>
    <row r="4825" spans="1:20" s="10" customFormat="1" outlineLevel="4" x14ac:dyDescent="0.35">
      <c r="A4825" s="10" t="s">
        <v>1725</v>
      </c>
      <c r="B4825" s="10" t="s">
        <v>1726</v>
      </c>
      <c r="C4825" s="15" t="s">
        <v>5405</v>
      </c>
      <c r="D4825" s="7" t="s">
        <v>5406</v>
      </c>
      <c r="E4825" s="10" t="s">
        <v>5406</v>
      </c>
      <c r="F4825" s="7" t="s">
        <v>4</v>
      </c>
      <c r="G4825" s="7" t="s">
        <v>12485</v>
      </c>
      <c r="H4825" s="7" t="s">
        <v>5455</v>
      </c>
      <c r="I4825" s="6" t="s">
        <v>5456</v>
      </c>
      <c r="J4825" s="7" t="s">
        <v>5407</v>
      </c>
      <c r="K4825" s="7" t="s">
        <v>4</v>
      </c>
      <c r="L4825" s="7" t="s">
        <v>4</v>
      </c>
      <c r="M4825" s="7" t="s">
        <v>5</v>
      </c>
      <c r="N4825" s="7" t="s">
        <v>5440</v>
      </c>
      <c r="O4825" s="21">
        <v>44638</v>
      </c>
      <c r="P4825" s="7" t="s">
        <v>7</v>
      </c>
      <c r="Q4825" s="22">
        <v>1328.62</v>
      </c>
      <c r="R4825" s="22">
        <v>0</v>
      </c>
      <c r="S4825" s="22">
        <v>1328.62</v>
      </c>
      <c r="T4825" s="22">
        <v>0</v>
      </c>
    </row>
    <row r="4826" spans="1:20" s="10" customFormat="1" outlineLevel="4" x14ac:dyDescent="0.35">
      <c r="A4826" s="10" t="s">
        <v>1725</v>
      </c>
      <c r="B4826" s="10" t="s">
        <v>1726</v>
      </c>
      <c r="C4826" s="15" t="s">
        <v>5405</v>
      </c>
      <c r="D4826" s="7" t="s">
        <v>5406</v>
      </c>
      <c r="E4826" s="10" t="s">
        <v>5406</v>
      </c>
      <c r="F4826" s="7" t="s">
        <v>4</v>
      </c>
      <c r="G4826" s="7" t="s">
        <v>12485</v>
      </c>
      <c r="H4826" s="7" t="s">
        <v>5455</v>
      </c>
      <c r="I4826" s="6" t="s">
        <v>5456</v>
      </c>
      <c r="J4826" s="7" t="s">
        <v>5407</v>
      </c>
      <c r="K4826" s="7" t="s">
        <v>4</v>
      </c>
      <c r="L4826" s="7" t="s">
        <v>4</v>
      </c>
      <c r="M4826" s="7" t="s">
        <v>5</v>
      </c>
      <c r="N4826" s="7" t="s">
        <v>5441</v>
      </c>
      <c r="O4826" s="21">
        <v>44638</v>
      </c>
      <c r="P4826" s="7" t="s">
        <v>7</v>
      </c>
      <c r="Q4826" s="22">
        <v>149.78</v>
      </c>
      <c r="R4826" s="22">
        <v>0</v>
      </c>
      <c r="S4826" s="22">
        <v>149.78</v>
      </c>
      <c r="T4826" s="22">
        <v>0</v>
      </c>
    </row>
    <row r="4827" spans="1:20" s="10" customFormat="1" outlineLevel="4" x14ac:dyDescent="0.35">
      <c r="A4827" s="10" t="s">
        <v>1725</v>
      </c>
      <c r="B4827" s="10" t="s">
        <v>1726</v>
      </c>
      <c r="C4827" s="15" t="s">
        <v>5405</v>
      </c>
      <c r="D4827" s="7" t="s">
        <v>5406</v>
      </c>
      <c r="E4827" s="10" t="s">
        <v>5406</v>
      </c>
      <c r="F4827" s="7" t="s">
        <v>4</v>
      </c>
      <c r="G4827" s="7" t="s">
        <v>12485</v>
      </c>
      <c r="H4827" s="7" t="s">
        <v>5455</v>
      </c>
      <c r="I4827" s="6" t="s">
        <v>5456</v>
      </c>
      <c r="J4827" s="7" t="s">
        <v>5407</v>
      </c>
      <c r="K4827" s="7" t="s">
        <v>4</v>
      </c>
      <c r="L4827" s="7" t="s">
        <v>4</v>
      </c>
      <c r="M4827" s="7" t="s">
        <v>5</v>
      </c>
      <c r="N4827" s="7" t="s">
        <v>5442</v>
      </c>
      <c r="O4827" s="21">
        <v>44659</v>
      </c>
      <c r="P4827" s="7" t="s">
        <v>7</v>
      </c>
      <c r="Q4827" s="22">
        <v>1238.48</v>
      </c>
      <c r="R4827" s="22">
        <v>0</v>
      </c>
      <c r="S4827" s="22">
        <v>1238.48</v>
      </c>
      <c r="T4827" s="22">
        <v>0</v>
      </c>
    </row>
    <row r="4828" spans="1:20" s="10" customFormat="1" outlineLevel="4" x14ac:dyDescent="0.35">
      <c r="A4828" s="10" t="s">
        <v>1725</v>
      </c>
      <c r="B4828" s="10" t="s">
        <v>1726</v>
      </c>
      <c r="C4828" s="15" t="s">
        <v>5405</v>
      </c>
      <c r="D4828" s="7" t="s">
        <v>5406</v>
      </c>
      <c r="E4828" s="10" t="s">
        <v>5406</v>
      </c>
      <c r="F4828" s="7" t="s">
        <v>4</v>
      </c>
      <c r="G4828" s="7" t="s">
        <v>12485</v>
      </c>
      <c r="H4828" s="7" t="s">
        <v>5455</v>
      </c>
      <c r="I4828" s="6" t="s">
        <v>5456</v>
      </c>
      <c r="J4828" s="7" t="s">
        <v>5407</v>
      </c>
      <c r="K4828" s="7" t="s">
        <v>4</v>
      </c>
      <c r="L4828" s="7" t="s">
        <v>4</v>
      </c>
      <c r="M4828" s="7" t="s">
        <v>5</v>
      </c>
      <c r="N4828" s="7" t="s">
        <v>5443</v>
      </c>
      <c r="O4828" s="21">
        <v>44659</v>
      </c>
      <c r="P4828" s="7" t="s">
        <v>7</v>
      </c>
      <c r="Q4828" s="22">
        <v>293.64999999999998</v>
      </c>
      <c r="R4828" s="22">
        <v>0</v>
      </c>
      <c r="S4828" s="22">
        <v>293.64999999999998</v>
      </c>
      <c r="T4828" s="22">
        <v>0</v>
      </c>
    </row>
    <row r="4829" spans="1:20" s="10" customFormat="1" outlineLevel="4" x14ac:dyDescent="0.35">
      <c r="A4829" s="10" t="s">
        <v>1725</v>
      </c>
      <c r="B4829" s="10" t="s">
        <v>1726</v>
      </c>
      <c r="C4829" s="15" t="s">
        <v>5405</v>
      </c>
      <c r="D4829" s="7" t="s">
        <v>5406</v>
      </c>
      <c r="E4829" s="10" t="s">
        <v>5406</v>
      </c>
      <c r="F4829" s="7" t="s">
        <v>4</v>
      </c>
      <c r="G4829" s="7" t="s">
        <v>12485</v>
      </c>
      <c r="H4829" s="7" t="s">
        <v>5455</v>
      </c>
      <c r="I4829" s="6" t="s">
        <v>5456</v>
      </c>
      <c r="J4829" s="7" t="s">
        <v>5407</v>
      </c>
      <c r="K4829" s="7" t="s">
        <v>4</v>
      </c>
      <c r="L4829" s="7" t="s">
        <v>4</v>
      </c>
      <c r="M4829" s="7" t="s">
        <v>5</v>
      </c>
      <c r="N4829" s="7" t="s">
        <v>5444</v>
      </c>
      <c r="O4829" s="21">
        <v>44671</v>
      </c>
      <c r="P4829" s="7" t="s">
        <v>7</v>
      </c>
      <c r="Q4829" s="22">
        <v>351.18</v>
      </c>
      <c r="R4829" s="22">
        <v>0</v>
      </c>
      <c r="S4829" s="22">
        <v>351.18</v>
      </c>
      <c r="T4829" s="22">
        <v>0</v>
      </c>
    </row>
    <row r="4830" spans="1:20" s="10" customFormat="1" outlineLevel="4" x14ac:dyDescent="0.35">
      <c r="A4830" s="10" t="s">
        <v>1725</v>
      </c>
      <c r="B4830" s="10" t="s">
        <v>1726</v>
      </c>
      <c r="C4830" s="15" t="s">
        <v>5405</v>
      </c>
      <c r="D4830" s="7" t="s">
        <v>5406</v>
      </c>
      <c r="E4830" s="10" t="s">
        <v>5406</v>
      </c>
      <c r="F4830" s="7" t="s">
        <v>4</v>
      </c>
      <c r="G4830" s="7" t="s">
        <v>12485</v>
      </c>
      <c r="H4830" s="7" t="s">
        <v>5455</v>
      </c>
      <c r="I4830" s="6" t="s">
        <v>5456</v>
      </c>
      <c r="J4830" s="7" t="s">
        <v>5407</v>
      </c>
      <c r="K4830" s="7" t="s">
        <v>4</v>
      </c>
      <c r="L4830" s="7" t="s">
        <v>4</v>
      </c>
      <c r="M4830" s="7" t="s">
        <v>5</v>
      </c>
      <c r="N4830" s="7" t="s">
        <v>5445</v>
      </c>
      <c r="O4830" s="21">
        <v>44671</v>
      </c>
      <c r="P4830" s="7" t="s">
        <v>7</v>
      </c>
      <c r="Q4830" s="22">
        <v>680.3</v>
      </c>
      <c r="R4830" s="22">
        <v>0</v>
      </c>
      <c r="S4830" s="22">
        <v>680.3</v>
      </c>
      <c r="T4830" s="22">
        <v>0</v>
      </c>
    </row>
    <row r="4831" spans="1:20" s="10" customFormat="1" outlineLevel="4" x14ac:dyDescent="0.35">
      <c r="A4831" s="10" t="s">
        <v>1725</v>
      </c>
      <c r="B4831" s="10" t="s">
        <v>1726</v>
      </c>
      <c r="C4831" s="15" t="s">
        <v>5405</v>
      </c>
      <c r="D4831" s="7" t="s">
        <v>5406</v>
      </c>
      <c r="E4831" s="10" t="s">
        <v>5406</v>
      </c>
      <c r="F4831" s="7" t="s">
        <v>4</v>
      </c>
      <c r="G4831" s="7" t="s">
        <v>12485</v>
      </c>
      <c r="H4831" s="7" t="s">
        <v>5455</v>
      </c>
      <c r="I4831" s="6" t="s">
        <v>5456</v>
      </c>
      <c r="J4831" s="7" t="s">
        <v>5407</v>
      </c>
      <c r="K4831" s="7" t="s">
        <v>4</v>
      </c>
      <c r="L4831" s="7" t="s">
        <v>4</v>
      </c>
      <c r="M4831" s="7" t="s">
        <v>5</v>
      </c>
      <c r="N4831" s="7" t="s">
        <v>5446</v>
      </c>
      <c r="O4831" s="21">
        <v>44734</v>
      </c>
      <c r="P4831" s="7" t="s">
        <v>7</v>
      </c>
      <c r="Q4831" s="22">
        <v>1158.83</v>
      </c>
      <c r="R4831" s="22">
        <v>0</v>
      </c>
      <c r="S4831" s="22">
        <v>1158.83</v>
      </c>
      <c r="T4831" s="22">
        <v>0</v>
      </c>
    </row>
    <row r="4832" spans="1:20" s="10" customFormat="1" outlineLevel="4" x14ac:dyDescent="0.35">
      <c r="A4832" s="10" t="s">
        <v>1725</v>
      </c>
      <c r="B4832" s="10" t="s">
        <v>1726</v>
      </c>
      <c r="C4832" s="15" t="s">
        <v>5405</v>
      </c>
      <c r="D4832" s="7" t="s">
        <v>5406</v>
      </c>
      <c r="E4832" s="10" t="s">
        <v>5406</v>
      </c>
      <c r="F4832" s="7" t="s">
        <v>4</v>
      </c>
      <c r="G4832" s="7" t="s">
        <v>12485</v>
      </c>
      <c r="H4832" s="7" t="s">
        <v>5455</v>
      </c>
      <c r="I4832" s="6" t="s">
        <v>5456</v>
      </c>
      <c r="J4832" s="7" t="s">
        <v>5407</v>
      </c>
      <c r="K4832" s="7" t="s">
        <v>4</v>
      </c>
      <c r="L4832" s="7" t="s">
        <v>4</v>
      </c>
      <c r="M4832" s="7" t="s">
        <v>5</v>
      </c>
      <c r="N4832" s="7" t="s">
        <v>5447</v>
      </c>
      <c r="O4832" s="21">
        <v>44734</v>
      </c>
      <c r="P4832" s="7" t="s">
        <v>7</v>
      </c>
      <c r="Q4832" s="22">
        <v>307.3</v>
      </c>
      <c r="R4832" s="22">
        <v>0</v>
      </c>
      <c r="S4832" s="22">
        <v>307.3</v>
      </c>
      <c r="T4832" s="22">
        <v>0</v>
      </c>
    </row>
    <row r="4833" spans="1:20" s="10" customFormat="1" outlineLevel="4" x14ac:dyDescent="0.35">
      <c r="A4833" s="10" t="s">
        <v>1725</v>
      </c>
      <c r="B4833" s="10" t="s">
        <v>1726</v>
      </c>
      <c r="C4833" s="15" t="s">
        <v>5405</v>
      </c>
      <c r="D4833" s="7" t="s">
        <v>5406</v>
      </c>
      <c r="E4833" s="10" t="s">
        <v>5406</v>
      </c>
      <c r="F4833" s="7" t="s">
        <v>4</v>
      </c>
      <c r="G4833" s="7" t="s">
        <v>12485</v>
      </c>
      <c r="H4833" s="7" t="s">
        <v>5455</v>
      </c>
      <c r="I4833" s="6" t="s">
        <v>5456</v>
      </c>
      <c r="J4833" s="7" t="s">
        <v>5407</v>
      </c>
      <c r="K4833" s="7" t="s">
        <v>4</v>
      </c>
      <c r="L4833" s="7" t="s">
        <v>4</v>
      </c>
      <c r="M4833" s="7" t="s">
        <v>5</v>
      </c>
      <c r="N4833" s="7" t="s">
        <v>5448</v>
      </c>
      <c r="O4833" s="21">
        <v>44734</v>
      </c>
      <c r="P4833" s="7" t="s">
        <v>7</v>
      </c>
      <c r="Q4833" s="22">
        <v>388.81</v>
      </c>
      <c r="R4833" s="22">
        <v>0</v>
      </c>
      <c r="S4833" s="22">
        <v>388.81</v>
      </c>
      <c r="T4833" s="22">
        <v>0</v>
      </c>
    </row>
    <row r="4834" spans="1:20" s="10" customFormat="1" outlineLevel="4" x14ac:dyDescent="0.35">
      <c r="A4834" s="10" t="s">
        <v>1725</v>
      </c>
      <c r="B4834" s="10" t="s">
        <v>1726</v>
      </c>
      <c r="C4834" s="15" t="s">
        <v>5405</v>
      </c>
      <c r="D4834" s="7" t="s">
        <v>5406</v>
      </c>
      <c r="E4834" s="10" t="s">
        <v>5406</v>
      </c>
      <c r="F4834" s="7" t="s">
        <v>4</v>
      </c>
      <c r="G4834" s="7" t="s">
        <v>12485</v>
      </c>
      <c r="H4834" s="7" t="s">
        <v>5455</v>
      </c>
      <c r="I4834" s="6" t="s">
        <v>5456</v>
      </c>
      <c r="J4834" s="7" t="s">
        <v>5407</v>
      </c>
      <c r="K4834" s="7" t="s">
        <v>4</v>
      </c>
      <c r="L4834" s="7" t="s">
        <v>4</v>
      </c>
      <c r="M4834" s="7" t="s">
        <v>5</v>
      </c>
      <c r="N4834" s="7" t="s">
        <v>5449</v>
      </c>
      <c r="O4834" s="21">
        <v>44734</v>
      </c>
      <c r="P4834" s="7" t="s">
        <v>7</v>
      </c>
      <c r="Q4834" s="22">
        <v>1385.02</v>
      </c>
      <c r="R4834" s="22">
        <v>0</v>
      </c>
      <c r="S4834" s="22">
        <v>1385.02</v>
      </c>
      <c r="T4834" s="22">
        <v>0</v>
      </c>
    </row>
    <row r="4835" spans="1:20" s="10" customFormat="1" outlineLevel="4" x14ac:dyDescent="0.35">
      <c r="A4835" s="10" t="s">
        <v>1725</v>
      </c>
      <c r="B4835" s="10" t="s">
        <v>1726</v>
      </c>
      <c r="C4835" s="15" t="s">
        <v>5405</v>
      </c>
      <c r="D4835" s="7" t="s">
        <v>5406</v>
      </c>
      <c r="E4835" s="10" t="s">
        <v>5406</v>
      </c>
      <c r="F4835" s="7" t="s">
        <v>4</v>
      </c>
      <c r="G4835" s="7" t="s">
        <v>12485</v>
      </c>
      <c r="H4835" s="7" t="s">
        <v>5455</v>
      </c>
      <c r="I4835" s="6" t="s">
        <v>5456</v>
      </c>
      <c r="J4835" s="7" t="s">
        <v>5407</v>
      </c>
      <c r="K4835" s="7" t="s">
        <v>4</v>
      </c>
      <c r="L4835" s="7" t="s">
        <v>4</v>
      </c>
      <c r="M4835" s="7" t="s">
        <v>5</v>
      </c>
      <c r="N4835" s="7" t="s">
        <v>5450</v>
      </c>
      <c r="O4835" s="21">
        <v>44734</v>
      </c>
      <c r="P4835" s="7" t="s">
        <v>7</v>
      </c>
      <c r="Q4835" s="22">
        <v>188.91</v>
      </c>
      <c r="R4835" s="22">
        <v>0</v>
      </c>
      <c r="S4835" s="22">
        <v>188.91</v>
      </c>
      <c r="T4835" s="22">
        <v>0</v>
      </c>
    </row>
    <row r="4836" spans="1:20" s="10" customFormat="1" outlineLevel="4" x14ac:dyDescent="0.35">
      <c r="A4836" s="10" t="s">
        <v>1725</v>
      </c>
      <c r="B4836" s="10" t="s">
        <v>1726</v>
      </c>
      <c r="C4836" s="15" t="s">
        <v>5405</v>
      </c>
      <c r="D4836" s="7" t="s">
        <v>5406</v>
      </c>
      <c r="E4836" s="10" t="s">
        <v>5406</v>
      </c>
      <c r="F4836" s="7" t="s">
        <v>4</v>
      </c>
      <c r="G4836" s="7" t="s">
        <v>12485</v>
      </c>
      <c r="H4836" s="7" t="s">
        <v>5455</v>
      </c>
      <c r="I4836" s="6" t="s">
        <v>5456</v>
      </c>
      <c r="J4836" s="7" t="s">
        <v>5407</v>
      </c>
      <c r="K4836" s="7" t="s">
        <v>4</v>
      </c>
      <c r="L4836" s="7" t="s">
        <v>4</v>
      </c>
      <c r="M4836" s="7" t="s">
        <v>5</v>
      </c>
      <c r="N4836" s="7" t="s">
        <v>5451</v>
      </c>
      <c r="O4836" s="21">
        <v>44734</v>
      </c>
      <c r="P4836" s="7" t="s">
        <v>7</v>
      </c>
      <c r="Q4836" s="22">
        <v>677.57</v>
      </c>
      <c r="R4836" s="22">
        <v>0</v>
      </c>
      <c r="S4836" s="22">
        <v>677.57</v>
      </c>
      <c r="T4836" s="22">
        <v>0</v>
      </c>
    </row>
    <row r="4837" spans="1:20" s="10" customFormat="1" outlineLevel="4" x14ac:dyDescent="0.35">
      <c r="A4837" s="10" t="s">
        <v>1725</v>
      </c>
      <c r="B4837" s="10" t="s">
        <v>1726</v>
      </c>
      <c r="C4837" s="15" t="s">
        <v>5405</v>
      </c>
      <c r="D4837" s="7" t="s">
        <v>5406</v>
      </c>
      <c r="E4837" s="10" t="s">
        <v>5406</v>
      </c>
      <c r="F4837" s="7" t="s">
        <v>4</v>
      </c>
      <c r="G4837" s="7" t="s">
        <v>12485</v>
      </c>
      <c r="H4837" s="7" t="s">
        <v>5455</v>
      </c>
      <c r="I4837" s="6" t="s">
        <v>5456</v>
      </c>
      <c r="J4837" s="7" t="s">
        <v>5407</v>
      </c>
      <c r="K4837" s="7" t="s">
        <v>4</v>
      </c>
      <c r="L4837" s="7" t="s">
        <v>4</v>
      </c>
      <c r="M4837" s="7" t="s">
        <v>5</v>
      </c>
      <c r="N4837" s="7" t="s">
        <v>5452</v>
      </c>
      <c r="O4837" s="21">
        <v>44739</v>
      </c>
      <c r="P4837" s="7" t="s">
        <v>7</v>
      </c>
      <c r="Q4837" s="22">
        <v>240.59</v>
      </c>
      <c r="R4837" s="22">
        <v>0</v>
      </c>
      <c r="S4837" s="22">
        <v>240.59</v>
      </c>
      <c r="T4837" s="22">
        <v>0</v>
      </c>
    </row>
    <row r="4838" spans="1:20" s="10" customFormat="1" outlineLevel="4" x14ac:dyDescent="0.35">
      <c r="A4838" s="10" t="s">
        <v>1725</v>
      </c>
      <c r="B4838" s="10" t="s">
        <v>1726</v>
      </c>
      <c r="C4838" s="15" t="s">
        <v>5405</v>
      </c>
      <c r="D4838" s="7" t="s">
        <v>5406</v>
      </c>
      <c r="E4838" s="10" t="s">
        <v>5406</v>
      </c>
      <c r="F4838" s="7" t="s">
        <v>4</v>
      </c>
      <c r="G4838" s="7" t="s">
        <v>12485</v>
      </c>
      <c r="H4838" s="7" t="s">
        <v>5455</v>
      </c>
      <c r="I4838" s="6" t="s">
        <v>5456</v>
      </c>
      <c r="J4838" s="7" t="s">
        <v>5407</v>
      </c>
      <c r="K4838" s="7" t="s">
        <v>4</v>
      </c>
      <c r="L4838" s="7" t="s">
        <v>4</v>
      </c>
      <c r="M4838" s="7" t="s">
        <v>5</v>
      </c>
      <c r="N4838" s="7" t="s">
        <v>5453</v>
      </c>
      <c r="O4838" s="21">
        <v>44739</v>
      </c>
      <c r="P4838" s="7" t="s">
        <v>7</v>
      </c>
      <c r="Q4838" s="22">
        <v>388.61</v>
      </c>
      <c r="R4838" s="22">
        <v>0</v>
      </c>
      <c r="S4838" s="22">
        <v>388.61</v>
      </c>
      <c r="T4838" s="22">
        <v>0</v>
      </c>
    </row>
    <row r="4839" spans="1:20" s="10" customFormat="1" outlineLevel="4" x14ac:dyDescent="0.35">
      <c r="A4839" s="10" t="s">
        <v>1725</v>
      </c>
      <c r="B4839" s="10" t="s">
        <v>1726</v>
      </c>
      <c r="C4839" s="15" t="s">
        <v>5405</v>
      </c>
      <c r="D4839" s="7" t="s">
        <v>5406</v>
      </c>
      <c r="E4839" s="10" t="s">
        <v>5406</v>
      </c>
      <c r="F4839" s="7" t="s">
        <v>4</v>
      </c>
      <c r="G4839" s="7" t="s">
        <v>12485</v>
      </c>
      <c r="H4839" s="7" t="s">
        <v>5455</v>
      </c>
      <c r="I4839" s="6" t="s">
        <v>5456</v>
      </c>
      <c r="J4839" s="7" t="s">
        <v>5407</v>
      </c>
      <c r="K4839" s="7" t="s">
        <v>4</v>
      </c>
      <c r="L4839" s="7" t="s">
        <v>4</v>
      </c>
      <c r="M4839" s="7" t="s">
        <v>5</v>
      </c>
      <c r="N4839" s="7" t="s">
        <v>5454</v>
      </c>
      <c r="O4839" s="21">
        <v>44739</v>
      </c>
      <c r="P4839" s="7" t="s">
        <v>7</v>
      </c>
      <c r="Q4839" s="22">
        <v>319.91000000000003</v>
      </c>
      <c r="R4839" s="22">
        <v>0</v>
      </c>
      <c r="S4839" s="22">
        <v>319.91000000000003</v>
      </c>
      <c r="T4839" s="22">
        <v>0</v>
      </c>
    </row>
    <row r="4840" spans="1:20" s="10" customFormat="1" outlineLevel="3" x14ac:dyDescent="0.35">
      <c r="C4840" s="15"/>
      <c r="D4840" s="7"/>
      <c r="F4840" s="7"/>
      <c r="G4840" s="7"/>
      <c r="H4840" s="23" t="s">
        <v>11824</v>
      </c>
      <c r="I4840" s="6"/>
      <c r="J4840" s="7"/>
      <c r="K4840" s="7"/>
      <c r="L4840" s="7"/>
      <c r="M4840" s="7"/>
      <c r="N4840" s="7"/>
      <c r="O4840" s="21"/>
      <c r="P4840" s="7"/>
      <c r="Q4840" s="22">
        <f>SUBTOTAL(9,Q4798:Q4839)</f>
        <v>28013.450000000004</v>
      </c>
      <c r="R4840" s="22">
        <f>SUBTOTAL(9,R4798:R4839)</f>
        <v>0</v>
      </c>
      <c r="S4840" s="22">
        <f>SUBTOTAL(9,S4798:S4839)</f>
        <v>28013.450000000004</v>
      </c>
      <c r="T4840" s="22">
        <f>SUBTOTAL(9,T4798:T4839)</f>
        <v>0</v>
      </c>
    </row>
    <row r="4841" spans="1:20" s="10" customFormat="1" ht="29" outlineLevel="4" x14ac:dyDescent="0.35">
      <c r="A4841" s="10" t="s">
        <v>1725</v>
      </c>
      <c r="B4841" s="10" t="s">
        <v>1726</v>
      </c>
      <c r="C4841" s="15" t="s">
        <v>5405</v>
      </c>
      <c r="D4841" s="7" t="s">
        <v>5406</v>
      </c>
      <c r="E4841" s="10" t="s">
        <v>5406</v>
      </c>
      <c r="F4841" s="7" t="s">
        <v>4</v>
      </c>
      <c r="G4841" s="7" t="s">
        <v>12485</v>
      </c>
      <c r="H4841" s="7" t="s">
        <v>5245</v>
      </c>
      <c r="I4841" s="6" t="s">
        <v>5246</v>
      </c>
      <c r="J4841" s="7" t="s">
        <v>5407</v>
      </c>
      <c r="K4841" s="7" t="s">
        <v>4</v>
      </c>
      <c r="L4841" s="7" t="s">
        <v>4</v>
      </c>
      <c r="M4841" s="7" t="s">
        <v>5</v>
      </c>
      <c r="N4841" s="7" t="s">
        <v>5408</v>
      </c>
      <c r="O4841" s="21">
        <v>44383</v>
      </c>
      <c r="P4841" s="7" t="s">
        <v>7</v>
      </c>
      <c r="Q4841" s="22">
        <v>1637.07</v>
      </c>
      <c r="R4841" s="22">
        <v>0</v>
      </c>
      <c r="S4841" s="22">
        <v>1637.07</v>
      </c>
      <c r="T4841" s="22">
        <v>0</v>
      </c>
    </row>
    <row r="4842" spans="1:20" s="10" customFormat="1" ht="29" outlineLevel="4" x14ac:dyDescent="0.35">
      <c r="A4842" s="10" t="s">
        <v>1725</v>
      </c>
      <c r="B4842" s="10" t="s">
        <v>1726</v>
      </c>
      <c r="C4842" s="15" t="s">
        <v>5405</v>
      </c>
      <c r="D4842" s="7" t="s">
        <v>5406</v>
      </c>
      <c r="E4842" s="10" t="s">
        <v>5406</v>
      </c>
      <c r="F4842" s="7" t="s">
        <v>4</v>
      </c>
      <c r="G4842" s="7" t="s">
        <v>12485</v>
      </c>
      <c r="H4842" s="7" t="s">
        <v>5245</v>
      </c>
      <c r="I4842" s="6" t="s">
        <v>5246</v>
      </c>
      <c r="J4842" s="7" t="s">
        <v>5407</v>
      </c>
      <c r="K4842" s="7" t="s">
        <v>4</v>
      </c>
      <c r="L4842" s="7" t="s">
        <v>4</v>
      </c>
      <c r="M4842" s="7" t="s">
        <v>5</v>
      </c>
      <c r="N4842" s="7" t="s">
        <v>5409</v>
      </c>
      <c r="O4842" s="21">
        <v>44383</v>
      </c>
      <c r="P4842" s="7" t="s">
        <v>7</v>
      </c>
      <c r="Q4842" s="22">
        <v>4378.96</v>
      </c>
      <c r="R4842" s="22">
        <v>0</v>
      </c>
      <c r="S4842" s="22">
        <v>4378.96</v>
      </c>
      <c r="T4842" s="22">
        <v>0</v>
      </c>
    </row>
    <row r="4843" spans="1:20" s="10" customFormat="1" ht="29" outlineLevel="4" x14ac:dyDescent="0.35">
      <c r="A4843" s="10" t="s">
        <v>1725</v>
      </c>
      <c r="B4843" s="10" t="s">
        <v>1726</v>
      </c>
      <c r="C4843" s="15" t="s">
        <v>5405</v>
      </c>
      <c r="D4843" s="7" t="s">
        <v>5406</v>
      </c>
      <c r="E4843" s="10" t="s">
        <v>5406</v>
      </c>
      <c r="F4843" s="7" t="s">
        <v>4</v>
      </c>
      <c r="G4843" s="7" t="s">
        <v>12485</v>
      </c>
      <c r="H4843" s="7" t="s">
        <v>5245</v>
      </c>
      <c r="I4843" s="6" t="s">
        <v>5246</v>
      </c>
      <c r="J4843" s="7" t="s">
        <v>5407</v>
      </c>
      <c r="K4843" s="7" t="s">
        <v>4</v>
      </c>
      <c r="L4843" s="7" t="s">
        <v>4</v>
      </c>
      <c r="M4843" s="7" t="s">
        <v>5</v>
      </c>
      <c r="N4843" s="7" t="s">
        <v>5410</v>
      </c>
      <c r="O4843" s="21">
        <v>44383</v>
      </c>
      <c r="P4843" s="7" t="s">
        <v>7</v>
      </c>
      <c r="Q4843" s="22">
        <v>66.8</v>
      </c>
      <c r="R4843" s="22">
        <v>0</v>
      </c>
      <c r="S4843" s="22">
        <v>66.8</v>
      </c>
      <c r="T4843" s="22">
        <v>0</v>
      </c>
    </row>
    <row r="4844" spans="1:20" s="10" customFormat="1" ht="29" outlineLevel="4" x14ac:dyDescent="0.35">
      <c r="A4844" s="10" t="s">
        <v>1725</v>
      </c>
      <c r="B4844" s="10" t="s">
        <v>1726</v>
      </c>
      <c r="C4844" s="15" t="s">
        <v>5405</v>
      </c>
      <c r="D4844" s="7" t="s">
        <v>5406</v>
      </c>
      <c r="E4844" s="10" t="s">
        <v>5406</v>
      </c>
      <c r="F4844" s="7" t="s">
        <v>4</v>
      </c>
      <c r="G4844" s="7" t="s">
        <v>12485</v>
      </c>
      <c r="H4844" s="7" t="s">
        <v>5245</v>
      </c>
      <c r="I4844" s="6" t="s">
        <v>5246</v>
      </c>
      <c r="J4844" s="7" t="s">
        <v>5407</v>
      </c>
      <c r="K4844" s="7" t="s">
        <v>4</v>
      </c>
      <c r="L4844" s="7" t="s">
        <v>4</v>
      </c>
      <c r="M4844" s="7" t="s">
        <v>5</v>
      </c>
      <c r="N4844" s="7" t="s">
        <v>5411</v>
      </c>
      <c r="O4844" s="21">
        <v>44383</v>
      </c>
      <c r="P4844" s="7" t="s">
        <v>7</v>
      </c>
      <c r="Q4844" s="22">
        <v>2482.65</v>
      </c>
      <c r="R4844" s="22">
        <v>0</v>
      </c>
      <c r="S4844" s="22">
        <v>2482.65</v>
      </c>
      <c r="T4844" s="22">
        <v>0</v>
      </c>
    </row>
    <row r="4845" spans="1:20" s="10" customFormat="1" ht="29" outlineLevel="4" x14ac:dyDescent="0.35">
      <c r="A4845" s="10" t="s">
        <v>1725</v>
      </c>
      <c r="B4845" s="10" t="s">
        <v>1726</v>
      </c>
      <c r="C4845" s="15" t="s">
        <v>5405</v>
      </c>
      <c r="D4845" s="7" t="s">
        <v>5406</v>
      </c>
      <c r="E4845" s="10" t="s">
        <v>5406</v>
      </c>
      <c r="F4845" s="7" t="s">
        <v>4</v>
      </c>
      <c r="G4845" s="7" t="s">
        <v>12485</v>
      </c>
      <c r="H4845" s="7" t="s">
        <v>5245</v>
      </c>
      <c r="I4845" s="6" t="s">
        <v>5246</v>
      </c>
      <c r="J4845" s="7" t="s">
        <v>5407</v>
      </c>
      <c r="K4845" s="7" t="s">
        <v>4</v>
      </c>
      <c r="L4845" s="7" t="s">
        <v>4</v>
      </c>
      <c r="M4845" s="7" t="s">
        <v>5</v>
      </c>
      <c r="N4845" s="7" t="s">
        <v>5412</v>
      </c>
      <c r="O4845" s="21">
        <v>44425</v>
      </c>
      <c r="P4845" s="7" t="s">
        <v>7</v>
      </c>
      <c r="Q4845" s="22">
        <v>2504.42</v>
      </c>
      <c r="R4845" s="22">
        <v>0</v>
      </c>
      <c r="S4845" s="22">
        <v>2504.42</v>
      </c>
      <c r="T4845" s="22">
        <v>0</v>
      </c>
    </row>
    <row r="4846" spans="1:20" s="10" customFormat="1" ht="29" outlineLevel="4" x14ac:dyDescent="0.35">
      <c r="A4846" s="10" t="s">
        <v>1725</v>
      </c>
      <c r="B4846" s="10" t="s">
        <v>1726</v>
      </c>
      <c r="C4846" s="15" t="s">
        <v>5405</v>
      </c>
      <c r="D4846" s="7" t="s">
        <v>5406</v>
      </c>
      <c r="E4846" s="10" t="s">
        <v>5406</v>
      </c>
      <c r="F4846" s="7" t="s">
        <v>4</v>
      </c>
      <c r="G4846" s="7" t="s">
        <v>12485</v>
      </c>
      <c r="H4846" s="7" t="s">
        <v>5245</v>
      </c>
      <c r="I4846" s="6" t="s">
        <v>5246</v>
      </c>
      <c r="J4846" s="7" t="s">
        <v>5407</v>
      </c>
      <c r="K4846" s="7" t="s">
        <v>4</v>
      </c>
      <c r="L4846" s="7" t="s">
        <v>4</v>
      </c>
      <c r="M4846" s="7" t="s">
        <v>5</v>
      </c>
      <c r="N4846" s="7" t="s">
        <v>5413</v>
      </c>
      <c r="O4846" s="21">
        <v>44425</v>
      </c>
      <c r="P4846" s="7" t="s">
        <v>7</v>
      </c>
      <c r="Q4846" s="22">
        <v>2095.5</v>
      </c>
      <c r="R4846" s="22">
        <v>0</v>
      </c>
      <c r="S4846" s="22">
        <v>2095.5</v>
      </c>
      <c r="T4846" s="22">
        <v>0</v>
      </c>
    </row>
    <row r="4847" spans="1:20" s="10" customFormat="1" ht="29" outlineLevel="4" x14ac:dyDescent="0.35">
      <c r="A4847" s="10" t="s">
        <v>1725</v>
      </c>
      <c r="B4847" s="10" t="s">
        <v>1726</v>
      </c>
      <c r="C4847" s="15" t="s">
        <v>5405</v>
      </c>
      <c r="D4847" s="7" t="s">
        <v>5406</v>
      </c>
      <c r="E4847" s="10" t="s">
        <v>5406</v>
      </c>
      <c r="F4847" s="7" t="s">
        <v>4</v>
      </c>
      <c r="G4847" s="7" t="s">
        <v>12485</v>
      </c>
      <c r="H4847" s="7" t="s">
        <v>5245</v>
      </c>
      <c r="I4847" s="6" t="s">
        <v>5246</v>
      </c>
      <c r="J4847" s="7" t="s">
        <v>5407</v>
      </c>
      <c r="K4847" s="7" t="s">
        <v>4</v>
      </c>
      <c r="L4847" s="7" t="s">
        <v>4</v>
      </c>
      <c r="M4847" s="7" t="s">
        <v>5</v>
      </c>
      <c r="N4847" s="7" t="s">
        <v>5414</v>
      </c>
      <c r="O4847" s="21">
        <v>44425</v>
      </c>
      <c r="P4847" s="7" t="s">
        <v>7</v>
      </c>
      <c r="Q4847" s="22">
        <v>323.35000000000002</v>
      </c>
      <c r="R4847" s="22">
        <v>0</v>
      </c>
      <c r="S4847" s="22">
        <v>323.35000000000002</v>
      </c>
      <c r="T4847" s="22">
        <v>0</v>
      </c>
    </row>
    <row r="4848" spans="1:20" s="10" customFormat="1" ht="29" outlineLevel="4" x14ac:dyDescent="0.35">
      <c r="A4848" s="10" t="s">
        <v>1725</v>
      </c>
      <c r="B4848" s="10" t="s">
        <v>1726</v>
      </c>
      <c r="C4848" s="15" t="s">
        <v>5405</v>
      </c>
      <c r="D4848" s="7" t="s">
        <v>5406</v>
      </c>
      <c r="E4848" s="10" t="s">
        <v>5406</v>
      </c>
      <c r="F4848" s="7" t="s">
        <v>4</v>
      </c>
      <c r="G4848" s="7" t="s">
        <v>12485</v>
      </c>
      <c r="H4848" s="7" t="s">
        <v>5245</v>
      </c>
      <c r="I4848" s="6" t="s">
        <v>5246</v>
      </c>
      <c r="J4848" s="7" t="s">
        <v>5407</v>
      </c>
      <c r="K4848" s="7" t="s">
        <v>4</v>
      </c>
      <c r="L4848" s="7" t="s">
        <v>4</v>
      </c>
      <c r="M4848" s="7" t="s">
        <v>5</v>
      </c>
      <c r="N4848" s="7" t="s">
        <v>5415</v>
      </c>
      <c r="O4848" s="21">
        <v>44446</v>
      </c>
      <c r="P4848" s="7" t="s">
        <v>7</v>
      </c>
      <c r="Q4848" s="22">
        <v>2478.02</v>
      </c>
      <c r="R4848" s="22">
        <v>0</v>
      </c>
      <c r="S4848" s="22">
        <v>2478.02</v>
      </c>
      <c r="T4848" s="22">
        <v>0</v>
      </c>
    </row>
    <row r="4849" spans="1:20" s="10" customFormat="1" ht="29" outlineLevel="4" x14ac:dyDescent="0.35">
      <c r="A4849" s="10" t="s">
        <v>1725</v>
      </c>
      <c r="B4849" s="10" t="s">
        <v>1726</v>
      </c>
      <c r="C4849" s="15" t="s">
        <v>5405</v>
      </c>
      <c r="D4849" s="7" t="s">
        <v>5406</v>
      </c>
      <c r="E4849" s="10" t="s">
        <v>5406</v>
      </c>
      <c r="F4849" s="7" t="s">
        <v>4</v>
      </c>
      <c r="G4849" s="7" t="s">
        <v>12485</v>
      </c>
      <c r="H4849" s="7" t="s">
        <v>5245</v>
      </c>
      <c r="I4849" s="6" t="s">
        <v>5246</v>
      </c>
      <c r="J4849" s="7" t="s">
        <v>5407</v>
      </c>
      <c r="K4849" s="7" t="s">
        <v>4</v>
      </c>
      <c r="L4849" s="7" t="s">
        <v>4</v>
      </c>
      <c r="M4849" s="7" t="s">
        <v>5</v>
      </c>
      <c r="N4849" s="7" t="s">
        <v>5416</v>
      </c>
      <c r="O4849" s="21">
        <v>44446</v>
      </c>
      <c r="P4849" s="7" t="s">
        <v>7</v>
      </c>
      <c r="Q4849" s="22">
        <v>4292.99</v>
      </c>
      <c r="R4849" s="22">
        <v>0</v>
      </c>
      <c r="S4849" s="22">
        <v>4292.99</v>
      </c>
      <c r="T4849" s="22">
        <v>0</v>
      </c>
    </row>
    <row r="4850" spans="1:20" s="10" customFormat="1" ht="29" outlineLevel="4" x14ac:dyDescent="0.35">
      <c r="A4850" s="10" t="s">
        <v>1725</v>
      </c>
      <c r="B4850" s="10" t="s">
        <v>1726</v>
      </c>
      <c r="C4850" s="15" t="s">
        <v>5405</v>
      </c>
      <c r="D4850" s="7" t="s">
        <v>5406</v>
      </c>
      <c r="E4850" s="10" t="s">
        <v>5406</v>
      </c>
      <c r="F4850" s="7" t="s">
        <v>4</v>
      </c>
      <c r="G4850" s="7" t="s">
        <v>12485</v>
      </c>
      <c r="H4850" s="7" t="s">
        <v>5245</v>
      </c>
      <c r="I4850" s="6" t="s">
        <v>5246</v>
      </c>
      <c r="J4850" s="7" t="s">
        <v>5407</v>
      </c>
      <c r="K4850" s="7" t="s">
        <v>4</v>
      </c>
      <c r="L4850" s="7" t="s">
        <v>4</v>
      </c>
      <c r="M4850" s="7" t="s">
        <v>5</v>
      </c>
      <c r="N4850" s="7" t="s">
        <v>5417</v>
      </c>
      <c r="O4850" s="21">
        <v>44446</v>
      </c>
      <c r="P4850" s="7" t="s">
        <v>7</v>
      </c>
      <c r="Q4850" s="22">
        <v>458.58</v>
      </c>
      <c r="R4850" s="22">
        <v>0</v>
      </c>
      <c r="S4850" s="22">
        <v>458.58</v>
      </c>
      <c r="T4850" s="22">
        <v>0</v>
      </c>
    </row>
    <row r="4851" spans="1:20" s="10" customFormat="1" ht="29" outlineLevel="4" x14ac:dyDescent="0.35">
      <c r="A4851" s="10" t="s">
        <v>1725</v>
      </c>
      <c r="B4851" s="10" t="s">
        <v>1726</v>
      </c>
      <c r="C4851" s="15" t="s">
        <v>5405</v>
      </c>
      <c r="D4851" s="7" t="s">
        <v>5406</v>
      </c>
      <c r="E4851" s="10" t="s">
        <v>5406</v>
      </c>
      <c r="F4851" s="7" t="s">
        <v>4</v>
      </c>
      <c r="G4851" s="7" t="s">
        <v>12485</v>
      </c>
      <c r="H4851" s="7" t="s">
        <v>5245</v>
      </c>
      <c r="I4851" s="6" t="s">
        <v>5246</v>
      </c>
      <c r="J4851" s="7" t="s">
        <v>5407</v>
      </c>
      <c r="K4851" s="7" t="s">
        <v>4</v>
      </c>
      <c r="L4851" s="7" t="s">
        <v>4</v>
      </c>
      <c r="M4851" s="7" t="s">
        <v>5</v>
      </c>
      <c r="N4851" s="7" t="s">
        <v>5418</v>
      </c>
      <c r="O4851" s="21">
        <v>44489</v>
      </c>
      <c r="P4851" s="7" t="s">
        <v>7</v>
      </c>
      <c r="Q4851" s="22">
        <v>3984.3</v>
      </c>
      <c r="R4851" s="22">
        <v>0</v>
      </c>
      <c r="S4851" s="22">
        <v>3984.3</v>
      </c>
      <c r="T4851" s="22">
        <v>0</v>
      </c>
    </row>
    <row r="4852" spans="1:20" s="10" customFormat="1" ht="29" outlineLevel="4" x14ac:dyDescent="0.35">
      <c r="A4852" s="10" t="s">
        <v>1725</v>
      </c>
      <c r="B4852" s="10" t="s">
        <v>1726</v>
      </c>
      <c r="C4852" s="15" t="s">
        <v>5405</v>
      </c>
      <c r="D4852" s="7" t="s">
        <v>5406</v>
      </c>
      <c r="E4852" s="10" t="s">
        <v>5406</v>
      </c>
      <c r="F4852" s="7" t="s">
        <v>4</v>
      </c>
      <c r="G4852" s="7" t="s">
        <v>12485</v>
      </c>
      <c r="H4852" s="7" t="s">
        <v>5245</v>
      </c>
      <c r="I4852" s="6" t="s">
        <v>5246</v>
      </c>
      <c r="J4852" s="7" t="s">
        <v>5407</v>
      </c>
      <c r="K4852" s="7" t="s">
        <v>4</v>
      </c>
      <c r="L4852" s="7" t="s">
        <v>4</v>
      </c>
      <c r="M4852" s="7" t="s">
        <v>5</v>
      </c>
      <c r="N4852" s="7" t="s">
        <v>5419</v>
      </c>
      <c r="O4852" s="21">
        <v>44489</v>
      </c>
      <c r="P4852" s="7" t="s">
        <v>7</v>
      </c>
      <c r="Q4852" s="22">
        <v>450.01</v>
      </c>
      <c r="R4852" s="22">
        <v>0</v>
      </c>
      <c r="S4852" s="22">
        <v>450.01</v>
      </c>
      <c r="T4852" s="22">
        <v>0</v>
      </c>
    </row>
    <row r="4853" spans="1:20" s="10" customFormat="1" ht="29" outlineLevel="4" x14ac:dyDescent="0.35">
      <c r="A4853" s="10" t="s">
        <v>1725</v>
      </c>
      <c r="B4853" s="10" t="s">
        <v>1726</v>
      </c>
      <c r="C4853" s="15" t="s">
        <v>5405</v>
      </c>
      <c r="D4853" s="7" t="s">
        <v>5406</v>
      </c>
      <c r="E4853" s="10" t="s">
        <v>5406</v>
      </c>
      <c r="F4853" s="7" t="s">
        <v>4</v>
      </c>
      <c r="G4853" s="7" t="s">
        <v>12485</v>
      </c>
      <c r="H4853" s="7" t="s">
        <v>5245</v>
      </c>
      <c r="I4853" s="6" t="s">
        <v>5246</v>
      </c>
      <c r="J4853" s="7" t="s">
        <v>5407</v>
      </c>
      <c r="K4853" s="7" t="s">
        <v>4</v>
      </c>
      <c r="L4853" s="7" t="s">
        <v>4</v>
      </c>
      <c r="M4853" s="7" t="s">
        <v>5</v>
      </c>
      <c r="N4853" s="7" t="s">
        <v>5420</v>
      </c>
      <c r="O4853" s="21">
        <v>44509</v>
      </c>
      <c r="P4853" s="7" t="s">
        <v>7</v>
      </c>
      <c r="Q4853" s="22">
        <v>2571.52</v>
      </c>
      <c r="R4853" s="22">
        <v>0</v>
      </c>
      <c r="S4853" s="22">
        <v>2571.52</v>
      </c>
      <c r="T4853" s="22">
        <v>0</v>
      </c>
    </row>
    <row r="4854" spans="1:20" s="10" customFormat="1" ht="29" outlineLevel="4" x14ac:dyDescent="0.35">
      <c r="A4854" s="10" t="s">
        <v>1725</v>
      </c>
      <c r="B4854" s="10" t="s">
        <v>1726</v>
      </c>
      <c r="C4854" s="15" t="s">
        <v>5405</v>
      </c>
      <c r="D4854" s="7" t="s">
        <v>5406</v>
      </c>
      <c r="E4854" s="10" t="s">
        <v>5406</v>
      </c>
      <c r="F4854" s="7" t="s">
        <v>4</v>
      </c>
      <c r="G4854" s="7" t="s">
        <v>12485</v>
      </c>
      <c r="H4854" s="7" t="s">
        <v>5245</v>
      </c>
      <c r="I4854" s="6" t="s">
        <v>5246</v>
      </c>
      <c r="J4854" s="7" t="s">
        <v>5407</v>
      </c>
      <c r="K4854" s="7" t="s">
        <v>4</v>
      </c>
      <c r="L4854" s="7" t="s">
        <v>4</v>
      </c>
      <c r="M4854" s="7" t="s">
        <v>5</v>
      </c>
      <c r="N4854" s="7" t="s">
        <v>5421</v>
      </c>
      <c r="O4854" s="21">
        <v>44509</v>
      </c>
      <c r="P4854" s="7" t="s">
        <v>7</v>
      </c>
      <c r="Q4854" s="22">
        <v>5297.95</v>
      </c>
      <c r="R4854" s="22">
        <v>0</v>
      </c>
      <c r="S4854" s="22">
        <v>5297.95</v>
      </c>
      <c r="T4854" s="22">
        <v>0</v>
      </c>
    </row>
    <row r="4855" spans="1:20" s="10" customFormat="1" ht="29" outlineLevel="4" x14ac:dyDescent="0.35">
      <c r="A4855" s="10" t="s">
        <v>1725</v>
      </c>
      <c r="B4855" s="10" t="s">
        <v>1726</v>
      </c>
      <c r="C4855" s="15" t="s">
        <v>5405</v>
      </c>
      <c r="D4855" s="7" t="s">
        <v>5406</v>
      </c>
      <c r="E4855" s="10" t="s">
        <v>5406</v>
      </c>
      <c r="F4855" s="7" t="s">
        <v>4</v>
      </c>
      <c r="G4855" s="7" t="s">
        <v>12485</v>
      </c>
      <c r="H4855" s="7" t="s">
        <v>5245</v>
      </c>
      <c r="I4855" s="6" t="s">
        <v>5246</v>
      </c>
      <c r="J4855" s="7" t="s">
        <v>5407</v>
      </c>
      <c r="K4855" s="7" t="s">
        <v>4</v>
      </c>
      <c r="L4855" s="7" t="s">
        <v>4</v>
      </c>
      <c r="M4855" s="7" t="s">
        <v>5</v>
      </c>
      <c r="N4855" s="7" t="s">
        <v>5422</v>
      </c>
      <c r="O4855" s="21">
        <v>44510</v>
      </c>
      <c r="P4855" s="7" t="s">
        <v>7</v>
      </c>
      <c r="Q4855" s="22">
        <v>2322.04</v>
      </c>
      <c r="R4855" s="22">
        <v>0</v>
      </c>
      <c r="S4855" s="22">
        <v>2322.04</v>
      </c>
      <c r="T4855" s="22">
        <v>0</v>
      </c>
    </row>
    <row r="4856" spans="1:20" s="10" customFormat="1" ht="29" outlineLevel="4" x14ac:dyDescent="0.35">
      <c r="A4856" s="10" t="s">
        <v>1725</v>
      </c>
      <c r="B4856" s="10" t="s">
        <v>1726</v>
      </c>
      <c r="C4856" s="15" t="s">
        <v>5405</v>
      </c>
      <c r="D4856" s="7" t="s">
        <v>5406</v>
      </c>
      <c r="E4856" s="10" t="s">
        <v>5406</v>
      </c>
      <c r="F4856" s="7" t="s">
        <v>4</v>
      </c>
      <c r="G4856" s="7" t="s">
        <v>12485</v>
      </c>
      <c r="H4856" s="7" t="s">
        <v>5245</v>
      </c>
      <c r="I4856" s="6" t="s">
        <v>5246</v>
      </c>
      <c r="J4856" s="7" t="s">
        <v>5407</v>
      </c>
      <c r="K4856" s="7" t="s">
        <v>4</v>
      </c>
      <c r="L4856" s="7" t="s">
        <v>4</v>
      </c>
      <c r="M4856" s="7" t="s">
        <v>5</v>
      </c>
      <c r="N4856" s="7" t="s">
        <v>5423</v>
      </c>
      <c r="O4856" s="21">
        <v>44510</v>
      </c>
      <c r="P4856" s="7" t="s">
        <v>7</v>
      </c>
      <c r="Q4856" s="22">
        <v>2490.7399999999998</v>
      </c>
      <c r="R4856" s="22">
        <v>0</v>
      </c>
      <c r="S4856" s="22">
        <v>2490.7399999999998</v>
      </c>
      <c r="T4856" s="22">
        <v>0</v>
      </c>
    </row>
    <row r="4857" spans="1:20" s="10" customFormat="1" ht="29" outlineLevel="4" x14ac:dyDescent="0.35">
      <c r="A4857" s="10" t="s">
        <v>1725</v>
      </c>
      <c r="B4857" s="10" t="s">
        <v>1726</v>
      </c>
      <c r="C4857" s="15" t="s">
        <v>5405</v>
      </c>
      <c r="D4857" s="7" t="s">
        <v>5406</v>
      </c>
      <c r="E4857" s="10" t="s">
        <v>5406</v>
      </c>
      <c r="F4857" s="7" t="s">
        <v>4</v>
      </c>
      <c r="G4857" s="7" t="s">
        <v>12485</v>
      </c>
      <c r="H4857" s="7" t="s">
        <v>5245</v>
      </c>
      <c r="I4857" s="6" t="s">
        <v>5246</v>
      </c>
      <c r="J4857" s="7" t="s">
        <v>5407</v>
      </c>
      <c r="K4857" s="7" t="s">
        <v>4</v>
      </c>
      <c r="L4857" s="7" t="s">
        <v>4</v>
      </c>
      <c r="M4857" s="7" t="s">
        <v>5</v>
      </c>
      <c r="N4857" s="7" t="s">
        <v>5424</v>
      </c>
      <c r="O4857" s="21">
        <v>44510</v>
      </c>
      <c r="P4857" s="7" t="s">
        <v>7</v>
      </c>
      <c r="Q4857" s="22">
        <v>2485.56</v>
      </c>
      <c r="R4857" s="22">
        <v>0</v>
      </c>
      <c r="S4857" s="22">
        <v>2485.56</v>
      </c>
      <c r="T4857" s="22">
        <v>0</v>
      </c>
    </row>
    <row r="4858" spans="1:20" s="10" customFormat="1" ht="29" outlineLevel="4" x14ac:dyDescent="0.35">
      <c r="A4858" s="10" t="s">
        <v>1725</v>
      </c>
      <c r="B4858" s="10" t="s">
        <v>1726</v>
      </c>
      <c r="C4858" s="15" t="s">
        <v>5405</v>
      </c>
      <c r="D4858" s="7" t="s">
        <v>5406</v>
      </c>
      <c r="E4858" s="10" t="s">
        <v>5406</v>
      </c>
      <c r="F4858" s="7" t="s">
        <v>4</v>
      </c>
      <c r="G4858" s="7" t="s">
        <v>12485</v>
      </c>
      <c r="H4858" s="7" t="s">
        <v>5245</v>
      </c>
      <c r="I4858" s="6" t="s">
        <v>5246</v>
      </c>
      <c r="J4858" s="7" t="s">
        <v>5407</v>
      </c>
      <c r="K4858" s="7" t="s">
        <v>4</v>
      </c>
      <c r="L4858" s="7" t="s">
        <v>4</v>
      </c>
      <c r="M4858" s="7" t="s">
        <v>5</v>
      </c>
      <c r="N4858" s="7" t="s">
        <v>5425</v>
      </c>
      <c r="O4858" s="21">
        <v>44510</v>
      </c>
      <c r="P4858" s="7" t="s">
        <v>7</v>
      </c>
      <c r="Q4858" s="22">
        <v>2655.12</v>
      </c>
      <c r="R4858" s="22">
        <v>0</v>
      </c>
      <c r="S4858" s="22">
        <v>2655.12</v>
      </c>
      <c r="T4858" s="22">
        <v>0</v>
      </c>
    </row>
    <row r="4859" spans="1:20" s="10" customFormat="1" ht="29" outlineLevel="4" x14ac:dyDescent="0.35">
      <c r="A4859" s="10" t="s">
        <v>1725</v>
      </c>
      <c r="B4859" s="10" t="s">
        <v>1726</v>
      </c>
      <c r="C4859" s="15" t="s">
        <v>5405</v>
      </c>
      <c r="D4859" s="7" t="s">
        <v>5406</v>
      </c>
      <c r="E4859" s="10" t="s">
        <v>5406</v>
      </c>
      <c r="F4859" s="7" t="s">
        <v>4</v>
      </c>
      <c r="G4859" s="7" t="s">
        <v>12485</v>
      </c>
      <c r="H4859" s="7" t="s">
        <v>5245</v>
      </c>
      <c r="I4859" s="6" t="s">
        <v>5246</v>
      </c>
      <c r="J4859" s="7" t="s">
        <v>5407</v>
      </c>
      <c r="K4859" s="7" t="s">
        <v>4</v>
      </c>
      <c r="L4859" s="7" t="s">
        <v>4</v>
      </c>
      <c r="M4859" s="7" t="s">
        <v>5</v>
      </c>
      <c r="N4859" s="7" t="s">
        <v>5426</v>
      </c>
      <c r="O4859" s="21">
        <v>44510</v>
      </c>
      <c r="P4859" s="7" t="s">
        <v>7</v>
      </c>
      <c r="Q4859" s="22">
        <v>4209</v>
      </c>
      <c r="R4859" s="22">
        <v>0</v>
      </c>
      <c r="S4859" s="22">
        <v>4209</v>
      </c>
      <c r="T4859" s="22">
        <v>0</v>
      </c>
    </row>
    <row r="4860" spans="1:20" s="10" customFormat="1" ht="29" outlineLevel="4" x14ac:dyDescent="0.35">
      <c r="A4860" s="10" t="s">
        <v>1725</v>
      </c>
      <c r="B4860" s="10" t="s">
        <v>1726</v>
      </c>
      <c r="C4860" s="15" t="s">
        <v>5405</v>
      </c>
      <c r="D4860" s="7" t="s">
        <v>5406</v>
      </c>
      <c r="E4860" s="10" t="s">
        <v>5406</v>
      </c>
      <c r="F4860" s="7" t="s">
        <v>4</v>
      </c>
      <c r="G4860" s="7" t="s">
        <v>12485</v>
      </c>
      <c r="H4860" s="7" t="s">
        <v>5245</v>
      </c>
      <c r="I4860" s="6" t="s">
        <v>5246</v>
      </c>
      <c r="J4860" s="7" t="s">
        <v>5407</v>
      </c>
      <c r="K4860" s="7" t="s">
        <v>4</v>
      </c>
      <c r="L4860" s="7" t="s">
        <v>4</v>
      </c>
      <c r="M4860" s="7" t="s">
        <v>5</v>
      </c>
      <c r="N4860" s="7" t="s">
        <v>5427</v>
      </c>
      <c r="O4860" s="21">
        <v>44510</v>
      </c>
      <c r="P4860" s="7" t="s">
        <v>7</v>
      </c>
      <c r="Q4860" s="22">
        <v>810.04</v>
      </c>
      <c r="R4860" s="22">
        <v>0</v>
      </c>
      <c r="S4860" s="22">
        <v>810.04</v>
      </c>
      <c r="T4860" s="22">
        <v>0</v>
      </c>
    </row>
    <row r="4861" spans="1:20" s="10" customFormat="1" ht="29" outlineLevel="4" x14ac:dyDescent="0.35">
      <c r="A4861" s="10" t="s">
        <v>1725</v>
      </c>
      <c r="B4861" s="10" t="s">
        <v>1726</v>
      </c>
      <c r="C4861" s="15" t="s">
        <v>5405</v>
      </c>
      <c r="D4861" s="7" t="s">
        <v>5406</v>
      </c>
      <c r="E4861" s="10" t="s">
        <v>5406</v>
      </c>
      <c r="F4861" s="7" t="s">
        <v>4</v>
      </c>
      <c r="G4861" s="7" t="s">
        <v>12485</v>
      </c>
      <c r="H4861" s="7" t="s">
        <v>5245</v>
      </c>
      <c r="I4861" s="6" t="s">
        <v>5246</v>
      </c>
      <c r="J4861" s="7" t="s">
        <v>5407</v>
      </c>
      <c r="K4861" s="7" t="s">
        <v>4</v>
      </c>
      <c r="L4861" s="7" t="s">
        <v>4</v>
      </c>
      <c r="M4861" s="7" t="s">
        <v>5</v>
      </c>
      <c r="N4861" s="7" t="s">
        <v>5428</v>
      </c>
      <c r="O4861" s="21">
        <v>44558</v>
      </c>
      <c r="P4861" s="7" t="s">
        <v>7</v>
      </c>
      <c r="Q4861" s="22">
        <v>1884.95</v>
      </c>
      <c r="R4861" s="22">
        <v>0</v>
      </c>
      <c r="S4861" s="22">
        <v>1884.95</v>
      </c>
      <c r="T4861" s="22">
        <v>0</v>
      </c>
    </row>
    <row r="4862" spans="1:20" s="10" customFormat="1" ht="29" outlineLevel="4" x14ac:dyDescent="0.35">
      <c r="A4862" s="10" t="s">
        <v>1725</v>
      </c>
      <c r="B4862" s="10" t="s">
        <v>1726</v>
      </c>
      <c r="C4862" s="15" t="s">
        <v>5405</v>
      </c>
      <c r="D4862" s="7" t="s">
        <v>5406</v>
      </c>
      <c r="E4862" s="10" t="s">
        <v>5406</v>
      </c>
      <c r="F4862" s="7" t="s">
        <v>4</v>
      </c>
      <c r="G4862" s="7" t="s">
        <v>12485</v>
      </c>
      <c r="H4862" s="7" t="s">
        <v>5245</v>
      </c>
      <c r="I4862" s="6" t="s">
        <v>5246</v>
      </c>
      <c r="J4862" s="7" t="s">
        <v>5407</v>
      </c>
      <c r="K4862" s="7" t="s">
        <v>4</v>
      </c>
      <c r="L4862" s="7" t="s">
        <v>4</v>
      </c>
      <c r="M4862" s="7" t="s">
        <v>5</v>
      </c>
      <c r="N4862" s="7" t="s">
        <v>5429</v>
      </c>
      <c r="O4862" s="21">
        <v>44550</v>
      </c>
      <c r="P4862" s="7" t="s">
        <v>7</v>
      </c>
      <c r="Q4862" s="22">
        <v>2484.59</v>
      </c>
      <c r="R4862" s="22">
        <v>0</v>
      </c>
      <c r="S4862" s="22">
        <v>2484.59</v>
      </c>
      <c r="T4862" s="22">
        <v>0</v>
      </c>
    </row>
    <row r="4863" spans="1:20" s="10" customFormat="1" ht="29" outlineLevel="4" x14ac:dyDescent="0.35">
      <c r="A4863" s="10" t="s">
        <v>1725</v>
      </c>
      <c r="B4863" s="10" t="s">
        <v>1726</v>
      </c>
      <c r="C4863" s="15" t="s">
        <v>5405</v>
      </c>
      <c r="D4863" s="7" t="s">
        <v>5406</v>
      </c>
      <c r="E4863" s="10" t="s">
        <v>5406</v>
      </c>
      <c r="F4863" s="7" t="s">
        <v>4</v>
      </c>
      <c r="G4863" s="7" t="s">
        <v>12485</v>
      </c>
      <c r="H4863" s="7" t="s">
        <v>5245</v>
      </c>
      <c r="I4863" s="6" t="s">
        <v>5246</v>
      </c>
      <c r="J4863" s="7" t="s">
        <v>5407</v>
      </c>
      <c r="K4863" s="7" t="s">
        <v>4</v>
      </c>
      <c r="L4863" s="7" t="s">
        <v>4</v>
      </c>
      <c r="M4863" s="7" t="s">
        <v>5</v>
      </c>
      <c r="N4863" s="7" t="s">
        <v>5430</v>
      </c>
      <c r="O4863" s="21">
        <v>44550</v>
      </c>
      <c r="P4863" s="7" t="s">
        <v>7</v>
      </c>
      <c r="Q4863" s="22">
        <v>3659.13</v>
      </c>
      <c r="R4863" s="22">
        <v>0</v>
      </c>
      <c r="S4863" s="22">
        <v>3659.13</v>
      </c>
      <c r="T4863" s="22">
        <v>0</v>
      </c>
    </row>
    <row r="4864" spans="1:20" s="10" customFormat="1" ht="29" outlineLevel="4" x14ac:dyDescent="0.35">
      <c r="A4864" s="10" t="s">
        <v>1725</v>
      </c>
      <c r="B4864" s="10" t="s">
        <v>1726</v>
      </c>
      <c r="C4864" s="15" t="s">
        <v>5405</v>
      </c>
      <c r="D4864" s="7" t="s">
        <v>5406</v>
      </c>
      <c r="E4864" s="10" t="s">
        <v>5406</v>
      </c>
      <c r="F4864" s="7" t="s">
        <v>4</v>
      </c>
      <c r="G4864" s="7" t="s">
        <v>12485</v>
      </c>
      <c r="H4864" s="7" t="s">
        <v>5245</v>
      </c>
      <c r="I4864" s="6" t="s">
        <v>5246</v>
      </c>
      <c r="J4864" s="7" t="s">
        <v>5407</v>
      </c>
      <c r="K4864" s="7" t="s">
        <v>4</v>
      </c>
      <c r="L4864" s="7" t="s">
        <v>4</v>
      </c>
      <c r="M4864" s="7" t="s">
        <v>5</v>
      </c>
      <c r="N4864" s="7" t="s">
        <v>5431</v>
      </c>
      <c r="O4864" s="21">
        <v>44558</v>
      </c>
      <c r="P4864" s="7" t="s">
        <v>7</v>
      </c>
      <c r="Q4864" s="22">
        <v>3100.36</v>
      </c>
      <c r="R4864" s="22">
        <v>0</v>
      </c>
      <c r="S4864" s="22">
        <v>3100.36</v>
      </c>
      <c r="T4864" s="22">
        <v>0</v>
      </c>
    </row>
    <row r="4865" spans="1:20" s="10" customFormat="1" ht="29" outlineLevel="4" x14ac:dyDescent="0.35">
      <c r="A4865" s="10" t="s">
        <v>1725</v>
      </c>
      <c r="B4865" s="10" t="s">
        <v>1726</v>
      </c>
      <c r="C4865" s="15" t="s">
        <v>5405</v>
      </c>
      <c r="D4865" s="7" t="s">
        <v>5406</v>
      </c>
      <c r="E4865" s="10" t="s">
        <v>5406</v>
      </c>
      <c r="F4865" s="7" t="s">
        <v>4</v>
      </c>
      <c r="G4865" s="7" t="s">
        <v>12485</v>
      </c>
      <c r="H4865" s="7" t="s">
        <v>5245</v>
      </c>
      <c r="I4865" s="6" t="s">
        <v>5246</v>
      </c>
      <c r="J4865" s="7" t="s">
        <v>5407</v>
      </c>
      <c r="K4865" s="7" t="s">
        <v>4</v>
      </c>
      <c r="L4865" s="7" t="s">
        <v>4</v>
      </c>
      <c r="M4865" s="7" t="s">
        <v>5</v>
      </c>
      <c r="N4865" s="7" t="s">
        <v>5432</v>
      </c>
      <c r="O4865" s="21">
        <v>44567</v>
      </c>
      <c r="P4865" s="7" t="s">
        <v>7</v>
      </c>
      <c r="Q4865" s="22">
        <v>597.98</v>
      </c>
      <c r="R4865" s="22">
        <v>0</v>
      </c>
      <c r="S4865" s="22">
        <v>597.98</v>
      </c>
      <c r="T4865" s="22">
        <v>0</v>
      </c>
    </row>
    <row r="4866" spans="1:20" s="10" customFormat="1" ht="29" outlineLevel="4" x14ac:dyDescent="0.35">
      <c r="A4866" s="10" t="s">
        <v>1725</v>
      </c>
      <c r="B4866" s="10" t="s">
        <v>1726</v>
      </c>
      <c r="C4866" s="15" t="s">
        <v>5405</v>
      </c>
      <c r="D4866" s="7" t="s">
        <v>5406</v>
      </c>
      <c r="E4866" s="10" t="s">
        <v>5406</v>
      </c>
      <c r="F4866" s="7" t="s">
        <v>4</v>
      </c>
      <c r="G4866" s="7" t="s">
        <v>12485</v>
      </c>
      <c r="H4866" s="7" t="s">
        <v>5245</v>
      </c>
      <c r="I4866" s="6" t="s">
        <v>5246</v>
      </c>
      <c r="J4866" s="7" t="s">
        <v>5407</v>
      </c>
      <c r="K4866" s="7" t="s">
        <v>4</v>
      </c>
      <c r="L4866" s="7" t="s">
        <v>4</v>
      </c>
      <c r="M4866" s="7" t="s">
        <v>5</v>
      </c>
      <c r="N4866" s="7" t="s">
        <v>5433</v>
      </c>
      <c r="O4866" s="21">
        <v>44567</v>
      </c>
      <c r="P4866" s="7" t="s">
        <v>7</v>
      </c>
      <c r="Q4866" s="22">
        <v>2498.4499999999998</v>
      </c>
      <c r="R4866" s="22">
        <v>0</v>
      </c>
      <c r="S4866" s="22">
        <v>2498.4499999999998</v>
      </c>
      <c r="T4866" s="22">
        <v>0</v>
      </c>
    </row>
    <row r="4867" spans="1:20" s="10" customFormat="1" ht="29" outlineLevel="4" x14ac:dyDescent="0.35">
      <c r="A4867" s="10" t="s">
        <v>1725</v>
      </c>
      <c r="B4867" s="10" t="s">
        <v>1726</v>
      </c>
      <c r="C4867" s="15" t="s">
        <v>5405</v>
      </c>
      <c r="D4867" s="7" t="s">
        <v>5406</v>
      </c>
      <c r="E4867" s="10" t="s">
        <v>5406</v>
      </c>
      <c r="F4867" s="7" t="s">
        <v>4</v>
      </c>
      <c r="G4867" s="7" t="s">
        <v>12485</v>
      </c>
      <c r="H4867" s="7" t="s">
        <v>5245</v>
      </c>
      <c r="I4867" s="6" t="s">
        <v>5246</v>
      </c>
      <c r="J4867" s="7" t="s">
        <v>5407</v>
      </c>
      <c r="K4867" s="7" t="s">
        <v>4</v>
      </c>
      <c r="L4867" s="7" t="s">
        <v>4</v>
      </c>
      <c r="M4867" s="7" t="s">
        <v>5</v>
      </c>
      <c r="N4867" s="7" t="s">
        <v>5434</v>
      </c>
      <c r="O4867" s="21">
        <v>44567</v>
      </c>
      <c r="P4867" s="7" t="s">
        <v>7</v>
      </c>
      <c r="Q4867" s="22">
        <v>2623.55</v>
      </c>
      <c r="R4867" s="22">
        <v>0</v>
      </c>
      <c r="S4867" s="22">
        <v>2623.55</v>
      </c>
      <c r="T4867" s="22">
        <v>0</v>
      </c>
    </row>
    <row r="4868" spans="1:20" s="10" customFormat="1" ht="29" outlineLevel="4" x14ac:dyDescent="0.35">
      <c r="A4868" s="10" t="s">
        <v>1725</v>
      </c>
      <c r="B4868" s="10" t="s">
        <v>1726</v>
      </c>
      <c r="C4868" s="15" t="s">
        <v>5405</v>
      </c>
      <c r="D4868" s="7" t="s">
        <v>5406</v>
      </c>
      <c r="E4868" s="10" t="s">
        <v>5406</v>
      </c>
      <c r="F4868" s="7" t="s">
        <v>4</v>
      </c>
      <c r="G4868" s="7" t="s">
        <v>12485</v>
      </c>
      <c r="H4868" s="7" t="s">
        <v>5245</v>
      </c>
      <c r="I4868" s="6" t="s">
        <v>5246</v>
      </c>
      <c r="J4868" s="7" t="s">
        <v>5407</v>
      </c>
      <c r="K4868" s="7" t="s">
        <v>4</v>
      </c>
      <c r="L4868" s="7" t="s">
        <v>4</v>
      </c>
      <c r="M4868" s="7" t="s">
        <v>5</v>
      </c>
      <c r="N4868" s="7" t="s">
        <v>5435</v>
      </c>
      <c r="O4868" s="21">
        <v>44623</v>
      </c>
      <c r="P4868" s="7" t="s">
        <v>7</v>
      </c>
      <c r="Q4868" s="22">
        <v>2482.84</v>
      </c>
      <c r="R4868" s="22">
        <v>0</v>
      </c>
      <c r="S4868" s="22">
        <v>2482.84</v>
      </c>
      <c r="T4868" s="22">
        <v>0</v>
      </c>
    </row>
    <row r="4869" spans="1:20" s="10" customFormat="1" ht="29" outlineLevel="4" x14ac:dyDescent="0.35">
      <c r="A4869" s="10" t="s">
        <v>1725</v>
      </c>
      <c r="B4869" s="10" t="s">
        <v>1726</v>
      </c>
      <c r="C4869" s="15" t="s">
        <v>5405</v>
      </c>
      <c r="D4869" s="7" t="s">
        <v>5406</v>
      </c>
      <c r="E4869" s="10" t="s">
        <v>5406</v>
      </c>
      <c r="F4869" s="7" t="s">
        <v>4</v>
      </c>
      <c r="G4869" s="7" t="s">
        <v>12485</v>
      </c>
      <c r="H4869" s="7" t="s">
        <v>5245</v>
      </c>
      <c r="I4869" s="6" t="s">
        <v>5246</v>
      </c>
      <c r="J4869" s="7" t="s">
        <v>5407</v>
      </c>
      <c r="K4869" s="7" t="s">
        <v>4</v>
      </c>
      <c r="L4869" s="7" t="s">
        <v>4</v>
      </c>
      <c r="M4869" s="7" t="s">
        <v>5</v>
      </c>
      <c r="N4869" s="7" t="s">
        <v>5436</v>
      </c>
      <c r="O4869" s="21">
        <v>44623</v>
      </c>
      <c r="P4869" s="7" t="s">
        <v>7</v>
      </c>
      <c r="Q4869" s="22">
        <v>2442.9</v>
      </c>
      <c r="R4869" s="22">
        <v>0</v>
      </c>
      <c r="S4869" s="22">
        <v>2442.9</v>
      </c>
      <c r="T4869" s="22">
        <v>0</v>
      </c>
    </row>
    <row r="4870" spans="1:20" s="10" customFormat="1" ht="29" outlineLevel="4" x14ac:dyDescent="0.35">
      <c r="A4870" s="10" t="s">
        <v>1725</v>
      </c>
      <c r="B4870" s="10" t="s">
        <v>1726</v>
      </c>
      <c r="C4870" s="15" t="s">
        <v>5405</v>
      </c>
      <c r="D4870" s="7" t="s">
        <v>5406</v>
      </c>
      <c r="E4870" s="10" t="s">
        <v>5406</v>
      </c>
      <c r="F4870" s="7" t="s">
        <v>4</v>
      </c>
      <c r="G4870" s="7" t="s">
        <v>12485</v>
      </c>
      <c r="H4870" s="7" t="s">
        <v>5245</v>
      </c>
      <c r="I4870" s="6" t="s">
        <v>5246</v>
      </c>
      <c r="J4870" s="7" t="s">
        <v>5407</v>
      </c>
      <c r="K4870" s="7" t="s">
        <v>4</v>
      </c>
      <c r="L4870" s="7" t="s">
        <v>4</v>
      </c>
      <c r="M4870" s="7" t="s">
        <v>5</v>
      </c>
      <c r="N4870" s="7" t="s">
        <v>5437</v>
      </c>
      <c r="O4870" s="21">
        <v>44623</v>
      </c>
      <c r="P4870" s="7" t="s">
        <v>7</v>
      </c>
      <c r="Q4870" s="22">
        <v>2920.64</v>
      </c>
      <c r="R4870" s="22">
        <v>0</v>
      </c>
      <c r="S4870" s="22">
        <v>2920.64</v>
      </c>
      <c r="T4870" s="22">
        <v>0</v>
      </c>
    </row>
    <row r="4871" spans="1:20" s="10" customFormat="1" ht="29" outlineLevel="4" x14ac:dyDescent="0.35">
      <c r="A4871" s="10" t="s">
        <v>1725</v>
      </c>
      <c r="B4871" s="10" t="s">
        <v>1726</v>
      </c>
      <c r="C4871" s="15" t="s">
        <v>5405</v>
      </c>
      <c r="D4871" s="7" t="s">
        <v>5406</v>
      </c>
      <c r="E4871" s="10" t="s">
        <v>5406</v>
      </c>
      <c r="F4871" s="7" t="s">
        <v>4</v>
      </c>
      <c r="G4871" s="7" t="s">
        <v>12485</v>
      </c>
      <c r="H4871" s="7" t="s">
        <v>5245</v>
      </c>
      <c r="I4871" s="6" t="s">
        <v>5246</v>
      </c>
      <c r="J4871" s="7" t="s">
        <v>5407</v>
      </c>
      <c r="K4871" s="7" t="s">
        <v>4</v>
      </c>
      <c r="L4871" s="7" t="s">
        <v>4</v>
      </c>
      <c r="M4871" s="7" t="s">
        <v>5</v>
      </c>
      <c r="N4871" s="7" t="s">
        <v>5438</v>
      </c>
      <c r="O4871" s="21">
        <v>44623</v>
      </c>
      <c r="P4871" s="7" t="s">
        <v>7</v>
      </c>
      <c r="Q4871" s="22">
        <v>787.07</v>
      </c>
      <c r="R4871" s="22">
        <v>0</v>
      </c>
      <c r="S4871" s="22">
        <v>787.07</v>
      </c>
      <c r="T4871" s="22">
        <v>0</v>
      </c>
    </row>
    <row r="4872" spans="1:20" s="10" customFormat="1" ht="29" outlineLevel="4" x14ac:dyDescent="0.35">
      <c r="A4872" s="10" t="s">
        <v>1725</v>
      </c>
      <c r="B4872" s="10" t="s">
        <v>1726</v>
      </c>
      <c r="C4872" s="15" t="s">
        <v>5405</v>
      </c>
      <c r="D4872" s="7" t="s">
        <v>5406</v>
      </c>
      <c r="E4872" s="10" t="s">
        <v>5406</v>
      </c>
      <c r="F4872" s="7" t="s">
        <v>4</v>
      </c>
      <c r="G4872" s="7" t="s">
        <v>12485</v>
      </c>
      <c r="H4872" s="7" t="s">
        <v>5245</v>
      </c>
      <c r="I4872" s="6" t="s">
        <v>5246</v>
      </c>
      <c r="J4872" s="7" t="s">
        <v>5407</v>
      </c>
      <c r="K4872" s="7" t="s">
        <v>4</v>
      </c>
      <c r="L4872" s="7" t="s">
        <v>4</v>
      </c>
      <c r="M4872" s="7" t="s">
        <v>5</v>
      </c>
      <c r="N4872" s="7" t="s">
        <v>5439</v>
      </c>
      <c r="O4872" s="21">
        <v>44638</v>
      </c>
      <c r="P4872" s="7" t="s">
        <v>7</v>
      </c>
      <c r="Q4872" s="22">
        <v>1154.8399999999999</v>
      </c>
      <c r="R4872" s="22">
        <v>0</v>
      </c>
      <c r="S4872" s="22">
        <v>1154.8399999999999</v>
      </c>
      <c r="T4872" s="22">
        <v>0</v>
      </c>
    </row>
    <row r="4873" spans="1:20" s="10" customFormat="1" ht="29" outlineLevel="4" x14ac:dyDescent="0.35">
      <c r="A4873" s="10" t="s">
        <v>1725</v>
      </c>
      <c r="B4873" s="10" t="s">
        <v>1726</v>
      </c>
      <c r="C4873" s="15" t="s">
        <v>5405</v>
      </c>
      <c r="D4873" s="7" t="s">
        <v>5406</v>
      </c>
      <c r="E4873" s="10" t="s">
        <v>5406</v>
      </c>
      <c r="F4873" s="7" t="s">
        <v>4</v>
      </c>
      <c r="G4873" s="7" t="s">
        <v>12485</v>
      </c>
      <c r="H4873" s="7" t="s">
        <v>5245</v>
      </c>
      <c r="I4873" s="6" t="s">
        <v>5246</v>
      </c>
      <c r="J4873" s="7" t="s">
        <v>5407</v>
      </c>
      <c r="K4873" s="7" t="s">
        <v>4</v>
      </c>
      <c r="L4873" s="7" t="s">
        <v>4</v>
      </c>
      <c r="M4873" s="7" t="s">
        <v>5</v>
      </c>
      <c r="N4873" s="7" t="s">
        <v>5440</v>
      </c>
      <c r="O4873" s="21">
        <v>44638</v>
      </c>
      <c r="P4873" s="7" t="s">
        <v>7</v>
      </c>
      <c r="Q4873" s="22">
        <v>4871.6000000000004</v>
      </c>
      <c r="R4873" s="22">
        <v>0</v>
      </c>
      <c r="S4873" s="22">
        <v>4871.6000000000004</v>
      </c>
      <c r="T4873" s="22">
        <v>0</v>
      </c>
    </row>
    <row r="4874" spans="1:20" s="10" customFormat="1" ht="29" outlineLevel="4" x14ac:dyDescent="0.35">
      <c r="A4874" s="10" t="s">
        <v>1725</v>
      </c>
      <c r="B4874" s="10" t="s">
        <v>1726</v>
      </c>
      <c r="C4874" s="15" t="s">
        <v>5405</v>
      </c>
      <c r="D4874" s="7" t="s">
        <v>5406</v>
      </c>
      <c r="E4874" s="10" t="s">
        <v>5406</v>
      </c>
      <c r="F4874" s="7" t="s">
        <v>4</v>
      </c>
      <c r="G4874" s="7" t="s">
        <v>12485</v>
      </c>
      <c r="H4874" s="7" t="s">
        <v>5245</v>
      </c>
      <c r="I4874" s="6" t="s">
        <v>5246</v>
      </c>
      <c r="J4874" s="7" t="s">
        <v>5407</v>
      </c>
      <c r="K4874" s="7" t="s">
        <v>4</v>
      </c>
      <c r="L4874" s="7" t="s">
        <v>4</v>
      </c>
      <c r="M4874" s="7" t="s">
        <v>5</v>
      </c>
      <c r="N4874" s="7" t="s">
        <v>5441</v>
      </c>
      <c r="O4874" s="21">
        <v>44638</v>
      </c>
      <c r="P4874" s="7" t="s">
        <v>7</v>
      </c>
      <c r="Q4874" s="22">
        <v>549.20000000000005</v>
      </c>
      <c r="R4874" s="22">
        <v>0</v>
      </c>
      <c r="S4874" s="22">
        <v>549.20000000000005</v>
      </c>
      <c r="T4874" s="22">
        <v>0</v>
      </c>
    </row>
    <row r="4875" spans="1:20" s="10" customFormat="1" ht="29" outlineLevel="4" x14ac:dyDescent="0.35">
      <c r="A4875" s="10" t="s">
        <v>1725</v>
      </c>
      <c r="B4875" s="10" t="s">
        <v>1726</v>
      </c>
      <c r="C4875" s="15" t="s">
        <v>5405</v>
      </c>
      <c r="D4875" s="7" t="s">
        <v>5406</v>
      </c>
      <c r="E4875" s="10" t="s">
        <v>5406</v>
      </c>
      <c r="F4875" s="7" t="s">
        <v>4</v>
      </c>
      <c r="G4875" s="7" t="s">
        <v>12485</v>
      </c>
      <c r="H4875" s="7" t="s">
        <v>5245</v>
      </c>
      <c r="I4875" s="6" t="s">
        <v>5246</v>
      </c>
      <c r="J4875" s="7" t="s">
        <v>5407</v>
      </c>
      <c r="K4875" s="7" t="s">
        <v>4</v>
      </c>
      <c r="L4875" s="7" t="s">
        <v>4</v>
      </c>
      <c r="M4875" s="7" t="s">
        <v>5</v>
      </c>
      <c r="N4875" s="7" t="s">
        <v>5442</v>
      </c>
      <c r="O4875" s="21">
        <v>44659</v>
      </c>
      <c r="P4875" s="7" t="s">
        <v>7</v>
      </c>
      <c r="Q4875" s="22">
        <v>4541.08</v>
      </c>
      <c r="R4875" s="22">
        <v>0</v>
      </c>
      <c r="S4875" s="22">
        <v>4541.08</v>
      </c>
      <c r="T4875" s="22">
        <v>0</v>
      </c>
    </row>
    <row r="4876" spans="1:20" s="10" customFormat="1" ht="29" outlineLevel="4" x14ac:dyDescent="0.35">
      <c r="A4876" s="10" t="s">
        <v>1725</v>
      </c>
      <c r="B4876" s="10" t="s">
        <v>1726</v>
      </c>
      <c r="C4876" s="15" t="s">
        <v>5405</v>
      </c>
      <c r="D4876" s="7" t="s">
        <v>5406</v>
      </c>
      <c r="E4876" s="10" t="s">
        <v>5406</v>
      </c>
      <c r="F4876" s="7" t="s">
        <v>4</v>
      </c>
      <c r="G4876" s="7" t="s">
        <v>12485</v>
      </c>
      <c r="H4876" s="7" t="s">
        <v>5245</v>
      </c>
      <c r="I4876" s="6" t="s">
        <v>5246</v>
      </c>
      <c r="J4876" s="7" t="s">
        <v>5407</v>
      </c>
      <c r="K4876" s="7" t="s">
        <v>4</v>
      </c>
      <c r="L4876" s="7" t="s">
        <v>4</v>
      </c>
      <c r="M4876" s="7" t="s">
        <v>5</v>
      </c>
      <c r="N4876" s="7" t="s">
        <v>5443</v>
      </c>
      <c r="O4876" s="21">
        <v>44659</v>
      </c>
      <c r="P4876" s="7" t="s">
        <v>7</v>
      </c>
      <c r="Q4876" s="22">
        <v>1076.7</v>
      </c>
      <c r="R4876" s="22">
        <v>0</v>
      </c>
      <c r="S4876" s="22">
        <v>1076.7</v>
      </c>
      <c r="T4876" s="22">
        <v>0</v>
      </c>
    </row>
    <row r="4877" spans="1:20" s="10" customFormat="1" ht="29" outlineLevel="4" x14ac:dyDescent="0.35">
      <c r="A4877" s="10" t="s">
        <v>1725</v>
      </c>
      <c r="B4877" s="10" t="s">
        <v>1726</v>
      </c>
      <c r="C4877" s="15" t="s">
        <v>5405</v>
      </c>
      <c r="D4877" s="7" t="s">
        <v>5406</v>
      </c>
      <c r="E4877" s="10" t="s">
        <v>5406</v>
      </c>
      <c r="F4877" s="7" t="s">
        <v>4</v>
      </c>
      <c r="G4877" s="7" t="s">
        <v>12485</v>
      </c>
      <c r="H4877" s="7" t="s">
        <v>5245</v>
      </c>
      <c r="I4877" s="6" t="s">
        <v>5246</v>
      </c>
      <c r="J4877" s="7" t="s">
        <v>5407</v>
      </c>
      <c r="K4877" s="7" t="s">
        <v>4</v>
      </c>
      <c r="L4877" s="7" t="s">
        <v>4</v>
      </c>
      <c r="M4877" s="7" t="s">
        <v>5</v>
      </c>
      <c r="N4877" s="7" t="s">
        <v>5444</v>
      </c>
      <c r="O4877" s="21">
        <v>44671</v>
      </c>
      <c r="P4877" s="7" t="s">
        <v>7</v>
      </c>
      <c r="Q4877" s="22">
        <v>1287.68</v>
      </c>
      <c r="R4877" s="22">
        <v>0</v>
      </c>
      <c r="S4877" s="22">
        <v>1287.68</v>
      </c>
      <c r="T4877" s="22">
        <v>0</v>
      </c>
    </row>
    <row r="4878" spans="1:20" s="10" customFormat="1" ht="29" outlineLevel="4" x14ac:dyDescent="0.35">
      <c r="A4878" s="10" t="s">
        <v>1725</v>
      </c>
      <c r="B4878" s="10" t="s">
        <v>1726</v>
      </c>
      <c r="C4878" s="15" t="s">
        <v>5405</v>
      </c>
      <c r="D4878" s="7" t="s">
        <v>5406</v>
      </c>
      <c r="E4878" s="10" t="s">
        <v>5406</v>
      </c>
      <c r="F4878" s="7" t="s">
        <v>4</v>
      </c>
      <c r="G4878" s="7" t="s">
        <v>12485</v>
      </c>
      <c r="H4878" s="7" t="s">
        <v>5245</v>
      </c>
      <c r="I4878" s="6" t="s">
        <v>5246</v>
      </c>
      <c r="J4878" s="7" t="s">
        <v>5407</v>
      </c>
      <c r="K4878" s="7" t="s">
        <v>4</v>
      </c>
      <c r="L4878" s="7" t="s">
        <v>4</v>
      </c>
      <c r="M4878" s="7" t="s">
        <v>5</v>
      </c>
      <c r="N4878" s="7" t="s">
        <v>5445</v>
      </c>
      <c r="O4878" s="21">
        <v>44671</v>
      </c>
      <c r="P4878" s="7" t="s">
        <v>7</v>
      </c>
      <c r="Q4878" s="22">
        <v>2494.44</v>
      </c>
      <c r="R4878" s="22">
        <v>0</v>
      </c>
      <c r="S4878" s="22">
        <v>2494.44</v>
      </c>
      <c r="T4878" s="22">
        <v>0</v>
      </c>
    </row>
    <row r="4879" spans="1:20" s="10" customFormat="1" ht="29" outlineLevel="4" x14ac:dyDescent="0.35">
      <c r="A4879" s="10" t="s">
        <v>1725</v>
      </c>
      <c r="B4879" s="10" t="s">
        <v>1726</v>
      </c>
      <c r="C4879" s="15" t="s">
        <v>5405</v>
      </c>
      <c r="D4879" s="7" t="s">
        <v>5406</v>
      </c>
      <c r="E4879" s="10" t="s">
        <v>5406</v>
      </c>
      <c r="F4879" s="7" t="s">
        <v>4</v>
      </c>
      <c r="G4879" s="7" t="s">
        <v>12485</v>
      </c>
      <c r="H4879" s="7" t="s">
        <v>5245</v>
      </c>
      <c r="I4879" s="6" t="s">
        <v>5246</v>
      </c>
      <c r="J4879" s="7" t="s">
        <v>5407</v>
      </c>
      <c r="K4879" s="7" t="s">
        <v>4</v>
      </c>
      <c r="L4879" s="7" t="s">
        <v>4</v>
      </c>
      <c r="M4879" s="7" t="s">
        <v>5</v>
      </c>
      <c r="N4879" s="7" t="s">
        <v>5446</v>
      </c>
      <c r="O4879" s="21">
        <v>44734</v>
      </c>
      <c r="P4879" s="7" t="s">
        <v>7</v>
      </c>
      <c r="Q4879" s="22">
        <v>4249.04</v>
      </c>
      <c r="R4879" s="22">
        <v>0</v>
      </c>
      <c r="S4879" s="22">
        <v>4249.04</v>
      </c>
      <c r="T4879" s="22">
        <v>0</v>
      </c>
    </row>
    <row r="4880" spans="1:20" s="10" customFormat="1" ht="29" outlineLevel="4" x14ac:dyDescent="0.35">
      <c r="A4880" s="10" t="s">
        <v>1725</v>
      </c>
      <c r="B4880" s="10" t="s">
        <v>1726</v>
      </c>
      <c r="C4880" s="15" t="s">
        <v>5405</v>
      </c>
      <c r="D4880" s="7" t="s">
        <v>5406</v>
      </c>
      <c r="E4880" s="10" t="s">
        <v>5406</v>
      </c>
      <c r="F4880" s="7" t="s">
        <v>4</v>
      </c>
      <c r="G4880" s="7" t="s">
        <v>12485</v>
      </c>
      <c r="H4880" s="7" t="s">
        <v>5245</v>
      </c>
      <c r="I4880" s="6" t="s">
        <v>5246</v>
      </c>
      <c r="J4880" s="7" t="s">
        <v>5407</v>
      </c>
      <c r="K4880" s="7" t="s">
        <v>4</v>
      </c>
      <c r="L4880" s="7" t="s">
        <v>4</v>
      </c>
      <c r="M4880" s="7" t="s">
        <v>5</v>
      </c>
      <c r="N4880" s="7" t="s">
        <v>5447</v>
      </c>
      <c r="O4880" s="21">
        <v>44734</v>
      </c>
      <c r="P4880" s="7" t="s">
        <v>7</v>
      </c>
      <c r="Q4880" s="22">
        <v>1126.77</v>
      </c>
      <c r="R4880" s="22">
        <v>0</v>
      </c>
      <c r="S4880" s="22">
        <v>1126.77</v>
      </c>
      <c r="T4880" s="22">
        <v>0</v>
      </c>
    </row>
    <row r="4881" spans="1:20" s="10" customFormat="1" ht="29" outlineLevel="4" x14ac:dyDescent="0.35">
      <c r="A4881" s="10" t="s">
        <v>1725</v>
      </c>
      <c r="B4881" s="10" t="s">
        <v>1726</v>
      </c>
      <c r="C4881" s="15" t="s">
        <v>5405</v>
      </c>
      <c r="D4881" s="7" t="s">
        <v>5406</v>
      </c>
      <c r="E4881" s="10" t="s">
        <v>5406</v>
      </c>
      <c r="F4881" s="7" t="s">
        <v>4</v>
      </c>
      <c r="G4881" s="7" t="s">
        <v>12485</v>
      </c>
      <c r="H4881" s="7" t="s">
        <v>5245</v>
      </c>
      <c r="I4881" s="6" t="s">
        <v>5246</v>
      </c>
      <c r="J4881" s="7" t="s">
        <v>5407</v>
      </c>
      <c r="K4881" s="7" t="s">
        <v>4</v>
      </c>
      <c r="L4881" s="7" t="s">
        <v>4</v>
      </c>
      <c r="M4881" s="7" t="s">
        <v>5</v>
      </c>
      <c r="N4881" s="7" t="s">
        <v>5448</v>
      </c>
      <c r="O4881" s="21">
        <v>44734</v>
      </c>
      <c r="P4881" s="7" t="s">
        <v>7</v>
      </c>
      <c r="Q4881" s="22">
        <v>1425.62</v>
      </c>
      <c r="R4881" s="22">
        <v>0</v>
      </c>
      <c r="S4881" s="22">
        <v>1425.62</v>
      </c>
      <c r="T4881" s="22">
        <v>0</v>
      </c>
    </row>
    <row r="4882" spans="1:20" s="10" customFormat="1" ht="29" outlineLevel="4" x14ac:dyDescent="0.35">
      <c r="A4882" s="10" t="s">
        <v>1725</v>
      </c>
      <c r="B4882" s="10" t="s">
        <v>1726</v>
      </c>
      <c r="C4882" s="15" t="s">
        <v>5405</v>
      </c>
      <c r="D4882" s="7" t="s">
        <v>5406</v>
      </c>
      <c r="E4882" s="10" t="s">
        <v>5406</v>
      </c>
      <c r="F4882" s="7" t="s">
        <v>4</v>
      </c>
      <c r="G4882" s="7" t="s">
        <v>12485</v>
      </c>
      <c r="H4882" s="7" t="s">
        <v>5245</v>
      </c>
      <c r="I4882" s="6" t="s">
        <v>5246</v>
      </c>
      <c r="J4882" s="7" t="s">
        <v>5407</v>
      </c>
      <c r="K4882" s="7" t="s">
        <v>4</v>
      </c>
      <c r="L4882" s="7" t="s">
        <v>4</v>
      </c>
      <c r="M4882" s="7" t="s">
        <v>5</v>
      </c>
      <c r="N4882" s="7" t="s">
        <v>5449</v>
      </c>
      <c r="O4882" s="21">
        <v>44734</v>
      </c>
      <c r="P4882" s="7" t="s">
        <v>7</v>
      </c>
      <c r="Q4882" s="22">
        <v>5078.3999999999996</v>
      </c>
      <c r="R4882" s="22">
        <v>0</v>
      </c>
      <c r="S4882" s="22">
        <v>5078.3999999999996</v>
      </c>
      <c r="T4882" s="22">
        <v>0</v>
      </c>
    </row>
    <row r="4883" spans="1:20" s="10" customFormat="1" ht="29" outlineLevel="4" x14ac:dyDescent="0.35">
      <c r="A4883" s="10" t="s">
        <v>1725</v>
      </c>
      <c r="B4883" s="10" t="s">
        <v>1726</v>
      </c>
      <c r="C4883" s="15" t="s">
        <v>5405</v>
      </c>
      <c r="D4883" s="7" t="s">
        <v>5406</v>
      </c>
      <c r="E4883" s="10" t="s">
        <v>5406</v>
      </c>
      <c r="F4883" s="7" t="s">
        <v>4</v>
      </c>
      <c r="G4883" s="7" t="s">
        <v>12485</v>
      </c>
      <c r="H4883" s="7" t="s">
        <v>5245</v>
      </c>
      <c r="I4883" s="6" t="s">
        <v>5246</v>
      </c>
      <c r="J4883" s="7" t="s">
        <v>5407</v>
      </c>
      <c r="K4883" s="7" t="s">
        <v>4</v>
      </c>
      <c r="L4883" s="7" t="s">
        <v>4</v>
      </c>
      <c r="M4883" s="7" t="s">
        <v>5</v>
      </c>
      <c r="N4883" s="7" t="s">
        <v>5450</v>
      </c>
      <c r="O4883" s="21">
        <v>44734</v>
      </c>
      <c r="P4883" s="7" t="s">
        <v>7</v>
      </c>
      <c r="Q4883" s="22">
        <v>692.65</v>
      </c>
      <c r="R4883" s="22">
        <v>0</v>
      </c>
      <c r="S4883" s="22">
        <v>692.65</v>
      </c>
      <c r="T4883" s="22">
        <v>0</v>
      </c>
    </row>
    <row r="4884" spans="1:20" s="10" customFormat="1" ht="29" outlineLevel="4" x14ac:dyDescent="0.35">
      <c r="A4884" s="10" t="s">
        <v>1725</v>
      </c>
      <c r="B4884" s="10" t="s">
        <v>1726</v>
      </c>
      <c r="C4884" s="15" t="s">
        <v>5405</v>
      </c>
      <c r="D4884" s="7" t="s">
        <v>5406</v>
      </c>
      <c r="E4884" s="10" t="s">
        <v>5406</v>
      </c>
      <c r="F4884" s="7" t="s">
        <v>4</v>
      </c>
      <c r="G4884" s="7" t="s">
        <v>12485</v>
      </c>
      <c r="H4884" s="7" t="s">
        <v>5245</v>
      </c>
      <c r="I4884" s="6" t="s">
        <v>5246</v>
      </c>
      <c r="J4884" s="7" t="s">
        <v>5407</v>
      </c>
      <c r="K4884" s="7" t="s">
        <v>4</v>
      </c>
      <c r="L4884" s="7" t="s">
        <v>4</v>
      </c>
      <c r="M4884" s="7" t="s">
        <v>5</v>
      </c>
      <c r="N4884" s="7" t="s">
        <v>5451</v>
      </c>
      <c r="O4884" s="21">
        <v>44734</v>
      </c>
      <c r="P4884" s="7" t="s">
        <v>7</v>
      </c>
      <c r="Q4884" s="22">
        <v>2484.4299999999998</v>
      </c>
      <c r="R4884" s="22">
        <v>0</v>
      </c>
      <c r="S4884" s="22">
        <v>2484.4299999999998</v>
      </c>
      <c r="T4884" s="22">
        <v>0</v>
      </c>
    </row>
    <row r="4885" spans="1:20" s="10" customFormat="1" ht="29" outlineLevel="4" x14ac:dyDescent="0.35">
      <c r="A4885" s="10" t="s">
        <v>1725</v>
      </c>
      <c r="B4885" s="10" t="s">
        <v>1726</v>
      </c>
      <c r="C4885" s="15" t="s">
        <v>5405</v>
      </c>
      <c r="D4885" s="7" t="s">
        <v>5406</v>
      </c>
      <c r="E4885" s="10" t="s">
        <v>5406</v>
      </c>
      <c r="F4885" s="7" t="s">
        <v>4</v>
      </c>
      <c r="G4885" s="7" t="s">
        <v>12485</v>
      </c>
      <c r="H4885" s="7" t="s">
        <v>5245</v>
      </c>
      <c r="I4885" s="6" t="s">
        <v>5246</v>
      </c>
      <c r="J4885" s="7" t="s">
        <v>5407</v>
      </c>
      <c r="K4885" s="7" t="s">
        <v>4</v>
      </c>
      <c r="L4885" s="7" t="s">
        <v>4</v>
      </c>
      <c r="M4885" s="7" t="s">
        <v>5</v>
      </c>
      <c r="N4885" s="7" t="s">
        <v>5452</v>
      </c>
      <c r="O4885" s="21">
        <v>44739</v>
      </c>
      <c r="P4885" s="7" t="s">
        <v>7</v>
      </c>
      <c r="Q4885" s="22">
        <v>882.15</v>
      </c>
      <c r="R4885" s="22">
        <v>0</v>
      </c>
      <c r="S4885" s="22">
        <v>882.15</v>
      </c>
      <c r="T4885" s="22">
        <v>0</v>
      </c>
    </row>
    <row r="4886" spans="1:20" s="10" customFormat="1" ht="29" outlineLevel="4" x14ac:dyDescent="0.35">
      <c r="A4886" s="10" t="s">
        <v>1725</v>
      </c>
      <c r="B4886" s="10" t="s">
        <v>1726</v>
      </c>
      <c r="C4886" s="15" t="s">
        <v>5405</v>
      </c>
      <c r="D4886" s="7" t="s">
        <v>5406</v>
      </c>
      <c r="E4886" s="10" t="s">
        <v>5406</v>
      </c>
      <c r="F4886" s="7" t="s">
        <v>4</v>
      </c>
      <c r="G4886" s="7" t="s">
        <v>12485</v>
      </c>
      <c r="H4886" s="7" t="s">
        <v>5245</v>
      </c>
      <c r="I4886" s="6" t="s">
        <v>5246</v>
      </c>
      <c r="J4886" s="7" t="s">
        <v>5407</v>
      </c>
      <c r="K4886" s="7" t="s">
        <v>4</v>
      </c>
      <c r="L4886" s="7" t="s">
        <v>4</v>
      </c>
      <c r="M4886" s="7" t="s">
        <v>5</v>
      </c>
      <c r="N4886" s="7" t="s">
        <v>5453</v>
      </c>
      <c r="O4886" s="21">
        <v>44739</v>
      </c>
      <c r="P4886" s="7" t="s">
        <v>7</v>
      </c>
      <c r="Q4886" s="22">
        <v>1424.88</v>
      </c>
      <c r="R4886" s="22">
        <v>0</v>
      </c>
      <c r="S4886" s="22">
        <v>1424.88</v>
      </c>
      <c r="T4886" s="22">
        <v>0</v>
      </c>
    </row>
    <row r="4887" spans="1:20" s="10" customFormat="1" ht="29" outlineLevel="4" x14ac:dyDescent="0.35">
      <c r="A4887" s="10" t="s">
        <v>1725</v>
      </c>
      <c r="B4887" s="10" t="s">
        <v>1726</v>
      </c>
      <c r="C4887" s="15" t="s">
        <v>5405</v>
      </c>
      <c r="D4887" s="7" t="s">
        <v>5406</v>
      </c>
      <c r="E4887" s="10" t="s">
        <v>5406</v>
      </c>
      <c r="F4887" s="7" t="s">
        <v>4</v>
      </c>
      <c r="G4887" s="7" t="s">
        <v>12485</v>
      </c>
      <c r="H4887" s="7" t="s">
        <v>5245</v>
      </c>
      <c r="I4887" s="6" t="s">
        <v>5246</v>
      </c>
      <c r="J4887" s="7" t="s">
        <v>5407</v>
      </c>
      <c r="K4887" s="7" t="s">
        <v>4</v>
      </c>
      <c r="L4887" s="7" t="s">
        <v>4</v>
      </c>
      <c r="M4887" s="7" t="s">
        <v>5</v>
      </c>
      <c r="N4887" s="7" t="s">
        <v>5454</v>
      </c>
      <c r="O4887" s="21">
        <v>44739</v>
      </c>
      <c r="P4887" s="7" t="s">
        <v>7</v>
      </c>
      <c r="Q4887" s="22">
        <v>1173</v>
      </c>
      <c r="R4887" s="22">
        <v>0</v>
      </c>
      <c r="S4887" s="22">
        <v>1173</v>
      </c>
      <c r="T4887" s="22">
        <v>0</v>
      </c>
    </row>
    <row r="4888" spans="1:20" outlineLevel="3" x14ac:dyDescent="0.35">
      <c r="H4888" s="1" t="s">
        <v>11806</v>
      </c>
      <c r="O4888" s="18"/>
      <c r="Q4888" s="19">
        <f>SUBTOTAL(9,Q4841:Q4887)</f>
        <v>107989.55999999997</v>
      </c>
      <c r="R4888" s="19">
        <f>SUBTOTAL(9,R4841:R4887)</f>
        <v>0</v>
      </c>
      <c r="S4888" s="19">
        <f>SUBTOTAL(9,S4841:S4887)</f>
        <v>107989.55999999997</v>
      </c>
      <c r="T4888" s="19">
        <f>SUBTOTAL(9,T4841:T4887)</f>
        <v>0</v>
      </c>
    </row>
    <row r="4889" spans="1:20" ht="29" outlineLevel="4" x14ac:dyDescent="0.35">
      <c r="A4889" s="9" t="s">
        <v>526</v>
      </c>
      <c r="B4889" s="9" t="s">
        <v>527</v>
      </c>
      <c r="C4889" s="12" t="s">
        <v>5405</v>
      </c>
      <c r="D4889" s="5" t="s">
        <v>5457</v>
      </c>
      <c r="E4889" s="9" t="s">
        <v>5457</v>
      </c>
      <c r="F4889" s="5" t="s">
        <v>529</v>
      </c>
      <c r="G4889" s="5" t="s">
        <v>4</v>
      </c>
      <c r="H4889" s="5" t="s">
        <v>5459</v>
      </c>
      <c r="I4889" s="4" t="s">
        <v>5460</v>
      </c>
      <c r="J4889" s="5" t="s">
        <v>4</v>
      </c>
      <c r="K4889" s="5" t="s">
        <v>4</v>
      </c>
      <c r="L4889" s="5" t="s">
        <v>4</v>
      </c>
      <c r="M4889" s="5" t="s">
        <v>5</v>
      </c>
      <c r="N4889" s="5" t="s">
        <v>5458</v>
      </c>
      <c r="O4889" s="18">
        <v>44396</v>
      </c>
      <c r="P4889" s="5" t="s">
        <v>7</v>
      </c>
      <c r="Q4889" s="19">
        <v>9312.6299999999992</v>
      </c>
      <c r="R4889" s="19">
        <v>9312.6299999999992</v>
      </c>
      <c r="S4889" s="19">
        <v>0</v>
      </c>
      <c r="T4889" s="19">
        <v>0</v>
      </c>
    </row>
    <row r="4890" spans="1:20" ht="29" outlineLevel="4" x14ac:dyDescent="0.35">
      <c r="A4890" s="9" t="s">
        <v>526</v>
      </c>
      <c r="B4890" s="9" t="s">
        <v>527</v>
      </c>
      <c r="C4890" s="12" t="s">
        <v>5405</v>
      </c>
      <c r="D4890" s="5" t="s">
        <v>5457</v>
      </c>
      <c r="E4890" s="9" t="s">
        <v>5457</v>
      </c>
      <c r="F4890" s="5" t="s">
        <v>529</v>
      </c>
      <c r="G4890" s="5" t="s">
        <v>4</v>
      </c>
      <c r="H4890" s="5" t="s">
        <v>5459</v>
      </c>
      <c r="I4890" s="4" t="s">
        <v>5460</v>
      </c>
      <c r="J4890" s="5" t="s">
        <v>4</v>
      </c>
      <c r="K4890" s="5" t="s">
        <v>4</v>
      </c>
      <c r="L4890" s="5" t="s">
        <v>4</v>
      </c>
      <c r="M4890" s="5" t="s">
        <v>5</v>
      </c>
      <c r="N4890" s="5" t="s">
        <v>5461</v>
      </c>
      <c r="O4890" s="18">
        <v>44420</v>
      </c>
      <c r="P4890" s="5" t="s">
        <v>7</v>
      </c>
      <c r="Q4890" s="19">
        <v>2955.13</v>
      </c>
      <c r="R4890" s="19">
        <v>2955.13</v>
      </c>
      <c r="S4890" s="19">
        <v>0</v>
      </c>
      <c r="T4890" s="19">
        <v>0</v>
      </c>
    </row>
    <row r="4891" spans="1:20" ht="29" outlineLevel="4" x14ac:dyDescent="0.35">
      <c r="A4891" s="9" t="s">
        <v>526</v>
      </c>
      <c r="B4891" s="9" t="s">
        <v>527</v>
      </c>
      <c r="C4891" s="12" t="s">
        <v>5405</v>
      </c>
      <c r="D4891" s="5" t="s">
        <v>5457</v>
      </c>
      <c r="E4891" s="9" t="s">
        <v>5457</v>
      </c>
      <c r="F4891" s="5" t="s">
        <v>529</v>
      </c>
      <c r="G4891" s="5" t="s">
        <v>4</v>
      </c>
      <c r="H4891" s="5" t="s">
        <v>5459</v>
      </c>
      <c r="I4891" s="4" t="s">
        <v>5460</v>
      </c>
      <c r="J4891" s="5" t="s">
        <v>4</v>
      </c>
      <c r="K4891" s="5" t="s">
        <v>4</v>
      </c>
      <c r="L4891" s="5" t="s">
        <v>4</v>
      </c>
      <c r="M4891" s="5" t="s">
        <v>5</v>
      </c>
      <c r="N4891" s="5" t="s">
        <v>5462</v>
      </c>
      <c r="O4891" s="18">
        <v>44434</v>
      </c>
      <c r="P4891" s="5" t="s">
        <v>7</v>
      </c>
      <c r="Q4891" s="19">
        <v>683.72</v>
      </c>
      <c r="R4891" s="19">
        <v>683.72</v>
      </c>
      <c r="S4891" s="19">
        <v>0</v>
      </c>
      <c r="T4891" s="19">
        <v>0</v>
      </c>
    </row>
    <row r="4892" spans="1:20" ht="29" outlineLevel="4" x14ac:dyDescent="0.35">
      <c r="A4892" s="9" t="s">
        <v>526</v>
      </c>
      <c r="B4892" s="9" t="s">
        <v>527</v>
      </c>
      <c r="C4892" s="12" t="s">
        <v>5405</v>
      </c>
      <c r="D4892" s="5" t="s">
        <v>5457</v>
      </c>
      <c r="E4892" s="9" t="s">
        <v>5457</v>
      </c>
      <c r="F4892" s="5" t="s">
        <v>529</v>
      </c>
      <c r="G4892" s="5" t="s">
        <v>4</v>
      </c>
      <c r="H4892" s="5" t="s">
        <v>5459</v>
      </c>
      <c r="I4892" s="4" t="s">
        <v>5460</v>
      </c>
      <c r="J4892" s="5" t="s">
        <v>4</v>
      </c>
      <c r="K4892" s="5" t="s">
        <v>4</v>
      </c>
      <c r="L4892" s="5" t="s">
        <v>4</v>
      </c>
      <c r="M4892" s="5" t="s">
        <v>5</v>
      </c>
      <c r="N4892" s="5" t="s">
        <v>5463</v>
      </c>
      <c r="O4892" s="18">
        <v>44468</v>
      </c>
      <c r="P4892" s="5" t="s">
        <v>7</v>
      </c>
      <c r="Q4892" s="19">
        <v>248.52</v>
      </c>
      <c r="R4892" s="19">
        <v>248.52</v>
      </c>
      <c r="S4892" s="19">
        <v>0</v>
      </c>
      <c r="T4892" s="19">
        <v>0</v>
      </c>
    </row>
    <row r="4893" spans="1:20" outlineLevel="3" x14ac:dyDescent="0.35">
      <c r="H4893" s="1" t="s">
        <v>11825</v>
      </c>
      <c r="O4893" s="18"/>
      <c r="Q4893" s="19">
        <f>SUBTOTAL(9,Q4889:Q4892)</f>
        <v>13199.999999999998</v>
      </c>
      <c r="R4893" s="19">
        <f>SUBTOTAL(9,R4889:R4892)</f>
        <v>13199.999999999998</v>
      </c>
      <c r="S4893" s="19">
        <f>SUBTOTAL(9,S4889:S4892)</f>
        <v>0</v>
      </c>
      <c r="T4893" s="19">
        <f>SUBTOTAL(9,T4889:T4892)</f>
        <v>0</v>
      </c>
    </row>
    <row r="4894" spans="1:20" ht="29" outlineLevel="4" x14ac:dyDescent="0.35">
      <c r="A4894" s="9" t="s">
        <v>526</v>
      </c>
      <c r="B4894" s="9" t="s">
        <v>527</v>
      </c>
      <c r="C4894" s="12" t="s">
        <v>5405</v>
      </c>
      <c r="D4894" s="5" t="s">
        <v>5464</v>
      </c>
      <c r="E4894" s="9" t="s">
        <v>5464</v>
      </c>
      <c r="F4894" s="5" t="s">
        <v>529</v>
      </c>
      <c r="G4894" s="5" t="s">
        <v>4</v>
      </c>
      <c r="H4894" s="5" t="s">
        <v>5466</v>
      </c>
      <c r="I4894" s="4" t="s">
        <v>5467</v>
      </c>
      <c r="J4894" s="5" t="s">
        <v>4</v>
      </c>
      <c r="K4894" s="5" t="s">
        <v>4</v>
      </c>
      <c r="L4894" s="5" t="s">
        <v>4</v>
      </c>
      <c r="M4894" s="5" t="s">
        <v>5</v>
      </c>
      <c r="N4894" s="5" t="s">
        <v>5468</v>
      </c>
      <c r="O4894" s="18">
        <v>44391</v>
      </c>
      <c r="P4894" s="5" t="s">
        <v>7</v>
      </c>
      <c r="Q4894" s="19">
        <v>9837.5</v>
      </c>
      <c r="R4894" s="19">
        <v>9837.5</v>
      </c>
      <c r="S4894" s="19">
        <v>0</v>
      </c>
      <c r="T4894" s="19">
        <v>0</v>
      </c>
    </row>
    <row r="4895" spans="1:20" ht="29" outlineLevel="4" x14ac:dyDescent="0.35">
      <c r="A4895" s="9" t="s">
        <v>526</v>
      </c>
      <c r="B4895" s="9" t="s">
        <v>527</v>
      </c>
      <c r="C4895" s="12" t="s">
        <v>5405</v>
      </c>
      <c r="D4895" s="5" t="s">
        <v>5464</v>
      </c>
      <c r="E4895" s="9" t="s">
        <v>5464</v>
      </c>
      <c r="F4895" s="5" t="s">
        <v>529</v>
      </c>
      <c r="G4895" s="5" t="s">
        <v>4</v>
      </c>
      <c r="H4895" s="5" t="s">
        <v>5466</v>
      </c>
      <c r="I4895" s="4" t="s">
        <v>5467</v>
      </c>
      <c r="J4895" s="5" t="s">
        <v>4</v>
      </c>
      <c r="K4895" s="5" t="s">
        <v>4</v>
      </c>
      <c r="L4895" s="5" t="s">
        <v>4</v>
      </c>
      <c r="M4895" s="5" t="s">
        <v>5</v>
      </c>
      <c r="N4895" s="5" t="s">
        <v>5469</v>
      </c>
      <c r="O4895" s="18">
        <v>44396</v>
      </c>
      <c r="P4895" s="5" t="s">
        <v>7</v>
      </c>
      <c r="Q4895" s="19">
        <v>9837.52</v>
      </c>
      <c r="R4895" s="19">
        <v>9837.52</v>
      </c>
      <c r="S4895" s="19">
        <v>0</v>
      </c>
      <c r="T4895" s="19">
        <v>0</v>
      </c>
    </row>
    <row r="4896" spans="1:20" ht="29" outlineLevel="4" x14ac:dyDescent="0.35">
      <c r="A4896" s="9" t="s">
        <v>526</v>
      </c>
      <c r="B4896" s="9" t="s">
        <v>527</v>
      </c>
      <c r="C4896" s="12" t="s">
        <v>5405</v>
      </c>
      <c r="D4896" s="5" t="s">
        <v>5464</v>
      </c>
      <c r="E4896" s="9" t="s">
        <v>5464</v>
      </c>
      <c r="F4896" s="5" t="s">
        <v>529</v>
      </c>
      <c r="G4896" s="5" t="s">
        <v>4</v>
      </c>
      <c r="H4896" s="5" t="s">
        <v>5466</v>
      </c>
      <c r="I4896" s="4" t="s">
        <v>5467</v>
      </c>
      <c r="J4896" s="5" t="s">
        <v>4</v>
      </c>
      <c r="K4896" s="5" t="s">
        <v>4</v>
      </c>
      <c r="L4896" s="5" t="s">
        <v>4</v>
      </c>
      <c r="M4896" s="5" t="s">
        <v>5</v>
      </c>
      <c r="N4896" s="5" t="s">
        <v>5470</v>
      </c>
      <c r="O4896" s="18">
        <v>44404</v>
      </c>
      <c r="P4896" s="5" t="s">
        <v>7</v>
      </c>
      <c r="Q4896" s="19">
        <v>9837.52</v>
      </c>
      <c r="R4896" s="19">
        <v>9837.52</v>
      </c>
      <c r="S4896" s="19">
        <v>0</v>
      </c>
      <c r="T4896" s="19">
        <v>0</v>
      </c>
    </row>
    <row r="4897" spans="1:20" ht="29" outlineLevel="4" x14ac:dyDescent="0.35">
      <c r="A4897" s="9" t="s">
        <v>526</v>
      </c>
      <c r="B4897" s="9" t="s">
        <v>527</v>
      </c>
      <c r="C4897" s="12" t="s">
        <v>5405</v>
      </c>
      <c r="D4897" s="5" t="s">
        <v>5464</v>
      </c>
      <c r="E4897" s="9" t="s">
        <v>5464</v>
      </c>
      <c r="F4897" s="5" t="s">
        <v>529</v>
      </c>
      <c r="G4897" s="5" t="s">
        <v>4</v>
      </c>
      <c r="H4897" s="5" t="s">
        <v>5466</v>
      </c>
      <c r="I4897" s="4" t="s">
        <v>5467</v>
      </c>
      <c r="J4897" s="5" t="s">
        <v>4</v>
      </c>
      <c r="K4897" s="5" t="s">
        <v>4</v>
      </c>
      <c r="L4897" s="5" t="s">
        <v>4</v>
      </c>
      <c r="M4897" s="5" t="s">
        <v>5</v>
      </c>
      <c r="N4897" s="5" t="s">
        <v>5465</v>
      </c>
      <c r="O4897" s="18">
        <v>44440</v>
      </c>
      <c r="P4897" s="5" t="s">
        <v>7</v>
      </c>
      <c r="Q4897" s="19">
        <f>31301.12+0.72</f>
        <v>31301.84</v>
      </c>
      <c r="R4897" s="19">
        <f>31301.12+0.72</f>
        <v>31301.84</v>
      </c>
      <c r="S4897" s="19">
        <v>0</v>
      </c>
      <c r="T4897" s="19">
        <v>0</v>
      </c>
    </row>
    <row r="4898" spans="1:20" ht="29" outlineLevel="4" x14ac:dyDescent="0.35">
      <c r="A4898" s="9" t="s">
        <v>526</v>
      </c>
      <c r="B4898" s="9" t="s">
        <v>527</v>
      </c>
      <c r="C4898" s="12" t="s">
        <v>5405</v>
      </c>
      <c r="D4898" s="5" t="s">
        <v>5464</v>
      </c>
      <c r="E4898" s="9" t="s">
        <v>5464</v>
      </c>
      <c r="F4898" s="5" t="s">
        <v>529</v>
      </c>
      <c r="G4898" s="5" t="s">
        <v>4</v>
      </c>
      <c r="H4898" s="5" t="s">
        <v>5466</v>
      </c>
      <c r="I4898" s="4" t="s">
        <v>5467</v>
      </c>
      <c r="J4898" s="5" t="s">
        <v>4</v>
      </c>
      <c r="K4898" s="5" t="s">
        <v>4</v>
      </c>
      <c r="L4898" s="5" t="s">
        <v>4</v>
      </c>
      <c r="M4898" s="5" t="s">
        <v>5</v>
      </c>
      <c r="N4898" s="5" t="s">
        <v>5471</v>
      </c>
      <c r="O4898" s="18">
        <v>44476</v>
      </c>
      <c r="P4898" s="5" t="s">
        <v>7</v>
      </c>
      <c r="Q4898" s="19">
        <v>25351.13</v>
      </c>
      <c r="R4898" s="19">
        <v>25351.13</v>
      </c>
      <c r="S4898" s="19">
        <v>0</v>
      </c>
      <c r="T4898" s="19">
        <v>0</v>
      </c>
    </row>
    <row r="4899" spans="1:20" ht="29" outlineLevel="4" x14ac:dyDescent="0.35">
      <c r="A4899" s="9" t="s">
        <v>526</v>
      </c>
      <c r="B4899" s="9" t="s">
        <v>527</v>
      </c>
      <c r="C4899" s="12" t="s">
        <v>5405</v>
      </c>
      <c r="D4899" s="5" t="s">
        <v>5464</v>
      </c>
      <c r="E4899" s="9" t="s">
        <v>5464</v>
      </c>
      <c r="F4899" s="5" t="s">
        <v>529</v>
      </c>
      <c r="G4899" s="5" t="s">
        <v>4</v>
      </c>
      <c r="H4899" s="5" t="s">
        <v>5466</v>
      </c>
      <c r="I4899" s="4" t="s">
        <v>5467</v>
      </c>
      <c r="J4899" s="5" t="s">
        <v>4</v>
      </c>
      <c r="K4899" s="5" t="s">
        <v>4</v>
      </c>
      <c r="L4899" s="5" t="s">
        <v>4</v>
      </c>
      <c r="M4899" s="5" t="s">
        <v>5</v>
      </c>
      <c r="N4899" s="5" t="s">
        <v>5472</v>
      </c>
      <c r="O4899" s="18">
        <v>44487</v>
      </c>
      <c r="P4899" s="5" t="s">
        <v>7</v>
      </c>
      <c r="Q4899" s="19">
        <v>10663.36</v>
      </c>
      <c r="R4899" s="19">
        <v>10663.36</v>
      </c>
      <c r="S4899" s="19">
        <v>0</v>
      </c>
      <c r="T4899" s="19">
        <v>0</v>
      </c>
    </row>
    <row r="4900" spans="1:20" outlineLevel="3" x14ac:dyDescent="0.35">
      <c r="H4900" s="1" t="s">
        <v>11826</v>
      </c>
      <c r="O4900" s="18"/>
      <c r="Q4900" s="19">
        <f>SUBTOTAL(9,Q4894:Q4899)</f>
        <v>96828.87000000001</v>
      </c>
      <c r="R4900" s="19">
        <f>SUBTOTAL(9,R4894:R4899)</f>
        <v>96828.87000000001</v>
      </c>
      <c r="S4900" s="19">
        <f>SUBTOTAL(9,S4894:S4899)</f>
        <v>0</v>
      </c>
      <c r="T4900" s="19">
        <f>SUBTOTAL(9,T4894:T4899)</f>
        <v>0</v>
      </c>
    </row>
    <row r="4901" spans="1:20" ht="29" outlineLevel="4" x14ac:dyDescent="0.35">
      <c r="A4901" s="9" t="s">
        <v>526</v>
      </c>
      <c r="B4901" s="9" t="s">
        <v>527</v>
      </c>
      <c r="C4901" s="12" t="s">
        <v>5405</v>
      </c>
      <c r="D4901" s="5" t="s">
        <v>5464</v>
      </c>
      <c r="E4901" s="9" t="s">
        <v>5464</v>
      </c>
      <c r="F4901" s="5" t="s">
        <v>566</v>
      </c>
      <c r="G4901" s="5" t="s">
        <v>4</v>
      </c>
      <c r="H4901" s="5" t="s">
        <v>5474</v>
      </c>
      <c r="I4901" s="4" t="s">
        <v>5475</v>
      </c>
      <c r="J4901" s="5" t="s">
        <v>4</v>
      </c>
      <c r="K4901" s="5" t="s">
        <v>4</v>
      </c>
      <c r="L4901" s="5" t="s">
        <v>4</v>
      </c>
      <c r="M4901" s="5" t="s">
        <v>5</v>
      </c>
      <c r="N4901" s="5" t="s">
        <v>5476</v>
      </c>
      <c r="O4901" s="18">
        <v>44390</v>
      </c>
      <c r="P4901" s="5" t="s">
        <v>7</v>
      </c>
      <c r="Q4901" s="19">
        <v>11117.94</v>
      </c>
      <c r="R4901" s="19">
        <v>11117.94</v>
      </c>
      <c r="S4901" s="19">
        <v>0</v>
      </c>
      <c r="T4901" s="19">
        <v>0</v>
      </c>
    </row>
    <row r="4902" spans="1:20" ht="29" outlineLevel="4" x14ac:dyDescent="0.35">
      <c r="A4902" s="9" t="s">
        <v>526</v>
      </c>
      <c r="B4902" s="9" t="s">
        <v>527</v>
      </c>
      <c r="C4902" s="12" t="s">
        <v>5405</v>
      </c>
      <c r="D4902" s="5" t="s">
        <v>5464</v>
      </c>
      <c r="E4902" s="9" t="s">
        <v>5464</v>
      </c>
      <c r="F4902" s="5" t="s">
        <v>566</v>
      </c>
      <c r="G4902" s="5" t="s">
        <v>4</v>
      </c>
      <c r="H4902" s="5" t="s">
        <v>5474</v>
      </c>
      <c r="I4902" s="4" t="s">
        <v>5475</v>
      </c>
      <c r="J4902" s="5" t="s">
        <v>4</v>
      </c>
      <c r="K4902" s="5" t="s">
        <v>4</v>
      </c>
      <c r="L4902" s="5" t="s">
        <v>4</v>
      </c>
      <c r="M4902" s="5" t="s">
        <v>5</v>
      </c>
      <c r="N4902" s="5" t="s">
        <v>5477</v>
      </c>
      <c r="O4902" s="18">
        <v>44396</v>
      </c>
      <c r="P4902" s="5" t="s">
        <v>7</v>
      </c>
      <c r="Q4902" s="19">
        <v>12380.21</v>
      </c>
      <c r="R4902" s="19">
        <v>12380.21</v>
      </c>
      <c r="S4902" s="19">
        <v>0</v>
      </c>
      <c r="T4902" s="19">
        <v>0</v>
      </c>
    </row>
    <row r="4903" spans="1:20" ht="29" outlineLevel="4" x14ac:dyDescent="0.35">
      <c r="A4903" s="9" t="s">
        <v>526</v>
      </c>
      <c r="B4903" s="9" t="s">
        <v>527</v>
      </c>
      <c r="C4903" s="12" t="s">
        <v>5405</v>
      </c>
      <c r="D4903" s="5" t="s">
        <v>5464</v>
      </c>
      <c r="E4903" s="9" t="s">
        <v>5464</v>
      </c>
      <c r="F4903" s="5" t="s">
        <v>566</v>
      </c>
      <c r="G4903" s="5" t="s">
        <v>4</v>
      </c>
      <c r="H4903" s="5" t="s">
        <v>5474</v>
      </c>
      <c r="I4903" s="4" t="s">
        <v>5475</v>
      </c>
      <c r="J4903" s="5" t="s">
        <v>4</v>
      </c>
      <c r="K4903" s="5" t="s">
        <v>4</v>
      </c>
      <c r="L4903" s="5" t="s">
        <v>4</v>
      </c>
      <c r="M4903" s="5" t="s">
        <v>5</v>
      </c>
      <c r="N4903" s="5" t="s">
        <v>5473</v>
      </c>
      <c r="O4903" s="18">
        <v>44412</v>
      </c>
      <c r="P4903" s="5" t="s">
        <v>7</v>
      </c>
      <c r="Q4903" s="19">
        <f>26776.4+0.51</f>
        <v>26776.91</v>
      </c>
      <c r="R4903" s="19">
        <f>26776.4+0.51</f>
        <v>26776.91</v>
      </c>
      <c r="S4903" s="19">
        <v>0</v>
      </c>
      <c r="T4903" s="19">
        <v>0</v>
      </c>
    </row>
    <row r="4904" spans="1:20" ht="29" outlineLevel="4" x14ac:dyDescent="0.35">
      <c r="A4904" s="9" t="s">
        <v>526</v>
      </c>
      <c r="B4904" s="9" t="s">
        <v>527</v>
      </c>
      <c r="C4904" s="12" t="s">
        <v>5405</v>
      </c>
      <c r="D4904" s="5" t="s">
        <v>5464</v>
      </c>
      <c r="E4904" s="9" t="s">
        <v>5464</v>
      </c>
      <c r="F4904" s="5" t="s">
        <v>566</v>
      </c>
      <c r="G4904" s="5" t="s">
        <v>4</v>
      </c>
      <c r="H4904" s="5" t="s">
        <v>5474</v>
      </c>
      <c r="I4904" s="4" t="s">
        <v>5475</v>
      </c>
      <c r="J4904" s="5" t="s">
        <v>4</v>
      </c>
      <c r="K4904" s="5" t="s">
        <v>4</v>
      </c>
      <c r="L4904" s="5" t="s">
        <v>4</v>
      </c>
      <c r="M4904" s="5" t="s">
        <v>5</v>
      </c>
      <c r="N4904" s="5" t="s">
        <v>5478</v>
      </c>
      <c r="O4904" s="18">
        <v>44425</v>
      </c>
      <c r="P4904" s="5" t="s">
        <v>7</v>
      </c>
      <c r="Q4904" s="19">
        <v>22211.040000000001</v>
      </c>
      <c r="R4904" s="19">
        <v>22211.040000000001</v>
      </c>
      <c r="S4904" s="19">
        <v>0</v>
      </c>
      <c r="T4904" s="19">
        <v>0</v>
      </c>
    </row>
    <row r="4905" spans="1:20" ht="29" outlineLevel="4" x14ac:dyDescent="0.35">
      <c r="A4905" s="9" t="s">
        <v>526</v>
      </c>
      <c r="B4905" s="9" t="s">
        <v>527</v>
      </c>
      <c r="C4905" s="12" t="s">
        <v>5405</v>
      </c>
      <c r="D4905" s="5" t="s">
        <v>5464</v>
      </c>
      <c r="E4905" s="9" t="s">
        <v>5464</v>
      </c>
      <c r="F4905" s="5" t="s">
        <v>566</v>
      </c>
      <c r="G4905" s="5" t="s">
        <v>4</v>
      </c>
      <c r="H4905" s="5" t="s">
        <v>5474</v>
      </c>
      <c r="I4905" s="4" t="s">
        <v>5475</v>
      </c>
      <c r="J4905" s="5" t="s">
        <v>4</v>
      </c>
      <c r="K4905" s="5" t="s">
        <v>4</v>
      </c>
      <c r="L4905" s="5" t="s">
        <v>4</v>
      </c>
      <c r="M4905" s="5" t="s">
        <v>5</v>
      </c>
      <c r="N4905" s="5" t="s">
        <v>5479</v>
      </c>
      <c r="O4905" s="18">
        <v>44431</v>
      </c>
      <c r="P4905" s="5" t="s">
        <v>7</v>
      </c>
      <c r="Q4905" s="19">
        <v>11060.48</v>
      </c>
      <c r="R4905" s="19">
        <v>11060.48</v>
      </c>
      <c r="S4905" s="19">
        <v>0</v>
      </c>
      <c r="T4905" s="19">
        <v>0</v>
      </c>
    </row>
    <row r="4906" spans="1:20" ht="29" outlineLevel="4" x14ac:dyDescent="0.35">
      <c r="A4906" s="9" t="s">
        <v>526</v>
      </c>
      <c r="B4906" s="9" t="s">
        <v>527</v>
      </c>
      <c r="C4906" s="12" t="s">
        <v>5405</v>
      </c>
      <c r="D4906" s="5" t="s">
        <v>5464</v>
      </c>
      <c r="E4906" s="9" t="s">
        <v>5464</v>
      </c>
      <c r="F4906" s="5" t="s">
        <v>566</v>
      </c>
      <c r="G4906" s="5" t="s">
        <v>4</v>
      </c>
      <c r="H4906" s="5" t="s">
        <v>5474</v>
      </c>
      <c r="I4906" s="4" t="s">
        <v>5475</v>
      </c>
      <c r="J4906" s="5" t="s">
        <v>4</v>
      </c>
      <c r="K4906" s="5" t="s">
        <v>4</v>
      </c>
      <c r="L4906" s="5" t="s">
        <v>4</v>
      </c>
      <c r="M4906" s="5" t="s">
        <v>5</v>
      </c>
      <c r="N4906" s="5" t="s">
        <v>5480</v>
      </c>
      <c r="O4906" s="18">
        <v>44456</v>
      </c>
      <c r="P4906" s="5" t="s">
        <v>7</v>
      </c>
      <c r="Q4906" s="19">
        <v>22082.05</v>
      </c>
      <c r="R4906" s="19">
        <v>22082.05</v>
      </c>
      <c r="S4906" s="19">
        <v>0</v>
      </c>
      <c r="T4906" s="19">
        <v>0</v>
      </c>
    </row>
    <row r="4907" spans="1:20" ht="29" outlineLevel="4" x14ac:dyDescent="0.35">
      <c r="A4907" s="9" t="s">
        <v>526</v>
      </c>
      <c r="B4907" s="9" t="s">
        <v>527</v>
      </c>
      <c r="C4907" s="12" t="s">
        <v>5405</v>
      </c>
      <c r="D4907" s="5" t="s">
        <v>5464</v>
      </c>
      <c r="E4907" s="9" t="s">
        <v>5464</v>
      </c>
      <c r="F4907" s="5" t="s">
        <v>566</v>
      </c>
      <c r="G4907" s="5" t="s">
        <v>4</v>
      </c>
      <c r="H4907" s="5" t="s">
        <v>5474</v>
      </c>
      <c r="I4907" s="4" t="s">
        <v>5475</v>
      </c>
      <c r="J4907" s="5" t="s">
        <v>4</v>
      </c>
      <c r="K4907" s="5" t="s">
        <v>4</v>
      </c>
      <c r="L4907" s="5" t="s">
        <v>4</v>
      </c>
      <c r="M4907" s="5" t="s">
        <v>5</v>
      </c>
      <c r="N4907" s="5" t="s">
        <v>5481</v>
      </c>
      <c r="O4907" s="18">
        <v>44474</v>
      </c>
      <c r="P4907" s="5" t="s">
        <v>7</v>
      </c>
      <c r="Q4907" s="19">
        <v>30371.16</v>
      </c>
      <c r="R4907" s="19">
        <v>30371.16</v>
      </c>
      <c r="S4907" s="19">
        <v>0</v>
      </c>
      <c r="T4907" s="19">
        <v>0</v>
      </c>
    </row>
    <row r="4908" spans="1:20" outlineLevel="3" x14ac:dyDescent="0.35">
      <c r="H4908" s="1" t="s">
        <v>11827</v>
      </c>
      <c r="O4908" s="18"/>
      <c r="Q4908" s="19">
        <f>SUBTOTAL(9,Q4901:Q4907)</f>
        <v>135999.79</v>
      </c>
      <c r="R4908" s="19">
        <f>SUBTOTAL(9,R4901:R4907)</f>
        <v>135999.79</v>
      </c>
      <c r="S4908" s="19">
        <f>SUBTOTAL(9,S4901:S4907)</f>
        <v>0</v>
      </c>
      <c r="T4908" s="19">
        <f>SUBTOTAL(9,T4901:T4907)</f>
        <v>0</v>
      </c>
    </row>
    <row r="4909" spans="1:20" ht="29" outlineLevel="4" x14ac:dyDescent="0.35">
      <c r="A4909" s="9" t="s">
        <v>526</v>
      </c>
      <c r="B4909" s="9" t="s">
        <v>527</v>
      </c>
      <c r="C4909" s="12" t="s">
        <v>5405</v>
      </c>
      <c r="D4909" s="5" t="s">
        <v>5464</v>
      </c>
      <c r="E4909" s="9" t="s">
        <v>5464</v>
      </c>
      <c r="F4909" s="5" t="s">
        <v>529</v>
      </c>
      <c r="G4909" s="5" t="s">
        <v>4</v>
      </c>
      <c r="H4909" s="5" t="s">
        <v>5483</v>
      </c>
      <c r="I4909" s="4" t="s">
        <v>5484</v>
      </c>
      <c r="J4909" s="5" t="s">
        <v>4</v>
      </c>
      <c r="K4909" s="5" t="s">
        <v>4</v>
      </c>
      <c r="L4909" s="5" t="s">
        <v>4</v>
      </c>
      <c r="M4909" s="5" t="s">
        <v>5</v>
      </c>
      <c r="N4909" s="5" t="s">
        <v>5485</v>
      </c>
      <c r="O4909" s="18">
        <v>44378</v>
      </c>
      <c r="P4909" s="5" t="s">
        <v>7</v>
      </c>
      <c r="Q4909" s="19">
        <v>23405.24</v>
      </c>
      <c r="R4909" s="19">
        <v>23405.24</v>
      </c>
      <c r="S4909" s="19">
        <v>0</v>
      </c>
      <c r="T4909" s="19">
        <v>0</v>
      </c>
    </row>
    <row r="4910" spans="1:20" ht="29" outlineLevel="4" x14ac:dyDescent="0.35">
      <c r="A4910" s="9" t="s">
        <v>526</v>
      </c>
      <c r="B4910" s="9" t="s">
        <v>527</v>
      </c>
      <c r="C4910" s="12" t="s">
        <v>5405</v>
      </c>
      <c r="D4910" s="5" t="s">
        <v>5464</v>
      </c>
      <c r="E4910" s="9" t="s">
        <v>5464</v>
      </c>
      <c r="F4910" s="5" t="s">
        <v>529</v>
      </c>
      <c r="G4910" s="5" t="s">
        <v>4</v>
      </c>
      <c r="H4910" s="5" t="s">
        <v>5483</v>
      </c>
      <c r="I4910" s="4" t="s">
        <v>5484</v>
      </c>
      <c r="J4910" s="5" t="s">
        <v>4</v>
      </c>
      <c r="K4910" s="5" t="s">
        <v>4</v>
      </c>
      <c r="L4910" s="5" t="s">
        <v>4</v>
      </c>
      <c r="M4910" s="5" t="s">
        <v>5</v>
      </c>
      <c r="N4910" s="5" t="s">
        <v>5486</v>
      </c>
      <c r="O4910" s="18">
        <v>44403</v>
      </c>
      <c r="P4910" s="5" t="s">
        <v>7</v>
      </c>
      <c r="Q4910" s="19">
        <v>43478.97</v>
      </c>
      <c r="R4910" s="19">
        <v>43478.97</v>
      </c>
      <c r="S4910" s="19">
        <v>0</v>
      </c>
      <c r="T4910" s="19">
        <v>0</v>
      </c>
    </row>
    <row r="4911" spans="1:20" ht="29" outlineLevel="4" x14ac:dyDescent="0.35">
      <c r="A4911" s="9" t="s">
        <v>526</v>
      </c>
      <c r="B4911" s="9" t="s">
        <v>527</v>
      </c>
      <c r="C4911" s="12" t="s">
        <v>5405</v>
      </c>
      <c r="D4911" s="5" t="s">
        <v>5464</v>
      </c>
      <c r="E4911" s="9" t="s">
        <v>5464</v>
      </c>
      <c r="F4911" s="5" t="s">
        <v>529</v>
      </c>
      <c r="G4911" s="5" t="s">
        <v>4</v>
      </c>
      <c r="H4911" s="5" t="s">
        <v>5483</v>
      </c>
      <c r="I4911" s="4" t="s">
        <v>5484</v>
      </c>
      <c r="J4911" s="5" t="s">
        <v>4</v>
      </c>
      <c r="K4911" s="5" t="s">
        <v>4</v>
      </c>
      <c r="L4911" s="5" t="s">
        <v>4</v>
      </c>
      <c r="M4911" s="5" t="s">
        <v>5</v>
      </c>
      <c r="N4911" s="5" t="s">
        <v>5482</v>
      </c>
      <c r="O4911" s="18">
        <v>44427</v>
      </c>
      <c r="P4911" s="5" t="s">
        <v>7</v>
      </c>
      <c r="Q4911" s="19">
        <f>12777.85+0.89</f>
        <v>12778.74</v>
      </c>
      <c r="R4911" s="19">
        <f>12777.85+0.89</f>
        <v>12778.74</v>
      </c>
      <c r="S4911" s="19">
        <v>0</v>
      </c>
      <c r="T4911" s="19">
        <v>0</v>
      </c>
    </row>
    <row r="4912" spans="1:20" ht="29" outlineLevel="4" x14ac:dyDescent="0.35">
      <c r="A4912" s="9" t="s">
        <v>526</v>
      </c>
      <c r="B4912" s="9" t="s">
        <v>527</v>
      </c>
      <c r="C4912" s="12" t="s">
        <v>5405</v>
      </c>
      <c r="D4912" s="5" t="s">
        <v>5464</v>
      </c>
      <c r="E4912" s="9" t="s">
        <v>5464</v>
      </c>
      <c r="F4912" s="5" t="s">
        <v>529</v>
      </c>
      <c r="G4912" s="5" t="s">
        <v>4</v>
      </c>
      <c r="H4912" s="5" t="s">
        <v>5483</v>
      </c>
      <c r="I4912" s="4" t="s">
        <v>5484</v>
      </c>
      <c r="J4912" s="5" t="s">
        <v>4</v>
      </c>
      <c r="K4912" s="5" t="s">
        <v>4</v>
      </c>
      <c r="L4912" s="5" t="s">
        <v>4</v>
      </c>
      <c r="M4912" s="5" t="s">
        <v>5</v>
      </c>
      <c r="N4912" s="5" t="s">
        <v>5487</v>
      </c>
      <c r="O4912" s="18">
        <v>44452</v>
      </c>
      <c r="P4912" s="5" t="s">
        <v>7</v>
      </c>
      <c r="Q4912" s="19">
        <v>19439.61</v>
      </c>
      <c r="R4912" s="19">
        <v>19439.61</v>
      </c>
      <c r="S4912" s="19">
        <v>0</v>
      </c>
      <c r="T4912" s="19">
        <v>0</v>
      </c>
    </row>
    <row r="4913" spans="1:20" outlineLevel="3" x14ac:dyDescent="0.35">
      <c r="H4913" s="1" t="s">
        <v>11828</v>
      </c>
      <c r="O4913" s="18"/>
      <c r="Q4913" s="19">
        <f>SUBTOTAL(9,Q4909:Q4912)</f>
        <v>99102.560000000012</v>
      </c>
      <c r="R4913" s="19">
        <f>SUBTOTAL(9,R4909:R4912)</f>
        <v>99102.560000000012</v>
      </c>
      <c r="S4913" s="19">
        <f>SUBTOTAL(9,S4909:S4912)</f>
        <v>0</v>
      </c>
      <c r="T4913" s="19">
        <f>SUBTOTAL(9,T4909:T4912)</f>
        <v>0</v>
      </c>
    </row>
    <row r="4914" spans="1:20" outlineLevel="4" x14ac:dyDescent="0.35">
      <c r="A4914" s="9" t="s">
        <v>526</v>
      </c>
      <c r="B4914" s="9" t="s">
        <v>527</v>
      </c>
      <c r="C4914" s="12" t="s">
        <v>5405</v>
      </c>
      <c r="D4914" s="5" t="s">
        <v>5457</v>
      </c>
      <c r="E4914" s="9" t="s">
        <v>5457</v>
      </c>
      <c r="F4914" s="5" t="s">
        <v>529</v>
      </c>
      <c r="G4914" s="5" t="s">
        <v>4</v>
      </c>
      <c r="H4914" s="5" t="s">
        <v>5489</v>
      </c>
      <c r="I4914" s="4" t="s">
        <v>5490</v>
      </c>
      <c r="J4914" s="5" t="s">
        <v>4</v>
      </c>
      <c r="K4914" s="5" t="s">
        <v>4</v>
      </c>
      <c r="L4914" s="5" t="s">
        <v>4</v>
      </c>
      <c r="M4914" s="5" t="s">
        <v>5</v>
      </c>
      <c r="N4914" s="5" t="s">
        <v>5488</v>
      </c>
      <c r="O4914" s="18">
        <v>44596</v>
      </c>
      <c r="P4914" s="5" t="s">
        <v>7</v>
      </c>
      <c r="Q4914" s="19">
        <v>250.89</v>
      </c>
      <c r="R4914" s="19">
        <v>250.89</v>
      </c>
      <c r="S4914" s="19">
        <v>0</v>
      </c>
      <c r="T4914" s="19">
        <v>0</v>
      </c>
    </row>
    <row r="4915" spans="1:20" outlineLevel="4" x14ac:dyDescent="0.35">
      <c r="A4915" s="9" t="s">
        <v>526</v>
      </c>
      <c r="B4915" s="9" t="s">
        <v>527</v>
      </c>
      <c r="C4915" s="12" t="s">
        <v>5405</v>
      </c>
      <c r="D4915" s="5" t="s">
        <v>5457</v>
      </c>
      <c r="E4915" s="9" t="s">
        <v>5457</v>
      </c>
      <c r="F4915" s="5" t="s">
        <v>529</v>
      </c>
      <c r="G4915" s="5" t="s">
        <v>4</v>
      </c>
      <c r="H4915" s="5" t="s">
        <v>5489</v>
      </c>
      <c r="I4915" s="4" t="s">
        <v>5490</v>
      </c>
      <c r="J4915" s="5" t="s">
        <v>4</v>
      </c>
      <c r="K4915" s="5" t="s">
        <v>4</v>
      </c>
      <c r="L4915" s="5" t="s">
        <v>4</v>
      </c>
      <c r="M4915" s="5" t="s">
        <v>5</v>
      </c>
      <c r="N4915" s="5" t="s">
        <v>5491</v>
      </c>
      <c r="O4915" s="18">
        <v>44662</v>
      </c>
      <c r="P4915" s="5" t="s">
        <v>7</v>
      </c>
      <c r="Q4915" s="19">
        <v>7200</v>
      </c>
      <c r="R4915" s="19">
        <v>7200</v>
      </c>
      <c r="S4915" s="19">
        <v>0</v>
      </c>
      <c r="T4915" s="19">
        <v>0</v>
      </c>
    </row>
    <row r="4916" spans="1:20" outlineLevel="3" x14ac:dyDescent="0.35">
      <c r="H4916" s="1" t="s">
        <v>11829</v>
      </c>
      <c r="O4916" s="18"/>
      <c r="Q4916" s="19">
        <f>SUBTOTAL(9,Q4914:Q4915)</f>
        <v>7450.89</v>
      </c>
      <c r="R4916" s="19">
        <f>SUBTOTAL(9,R4914:R4915)</f>
        <v>7450.89</v>
      </c>
      <c r="S4916" s="19">
        <f>SUBTOTAL(9,S4914:S4915)</f>
        <v>0</v>
      </c>
      <c r="T4916" s="19">
        <f>SUBTOTAL(9,T4914:T4915)</f>
        <v>0</v>
      </c>
    </row>
    <row r="4917" spans="1:20" ht="29" outlineLevel="4" x14ac:dyDescent="0.35">
      <c r="A4917" s="9" t="s">
        <v>526</v>
      </c>
      <c r="B4917" s="9" t="s">
        <v>527</v>
      </c>
      <c r="C4917" s="12" t="s">
        <v>5405</v>
      </c>
      <c r="D4917" s="5" t="s">
        <v>5464</v>
      </c>
      <c r="E4917" s="9" t="s">
        <v>5464</v>
      </c>
      <c r="F4917" s="5" t="s">
        <v>566</v>
      </c>
      <c r="G4917" s="5" t="s">
        <v>4</v>
      </c>
      <c r="H4917" s="5" t="s">
        <v>5493</v>
      </c>
      <c r="I4917" s="4" t="s">
        <v>5494</v>
      </c>
      <c r="J4917" s="5" t="s">
        <v>4</v>
      </c>
      <c r="K4917" s="5" t="s">
        <v>4</v>
      </c>
      <c r="L4917" s="5" t="s">
        <v>4</v>
      </c>
      <c r="M4917" s="5" t="s">
        <v>5</v>
      </c>
      <c r="N4917" s="5" t="s">
        <v>5492</v>
      </c>
      <c r="O4917" s="18">
        <v>44600</v>
      </c>
      <c r="P4917" s="5" t="s">
        <v>7</v>
      </c>
      <c r="Q4917" s="19">
        <v>24267.59</v>
      </c>
      <c r="R4917" s="19">
        <v>24267.59</v>
      </c>
      <c r="S4917" s="19">
        <v>0</v>
      </c>
      <c r="T4917" s="19">
        <v>0</v>
      </c>
    </row>
    <row r="4918" spans="1:20" ht="29" outlineLevel="4" x14ac:dyDescent="0.35">
      <c r="A4918" s="9" t="s">
        <v>526</v>
      </c>
      <c r="B4918" s="9" t="s">
        <v>527</v>
      </c>
      <c r="C4918" s="12" t="s">
        <v>5405</v>
      </c>
      <c r="D4918" s="5" t="s">
        <v>5464</v>
      </c>
      <c r="E4918" s="9" t="s">
        <v>5464</v>
      </c>
      <c r="F4918" s="5" t="s">
        <v>566</v>
      </c>
      <c r="G4918" s="5" t="s">
        <v>4</v>
      </c>
      <c r="H4918" s="5" t="s">
        <v>5493</v>
      </c>
      <c r="I4918" s="4" t="s">
        <v>5494</v>
      </c>
      <c r="J4918" s="5" t="s">
        <v>4</v>
      </c>
      <c r="K4918" s="5" t="s">
        <v>4</v>
      </c>
      <c r="L4918" s="5" t="s">
        <v>4</v>
      </c>
      <c r="M4918" s="5" t="s">
        <v>5</v>
      </c>
      <c r="N4918" s="5" t="s">
        <v>5495</v>
      </c>
      <c r="O4918" s="18">
        <v>44700</v>
      </c>
      <c r="P4918" s="5" t="s">
        <v>7</v>
      </c>
      <c r="Q4918" s="19">
        <v>22567.25</v>
      </c>
      <c r="R4918" s="19">
        <v>22567.25</v>
      </c>
      <c r="S4918" s="19">
        <v>0</v>
      </c>
      <c r="T4918" s="19">
        <v>0</v>
      </c>
    </row>
    <row r="4919" spans="1:20" ht="29" outlineLevel="4" x14ac:dyDescent="0.35">
      <c r="A4919" s="9" t="s">
        <v>526</v>
      </c>
      <c r="B4919" s="9" t="s">
        <v>527</v>
      </c>
      <c r="C4919" s="12" t="s">
        <v>5405</v>
      </c>
      <c r="D4919" s="5" t="s">
        <v>5464</v>
      </c>
      <c r="E4919" s="9" t="s">
        <v>5464</v>
      </c>
      <c r="F4919" s="5" t="s">
        <v>566</v>
      </c>
      <c r="G4919" s="5" t="s">
        <v>4</v>
      </c>
      <c r="H4919" s="5" t="s">
        <v>5493</v>
      </c>
      <c r="I4919" s="4" t="s">
        <v>5494</v>
      </c>
      <c r="J4919" s="5" t="s">
        <v>4</v>
      </c>
      <c r="K4919" s="5" t="s">
        <v>4</v>
      </c>
      <c r="L4919" s="5" t="s">
        <v>4</v>
      </c>
      <c r="M4919" s="5" t="s">
        <v>5</v>
      </c>
      <c r="N4919" s="5" t="s">
        <v>5496</v>
      </c>
      <c r="O4919" s="18">
        <v>44704</v>
      </c>
      <c r="P4919" s="5" t="s">
        <v>7</v>
      </c>
      <c r="Q4919" s="19">
        <v>45092.83</v>
      </c>
      <c r="R4919" s="19">
        <v>45092.83</v>
      </c>
      <c r="S4919" s="19">
        <v>0</v>
      </c>
      <c r="T4919" s="19">
        <v>0</v>
      </c>
    </row>
    <row r="4920" spans="1:20" outlineLevel="3" x14ac:dyDescent="0.35">
      <c r="H4920" s="1" t="s">
        <v>11830</v>
      </c>
      <c r="O4920" s="18"/>
      <c r="Q4920" s="19">
        <f>SUBTOTAL(9,Q4917:Q4919)</f>
        <v>91927.67</v>
      </c>
      <c r="R4920" s="19">
        <f>SUBTOTAL(9,R4917:R4919)</f>
        <v>91927.67</v>
      </c>
      <c r="S4920" s="19">
        <f>SUBTOTAL(9,S4917:S4919)</f>
        <v>0</v>
      </c>
      <c r="T4920" s="19">
        <f>SUBTOTAL(9,T4917:T4919)</f>
        <v>0</v>
      </c>
    </row>
    <row r="4921" spans="1:20" ht="29" outlineLevel="4" x14ac:dyDescent="0.35">
      <c r="A4921" s="9" t="s">
        <v>526</v>
      </c>
      <c r="B4921" s="9" t="s">
        <v>527</v>
      </c>
      <c r="C4921" s="12" t="s">
        <v>5405</v>
      </c>
      <c r="D4921" s="5" t="s">
        <v>5464</v>
      </c>
      <c r="E4921" s="9" t="s">
        <v>5464</v>
      </c>
      <c r="F4921" s="5" t="s">
        <v>529</v>
      </c>
      <c r="G4921" s="5" t="s">
        <v>4</v>
      </c>
      <c r="H4921" s="5" t="s">
        <v>5498</v>
      </c>
      <c r="I4921" s="4" t="s">
        <v>5499</v>
      </c>
      <c r="J4921" s="5" t="s">
        <v>4</v>
      </c>
      <c r="K4921" s="5" t="s">
        <v>4</v>
      </c>
      <c r="L4921" s="5" t="s">
        <v>4</v>
      </c>
      <c r="M4921" s="5" t="s">
        <v>5</v>
      </c>
      <c r="N4921" s="5" t="s">
        <v>5497</v>
      </c>
      <c r="O4921" s="18">
        <v>44523</v>
      </c>
      <c r="P4921" s="5" t="s">
        <v>7</v>
      </c>
      <c r="Q4921" s="19">
        <v>9837.52</v>
      </c>
      <c r="R4921" s="19">
        <v>9837.52</v>
      </c>
      <c r="S4921" s="19">
        <v>0</v>
      </c>
      <c r="T4921" s="19">
        <v>0</v>
      </c>
    </row>
    <row r="4922" spans="1:20" ht="29" outlineLevel="4" x14ac:dyDescent="0.35">
      <c r="A4922" s="9" t="s">
        <v>526</v>
      </c>
      <c r="B4922" s="9" t="s">
        <v>527</v>
      </c>
      <c r="C4922" s="12" t="s">
        <v>5405</v>
      </c>
      <c r="D4922" s="5" t="s">
        <v>5464</v>
      </c>
      <c r="E4922" s="9" t="s">
        <v>5464</v>
      </c>
      <c r="F4922" s="5" t="s">
        <v>529</v>
      </c>
      <c r="G4922" s="5" t="s">
        <v>4</v>
      </c>
      <c r="H4922" s="5" t="s">
        <v>5498</v>
      </c>
      <c r="I4922" s="4" t="s">
        <v>5499</v>
      </c>
      <c r="J4922" s="5" t="s">
        <v>4</v>
      </c>
      <c r="K4922" s="5" t="s">
        <v>4</v>
      </c>
      <c r="L4922" s="5" t="s">
        <v>4</v>
      </c>
      <c r="M4922" s="5" t="s">
        <v>5</v>
      </c>
      <c r="N4922" s="5" t="s">
        <v>5500</v>
      </c>
      <c r="O4922" s="18">
        <v>44540</v>
      </c>
      <c r="P4922" s="5" t="s">
        <v>7</v>
      </c>
      <c r="Q4922" s="19">
        <v>10106.709999999999</v>
      </c>
      <c r="R4922" s="19">
        <v>10106.709999999999</v>
      </c>
      <c r="S4922" s="19">
        <v>0</v>
      </c>
      <c r="T4922" s="19">
        <v>0</v>
      </c>
    </row>
    <row r="4923" spans="1:20" ht="29" outlineLevel="4" x14ac:dyDescent="0.35">
      <c r="A4923" s="9" t="s">
        <v>526</v>
      </c>
      <c r="B4923" s="9" t="s">
        <v>527</v>
      </c>
      <c r="C4923" s="12" t="s">
        <v>5405</v>
      </c>
      <c r="D4923" s="5" t="s">
        <v>5464</v>
      </c>
      <c r="E4923" s="9" t="s">
        <v>5464</v>
      </c>
      <c r="F4923" s="5" t="s">
        <v>529</v>
      </c>
      <c r="G4923" s="5" t="s">
        <v>4</v>
      </c>
      <c r="H4923" s="5" t="s">
        <v>5498</v>
      </c>
      <c r="I4923" s="4" t="s">
        <v>5499</v>
      </c>
      <c r="J4923" s="5" t="s">
        <v>4</v>
      </c>
      <c r="K4923" s="5" t="s">
        <v>4</v>
      </c>
      <c r="L4923" s="5" t="s">
        <v>4</v>
      </c>
      <c r="M4923" s="5" t="s">
        <v>5</v>
      </c>
      <c r="N4923" s="5" t="s">
        <v>5501</v>
      </c>
      <c r="O4923" s="18">
        <v>44582</v>
      </c>
      <c r="P4923" s="5" t="s">
        <v>7</v>
      </c>
      <c r="Q4923" s="19">
        <v>11462.67</v>
      </c>
      <c r="R4923" s="19">
        <v>11462.67</v>
      </c>
      <c r="S4923" s="19">
        <v>0</v>
      </c>
      <c r="T4923" s="19">
        <v>0</v>
      </c>
    </row>
    <row r="4924" spans="1:20" ht="29" outlineLevel="4" x14ac:dyDescent="0.35">
      <c r="A4924" s="9" t="s">
        <v>526</v>
      </c>
      <c r="B4924" s="9" t="s">
        <v>527</v>
      </c>
      <c r="C4924" s="12" t="s">
        <v>5405</v>
      </c>
      <c r="D4924" s="5" t="s">
        <v>5464</v>
      </c>
      <c r="E4924" s="9" t="s">
        <v>5464</v>
      </c>
      <c r="F4924" s="5" t="s">
        <v>529</v>
      </c>
      <c r="G4924" s="5" t="s">
        <v>4</v>
      </c>
      <c r="H4924" s="5" t="s">
        <v>5498</v>
      </c>
      <c r="I4924" s="4" t="s">
        <v>5499</v>
      </c>
      <c r="J4924" s="5" t="s">
        <v>4</v>
      </c>
      <c r="K4924" s="5" t="s">
        <v>4</v>
      </c>
      <c r="L4924" s="5" t="s">
        <v>4</v>
      </c>
      <c r="M4924" s="5" t="s">
        <v>5</v>
      </c>
      <c r="N4924" s="5" t="s">
        <v>5502</v>
      </c>
      <c r="O4924" s="18">
        <v>44615</v>
      </c>
      <c r="P4924" s="5" t="s">
        <v>7</v>
      </c>
      <c r="Q4924" s="19">
        <v>17429.46</v>
      </c>
      <c r="R4924" s="19">
        <v>17429.46</v>
      </c>
      <c r="S4924" s="19">
        <v>0</v>
      </c>
      <c r="T4924" s="19">
        <v>0</v>
      </c>
    </row>
    <row r="4925" spans="1:20" ht="29" outlineLevel="4" x14ac:dyDescent="0.35">
      <c r="A4925" s="9" t="s">
        <v>526</v>
      </c>
      <c r="B4925" s="9" t="s">
        <v>527</v>
      </c>
      <c r="C4925" s="12" t="s">
        <v>5405</v>
      </c>
      <c r="D4925" s="5" t="s">
        <v>5464</v>
      </c>
      <c r="E4925" s="9" t="s">
        <v>5464</v>
      </c>
      <c r="F4925" s="5" t="s">
        <v>529</v>
      </c>
      <c r="G4925" s="5" t="s">
        <v>4</v>
      </c>
      <c r="H4925" s="5" t="s">
        <v>5498</v>
      </c>
      <c r="I4925" s="4" t="s">
        <v>5499</v>
      </c>
      <c r="J4925" s="5" t="s">
        <v>4</v>
      </c>
      <c r="K4925" s="5" t="s">
        <v>4</v>
      </c>
      <c r="L4925" s="5" t="s">
        <v>4</v>
      </c>
      <c r="M4925" s="5" t="s">
        <v>5</v>
      </c>
      <c r="N4925" s="5" t="s">
        <v>5503</v>
      </c>
      <c r="O4925" s="18">
        <v>44641</v>
      </c>
      <c r="P4925" s="5" t="s">
        <v>7</v>
      </c>
      <c r="Q4925" s="19">
        <v>12050.43</v>
      </c>
      <c r="R4925" s="19">
        <v>12050.43</v>
      </c>
      <c r="S4925" s="19">
        <v>0</v>
      </c>
      <c r="T4925" s="19">
        <v>0</v>
      </c>
    </row>
    <row r="4926" spans="1:20" ht="29" outlineLevel="4" x14ac:dyDescent="0.35">
      <c r="A4926" s="9" t="s">
        <v>526</v>
      </c>
      <c r="B4926" s="9" t="s">
        <v>527</v>
      </c>
      <c r="C4926" s="12" t="s">
        <v>5405</v>
      </c>
      <c r="D4926" s="5" t="s">
        <v>5464</v>
      </c>
      <c r="E4926" s="9" t="s">
        <v>5464</v>
      </c>
      <c r="F4926" s="5" t="s">
        <v>529</v>
      </c>
      <c r="G4926" s="5" t="s">
        <v>4</v>
      </c>
      <c r="H4926" s="5" t="s">
        <v>5498</v>
      </c>
      <c r="I4926" s="4" t="s">
        <v>5499</v>
      </c>
      <c r="J4926" s="5" t="s">
        <v>4</v>
      </c>
      <c r="K4926" s="5" t="s">
        <v>4</v>
      </c>
      <c r="L4926" s="5" t="s">
        <v>4</v>
      </c>
      <c r="M4926" s="5" t="s">
        <v>5</v>
      </c>
      <c r="N4926" s="5" t="s">
        <v>5504</v>
      </c>
      <c r="O4926" s="18">
        <v>44686</v>
      </c>
      <c r="P4926" s="5" t="s">
        <v>7</v>
      </c>
      <c r="Q4926" s="19">
        <v>10369.040000000001</v>
      </c>
      <c r="R4926" s="19">
        <v>10369.040000000001</v>
      </c>
      <c r="S4926" s="19">
        <v>0</v>
      </c>
      <c r="T4926" s="19">
        <v>0</v>
      </c>
    </row>
    <row r="4927" spans="1:20" ht="29" outlineLevel="4" x14ac:dyDescent="0.35">
      <c r="A4927" s="9" t="s">
        <v>526</v>
      </c>
      <c r="B4927" s="9" t="s">
        <v>527</v>
      </c>
      <c r="C4927" s="12" t="s">
        <v>5405</v>
      </c>
      <c r="D4927" s="5" t="s">
        <v>5464</v>
      </c>
      <c r="E4927" s="9" t="s">
        <v>5464</v>
      </c>
      <c r="F4927" s="5" t="s">
        <v>529</v>
      </c>
      <c r="G4927" s="5" t="s">
        <v>4</v>
      </c>
      <c r="H4927" s="5" t="s">
        <v>5498</v>
      </c>
      <c r="I4927" s="4" t="s">
        <v>5499</v>
      </c>
      <c r="J4927" s="5" t="s">
        <v>4</v>
      </c>
      <c r="K4927" s="5" t="s">
        <v>4</v>
      </c>
      <c r="L4927" s="5" t="s">
        <v>4</v>
      </c>
      <c r="M4927" s="5" t="s">
        <v>5</v>
      </c>
      <c r="N4927" s="5" t="s">
        <v>5505</v>
      </c>
      <c r="O4927" s="18">
        <v>44713</v>
      </c>
      <c r="P4927" s="5" t="s">
        <v>7</v>
      </c>
      <c r="Q4927" s="19">
        <v>10369.040000000001</v>
      </c>
      <c r="R4927" s="19">
        <v>10369.040000000001</v>
      </c>
      <c r="S4927" s="19">
        <v>0</v>
      </c>
      <c r="T4927" s="19">
        <v>0</v>
      </c>
    </row>
    <row r="4928" spans="1:20" ht="29" outlineLevel="4" x14ac:dyDescent="0.35">
      <c r="A4928" s="9" t="s">
        <v>526</v>
      </c>
      <c r="B4928" s="9" t="s">
        <v>527</v>
      </c>
      <c r="C4928" s="12" t="s">
        <v>5405</v>
      </c>
      <c r="D4928" s="5" t="s">
        <v>5464</v>
      </c>
      <c r="E4928" s="9" t="s">
        <v>5464</v>
      </c>
      <c r="F4928" s="5" t="s">
        <v>529</v>
      </c>
      <c r="G4928" s="5" t="s">
        <v>4</v>
      </c>
      <c r="H4928" s="5" t="s">
        <v>5498</v>
      </c>
      <c r="I4928" s="4" t="s">
        <v>5499</v>
      </c>
      <c r="J4928" s="5" t="s">
        <v>4</v>
      </c>
      <c r="K4928" s="5" t="s">
        <v>4</v>
      </c>
      <c r="L4928" s="5" t="s">
        <v>4</v>
      </c>
      <c r="M4928" s="5" t="s">
        <v>5</v>
      </c>
      <c r="N4928" s="5" t="s">
        <v>5506</v>
      </c>
      <c r="O4928" s="18">
        <v>44736</v>
      </c>
      <c r="P4928" s="5" t="s">
        <v>7</v>
      </c>
      <c r="Q4928" s="19">
        <v>10369.040000000001</v>
      </c>
      <c r="R4928" s="19">
        <v>10369.040000000001</v>
      </c>
      <c r="S4928" s="19">
        <v>0</v>
      </c>
      <c r="T4928" s="19">
        <v>0</v>
      </c>
    </row>
    <row r="4929" spans="1:20" outlineLevel="3" x14ac:dyDescent="0.35">
      <c r="H4929" s="1" t="s">
        <v>11831</v>
      </c>
      <c r="O4929" s="18"/>
      <c r="Q4929" s="19">
        <f>SUBTOTAL(9,Q4921:Q4928)</f>
        <v>91993.91</v>
      </c>
      <c r="R4929" s="19">
        <f>SUBTOTAL(9,R4921:R4928)</f>
        <v>91993.91</v>
      </c>
      <c r="S4929" s="19">
        <f>SUBTOTAL(9,S4921:S4928)</f>
        <v>0</v>
      </c>
      <c r="T4929" s="19">
        <f>SUBTOTAL(9,T4921:T4928)</f>
        <v>0</v>
      </c>
    </row>
    <row r="4930" spans="1:20" ht="29" outlineLevel="4" x14ac:dyDescent="0.35">
      <c r="A4930" s="9" t="s">
        <v>526</v>
      </c>
      <c r="B4930" s="9" t="s">
        <v>527</v>
      </c>
      <c r="C4930" s="12" t="s">
        <v>5405</v>
      </c>
      <c r="D4930" s="5" t="s">
        <v>5464</v>
      </c>
      <c r="E4930" s="9" t="s">
        <v>5464</v>
      </c>
      <c r="F4930" s="5" t="s">
        <v>529</v>
      </c>
      <c r="G4930" s="5" t="s">
        <v>4</v>
      </c>
      <c r="H4930" s="5" t="s">
        <v>5508</v>
      </c>
      <c r="I4930" s="4" t="s">
        <v>5509</v>
      </c>
      <c r="J4930" s="5" t="s">
        <v>4</v>
      </c>
      <c r="K4930" s="5" t="s">
        <v>4</v>
      </c>
      <c r="L4930" s="5" t="s">
        <v>4</v>
      </c>
      <c r="M4930" s="5" t="s">
        <v>5</v>
      </c>
      <c r="N4930" s="5" t="s">
        <v>5507</v>
      </c>
      <c r="O4930" s="18">
        <v>44669</v>
      </c>
      <c r="P4930" s="5" t="s">
        <v>7</v>
      </c>
      <c r="Q4930" s="19">
        <v>21862.9</v>
      </c>
      <c r="R4930" s="19">
        <v>21862.9</v>
      </c>
      <c r="S4930" s="19">
        <v>0</v>
      </c>
      <c r="T4930" s="19">
        <v>0</v>
      </c>
    </row>
    <row r="4931" spans="1:20" ht="29" outlineLevel="4" x14ac:dyDescent="0.35">
      <c r="A4931" s="9" t="s">
        <v>526</v>
      </c>
      <c r="B4931" s="9" t="s">
        <v>527</v>
      </c>
      <c r="C4931" s="12" t="s">
        <v>5405</v>
      </c>
      <c r="D4931" s="5" t="s">
        <v>5464</v>
      </c>
      <c r="E4931" s="9" t="s">
        <v>5464</v>
      </c>
      <c r="F4931" s="5" t="s">
        <v>529</v>
      </c>
      <c r="G4931" s="5" t="s">
        <v>4</v>
      </c>
      <c r="H4931" s="5" t="s">
        <v>5508</v>
      </c>
      <c r="I4931" s="4" t="s">
        <v>5509</v>
      </c>
      <c r="J4931" s="5" t="s">
        <v>4</v>
      </c>
      <c r="K4931" s="5" t="s">
        <v>4</v>
      </c>
      <c r="L4931" s="5" t="s">
        <v>4</v>
      </c>
      <c r="M4931" s="5" t="s">
        <v>5</v>
      </c>
      <c r="N4931" s="5" t="s">
        <v>5510</v>
      </c>
      <c r="O4931" s="18">
        <v>44691</v>
      </c>
      <c r="P4931" s="5" t="s">
        <v>7</v>
      </c>
      <c r="Q4931" s="19">
        <v>435.25</v>
      </c>
      <c r="R4931" s="19">
        <v>435.25</v>
      </c>
      <c r="S4931" s="19">
        <v>0</v>
      </c>
      <c r="T4931" s="19">
        <v>0</v>
      </c>
    </row>
    <row r="4932" spans="1:20" ht="29" outlineLevel="4" x14ac:dyDescent="0.35">
      <c r="A4932" s="9" t="s">
        <v>526</v>
      </c>
      <c r="B4932" s="9" t="s">
        <v>527</v>
      </c>
      <c r="C4932" s="12" t="s">
        <v>5405</v>
      </c>
      <c r="D4932" s="5" t="s">
        <v>5464</v>
      </c>
      <c r="E4932" s="9" t="s">
        <v>5464</v>
      </c>
      <c r="F4932" s="5" t="s">
        <v>529</v>
      </c>
      <c r="G4932" s="5" t="s">
        <v>4</v>
      </c>
      <c r="H4932" s="5" t="s">
        <v>5508</v>
      </c>
      <c r="I4932" s="4" t="s">
        <v>5509</v>
      </c>
      <c r="J4932" s="5" t="s">
        <v>4</v>
      </c>
      <c r="K4932" s="5" t="s">
        <v>4</v>
      </c>
      <c r="L4932" s="5" t="s">
        <v>4</v>
      </c>
      <c r="M4932" s="5" t="s">
        <v>5</v>
      </c>
      <c r="N4932" s="5" t="s">
        <v>5511</v>
      </c>
      <c r="O4932" s="18">
        <v>44727</v>
      </c>
      <c r="P4932" s="5" t="s">
        <v>7</v>
      </c>
      <c r="Q4932" s="19">
        <v>18146.5</v>
      </c>
      <c r="R4932" s="19">
        <v>18146.5</v>
      </c>
      <c r="S4932" s="19">
        <v>0</v>
      </c>
      <c r="T4932" s="19">
        <v>0</v>
      </c>
    </row>
    <row r="4933" spans="1:20" outlineLevel="3" x14ac:dyDescent="0.35">
      <c r="H4933" s="1" t="s">
        <v>11832</v>
      </c>
      <c r="O4933" s="18"/>
      <c r="Q4933" s="19">
        <f>SUBTOTAL(9,Q4930:Q4932)</f>
        <v>40444.65</v>
      </c>
      <c r="R4933" s="19">
        <f>SUBTOTAL(9,R4930:R4932)</f>
        <v>40444.65</v>
      </c>
      <c r="S4933" s="19">
        <f>SUBTOTAL(9,S4930:S4932)</f>
        <v>0</v>
      </c>
      <c r="T4933" s="19">
        <f>SUBTOTAL(9,T4930:T4932)</f>
        <v>0</v>
      </c>
    </row>
    <row r="4934" spans="1:20" outlineLevel="2" x14ac:dyDescent="0.35">
      <c r="C4934" s="11" t="s">
        <v>10399</v>
      </c>
      <c r="O4934" s="18"/>
      <c r="Q4934" s="19">
        <f>SUBTOTAL(9,Q4751:Q4932)</f>
        <v>772550.59</v>
      </c>
      <c r="R4934" s="19">
        <f>SUBTOTAL(9,R4751:R4932)</f>
        <v>576948.34000000008</v>
      </c>
      <c r="S4934" s="19">
        <f>SUBTOTAL(9,S4751:S4932)</f>
        <v>136003.00999999995</v>
      </c>
      <c r="T4934" s="19">
        <f>SUBTOTAL(9,T4751:T4932)</f>
        <v>59599.24</v>
      </c>
    </row>
    <row r="4935" spans="1:20" ht="29" outlineLevel="4" x14ac:dyDescent="0.35">
      <c r="A4935" s="9" t="s">
        <v>526</v>
      </c>
      <c r="B4935" s="9" t="s">
        <v>527</v>
      </c>
      <c r="C4935" s="12" t="s">
        <v>5512</v>
      </c>
      <c r="D4935" s="5" t="s">
        <v>5513</v>
      </c>
      <c r="E4935" s="9" t="s">
        <v>5513</v>
      </c>
      <c r="F4935" s="5" t="s">
        <v>566</v>
      </c>
      <c r="G4935" s="5" t="s">
        <v>4</v>
      </c>
      <c r="H4935" s="5" t="s">
        <v>5516</v>
      </c>
      <c r="I4935" s="4" t="s">
        <v>5517</v>
      </c>
      <c r="J4935" s="5" t="s">
        <v>4</v>
      </c>
      <c r="K4935" s="5" t="s">
        <v>4</v>
      </c>
      <c r="L4935" s="5" t="s">
        <v>4</v>
      </c>
      <c r="M4935" s="5" t="s">
        <v>5</v>
      </c>
      <c r="N4935" s="5" t="s">
        <v>5514</v>
      </c>
      <c r="O4935" s="18">
        <v>44469</v>
      </c>
      <c r="P4935" s="5" t="s">
        <v>5515</v>
      </c>
      <c r="Q4935" s="19">
        <v>47062.46</v>
      </c>
      <c r="R4935" s="19">
        <v>47062.46</v>
      </c>
      <c r="S4935" s="19">
        <v>0</v>
      </c>
      <c r="T4935" s="19">
        <v>0</v>
      </c>
    </row>
    <row r="4936" spans="1:20" ht="29" outlineLevel="4" x14ac:dyDescent="0.35">
      <c r="A4936" s="9" t="s">
        <v>526</v>
      </c>
      <c r="B4936" s="9" t="s">
        <v>527</v>
      </c>
      <c r="C4936" s="12" t="s">
        <v>5512</v>
      </c>
      <c r="D4936" s="5" t="s">
        <v>5513</v>
      </c>
      <c r="E4936" s="9" t="s">
        <v>5513</v>
      </c>
      <c r="F4936" s="5" t="s">
        <v>566</v>
      </c>
      <c r="G4936" s="5" t="s">
        <v>4</v>
      </c>
      <c r="H4936" s="5" t="s">
        <v>5516</v>
      </c>
      <c r="I4936" s="4" t="s">
        <v>5517</v>
      </c>
      <c r="J4936" s="5" t="s">
        <v>4</v>
      </c>
      <c r="K4936" s="5" t="s">
        <v>4</v>
      </c>
      <c r="L4936" s="5" t="s">
        <v>4</v>
      </c>
      <c r="M4936" s="5" t="s">
        <v>5</v>
      </c>
      <c r="N4936" s="5" t="s">
        <v>5518</v>
      </c>
      <c r="O4936" s="18">
        <v>44487</v>
      </c>
      <c r="P4936" s="5" t="s">
        <v>5519</v>
      </c>
      <c r="Q4936" s="19">
        <v>123419.89</v>
      </c>
      <c r="R4936" s="19">
        <v>123419.89</v>
      </c>
      <c r="S4936" s="19">
        <v>0</v>
      </c>
      <c r="T4936" s="19">
        <v>0</v>
      </c>
    </row>
    <row r="4937" spans="1:20" ht="29" outlineLevel="4" x14ac:dyDescent="0.35">
      <c r="A4937" s="9" t="s">
        <v>526</v>
      </c>
      <c r="B4937" s="9" t="s">
        <v>527</v>
      </c>
      <c r="C4937" s="12" t="s">
        <v>5512</v>
      </c>
      <c r="D4937" s="5" t="s">
        <v>5513</v>
      </c>
      <c r="E4937" s="9" t="s">
        <v>5513</v>
      </c>
      <c r="F4937" s="5" t="s">
        <v>566</v>
      </c>
      <c r="G4937" s="5" t="s">
        <v>4</v>
      </c>
      <c r="H4937" s="5" t="s">
        <v>5516</v>
      </c>
      <c r="I4937" s="4" t="s">
        <v>5517</v>
      </c>
      <c r="J4937" s="5" t="s">
        <v>4</v>
      </c>
      <c r="K4937" s="5" t="s">
        <v>4</v>
      </c>
      <c r="L4937" s="5" t="s">
        <v>4</v>
      </c>
      <c r="M4937" s="5" t="s">
        <v>5</v>
      </c>
      <c r="N4937" s="5" t="s">
        <v>5520</v>
      </c>
      <c r="O4937" s="18">
        <v>44508</v>
      </c>
      <c r="P4937" s="5" t="s">
        <v>5521</v>
      </c>
      <c r="Q4937" s="19">
        <v>246314.54</v>
      </c>
      <c r="R4937" s="19">
        <v>246314.54</v>
      </c>
      <c r="S4937" s="19">
        <v>0</v>
      </c>
      <c r="T4937" s="19">
        <v>0</v>
      </c>
    </row>
    <row r="4938" spans="1:20" outlineLevel="3" x14ac:dyDescent="0.35">
      <c r="H4938" s="1" t="s">
        <v>11833</v>
      </c>
      <c r="O4938" s="18"/>
      <c r="Q4938" s="19">
        <f>SUBTOTAL(9,Q4935:Q4937)</f>
        <v>416796.89</v>
      </c>
      <c r="R4938" s="19">
        <f>SUBTOTAL(9,R4935:R4937)</f>
        <v>416796.89</v>
      </c>
      <c r="S4938" s="19">
        <f>SUBTOTAL(9,S4935:S4937)</f>
        <v>0</v>
      </c>
      <c r="T4938" s="19">
        <f>SUBTOTAL(9,T4935:T4937)</f>
        <v>0</v>
      </c>
    </row>
    <row r="4939" spans="1:20" ht="29" outlineLevel="4" x14ac:dyDescent="0.35">
      <c r="A4939" s="9" t="s">
        <v>526</v>
      </c>
      <c r="B4939" s="9" t="s">
        <v>527</v>
      </c>
      <c r="C4939" s="12" t="s">
        <v>5512</v>
      </c>
      <c r="D4939" s="5" t="s">
        <v>5513</v>
      </c>
      <c r="E4939" s="9" t="s">
        <v>5513</v>
      </c>
      <c r="F4939" s="5" t="s">
        <v>566</v>
      </c>
      <c r="G4939" s="5" t="s">
        <v>4</v>
      </c>
      <c r="H4939" s="5" t="s">
        <v>5524</v>
      </c>
      <c r="I4939" s="4" t="s">
        <v>5525</v>
      </c>
      <c r="J4939" s="5" t="s">
        <v>4</v>
      </c>
      <c r="K4939" s="5" t="s">
        <v>4</v>
      </c>
      <c r="L4939" s="5" t="s">
        <v>4</v>
      </c>
      <c r="M4939" s="5" t="s">
        <v>5</v>
      </c>
      <c r="N4939" s="5" t="s">
        <v>5522</v>
      </c>
      <c r="O4939" s="18">
        <v>44410</v>
      </c>
      <c r="P4939" s="5" t="s">
        <v>5523</v>
      </c>
      <c r="Q4939" s="19">
        <f>11968+0.74</f>
        <v>11968.74</v>
      </c>
      <c r="R4939" s="19">
        <f>11968+0.74</f>
        <v>11968.74</v>
      </c>
      <c r="S4939" s="19">
        <v>0</v>
      </c>
      <c r="T4939" s="19">
        <v>0</v>
      </c>
    </row>
    <row r="4940" spans="1:20" ht="29" outlineLevel="4" x14ac:dyDescent="0.35">
      <c r="A4940" s="9" t="s">
        <v>526</v>
      </c>
      <c r="B4940" s="9" t="s">
        <v>527</v>
      </c>
      <c r="C4940" s="12" t="s">
        <v>5512</v>
      </c>
      <c r="D4940" s="5" t="s">
        <v>5513</v>
      </c>
      <c r="E4940" s="9" t="s">
        <v>5513</v>
      </c>
      <c r="F4940" s="5" t="s">
        <v>566</v>
      </c>
      <c r="G4940" s="5" t="s">
        <v>4</v>
      </c>
      <c r="H4940" s="5" t="s">
        <v>5524</v>
      </c>
      <c r="I4940" s="4" t="s">
        <v>5525</v>
      </c>
      <c r="J4940" s="5" t="s">
        <v>4</v>
      </c>
      <c r="K4940" s="5" t="s">
        <v>4</v>
      </c>
      <c r="L4940" s="5" t="s">
        <v>4</v>
      </c>
      <c r="M4940" s="5" t="s">
        <v>5</v>
      </c>
      <c r="N4940" s="5" t="s">
        <v>5526</v>
      </c>
      <c r="O4940" s="18">
        <v>44420</v>
      </c>
      <c r="P4940" s="5" t="s">
        <v>5527</v>
      </c>
      <c r="Q4940" s="19">
        <v>26720</v>
      </c>
      <c r="R4940" s="19">
        <v>26720</v>
      </c>
      <c r="S4940" s="19">
        <v>0</v>
      </c>
      <c r="T4940" s="19">
        <v>0</v>
      </c>
    </row>
    <row r="4941" spans="1:20" ht="29" outlineLevel="4" x14ac:dyDescent="0.35">
      <c r="A4941" s="9" t="s">
        <v>526</v>
      </c>
      <c r="B4941" s="9" t="s">
        <v>527</v>
      </c>
      <c r="C4941" s="12" t="s">
        <v>5512</v>
      </c>
      <c r="D4941" s="5" t="s">
        <v>5513</v>
      </c>
      <c r="E4941" s="9" t="s">
        <v>5513</v>
      </c>
      <c r="F4941" s="5" t="s">
        <v>566</v>
      </c>
      <c r="G4941" s="5" t="s">
        <v>4</v>
      </c>
      <c r="H4941" s="5" t="s">
        <v>5524</v>
      </c>
      <c r="I4941" s="4" t="s">
        <v>5525</v>
      </c>
      <c r="J4941" s="5" t="s">
        <v>4</v>
      </c>
      <c r="K4941" s="5" t="s">
        <v>4</v>
      </c>
      <c r="L4941" s="5" t="s">
        <v>4</v>
      </c>
      <c r="M4941" s="5" t="s">
        <v>5</v>
      </c>
      <c r="N4941" s="5" t="s">
        <v>5528</v>
      </c>
      <c r="O4941" s="18">
        <v>44476</v>
      </c>
      <c r="P4941" s="5" t="s">
        <v>5529</v>
      </c>
      <c r="Q4941" s="19">
        <v>40440</v>
      </c>
      <c r="R4941" s="19">
        <v>40440</v>
      </c>
      <c r="S4941" s="19">
        <v>0</v>
      </c>
      <c r="T4941" s="19">
        <v>0</v>
      </c>
    </row>
    <row r="4942" spans="1:20" outlineLevel="3" x14ac:dyDescent="0.35">
      <c r="H4942" s="1" t="s">
        <v>11834</v>
      </c>
      <c r="O4942" s="18"/>
      <c r="Q4942" s="19">
        <f>SUBTOTAL(9,Q4939:Q4941)</f>
        <v>79128.739999999991</v>
      </c>
      <c r="R4942" s="19">
        <f>SUBTOTAL(9,R4939:R4941)</f>
        <v>79128.739999999991</v>
      </c>
      <c r="S4942" s="19">
        <f>SUBTOTAL(9,S4939:S4941)</f>
        <v>0</v>
      </c>
      <c r="T4942" s="19">
        <f>SUBTOTAL(9,T4939:T4941)</f>
        <v>0</v>
      </c>
    </row>
    <row r="4943" spans="1:20" ht="29" outlineLevel="4" x14ac:dyDescent="0.35">
      <c r="A4943" s="9" t="s">
        <v>526</v>
      </c>
      <c r="B4943" s="9" t="s">
        <v>527</v>
      </c>
      <c r="C4943" s="12" t="s">
        <v>5512</v>
      </c>
      <c r="D4943" s="5" t="s">
        <v>5513</v>
      </c>
      <c r="E4943" s="9" t="s">
        <v>5513</v>
      </c>
      <c r="F4943" s="5" t="s">
        <v>529</v>
      </c>
      <c r="G4943" s="5" t="s">
        <v>4</v>
      </c>
      <c r="H4943" s="5" t="s">
        <v>5532</v>
      </c>
      <c r="I4943" s="4" t="s">
        <v>5533</v>
      </c>
      <c r="J4943" s="5" t="s">
        <v>4</v>
      </c>
      <c r="K4943" s="5" t="s">
        <v>4</v>
      </c>
      <c r="L4943" s="5" t="s">
        <v>4</v>
      </c>
      <c r="M4943" s="5" t="s">
        <v>5</v>
      </c>
      <c r="N4943" s="5" t="s">
        <v>5530</v>
      </c>
      <c r="O4943" s="18">
        <v>44522</v>
      </c>
      <c r="P4943" s="5" t="s">
        <v>5531</v>
      </c>
      <c r="Q4943" s="19">
        <f>4811+0.93</f>
        <v>4811.93</v>
      </c>
      <c r="R4943" s="19">
        <f>4811+0.93</f>
        <v>4811.93</v>
      </c>
      <c r="S4943" s="19">
        <v>0</v>
      </c>
      <c r="T4943" s="19">
        <v>0</v>
      </c>
    </row>
    <row r="4944" spans="1:20" outlineLevel="3" x14ac:dyDescent="0.35">
      <c r="H4944" s="1" t="s">
        <v>11835</v>
      </c>
      <c r="O4944" s="18"/>
      <c r="Q4944" s="19">
        <f>SUBTOTAL(9,Q4943:Q4943)</f>
        <v>4811.93</v>
      </c>
      <c r="R4944" s="19">
        <f>SUBTOTAL(9,R4943:R4943)</f>
        <v>4811.93</v>
      </c>
      <c r="S4944" s="19">
        <f>SUBTOTAL(9,S4943:S4943)</f>
        <v>0</v>
      </c>
      <c r="T4944" s="19">
        <f>SUBTOTAL(9,T4943:T4943)</f>
        <v>0</v>
      </c>
    </row>
    <row r="4945" spans="1:20" ht="29" outlineLevel="4" x14ac:dyDescent="0.35">
      <c r="A4945" s="9" t="s">
        <v>526</v>
      </c>
      <c r="B4945" s="9" t="s">
        <v>527</v>
      </c>
      <c r="C4945" s="12" t="s">
        <v>5512</v>
      </c>
      <c r="D4945" s="5" t="s">
        <v>5513</v>
      </c>
      <c r="E4945" s="9" t="s">
        <v>5513</v>
      </c>
      <c r="F4945" s="5" t="s">
        <v>566</v>
      </c>
      <c r="G4945" s="5" t="s">
        <v>4</v>
      </c>
      <c r="H4945" s="5" t="s">
        <v>5536</v>
      </c>
      <c r="I4945" s="4" t="s">
        <v>5537</v>
      </c>
      <c r="J4945" s="5" t="s">
        <v>4</v>
      </c>
      <c r="K4945" s="5" t="s">
        <v>4</v>
      </c>
      <c r="L4945" s="5" t="s">
        <v>4</v>
      </c>
      <c r="M4945" s="5" t="s">
        <v>5</v>
      </c>
      <c r="N4945" s="5" t="s">
        <v>5534</v>
      </c>
      <c r="O4945" s="18">
        <v>44406</v>
      </c>
      <c r="P4945" s="5" t="s">
        <v>5535</v>
      </c>
      <c r="Q4945" s="19">
        <f>47337.93+0.28</f>
        <v>47338.21</v>
      </c>
      <c r="R4945" s="19">
        <f>47337.93+0.28</f>
        <v>47338.21</v>
      </c>
      <c r="S4945" s="19">
        <v>0</v>
      </c>
      <c r="T4945" s="19">
        <v>0</v>
      </c>
    </row>
    <row r="4946" spans="1:20" outlineLevel="3" x14ac:dyDescent="0.35">
      <c r="H4946" s="1" t="s">
        <v>11836</v>
      </c>
      <c r="O4946" s="18"/>
      <c r="Q4946" s="19">
        <f>SUBTOTAL(9,Q4945:Q4945)</f>
        <v>47338.21</v>
      </c>
      <c r="R4946" s="19">
        <f>SUBTOTAL(9,R4945:R4945)</f>
        <v>47338.21</v>
      </c>
      <c r="S4946" s="19">
        <f>SUBTOTAL(9,S4945:S4945)</f>
        <v>0</v>
      </c>
      <c r="T4946" s="19">
        <f>SUBTOTAL(9,T4945:T4945)</f>
        <v>0</v>
      </c>
    </row>
    <row r="4947" spans="1:20" ht="29" outlineLevel="4" x14ac:dyDescent="0.35">
      <c r="A4947" s="9" t="s">
        <v>526</v>
      </c>
      <c r="B4947" s="9" t="s">
        <v>527</v>
      </c>
      <c r="C4947" s="12" t="s">
        <v>5512</v>
      </c>
      <c r="D4947" s="5" t="s">
        <v>5513</v>
      </c>
      <c r="E4947" s="9" t="s">
        <v>5513</v>
      </c>
      <c r="F4947" s="5" t="s">
        <v>566</v>
      </c>
      <c r="G4947" s="5" t="s">
        <v>4</v>
      </c>
      <c r="H4947" s="5" t="s">
        <v>5539</v>
      </c>
      <c r="I4947" s="4" t="s">
        <v>5540</v>
      </c>
      <c r="J4947" s="5" t="s">
        <v>4</v>
      </c>
      <c r="K4947" s="5" t="s">
        <v>4</v>
      </c>
      <c r="L4947" s="5" t="s">
        <v>4</v>
      </c>
      <c r="M4947" s="5" t="s">
        <v>5</v>
      </c>
      <c r="N4947" s="5" t="s">
        <v>5538</v>
      </c>
      <c r="O4947" s="18">
        <v>44410</v>
      </c>
      <c r="P4947" s="5" t="s">
        <v>5523</v>
      </c>
      <c r="Q4947" s="19">
        <f>3736.28+0.97</f>
        <v>3737.25</v>
      </c>
      <c r="R4947" s="19">
        <f>3736.28+0.97</f>
        <v>3737.25</v>
      </c>
      <c r="S4947" s="19">
        <v>0</v>
      </c>
      <c r="T4947" s="19">
        <v>0</v>
      </c>
    </row>
    <row r="4948" spans="1:20" ht="29" outlineLevel="4" x14ac:dyDescent="0.35">
      <c r="A4948" s="9" t="s">
        <v>526</v>
      </c>
      <c r="B4948" s="9" t="s">
        <v>527</v>
      </c>
      <c r="C4948" s="12" t="s">
        <v>5512</v>
      </c>
      <c r="D4948" s="5" t="s">
        <v>5513</v>
      </c>
      <c r="E4948" s="9" t="s">
        <v>5513</v>
      </c>
      <c r="F4948" s="5" t="s">
        <v>566</v>
      </c>
      <c r="G4948" s="5" t="s">
        <v>4</v>
      </c>
      <c r="H4948" s="5" t="s">
        <v>5539</v>
      </c>
      <c r="I4948" s="4" t="s">
        <v>5540</v>
      </c>
      <c r="J4948" s="5" t="s">
        <v>4</v>
      </c>
      <c r="K4948" s="5" t="s">
        <v>4</v>
      </c>
      <c r="L4948" s="5" t="s">
        <v>4</v>
      </c>
      <c r="M4948" s="5" t="s">
        <v>5</v>
      </c>
      <c r="N4948" s="5" t="s">
        <v>5541</v>
      </c>
      <c r="O4948" s="18">
        <v>44469</v>
      </c>
      <c r="P4948" s="5" t="s">
        <v>5515</v>
      </c>
      <c r="Q4948" s="19">
        <v>9405</v>
      </c>
      <c r="R4948" s="19">
        <v>9405</v>
      </c>
      <c r="S4948" s="19">
        <v>0</v>
      </c>
      <c r="T4948" s="19">
        <v>0</v>
      </c>
    </row>
    <row r="4949" spans="1:20" ht="29" outlineLevel="4" x14ac:dyDescent="0.35">
      <c r="A4949" s="9" t="s">
        <v>526</v>
      </c>
      <c r="B4949" s="9" t="s">
        <v>527</v>
      </c>
      <c r="C4949" s="12" t="s">
        <v>5512</v>
      </c>
      <c r="D4949" s="5" t="s">
        <v>5513</v>
      </c>
      <c r="E4949" s="9" t="s">
        <v>5513</v>
      </c>
      <c r="F4949" s="5" t="s">
        <v>566</v>
      </c>
      <c r="G4949" s="5" t="s">
        <v>4</v>
      </c>
      <c r="H4949" s="5" t="s">
        <v>5539</v>
      </c>
      <c r="I4949" s="4" t="s">
        <v>5540</v>
      </c>
      <c r="J4949" s="5" t="s">
        <v>4</v>
      </c>
      <c r="K4949" s="5" t="s">
        <v>4</v>
      </c>
      <c r="L4949" s="5" t="s">
        <v>4</v>
      </c>
      <c r="M4949" s="5" t="s">
        <v>5</v>
      </c>
      <c r="N4949" s="5" t="s">
        <v>5542</v>
      </c>
      <c r="O4949" s="18">
        <v>44494</v>
      </c>
      <c r="P4949" s="5" t="s">
        <v>5543</v>
      </c>
      <c r="Q4949" s="19">
        <v>99350.720000000001</v>
      </c>
      <c r="R4949" s="19">
        <v>99350.720000000001</v>
      </c>
      <c r="S4949" s="19">
        <v>0</v>
      </c>
      <c r="T4949" s="19">
        <v>0</v>
      </c>
    </row>
    <row r="4950" spans="1:20" outlineLevel="3" x14ac:dyDescent="0.35">
      <c r="H4950" s="1" t="s">
        <v>11837</v>
      </c>
      <c r="O4950" s="18"/>
      <c r="Q4950" s="19">
        <f>SUBTOTAL(9,Q4947:Q4949)</f>
        <v>112492.97</v>
      </c>
      <c r="R4950" s="19">
        <f>SUBTOTAL(9,R4947:R4949)</f>
        <v>112492.97</v>
      </c>
      <c r="S4950" s="19">
        <f>SUBTOTAL(9,S4947:S4949)</f>
        <v>0</v>
      </c>
      <c r="T4950" s="19">
        <f>SUBTOTAL(9,T4947:T4949)</f>
        <v>0</v>
      </c>
    </row>
    <row r="4951" spans="1:20" ht="29" outlineLevel="4" x14ac:dyDescent="0.35">
      <c r="A4951" s="9" t="s">
        <v>526</v>
      </c>
      <c r="B4951" s="9" t="s">
        <v>527</v>
      </c>
      <c r="C4951" s="12" t="s">
        <v>5512</v>
      </c>
      <c r="D4951" s="5" t="s">
        <v>5513</v>
      </c>
      <c r="E4951" s="9" t="s">
        <v>5513</v>
      </c>
      <c r="F4951" s="5" t="s">
        <v>566</v>
      </c>
      <c r="G4951" s="5" t="s">
        <v>4</v>
      </c>
      <c r="H4951" s="5" t="s">
        <v>5546</v>
      </c>
      <c r="I4951" s="4" t="s">
        <v>5547</v>
      </c>
      <c r="J4951" s="5" t="s">
        <v>4</v>
      </c>
      <c r="K4951" s="5" t="s">
        <v>4</v>
      </c>
      <c r="L4951" s="5" t="s">
        <v>4</v>
      </c>
      <c r="M4951" s="5" t="s">
        <v>5</v>
      </c>
      <c r="N4951" s="5" t="s">
        <v>5544</v>
      </c>
      <c r="O4951" s="18">
        <v>44641</v>
      </c>
      <c r="P4951" s="5" t="s">
        <v>5545</v>
      </c>
      <c r="Q4951" s="19">
        <v>55976.09</v>
      </c>
      <c r="R4951" s="19">
        <v>55976.09</v>
      </c>
      <c r="S4951" s="19">
        <v>0</v>
      </c>
      <c r="T4951" s="19">
        <v>0</v>
      </c>
    </row>
    <row r="4952" spans="1:20" outlineLevel="3" x14ac:dyDescent="0.35">
      <c r="H4952" s="1" t="s">
        <v>11838</v>
      </c>
      <c r="O4952" s="18"/>
      <c r="Q4952" s="19">
        <f>SUBTOTAL(9,Q4951:Q4951)</f>
        <v>55976.09</v>
      </c>
      <c r="R4952" s="19">
        <f>SUBTOTAL(9,R4951:R4951)</f>
        <v>55976.09</v>
      </c>
      <c r="S4952" s="19">
        <f>SUBTOTAL(9,S4951:S4951)</f>
        <v>0</v>
      </c>
      <c r="T4952" s="19">
        <f>SUBTOTAL(9,T4951:T4951)</f>
        <v>0</v>
      </c>
    </row>
    <row r="4953" spans="1:20" outlineLevel="4" x14ac:dyDescent="0.35">
      <c r="A4953" s="9" t="s">
        <v>526</v>
      </c>
      <c r="B4953" s="9" t="s">
        <v>527</v>
      </c>
      <c r="C4953" s="12" t="s">
        <v>5512</v>
      </c>
      <c r="D4953" s="5" t="s">
        <v>5513</v>
      </c>
      <c r="E4953" s="9" t="s">
        <v>5513</v>
      </c>
      <c r="F4953" s="5" t="s">
        <v>529</v>
      </c>
      <c r="G4953" s="5" t="s">
        <v>4</v>
      </c>
      <c r="H4953" s="5" t="s">
        <v>5550</v>
      </c>
      <c r="I4953" s="4" t="s">
        <v>5551</v>
      </c>
      <c r="J4953" s="5" t="s">
        <v>4</v>
      </c>
      <c r="K4953" s="5" t="s">
        <v>4</v>
      </c>
      <c r="L4953" s="5" t="s">
        <v>4</v>
      </c>
      <c r="M4953" s="5" t="s">
        <v>5</v>
      </c>
      <c r="N4953" s="5" t="s">
        <v>5548</v>
      </c>
      <c r="O4953" s="18">
        <v>44609</v>
      </c>
      <c r="P4953" s="5" t="s">
        <v>5549</v>
      </c>
      <c r="Q4953" s="19">
        <v>400</v>
      </c>
      <c r="R4953" s="19">
        <v>400</v>
      </c>
      <c r="S4953" s="19">
        <v>0</v>
      </c>
      <c r="T4953" s="19">
        <v>0</v>
      </c>
    </row>
    <row r="4954" spans="1:20" outlineLevel="3" x14ac:dyDescent="0.35">
      <c r="H4954" s="1" t="s">
        <v>11839</v>
      </c>
      <c r="O4954" s="18"/>
      <c r="Q4954" s="19">
        <f>SUBTOTAL(9,Q4953:Q4953)</f>
        <v>400</v>
      </c>
      <c r="R4954" s="19">
        <f>SUBTOTAL(9,R4953:R4953)</f>
        <v>400</v>
      </c>
      <c r="S4954" s="19">
        <f>SUBTOTAL(9,S4953:S4953)</f>
        <v>0</v>
      </c>
      <c r="T4954" s="19">
        <f>SUBTOTAL(9,T4953:T4953)</f>
        <v>0</v>
      </c>
    </row>
    <row r="4955" spans="1:20" ht="29" outlineLevel="4" x14ac:dyDescent="0.35">
      <c r="A4955" s="9" t="s">
        <v>526</v>
      </c>
      <c r="B4955" s="9" t="s">
        <v>527</v>
      </c>
      <c r="C4955" s="12" t="s">
        <v>5512</v>
      </c>
      <c r="D4955" s="5" t="s">
        <v>5513</v>
      </c>
      <c r="E4955" s="9" t="s">
        <v>5513</v>
      </c>
      <c r="F4955" s="5" t="s">
        <v>566</v>
      </c>
      <c r="G4955" s="5" t="s">
        <v>4</v>
      </c>
      <c r="H4955" s="5" t="s">
        <v>5554</v>
      </c>
      <c r="I4955" s="4" t="s">
        <v>5555</v>
      </c>
      <c r="J4955" s="5" t="s">
        <v>4</v>
      </c>
      <c r="K4955" s="5" t="s">
        <v>4</v>
      </c>
      <c r="L4955" s="5" t="s">
        <v>4</v>
      </c>
      <c r="M4955" s="5" t="s">
        <v>5</v>
      </c>
      <c r="N4955" s="5" t="s">
        <v>5552</v>
      </c>
      <c r="O4955" s="18">
        <v>44616</v>
      </c>
      <c r="P4955" s="5" t="s">
        <v>5553</v>
      </c>
      <c r="Q4955" s="19">
        <v>15360</v>
      </c>
      <c r="R4955" s="19">
        <v>15360</v>
      </c>
      <c r="S4955" s="19">
        <v>0</v>
      </c>
      <c r="T4955" s="19">
        <v>0</v>
      </c>
    </row>
    <row r="4956" spans="1:20" outlineLevel="3" x14ac:dyDescent="0.35">
      <c r="H4956" s="1" t="s">
        <v>11840</v>
      </c>
      <c r="O4956" s="18"/>
      <c r="Q4956" s="19">
        <f>SUBTOTAL(9,Q4955:Q4955)</f>
        <v>15360</v>
      </c>
      <c r="R4956" s="19">
        <f>SUBTOTAL(9,R4955:R4955)</f>
        <v>15360</v>
      </c>
      <c r="S4956" s="19">
        <f>SUBTOTAL(9,S4955:S4955)</f>
        <v>0</v>
      </c>
      <c r="T4956" s="19">
        <f>SUBTOTAL(9,T4955:T4955)</f>
        <v>0</v>
      </c>
    </row>
    <row r="4957" spans="1:20" outlineLevel="2" x14ac:dyDescent="0.35">
      <c r="C4957" s="11" t="s">
        <v>10400</v>
      </c>
      <c r="O4957" s="18"/>
      <c r="Q4957" s="19">
        <f>SUBTOTAL(9,Q4935:Q4955)</f>
        <v>732304.83</v>
      </c>
      <c r="R4957" s="19">
        <f>SUBTOTAL(9,R4935:R4955)</f>
        <v>732304.83</v>
      </c>
      <c r="S4957" s="19">
        <f>SUBTOTAL(9,S4935:S4955)</f>
        <v>0</v>
      </c>
      <c r="T4957" s="19">
        <f>SUBTOTAL(9,T4935:T4955)</f>
        <v>0</v>
      </c>
    </row>
    <row r="4958" spans="1:20" ht="29" outlineLevel="4" x14ac:dyDescent="0.35">
      <c r="A4958" s="9" t="s">
        <v>97</v>
      </c>
      <c r="B4958" s="9" t="s">
        <v>98</v>
      </c>
      <c r="C4958" s="12" t="s">
        <v>5556</v>
      </c>
      <c r="D4958" s="5" t="s">
        <v>5557</v>
      </c>
      <c r="E4958" s="9" t="s">
        <v>5557</v>
      </c>
      <c r="F4958" s="5" t="s">
        <v>4</v>
      </c>
      <c r="G4958" s="5" t="s">
        <v>800</v>
      </c>
      <c r="H4958" s="5" t="s">
        <v>798</v>
      </c>
      <c r="I4958" s="4" t="s">
        <v>799</v>
      </c>
      <c r="J4958" s="5" t="s">
        <v>5558</v>
      </c>
      <c r="K4958" s="5" t="s">
        <v>4</v>
      </c>
      <c r="L4958" s="5" t="s">
        <v>4</v>
      </c>
      <c r="M4958" s="5" t="s">
        <v>5</v>
      </c>
      <c r="N4958" s="5" t="s">
        <v>5559</v>
      </c>
      <c r="O4958" s="18">
        <v>44566</v>
      </c>
      <c r="P4958" s="5" t="s">
        <v>7</v>
      </c>
      <c r="Q4958" s="19">
        <v>35714.25</v>
      </c>
      <c r="R4958" s="19">
        <v>0</v>
      </c>
      <c r="S4958" s="19">
        <v>35714.25</v>
      </c>
      <c r="T4958" s="19">
        <v>0</v>
      </c>
    </row>
    <row r="4959" spans="1:20" ht="29" outlineLevel="4" x14ac:dyDescent="0.35">
      <c r="A4959" s="9" t="s">
        <v>97</v>
      </c>
      <c r="B4959" s="9" t="s">
        <v>98</v>
      </c>
      <c r="C4959" s="12" t="s">
        <v>5556</v>
      </c>
      <c r="D4959" s="5" t="s">
        <v>5557</v>
      </c>
      <c r="E4959" s="9" t="s">
        <v>5557</v>
      </c>
      <c r="F4959" s="5" t="s">
        <v>4</v>
      </c>
      <c r="G4959" s="5" t="s">
        <v>800</v>
      </c>
      <c r="H4959" s="5" t="s">
        <v>798</v>
      </c>
      <c r="I4959" s="4" t="s">
        <v>799</v>
      </c>
      <c r="J4959" s="5" t="s">
        <v>5558</v>
      </c>
      <c r="K4959" s="5" t="s">
        <v>4</v>
      </c>
      <c r="L4959" s="5" t="s">
        <v>4</v>
      </c>
      <c r="M4959" s="5" t="s">
        <v>5</v>
      </c>
      <c r="N4959" s="5" t="s">
        <v>5560</v>
      </c>
      <c r="O4959" s="18">
        <v>44390</v>
      </c>
      <c r="P4959" s="5" t="s">
        <v>7</v>
      </c>
      <c r="Q4959" s="19">
        <v>35714.25</v>
      </c>
      <c r="R4959" s="19">
        <v>0</v>
      </c>
      <c r="S4959" s="19">
        <v>35714.25</v>
      </c>
      <c r="T4959" s="19">
        <v>0</v>
      </c>
    </row>
    <row r="4960" spans="1:20" ht="29" outlineLevel="4" x14ac:dyDescent="0.35">
      <c r="A4960" s="9" t="s">
        <v>97</v>
      </c>
      <c r="B4960" s="9" t="s">
        <v>98</v>
      </c>
      <c r="C4960" s="12" t="s">
        <v>5556</v>
      </c>
      <c r="D4960" s="5" t="s">
        <v>5557</v>
      </c>
      <c r="E4960" s="9" t="s">
        <v>5557</v>
      </c>
      <c r="F4960" s="5" t="s">
        <v>4</v>
      </c>
      <c r="G4960" s="5" t="s">
        <v>800</v>
      </c>
      <c r="H4960" s="5" t="s">
        <v>798</v>
      </c>
      <c r="I4960" s="4" t="s">
        <v>799</v>
      </c>
      <c r="J4960" s="5" t="s">
        <v>5558</v>
      </c>
      <c r="K4960" s="5" t="s">
        <v>4</v>
      </c>
      <c r="L4960" s="5" t="s">
        <v>4</v>
      </c>
      <c r="M4960" s="5" t="s">
        <v>5</v>
      </c>
      <c r="N4960" s="5" t="s">
        <v>5561</v>
      </c>
      <c r="O4960" s="18">
        <v>44477</v>
      </c>
      <c r="P4960" s="5" t="s">
        <v>7</v>
      </c>
      <c r="Q4960" s="19">
        <v>35714.25</v>
      </c>
      <c r="R4960" s="19">
        <v>0</v>
      </c>
      <c r="S4960" s="19">
        <v>35714.25</v>
      </c>
      <c r="T4960" s="19">
        <v>0</v>
      </c>
    </row>
    <row r="4961" spans="1:20" ht="29" outlineLevel="4" x14ac:dyDescent="0.35">
      <c r="A4961" s="9" t="s">
        <v>97</v>
      </c>
      <c r="B4961" s="9" t="s">
        <v>98</v>
      </c>
      <c r="C4961" s="12" t="s">
        <v>5556</v>
      </c>
      <c r="D4961" s="5" t="s">
        <v>5557</v>
      </c>
      <c r="E4961" s="9" t="s">
        <v>5557</v>
      </c>
      <c r="F4961" s="5" t="s">
        <v>4</v>
      </c>
      <c r="G4961" s="5" t="s">
        <v>800</v>
      </c>
      <c r="H4961" s="5" t="s">
        <v>798</v>
      </c>
      <c r="I4961" s="4" t="s">
        <v>799</v>
      </c>
      <c r="J4961" s="5" t="s">
        <v>5558</v>
      </c>
      <c r="K4961" s="5" t="s">
        <v>4</v>
      </c>
      <c r="L4961" s="5" t="s">
        <v>4</v>
      </c>
      <c r="M4961" s="5" t="s">
        <v>5</v>
      </c>
      <c r="N4961" s="5" t="s">
        <v>5562</v>
      </c>
      <c r="O4961" s="18">
        <v>44665</v>
      </c>
      <c r="P4961" s="5" t="s">
        <v>7</v>
      </c>
      <c r="Q4961" s="19">
        <v>35714.25</v>
      </c>
      <c r="R4961" s="19">
        <v>0</v>
      </c>
      <c r="S4961" s="19">
        <v>35714.25</v>
      </c>
      <c r="T4961" s="19">
        <v>0</v>
      </c>
    </row>
    <row r="4962" spans="1:20" outlineLevel="3" x14ac:dyDescent="0.35">
      <c r="H4962" s="1" t="s">
        <v>11064</v>
      </c>
      <c r="O4962" s="18"/>
      <c r="Q4962" s="19">
        <f>SUBTOTAL(9,Q4958:Q4961)</f>
        <v>142857</v>
      </c>
      <c r="R4962" s="19">
        <f>SUBTOTAL(9,R4958:R4961)</f>
        <v>0</v>
      </c>
      <c r="S4962" s="19">
        <f>SUBTOTAL(9,S4958:S4961)</f>
        <v>142857</v>
      </c>
      <c r="T4962" s="19">
        <f>SUBTOTAL(9,T4958:T4961)</f>
        <v>0</v>
      </c>
    </row>
    <row r="4963" spans="1:20" outlineLevel="2" x14ac:dyDescent="0.35">
      <c r="C4963" s="11" t="s">
        <v>10401</v>
      </c>
      <c r="O4963" s="18"/>
      <c r="Q4963" s="19">
        <f>SUBTOTAL(9,Q4958:Q4961)</f>
        <v>142857</v>
      </c>
      <c r="R4963" s="19">
        <f>SUBTOTAL(9,R4958:R4961)</f>
        <v>0</v>
      </c>
      <c r="S4963" s="19">
        <f>SUBTOTAL(9,S4958:S4961)</f>
        <v>142857</v>
      </c>
      <c r="T4963" s="19">
        <f>SUBTOTAL(9,T4958:T4961)</f>
        <v>0</v>
      </c>
    </row>
    <row r="4964" spans="1:20" ht="29" outlineLevel="4" x14ac:dyDescent="0.35">
      <c r="A4964" s="9" t="s">
        <v>526</v>
      </c>
      <c r="B4964" s="9" t="s">
        <v>527</v>
      </c>
      <c r="C4964" s="12" t="s">
        <v>5563</v>
      </c>
      <c r="D4964" s="5" t="s">
        <v>5564</v>
      </c>
      <c r="E4964" s="9" t="s">
        <v>5564</v>
      </c>
      <c r="F4964" s="5" t="s">
        <v>529</v>
      </c>
      <c r="G4964" s="5" t="s">
        <v>4</v>
      </c>
      <c r="H4964" s="5" t="s">
        <v>5566</v>
      </c>
      <c r="I4964" s="4" t="s">
        <v>5567</v>
      </c>
      <c r="J4964" s="5" t="s">
        <v>4</v>
      </c>
      <c r="K4964" s="5" t="s">
        <v>4</v>
      </c>
      <c r="L4964" s="5" t="s">
        <v>4</v>
      </c>
      <c r="M4964" s="5" t="s">
        <v>5</v>
      </c>
      <c r="N4964" s="5" t="s">
        <v>5565</v>
      </c>
      <c r="O4964" s="18">
        <v>44393</v>
      </c>
      <c r="P4964" s="5" t="s">
        <v>7</v>
      </c>
      <c r="Q4964" s="19">
        <v>4793.4399999999996</v>
      </c>
      <c r="R4964" s="19">
        <v>4793.4399999999996</v>
      </c>
      <c r="S4964" s="19">
        <v>0</v>
      </c>
      <c r="T4964" s="19">
        <v>0</v>
      </c>
    </row>
    <row r="4965" spans="1:20" ht="29" outlineLevel="4" x14ac:dyDescent="0.35">
      <c r="A4965" s="9" t="s">
        <v>526</v>
      </c>
      <c r="B4965" s="9" t="s">
        <v>527</v>
      </c>
      <c r="C4965" s="12" t="s">
        <v>5563</v>
      </c>
      <c r="D4965" s="5" t="s">
        <v>5564</v>
      </c>
      <c r="E4965" s="9" t="s">
        <v>5564</v>
      </c>
      <c r="F4965" s="5" t="s">
        <v>529</v>
      </c>
      <c r="G4965" s="5" t="s">
        <v>4</v>
      </c>
      <c r="H4965" s="5" t="s">
        <v>5566</v>
      </c>
      <c r="I4965" s="4" t="s">
        <v>5567</v>
      </c>
      <c r="J4965" s="5" t="s">
        <v>4</v>
      </c>
      <c r="K4965" s="5" t="s">
        <v>4</v>
      </c>
      <c r="L4965" s="5" t="s">
        <v>4</v>
      </c>
      <c r="M4965" s="5" t="s">
        <v>5</v>
      </c>
      <c r="N4965" s="5" t="s">
        <v>5568</v>
      </c>
      <c r="O4965" s="18">
        <v>44420</v>
      </c>
      <c r="P4965" s="5" t="s">
        <v>7</v>
      </c>
      <c r="Q4965" s="19">
        <v>5099.68</v>
      </c>
      <c r="R4965" s="19">
        <v>5099.68</v>
      </c>
      <c r="S4965" s="19">
        <v>0</v>
      </c>
      <c r="T4965" s="19">
        <v>0</v>
      </c>
    </row>
    <row r="4966" spans="1:20" ht="29" outlineLevel="4" x14ac:dyDescent="0.35">
      <c r="A4966" s="9" t="s">
        <v>526</v>
      </c>
      <c r="B4966" s="9" t="s">
        <v>527</v>
      </c>
      <c r="C4966" s="12" t="s">
        <v>5563</v>
      </c>
      <c r="D4966" s="5" t="s">
        <v>5564</v>
      </c>
      <c r="E4966" s="9" t="s">
        <v>5564</v>
      </c>
      <c r="F4966" s="5" t="s">
        <v>529</v>
      </c>
      <c r="G4966" s="5" t="s">
        <v>4</v>
      </c>
      <c r="H4966" s="5" t="s">
        <v>5566</v>
      </c>
      <c r="I4966" s="4" t="s">
        <v>5567</v>
      </c>
      <c r="J4966" s="5" t="s">
        <v>4</v>
      </c>
      <c r="K4966" s="5" t="s">
        <v>4</v>
      </c>
      <c r="L4966" s="5" t="s">
        <v>4</v>
      </c>
      <c r="M4966" s="5" t="s">
        <v>5</v>
      </c>
      <c r="N4966" s="5" t="s">
        <v>5569</v>
      </c>
      <c r="O4966" s="18">
        <v>44487</v>
      </c>
      <c r="P4966" s="5" t="s">
        <v>7</v>
      </c>
      <c r="Q4966" s="19">
        <v>4793.4399999999996</v>
      </c>
      <c r="R4966" s="19">
        <v>4793.4399999999996</v>
      </c>
      <c r="S4966" s="19">
        <v>0</v>
      </c>
      <c r="T4966" s="19">
        <v>0</v>
      </c>
    </row>
    <row r="4967" spans="1:20" ht="29" outlineLevel="4" x14ac:dyDescent="0.35">
      <c r="A4967" s="9" t="s">
        <v>526</v>
      </c>
      <c r="B4967" s="9" t="s">
        <v>527</v>
      </c>
      <c r="C4967" s="12" t="s">
        <v>5563</v>
      </c>
      <c r="D4967" s="5" t="s">
        <v>5564</v>
      </c>
      <c r="E4967" s="9" t="s">
        <v>5564</v>
      </c>
      <c r="F4967" s="5" t="s">
        <v>529</v>
      </c>
      <c r="G4967" s="5" t="s">
        <v>4</v>
      </c>
      <c r="H4967" s="5" t="s">
        <v>5566</v>
      </c>
      <c r="I4967" s="4" t="s">
        <v>5567</v>
      </c>
      <c r="J4967" s="5" t="s">
        <v>4</v>
      </c>
      <c r="K4967" s="5" t="s">
        <v>4</v>
      </c>
      <c r="L4967" s="5" t="s">
        <v>4</v>
      </c>
      <c r="M4967" s="5" t="s">
        <v>5</v>
      </c>
      <c r="N4967" s="5" t="s">
        <v>5570</v>
      </c>
      <c r="O4967" s="18">
        <v>44518</v>
      </c>
      <c r="P4967" s="5" t="s">
        <v>7</v>
      </c>
      <c r="Q4967" s="19">
        <v>5621.64</v>
      </c>
      <c r="R4967" s="19">
        <v>5621.64</v>
      </c>
      <c r="S4967" s="19">
        <v>0</v>
      </c>
      <c r="T4967" s="19">
        <v>0</v>
      </c>
    </row>
    <row r="4968" spans="1:20" outlineLevel="3" x14ac:dyDescent="0.35">
      <c r="H4968" s="1" t="s">
        <v>11841</v>
      </c>
      <c r="O4968" s="18"/>
      <c r="Q4968" s="19">
        <f>SUBTOTAL(9,Q4964:Q4967)</f>
        <v>20308.199999999997</v>
      </c>
      <c r="R4968" s="19">
        <f>SUBTOTAL(9,R4964:R4967)</f>
        <v>20308.199999999997</v>
      </c>
      <c r="S4968" s="19">
        <f>SUBTOTAL(9,S4964:S4967)</f>
        <v>0</v>
      </c>
      <c r="T4968" s="19">
        <f>SUBTOTAL(9,T4964:T4967)</f>
        <v>0</v>
      </c>
    </row>
    <row r="4969" spans="1:20" ht="29" outlineLevel="4" x14ac:dyDescent="0.35">
      <c r="A4969" s="9" t="s">
        <v>526</v>
      </c>
      <c r="B4969" s="9" t="s">
        <v>527</v>
      </c>
      <c r="C4969" s="12" t="s">
        <v>5563</v>
      </c>
      <c r="D4969" s="5" t="s">
        <v>5564</v>
      </c>
      <c r="E4969" s="9" t="s">
        <v>5564</v>
      </c>
      <c r="F4969" s="5" t="s">
        <v>529</v>
      </c>
      <c r="G4969" s="5" t="s">
        <v>4</v>
      </c>
      <c r="H4969" s="5" t="s">
        <v>5572</v>
      </c>
      <c r="I4969" s="4" t="s">
        <v>5573</v>
      </c>
      <c r="J4969" s="5" t="s">
        <v>4</v>
      </c>
      <c r="K4969" s="5" t="s">
        <v>4</v>
      </c>
      <c r="L4969" s="5" t="s">
        <v>4</v>
      </c>
      <c r="M4969" s="5" t="s">
        <v>5</v>
      </c>
      <c r="N4969" s="5" t="s">
        <v>5571</v>
      </c>
      <c r="O4969" s="18">
        <v>44378</v>
      </c>
      <c r="P4969" s="5" t="s">
        <v>7</v>
      </c>
      <c r="Q4969" s="19">
        <v>581.24</v>
      </c>
      <c r="R4969" s="19">
        <v>581.24</v>
      </c>
      <c r="S4969" s="19">
        <v>0</v>
      </c>
      <c r="T4969" s="19">
        <v>0</v>
      </c>
    </row>
    <row r="4970" spans="1:20" ht="29" outlineLevel="4" x14ac:dyDescent="0.35">
      <c r="A4970" s="9" t="s">
        <v>526</v>
      </c>
      <c r="B4970" s="9" t="s">
        <v>527</v>
      </c>
      <c r="C4970" s="12" t="s">
        <v>5563</v>
      </c>
      <c r="D4970" s="5" t="s">
        <v>5564</v>
      </c>
      <c r="E4970" s="9" t="s">
        <v>5564</v>
      </c>
      <c r="F4970" s="5" t="s">
        <v>529</v>
      </c>
      <c r="G4970" s="5" t="s">
        <v>4</v>
      </c>
      <c r="H4970" s="5" t="s">
        <v>5572</v>
      </c>
      <c r="I4970" s="4" t="s">
        <v>5573</v>
      </c>
      <c r="J4970" s="5" t="s">
        <v>4</v>
      </c>
      <c r="K4970" s="5" t="s">
        <v>4</v>
      </c>
      <c r="L4970" s="5" t="s">
        <v>4</v>
      </c>
      <c r="M4970" s="5" t="s">
        <v>5</v>
      </c>
      <c r="N4970" s="5" t="s">
        <v>5574</v>
      </c>
      <c r="O4970" s="18">
        <v>44496</v>
      </c>
      <c r="P4970" s="5" t="s">
        <v>7</v>
      </c>
      <c r="Q4970" s="19">
        <v>603.77</v>
      </c>
      <c r="R4970" s="19">
        <v>603.77</v>
      </c>
      <c r="S4970" s="19">
        <v>0</v>
      </c>
      <c r="T4970" s="19">
        <v>0</v>
      </c>
    </row>
    <row r="4971" spans="1:20" ht="29" outlineLevel="4" x14ac:dyDescent="0.35">
      <c r="A4971" s="9" t="s">
        <v>526</v>
      </c>
      <c r="B4971" s="9" t="s">
        <v>527</v>
      </c>
      <c r="C4971" s="12" t="s">
        <v>5563</v>
      </c>
      <c r="D4971" s="5" t="s">
        <v>5564</v>
      </c>
      <c r="E4971" s="9" t="s">
        <v>5564</v>
      </c>
      <c r="F4971" s="5" t="s">
        <v>529</v>
      </c>
      <c r="G4971" s="5" t="s">
        <v>4</v>
      </c>
      <c r="H4971" s="5" t="s">
        <v>5572</v>
      </c>
      <c r="I4971" s="4" t="s">
        <v>5573</v>
      </c>
      <c r="J4971" s="5" t="s">
        <v>4</v>
      </c>
      <c r="K4971" s="5" t="s">
        <v>4</v>
      </c>
      <c r="L4971" s="5" t="s">
        <v>4</v>
      </c>
      <c r="M4971" s="5" t="s">
        <v>5</v>
      </c>
      <c r="N4971" s="5" t="s">
        <v>5575</v>
      </c>
      <c r="O4971" s="18">
        <v>44539</v>
      </c>
      <c r="P4971" s="5" t="s">
        <v>7</v>
      </c>
      <c r="Q4971" s="19">
        <v>2355.36</v>
      </c>
      <c r="R4971" s="19">
        <v>2355.36</v>
      </c>
      <c r="S4971" s="19">
        <v>0</v>
      </c>
      <c r="T4971" s="19">
        <v>0</v>
      </c>
    </row>
    <row r="4972" spans="1:20" ht="29" outlineLevel="4" x14ac:dyDescent="0.35">
      <c r="A4972" s="9" t="s">
        <v>526</v>
      </c>
      <c r="B4972" s="9" t="s">
        <v>527</v>
      </c>
      <c r="C4972" s="12" t="s">
        <v>5563</v>
      </c>
      <c r="D4972" s="5" t="s">
        <v>5564</v>
      </c>
      <c r="E4972" s="9" t="s">
        <v>5564</v>
      </c>
      <c r="F4972" s="5" t="s">
        <v>566</v>
      </c>
      <c r="G4972" s="5" t="s">
        <v>4</v>
      </c>
      <c r="H4972" s="5" t="s">
        <v>5572</v>
      </c>
      <c r="I4972" s="4" t="s">
        <v>5573</v>
      </c>
      <c r="J4972" s="5" t="s">
        <v>4</v>
      </c>
      <c r="K4972" s="5" t="s">
        <v>4</v>
      </c>
      <c r="L4972" s="5" t="s">
        <v>4</v>
      </c>
      <c r="M4972" s="5" t="s">
        <v>5</v>
      </c>
      <c r="N4972" s="5" t="s">
        <v>5571</v>
      </c>
      <c r="O4972" s="18">
        <v>44378</v>
      </c>
      <c r="P4972" s="5" t="s">
        <v>7</v>
      </c>
      <c r="Q4972" s="19">
        <v>66133.679999999993</v>
      </c>
      <c r="R4972" s="19">
        <v>66133.679999999993</v>
      </c>
      <c r="S4972" s="19">
        <v>0</v>
      </c>
      <c r="T4972" s="19">
        <v>0</v>
      </c>
    </row>
    <row r="4973" spans="1:20" ht="29" outlineLevel="4" x14ac:dyDescent="0.35">
      <c r="A4973" s="9" t="s">
        <v>526</v>
      </c>
      <c r="B4973" s="9" t="s">
        <v>527</v>
      </c>
      <c r="C4973" s="12" t="s">
        <v>5563</v>
      </c>
      <c r="D4973" s="5" t="s">
        <v>5564</v>
      </c>
      <c r="E4973" s="9" t="s">
        <v>5564</v>
      </c>
      <c r="F4973" s="5" t="s">
        <v>566</v>
      </c>
      <c r="G4973" s="5" t="s">
        <v>4</v>
      </c>
      <c r="H4973" s="5" t="s">
        <v>5572</v>
      </c>
      <c r="I4973" s="4" t="s">
        <v>5573</v>
      </c>
      <c r="J4973" s="5" t="s">
        <v>4</v>
      </c>
      <c r="K4973" s="5" t="s">
        <v>4</v>
      </c>
      <c r="L4973" s="5" t="s">
        <v>4</v>
      </c>
      <c r="M4973" s="5" t="s">
        <v>5</v>
      </c>
      <c r="N4973" s="5" t="s">
        <v>5574</v>
      </c>
      <c r="O4973" s="18">
        <v>44496</v>
      </c>
      <c r="P4973" s="5" t="s">
        <v>7</v>
      </c>
      <c r="Q4973" s="19">
        <v>68696.33</v>
      </c>
      <c r="R4973" s="19">
        <v>68696.33</v>
      </c>
      <c r="S4973" s="19">
        <v>0</v>
      </c>
      <c r="T4973" s="19">
        <v>0</v>
      </c>
    </row>
    <row r="4974" spans="1:20" ht="29" outlineLevel="4" x14ac:dyDescent="0.35">
      <c r="A4974" s="9" t="s">
        <v>526</v>
      </c>
      <c r="B4974" s="9" t="s">
        <v>527</v>
      </c>
      <c r="C4974" s="12" t="s">
        <v>5563</v>
      </c>
      <c r="D4974" s="5" t="s">
        <v>5564</v>
      </c>
      <c r="E4974" s="9" t="s">
        <v>5564</v>
      </c>
      <c r="F4974" s="5" t="s">
        <v>566</v>
      </c>
      <c r="G4974" s="5" t="s">
        <v>4</v>
      </c>
      <c r="H4974" s="5" t="s">
        <v>5572</v>
      </c>
      <c r="I4974" s="4" t="s">
        <v>5573</v>
      </c>
      <c r="J4974" s="5" t="s">
        <v>4</v>
      </c>
      <c r="K4974" s="5" t="s">
        <v>4</v>
      </c>
      <c r="L4974" s="5" t="s">
        <v>4</v>
      </c>
      <c r="M4974" s="5" t="s">
        <v>5</v>
      </c>
      <c r="N4974" s="5" t="s">
        <v>5575</v>
      </c>
      <c r="O4974" s="18">
        <v>44539</v>
      </c>
      <c r="P4974" s="5" t="s">
        <v>7</v>
      </c>
      <c r="Q4974" s="19">
        <v>267992.69</v>
      </c>
      <c r="R4974" s="19">
        <v>267992.69</v>
      </c>
      <c r="S4974" s="19">
        <v>0</v>
      </c>
      <c r="T4974" s="19">
        <v>0</v>
      </c>
    </row>
    <row r="4975" spans="1:20" outlineLevel="3" x14ac:dyDescent="0.35">
      <c r="H4975" s="1" t="s">
        <v>11842</v>
      </c>
      <c r="O4975" s="18"/>
      <c r="Q4975" s="19">
        <f>SUBTOTAL(9,Q4969:Q4974)</f>
        <v>406363.07</v>
      </c>
      <c r="R4975" s="19">
        <f>SUBTOTAL(9,R4969:R4974)</f>
        <v>406363.07</v>
      </c>
      <c r="S4975" s="19">
        <f>SUBTOTAL(9,S4969:S4974)</f>
        <v>0</v>
      </c>
      <c r="T4975" s="19">
        <f>SUBTOTAL(9,T4969:T4974)</f>
        <v>0</v>
      </c>
    </row>
    <row r="4976" spans="1:20" ht="29" outlineLevel="4" x14ac:dyDescent="0.35">
      <c r="A4976" s="9" t="s">
        <v>526</v>
      </c>
      <c r="B4976" s="9" t="s">
        <v>527</v>
      </c>
      <c r="C4976" s="12" t="s">
        <v>5563</v>
      </c>
      <c r="D4976" s="5" t="s">
        <v>5564</v>
      </c>
      <c r="E4976" s="9" t="s">
        <v>5564</v>
      </c>
      <c r="F4976" s="5" t="s">
        <v>566</v>
      </c>
      <c r="G4976" s="5" t="s">
        <v>4</v>
      </c>
      <c r="H4976" s="5" t="s">
        <v>5577</v>
      </c>
      <c r="I4976" s="4" t="s">
        <v>5578</v>
      </c>
      <c r="J4976" s="5" t="s">
        <v>4</v>
      </c>
      <c r="K4976" s="5" t="s">
        <v>4</v>
      </c>
      <c r="L4976" s="5" t="s">
        <v>4</v>
      </c>
      <c r="M4976" s="5" t="s">
        <v>5</v>
      </c>
      <c r="N4976" s="5" t="s">
        <v>5576</v>
      </c>
      <c r="O4976" s="18">
        <v>44410</v>
      </c>
      <c r="P4976" s="5" t="s">
        <v>7</v>
      </c>
      <c r="Q4976" s="19">
        <v>545.32000000000005</v>
      </c>
      <c r="R4976" s="19">
        <v>545.32000000000005</v>
      </c>
      <c r="S4976" s="19">
        <v>0</v>
      </c>
      <c r="T4976" s="19">
        <v>0</v>
      </c>
    </row>
    <row r="4977" spans="1:20" ht="29" outlineLevel="4" x14ac:dyDescent="0.35">
      <c r="A4977" s="9" t="s">
        <v>526</v>
      </c>
      <c r="B4977" s="9" t="s">
        <v>527</v>
      </c>
      <c r="C4977" s="12" t="s">
        <v>5563</v>
      </c>
      <c r="D4977" s="5" t="s">
        <v>5564</v>
      </c>
      <c r="E4977" s="9" t="s">
        <v>5564</v>
      </c>
      <c r="F4977" s="5" t="s">
        <v>566</v>
      </c>
      <c r="G4977" s="5" t="s">
        <v>4</v>
      </c>
      <c r="H4977" s="5" t="s">
        <v>5577</v>
      </c>
      <c r="I4977" s="4" t="s">
        <v>5578</v>
      </c>
      <c r="J4977" s="5" t="s">
        <v>4</v>
      </c>
      <c r="K4977" s="5" t="s">
        <v>4</v>
      </c>
      <c r="L4977" s="5" t="s">
        <v>4</v>
      </c>
      <c r="M4977" s="5" t="s">
        <v>5</v>
      </c>
      <c r="N4977" s="5" t="s">
        <v>5579</v>
      </c>
      <c r="O4977" s="18">
        <v>44537</v>
      </c>
      <c r="P4977" s="5" t="s">
        <v>7</v>
      </c>
      <c r="Q4977" s="19">
        <v>231590.39999999999</v>
      </c>
      <c r="R4977" s="19">
        <v>231590.39999999999</v>
      </c>
      <c r="S4977" s="19">
        <v>0</v>
      </c>
      <c r="T4977" s="19">
        <v>0</v>
      </c>
    </row>
    <row r="4978" spans="1:20" outlineLevel="3" x14ac:dyDescent="0.35">
      <c r="H4978" s="1" t="s">
        <v>11843</v>
      </c>
      <c r="O4978" s="18"/>
      <c r="Q4978" s="19">
        <f>SUBTOTAL(9,Q4976:Q4977)</f>
        <v>232135.72</v>
      </c>
      <c r="R4978" s="19">
        <f>SUBTOTAL(9,R4976:R4977)</f>
        <v>232135.72</v>
      </c>
      <c r="S4978" s="19">
        <f>SUBTOTAL(9,S4976:S4977)</f>
        <v>0</v>
      </c>
      <c r="T4978" s="19">
        <f>SUBTOTAL(9,T4976:T4977)</f>
        <v>0</v>
      </c>
    </row>
    <row r="4979" spans="1:20" ht="29" outlineLevel="4" x14ac:dyDescent="0.35">
      <c r="A4979" s="9" t="s">
        <v>526</v>
      </c>
      <c r="B4979" s="9" t="s">
        <v>527</v>
      </c>
      <c r="C4979" s="12" t="s">
        <v>5563</v>
      </c>
      <c r="D4979" s="5" t="s">
        <v>5564</v>
      </c>
      <c r="E4979" s="9" t="s">
        <v>5564</v>
      </c>
      <c r="F4979" s="5" t="s">
        <v>566</v>
      </c>
      <c r="G4979" s="5" t="s">
        <v>4</v>
      </c>
      <c r="H4979" s="5" t="s">
        <v>5581</v>
      </c>
      <c r="I4979" s="4" t="s">
        <v>5582</v>
      </c>
      <c r="J4979" s="5" t="s">
        <v>4</v>
      </c>
      <c r="K4979" s="5" t="s">
        <v>4</v>
      </c>
      <c r="L4979" s="5" t="s">
        <v>4</v>
      </c>
      <c r="M4979" s="5" t="s">
        <v>5</v>
      </c>
      <c r="N4979" s="5" t="s">
        <v>5580</v>
      </c>
      <c r="O4979" s="18">
        <v>44540</v>
      </c>
      <c r="P4979" s="5" t="s">
        <v>7</v>
      </c>
      <c r="Q4979" s="19">
        <v>4271.4799999999996</v>
      </c>
      <c r="R4979" s="19">
        <v>4271.4799999999996</v>
      </c>
      <c r="S4979" s="19">
        <v>0</v>
      </c>
      <c r="T4979" s="19">
        <v>0</v>
      </c>
    </row>
    <row r="4980" spans="1:20" ht="29" outlineLevel="4" x14ac:dyDescent="0.35">
      <c r="A4980" s="9" t="s">
        <v>526</v>
      </c>
      <c r="B4980" s="9" t="s">
        <v>527</v>
      </c>
      <c r="C4980" s="12" t="s">
        <v>5563</v>
      </c>
      <c r="D4980" s="5" t="s">
        <v>5564</v>
      </c>
      <c r="E4980" s="9" t="s">
        <v>5564</v>
      </c>
      <c r="F4980" s="5" t="s">
        <v>566</v>
      </c>
      <c r="G4980" s="5" t="s">
        <v>4</v>
      </c>
      <c r="H4980" s="5" t="s">
        <v>5581</v>
      </c>
      <c r="I4980" s="4" t="s">
        <v>5582</v>
      </c>
      <c r="J4980" s="5" t="s">
        <v>4</v>
      </c>
      <c r="K4980" s="5" t="s">
        <v>4</v>
      </c>
      <c r="L4980" s="5" t="s">
        <v>4</v>
      </c>
      <c r="M4980" s="5" t="s">
        <v>5</v>
      </c>
      <c r="N4980" s="5" t="s">
        <v>5583</v>
      </c>
      <c r="O4980" s="18">
        <v>44571</v>
      </c>
      <c r="P4980" s="5" t="s">
        <v>7</v>
      </c>
      <c r="Q4980" s="19">
        <v>5562.96</v>
      </c>
      <c r="R4980" s="19">
        <v>5562.96</v>
      </c>
      <c r="S4980" s="19">
        <v>0</v>
      </c>
      <c r="T4980" s="19">
        <v>0</v>
      </c>
    </row>
    <row r="4981" spans="1:20" ht="29" outlineLevel="4" x14ac:dyDescent="0.35">
      <c r="A4981" s="9" t="s">
        <v>526</v>
      </c>
      <c r="B4981" s="9" t="s">
        <v>527</v>
      </c>
      <c r="C4981" s="12" t="s">
        <v>5563</v>
      </c>
      <c r="D4981" s="5" t="s">
        <v>5564</v>
      </c>
      <c r="E4981" s="9" t="s">
        <v>5564</v>
      </c>
      <c r="F4981" s="5" t="s">
        <v>566</v>
      </c>
      <c r="G4981" s="5" t="s">
        <v>4</v>
      </c>
      <c r="H4981" s="5" t="s">
        <v>5581</v>
      </c>
      <c r="I4981" s="4" t="s">
        <v>5582</v>
      </c>
      <c r="J4981" s="5" t="s">
        <v>4</v>
      </c>
      <c r="K4981" s="5" t="s">
        <v>4</v>
      </c>
      <c r="L4981" s="5" t="s">
        <v>4</v>
      </c>
      <c r="M4981" s="5" t="s">
        <v>5</v>
      </c>
      <c r="N4981" s="5" t="s">
        <v>5584</v>
      </c>
      <c r="O4981" s="18">
        <v>44617</v>
      </c>
      <c r="P4981" s="5" t="s">
        <v>7</v>
      </c>
      <c r="Q4981" s="19">
        <v>4798.5</v>
      </c>
      <c r="R4981" s="19">
        <v>4798.5</v>
      </c>
      <c r="S4981" s="19">
        <v>0</v>
      </c>
      <c r="T4981" s="19">
        <v>0</v>
      </c>
    </row>
    <row r="4982" spans="1:20" ht="29" outlineLevel="4" x14ac:dyDescent="0.35">
      <c r="A4982" s="9" t="s">
        <v>526</v>
      </c>
      <c r="B4982" s="9" t="s">
        <v>527</v>
      </c>
      <c r="C4982" s="12" t="s">
        <v>5563</v>
      </c>
      <c r="D4982" s="5" t="s">
        <v>5564</v>
      </c>
      <c r="E4982" s="9" t="s">
        <v>5564</v>
      </c>
      <c r="F4982" s="5" t="s">
        <v>566</v>
      </c>
      <c r="G4982" s="5" t="s">
        <v>4</v>
      </c>
      <c r="H4982" s="5" t="s">
        <v>5581</v>
      </c>
      <c r="I4982" s="4" t="s">
        <v>5582</v>
      </c>
      <c r="J4982" s="5" t="s">
        <v>4</v>
      </c>
      <c r="K4982" s="5" t="s">
        <v>4</v>
      </c>
      <c r="L4982" s="5" t="s">
        <v>4</v>
      </c>
      <c r="M4982" s="5" t="s">
        <v>5</v>
      </c>
      <c r="N4982" s="5" t="s">
        <v>5585</v>
      </c>
      <c r="O4982" s="18">
        <v>44627</v>
      </c>
      <c r="P4982" s="5" t="s">
        <v>7</v>
      </c>
      <c r="Q4982" s="19">
        <v>5723.65</v>
      </c>
      <c r="R4982" s="19">
        <v>5723.65</v>
      </c>
      <c r="S4982" s="19">
        <v>0</v>
      </c>
      <c r="T4982" s="19">
        <v>0</v>
      </c>
    </row>
    <row r="4983" spans="1:20" ht="29" outlineLevel="4" x14ac:dyDescent="0.35">
      <c r="A4983" s="9" t="s">
        <v>526</v>
      </c>
      <c r="B4983" s="9" t="s">
        <v>527</v>
      </c>
      <c r="C4983" s="12" t="s">
        <v>5563</v>
      </c>
      <c r="D4983" s="5" t="s">
        <v>5564</v>
      </c>
      <c r="E4983" s="9" t="s">
        <v>5564</v>
      </c>
      <c r="F4983" s="5" t="s">
        <v>566</v>
      </c>
      <c r="G4983" s="5" t="s">
        <v>4</v>
      </c>
      <c r="H4983" s="5" t="s">
        <v>5581</v>
      </c>
      <c r="I4983" s="4" t="s">
        <v>5582</v>
      </c>
      <c r="J4983" s="5" t="s">
        <v>4</v>
      </c>
      <c r="K4983" s="5" t="s">
        <v>4</v>
      </c>
      <c r="L4983" s="5" t="s">
        <v>4</v>
      </c>
      <c r="M4983" s="5" t="s">
        <v>5</v>
      </c>
      <c r="N4983" s="5" t="s">
        <v>5586</v>
      </c>
      <c r="O4983" s="18">
        <v>44641</v>
      </c>
      <c r="P4983" s="5" t="s">
        <v>7</v>
      </c>
      <c r="Q4983" s="19">
        <v>2324.48</v>
      </c>
      <c r="R4983" s="19">
        <v>2324.48</v>
      </c>
      <c r="S4983" s="19">
        <v>0</v>
      </c>
      <c r="T4983" s="19">
        <v>0</v>
      </c>
    </row>
    <row r="4984" spans="1:20" ht="29" outlineLevel="4" x14ac:dyDescent="0.35">
      <c r="A4984" s="9" t="s">
        <v>526</v>
      </c>
      <c r="B4984" s="9" t="s">
        <v>527</v>
      </c>
      <c r="C4984" s="12" t="s">
        <v>5563</v>
      </c>
      <c r="D4984" s="5" t="s">
        <v>5564</v>
      </c>
      <c r="E4984" s="9" t="s">
        <v>5564</v>
      </c>
      <c r="F4984" s="5" t="s">
        <v>566</v>
      </c>
      <c r="G4984" s="5" t="s">
        <v>4</v>
      </c>
      <c r="H4984" s="5" t="s">
        <v>5581</v>
      </c>
      <c r="I4984" s="4" t="s">
        <v>5582</v>
      </c>
      <c r="J4984" s="5" t="s">
        <v>4</v>
      </c>
      <c r="K4984" s="5" t="s">
        <v>4</v>
      </c>
      <c r="L4984" s="5" t="s">
        <v>4</v>
      </c>
      <c r="M4984" s="5" t="s">
        <v>5</v>
      </c>
      <c r="N4984" s="5" t="s">
        <v>5587</v>
      </c>
      <c r="O4984" s="18">
        <v>44691</v>
      </c>
      <c r="P4984" s="5" t="s">
        <v>7</v>
      </c>
      <c r="Q4984" s="19">
        <v>647.86</v>
      </c>
      <c r="R4984" s="19">
        <v>647.86</v>
      </c>
      <c r="S4984" s="19">
        <v>0</v>
      </c>
      <c r="T4984" s="19">
        <v>0</v>
      </c>
    </row>
    <row r="4985" spans="1:20" ht="29" outlineLevel="4" x14ac:dyDescent="0.35">
      <c r="A4985" s="9" t="s">
        <v>526</v>
      </c>
      <c r="B4985" s="9" t="s">
        <v>527</v>
      </c>
      <c r="C4985" s="12" t="s">
        <v>5563</v>
      </c>
      <c r="D4985" s="5" t="s">
        <v>5564</v>
      </c>
      <c r="E4985" s="9" t="s">
        <v>5564</v>
      </c>
      <c r="F4985" s="5" t="s">
        <v>566</v>
      </c>
      <c r="G4985" s="5" t="s">
        <v>4</v>
      </c>
      <c r="H4985" s="5" t="s">
        <v>5581</v>
      </c>
      <c r="I4985" s="4" t="s">
        <v>5582</v>
      </c>
      <c r="J4985" s="5" t="s">
        <v>4</v>
      </c>
      <c r="K4985" s="5" t="s">
        <v>4</v>
      </c>
      <c r="L4985" s="5" t="s">
        <v>4</v>
      </c>
      <c r="M4985" s="5" t="s">
        <v>5</v>
      </c>
      <c r="N4985" s="5" t="s">
        <v>5588</v>
      </c>
      <c r="O4985" s="18">
        <v>44736</v>
      </c>
      <c r="P4985" s="5" t="s">
        <v>7</v>
      </c>
      <c r="Q4985" s="19">
        <v>306.24</v>
      </c>
      <c r="R4985" s="19">
        <v>306.24</v>
      </c>
      <c r="S4985" s="19">
        <v>0</v>
      </c>
      <c r="T4985" s="19">
        <v>0</v>
      </c>
    </row>
    <row r="4986" spans="1:20" outlineLevel="3" x14ac:dyDescent="0.35">
      <c r="H4986" s="1" t="s">
        <v>11844</v>
      </c>
      <c r="O4986" s="18"/>
      <c r="Q4986" s="19">
        <f>SUBTOTAL(9,Q4979:Q4985)</f>
        <v>23635.17</v>
      </c>
      <c r="R4986" s="19">
        <f>SUBTOTAL(9,R4979:R4985)</f>
        <v>23635.17</v>
      </c>
      <c r="S4986" s="19">
        <f>SUBTOTAL(9,S4979:S4985)</f>
        <v>0</v>
      </c>
      <c r="T4986" s="19">
        <f>SUBTOTAL(9,T4979:T4985)</f>
        <v>0</v>
      </c>
    </row>
    <row r="4987" spans="1:20" outlineLevel="4" x14ac:dyDescent="0.35">
      <c r="A4987" s="9" t="s">
        <v>526</v>
      </c>
      <c r="B4987" s="9" t="s">
        <v>527</v>
      </c>
      <c r="C4987" s="12" t="s">
        <v>5563</v>
      </c>
      <c r="D4987" s="5" t="s">
        <v>5564</v>
      </c>
      <c r="E4987" s="9" t="s">
        <v>5564</v>
      </c>
      <c r="F4987" s="5" t="s">
        <v>529</v>
      </c>
      <c r="G4987" s="5" t="s">
        <v>4</v>
      </c>
      <c r="H4987" s="5" t="s">
        <v>5590</v>
      </c>
      <c r="I4987" s="4" t="s">
        <v>5591</v>
      </c>
      <c r="J4987" s="5" t="s">
        <v>4</v>
      </c>
      <c r="K4987" s="5" t="s">
        <v>4</v>
      </c>
      <c r="L4987" s="5" t="s">
        <v>4</v>
      </c>
      <c r="M4987" s="5" t="s">
        <v>5</v>
      </c>
      <c r="N4987" s="5" t="s">
        <v>5589</v>
      </c>
      <c r="O4987" s="18">
        <v>44587</v>
      </c>
      <c r="P4987" s="5" t="s">
        <v>7</v>
      </c>
      <c r="Q4987" s="19">
        <v>53508.6</v>
      </c>
      <c r="R4987" s="19">
        <v>53508.6</v>
      </c>
      <c r="S4987" s="19">
        <v>0</v>
      </c>
      <c r="T4987" s="19">
        <v>0</v>
      </c>
    </row>
    <row r="4988" spans="1:20" outlineLevel="4" x14ac:dyDescent="0.35">
      <c r="A4988" s="9" t="s">
        <v>526</v>
      </c>
      <c r="B4988" s="9" t="s">
        <v>527</v>
      </c>
      <c r="C4988" s="12" t="s">
        <v>5563</v>
      </c>
      <c r="D4988" s="5" t="s">
        <v>5564</v>
      </c>
      <c r="E4988" s="9" t="s">
        <v>5564</v>
      </c>
      <c r="F4988" s="5" t="s">
        <v>529</v>
      </c>
      <c r="G4988" s="5" t="s">
        <v>4</v>
      </c>
      <c r="H4988" s="5" t="s">
        <v>5590</v>
      </c>
      <c r="I4988" s="4" t="s">
        <v>5591</v>
      </c>
      <c r="J4988" s="5" t="s">
        <v>4</v>
      </c>
      <c r="K4988" s="5" t="s">
        <v>4</v>
      </c>
      <c r="L4988" s="5" t="s">
        <v>4</v>
      </c>
      <c r="M4988" s="5" t="s">
        <v>5</v>
      </c>
      <c r="N4988" s="5" t="s">
        <v>5592</v>
      </c>
      <c r="O4988" s="18">
        <v>44641</v>
      </c>
      <c r="P4988" s="5" t="s">
        <v>7</v>
      </c>
      <c r="Q4988" s="19">
        <v>59123.360000000001</v>
      </c>
      <c r="R4988" s="19">
        <v>59123.360000000001</v>
      </c>
      <c r="S4988" s="19">
        <v>0</v>
      </c>
      <c r="T4988" s="19">
        <v>0</v>
      </c>
    </row>
    <row r="4989" spans="1:20" outlineLevel="4" x14ac:dyDescent="0.35">
      <c r="A4989" s="9" t="s">
        <v>526</v>
      </c>
      <c r="B4989" s="9" t="s">
        <v>527</v>
      </c>
      <c r="C4989" s="12" t="s">
        <v>5563</v>
      </c>
      <c r="D4989" s="5" t="s">
        <v>5564</v>
      </c>
      <c r="E4989" s="9" t="s">
        <v>5564</v>
      </c>
      <c r="F4989" s="5" t="s">
        <v>529</v>
      </c>
      <c r="G4989" s="5" t="s">
        <v>4</v>
      </c>
      <c r="H4989" s="5" t="s">
        <v>5590</v>
      </c>
      <c r="I4989" s="4" t="s">
        <v>5591</v>
      </c>
      <c r="J4989" s="5" t="s">
        <v>4</v>
      </c>
      <c r="K4989" s="5" t="s">
        <v>4</v>
      </c>
      <c r="L4989" s="5" t="s">
        <v>4</v>
      </c>
      <c r="M4989" s="5" t="s">
        <v>5</v>
      </c>
      <c r="N4989" s="5" t="s">
        <v>5593</v>
      </c>
      <c r="O4989" s="18">
        <v>44713</v>
      </c>
      <c r="P4989" s="5" t="s">
        <v>7</v>
      </c>
      <c r="Q4989" s="19">
        <v>5462.04</v>
      </c>
      <c r="R4989" s="19">
        <v>5462.04</v>
      </c>
      <c r="S4989" s="19">
        <v>0</v>
      </c>
      <c r="T4989" s="19">
        <v>0</v>
      </c>
    </row>
    <row r="4990" spans="1:20" outlineLevel="4" x14ac:dyDescent="0.35">
      <c r="A4990" s="9" t="s">
        <v>526</v>
      </c>
      <c r="B4990" s="9" t="s">
        <v>527</v>
      </c>
      <c r="C4990" s="12" t="s">
        <v>5563</v>
      </c>
      <c r="D4990" s="5" t="s">
        <v>5564</v>
      </c>
      <c r="E4990" s="9" t="s">
        <v>5564</v>
      </c>
      <c r="F4990" s="5" t="s">
        <v>566</v>
      </c>
      <c r="G4990" s="5" t="s">
        <v>4</v>
      </c>
      <c r="H4990" s="5" t="s">
        <v>5590</v>
      </c>
      <c r="I4990" s="4" t="s">
        <v>5591</v>
      </c>
      <c r="J4990" s="5" t="s">
        <v>4</v>
      </c>
      <c r="K4990" s="5" t="s">
        <v>4</v>
      </c>
      <c r="L4990" s="5" t="s">
        <v>4</v>
      </c>
      <c r="M4990" s="5" t="s">
        <v>5</v>
      </c>
      <c r="N4990" s="5" t="s">
        <v>5593</v>
      </c>
      <c r="O4990" s="18">
        <v>44713</v>
      </c>
      <c r="P4990" s="5" t="s">
        <v>7</v>
      </c>
      <c r="Q4990" s="19">
        <v>56091.13</v>
      </c>
      <c r="R4990" s="19">
        <v>56091.13</v>
      </c>
      <c r="S4990" s="19">
        <v>0</v>
      </c>
      <c r="T4990" s="19">
        <v>0</v>
      </c>
    </row>
    <row r="4991" spans="1:20" outlineLevel="3" x14ac:dyDescent="0.35">
      <c r="H4991" s="1" t="s">
        <v>11845</v>
      </c>
      <c r="O4991" s="18"/>
      <c r="Q4991" s="19">
        <f>SUBTOTAL(9,Q4987:Q4990)</f>
        <v>174185.12999999998</v>
      </c>
      <c r="R4991" s="19">
        <f>SUBTOTAL(9,R4987:R4990)</f>
        <v>174185.12999999998</v>
      </c>
      <c r="S4991" s="19">
        <f>SUBTOTAL(9,S4987:S4990)</f>
        <v>0</v>
      </c>
      <c r="T4991" s="19">
        <f>SUBTOTAL(9,T4987:T4990)</f>
        <v>0</v>
      </c>
    </row>
    <row r="4992" spans="1:20" ht="29" outlineLevel="4" x14ac:dyDescent="0.35">
      <c r="A4992" s="9" t="s">
        <v>526</v>
      </c>
      <c r="B4992" s="9" t="s">
        <v>527</v>
      </c>
      <c r="C4992" s="12" t="s">
        <v>5563</v>
      </c>
      <c r="D4992" s="5" t="s">
        <v>5564</v>
      </c>
      <c r="E4992" s="9" t="s">
        <v>5564</v>
      </c>
      <c r="F4992" s="5" t="s">
        <v>529</v>
      </c>
      <c r="G4992" s="5" t="s">
        <v>4</v>
      </c>
      <c r="H4992" s="5" t="s">
        <v>5595</v>
      </c>
      <c r="I4992" s="4" t="s">
        <v>5596</v>
      </c>
      <c r="J4992" s="5" t="s">
        <v>4</v>
      </c>
      <c r="K4992" s="5" t="s">
        <v>4</v>
      </c>
      <c r="L4992" s="5" t="s">
        <v>4</v>
      </c>
      <c r="M4992" s="5" t="s">
        <v>5</v>
      </c>
      <c r="N4992" s="5" t="s">
        <v>5594</v>
      </c>
      <c r="O4992" s="18">
        <v>44659</v>
      </c>
      <c r="P4992" s="5" t="s">
        <v>7</v>
      </c>
      <c r="Q4992" s="19">
        <v>2497.77</v>
      </c>
      <c r="R4992" s="19">
        <v>2497.77</v>
      </c>
      <c r="S4992" s="19">
        <v>0</v>
      </c>
      <c r="T4992" s="19">
        <v>0</v>
      </c>
    </row>
    <row r="4993" spans="1:20" ht="29" outlineLevel="4" x14ac:dyDescent="0.35">
      <c r="A4993" s="9" t="s">
        <v>526</v>
      </c>
      <c r="B4993" s="9" t="s">
        <v>527</v>
      </c>
      <c r="C4993" s="12" t="s">
        <v>5563</v>
      </c>
      <c r="D4993" s="5" t="s">
        <v>5564</v>
      </c>
      <c r="E4993" s="9" t="s">
        <v>5564</v>
      </c>
      <c r="F4993" s="5" t="s">
        <v>529</v>
      </c>
      <c r="G4993" s="5" t="s">
        <v>4</v>
      </c>
      <c r="H4993" s="5" t="s">
        <v>5595</v>
      </c>
      <c r="I4993" s="4" t="s">
        <v>5596</v>
      </c>
      <c r="J4993" s="5" t="s">
        <v>4</v>
      </c>
      <c r="K4993" s="5" t="s">
        <v>4</v>
      </c>
      <c r="L4993" s="5" t="s">
        <v>4</v>
      </c>
      <c r="M4993" s="5" t="s">
        <v>5</v>
      </c>
      <c r="N4993" s="5" t="s">
        <v>5597</v>
      </c>
      <c r="O4993" s="18">
        <v>44676</v>
      </c>
      <c r="P4993" s="5" t="s">
        <v>7</v>
      </c>
      <c r="Q4993" s="19">
        <v>3842.72</v>
      </c>
      <c r="R4993" s="19">
        <v>3842.72</v>
      </c>
      <c r="S4993" s="19">
        <v>0</v>
      </c>
      <c r="T4993" s="19">
        <v>0</v>
      </c>
    </row>
    <row r="4994" spans="1:20" ht="29" outlineLevel="4" x14ac:dyDescent="0.35">
      <c r="A4994" s="9" t="s">
        <v>526</v>
      </c>
      <c r="B4994" s="9" t="s">
        <v>527</v>
      </c>
      <c r="C4994" s="12" t="s">
        <v>5563</v>
      </c>
      <c r="D4994" s="5" t="s">
        <v>5564</v>
      </c>
      <c r="E4994" s="9" t="s">
        <v>5564</v>
      </c>
      <c r="F4994" s="5" t="s">
        <v>529</v>
      </c>
      <c r="G4994" s="5" t="s">
        <v>4</v>
      </c>
      <c r="H4994" s="5" t="s">
        <v>5595</v>
      </c>
      <c r="I4994" s="4" t="s">
        <v>5596</v>
      </c>
      <c r="J4994" s="5" t="s">
        <v>4</v>
      </c>
      <c r="K4994" s="5" t="s">
        <v>4</v>
      </c>
      <c r="L4994" s="5" t="s">
        <v>4</v>
      </c>
      <c r="M4994" s="5" t="s">
        <v>5</v>
      </c>
      <c r="N4994" s="5" t="s">
        <v>5598</v>
      </c>
      <c r="O4994" s="18">
        <v>44713</v>
      </c>
      <c r="P4994" s="5" t="s">
        <v>7</v>
      </c>
      <c r="Q4994" s="19">
        <v>3931.46</v>
      </c>
      <c r="R4994" s="19">
        <v>3931.46</v>
      </c>
      <c r="S4994" s="19">
        <v>0</v>
      </c>
      <c r="T4994" s="19">
        <v>0</v>
      </c>
    </row>
    <row r="4995" spans="1:20" ht="29" outlineLevel="4" x14ac:dyDescent="0.35">
      <c r="A4995" s="9" t="s">
        <v>526</v>
      </c>
      <c r="B4995" s="9" t="s">
        <v>527</v>
      </c>
      <c r="C4995" s="12" t="s">
        <v>5563</v>
      </c>
      <c r="D4995" s="5" t="s">
        <v>5564</v>
      </c>
      <c r="E4995" s="9" t="s">
        <v>5564</v>
      </c>
      <c r="F4995" s="5" t="s">
        <v>529</v>
      </c>
      <c r="G4995" s="5" t="s">
        <v>4</v>
      </c>
      <c r="H4995" s="5" t="s">
        <v>5595</v>
      </c>
      <c r="I4995" s="4" t="s">
        <v>5596</v>
      </c>
      <c r="J4995" s="5" t="s">
        <v>4</v>
      </c>
      <c r="K4995" s="5" t="s">
        <v>4</v>
      </c>
      <c r="L4995" s="5" t="s">
        <v>4</v>
      </c>
      <c r="M4995" s="5" t="s">
        <v>5</v>
      </c>
      <c r="N4995" s="5" t="s">
        <v>5599</v>
      </c>
      <c r="O4995" s="18">
        <v>44736</v>
      </c>
      <c r="P4995" s="5" t="s">
        <v>7</v>
      </c>
      <c r="Q4995" s="19">
        <v>3973.85</v>
      </c>
      <c r="R4995" s="19">
        <v>3973.85</v>
      </c>
      <c r="S4995" s="19">
        <v>0</v>
      </c>
      <c r="T4995" s="19">
        <v>0</v>
      </c>
    </row>
    <row r="4996" spans="1:20" outlineLevel="3" x14ac:dyDescent="0.35">
      <c r="H4996" s="1" t="s">
        <v>11846</v>
      </c>
      <c r="O4996" s="18"/>
      <c r="Q4996" s="19">
        <f>SUBTOTAL(9,Q4992:Q4995)</f>
        <v>14245.800000000001</v>
      </c>
      <c r="R4996" s="19">
        <f>SUBTOTAL(9,R4992:R4995)</f>
        <v>14245.800000000001</v>
      </c>
      <c r="S4996" s="19">
        <f>SUBTOTAL(9,S4992:S4995)</f>
        <v>0</v>
      </c>
      <c r="T4996" s="19">
        <f>SUBTOTAL(9,T4992:T4995)</f>
        <v>0</v>
      </c>
    </row>
    <row r="4997" spans="1:20" outlineLevel="2" x14ac:dyDescent="0.35">
      <c r="C4997" s="11" t="s">
        <v>10402</v>
      </c>
      <c r="O4997" s="18"/>
      <c r="Q4997" s="19">
        <f>SUBTOTAL(9,Q4964:Q4995)</f>
        <v>870873.08999999985</v>
      </c>
      <c r="R4997" s="19">
        <f>SUBTOTAL(9,R4964:R4995)</f>
        <v>870873.08999999985</v>
      </c>
      <c r="S4997" s="19">
        <f>SUBTOTAL(9,S4964:S4995)</f>
        <v>0</v>
      </c>
      <c r="T4997" s="19">
        <f>SUBTOTAL(9,T4964:T4995)</f>
        <v>0</v>
      </c>
    </row>
    <row r="4998" spans="1:20" ht="29" outlineLevel="4" x14ac:dyDescent="0.35">
      <c r="A4998" s="9" t="s">
        <v>0</v>
      </c>
      <c r="B4998" s="9" t="s">
        <v>1</v>
      </c>
      <c r="C4998" s="12" t="s">
        <v>5600</v>
      </c>
      <c r="D4998" s="5" t="s">
        <v>5601</v>
      </c>
      <c r="E4998" s="9" t="s">
        <v>5601</v>
      </c>
      <c r="F4998" s="5" t="s">
        <v>12484</v>
      </c>
      <c r="G4998" s="5" t="s">
        <v>4</v>
      </c>
      <c r="H4998" s="5" t="s">
        <v>5604</v>
      </c>
      <c r="I4998" s="4" t="s">
        <v>5605</v>
      </c>
      <c r="J4998" s="5" t="s">
        <v>5602</v>
      </c>
      <c r="K4998" s="5" t="s">
        <v>4</v>
      </c>
      <c r="L4998" s="5" t="s">
        <v>4</v>
      </c>
      <c r="M4998" s="5" t="s">
        <v>5</v>
      </c>
      <c r="N4998" s="5" t="s">
        <v>5603</v>
      </c>
      <c r="O4998" s="18">
        <v>44397</v>
      </c>
      <c r="P4998" s="5" t="s">
        <v>7</v>
      </c>
      <c r="Q4998" s="19">
        <v>187998.5</v>
      </c>
      <c r="R4998" s="19">
        <v>187998.5</v>
      </c>
      <c r="S4998" s="19">
        <v>0</v>
      </c>
      <c r="T4998" s="19">
        <v>0</v>
      </c>
    </row>
    <row r="4999" spans="1:20" ht="29" outlineLevel="4" x14ac:dyDescent="0.35">
      <c r="A4999" s="9" t="s">
        <v>0</v>
      </c>
      <c r="B4999" s="9" t="s">
        <v>1</v>
      </c>
      <c r="C4999" s="12" t="s">
        <v>5600</v>
      </c>
      <c r="D4999" s="5" t="s">
        <v>5601</v>
      </c>
      <c r="E4999" s="9" t="s">
        <v>5601</v>
      </c>
      <c r="F4999" s="5" t="s">
        <v>12484</v>
      </c>
      <c r="G4999" s="5" t="s">
        <v>4</v>
      </c>
      <c r="H4999" s="5" t="s">
        <v>5604</v>
      </c>
      <c r="I4999" s="4" t="s">
        <v>5605</v>
      </c>
      <c r="J4999" s="5" t="s">
        <v>5602</v>
      </c>
      <c r="K4999" s="5" t="s">
        <v>4</v>
      </c>
      <c r="L4999" s="5" t="s">
        <v>4</v>
      </c>
      <c r="M4999" s="5" t="s">
        <v>5</v>
      </c>
      <c r="N4999" s="5" t="s">
        <v>5606</v>
      </c>
      <c r="O4999" s="18">
        <v>44421</v>
      </c>
      <c r="P4999" s="5" t="s">
        <v>7</v>
      </c>
      <c r="Q4999" s="19">
        <v>160665.29999999999</v>
      </c>
      <c r="R4999" s="19">
        <v>160665.29999999999</v>
      </c>
      <c r="S4999" s="19">
        <v>0</v>
      </c>
      <c r="T4999" s="19">
        <v>0</v>
      </c>
    </row>
    <row r="5000" spans="1:20" ht="29" outlineLevel="4" x14ac:dyDescent="0.35">
      <c r="A5000" s="9" t="s">
        <v>0</v>
      </c>
      <c r="B5000" s="9" t="s">
        <v>1</v>
      </c>
      <c r="C5000" s="12" t="s">
        <v>5600</v>
      </c>
      <c r="D5000" s="5" t="s">
        <v>5601</v>
      </c>
      <c r="E5000" s="9" t="s">
        <v>5601</v>
      </c>
      <c r="F5000" s="5" t="s">
        <v>12484</v>
      </c>
      <c r="G5000" s="5" t="s">
        <v>4</v>
      </c>
      <c r="H5000" s="5" t="s">
        <v>5604</v>
      </c>
      <c r="I5000" s="4" t="s">
        <v>5605</v>
      </c>
      <c r="J5000" s="5" t="s">
        <v>5602</v>
      </c>
      <c r="K5000" s="5" t="s">
        <v>4</v>
      </c>
      <c r="L5000" s="5" t="s">
        <v>4</v>
      </c>
      <c r="M5000" s="5" t="s">
        <v>5</v>
      </c>
      <c r="N5000" s="5" t="s">
        <v>5607</v>
      </c>
      <c r="O5000" s="18">
        <v>44453</v>
      </c>
      <c r="P5000" s="5" t="s">
        <v>7</v>
      </c>
      <c r="Q5000" s="19">
        <v>204389.8</v>
      </c>
      <c r="R5000" s="19">
        <v>204389.8</v>
      </c>
      <c r="S5000" s="19">
        <v>0</v>
      </c>
      <c r="T5000" s="19">
        <v>0</v>
      </c>
    </row>
    <row r="5001" spans="1:20" ht="29" outlineLevel="4" x14ac:dyDescent="0.35">
      <c r="A5001" s="9" t="s">
        <v>0</v>
      </c>
      <c r="B5001" s="9" t="s">
        <v>1</v>
      </c>
      <c r="C5001" s="12" t="s">
        <v>5600</v>
      </c>
      <c r="D5001" s="5" t="s">
        <v>5601</v>
      </c>
      <c r="E5001" s="9" t="s">
        <v>5601</v>
      </c>
      <c r="F5001" s="5" t="s">
        <v>12484</v>
      </c>
      <c r="G5001" s="5" t="s">
        <v>4</v>
      </c>
      <c r="H5001" s="5" t="s">
        <v>5604</v>
      </c>
      <c r="I5001" s="4" t="s">
        <v>5605</v>
      </c>
      <c r="J5001" s="5" t="s">
        <v>5602</v>
      </c>
      <c r="K5001" s="5" t="s">
        <v>4</v>
      </c>
      <c r="L5001" s="5" t="s">
        <v>4</v>
      </c>
      <c r="M5001" s="5" t="s">
        <v>5</v>
      </c>
      <c r="N5001" s="5" t="s">
        <v>5608</v>
      </c>
      <c r="O5001" s="18">
        <v>44487</v>
      </c>
      <c r="P5001" s="5" t="s">
        <v>7</v>
      </c>
      <c r="Q5001" s="19">
        <v>181691.74</v>
      </c>
      <c r="R5001" s="19">
        <v>181691.74</v>
      </c>
      <c r="S5001" s="19">
        <v>0</v>
      </c>
      <c r="T5001" s="19">
        <v>0</v>
      </c>
    </row>
    <row r="5002" spans="1:20" ht="29" outlineLevel="4" x14ac:dyDescent="0.35">
      <c r="A5002" s="9" t="s">
        <v>0</v>
      </c>
      <c r="B5002" s="9" t="s">
        <v>1</v>
      </c>
      <c r="C5002" s="12" t="s">
        <v>5600</v>
      </c>
      <c r="D5002" s="5" t="s">
        <v>5601</v>
      </c>
      <c r="E5002" s="9" t="s">
        <v>5601</v>
      </c>
      <c r="F5002" s="5" t="s">
        <v>12484</v>
      </c>
      <c r="G5002" s="5" t="s">
        <v>4</v>
      </c>
      <c r="H5002" s="5" t="s">
        <v>5604</v>
      </c>
      <c r="I5002" s="4" t="s">
        <v>5605</v>
      </c>
      <c r="J5002" s="5" t="s">
        <v>5602</v>
      </c>
      <c r="K5002" s="5" t="s">
        <v>4</v>
      </c>
      <c r="L5002" s="5" t="s">
        <v>4</v>
      </c>
      <c r="M5002" s="5" t="s">
        <v>5</v>
      </c>
      <c r="N5002" s="5" t="s">
        <v>5609</v>
      </c>
      <c r="O5002" s="18">
        <v>44510</v>
      </c>
      <c r="P5002" s="5" t="s">
        <v>7</v>
      </c>
      <c r="Q5002" s="19">
        <v>142447.85</v>
      </c>
      <c r="R5002" s="19">
        <v>142447.85</v>
      </c>
      <c r="S5002" s="19">
        <v>0</v>
      </c>
      <c r="T5002" s="19">
        <v>0</v>
      </c>
    </row>
    <row r="5003" spans="1:20" ht="29" outlineLevel="4" x14ac:dyDescent="0.35">
      <c r="A5003" s="9" t="s">
        <v>0</v>
      </c>
      <c r="B5003" s="9" t="s">
        <v>1</v>
      </c>
      <c r="C5003" s="12" t="s">
        <v>5600</v>
      </c>
      <c r="D5003" s="5" t="s">
        <v>5601</v>
      </c>
      <c r="E5003" s="9" t="s">
        <v>5601</v>
      </c>
      <c r="F5003" s="5" t="s">
        <v>12484</v>
      </c>
      <c r="G5003" s="5" t="s">
        <v>4</v>
      </c>
      <c r="H5003" s="5" t="s">
        <v>5604</v>
      </c>
      <c r="I5003" s="4" t="s">
        <v>5605</v>
      </c>
      <c r="J5003" s="5" t="s">
        <v>5602</v>
      </c>
      <c r="K5003" s="5" t="s">
        <v>4</v>
      </c>
      <c r="L5003" s="5" t="s">
        <v>4</v>
      </c>
      <c r="M5003" s="5" t="s">
        <v>5</v>
      </c>
      <c r="N5003" s="5" t="s">
        <v>5610</v>
      </c>
      <c r="O5003" s="18">
        <v>44546</v>
      </c>
      <c r="P5003" s="5" t="s">
        <v>7</v>
      </c>
      <c r="Q5003" s="19">
        <v>191631.51</v>
      </c>
      <c r="R5003" s="19">
        <v>191631.51</v>
      </c>
      <c r="S5003" s="19">
        <v>0</v>
      </c>
      <c r="T5003" s="19">
        <v>0</v>
      </c>
    </row>
    <row r="5004" spans="1:20" ht="29" outlineLevel="4" x14ac:dyDescent="0.35">
      <c r="A5004" s="9" t="s">
        <v>0</v>
      </c>
      <c r="B5004" s="9" t="s">
        <v>1</v>
      </c>
      <c r="C5004" s="12" t="s">
        <v>5600</v>
      </c>
      <c r="D5004" s="5" t="s">
        <v>5601</v>
      </c>
      <c r="E5004" s="9" t="s">
        <v>5601</v>
      </c>
      <c r="F5004" s="5" t="s">
        <v>12484</v>
      </c>
      <c r="G5004" s="5" t="s">
        <v>4</v>
      </c>
      <c r="H5004" s="5" t="s">
        <v>5604</v>
      </c>
      <c r="I5004" s="4" t="s">
        <v>5605</v>
      </c>
      <c r="J5004" s="5" t="s">
        <v>5602</v>
      </c>
      <c r="K5004" s="5" t="s">
        <v>4</v>
      </c>
      <c r="L5004" s="5" t="s">
        <v>4</v>
      </c>
      <c r="M5004" s="5" t="s">
        <v>5</v>
      </c>
      <c r="N5004" s="5" t="s">
        <v>5611</v>
      </c>
      <c r="O5004" s="18">
        <v>44575</v>
      </c>
      <c r="P5004" s="5" t="s">
        <v>7</v>
      </c>
      <c r="Q5004" s="19">
        <v>138606.95000000001</v>
      </c>
      <c r="R5004" s="19">
        <v>138606.95000000001</v>
      </c>
      <c r="S5004" s="19">
        <v>0</v>
      </c>
      <c r="T5004" s="19">
        <v>0</v>
      </c>
    </row>
    <row r="5005" spans="1:20" ht="29" outlineLevel="4" x14ac:dyDescent="0.35">
      <c r="A5005" s="9" t="s">
        <v>0</v>
      </c>
      <c r="B5005" s="9" t="s">
        <v>1</v>
      </c>
      <c r="C5005" s="12" t="s">
        <v>5600</v>
      </c>
      <c r="D5005" s="5" t="s">
        <v>5601</v>
      </c>
      <c r="E5005" s="9" t="s">
        <v>5601</v>
      </c>
      <c r="F5005" s="5" t="s">
        <v>12484</v>
      </c>
      <c r="G5005" s="5" t="s">
        <v>4</v>
      </c>
      <c r="H5005" s="5" t="s">
        <v>5604</v>
      </c>
      <c r="I5005" s="4" t="s">
        <v>5605</v>
      </c>
      <c r="J5005" s="5" t="s">
        <v>5602</v>
      </c>
      <c r="K5005" s="5" t="s">
        <v>4</v>
      </c>
      <c r="L5005" s="5" t="s">
        <v>4</v>
      </c>
      <c r="M5005" s="5" t="s">
        <v>5</v>
      </c>
      <c r="N5005" s="5" t="s">
        <v>5612</v>
      </c>
      <c r="O5005" s="18">
        <v>44599</v>
      </c>
      <c r="P5005" s="5" t="s">
        <v>7</v>
      </c>
      <c r="Q5005" s="19">
        <v>31345.09</v>
      </c>
      <c r="R5005" s="19">
        <v>31345.09</v>
      </c>
      <c r="S5005" s="19">
        <v>0</v>
      </c>
      <c r="T5005" s="19">
        <v>0</v>
      </c>
    </row>
    <row r="5006" spans="1:20" ht="29" outlineLevel="4" x14ac:dyDescent="0.35">
      <c r="A5006" s="9" t="s">
        <v>0</v>
      </c>
      <c r="B5006" s="9" t="s">
        <v>1</v>
      </c>
      <c r="C5006" s="12" t="s">
        <v>5600</v>
      </c>
      <c r="D5006" s="5" t="s">
        <v>5601</v>
      </c>
      <c r="E5006" s="9" t="s">
        <v>5601</v>
      </c>
      <c r="F5006" s="5" t="s">
        <v>12484</v>
      </c>
      <c r="G5006" s="5" t="s">
        <v>4</v>
      </c>
      <c r="H5006" s="5" t="s">
        <v>5604</v>
      </c>
      <c r="I5006" s="4" t="s">
        <v>5605</v>
      </c>
      <c r="J5006" s="5" t="s">
        <v>5602</v>
      </c>
      <c r="K5006" s="5" t="s">
        <v>4</v>
      </c>
      <c r="L5006" s="5" t="s">
        <v>4</v>
      </c>
      <c r="M5006" s="5" t="s">
        <v>5</v>
      </c>
      <c r="N5006" s="5" t="s">
        <v>5613</v>
      </c>
      <c r="O5006" s="18">
        <v>44629</v>
      </c>
      <c r="P5006" s="5" t="s">
        <v>7</v>
      </c>
      <c r="Q5006" s="19">
        <v>63335.03</v>
      </c>
      <c r="R5006" s="19">
        <v>63335.03</v>
      </c>
      <c r="S5006" s="19">
        <v>0</v>
      </c>
      <c r="T5006" s="19">
        <v>0</v>
      </c>
    </row>
    <row r="5007" spans="1:20" ht="29" outlineLevel="4" x14ac:dyDescent="0.35">
      <c r="A5007" s="9" t="s">
        <v>0</v>
      </c>
      <c r="B5007" s="9" t="s">
        <v>1</v>
      </c>
      <c r="C5007" s="12" t="s">
        <v>5600</v>
      </c>
      <c r="D5007" s="5" t="s">
        <v>5601</v>
      </c>
      <c r="E5007" s="9" t="s">
        <v>5601</v>
      </c>
      <c r="F5007" s="5" t="s">
        <v>12484</v>
      </c>
      <c r="G5007" s="5" t="s">
        <v>4</v>
      </c>
      <c r="H5007" s="5" t="s">
        <v>5604</v>
      </c>
      <c r="I5007" s="4" t="s">
        <v>5605</v>
      </c>
      <c r="J5007" s="5" t="s">
        <v>5602</v>
      </c>
      <c r="K5007" s="5" t="s">
        <v>4</v>
      </c>
      <c r="L5007" s="5" t="s">
        <v>4</v>
      </c>
      <c r="M5007" s="5" t="s">
        <v>5</v>
      </c>
      <c r="N5007" s="5" t="s">
        <v>5614</v>
      </c>
      <c r="O5007" s="18">
        <v>44669</v>
      </c>
      <c r="P5007" s="5" t="s">
        <v>7</v>
      </c>
      <c r="Q5007" s="19">
        <v>59343.63</v>
      </c>
      <c r="R5007" s="19">
        <v>59343.63</v>
      </c>
      <c r="S5007" s="19">
        <v>0</v>
      </c>
      <c r="T5007" s="19">
        <v>0</v>
      </c>
    </row>
    <row r="5008" spans="1:20" ht="29" outlineLevel="4" x14ac:dyDescent="0.35">
      <c r="A5008" s="9" t="s">
        <v>0</v>
      </c>
      <c r="B5008" s="9" t="s">
        <v>1</v>
      </c>
      <c r="C5008" s="12" t="s">
        <v>5600</v>
      </c>
      <c r="D5008" s="5" t="s">
        <v>5601</v>
      </c>
      <c r="E5008" s="9" t="s">
        <v>5601</v>
      </c>
      <c r="F5008" s="5" t="s">
        <v>12484</v>
      </c>
      <c r="G5008" s="5" t="s">
        <v>4</v>
      </c>
      <c r="H5008" s="5" t="s">
        <v>5604</v>
      </c>
      <c r="I5008" s="4" t="s">
        <v>5605</v>
      </c>
      <c r="J5008" s="5" t="s">
        <v>5602</v>
      </c>
      <c r="K5008" s="5" t="s">
        <v>4</v>
      </c>
      <c r="L5008" s="5" t="s">
        <v>4</v>
      </c>
      <c r="M5008" s="5" t="s">
        <v>5</v>
      </c>
      <c r="N5008" s="5" t="s">
        <v>5615</v>
      </c>
      <c r="O5008" s="18">
        <v>44697</v>
      </c>
      <c r="P5008" s="5" t="s">
        <v>7</v>
      </c>
      <c r="Q5008" s="19">
        <v>28177.18</v>
      </c>
      <c r="R5008" s="19">
        <v>28177.18</v>
      </c>
      <c r="S5008" s="19">
        <v>0</v>
      </c>
      <c r="T5008" s="19">
        <v>0</v>
      </c>
    </row>
    <row r="5009" spans="1:20" ht="29" outlineLevel="4" x14ac:dyDescent="0.35">
      <c r="A5009" s="9" t="s">
        <v>0</v>
      </c>
      <c r="B5009" s="9" t="s">
        <v>1</v>
      </c>
      <c r="C5009" s="12" t="s">
        <v>5600</v>
      </c>
      <c r="D5009" s="5" t="s">
        <v>5601</v>
      </c>
      <c r="E5009" s="9" t="s">
        <v>5601</v>
      </c>
      <c r="F5009" s="5" t="s">
        <v>12484</v>
      </c>
      <c r="G5009" s="5" t="s">
        <v>4</v>
      </c>
      <c r="H5009" s="5" t="s">
        <v>5604</v>
      </c>
      <c r="I5009" s="4" t="s">
        <v>5605</v>
      </c>
      <c r="J5009" s="5" t="s">
        <v>5602</v>
      </c>
      <c r="K5009" s="5" t="s">
        <v>4</v>
      </c>
      <c r="L5009" s="5" t="s">
        <v>4</v>
      </c>
      <c r="M5009" s="5" t="s">
        <v>5</v>
      </c>
      <c r="N5009" s="5" t="s">
        <v>5616</v>
      </c>
      <c r="O5009" s="18">
        <v>44728</v>
      </c>
      <c r="P5009" s="5" t="s">
        <v>7</v>
      </c>
      <c r="Q5009" s="19">
        <v>84224.22</v>
      </c>
      <c r="R5009" s="19">
        <v>84224.22</v>
      </c>
      <c r="S5009" s="19">
        <v>0</v>
      </c>
      <c r="T5009" s="19">
        <v>0</v>
      </c>
    </row>
    <row r="5010" spans="1:20" outlineLevel="3" x14ac:dyDescent="0.35">
      <c r="H5010" s="1" t="s">
        <v>11847</v>
      </c>
      <c r="O5010" s="18"/>
      <c r="Q5010" s="19">
        <f>SUBTOTAL(9,Q4998:Q5009)</f>
        <v>1473856.7999999998</v>
      </c>
      <c r="R5010" s="19">
        <f>SUBTOTAL(9,R4998:R5009)</f>
        <v>1473856.7999999998</v>
      </c>
      <c r="S5010" s="19">
        <f>SUBTOTAL(9,S4998:S5009)</f>
        <v>0</v>
      </c>
      <c r="T5010" s="19">
        <f>SUBTOTAL(9,T4998:T5009)</f>
        <v>0</v>
      </c>
    </row>
    <row r="5011" spans="1:20" ht="29" outlineLevel="4" x14ac:dyDescent="0.35">
      <c r="A5011" s="9" t="s">
        <v>0</v>
      </c>
      <c r="B5011" s="9" t="s">
        <v>1</v>
      </c>
      <c r="C5011" s="12" t="s">
        <v>5600</v>
      </c>
      <c r="D5011" s="5" t="s">
        <v>5601</v>
      </c>
      <c r="E5011" s="9" t="s">
        <v>5601</v>
      </c>
      <c r="F5011" s="5" t="s">
        <v>4</v>
      </c>
      <c r="G5011" s="5" t="s">
        <v>12472</v>
      </c>
      <c r="H5011" s="5" t="s">
        <v>5618</v>
      </c>
      <c r="I5011" s="4" t="s">
        <v>5619</v>
      </c>
      <c r="J5011" s="5" t="s">
        <v>4</v>
      </c>
      <c r="K5011" s="5" t="s">
        <v>4</v>
      </c>
      <c r="L5011" s="5" t="s">
        <v>4</v>
      </c>
      <c r="M5011" s="5" t="s">
        <v>5</v>
      </c>
      <c r="N5011" s="5" t="s">
        <v>5617</v>
      </c>
      <c r="O5011" s="18">
        <v>44707</v>
      </c>
      <c r="P5011" s="5" t="s">
        <v>7</v>
      </c>
      <c r="Q5011" s="19">
        <v>475392.5</v>
      </c>
      <c r="R5011" s="19">
        <v>0</v>
      </c>
      <c r="S5011" s="19">
        <v>475392.5</v>
      </c>
      <c r="T5011" s="19">
        <v>0</v>
      </c>
    </row>
    <row r="5012" spans="1:20" outlineLevel="3" x14ac:dyDescent="0.35">
      <c r="H5012" s="1" t="s">
        <v>11848</v>
      </c>
      <c r="O5012" s="18"/>
      <c r="Q5012" s="19">
        <f>SUBTOTAL(9,Q5011:Q5011)</f>
        <v>475392.5</v>
      </c>
      <c r="R5012" s="19">
        <f>SUBTOTAL(9,R5011:R5011)</f>
        <v>0</v>
      </c>
      <c r="S5012" s="19">
        <f>SUBTOTAL(9,S5011:S5011)</f>
        <v>475392.5</v>
      </c>
      <c r="T5012" s="19">
        <f>SUBTOTAL(9,T5011:T5011)</f>
        <v>0</v>
      </c>
    </row>
    <row r="5013" spans="1:20" outlineLevel="2" x14ac:dyDescent="0.35">
      <c r="C5013" s="11" t="s">
        <v>10403</v>
      </c>
      <c r="O5013" s="18"/>
      <c r="Q5013" s="19">
        <f>SUBTOTAL(9,Q4998:Q5011)</f>
        <v>1949249.2999999998</v>
      </c>
      <c r="R5013" s="19">
        <f>SUBTOTAL(9,R4998:R5011)</f>
        <v>1473856.7999999998</v>
      </c>
      <c r="S5013" s="19">
        <f>SUBTOTAL(9,S4998:S5011)</f>
        <v>475392.5</v>
      </c>
      <c r="T5013" s="19">
        <f>SUBTOTAL(9,T4998:T5011)</f>
        <v>0</v>
      </c>
    </row>
    <row r="5014" spans="1:20" ht="29" outlineLevel="4" x14ac:dyDescent="0.35">
      <c r="A5014" s="9" t="s">
        <v>141</v>
      </c>
      <c r="B5014" s="9" t="s">
        <v>142</v>
      </c>
      <c r="C5014" s="12" t="s">
        <v>5620</v>
      </c>
      <c r="D5014" s="5" t="s">
        <v>5621</v>
      </c>
      <c r="E5014" s="9" t="s">
        <v>5621</v>
      </c>
      <c r="F5014" s="5" t="s">
        <v>4</v>
      </c>
      <c r="G5014" s="5" t="s">
        <v>12491</v>
      </c>
      <c r="H5014" s="5" t="s">
        <v>5625</v>
      </c>
      <c r="I5014" s="4" t="s">
        <v>5626</v>
      </c>
      <c r="J5014" s="5" t="s">
        <v>5622</v>
      </c>
      <c r="K5014" s="5" t="s">
        <v>4</v>
      </c>
      <c r="L5014" s="5" t="s">
        <v>4</v>
      </c>
      <c r="M5014" s="5" t="s">
        <v>5</v>
      </c>
      <c r="N5014" s="5" t="s">
        <v>5623</v>
      </c>
      <c r="O5014" s="18">
        <v>44550</v>
      </c>
      <c r="P5014" s="5" t="s">
        <v>5624</v>
      </c>
      <c r="Q5014" s="19">
        <v>27922.44</v>
      </c>
      <c r="R5014" s="19">
        <v>0</v>
      </c>
      <c r="S5014" s="19">
        <v>27922.44</v>
      </c>
      <c r="T5014" s="19">
        <v>0</v>
      </c>
    </row>
    <row r="5015" spans="1:20" ht="29" outlineLevel="4" x14ac:dyDescent="0.35">
      <c r="A5015" s="9" t="s">
        <v>141</v>
      </c>
      <c r="B5015" s="9" t="s">
        <v>142</v>
      </c>
      <c r="C5015" s="12" t="s">
        <v>5620</v>
      </c>
      <c r="D5015" s="5" t="s">
        <v>5621</v>
      </c>
      <c r="E5015" s="9" t="s">
        <v>5621</v>
      </c>
      <c r="F5015" s="5" t="s">
        <v>4</v>
      </c>
      <c r="G5015" s="5" t="s">
        <v>12491</v>
      </c>
      <c r="H5015" s="5" t="s">
        <v>5625</v>
      </c>
      <c r="I5015" s="4" t="s">
        <v>5626</v>
      </c>
      <c r="J5015" s="5" t="s">
        <v>5622</v>
      </c>
      <c r="K5015" s="5" t="s">
        <v>4</v>
      </c>
      <c r="L5015" s="5" t="s">
        <v>4</v>
      </c>
      <c r="M5015" s="5" t="s">
        <v>5</v>
      </c>
      <c r="N5015" s="5" t="s">
        <v>5627</v>
      </c>
      <c r="O5015" s="18">
        <v>44634</v>
      </c>
      <c r="P5015" s="5" t="s">
        <v>5628</v>
      </c>
      <c r="Q5015" s="19">
        <v>47014.71</v>
      </c>
      <c r="R5015" s="19">
        <v>0</v>
      </c>
      <c r="S5015" s="19">
        <v>47014.71</v>
      </c>
      <c r="T5015" s="19">
        <v>0</v>
      </c>
    </row>
    <row r="5016" spans="1:20" outlineLevel="3" x14ac:dyDescent="0.35">
      <c r="H5016" s="1" t="s">
        <v>11849</v>
      </c>
      <c r="O5016" s="18"/>
      <c r="Q5016" s="19">
        <f>SUBTOTAL(9,Q5014:Q5015)</f>
        <v>74937.149999999994</v>
      </c>
      <c r="R5016" s="19">
        <f>SUBTOTAL(9,R5014:R5015)</f>
        <v>0</v>
      </c>
      <c r="S5016" s="19">
        <f>SUBTOTAL(9,S5014:S5015)</f>
        <v>74937.149999999994</v>
      </c>
      <c r="T5016" s="19">
        <f>SUBTOTAL(9,T5014:T5015)</f>
        <v>0</v>
      </c>
    </row>
    <row r="5017" spans="1:20" ht="29" outlineLevel="4" x14ac:dyDescent="0.35">
      <c r="A5017" s="9" t="s">
        <v>97</v>
      </c>
      <c r="B5017" s="9" t="s">
        <v>98</v>
      </c>
      <c r="C5017" s="12" t="s">
        <v>5620</v>
      </c>
      <c r="D5017" s="5" t="s">
        <v>5629</v>
      </c>
      <c r="E5017" s="9" t="s">
        <v>5629</v>
      </c>
      <c r="F5017" s="5" t="s">
        <v>12484</v>
      </c>
      <c r="G5017" s="5" t="s">
        <v>4</v>
      </c>
      <c r="H5017" s="5" t="s">
        <v>5632</v>
      </c>
      <c r="I5017" s="4" t="s">
        <v>5633</v>
      </c>
      <c r="J5017" s="5" t="s">
        <v>5630</v>
      </c>
      <c r="K5017" s="5" t="s">
        <v>4</v>
      </c>
      <c r="L5017" s="5" t="s">
        <v>4</v>
      </c>
      <c r="M5017" s="5" t="s">
        <v>5</v>
      </c>
      <c r="N5017" s="5" t="s">
        <v>5631</v>
      </c>
      <c r="O5017" s="18">
        <v>44498</v>
      </c>
      <c r="P5017" s="5" t="s">
        <v>7</v>
      </c>
      <c r="Q5017" s="19">
        <v>4635.78</v>
      </c>
      <c r="R5017" s="19">
        <v>4635.78</v>
      </c>
      <c r="S5017" s="19">
        <v>0</v>
      </c>
      <c r="T5017" s="19">
        <v>0</v>
      </c>
    </row>
    <row r="5018" spans="1:20" outlineLevel="3" x14ac:dyDescent="0.35">
      <c r="H5018" s="1" t="s">
        <v>11850</v>
      </c>
      <c r="O5018" s="18"/>
      <c r="Q5018" s="19">
        <f>SUBTOTAL(9,Q5017:Q5017)</f>
        <v>4635.78</v>
      </c>
      <c r="R5018" s="19">
        <f>SUBTOTAL(9,R5017:R5017)</f>
        <v>4635.78</v>
      </c>
      <c r="S5018" s="19">
        <f>SUBTOTAL(9,S5017:S5017)</f>
        <v>0</v>
      </c>
      <c r="T5018" s="19">
        <f>SUBTOTAL(9,T5017:T5017)</f>
        <v>0</v>
      </c>
    </row>
    <row r="5019" spans="1:20" ht="29" outlineLevel="4" x14ac:dyDescent="0.35">
      <c r="A5019" s="9" t="s">
        <v>97</v>
      </c>
      <c r="B5019" s="9" t="s">
        <v>98</v>
      </c>
      <c r="C5019" s="12" t="s">
        <v>5620</v>
      </c>
      <c r="D5019" s="5" t="s">
        <v>5629</v>
      </c>
      <c r="E5019" s="9" t="s">
        <v>5629</v>
      </c>
      <c r="F5019" s="5" t="s">
        <v>12484</v>
      </c>
      <c r="G5019" s="5" t="s">
        <v>4</v>
      </c>
      <c r="H5019" s="5" t="s">
        <v>5635</v>
      </c>
      <c r="I5019" s="4" t="s">
        <v>5636</v>
      </c>
      <c r="J5019" s="5" t="s">
        <v>5630</v>
      </c>
      <c r="K5019" s="5" t="s">
        <v>4</v>
      </c>
      <c r="L5019" s="5" t="s">
        <v>4</v>
      </c>
      <c r="M5019" s="5" t="s">
        <v>5</v>
      </c>
      <c r="N5019" s="5" t="s">
        <v>5634</v>
      </c>
      <c r="O5019" s="18">
        <v>44462</v>
      </c>
      <c r="P5019" s="5" t="s">
        <v>7</v>
      </c>
      <c r="Q5019" s="19">
        <v>270948.53999999998</v>
      </c>
      <c r="R5019" s="19">
        <v>270948.53999999998</v>
      </c>
      <c r="S5019" s="19">
        <v>0</v>
      </c>
      <c r="T5019" s="19">
        <v>0</v>
      </c>
    </row>
    <row r="5020" spans="1:20" ht="29" outlineLevel="4" x14ac:dyDescent="0.35">
      <c r="A5020" s="9" t="s">
        <v>97</v>
      </c>
      <c r="B5020" s="9" t="s">
        <v>98</v>
      </c>
      <c r="C5020" s="12" t="s">
        <v>5620</v>
      </c>
      <c r="D5020" s="5" t="s">
        <v>5629</v>
      </c>
      <c r="E5020" s="9" t="s">
        <v>5629</v>
      </c>
      <c r="F5020" s="5" t="s">
        <v>12484</v>
      </c>
      <c r="G5020" s="5" t="s">
        <v>4</v>
      </c>
      <c r="H5020" s="5" t="s">
        <v>5635</v>
      </c>
      <c r="I5020" s="4" t="s">
        <v>5636</v>
      </c>
      <c r="J5020" s="5" t="s">
        <v>5630</v>
      </c>
      <c r="K5020" s="5" t="s">
        <v>4</v>
      </c>
      <c r="L5020" s="5" t="s">
        <v>4</v>
      </c>
      <c r="M5020" s="5" t="s">
        <v>5</v>
      </c>
      <c r="N5020" s="5" t="s">
        <v>5637</v>
      </c>
      <c r="O5020" s="18">
        <v>44498</v>
      </c>
      <c r="P5020" s="5" t="s">
        <v>7</v>
      </c>
      <c r="Q5020" s="19">
        <v>51.46</v>
      </c>
      <c r="R5020" s="19">
        <v>51.46</v>
      </c>
      <c r="S5020" s="19">
        <v>0</v>
      </c>
      <c r="T5020" s="19">
        <v>0</v>
      </c>
    </row>
    <row r="5021" spans="1:20" outlineLevel="3" x14ac:dyDescent="0.35">
      <c r="H5021" s="1" t="s">
        <v>11851</v>
      </c>
      <c r="O5021" s="18"/>
      <c r="Q5021" s="19">
        <f>SUBTOTAL(9,Q5019:Q5020)</f>
        <v>271000</v>
      </c>
      <c r="R5021" s="19">
        <f>SUBTOTAL(9,R5019:R5020)</f>
        <v>271000</v>
      </c>
      <c r="S5021" s="19">
        <f>SUBTOTAL(9,S5019:S5020)</f>
        <v>0</v>
      </c>
      <c r="T5021" s="19">
        <f>SUBTOTAL(9,T5019:T5020)</f>
        <v>0</v>
      </c>
    </row>
    <row r="5022" spans="1:20" ht="29" outlineLevel="4" x14ac:dyDescent="0.35">
      <c r="A5022" s="9" t="s">
        <v>97</v>
      </c>
      <c r="B5022" s="9" t="s">
        <v>98</v>
      </c>
      <c r="C5022" s="12" t="s">
        <v>5620</v>
      </c>
      <c r="D5022" s="5" t="s">
        <v>5629</v>
      </c>
      <c r="E5022" s="9" t="s">
        <v>5629</v>
      </c>
      <c r="F5022" s="5" t="s">
        <v>12484</v>
      </c>
      <c r="G5022" s="5" t="s">
        <v>4</v>
      </c>
      <c r="H5022" s="5" t="s">
        <v>5638</v>
      </c>
      <c r="I5022" s="4" t="s">
        <v>5639</v>
      </c>
      <c r="J5022" s="5" t="s">
        <v>5630</v>
      </c>
      <c r="K5022" s="5" t="s">
        <v>4</v>
      </c>
      <c r="L5022" s="5" t="s">
        <v>4</v>
      </c>
      <c r="M5022" s="5" t="s">
        <v>5</v>
      </c>
      <c r="N5022" s="5" t="s">
        <v>5631</v>
      </c>
      <c r="O5022" s="18">
        <v>44498</v>
      </c>
      <c r="P5022" s="5" t="s">
        <v>7</v>
      </c>
      <c r="Q5022" s="19">
        <v>12336.81</v>
      </c>
      <c r="R5022" s="19">
        <v>12336.81</v>
      </c>
      <c r="S5022" s="19">
        <v>0</v>
      </c>
      <c r="T5022" s="19">
        <v>0</v>
      </c>
    </row>
    <row r="5023" spans="1:20" ht="29" outlineLevel="4" x14ac:dyDescent="0.35">
      <c r="A5023" s="9" t="s">
        <v>97</v>
      </c>
      <c r="B5023" s="9" t="s">
        <v>98</v>
      </c>
      <c r="C5023" s="12" t="s">
        <v>5620</v>
      </c>
      <c r="D5023" s="5" t="s">
        <v>5629</v>
      </c>
      <c r="E5023" s="9" t="s">
        <v>5629</v>
      </c>
      <c r="F5023" s="5" t="s">
        <v>12484</v>
      </c>
      <c r="G5023" s="5" t="s">
        <v>4</v>
      </c>
      <c r="H5023" s="5" t="s">
        <v>5638</v>
      </c>
      <c r="I5023" s="4" t="s">
        <v>5639</v>
      </c>
      <c r="J5023" s="5" t="s">
        <v>5630</v>
      </c>
      <c r="K5023" s="5" t="s">
        <v>4</v>
      </c>
      <c r="L5023" s="5" t="s">
        <v>4</v>
      </c>
      <c r="M5023" s="5" t="s">
        <v>5</v>
      </c>
      <c r="N5023" s="5" t="s">
        <v>5637</v>
      </c>
      <c r="O5023" s="18">
        <v>44498</v>
      </c>
      <c r="P5023" s="5" t="s">
        <v>7</v>
      </c>
      <c r="Q5023" s="19">
        <v>14872.32</v>
      </c>
      <c r="R5023" s="19">
        <v>14872.32</v>
      </c>
      <c r="S5023" s="19">
        <v>0</v>
      </c>
      <c r="T5023" s="19">
        <v>0</v>
      </c>
    </row>
    <row r="5024" spans="1:20" outlineLevel="3" x14ac:dyDescent="0.35">
      <c r="H5024" s="1" t="s">
        <v>11852</v>
      </c>
      <c r="O5024" s="18"/>
      <c r="Q5024" s="19">
        <f>SUBTOTAL(9,Q5022:Q5023)</f>
        <v>27209.129999999997</v>
      </c>
      <c r="R5024" s="19">
        <f>SUBTOTAL(9,R5022:R5023)</f>
        <v>27209.129999999997</v>
      </c>
      <c r="S5024" s="19">
        <f>SUBTOTAL(9,S5022:S5023)</f>
        <v>0</v>
      </c>
      <c r="T5024" s="19">
        <f>SUBTOTAL(9,T5022:T5023)</f>
        <v>0</v>
      </c>
    </row>
    <row r="5025" spans="1:20" ht="29" outlineLevel="4" x14ac:dyDescent="0.35">
      <c r="A5025" s="9" t="s">
        <v>97</v>
      </c>
      <c r="B5025" s="9" t="s">
        <v>98</v>
      </c>
      <c r="C5025" s="12" t="s">
        <v>5620</v>
      </c>
      <c r="D5025" s="5" t="s">
        <v>5629</v>
      </c>
      <c r="E5025" s="9" t="s">
        <v>5629</v>
      </c>
      <c r="F5025" s="5" t="s">
        <v>12484</v>
      </c>
      <c r="G5025" s="5" t="s">
        <v>4</v>
      </c>
      <c r="H5025" s="5" t="s">
        <v>5641</v>
      </c>
      <c r="I5025" s="4" t="s">
        <v>5642</v>
      </c>
      <c r="J5025" s="5" t="s">
        <v>5630</v>
      </c>
      <c r="K5025" s="5" t="s">
        <v>4</v>
      </c>
      <c r="L5025" s="5" t="s">
        <v>4</v>
      </c>
      <c r="M5025" s="5" t="s">
        <v>5</v>
      </c>
      <c r="N5025" s="5" t="s">
        <v>5640</v>
      </c>
      <c r="O5025" s="18">
        <v>44462</v>
      </c>
      <c r="P5025" s="5" t="s">
        <v>7</v>
      </c>
      <c r="Q5025" s="19">
        <v>41178.42</v>
      </c>
      <c r="R5025" s="19">
        <v>41178.42</v>
      </c>
      <c r="S5025" s="19">
        <v>0</v>
      </c>
      <c r="T5025" s="19">
        <v>0</v>
      </c>
    </row>
    <row r="5026" spans="1:20" outlineLevel="3" x14ac:dyDescent="0.35">
      <c r="H5026" s="1" t="s">
        <v>11853</v>
      </c>
      <c r="O5026" s="18"/>
      <c r="Q5026" s="19">
        <f>SUBTOTAL(9,Q5025:Q5025)</f>
        <v>41178.42</v>
      </c>
      <c r="R5026" s="19">
        <f>SUBTOTAL(9,R5025:R5025)</f>
        <v>41178.42</v>
      </c>
      <c r="S5026" s="19">
        <f>SUBTOTAL(9,S5025:S5025)</f>
        <v>0</v>
      </c>
      <c r="T5026" s="19">
        <f>SUBTOTAL(9,T5025:T5025)</f>
        <v>0</v>
      </c>
    </row>
    <row r="5027" spans="1:20" ht="29" outlineLevel="4" x14ac:dyDescent="0.35">
      <c r="A5027" s="9" t="s">
        <v>97</v>
      </c>
      <c r="B5027" s="9" t="s">
        <v>98</v>
      </c>
      <c r="C5027" s="12" t="s">
        <v>5620</v>
      </c>
      <c r="D5027" s="5" t="s">
        <v>5629</v>
      </c>
      <c r="E5027" s="9" t="s">
        <v>5629</v>
      </c>
      <c r="F5027" s="5" t="s">
        <v>12484</v>
      </c>
      <c r="G5027" s="5" t="s">
        <v>4</v>
      </c>
      <c r="H5027" s="5" t="s">
        <v>5644</v>
      </c>
      <c r="I5027" s="4" t="s">
        <v>5645</v>
      </c>
      <c r="J5027" s="5" t="s">
        <v>4</v>
      </c>
      <c r="K5027" s="5" t="s">
        <v>4</v>
      </c>
      <c r="L5027" s="5" t="s">
        <v>4</v>
      </c>
      <c r="M5027" s="5" t="s">
        <v>5</v>
      </c>
      <c r="N5027" s="5" t="s">
        <v>5643</v>
      </c>
      <c r="O5027" s="18">
        <v>44384</v>
      </c>
      <c r="P5027" s="5" t="s">
        <v>7</v>
      </c>
      <c r="Q5027" s="19">
        <v>107411.23</v>
      </c>
      <c r="R5027" s="19">
        <v>107411.23</v>
      </c>
      <c r="S5027" s="19">
        <v>0</v>
      </c>
      <c r="T5027" s="19">
        <v>0</v>
      </c>
    </row>
    <row r="5028" spans="1:20" outlineLevel="3" x14ac:dyDescent="0.35">
      <c r="H5028" s="1" t="s">
        <v>11854</v>
      </c>
      <c r="O5028" s="18"/>
      <c r="Q5028" s="19">
        <f>SUBTOTAL(9,Q5027:Q5027)</f>
        <v>107411.23</v>
      </c>
      <c r="R5028" s="19">
        <f>SUBTOTAL(9,R5027:R5027)</f>
        <v>107411.23</v>
      </c>
      <c r="S5028" s="19">
        <f>SUBTOTAL(9,S5027:S5027)</f>
        <v>0</v>
      </c>
      <c r="T5028" s="19">
        <f>SUBTOTAL(9,T5027:T5027)</f>
        <v>0</v>
      </c>
    </row>
    <row r="5029" spans="1:20" ht="29" outlineLevel="4" x14ac:dyDescent="0.35">
      <c r="A5029" s="9" t="s">
        <v>97</v>
      </c>
      <c r="B5029" s="9" t="s">
        <v>98</v>
      </c>
      <c r="C5029" s="12" t="s">
        <v>5620</v>
      </c>
      <c r="D5029" s="5" t="s">
        <v>5629</v>
      </c>
      <c r="E5029" s="9" t="s">
        <v>5629</v>
      </c>
      <c r="F5029" s="5" t="s">
        <v>12484</v>
      </c>
      <c r="G5029" s="5" t="s">
        <v>4</v>
      </c>
      <c r="H5029" s="5" t="s">
        <v>5647</v>
      </c>
      <c r="I5029" s="4" t="s">
        <v>5648</v>
      </c>
      <c r="J5029" s="5" t="s">
        <v>5630</v>
      </c>
      <c r="K5029" s="5" t="s">
        <v>4</v>
      </c>
      <c r="L5029" s="5" t="s">
        <v>4</v>
      </c>
      <c r="M5029" s="5" t="s">
        <v>5</v>
      </c>
      <c r="N5029" s="5" t="s">
        <v>5646</v>
      </c>
      <c r="O5029" s="18">
        <v>44739</v>
      </c>
      <c r="P5029" s="5" t="s">
        <v>7</v>
      </c>
      <c r="Q5029" s="19">
        <v>82035.78</v>
      </c>
      <c r="R5029" s="19">
        <v>82035.78</v>
      </c>
      <c r="S5029" s="19">
        <v>0</v>
      </c>
      <c r="T5029" s="19">
        <v>0</v>
      </c>
    </row>
    <row r="5030" spans="1:20" outlineLevel="3" x14ac:dyDescent="0.35">
      <c r="H5030" s="1" t="s">
        <v>11855</v>
      </c>
      <c r="O5030" s="18"/>
      <c r="Q5030" s="19">
        <f>SUBTOTAL(9,Q5029:Q5029)</f>
        <v>82035.78</v>
      </c>
      <c r="R5030" s="19">
        <f>SUBTOTAL(9,R5029:R5029)</f>
        <v>82035.78</v>
      </c>
      <c r="S5030" s="19">
        <f>SUBTOTAL(9,S5029:S5029)</f>
        <v>0</v>
      </c>
      <c r="T5030" s="19">
        <f>SUBTOTAL(9,T5029:T5029)</f>
        <v>0</v>
      </c>
    </row>
    <row r="5031" spans="1:20" ht="29" outlineLevel="4" x14ac:dyDescent="0.35">
      <c r="A5031" s="9" t="s">
        <v>141</v>
      </c>
      <c r="B5031" s="9" t="s">
        <v>142</v>
      </c>
      <c r="C5031" s="12" t="s">
        <v>5620</v>
      </c>
      <c r="D5031" s="5" t="s">
        <v>5621</v>
      </c>
      <c r="E5031" s="9" t="s">
        <v>5621</v>
      </c>
      <c r="F5031" s="5" t="s">
        <v>4</v>
      </c>
      <c r="G5031" s="5" t="s">
        <v>1006</v>
      </c>
      <c r="H5031" s="5" t="s">
        <v>5651</v>
      </c>
      <c r="I5031" s="4" t="s">
        <v>5652</v>
      </c>
      <c r="J5031" s="5" t="s">
        <v>5622</v>
      </c>
      <c r="K5031" s="5" t="s">
        <v>4</v>
      </c>
      <c r="L5031" s="5" t="s">
        <v>4</v>
      </c>
      <c r="M5031" s="5" t="s">
        <v>5</v>
      </c>
      <c r="N5031" s="5" t="s">
        <v>5649</v>
      </c>
      <c r="O5031" s="18">
        <v>44438</v>
      </c>
      <c r="P5031" s="5" t="s">
        <v>5650</v>
      </c>
      <c r="Q5031" s="19">
        <v>31975.25</v>
      </c>
      <c r="R5031" s="19">
        <v>0</v>
      </c>
      <c r="S5031" s="19">
        <v>31975.25</v>
      </c>
      <c r="T5031" s="19">
        <v>0</v>
      </c>
    </row>
    <row r="5032" spans="1:20" ht="29" outlineLevel="4" x14ac:dyDescent="0.35">
      <c r="A5032" s="9" t="s">
        <v>141</v>
      </c>
      <c r="B5032" s="9" t="s">
        <v>142</v>
      </c>
      <c r="C5032" s="12" t="s">
        <v>5620</v>
      </c>
      <c r="D5032" s="5" t="s">
        <v>5621</v>
      </c>
      <c r="E5032" s="9" t="s">
        <v>5621</v>
      </c>
      <c r="F5032" s="5" t="s">
        <v>12492</v>
      </c>
      <c r="G5032" s="5" t="s">
        <v>4</v>
      </c>
      <c r="H5032" s="5" t="s">
        <v>5651</v>
      </c>
      <c r="I5032" s="4" t="s">
        <v>5652</v>
      </c>
      <c r="J5032" s="5" t="s">
        <v>5622</v>
      </c>
      <c r="K5032" s="5" t="s">
        <v>4</v>
      </c>
      <c r="L5032" s="5" t="s">
        <v>4</v>
      </c>
      <c r="M5032" s="5" t="s">
        <v>5</v>
      </c>
      <c r="N5032" s="5" t="s">
        <v>5649</v>
      </c>
      <c r="O5032" s="18">
        <v>44438</v>
      </c>
      <c r="P5032" s="5" t="s">
        <v>5650</v>
      </c>
      <c r="Q5032" s="19">
        <v>19800.07</v>
      </c>
      <c r="R5032" s="19">
        <v>19800.07</v>
      </c>
      <c r="S5032" s="19">
        <v>0</v>
      </c>
      <c r="T5032" s="19">
        <v>0</v>
      </c>
    </row>
    <row r="5033" spans="1:20" outlineLevel="3" x14ac:dyDescent="0.35">
      <c r="H5033" s="1" t="s">
        <v>11856</v>
      </c>
      <c r="O5033" s="18"/>
      <c r="Q5033" s="19">
        <f>SUBTOTAL(9,Q5031:Q5032)</f>
        <v>51775.32</v>
      </c>
      <c r="R5033" s="19">
        <f>SUBTOTAL(9,R5031:R5032)</f>
        <v>19800.07</v>
      </c>
      <c r="S5033" s="19">
        <f>SUBTOTAL(9,S5031:S5032)</f>
        <v>31975.25</v>
      </c>
      <c r="T5033" s="19">
        <f>SUBTOTAL(9,T5031:T5032)</f>
        <v>0</v>
      </c>
    </row>
    <row r="5034" spans="1:20" outlineLevel="4" x14ac:dyDescent="0.35">
      <c r="A5034" s="9" t="s">
        <v>97</v>
      </c>
      <c r="B5034" s="9" t="s">
        <v>98</v>
      </c>
      <c r="C5034" s="12" t="s">
        <v>5620</v>
      </c>
      <c r="D5034" s="5" t="s">
        <v>5629</v>
      </c>
      <c r="E5034" s="9" t="s">
        <v>5629</v>
      </c>
      <c r="F5034" s="5" t="s">
        <v>12484</v>
      </c>
      <c r="G5034" s="5" t="s">
        <v>4</v>
      </c>
      <c r="H5034" s="5" t="s">
        <v>5654</v>
      </c>
      <c r="I5034" s="4" t="s">
        <v>5655</v>
      </c>
      <c r="J5034" s="5" t="s">
        <v>4</v>
      </c>
      <c r="K5034" s="5" t="s">
        <v>4</v>
      </c>
      <c r="L5034" s="5" t="s">
        <v>4</v>
      </c>
      <c r="M5034" s="5" t="s">
        <v>5</v>
      </c>
      <c r="N5034" s="5" t="s">
        <v>5653</v>
      </c>
      <c r="O5034" s="18">
        <v>44390</v>
      </c>
      <c r="P5034" s="5" t="s">
        <v>7</v>
      </c>
      <c r="Q5034" s="19">
        <v>74461.58</v>
      </c>
      <c r="R5034" s="19">
        <v>74461.58</v>
      </c>
      <c r="S5034" s="19">
        <v>0</v>
      </c>
      <c r="T5034" s="19">
        <v>0</v>
      </c>
    </row>
    <row r="5035" spans="1:20" outlineLevel="3" x14ac:dyDescent="0.35">
      <c r="H5035" s="1" t="s">
        <v>11857</v>
      </c>
      <c r="O5035" s="18"/>
      <c r="Q5035" s="19">
        <f>SUBTOTAL(9,Q5034:Q5034)</f>
        <v>74461.58</v>
      </c>
      <c r="R5035" s="19">
        <f>SUBTOTAL(9,R5034:R5034)</f>
        <v>74461.58</v>
      </c>
      <c r="S5035" s="19">
        <f>SUBTOTAL(9,S5034:S5034)</f>
        <v>0</v>
      </c>
      <c r="T5035" s="19">
        <f>SUBTOTAL(9,T5034:T5034)</f>
        <v>0</v>
      </c>
    </row>
    <row r="5036" spans="1:20" ht="29" outlineLevel="4" x14ac:dyDescent="0.35">
      <c r="A5036" s="9" t="s">
        <v>97</v>
      </c>
      <c r="B5036" s="9" t="s">
        <v>98</v>
      </c>
      <c r="C5036" s="12" t="s">
        <v>5620</v>
      </c>
      <c r="D5036" s="5" t="s">
        <v>5629</v>
      </c>
      <c r="E5036" s="9" t="s">
        <v>5629</v>
      </c>
      <c r="F5036" s="5" t="s">
        <v>12484</v>
      </c>
      <c r="G5036" s="5" t="s">
        <v>4</v>
      </c>
      <c r="H5036" s="5" t="s">
        <v>5657</v>
      </c>
      <c r="I5036" s="4" t="s">
        <v>5658</v>
      </c>
      <c r="J5036" s="5" t="s">
        <v>4</v>
      </c>
      <c r="K5036" s="5" t="s">
        <v>4</v>
      </c>
      <c r="L5036" s="5" t="s">
        <v>4</v>
      </c>
      <c r="M5036" s="5" t="s">
        <v>5</v>
      </c>
      <c r="N5036" s="5" t="s">
        <v>5656</v>
      </c>
      <c r="O5036" s="18">
        <v>44390</v>
      </c>
      <c r="P5036" s="5" t="s">
        <v>7</v>
      </c>
      <c r="Q5036" s="19">
        <v>301560</v>
      </c>
      <c r="R5036" s="19">
        <v>301560</v>
      </c>
      <c r="S5036" s="19">
        <v>0</v>
      </c>
      <c r="T5036" s="19">
        <v>0</v>
      </c>
    </row>
    <row r="5037" spans="1:20" outlineLevel="3" x14ac:dyDescent="0.35">
      <c r="H5037" s="1" t="s">
        <v>11858</v>
      </c>
      <c r="O5037" s="18"/>
      <c r="Q5037" s="19">
        <f>SUBTOTAL(9,Q5036:Q5036)</f>
        <v>301560</v>
      </c>
      <c r="R5037" s="19">
        <f>SUBTOTAL(9,R5036:R5036)</f>
        <v>301560</v>
      </c>
      <c r="S5037" s="19">
        <f>SUBTOTAL(9,S5036:S5036)</f>
        <v>0</v>
      </c>
      <c r="T5037" s="19">
        <f>SUBTOTAL(9,T5036:T5036)</f>
        <v>0</v>
      </c>
    </row>
    <row r="5038" spans="1:20" ht="29" outlineLevel="4" x14ac:dyDescent="0.35">
      <c r="A5038" s="9" t="s">
        <v>97</v>
      </c>
      <c r="B5038" s="9" t="s">
        <v>98</v>
      </c>
      <c r="C5038" s="12" t="s">
        <v>5620</v>
      </c>
      <c r="D5038" s="5" t="s">
        <v>5629</v>
      </c>
      <c r="E5038" s="9" t="s">
        <v>5629</v>
      </c>
      <c r="F5038" s="5" t="s">
        <v>12484</v>
      </c>
      <c r="G5038" s="5" t="s">
        <v>4</v>
      </c>
      <c r="H5038" s="5" t="s">
        <v>5660</v>
      </c>
      <c r="I5038" s="4" t="s">
        <v>5661</v>
      </c>
      <c r="J5038" s="5" t="s">
        <v>4</v>
      </c>
      <c r="K5038" s="5" t="s">
        <v>4</v>
      </c>
      <c r="L5038" s="5" t="s">
        <v>4</v>
      </c>
      <c r="M5038" s="5" t="s">
        <v>5</v>
      </c>
      <c r="N5038" s="5" t="s">
        <v>5659</v>
      </c>
      <c r="O5038" s="18">
        <v>44487</v>
      </c>
      <c r="P5038" s="5" t="s">
        <v>7</v>
      </c>
      <c r="Q5038" s="19">
        <v>28484</v>
      </c>
      <c r="R5038" s="19">
        <v>28484</v>
      </c>
      <c r="S5038" s="19">
        <v>0</v>
      </c>
      <c r="T5038" s="19">
        <v>0</v>
      </c>
    </row>
    <row r="5039" spans="1:20" outlineLevel="3" x14ac:dyDescent="0.35">
      <c r="H5039" s="1" t="s">
        <v>11859</v>
      </c>
      <c r="O5039" s="18"/>
      <c r="Q5039" s="19">
        <f>SUBTOTAL(9,Q5038:Q5038)</f>
        <v>28484</v>
      </c>
      <c r="R5039" s="19">
        <f>SUBTOTAL(9,R5038:R5038)</f>
        <v>28484</v>
      </c>
      <c r="S5039" s="19">
        <f>SUBTOTAL(9,S5038:S5038)</f>
        <v>0</v>
      </c>
      <c r="T5039" s="19">
        <f>SUBTOTAL(9,T5038:T5038)</f>
        <v>0</v>
      </c>
    </row>
    <row r="5040" spans="1:20" ht="29" outlineLevel="4" x14ac:dyDescent="0.35">
      <c r="A5040" s="9" t="s">
        <v>97</v>
      </c>
      <c r="B5040" s="9" t="s">
        <v>98</v>
      </c>
      <c r="C5040" s="12" t="s">
        <v>5620</v>
      </c>
      <c r="D5040" s="5" t="s">
        <v>5629</v>
      </c>
      <c r="E5040" s="9" t="s">
        <v>5629</v>
      </c>
      <c r="F5040" s="5" t="s">
        <v>12484</v>
      </c>
      <c r="G5040" s="5" t="s">
        <v>4</v>
      </c>
      <c r="H5040" s="5" t="s">
        <v>5663</v>
      </c>
      <c r="I5040" s="4" t="s">
        <v>5664</v>
      </c>
      <c r="J5040" s="5" t="s">
        <v>4</v>
      </c>
      <c r="K5040" s="5" t="s">
        <v>4</v>
      </c>
      <c r="L5040" s="5" t="s">
        <v>4</v>
      </c>
      <c r="M5040" s="5" t="s">
        <v>5</v>
      </c>
      <c r="N5040" s="5" t="s">
        <v>5662</v>
      </c>
      <c r="O5040" s="18">
        <v>44545</v>
      </c>
      <c r="P5040" s="5" t="s">
        <v>7</v>
      </c>
      <c r="Q5040" s="19">
        <v>2089.86</v>
      </c>
      <c r="R5040" s="19">
        <v>2089.86</v>
      </c>
      <c r="S5040" s="19">
        <v>0</v>
      </c>
      <c r="T5040" s="19">
        <v>0</v>
      </c>
    </row>
    <row r="5041" spans="1:20" outlineLevel="3" x14ac:dyDescent="0.35">
      <c r="H5041" s="1" t="s">
        <v>11860</v>
      </c>
      <c r="O5041" s="18"/>
      <c r="Q5041" s="19">
        <f>SUBTOTAL(9,Q5040:Q5040)</f>
        <v>2089.86</v>
      </c>
      <c r="R5041" s="19">
        <f>SUBTOTAL(9,R5040:R5040)</f>
        <v>2089.86</v>
      </c>
      <c r="S5041" s="19">
        <f>SUBTOTAL(9,S5040:S5040)</f>
        <v>0</v>
      </c>
      <c r="T5041" s="19">
        <f>SUBTOTAL(9,T5040:T5040)</f>
        <v>0</v>
      </c>
    </row>
    <row r="5042" spans="1:20" ht="29" outlineLevel="4" x14ac:dyDescent="0.35">
      <c r="A5042" s="9" t="s">
        <v>97</v>
      </c>
      <c r="B5042" s="9" t="s">
        <v>98</v>
      </c>
      <c r="C5042" s="12" t="s">
        <v>5620</v>
      </c>
      <c r="D5042" s="5" t="s">
        <v>5629</v>
      </c>
      <c r="E5042" s="9" t="s">
        <v>5629</v>
      </c>
      <c r="F5042" s="5" t="s">
        <v>12484</v>
      </c>
      <c r="G5042" s="5" t="s">
        <v>4</v>
      </c>
      <c r="H5042" s="5" t="s">
        <v>5666</v>
      </c>
      <c r="I5042" s="4" t="s">
        <v>5667</v>
      </c>
      <c r="J5042" s="5" t="s">
        <v>4</v>
      </c>
      <c r="K5042" s="5" t="s">
        <v>4</v>
      </c>
      <c r="L5042" s="5" t="s">
        <v>4</v>
      </c>
      <c r="M5042" s="5" t="s">
        <v>5</v>
      </c>
      <c r="N5042" s="5" t="s">
        <v>5665</v>
      </c>
      <c r="O5042" s="18">
        <v>44487</v>
      </c>
      <c r="P5042" s="5" t="s">
        <v>7</v>
      </c>
      <c r="Q5042" s="19">
        <v>15146.3</v>
      </c>
      <c r="R5042" s="19">
        <v>15146.3</v>
      </c>
      <c r="S5042" s="19">
        <v>0</v>
      </c>
      <c r="T5042" s="19">
        <v>0</v>
      </c>
    </row>
    <row r="5043" spans="1:20" outlineLevel="3" x14ac:dyDescent="0.35">
      <c r="H5043" s="1" t="s">
        <v>11861</v>
      </c>
      <c r="O5043" s="18"/>
      <c r="Q5043" s="19">
        <f>SUBTOTAL(9,Q5042:Q5042)</f>
        <v>15146.3</v>
      </c>
      <c r="R5043" s="19">
        <f>SUBTOTAL(9,R5042:R5042)</f>
        <v>15146.3</v>
      </c>
      <c r="S5043" s="19">
        <f>SUBTOTAL(9,S5042:S5042)</f>
        <v>0</v>
      </c>
      <c r="T5043" s="19">
        <f>SUBTOTAL(9,T5042:T5042)</f>
        <v>0</v>
      </c>
    </row>
    <row r="5044" spans="1:20" outlineLevel="4" x14ac:dyDescent="0.35">
      <c r="A5044" s="9" t="s">
        <v>526</v>
      </c>
      <c r="B5044" s="9" t="s">
        <v>527</v>
      </c>
      <c r="C5044" s="12" t="s">
        <v>5620</v>
      </c>
      <c r="D5044" s="5" t="s">
        <v>5668</v>
      </c>
      <c r="E5044" s="9" t="s">
        <v>5668</v>
      </c>
      <c r="F5044" s="5" t="s">
        <v>566</v>
      </c>
      <c r="G5044" s="5" t="s">
        <v>4</v>
      </c>
      <c r="H5044" s="5" t="s">
        <v>5671</v>
      </c>
      <c r="I5044" s="4" t="s">
        <v>5672</v>
      </c>
      <c r="J5044" s="5" t="s">
        <v>4</v>
      </c>
      <c r="K5044" s="5" t="s">
        <v>4</v>
      </c>
      <c r="L5044" s="5" t="s">
        <v>4</v>
      </c>
      <c r="M5044" s="5" t="s">
        <v>5</v>
      </c>
      <c r="N5044" s="5" t="s">
        <v>5669</v>
      </c>
      <c r="O5044" s="18">
        <v>44406</v>
      </c>
      <c r="P5044" s="5" t="s">
        <v>5670</v>
      </c>
      <c r="Q5044" s="19">
        <f>8140.31+0.95</f>
        <v>8141.26</v>
      </c>
      <c r="R5044" s="19">
        <f>8140.31+0.95</f>
        <v>8141.26</v>
      </c>
      <c r="S5044" s="19">
        <v>0</v>
      </c>
      <c r="T5044" s="19">
        <v>0</v>
      </c>
    </row>
    <row r="5045" spans="1:20" outlineLevel="4" x14ac:dyDescent="0.35">
      <c r="A5045" s="9" t="s">
        <v>526</v>
      </c>
      <c r="B5045" s="9" t="s">
        <v>527</v>
      </c>
      <c r="C5045" s="12" t="s">
        <v>5620</v>
      </c>
      <c r="D5045" s="5" t="s">
        <v>5668</v>
      </c>
      <c r="E5045" s="9" t="s">
        <v>5668</v>
      </c>
      <c r="F5045" s="5" t="s">
        <v>566</v>
      </c>
      <c r="G5045" s="5" t="s">
        <v>4</v>
      </c>
      <c r="H5045" s="5" t="s">
        <v>5671</v>
      </c>
      <c r="I5045" s="4" t="s">
        <v>5672</v>
      </c>
      <c r="J5045" s="5" t="s">
        <v>4</v>
      </c>
      <c r="K5045" s="5" t="s">
        <v>4</v>
      </c>
      <c r="L5045" s="5" t="s">
        <v>4</v>
      </c>
      <c r="M5045" s="5" t="s">
        <v>5</v>
      </c>
      <c r="N5045" s="5" t="s">
        <v>5673</v>
      </c>
      <c r="O5045" s="18">
        <v>44427</v>
      </c>
      <c r="P5045" s="5" t="s">
        <v>5674</v>
      </c>
      <c r="Q5045" s="19">
        <v>30318.39</v>
      </c>
      <c r="R5045" s="19">
        <v>30318.39</v>
      </c>
      <c r="S5045" s="19">
        <v>0</v>
      </c>
      <c r="T5045" s="19">
        <v>0</v>
      </c>
    </row>
    <row r="5046" spans="1:20" outlineLevel="4" x14ac:dyDescent="0.35">
      <c r="A5046" s="9" t="s">
        <v>526</v>
      </c>
      <c r="B5046" s="9" t="s">
        <v>527</v>
      </c>
      <c r="C5046" s="12" t="s">
        <v>5620</v>
      </c>
      <c r="D5046" s="5" t="s">
        <v>5668</v>
      </c>
      <c r="E5046" s="9" t="s">
        <v>5668</v>
      </c>
      <c r="F5046" s="5" t="s">
        <v>566</v>
      </c>
      <c r="G5046" s="5" t="s">
        <v>4</v>
      </c>
      <c r="H5046" s="5" t="s">
        <v>5671</v>
      </c>
      <c r="I5046" s="4" t="s">
        <v>5672</v>
      </c>
      <c r="J5046" s="5" t="s">
        <v>4</v>
      </c>
      <c r="K5046" s="5" t="s">
        <v>4</v>
      </c>
      <c r="L5046" s="5" t="s">
        <v>4</v>
      </c>
      <c r="M5046" s="5" t="s">
        <v>5</v>
      </c>
      <c r="N5046" s="5" t="s">
        <v>5675</v>
      </c>
      <c r="O5046" s="18">
        <v>44441</v>
      </c>
      <c r="P5046" s="5" t="s">
        <v>5676</v>
      </c>
      <c r="Q5046" s="19">
        <v>22900.13</v>
      </c>
      <c r="R5046" s="19">
        <v>22900.13</v>
      </c>
      <c r="S5046" s="19">
        <v>0</v>
      </c>
      <c r="T5046" s="19">
        <v>0</v>
      </c>
    </row>
    <row r="5047" spans="1:20" outlineLevel="4" x14ac:dyDescent="0.35">
      <c r="A5047" s="9" t="s">
        <v>526</v>
      </c>
      <c r="B5047" s="9" t="s">
        <v>527</v>
      </c>
      <c r="C5047" s="12" t="s">
        <v>5620</v>
      </c>
      <c r="D5047" s="5" t="s">
        <v>5668</v>
      </c>
      <c r="E5047" s="9" t="s">
        <v>5668</v>
      </c>
      <c r="F5047" s="5" t="s">
        <v>566</v>
      </c>
      <c r="G5047" s="5" t="s">
        <v>4</v>
      </c>
      <c r="H5047" s="5" t="s">
        <v>5671</v>
      </c>
      <c r="I5047" s="4" t="s">
        <v>5672</v>
      </c>
      <c r="J5047" s="5" t="s">
        <v>4</v>
      </c>
      <c r="K5047" s="5" t="s">
        <v>4</v>
      </c>
      <c r="L5047" s="5" t="s">
        <v>4</v>
      </c>
      <c r="M5047" s="5" t="s">
        <v>5</v>
      </c>
      <c r="N5047" s="5" t="s">
        <v>5677</v>
      </c>
      <c r="O5047" s="18">
        <v>44524</v>
      </c>
      <c r="P5047" s="5" t="s">
        <v>5678</v>
      </c>
      <c r="Q5047" s="19">
        <v>32743.29</v>
      </c>
      <c r="R5047" s="19">
        <v>32743.29</v>
      </c>
      <c r="S5047" s="19">
        <v>0</v>
      </c>
      <c r="T5047" s="19">
        <v>0</v>
      </c>
    </row>
    <row r="5048" spans="1:20" outlineLevel="3" x14ac:dyDescent="0.35">
      <c r="H5048" s="1" t="s">
        <v>11862</v>
      </c>
      <c r="O5048" s="18"/>
      <c r="Q5048" s="19">
        <f>SUBTOTAL(9,Q5044:Q5047)</f>
        <v>94103.07</v>
      </c>
      <c r="R5048" s="19">
        <f>SUBTOTAL(9,R5044:R5047)</f>
        <v>94103.07</v>
      </c>
      <c r="S5048" s="19">
        <f>SUBTOTAL(9,S5044:S5047)</f>
        <v>0</v>
      </c>
      <c r="T5048" s="19">
        <f>SUBTOTAL(9,T5044:T5047)</f>
        <v>0</v>
      </c>
    </row>
    <row r="5049" spans="1:20" outlineLevel="4" x14ac:dyDescent="0.35">
      <c r="A5049" s="9" t="s">
        <v>526</v>
      </c>
      <c r="B5049" s="9" t="s">
        <v>527</v>
      </c>
      <c r="C5049" s="12" t="s">
        <v>5620</v>
      </c>
      <c r="D5049" s="5" t="s">
        <v>5668</v>
      </c>
      <c r="E5049" s="9" t="s">
        <v>5668</v>
      </c>
      <c r="F5049" s="5" t="s">
        <v>529</v>
      </c>
      <c r="G5049" s="5" t="s">
        <v>4</v>
      </c>
      <c r="H5049" s="5" t="s">
        <v>5681</v>
      </c>
      <c r="I5049" s="4" t="s">
        <v>5682</v>
      </c>
      <c r="J5049" s="5" t="s">
        <v>4</v>
      </c>
      <c r="K5049" s="5" t="s">
        <v>4</v>
      </c>
      <c r="L5049" s="5" t="s">
        <v>4</v>
      </c>
      <c r="M5049" s="5" t="s">
        <v>5</v>
      </c>
      <c r="N5049" s="5" t="s">
        <v>5679</v>
      </c>
      <c r="O5049" s="18">
        <v>44420</v>
      </c>
      <c r="P5049" s="5" t="s">
        <v>5680</v>
      </c>
      <c r="Q5049" s="19">
        <v>12051.41</v>
      </c>
      <c r="R5049" s="19">
        <v>12051.41</v>
      </c>
      <c r="S5049" s="19">
        <v>0</v>
      </c>
      <c r="T5049" s="19">
        <v>0</v>
      </c>
    </row>
    <row r="5050" spans="1:20" outlineLevel="4" x14ac:dyDescent="0.35">
      <c r="A5050" s="9" t="s">
        <v>526</v>
      </c>
      <c r="B5050" s="9" t="s">
        <v>527</v>
      </c>
      <c r="C5050" s="12" t="s">
        <v>5620</v>
      </c>
      <c r="D5050" s="5" t="s">
        <v>5668</v>
      </c>
      <c r="E5050" s="9" t="s">
        <v>5668</v>
      </c>
      <c r="F5050" s="5" t="s">
        <v>529</v>
      </c>
      <c r="G5050" s="5" t="s">
        <v>4</v>
      </c>
      <c r="H5050" s="5" t="s">
        <v>5681</v>
      </c>
      <c r="I5050" s="4" t="s">
        <v>5682</v>
      </c>
      <c r="J5050" s="5" t="s">
        <v>4</v>
      </c>
      <c r="K5050" s="5" t="s">
        <v>4</v>
      </c>
      <c r="L5050" s="5" t="s">
        <v>4</v>
      </c>
      <c r="M5050" s="5" t="s">
        <v>5</v>
      </c>
      <c r="N5050" s="5" t="s">
        <v>5683</v>
      </c>
      <c r="O5050" s="18">
        <v>44427</v>
      </c>
      <c r="P5050" s="5" t="s">
        <v>5674</v>
      </c>
      <c r="Q5050" s="19">
        <v>19795.259999999998</v>
      </c>
      <c r="R5050" s="19">
        <v>19795.259999999998</v>
      </c>
      <c r="S5050" s="19">
        <v>0</v>
      </c>
      <c r="T5050" s="19">
        <v>0</v>
      </c>
    </row>
    <row r="5051" spans="1:20" outlineLevel="4" x14ac:dyDescent="0.35">
      <c r="A5051" s="9" t="s">
        <v>526</v>
      </c>
      <c r="B5051" s="9" t="s">
        <v>527</v>
      </c>
      <c r="C5051" s="12" t="s">
        <v>5620</v>
      </c>
      <c r="D5051" s="5" t="s">
        <v>5668</v>
      </c>
      <c r="E5051" s="9" t="s">
        <v>5668</v>
      </c>
      <c r="F5051" s="5" t="s">
        <v>529</v>
      </c>
      <c r="G5051" s="5" t="s">
        <v>4</v>
      </c>
      <c r="H5051" s="5" t="s">
        <v>5681</v>
      </c>
      <c r="I5051" s="4" t="s">
        <v>5682</v>
      </c>
      <c r="J5051" s="5" t="s">
        <v>4</v>
      </c>
      <c r="K5051" s="5" t="s">
        <v>4</v>
      </c>
      <c r="L5051" s="5" t="s">
        <v>4</v>
      </c>
      <c r="M5051" s="5" t="s">
        <v>5</v>
      </c>
      <c r="N5051" s="5" t="s">
        <v>5684</v>
      </c>
      <c r="O5051" s="18">
        <v>44522</v>
      </c>
      <c r="P5051" s="5" t="s">
        <v>5685</v>
      </c>
      <c r="Q5051" s="19">
        <v>75052.86</v>
      </c>
      <c r="R5051" s="19">
        <v>75052.86</v>
      </c>
      <c r="S5051" s="19">
        <v>0</v>
      </c>
      <c r="T5051" s="19">
        <v>0</v>
      </c>
    </row>
    <row r="5052" spans="1:20" outlineLevel="3" x14ac:dyDescent="0.35">
      <c r="H5052" s="1" t="s">
        <v>11863</v>
      </c>
      <c r="O5052" s="18"/>
      <c r="Q5052" s="19">
        <f>SUBTOTAL(9,Q5049:Q5051)</f>
        <v>106899.53</v>
      </c>
      <c r="R5052" s="19">
        <f>SUBTOTAL(9,R5049:R5051)</f>
        <v>106899.53</v>
      </c>
      <c r="S5052" s="19">
        <f>SUBTOTAL(9,S5049:S5051)</f>
        <v>0</v>
      </c>
      <c r="T5052" s="19">
        <f>SUBTOTAL(9,T5049:T5051)</f>
        <v>0</v>
      </c>
    </row>
    <row r="5053" spans="1:20" ht="29" outlineLevel="4" x14ac:dyDescent="0.35">
      <c r="A5053" s="9" t="s">
        <v>526</v>
      </c>
      <c r="B5053" s="9" t="s">
        <v>527</v>
      </c>
      <c r="C5053" s="12" t="s">
        <v>5620</v>
      </c>
      <c r="D5053" s="5" t="s">
        <v>5668</v>
      </c>
      <c r="E5053" s="9" t="s">
        <v>5668</v>
      </c>
      <c r="F5053" s="5" t="s">
        <v>566</v>
      </c>
      <c r="G5053" s="5" t="s">
        <v>4</v>
      </c>
      <c r="H5053" s="5" t="s">
        <v>5688</v>
      </c>
      <c r="I5053" s="4" t="s">
        <v>5689</v>
      </c>
      <c r="J5053" s="5" t="s">
        <v>4</v>
      </c>
      <c r="K5053" s="5" t="s">
        <v>4</v>
      </c>
      <c r="L5053" s="5" t="s">
        <v>4</v>
      </c>
      <c r="M5053" s="5" t="s">
        <v>5</v>
      </c>
      <c r="N5053" s="5" t="s">
        <v>5690</v>
      </c>
      <c r="O5053" s="18">
        <v>44396</v>
      </c>
      <c r="P5053" s="5" t="s">
        <v>5691</v>
      </c>
      <c r="Q5053" s="19">
        <v>30236.82</v>
      </c>
      <c r="R5053" s="19">
        <v>30236.82</v>
      </c>
      <c r="S5053" s="19">
        <v>0</v>
      </c>
      <c r="T5053" s="19">
        <v>0</v>
      </c>
    </row>
    <row r="5054" spans="1:20" ht="29" outlineLevel="4" x14ac:dyDescent="0.35">
      <c r="A5054" s="9" t="s">
        <v>526</v>
      </c>
      <c r="B5054" s="9" t="s">
        <v>527</v>
      </c>
      <c r="C5054" s="12" t="s">
        <v>5620</v>
      </c>
      <c r="D5054" s="5" t="s">
        <v>5668</v>
      </c>
      <c r="E5054" s="9" t="s">
        <v>5668</v>
      </c>
      <c r="F5054" s="5" t="s">
        <v>566</v>
      </c>
      <c r="G5054" s="5" t="s">
        <v>4</v>
      </c>
      <c r="H5054" s="5" t="s">
        <v>5688</v>
      </c>
      <c r="I5054" s="4" t="s">
        <v>5689</v>
      </c>
      <c r="J5054" s="5" t="s">
        <v>4</v>
      </c>
      <c r="K5054" s="5" t="s">
        <v>4</v>
      </c>
      <c r="L5054" s="5" t="s">
        <v>4</v>
      </c>
      <c r="M5054" s="5" t="s">
        <v>5</v>
      </c>
      <c r="N5054" s="5" t="s">
        <v>5692</v>
      </c>
      <c r="O5054" s="18">
        <v>44417</v>
      </c>
      <c r="P5054" s="5" t="s">
        <v>5693</v>
      </c>
      <c r="Q5054" s="19">
        <v>25000.21</v>
      </c>
      <c r="R5054" s="19">
        <v>25000.21</v>
      </c>
      <c r="S5054" s="19">
        <v>0</v>
      </c>
      <c r="T5054" s="19">
        <v>0</v>
      </c>
    </row>
    <row r="5055" spans="1:20" ht="29" outlineLevel="4" x14ac:dyDescent="0.35">
      <c r="A5055" s="9" t="s">
        <v>526</v>
      </c>
      <c r="B5055" s="9" t="s">
        <v>527</v>
      </c>
      <c r="C5055" s="12" t="s">
        <v>5620</v>
      </c>
      <c r="D5055" s="5" t="s">
        <v>5668</v>
      </c>
      <c r="E5055" s="9" t="s">
        <v>5668</v>
      </c>
      <c r="F5055" s="5" t="s">
        <v>566</v>
      </c>
      <c r="G5055" s="5" t="s">
        <v>4</v>
      </c>
      <c r="H5055" s="5" t="s">
        <v>5688</v>
      </c>
      <c r="I5055" s="4" t="s">
        <v>5689</v>
      </c>
      <c r="J5055" s="5" t="s">
        <v>4</v>
      </c>
      <c r="K5055" s="5" t="s">
        <v>4</v>
      </c>
      <c r="L5055" s="5" t="s">
        <v>4</v>
      </c>
      <c r="M5055" s="5" t="s">
        <v>5</v>
      </c>
      <c r="N5055" s="5" t="s">
        <v>5694</v>
      </c>
      <c r="O5055" s="18">
        <v>44427</v>
      </c>
      <c r="P5055" s="5" t="s">
        <v>5674</v>
      </c>
      <c r="Q5055" s="19">
        <v>29221.46</v>
      </c>
      <c r="R5055" s="19">
        <v>29221.46</v>
      </c>
      <c r="S5055" s="19">
        <v>0</v>
      </c>
      <c r="T5055" s="19">
        <v>0</v>
      </c>
    </row>
    <row r="5056" spans="1:20" ht="29" outlineLevel="4" x14ac:dyDescent="0.35">
      <c r="A5056" s="9" t="s">
        <v>526</v>
      </c>
      <c r="B5056" s="9" t="s">
        <v>527</v>
      </c>
      <c r="C5056" s="12" t="s">
        <v>5620</v>
      </c>
      <c r="D5056" s="5" t="s">
        <v>5668</v>
      </c>
      <c r="E5056" s="9" t="s">
        <v>5668</v>
      </c>
      <c r="F5056" s="5" t="s">
        <v>566</v>
      </c>
      <c r="G5056" s="5" t="s">
        <v>4</v>
      </c>
      <c r="H5056" s="5" t="s">
        <v>5688</v>
      </c>
      <c r="I5056" s="4" t="s">
        <v>5689</v>
      </c>
      <c r="J5056" s="5" t="s">
        <v>4</v>
      </c>
      <c r="K5056" s="5" t="s">
        <v>4</v>
      </c>
      <c r="L5056" s="5" t="s">
        <v>4</v>
      </c>
      <c r="M5056" s="5" t="s">
        <v>5</v>
      </c>
      <c r="N5056" s="5" t="s">
        <v>5695</v>
      </c>
      <c r="O5056" s="18">
        <v>44434</v>
      </c>
      <c r="P5056" s="5" t="s">
        <v>5696</v>
      </c>
      <c r="Q5056" s="19">
        <v>31411.16</v>
      </c>
      <c r="R5056" s="19">
        <v>31411.16</v>
      </c>
      <c r="S5056" s="19">
        <v>0</v>
      </c>
      <c r="T5056" s="19">
        <v>0</v>
      </c>
    </row>
    <row r="5057" spans="1:20" ht="29" outlineLevel="4" x14ac:dyDescent="0.35">
      <c r="A5057" s="9" t="s">
        <v>526</v>
      </c>
      <c r="B5057" s="9" t="s">
        <v>527</v>
      </c>
      <c r="C5057" s="12" t="s">
        <v>5620</v>
      </c>
      <c r="D5057" s="5" t="s">
        <v>5668</v>
      </c>
      <c r="E5057" s="9" t="s">
        <v>5668</v>
      </c>
      <c r="F5057" s="5" t="s">
        <v>566</v>
      </c>
      <c r="G5057" s="5" t="s">
        <v>4</v>
      </c>
      <c r="H5057" s="5" t="s">
        <v>5688</v>
      </c>
      <c r="I5057" s="4" t="s">
        <v>5689</v>
      </c>
      <c r="J5057" s="5" t="s">
        <v>4</v>
      </c>
      <c r="K5057" s="5" t="s">
        <v>4</v>
      </c>
      <c r="L5057" s="5" t="s">
        <v>4</v>
      </c>
      <c r="M5057" s="5" t="s">
        <v>5</v>
      </c>
      <c r="N5057" s="5" t="s">
        <v>5686</v>
      </c>
      <c r="O5057" s="18">
        <v>44469</v>
      </c>
      <c r="P5057" s="5" t="s">
        <v>5687</v>
      </c>
      <c r="Q5057" s="19">
        <f>26168.67+0.87</f>
        <v>26169.539999999997</v>
      </c>
      <c r="R5057" s="19">
        <f>26168.67+0.87</f>
        <v>26169.539999999997</v>
      </c>
      <c r="S5057" s="19">
        <v>0</v>
      </c>
      <c r="T5057" s="19">
        <v>0</v>
      </c>
    </row>
    <row r="5058" spans="1:20" ht="29" outlineLevel="4" x14ac:dyDescent="0.35">
      <c r="A5058" s="9" t="s">
        <v>526</v>
      </c>
      <c r="B5058" s="9" t="s">
        <v>527</v>
      </c>
      <c r="C5058" s="12" t="s">
        <v>5620</v>
      </c>
      <c r="D5058" s="5" t="s">
        <v>5668</v>
      </c>
      <c r="E5058" s="9" t="s">
        <v>5668</v>
      </c>
      <c r="F5058" s="5" t="s">
        <v>566</v>
      </c>
      <c r="G5058" s="5" t="s">
        <v>4</v>
      </c>
      <c r="H5058" s="5" t="s">
        <v>5688</v>
      </c>
      <c r="I5058" s="4" t="s">
        <v>5689</v>
      </c>
      <c r="J5058" s="5" t="s">
        <v>4</v>
      </c>
      <c r="K5058" s="5" t="s">
        <v>4</v>
      </c>
      <c r="L5058" s="5" t="s">
        <v>4</v>
      </c>
      <c r="M5058" s="5" t="s">
        <v>5</v>
      </c>
      <c r="N5058" s="5" t="s">
        <v>5697</v>
      </c>
      <c r="O5058" s="18">
        <v>44515</v>
      </c>
      <c r="P5058" s="5" t="s">
        <v>5698</v>
      </c>
      <c r="Q5058" s="19">
        <v>37328.25</v>
      </c>
      <c r="R5058" s="19">
        <v>37328.25</v>
      </c>
      <c r="S5058" s="19">
        <v>0</v>
      </c>
      <c r="T5058" s="19">
        <v>0</v>
      </c>
    </row>
    <row r="5059" spans="1:20" outlineLevel="3" x14ac:dyDescent="0.35">
      <c r="H5059" s="1" t="s">
        <v>11864</v>
      </c>
      <c r="O5059" s="18"/>
      <c r="Q5059" s="19">
        <f>SUBTOTAL(9,Q5053:Q5058)</f>
        <v>179367.44</v>
      </c>
      <c r="R5059" s="19">
        <f>SUBTOTAL(9,R5053:R5058)</f>
        <v>179367.44</v>
      </c>
      <c r="S5059" s="19">
        <f>SUBTOTAL(9,S5053:S5058)</f>
        <v>0</v>
      </c>
      <c r="T5059" s="19">
        <f>SUBTOTAL(9,T5053:T5058)</f>
        <v>0</v>
      </c>
    </row>
    <row r="5060" spans="1:20" ht="29" outlineLevel="4" x14ac:dyDescent="0.35">
      <c r="A5060" s="9" t="s">
        <v>526</v>
      </c>
      <c r="B5060" s="9" t="s">
        <v>527</v>
      </c>
      <c r="C5060" s="12" t="s">
        <v>5620</v>
      </c>
      <c r="D5060" s="5" t="s">
        <v>5668</v>
      </c>
      <c r="E5060" s="9" t="s">
        <v>5668</v>
      </c>
      <c r="F5060" s="5" t="s">
        <v>566</v>
      </c>
      <c r="G5060" s="5" t="s">
        <v>4</v>
      </c>
      <c r="H5060" s="5" t="s">
        <v>5701</v>
      </c>
      <c r="I5060" s="4" t="s">
        <v>5702</v>
      </c>
      <c r="J5060" s="5" t="s">
        <v>4</v>
      </c>
      <c r="K5060" s="5" t="s">
        <v>4</v>
      </c>
      <c r="L5060" s="5" t="s">
        <v>4</v>
      </c>
      <c r="M5060" s="5" t="s">
        <v>5</v>
      </c>
      <c r="N5060" s="5" t="s">
        <v>5699</v>
      </c>
      <c r="O5060" s="18">
        <v>44539</v>
      </c>
      <c r="P5060" s="5" t="s">
        <v>5700</v>
      </c>
      <c r="Q5060" s="19">
        <v>3504.09</v>
      </c>
      <c r="R5060" s="19">
        <v>3504.09</v>
      </c>
      <c r="S5060" s="19">
        <v>0</v>
      </c>
      <c r="T5060" s="19">
        <v>0</v>
      </c>
    </row>
    <row r="5061" spans="1:20" ht="29" outlineLevel="4" x14ac:dyDescent="0.35">
      <c r="A5061" s="9" t="s">
        <v>526</v>
      </c>
      <c r="B5061" s="9" t="s">
        <v>527</v>
      </c>
      <c r="C5061" s="12" t="s">
        <v>5620</v>
      </c>
      <c r="D5061" s="5" t="s">
        <v>5668</v>
      </c>
      <c r="E5061" s="9" t="s">
        <v>5668</v>
      </c>
      <c r="F5061" s="5" t="s">
        <v>566</v>
      </c>
      <c r="G5061" s="5" t="s">
        <v>4</v>
      </c>
      <c r="H5061" s="5" t="s">
        <v>5701</v>
      </c>
      <c r="I5061" s="4" t="s">
        <v>5702</v>
      </c>
      <c r="J5061" s="5" t="s">
        <v>4</v>
      </c>
      <c r="K5061" s="5" t="s">
        <v>4</v>
      </c>
      <c r="L5061" s="5" t="s">
        <v>4</v>
      </c>
      <c r="M5061" s="5" t="s">
        <v>5</v>
      </c>
      <c r="N5061" s="5" t="s">
        <v>5703</v>
      </c>
      <c r="O5061" s="18">
        <v>44571</v>
      </c>
      <c r="P5061" s="5" t="s">
        <v>5704</v>
      </c>
      <c r="Q5061" s="19">
        <v>6710.95</v>
      </c>
      <c r="R5061" s="19">
        <v>6710.95</v>
      </c>
      <c r="S5061" s="19">
        <v>0</v>
      </c>
      <c r="T5061" s="19">
        <v>0</v>
      </c>
    </row>
    <row r="5062" spans="1:20" ht="29" outlineLevel="4" x14ac:dyDescent="0.35">
      <c r="A5062" s="9" t="s">
        <v>526</v>
      </c>
      <c r="B5062" s="9" t="s">
        <v>527</v>
      </c>
      <c r="C5062" s="12" t="s">
        <v>5620</v>
      </c>
      <c r="D5062" s="5" t="s">
        <v>5668</v>
      </c>
      <c r="E5062" s="9" t="s">
        <v>5668</v>
      </c>
      <c r="F5062" s="5" t="s">
        <v>566</v>
      </c>
      <c r="G5062" s="5" t="s">
        <v>4</v>
      </c>
      <c r="H5062" s="5" t="s">
        <v>5701</v>
      </c>
      <c r="I5062" s="4" t="s">
        <v>5702</v>
      </c>
      <c r="J5062" s="5" t="s">
        <v>4</v>
      </c>
      <c r="K5062" s="5" t="s">
        <v>4</v>
      </c>
      <c r="L5062" s="5" t="s">
        <v>4</v>
      </c>
      <c r="M5062" s="5" t="s">
        <v>5</v>
      </c>
      <c r="N5062" s="5" t="s">
        <v>5705</v>
      </c>
      <c r="O5062" s="18">
        <v>44595</v>
      </c>
      <c r="P5062" s="5" t="s">
        <v>5706</v>
      </c>
      <c r="Q5062" s="19">
        <v>8759.92</v>
      </c>
      <c r="R5062" s="19">
        <v>8759.92</v>
      </c>
      <c r="S5062" s="19">
        <v>0</v>
      </c>
      <c r="T5062" s="19">
        <v>0</v>
      </c>
    </row>
    <row r="5063" spans="1:20" ht="29" outlineLevel="4" x14ac:dyDescent="0.35">
      <c r="A5063" s="9" t="s">
        <v>526</v>
      </c>
      <c r="B5063" s="9" t="s">
        <v>527</v>
      </c>
      <c r="C5063" s="12" t="s">
        <v>5620</v>
      </c>
      <c r="D5063" s="5" t="s">
        <v>5668</v>
      </c>
      <c r="E5063" s="9" t="s">
        <v>5668</v>
      </c>
      <c r="F5063" s="5" t="s">
        <v>566</v>
      </c>
      <c r="G5063" s="5" t="s">
        <v>4</v>
      </c>
      <c r="H5063" s="5" t="s">
        <v>5701</v>
      </c>
      <c r="I5063" s="4" t="s">
        <v>5702</v>
      </c>
      <c r="J5063" s="5" t="s">
        <v>4</v>
      </c>
      <c r="K5063" s="5" t="s">
        <v>4</v>
      </c>
      <c r="L5063" s="5" t="s">
        <v>4</v>
      </c>
      <c r="M5063" s="5" t="s">
        <v>5</v>
      </c>
      <c r="N5063" s="5" t="s">
        <v>5707</v>
      </c>
      <c r="O5063" s="18">
        <v>44620</v>
      </c>
      <c r="P5063" s="5" t="s">
        <v>5708</v>
      </c>
      <c r="Q5063" s="19">
        <v>8661.9</v>
      </c>
      <c r="R5063" s="19">
        <v>8661.9</v>
      </c>
      <c r="S5063" s="19">
        <v>0</v>
      </c>
      <c r="T5063" s="19">
        <v>0</v>
      </c>
    </row>
    <row r="5064" spans="1:20" ht="29" outlineLevel="4" x14ac:dyDescent="0.35">
      <c r="A5064" s="9" t="s">
        <v>526</v>
      </c>
      <c r="B5064" s="9" t="s">
        <v>527</v>
      </c>
      <c r="C5064" s="12" t="s">
        <v>5620</v>
      </c>
      <c r="D5064" s="5" t="s">
        <v>5668</v>
      </c>
      <c r="E5064" s="9" t="s">
        <v>5668</v>
      </c>
      <c r="F5064" s="5" t="s">
        <v>566</v>
      </c>
      <c r="G5064" s="5" t="s">
        <v>4</v>
      </c>
      <c r="H5064" s="5" t="s">
        <v>5701</v>
      </c>
      <c r="I5064" s="4" t="s">
        <v>5702</v>
      </c>
      <c r="J5064" s="5" t="s">
        <v>4</v>
      </c>
      <c r="K5064" s="5" t="s">
        <v>4</v>
      </c>
      <c r="L5064" s="5" t="s">
        <v>4</v>
      </c>
      <c r="M5064" s="5" t="s">
        <v>5</v>
      </c>
      <c r="N5064" s="5" t="s">
        <v>5709</v>
      </c>
      <c r="O5064" s="18">
        <v>44665</v>
      </c>
      <c r="P5064" s="5" t="s">
        <v>5710</v>
      </c>
      <c r="Q5064" s="19">
        <v>7305.98</v>
      </c>
      <c r="R5064" s="19">
        <v>7305.98</v>
      </c>
      <c r="S5064" s="19">
        <v>0</v>
      </c>
      <c r="T5064" s="19">
        <v>0</v>
      </c>
    </row>
    <row r="5065" spans="1:20" ht="29" outlineLevel="4" x14ac:dyDescent="0.35">
      <c r="A5065" s="9" t="s">
        <v>526</v>
      </c>
      <c r="B5065" s="9" t="s">
        <v>527</v>
      </c>
      <c r="C5065" s="12" t="s">
        <v>5620</v>
      </c>
      <c r="D5065" s="5" t="s">
        <v>5668</v>
      </c>
      <c r="E5065" s="9" t="s">
        <v>5668</v>
      </c>
      <c r="F5065" s="5" t="s">
        <v>566</v>
      </c>
      <c r="G5065" s="5" t="s">
        <v>4</v>
      </c>
      <c r="H5065" s="5" t="s">
        <v>5701</v>
      </c>
      <c r="I5065" s="4" t="s">
        <v>5702</v>
      </c>
      <c r="J5065" s="5" t="s">
        <v>4</v>
      </c>
      <c r="K5065" s="5" t="s">
        <v>4</v>
      </c>
      <c r="L5065" s="5" t="s">
        <v>4</v>
      </c>
      <c r="M5065" s="5" t="s">
        <v>5</v>
      </c>
      <c r="N5065" s="5" t="s">
        <v>5711</v>
      </c>
      <c r="O5065" s="18">
        <v>44676</v>
      </c>
      <c r="P5065" s="5" t="s">
        <v>5712</v>
      </c>
      <c r="Q5065" s="19">
        <v>13184.12</v>
      </c>
      <c r="R5065" s="19">
        <v>13184.12</v>
      </c>
      <c r="S5065" s="19">
        <v>0</v>
      </c>
      <c r="T5065" s="19">
        <v>0</v>
      </c>
    </row>
    <row r="5066" spans="1:20" ht="29" outlineLevel="4" x14ac:dyDescent="0.35">
      <c r="A5066" s="9" t="s">
        <v>526</v>
      </c>
      <c r="B5066" s="9" t="s">
        <v>527</v>
      </c>
      <c r="C5066" s="12" t="s">
        <v>5620</v>
      </c>
      <c r="D5066" s="5" t="s">
        <v>5668</v>
      </c>
      <c r="E5066" s="9" t="s">
        <v>5668</v>
      </c>
      <c r="F5066" s="5" t="s">
        <v>566</v>
      </c>
      <c r="G5066" s="5" t="s">
        <v>4</v>
      </c>
      <c r="H5066" s="5" t="s">
        <v>5701</v>
      </c>
      <c r="I5066" s="4" t="s">
        <v>5702</v>
      </c>
      <c r="J5066" s="5" t="s">
        <v>4</v>
      </c>
      <c r="K5066" s="5" t="s">
        <v>4</v>
      </c>
      <c r="L5066" s="5" t="s">
        <v>4</v>
      </c>
      <c r="M5066" s="5" t="s">
        <v>5</v>
      </c>
      <c r="N5066" s="5" t="s">
        <v>5713</v>
      </c>
      <c r="O5066" s="18">
        <v>44732</v>
      </c>
      <c r="P5066" s="5" t="s">
        <v>5714</v>
      </c>
      <c r="Q5066" s="19">
        <v>19180.59</v>
      </c>
      <c r="R5066" s="19">
        <v>19180.59</v>
      </c>
      <c r="S5066" s="19">
        <v>0</v>
      </c>
      <c r="T5066" s="19">
        <v>0</v>
      </c>
    </row>
    <row r="5067" spans="1:20" outlineLevel="3" x14ac:dyDescent="0.35">
      <c r="H5067" s="1" t="s">
        <v>11865</v>
      </c>
      <c r="O5067" s="18"/>
      <c r="Q5067" s="19">
        <f>SUBTOTAL(9,Q5060:Q5066)</f>
        <v>67307.55</v>
      </c>
      <c r="R5067" s="19">
        <f>SUBTOTAL(9,R5060:R5066)</f>
        <v>67307.55</v>
      </c>
      <c r="S5067" s="19">
        <f>SUBTOTAL(9,S5060:S5066)</f>
        <v>0</v>
      </c>
      <c r="T5067" s="19">
        <f>SUBTOTAL(9,T5060:T5066)</f>
        <v>0</v>
      </c>
    </row>
    <row r="5068" spans="1:20" outlineLevel="4" x14ac:dyDescent="0.35">
      <c r="A5068" s="9" t="s">
        <v>526</v>
      </c>
      <c r="B5068" s="9" t="s">
        <v>527</v>
      </c>
      <c r="C5068" s="12" t="s">
        <v>5620</v>
      </c>
      <c r="D5068" s="5" t="s">
        <v>5668</v>
      </c>
      <c r="E5068" s="9" t="s">
        <v>5668</v>
      </c>
      <c r="F5068" s="5" t="s">
        <v>529</v>
      </c>
      <c r="G5068" s="5" t="s">
        <v>4</v>
      </c>
      <c r="H5068" s="5" t="s">
        <v>5716</v>
      </c>
      <c r="I5068" s="4" t="s">
        <v>5717</v>
      </c>
      <c r="J5068" s="5" t="s">
        <v>4</v>
      </c>
      <c r="K5068" s="5" t="s">
        <v>4</v>
      </c>
      <c r="L5068" s="5" t="s">
        <v>4</v>
      </c>
      <c r="M5068" s="5" t="s">
        <v>5</v>
      </c>
      <c r="N5068" s="5" t="s">
        <v>5715</v>
      </c>
      <c r="O5068" s="18">
        <v>44539</v>
      </c>
      <c r="P5068" s="5" t="s">
        <v>5700</v>
      </c>
      <c r="Q5068" s="19">
        <v>21000</v>
      </c>
      <c r="R5068" s="19">
        <v>21000</v>
      </c>
      <c r="S5068" s="19">
        <v>0</v>
      </c>
      <c r="T5068" s="19">
        <v>0</v>
      </c>
    </row>
    <row r="5069" spans="1:20" outlineLevel="4" x14ac:dyDescent="0.35">
      <c r="A5069" s="9" t="s">
        <v>526</v>
      </c>
      <c r="B5069" s="9" t="s">
        <v>527</v>
      </c>
      <c r="C5069" s="12" t="s">
        <v>5620</v>
      </c>
      <c r="D5069" s="5" t="s">
        <v>5668</v>
      </c>
      <c r="E5069" s="9" t="s">
        <v>5668</v>
      </c>
      <c r="F5069" s="5" t="s">
        <v>566</v>
      </c>
      <c r="G5069" s="5" t="s">
        <v>4</v>
      </c>
      <c r="H5069" s="5" t="s">
        <v>5716</v>
      </c>
      <c r="I5069" s="4" t="s">
        <v>5717</v>
      </c>
      <c r="J5069" s="5" t="s">
        <v>4</v>
      </c>
      <c r="K5069" s="5" t="s">
        <v>4</v>
      </c>
      <c r="L5069" s="5" t="s">
        <v>4</v>
      </c>
      <c r="M5069" s="5" t="s">
        <v>5</v>
      </c>
      <c r="N5069" s="5" t="s">
        <v>5715</v>
      </c>
      <c r="O5069" s="18">
        <v>44539</v>
      </c>
      <c r="P5069" s="5" t="s">
        <v>5700</v>
      </c>
      <c r="Q5069" s="19">
        <v>29875.16</v>
      </c>
      <c r="R5069" s="19">
        <v>29875.16</v>
      </c>
      <c r="S5069" s="19">
        <v>0</v>
      </c>
      <c r="T5069" s="19">
        <v>0</v>
      </c>
    </row>
    <row r="5070" spans="1:20" outlineLevel="4" x14ac:dyDescent="0.35">
      <c r="A5070" s="9" t="s">
        <v>526</v>
      </c>
      <c r="B5070" s="9" t="s">
        <v>527</v>
      </c>
      <c r="C5070" s="12" t="s">
        <v>5620</v>
      </c>
      <c r="D5070" s="5" t="s">
        <v>5668</v>
      </c>
      <c r="E5070" s="9" t="s">
        <v>5668</v>
      </c>
      <c r="F5070" s="5" t="s">
        <v>566</v>
      </c>
      <c r="G5070" s="5" t="s">
        <v>4</v>
      </c>
      <c r="H5070" s="5" t="s">
        <v>5716</v>
      </c>
      <c r="I5070" s="4" t="s">
        <v>5717</v>
      </c>
      <c r="J5070" s="5" t="s">
        <v>4</v>
      </c>
      <c r="K5070" s="5" t="s">
        <v>4</v>
      </c>
      <c r="L5070" s="5" t="s">
        <v>4</v>
      </c>
      <c r="M5070" s="5" t="s">
        <v>5</v>
      </c>
      <c r="N5070" s="5" t="s">
        <v>5718</v>
      </c>
      <c r="O5070" s="18">
        <v>44574</v>
      </c>
      <c r="P5070" s="5" t="s">
        <v>5719</v>
      </c>
      <c r="Q5070" s="19">
        <v>31234.15</v>
      </c>
      <c r="R5070" s="19">
        <v>31234.15</v>
      </c>
      <c r="S5070" s="19">
        <v>0</v>
      </c>
      <c r="T5070" s="19">
        <v>0</v>
      </c>
    </row>
    <row r="5071" spans="1:20" outlineLevel="4" x14ac:dyDescent="0.35">
      <c r="A5071" s="9" t="s">
        <v>526</v>
      </c>
      <c r="B5071" s="9" t="s">
        <v>527</v>
      </c>
      <c r="C5071" s="12" t="s">
        <v>5620</v>
      </c>
      <c r="D5071" s="5" t="s">
        <v>5668</v>
      </c>
      <c r="E5071" s="9" t="s">
        <v>5668</v>
      </c>
      <c r="F5071" s="5" t="s">
        <v>566</v>
      </c>
      <c r="G5071" s="5" t="s">
        <v>4</v>
      </c>
      <c r="H5071" s="5" t="s">
        <v>5716</v>
      </c>
      <c r="I5071" s="4" t="s">
        <v>5717</v>
      </c>
      <c r="J5071" s="5" t="s">
        <v>4</v>
      </c>
      <c r="K5071" s="5" t="s">
        <v>4</v>
      </c>
      <c r="L5071" s="5" t="s">
        <v>4</v>
      </c>
      <c r="M5071" s="5" t="s">
        <v>5</v>
      </c>
      <c r="N5071" s="5" t="s">
        <v>5720</v>
      </c>
      <c r="O5071" s="18">
        <v>44588</v>
      </c>
      <c r="P5071" s="5" t="s">
        <v>5721</v>
      </c>
      <c r="Q5071" s="19">
        <v>42567.38</v>
      </c>
      <c r="R5071" s="19">
        <v>42567.38</v>
      </c>
      <c r="S5071" s="19">
        <v>0</v>
      </c>
      <c r="T5071" s="19">
        <v>0</v>
      </c>
    </row>
    <row r="5072" spans="1:20" outlineLevel="4" x14ac:dyDescent="0.35">
      <c r="A5072" s="9" t="s">
        <v>526</v>
      </c>
      <c r="B5072" s="9" t="s">
        <v>527</v>
      </c>
      <c r="C5072" s="12" t="s">
        <v>5620</v>
      </c>
      <c r="D5072" s="5" t="s">
        <v>5668</v>
      </c>
      <c r="E5072" s="9" t="s">
        <v>5668</v>
      </c>
      <c r="F5072" s="5" t="s">
        <v>566</v>
      </c>
      <c r="G5072" s="5" t="s">
        <v>4</v>
      </c>
      <c r="H5072" s="5" t="s">
        <v>5716</v>
      </c>
      <c r="I5072" s="4" t="s">
        <v>5717</v>
      </c>
      <c r="J5072" s="5" t="s">
        <v>4</v>
      </c>
      <c r="K5072" s="5" t="s">
        <v>4</v>
      </c>
      <c r="L5072" s="5" t="s">
        <v>4</v>
      </c>
      <c r="M5072" s="5" t="s">
        <v>5</v>
      </c>
      <c r="N5072" s="5" t="s">
        <v>5722</v>
      </c>
      <c r="O5072" s="18">
        <v>44616</v>
      </c>
      <c r="P5072" s="5" t="s">
        <v>5723</v>
      </c>
      <c r="Q5072" s="19">
        <v>34868.89</v>
      </c>
      <c r="R5072" s="19">
        <v>34868.89</v>
      </c>
      <c r="S5072" s="19">
        <v>0</v>
      </c>
      <c r="T5072" s="19">
        <v>0</v>
      </c>
    </row>
    <row r="5073" spans="1:20" outlineLevel="4" x14ac:dyDescent="0.35">
      <c r="A5073" s="9" t="s">
        <v>526</v>
      </c>
      <c r="B5073" s="9" t="s">
        <v>527</v>
      </c>
      <c r="C5073" s="12" t="s">
        <v>5620</v>
      </c>
      <c r="D5073" s="5" t="s">
        <v>5668</v>
      </c>
      <c r="E5073" s="9" t="s">
        <v>5668</v>
      </c>
      <c r="F5073" s="5" t="s">
        <v>566</v>
      </c>
      <c r="G5073" s="5" t="s">
        <v>4</v>
      </c>
      <c r="H5073" s="5" t="s">
        <v>5716</v>
      </c>
      <c r="I5073" s="4" t="s">
        <v>5717</v>
      </c>
      <c r="J5073" s="5" t="s">
        <v>4</v>
      </c>
      <c r="K5073" s="5" t="s">
        <v>4</v>
      </c>
      <c r="L5073" s="5" t="s">
        <v>4</v>
      </c>
      <c r="M5073" s="5" t="s">
        <v>5</v>
      </c>
      <c r="N5073" s="5" t="s">
        <v>5724</v>
      </c>
      <c r="O5073" s="18">
        <v>44651</v>
      </c>
      <c r="P5073" s="5" t="s">
        <v>5725</v>
      </c>
      <c r="Q5073" s="19">
        <v>32123.61</v>
      </c>
      <c r="R5073" s="19">
        <v>32123.61</v>
      </c>
      <c r="S5073" s="19">
        <v>0</v>
      </c>
      <c r="T5073" s="19">
        <v>0</v>
      </c>
    </row>
    <row r="5074" spans="1:20" outlineLevel="4" x14ac:dyDescent="0.35">
      <c r="A5074" s="9" t="s">
        <v>526</v>
      </c>
      <c r="B5074" s="9" t="s">
        <v>527</v>
      </c>
      <c r="C5074" s="12" t="s">
        <v>5620</v>
      </c>
      <c r="D5074" s="5" t="s">
        <v>5668</v>
      </c>
      <c r="E5074" s="9" t="s">
        <v>5668</v>
      </c>
      <c r="F5074" s="5" t="s">
        <v>566</v>
      </c>
      <c r="G5074" s="5" t="s">
        <v>4</v>
      </c>
      <c r="H5074" s="5" t="s">
        <v>5716</v>
      </c>
      <c r="I5074" s="4" t="s">
        <v>5717</v>
      </c>
      <c r="J5074" s="5" t="s">
        <v>4</v>
      </c>
      <c r="K5074" s="5" t="s">
        <v>4</v>
      </c>
      <c r="L5074" s="5" t="s">
        <v>4</v>
      </c>
      <c r="M5074" s="5" t="s">
        <v>5</v>
      </c>
      <c r="N5074" s="5" t="s">
        <v>5726</v>
      </c>
      <c r="O5074" s="18">
        <v>44697</v>
      </c>
      <c r="P5074" s="5" t="s">
        <v>5727</v>
      </c>
      <c r="Q5074" s="19">
        <v>35355.5</v>
      </c>
      <c r="R5074" s="19">
        <v>35355.5</v>
      </c>
      <c r="S5074" s="19">
        <v>0</v>
      </c>
      <c r="T5074" s="19">
        <v>0</v>
      </c>
    </row>
    <row r="5075" spans="1:20" outlineLevel="4" x14ac:dyDescent="0.35">
      <c r="A5075" s="9" t="s">
        <v>526</v>
      </c>
      <c r="B5075" s="9" t="s">
        <v>527</v>
      </c>
      <c r="C5075" s="12" t="s">
        <v>5620</v>
      </c>
      <c r="D5075" s="5" t="s">
        <v>5668</v>
      </c>
      <c r="E5075" s="9" t="s">
        <v>5668</v>
      </c>
      <c r="F5075" s="5" t="s">
        <v>566</v>
      </c>
      <c r="G5075" s="5" t="s">
        <v>4</v>
      </c>
      <c r="H5075" s="5" t="s">
        <v>5716</v>
      </c>
      <c r="I5075" s="4" t="s">
        <v>5717</v>
      </c>
      <c r="J5075" s="5" t="s">
        <v>4</v>
      </c>
      <c r="K5075" s="5" t="s">
        <v>4</v>
      </c>
      <c r="L5075" s="5" t="s">
        <v>4</v>
      </c>
      <c r="M5075" s="5" t="s">
        <v>5</v>
      </c>
      <c r="N5075" s="5" t="s">
        <v>5728</v>
      </c>
      <c r="O5075" s="18">
        <v>44707</v>
      </c>
      <c r="P5075" s="5" t="s">
        <v>5729</v>
      </c>
      <c r="Q5075" s="19">
        <v>26747.439999999999</v>
      </c>
      <c r="R5075" s="19">
        <v>26747.439999999999</v>
      </c>
      <c r="S5075" s="19">
        <v>0</v>
      </c>
      <c r="T5075" s="19">
        <v>0</v>
      </c>
    </row>
    <row r="5076" spans="1:20" outlineLevel="3" x14ac:dyDescent="0.35">
      <c r="H5076" s="1" t="s">
        <v>11866</v>
      </c>
      <c r="O5076" s="18"/>
      <c r="Q5076" s="19">
        <f>SUBTOTAL(9,Q5068:Q5075)</f>
        <v>253772.13</v>
      </c>
      <c r="R5076" s="19">
        <f>SUBTOTAL(9,R5068:R5075)</f>
        <v>253772.13</v>
      </c>
      <c r="S5076" s="19">
        <f>SUBTOTAL(9,S5068:S5075)</f>
        <v>0</v>
      </c>
      <c r="T5076" s="19">
        <f>SUBTOTAL(9,T5068:T5075)</f>
        <v>0</v>
      </c>
    </row>
    <row r="5077" spans="1:20" ht="29" outlineLevel="4" x14ac:dyDescent="0.35">
      <c r="A5077" s="9" t="s">
        <v>526</v>
      </c>
      <c r="B5077" s="9" t="s">
        <v>527</v>
      </c>
      <c r="C5077" s="12" t="s">
        <v>5620</v>
      </c>
      <c r="D5077" s="5" t="s">
        <v>5668</v>
      </c>
      <c r="E5077" s="9" t="s">
        <v>5668</v>
      </c>
      <c r="F5077" s="5" t="s">
        <v>529</v>
      </c>
      <c r="G5077" s="5" t="s">
        <v>4</v>
      </c>
      <c r="H5077" s="5" t="s">
        <v>5731</v>
      </c>
      <c r="I5077" s="4" t="s">
        <v>5732</v>
      </c>
      <c r="J5077" s="5" t="s">
        <v>4</v>
      </c>
      <c r="K5077" s="5" t="s">
        <v>4</v>
      </c>
      <c r="L5077" s="5" t="s">
        <v>4</v>
      </c>
      <c r="M5077" s="5" t="s">
        <v>5</v>
      </c>
      <c r="N5077" s="5" t="s">
        <v>5730</v>
      </c>
      <c r="O5077" s="18">
        <v>44539</v>
      </c>
      <c r="P5077" s="5" t="s">
        <v>5700</v>
      </c>
      <c r="Q5077" s="19">
        <v>13453.4</v>
      </c>
      <c r="R5077" s="19">
        <v>13453.4</v>
      </c>
      <c r="S5077" s="19">
        <v>0</v>
      </c>
      <c r="T5077" s="19">
        <v>0</v>
      </c>
    </row>
    <row r="5078" spans="1:20" ht="29" outlineLevel="4" x14ac:dyDescent="0.35">
      <c r="A5078" s="9" t="s">
        <v>526</v>
      </c>
      <c r="B5078" s="9" t="s">
        <v>527</v>
      </c>
      <c r="C5078" s="12" t="s">
        <v>5620</v>
      </c>
      <c r="D5078" s="5" t="s">
        <v>5668</v>
      </c>
      <c r="E5078" s="9" t="s">
        <v>5668</v>
      </c>
      <c r="F5078" s="5" t="s">
        <v>529</v>
      </c>
      <c r="G5078" s="5" t="s">
        <v>4</v>
      </c>
      <c r="H5078" s="5" t="s">
        <v>5731</v>
      </c>
      <c r="I5078" s="4" t="s">
        <v>5732</v>
      </c>
      <c r="J5078" s="5" t="s">
        <v>4</v>
      </c>
      <c r="K5078" s="5" t="s">
        <v>4</v>
      </c>
      <c r="L5078" s="5" t="s">
        <v>4</v>
      </c>
      <c r="M5078" s="5" t="s">
        <v>5</v>
      </c>
      <c r="N5078" s="5" t="s">
        <v>5733</v>
      </c>
      <c r="O5078" s="18">
        <v>44574</v>
      </c>
      <c r="P5078" s="5" t="s">
        <v>5719</v>
      </c>
      <c r="Q5078" s="19">
        <v>19348.98</v>
      </c>
      <c r="R5078" s="19">
        <v>19348.98</v>
      </c>
      <c r="S5078" s="19">
        <v>0</v>
      </c>
      <c r="T5078" s="19">
        <v>0</v>
      </c>
    </row>
    <row r="5079" spans="1:20" ht="29" outlineLevel="4" x14ac:dyDescent="0.35">
      <c r="A5079" s="9" t="s">
        <v>526</v>
      </c>
      <c r="B5079" s="9" t="s">
        <v>527</v>
      </c>
      <c r="C5079" s="12" t="s">
        <v>5620</v>
      </c>
      <c r="D5079" s="5" t="s">
        <v>5668</v>
      </c>
      <c r="E5079" s="9" t="s">
        <v>5668</v>
      </c>
      <c r="F5079" s="5" t="s">
        <v>529</v>
      </c>
      <c r="G5079" s="5" t="s">
        <v>4</v>
      </c>
      <c r="H5079" s="5" t="s">
        <v>5731</v>
      </c>
      <c r="I5079" s="4" t="s">
        <v>5732</v>
      </c>
      <c r="J5079" s="5" t="s">
        <v>4</v>
      </c>
      <c r="K5079" s="5" t="s">
        <v>4</v>
      </c>
      <c r="L5079" s="5" t="s">
        <v>4</v>
      </c>
      <c r="M5079" s="5" t="s">
        <v>5</v>
      </c>
      <c r="N5079" s="5" t="s">
        <v>5734</v>
      </c>
      <c r="O5079" s="18">
        <v>44595</v>
      </c>
      <c r="P5079" s="5" t="s">
        <v>5706</v>
      </c>
      <c r="Q5079" s="19">
        <v>23533.61</v>
      </c>
      <c r="R5079" s="19">
        <v>23533.61</v>
      </c>
      <c r="S5079" s="19">
        <v>0</v>
      </c>
      <c r="T5079" s="19">
        <v>0</v>
      </c>
    </row>
    <row r="5080" spans="1:20" ht="29" outlineLevel="4" x14ac:dyDescent="0.35">
      <c r="A5080" s="9" t="s">
        <v>526</v>
      </c>
      <c r="B5080" s="9" t="s">
        <v>527</v>
      </c>
      <c r="C5080" s="12" t="s">
        <v>5620</v>
      </c>
      <c r="D5080" s="5" t="s">
        <v>5668</v>
      </c>
      <c r="E5080" s="9" t="s">
        <v>5668</v>
      </c>
      <c r="F5080" s="5" t="s">
        <v>529</v>
      </c>
      <c r="G5080" s="5" t="s">
        <v>4</v>
      </c>
      <c r="H5080" s="5" t="s">
        <v>5731</v>
      </c>
      <c r="I5080" s="4" t="s">
        <v>5732</v>
      </c>
      <c r="J5080" s="5" t="s">
        <v>4</v>
      </c>
      <c r="K5080" s="5" t="s">
        <v>4</v>
      </c>
      <c r="L5080" s="5" t="s">
        <v>4</v>
      </c>
      <c r="M5080" s="5" t="s">
        <v>5</v>
      </c>
      <c r="N5080" s="5" t="s">
        <v>5735</v>
      </c>
      <c r="O5080" s="18">
        <v>44627</v>
      </c>
      <c r="P5080" s="5" t="s">
        <v>5736</v>
      </c>
      <c r="Q5080" s="19">
        <v>18487.21</v>
      </c>
      <c r="R5080" s="19">
        <v>18487.21</v>
      </c>
      <c r="S5080" s="19">
        <v>0</v>
      </c>
      <c r="T5080" s="19">
        <v>0</v>
      </c>
    </row>
    <row r="5081" spans="1:20" ht="29" outlineLevel="4" x14ac:dyDescent="0.35">
      <c r="A5081" s="9" t="s">
        <v>526</v>
      </c>
      <c r="B5081" s="9" t="s">
        <v>527</v>
      </c>
      <c r="C5081" s="12" t="s">
        <v>5620</v>
      </c>
      <c r="D5081" s="5" t="s">
        <v>5668</v>
      </c>
      <c r="E5081" s="9" t="s">
        <v>5668</v>
      </c>
      <c r="F5081" s="5" t="s">
        <v>529</v>
      </c>
      <c r="G5081" s="5" t="s">
        <v>4</v>
      </c>
      <c r="H5081" s="5" t="s">
        <v>5731</v>
      </c>
      <c r="I5081" s="4" t="s">
        <v>5732</v>
      </c>
      <c r="J5081" s="5" t="s">
        <v>4</v>
      </c>
      <c r="K5081" s="5" t="s">
        <v>4</v>
      </c>
      <c r="L5081" s="5" t="s">
        <v>4</v>
      </c>
      <c r="M5081" s="5" t="s">
        <v>5</v>
      </c>
      <c r="N5081" s="5" t="s">
        <v>5737</v>
      </c>
      <c r="O5081" s="18">
        <v>44665</v>
      </c>
      <c r="P5081" s="5" t="s">
        <v>5710</v>
      </c>
      <c r="Q5081" s="19">
        <v>23583.5</v>
      </c>
      <c r="R5081" s="19">
        <v>23583.5</v>
      </c>
      <c r="S5081" s="19">
        <v>0</v>
      </c>
      <c r="T5081" s="19">
        <v>0</v>
      </c>
    </row>
    <row r="5082" spans="1:20" ht="29" outlineLevel="4" x14ac:dyDescent="0.35">
      <c r="A5082" s="9" t="s">
        <v>526</v>
      </c>
      <c r="B5082" s="9" t="s">
        <v>527</v>
      </c>
      <c r="C5082" s="12" t="s">
        <v>5620</v>
      </c>
      <c r="D5082" s="5" t="s">
        <v>5668</v>
      </c>
      <c r="E5082" s="9" t="s">
        <v>5668</v>
      </c>
      <c r="F5082" s="5" t="s">
        <v>529</v>
      </c>
      <c r="G5082" s="5" t="s">
        <v>4</v>
      </c>
      <c r="H5082" s="5" t="s">
        <v>5731</v>
      </c>
      <c r="I5082" s="4" t="s">
        <v>5732</v>
      </c>
      <c r="J5082" s="5" t="s">
        <v>4</v>
      </c>
      <c r="K5082" s="5" t="s">
        <v>4</v>
      </c>
      <c r="L5082" s="5" t="s">
        <v>4</v>
      </c>
      <c r="M5082" s="5" t="s">
        <v>5</v>
      </c>
      <c r="N5082" s="5" t="s">
        <v>5738</v>
      </c>
      <c r="O5082" s="18">
        <v>44697</v>
      </c>
      <c r="P5082" s="5" t="s">
        <v>5727</v>
      </c>
      <c r="Q5082" s="19">
        <v>24584.959999999999</v>
      </c>
      <c r="R5082" s="19">
        <v>24584.959999999999</v>
      </c>
      <c r="S5082" s="19">
        <v>0</v>
      </c>
      <c r="T5082" s="19">
        <v>0</v>
      </c>
    </row>
    <row r="5083" spans="1:20" ht="29" outlineLevel="4" x14ac:dyDescent="0.35">
      <c r="A5083" s="9" t="s">
        <v>526</v>
      </c>
      <c r="B5083" s="9" t="s">
        <v>527</v>
      </c>
      <c r="C5083" s="12" t="s">
        <v>5620</v>
      </c>
      <c r="D5083" s="5" t="s">
        <v>5668</v>
      </c>
      <c r="E5083" s="9" t="s">
        <v>5668</v>
      </c>
      <c r="F5083" s="5" t="s">
        <v>529</v>
      </c>
      <c r="G5083" s="5" t="s">
        <v>4</v>
      </c>
      <c r="H5083" s="5" t="s">
        <v>5731</v>
      </c>
      <c r="I5083" s="4" t="s">
        <v>5732</v>
      </c>
      <c r="J5083" s="5" t="s">
        <v>4</v>
      </c>
      <c r="K5083" s="5" t="s">
        <v>4</v>
      </c>
      <c r="L5083" s="5" t="s">
        <v>4</v>
      </c>
      <c r="M5083" s="5" t="s">
        <v>5</v>
      </c>
      <c r="N5083" s="5" t="s">
        <v>5739</v>
      </c>
      <c r="O5083" s="18">
        <v>44739</v>
      </c>
      <c r="P5083" s="5" t="s">
        <v>5740</v>
      </c>
      <c r="Q5083" s="19">
        <v>19573.05</v>
      </c>
      <c r="R5083" s="19">
        <v>19573.05</v>
      </c>
      <c r="S5083" s="19">
        <v>0</v>
      </c>
      <c r="T5083" s="19">
        <v>0</v>
      </c>
    </row>
    <row r="5084" spans="1:20" outlineLevel="3" x14ac:dyDescent="0.35">
      <c r="H5084" s="1" t="s">
        <v>11867</v>
      </c>
      <c r="O5084" s="18"/>
      <c r="Q5084" s="19">
        <f>SUBTOTAL(9,Q5077:Q5083)</f>
        <v>142564.71</v>
      </c>
      <c r="R5084" s="19">
        <f>SUBTOTAL(9,R5077:R5083)</f>
        <v>142564.71</v>
      </c>
      <c r="S5084" s="19">
        <f>SUBTOTAL(9,S5077:S5083)</f>
        <v>0</v>
      </c>
      <c r="T5084" s="19">
        <f>SUBTOTAL(9,T5077:T5083)</f>
        <v>0</v>
      </c>
    </row>
    <row r="5085" spans="1:20" outlineLevel="2" x14ac:dyDescent="0.35">
      <c r="C5085" s="11" t="s">
        <v>10404</v>
      </c>
      <c r="O5085" s="18"/>
      <c r="Q5085" s="19">
        <f>SUBTOTAL(9,Q5014:Q5083)</f>
        <v>1925938.9799999995</v>
      </c>
      <c r="R5085" s="19">
        <f>SUBTOTAL(9,R5014:R5083)</f>
        <v>1819026.5799999996</v>
      </c>
      <c r="S5085" s="19">
        <f>SUBTOTAL(9,S5014:S5083)</f>
        <v>106912.4</v>
      </c>
      <c r="T5085" s="19">
        <f>SUBTOTAL(9,T5014:T5083)</f>
        <v>0</v>
      </c>
    </row>
    <row r="5086" spans="1:20" ht="29" outlineLevel="4" x14ac:dyDescent="0.35">
      <c r="A5086" s="9" t="s">
        <v>1164</v>
      </c>
      <c r="B5086" s="9" t="s">
        <v>1165</v>
      </c>
      <c r="C5086" s="12" t="s">
        <v>12417</v>
      </c>
      <c r="D5086" s="5" t="s">
        <v>5741</v>
      </c>
      <c r="E5086" s="9" t="s">
        <v>5741</v>
      </c>
      <c r="F5086" s="5" t="s">
        <v>4</v>
      </c>
      <c r="G5086" s="5" t="s">
        <v>1006</v>
      </c>
      <c r="H5086" s="5" t="s">
        <v>5745</v>
      </c>
      <c r="I5086" s="4" t="s">
        <v>5746</v>
      </c>
      <c r="J5086" s="5" t="s">
        <v>5742</v>
      </c>
      <c r="K5086" s="5" t="s">
        <v>4</v>
      </c>
      <c r="L5086" s="5" t="s">
        <v>4</v>
      </c>
      <c r="M5086" s="5" t="s">
        <v>5</v>
      </c>
      <c r="N5086" s="5" t="s">
        <v>5743</v>
      </c>
      <c r="O5086" s="18">
        <v>44641</v>
      </c>
      <c r="P5086" s="5" t="s">
        <v>5744</v>
      </c>
      <c r="Q5086" s="19">
        <v>3999.35</v>
      </c>
      <c r="R5086" s="19">
        <v>0</v>
      </c>
      <c r="S5086" s="19">
        <v>3999.35</v>
      </c>
      <c r="T5086" s="19">
        <v>0</v>
      </c>
    </row>
    <row r="5087" spans="1:20" ht="29" outlineLevel="4" x14ac:dyDescent="0.35">
      <c r="A5087" s="9" t="s">
        <v>1164</v>
      </c>
      <c r="B5087" s="9" t="s">
        <v>1165</v>
      </c>
      <c r="C5087" s="12" t="s">
        <v>12417</v>
      </c>
      <c r="D5087" s="5" t="s">
        <v>5741</v>
      </c>
      <c r="E5087" s="9" t="s">
        <v>5741</v>
      </c>
      <c r="F5087" s="5" t="s">
        <v>12484</v>
      </c>
      <c r="G5087" s="5" t="s">
        <v>4</v>
      </c>
      <c r="H5087" s="5" t="s">
        <v>5745</v>
      </c>
      <c r="I5087" s="4" t="s">
        <v>5746</v>
      </c>
      <c r="J5087" s="5" t="s">
        <v>5742</v>
      </c>
      <c r="K5087" s="5" t="s">
        <v>4</v>
      </c>
      <c r="L5087" s="5" t="s">
        <v>4</v>
      </c>
      <c r="M5087" s="5" t="s">
        <v>5</v>
      </c>
      <c r="N5087" s="5" t="s">
        <v>5743</v>
      </c>
      <c r="O5087" s="18">
        <v>44641</v>
      </c>
      <c r="P5087" s="5" t="s">
        <v>5744</v>
      </c>
      <c r="Q5087" s="19">
        <v>16000.65</v>
      </c>
      <c r="R5087" s="19">
        <v>16000.65</v>
      </c>
      <c r="S5087" s="19">
        <v>0</v>
      </c>
      <c r="T5087" s="19">
        <v>0</v>
      </c>
    </row>
    <row r="5088" spans="1:20" outlineLevel="3" x14ac:dyDescent="0.35">
      <c r="H5088" s="1" t="s">
        <v>11868</v>
      </c>
      <c r="O5088" s="18"/>
      <c r="Q5088" s="19">
        <f>SUBTOTAL(9,Q5086:Q5087)</f>
        <v>20000</v>
      </c>
      <c r="R5088" s="19">
        <f>SUBTOTAL(9,R5086:R5087)</f>
        <v>16000.65</v>
      </c>
      <c r="S5088" s="19">
        <f>SUBTOTAL(9,S5086:S5087)</f>
        <v>3999.35</v>
      </c>
      <c r="T5088" s="19">
        <f>SUBTOTAL(9,T5086:T5087)</f>
        <v>0</v>
      </c>
    </row>
    <row r="5089" spans="1:20" outlineLevel="2" x14ac:dyDescent="0.35">
      <c r="C5089" s="11" t="s">
        <v>12418</v>
      </c>
      <c r="O5089" s="18"/>
      <c r="Q5089" s="19">
        <f>SUBTOTAL(9,Q5086:Q5087)</f>
        <v>20000</v>
      </c>
      <c r="R5089" s="19">
        <f>SUBTOTAL(9,R5086:R5087)</f>
        <v>16000.65</v>
      </c>
      <c r="S5089" s="19">
        <f>SUBTOTAL(9,S5086:S5087)</f>
        <v>3999.35</v>
      </c>
      <c r="T5089" s="19">
        <f>SUBTOTAL(9,T5086:T5087)</f>
        <v>0</v>
      </c>
    </row>
    <row r="5090" spans="1:20" outlineLevel="4" x14ac:dyDescent="0.35">
      <c r="A5090" s="9" t="s">
        <v>150</v>
      </c>
      <c r="B5090" s="9" t="s">
        <v>151</v>
      </c>
      <c r="C5090" s="12" t="s">
        <v>5747</v>
      </c>
      <c r="D5090" s="5" t="s">
        <v>5748</v>
      </c>
      <c r="E5090" s="9" t="s">
        <v>5748</v>
      </c>
      <c r="F5090" s="5" t="s">
        <v>12474</v>
      </c>
      <c r="G5090" s="5" t="s">
        <v>4</v>
      </c>
      <c r="H5090" s="5" t="s">
        <v>5751</v>
      </c>
      <c r="I5090" s="4" t="s">
        <v>12685</v>
      </c>
      <c r="J5090" s="5" t="s">
        <v>5749</v>
      </c>
      <c r="K5090" s="5" t="s">
        <v>4</v>
      </c>
      <c r="L5090" s="5" t="s">
        <v>4</v>
      </c>
      <c r="M5090" s="5" t="s">
        <v>5</v>
      </c>
      <c r="N5090" s="5" t="s">
        <v>5750</v>
      </c>
      <c r="O5090" s="18">
        <v>44453</v>
      </c>
      <c r="P5090" s="5" t="s">
        <v>7</v>
      </c>
      <c r="Q5090" s="19">
        <v>28508.43</v>
      </c>
      <c r="R5090" s="19">
        <v>28508.43</v>
      </c>
      <c r="S5090" s="19">
        <v>0</v>
      </c>
      <c r="T5090" s="19">
        <v>0</v>
      </c>
    </row>
    <row r="5091" spans="1:20" outlineLevel="3" x14ac:dyDescent="0.35">
      <c r="H5091" s="1" t="s">
        <v>11869</v>
      </c>
      <c r="O5091" s="18"/>
      <c r="Q5091" s="19">
        <f>SUBTOTAL(9,Q5090:Q5090)</f>
        <v>28508.43</v>
      </c>
      <c r="R5091" s="19">
        <f>SUBTOTAL(9,R5090:R5090)</f>
        <v>28508.43</v>
      </c>
      <c r="S5091" s="19">
        <f>SUBTOTAL(9,S5090:S5090)</f>
        <v>0</v>
      </c>
      <c r="T5091" s="19">
        <f>SUBTOTAL(9,T5090:T5090)</f>
        <v>0</v>
      </c>
    </row>
    <row r="5092" spans="1:20" outlineLevel="4" x14ac:dyDescent="0.35">
      <c r="A5092" s="9" t="s">
        <v>150</v>
      </c>
      <c r="B5092" s="9" t="s">
        <v>151</v>
      </c>
      <c r="C5092" s="12" t="s">
        <v>5747</v>
      </c>
      <c r="D5092" s="5" t="s">
        <v>5748</v>
      </c>
      <c r="E5092" s="9" t="s">
        <v>5748</v>
      </c>
      <c r="F5092" s="5" t="s">
        <v>12474</v>
      </c>
      <c r="G5092" s="5" t="s">
        <v>4</v>
      </c>
      <c r="H5092" s="5" t="s">
        <v>5754</v>
      </c>
      <c r="I5092" s="4" t="s">
        <v>12686</v>
      </c>
      <c r="J5092" s="5" t="s">
        <v>5752</v>
      </c>
      <c r="K5092" s="5" t="s">
        <v>4</v>
      </c>
      <c r="L5092" s="5" t="s">
        <v>4</v>
      </c>
      <c r="M5092" s="5" t="s">
        <v>5</v>
      </c>
      <c r="N5092" s="5" t="s">
        <v>5753</v>
      </c>
      <c r="O5092" s="18">
        <v>44431</v>
      </c>
      <c r="P5092" s="5" t="s">
        <v>7</v>
      </c>
      <c r="Q5092" s="19">
        <v>21428.5</v>
      </c>
      <c r="R5092" s="19">
        <v>21428.5</v>
      </c>
      <c r="S5092" s="19">
        <v>0</v>
      </c>
      <c r="T5092" s="19">
        <v>0</v>
      </c>
    </row>
    <row r="5093" spans="1:20" outlineLevel="4" x14ac:dyDescent="0.35">
      <c r="A5093" s="9" t="s">
        <v>150</v>
      </c>
      <c r="B5093" s="9" t="s">
        <v>151</v>
      </c>
      <c r="C5093" s="12" t="s">
        <v>5747</v>
      </c>
      <c r="D5093" s="5" t="s">
        <v>5748</v>
      </c>
      <c r="E5093" s="9" t="s">
        <v>5748</v>
      </c>
      <c r="F5093" s="5" t="s">
        <v>12474</v>
      </c>
      <c r="G5093" s="5" t="s">
        <v>4</v>
      </c>
      <c r="H5093" s="5" t="s">
        <v>5754</v>
      </c>
      <c r="I5093" s="4" t="s">
        <v>12686</v>
      </c>
      <c r="J5093" s="5" t="s">
        <v>5752</v>
      </c>
      <c r="K5093" s="5" t="s">
        <v>4</v>
      </c>
      <c r="L5093" s="5" t="s">
        <v>4</v>
      </c>
      <c r="M5093" s="5" t="s">
        <v>5</v>
      </c>
      <c r="N5093" s="5" t="s">
        <v>5755</v>
      </c>
      <c r="O5093" s="18">
        <v>44453</v>
      </c>
      <c r="P5093" s="5" t="s">
        <v>7</v>
      </c>
      <c r="Q5093" s="19">
        <v>27408.04</v>
      </c>
      <c r="R5093" s="19">
        <v>27408.04</v>
      </c>
      <c r="S5093" s="19">
        <v>0</v>
      </c>
      <c r="T5093" s="19">
        <v>0</v>
      </c>
    </row>
    <row r="5094" spans="1:20" outlineLevel="3" x14ac:dyDescent="0.35">
      <c r="H5094" s="1" t="s">
        <v>11870</v>
      </c>
      <c r="O5094" s="18"/>
      <c r="Q5094" s="19">
        <f>SUBTOTAL(9,Q5092:Q5093)</f>
        <v>48836.54</v>
      </c>
      <c r="R5094" s="19">
        <f>SUBTOTAL(9,R5092:R5093)</f>
        <v>48836.54</v>
      </c>
      <c r="S5094" s="19">
        <f>SUBTOTAL(9,S5092:S5093)</f>
        <v>0</v>
      </c>
      <c r="T5094" s="19">
        <f>SUBTOTAL(9,T5092:T5093)</f>
        <v>0</v>
      </c>
    </row>
    <row r="5095" spans="1:20" outlineLevel="4" x14ac:dyDescent="0.35">
      <c r="A5095" s="9" t="s">
        <v>150</v>
      </c>
      <c r="B5095" s="9" t="s">
        <v>151</v>
      </c>
      <c r="C5095" s="12" t="s">
        <v>5747</v>
      </c>
      <c r="D5095" s="5" t="s">
        <v>5748</v>
      </c>
      <c r="E5095" s="9" t="s">
        <v>5748</v>
      </c>
      <c r="F5095" s="5" t="s">
        <v>12474</v>
      </c>
      <c r="G5095" s="5" t="s">
        <v>4</v>
      </c>
      <c r="H5095" s="5" t="s">
        <v>5758</v>
      </c>
      <c r="I5095" s="4" t="s">
        <v>12685</v>
      </c>
      <c r="J5095" s="5" t="s">
        <v>5756</v>
      </c>
      <c r="K5095" s="5" t="s">
        <v>4</v>
      </c>
      <c r="L5095" s="5" t="s">
        <v>4</v>
      </c>
      <c r="M5095" s="5" t="s">
        <v>5</v>
      </c>
      <c r="N5095" s="5" t="s">
        <v>5757</v>
      </c>
      <c r="O5095" s="18">
        <v>44543</v>
      </c>
      <c r="P5095" s="5" t="s">
        <v>7</v>
      </c>
      <c r="Q5095" s="19">
        <v>23410.3</v>
      </c>
      <c r="R5095" s="19">
        <v>23410.3</v>
      </c>
      <c r="S5095" s="19">
        <v>0</v>
      </c>
      <c r="T5095" s="19">
        <v>0</v>
      </c>
    </row>
    <row r="5096" spans="1:20" outlineLevel="4" x14ac:dyDescent="0.35">
      <c r="A5096" s="9" t="s">
        <v>150</v>
      </c>
      <c r="B5096" s="9" t="s">
        <v>151</v>
      </c>
      <c r="C5096" s="12" t="s">
        <v>5747</v>
      </c>
      <c r="D5096" s="5" t="s">
        <v>5748</v>
      </c>
      <c r="E5096" s="9" t="s">
        <v>5748</v>
      </c>
      <c r="F5096" s="5" t="s">
        <v>12474</v>
      </c>
      <c r="G5096" s="5" t="s">
        <v>4</v>
      </c>
      <c r="H5096" s="5" t="s">
        <v>5758</v>
      </c>
      <c r="I5096" s="4" t="s">
        <v>12685</v>
      </c>
      <c r="J5096" s="5" t="s">
        <v>5756</v>
      </c>
      <c r="K5096" s="5" t="s">
        <v>4</v>
      </c>
      <c r="L5096" s="5" t="s">
        <v>4</v>
      </c>
      <c r="M5096" s="5" t="s">
        <v>5</v>
      </c>
      <c r="N5096" s="5" t="s">
        <v>5759</v>
      </c>
      <c r="O5096" s="18">
        <v>44697</v>
      </c>
      <c r="P5096" s="5" t="s">
        <v>7</v>
      </c>
      <c r="Q5096" s="19">
        <v>33687.769999999997</v>
      </c>
      <c r="R5096" s="19">
        <v>33687.769999999997</v>
      </c>
      <c r="S5096" s="19">
        <v>0</v>
      </c>
      <c r="T5096" s="19">
        <v>0</v>
      </c>
    </row>
    <row r="5097" spans="1:20" outlineLevel="4" x14ac:dyDescent="0.35">
      <c r="A5097" s="9" t="s">
        <v>150</v>
      </c>
      <c r="B5097" s="9" t="s">
        <v>151</v>
      </c>
      <c r="C5097" s="12" t="s">
        <v>5747</v>
      </c>
      <c r="D5097" s="5" t="s">
        <v>5748</v>
      </c>
      <c r="E5097" s="9" t="s">
        <v>5748</v>
      </c>
      <c r="F5097" s="5" t="s">
        <v>12474</v>
      </c>
      <c r="G5097" s="5" t="s">
        <v>4</v>
      </c>
      <c r="H5097" s="5" t="s">
        <v>5758</v>
      </c>
      <c r="I5097" s="4" t="s">
        <v>12685</v>
      </c>
      <c r="J5097" s="5" t="s">
        <v>5756</v>
      </c>
      <c r="K5097" s="5" t="s">
        <v>4</v>
      </c>
      <c r="L5097" s="5" t="s">
        <v>4</v>
      </c>
      <c r="M5097" s="5" t="s">
        <v>5</v>
      </c>
      <c r="N5097" s="5" t="s">
        <v>5760</v>
      </c>
      <c r="O5097" s="18">
        <v>44729</v>
      </c>
      <c r="P5097" s="5" t="s">
        <v>7</v>
      </c>
      <c r="Q5097" s="19">
        <v>25163.43</v>
      </c>
      <c r="R5097" s="19">
        <v>25163.43</v>
      </c>
      <c r="S5097" s="19">
        <v>0</v>
      </c>
      <c r="T5097" s="19">
        <v>0</v>
      </c>
    </row>
    <row r="5098" spans="1:20" outlineLevel="3" x14ac:dyDescent="0.35">
      <c r="H5098" s="1" t="s">
        <v>11871</v>
      </c>
      <c r="O5098" s="18"/>
      <c r="Q5098" s="19">
        <f>SUBTOTAL(9,Q5095:Q5097)</f>
        <v>82261.5</v>
      </c>
      <c r="R5098" s="19">
        <f>SUBTOTAL(9,R5095:R5097)</f>
        <v>82261.5</v>
      </c>
      <c r="S5098" s="19">
        <f>SUBTOTAL(9,S5095:S5097)</f>
        <v>0</v>
      </c>
      <c r="T5098" s="19">
        <f>SUBTOTAL(9,T5095:T5097)</f>
        <v>0</v>
      </c>
    </row>
    <row r="5099" spans="1:20" outlineLevel="4" x14ac:dyDescent="0.35">
      <c r="A5099" s="9" t="s">
        <v>150</v>
      </c>
      <c r="B5099" s="9" t="s">
        <v>151</v>
      </c>
      <c r="C5099" s="12" t="s">
        <v>5747</v>
      </c>
      <c r="D5099" s="5" t="s">
        <v>5748</v>
      </c>
      <c r="E5099" s="9" t="s">
        <v>5748</v>
      </c>
      <c r="F5099" s="5" t="s">
        <v>12474</v>
      </c>
      <c r="G5099" s="5" t="s">
        <v>4</v>
      </c>
      <c r="H5099" s="5" t="s">
        <v>5763</v>
      </c>
      <c r="I5099" s="4" t="s">
        <v>12686</v>
      </c>
      <c r="J5099" s="5" t="s">
        <v>5761</v>
      </c>
      <c r="K5099" s="5" t="s">
        <v>4</v>
      </c>
      <c r="L5099" s="5" t="s">
        <v>4</v>
      </c>
      <c r="M5099" s="5" t="s">
        <v>5</v>
      </c>
      <c r="N5099" s="5" t="s">
        <v>5762</v>
      </c>
      <c r="O5099" s="18">
        <v>44630</v>
      </c>
      <c r="P5099" s="5" t="s">
        <v>7</v>
      </c>
      <c r="Q5099" s="19">
        <v>22129.88</v>
      </c>
      <c r="R5099" s="19">
        <v>22129.88</v>
      </c>
      <c r="S5099" s="19">
        <v>0</v>
      </c>
      <c r="T5099" s="19">
        <v>0</v>
      </c>
    </row>
    <row r="5100" spans="1:20" outlineLevel="4" x14ac:dyDescent="0.35">
      <c r="A5100" s="9" t="s">
        <v>150</v>
      </c>
      <c r="B5100" s="9" t="s">
        <v>151</v>
      </c>
      <c r="C5100" s="12" t="s">
        <v>5747</v>
      </c>
      <c r="D5100" s="5" t="s">
        <v>5748</v>
      </c>
      <c r="E5100" s="9" t="s">
        <v>5748</v>
      </c>
      <c r="F5100" s="5" t="s">
        <v>12474</v>
      </c>
      <c r="G5100" s="5" t="s">
        <v>4</v>
      </c>
      <c r="H5100" s="5" t="s">
        <v>5763</v>
      </c>
      <c r="I5100" s="4" t="s">
        <v>12686</v>
      </c>
      <c r="J5100" s="5" t="s">
        <v>5761</v>
      </c>
      <c r="K5100" s="5" t="s">
        <v>4</v>
      </c>
      <c r="L5100" s="5" t="s">
        <v>4</v>
      </c>
      <c r="M5100" s="5" t="s">
        <v>5</v>
      </c>
      <c r="N5100" s="5" t="s">
        <v>5764</v>
      </c>
      <c r="O5100" s="18">
        <v>44718</v>
      </c>
      <c r="P5100" s="5" t="s">
        <v>7</v>
      </c>
      <c r="Q5100" s="19">
        <v>31767.279999999999</v>
      </c>
      <c r="R5100" s="19">
        <v>31767.279999999999</v>
      </c>
      <c r="S5100" s="19">
        <v>0</v>
      </c>
      <c r="T5100" s="19">
        <v>0</v>
      </c>
    </row>
    <row r="5101" spans="1:20" outlineLevel="3" x14ac:dyDescent="0.35">
      <c r="H5101" s="1" t="s">
        <v>11872</v>
      </c>
      <c r="O5101" s="18"/>
      <c r="Q5101" s="19">
        <f>SUBTOTAL(9,Q5099:Q5100)</f>
        <v>53897.16</v>
      </c>
      <c r="R5101" s="19">
        <f>SUBTOTAL(9,R5099:R5100)</f>
        <v>53897.16</v>
      </c>
      <c r="S5101" s="19">
        <f>SUBTOTAL(9,S5099:S5100)</f>
        <v>0</v>
      </c>
      <c r="T5101" s="19">
        <f>SUBTOTAL(9,T5099:T5100)</f>
        <v>0</v>
      </c>
    </row>
    <row r="5102" spans="1:20" outlineLevel="2" x14ac:dyDescent="0.35">
      <c r="C5102" s="11" t="s">
        <v>10405</v>
      </c>
      <c r="O5102" s="18"/>
      <c r="Q5102" s="19">
        <f>SUBTOTAL(9,Q5090:Q5100)</f>
        <v>213503.63</v>
      </c>
      <c r="R5102" s="19">
        <f>SUBTOTAL(9,R5090:R5100)</f>
        <v>213503.63</v>
      </c>
      <c r="S5102" s="19">
        <f>SUBTOTAL(9,S5090:S5100)</f>
        <v>0</v>
      </c>
      <c r="T5102" s="19">
        <f>SUBTOTAL(9,T5090:T5100)</f>
        <v>0</v>
      </c>
    </row>
    <row r="5103" spans="1:20" ht="58" outlineLevel="4" x14ac:dyDescent="0.35">
      <c r="A5103" s="9" t="s">
        <v>74</v>
      </c>
      <c r="B5103" s="9" t="s">
        <v>75</v>
      </c>
      <c r="C5103" s="12" t="s">
        <v>5765</v>
      </c>
      <c r="D5103" s="5" t="s">
        <v>5766</v>
      </c>
      <c r="E5103" s="9" t="s">
        <v>5766</v>
      </c>
      <c r="F5103" s="5" t="s">
        <v>4</v>
      </c>
      <c r="G5103" s="5" t="s">
        <v>729</v>
      </c>
      <c r="H5103" s="5" t="s">
        <v>5768</v>
      </c>
      <c r="I5103" s="4" t="s">
        <v>5769</v>
      </c>
      <c r="J5103" s="5" t="s">
        <v>4</v>
      </c>
      <c r="K5103" s="5" t="s">
        <v>4</v>
      </c>
      <c r="L5103" s="5" t="s">
        <v>4</v>
      </c>
      <c r="M5103" s="5" t="s">
        <v>5</v>
      </c>
      <c r="N5103" s="5" t="s">
        <v>5767</v>
      </c>
      <c r="O5103" s="18">
        <v>44406</v>
      </c>
      <c r="P5103" s="5" t="s">
        <v>7</v>
      </c>
      <c r="Q5103" s="19">
        <v>1223745.2</v>
      </c>
      <c r="R5103" s="19">
        <v>0</v>
      </c>
      <c r="S5103" s="19">
        <v>1223745.2</v>
      </c>
      <c r="T5103" s="19">
        <v>0</v>
      </c>
    </row>
    <row r="5104" spans="1:20" outlineLevel="3" x14ac:dyDescent="0.35">
      <c r="H5104" s="1" t="s">
        <v>11873</v>
      </c>
      <c r="O5104" s="18"/>
      <c r="Q5104" s="19">
        <f>SUBTOTAL(9,Q5103:Q5103)</f>
        <v>1223745.2</v>
      </c>
      <c r="R5104" s="19">
        <f>SUBTOTAL(9,R5103:R5103)</f>
        <v>0</v>
      </c>
      <c r="S5104" s="19">
        <f>SUBTOTAL(9,S5103:S5103)</f>
        <v>1223745.2</v>
      </c>
      <c r="T5104" s="19">
        <f>SUBTOTAL(9,T5103:T5103)</f>
        <v>0</v>
      </c>
    </row>
    <row r="5105" spans="1:20" ht="29" outlineLevel="4" x14ac:dyDescent="0.35">
      <c r="A5105" s="9" t="s">
        <v>74</v>
      </c>
      <c r="B5105" s="9" t="s">
        <v>75</v>
      </c>
      <c r="C5105" s="12" t="s">
        <v>5765</v>
      </c>
      <c r="D5105" s="5" t="s">
        <v>5766</v>
      </c>
      <c r="E5105" s="9" t="s">
        <v>5766</v>
      </c>
      <c r="F5105" s="5" t="s">
        <v>4</v>
      </c>
      <c r="G5105" s="5" t="s">
        <v>729</v>
      </c>
      <c r="H5105" s="5" t="s">
        <v>5771</v>
      </c>
      <c r="I5105" s="4" t="s">
        <v>5772</v>
      </c>
      <c r="J5105" s="5" t="s">
        <v>4</v>
      </c>
      <c r="K5105" s="5" t="s">
        <v>4</v>
      </c>
      <c r="L5105" s="5" t="s">
        <v>4</v>
      </c>
      <c r="M5105" s="5" t="s">
        <v>5</v>
      </c>
      <c r="N5105" s="5" t="s">
        <v>5770</v>
      </c>
      <c r="O5105" s="18">
        <v>44496</v>
      </c>
      <c r="P5105" s="5" t="s">
        <v>7</v>
      </c>
      <c r="Q5105" s="19">
        <v>1292633</v>
      </c>
      <c r="R5105" s="19">
        <v>0</v>
      </c>
      <c r="S5105" s="19">
        <v>1292633</v>
      </c>
      <c r="T5105" s="19">
        <v>0</v>
      </c>
    </row>
    <row r="5106" spans="1:20" ht="29" outlineLevel="4" x14ac:dyDescent="0.35">
      <c r="A5106" s="9" t="s">
        <v>74</v>
      </c>
      <c r="B5106" s="9" t="s">
        <v>75</v>
      </c>
      <c r="C5106" s="12" t="s">
        <v>5765</v>
      </c>
      <c r="D5106" s="5" t="s">
        <v>5766</v>
      </c>
      <c r="E5106" s="9" t="s">
        <v>5766</v>
      </c>
      <c r="F5106" s="5" t="s">
        <v>4</v>
      </c>
      <c r="G5106" s="5" t="s">
        <v>729</v>
      </c>
      <c r="H5106" s="5" t="s">
        <v>5771</v>
      </c>
      <c r="I5106" s="4" t="s">
        <v>5772</v>
      </c>
      <c r="J5106" s="5" t="s">
        <v>4</v>
      </c>
      <c r="K5106" s="5" t="s">
        <v>4</v>
      </c>
      <c r="L5106" s="5" t="s">
        <v>4</v>
      </c>
      <c r="M5106" s="5" t="s">
        <v>5</v>
      </c>
      <c r="N5106" s="5" t="s">
        <v>5773</v>
      </c>
      <c r="O5106" s="18">
        <v>44571</v>
      </c>
      <c r="P5106" s="5" t="s">
        <v>7</v>
      </c>
      <c r="Q5106" s="19">
        <v>1292632</v>
      </c>
      <c r="R5106" s="19">
        <v>0</v>
      </c>
      <c r="S5106" s="19">
        <v>1292632</v>
      </c>
      <c r="T5106" s="19">
        <v>0</v>
      </c>
    </row>
    <row r="5107" spans="1:20" ht="29" outlineLevel="4" x14ac:dyDescent="0.35">
      <c r="A5107" s="9" t="s">
        <v>74</v>
      </c>
      <c r="B5107" s="9" t="s">
        <v>75</v>
      </c>
      <c r="C5107" s="12" t="s">
        <v>5765</v>
      </c>
      <c r="D5107" s="5" t="s">
        <v>5766</v>
      </c>
      <c r="E5107" s="9" t="s">
        <v>5766</v>
      </c>
      <c r="F5107" s="5" t="s">
        <v>4</v>
      </c>
      <c r="G5107" s="5" t="s">
        <v>729</v>
      </c>
      <c r="H5107" s="5" t="s">
        <v>5771</v>
      </c>
      <c r="I5107" s="4" t="s">
        <v>5772</v>
      </c>
      <c r="J5107" s="5" t="s">
        <v>4</v>
      </c>
      <c r="K5107" s="5" t="s">
        <v>4</v>
      </c>
      <c r="L5107" s="5" t="s">
        <v>4</v>
      </c>
      <c r="M5107" s="5" t="s">
        <v>5</v>
      </c>
      <c r="N5107" s="5" t="s">
        <v>5774</v>
      </c>
      <c r="O5107" s="18">
        <v>44603</v>
      </c>
      <c r="P5107" s="5" t="s">
        <v>7</v>
      </c>
      <c r="Q5107" s="19">
        <v>1292633</v>
      </c>
      <c r="R5107" s="19">
        <v>0</v>
      </c>
      <c r="S5107" s="19">
        <v>1292633</v>
      </c>
      <c r="T5107" s="19">
        <v>0</v>
      </c>
    </row>
    <row r="5108" spans="1:20" ht="29" outlineLevel="4" x14ac:dyDescent="0.35">
      <c r="A5108" s="9" t="s">
        <v>74</v>
      </c>
      <c r="B5108" s="9" t="s">
        <v>75</v>
      </c>
      <c r="C5108" s="12" t="s">
        <v>5765</v>
      </c>
      <c r="D5108" s="5" t="s">
        <v>5766</v>
      </c>
      <c r="E5108" s="9" t="s">
        <v>5766</v>
      </c>
      <c r="F5108" s="5" t="s">
        <v>4</v>
      </c>
      <c r="G5108" s="5" t="s">
        <v>729</v>
      </c>
      <c r="H5108" s="5" t="s">
        <v>5771</v>
      </c>
      <c r="I5108" s="4" t="s">
        <v>5772</v>
      </c>
      <c r="J5108" s="5" t="s">
        <v>4</v>
      </c>
      <c r="K5108" s="5" t="s">
        <v>4</v>
      </c>
      <c r="L5108" s="5" t="s">
        <v>4</v>
      </c>
      <c r="M5108" s="5" t="s">
        <v>5</v>
      </c>
      <c r="N5108" s="5" t="s">
        <v>5775</v>
      </c>
      <c r="O5108" s="18">
        <v>44726</v>
      </c>
      <c r="P5108" s="5" t="s">
        <v>7</v>
      </c>
      <c r="Q5108" s="19">
        <v>1292631</v>
      </c>
      <c r="R5108" s="19">
        <v>0</v>
      </c>
      <c r="S5108" s="19">
        <v>1292631</v>
      </c>
      <c r="T5108" s="19">
        <v>0</v>
      </c>
    </row>
    <row r="5109" spans="1:20" outlineLevel="3" x14ac:dyDescent="0.35">
      <c r="H5109" s="1" t="s">
        <v>11874</v>
      </c>
      <c r="O5109" s="18"/>
      <c r="Q5109" s="19">
        <f>SUBTOTAL(9,Q5105:Q5108)</f>
        <v>5170529</v>
      </c>
      <c r="R5109" s="19">
        <f>SUBTOTAL(9,R5105:R5108)</f>
        <v>0</v>
      </c>
      <c r="S5109" s="19">
        <f>SUBTOTAL(9,S5105:S5108)</f>
        <v>5170529</v>
      </c>
      <c r="T5109" s="19">
        <f>SUBTOTAL(9,T5105:T5108)</f>
        <v>0</v>
      </c>
    </row>
    <row r="5110" spans="1:20" outlineLevel="2" x14ac:dyDescent="0.35">
      <c r="C5110" s="11" t="s">
        <v>10406</v>
      </c>
      <c r="O5110" s="18"/>
      <c r="Q5110" s="19">
        <f>SUBTOTAL(9,Q5103:Q5108)</f>
        <v>6394274.2000000002</v>
      </c>
      <c r="R5110" s="19">
        <f>SUBTOTAL(9,R5103:R5108)</f>
        <v>0</v>
      </c>
      <c r="S5110" s="19">
        <f>SUBTOTAL(9,S5103:S5108)</f>
        <v>6394274.2000000002</v>
      </c>
      <c r="T5110" s="19">
        <f>SUBTOTAL(9,T5103:T5108)</f>
        <v>0</v>
      </c>
    </row>
    <row r="5111" spans="1:20" ht="29" outlineLevel="4" x14ac:dyDescent="0.35">
      <c r="A5111" s="9" t="s">
        <v>97</v>
      </c>
      <c r="B5111" s="9" t="s">
        <v>98</v>
      </c>
      <c r="C5111" s="12" t="s">
        <v>5776</v>
      </c>
      <c r="D5111" s="5" t="s">
        <v>5777</v>
      </c>
      <c r="E5111" s="9" t="s">
        <v>5777</v>
      </c>
      <c r="F5111" s="5" t="s">
        <v>12484</v>
      </c>
      <c r="G5111" s="5" t="s">
        <v>4</v>
      </c>
      <c r="H5111" s="5" t="s">
        <v>5780</v>
      </c>
      <c r="I5111" s="4" t="s">
        <v>5781</v>
      </c>
      <c r="J5111" s="5" t="s">
        <v>4</v>
      </c>
      <c r="K5111" s="5" t="s">
        <v>4</v>
      </c>
      <c r="L5111" s="5" t="s">
        <v>4</v>
      </c>
      <c r="M5111" s="5" t="s">
        <v>5</v>
      </c>
      <c r="N5111" s="5" t="s">
        <v>5778</v>
      </c>
      <c r="O5111" s="18">
        <v>44725</v>
      </c>
      <c r="P5111" s="5" t="s">
        <v>5779</v>
      </c>
      <c r="Q5111" s="19">
        <v>88717.28</v>
      </c>
      <c r="R5111" s="19">
        <v>88717.28</v>
      </c>
      <c r="S5111" s="19">
        <v>0</v>
      </c>
      <c r="T5111" s="19">
        <v>0</v>
      </c>
    </row>
    <row r="5112" spans="1:20" outlineLevel="3" x14ac:dyDescent="0.35">
      <c r="H5112" s="1" t="s">
        <v>11875</v>
      </c>
      <c r="O5112" s="18"/>
      <c r="Q5112" s="19">
        <f>SUBTOTAL(9,Q5111:Q5111)</f>
        <v>88717.28</v>
      </c>
      <c r="R5112" s="19">
        <f>SUBTOTAL(9,R5111:R5111)</f>
        <v>88717.28</v>
      </c>
      <c r="S5112" s="19">
        <f>SUBTOTAL(9,S5111:S5111)</f>
        <v>0</v>
      </c>
      <c r="T5112" s="19">
        <f>SUBTOTAL(9,T5111:T5111)</f>
        <v>0</v>
      </c>
    </row>
    <row r="5113" spans="1:20" ht="29" outlineLevel="4" x14ac:dyDescent="0.35">
      <c r="A5113" s="9" t="s">
        <v>97</v>
      </c>
      <c r="B5113" s="9" t="s">
        <v>98</v>
      </c>
      <c r="C5113" s="12" t="s">
        <v>5776</v>
      </c>
      <c r="D5113" s="5" t="s">
        <v>5777</v>
      </c>
      <c r="E5113" s="9" t="s">
        <v>5777</v>
      </c>
      <c r="F5113" s="5" t="s">
        <v>12477</v>
      </c>
      <c r="G5113" s="5" t="s">
        <v>4</v>
      </c>
      <c r="H5113" s="5" t="s">
        <v>5784</v>
      </c>
      <c r="I5113" s="4" t="s">
        <v>12687</v>
      </c>
      <c r="J5113" s="5" t="s">
        <v>4</v>
      </c>
      <c r="K5113" s="5" t="s">
        <v>4</v>
      </c>
      <c r="L5113" s="5" t="s">
        <v>4</v>
      </c>
      <c r="M5113" s="5" t="s">
        <v>5</v>
      </c>
      <c r="N5113" s="5" t="s">
        <v>5782</v>
      </c>
      <c r="O5113" s="18">
        <v>44427</v>
      </c>
      <c r="P5113" s="5" t="s">
        <v>5783</v>
      </c>
      <c r="Q5113" s="19">
        <v>94615.14</v>
      </c>
      <c r="R5113" s="19">
        <v>94615.14</v>
      </c>
      <c r="S5113" s="19">
        <v>0</v>
      </c>
      <c r="T5113" s="19">
        <v>0</v>
      </c>
    </row>
    <row r="5114" spans="1:20" outlineLevel="3" x14ac:dyDescent="0.35">
      <c r="H5114" s="1" t="s">
        <v>11876</v>
      </c>
      <c r="O5114" s="18"/>
      <c r="Q5114" s="19">
        <f>SUBTOTAL(9,Q5113:Q5113)</f>
        <v>94615.14</v>
      </c>
      <c r="R5114" s="19">
        <f>SUBTOTAL(9,R5113:R5113)</f>
        <v>94615.14</v>
      </c>
      <c r="S5114" s="19">
        <f>SUBTOTAL(9,S5113:S5113)</f>
        <v>0</v>
      </c>
      <c r="T5114" s="19">
        <f>SUBTOTAL(9,T5113:T5113)</f>
        <v>0</v>
      </c>
    </row>
    <row r="5115" spans="1:20" ht="29" outlineLevel="4" x14ac:dyDescent="0.35">
      <c r="A5115" s="9" t="s">
        <v>526</v>
      </c>
      <c r="B5115" s="9" t="s">
        <v>527</v>
      </c>
      <c r="C5115" s="12" t="s">
        <v>5776</v>
      </c>
      <c r="D5115" s="5" t="s">
        <v>5785</v>
      </c>
      <c r="E5115" s="9" t="s">
        <v>5785</v>
      </c>
      <c r="F5115" s="5" t="s">
        <v>566</v>
      </c>
      <c r="G5115" s="5" t="s">
        <v>4</v>
      </c>
      <c r="H5115" s="5" t="s">
        <v>5787</v>
      </c>
      <c r="I5115" s="4" t="s">
        <v>5788</v>
      </c>
      <c r="J5115" s="5" t="s">
        <v>4</v>
      </c>
      <c r="K5115" s="5" t="s">
        <v>4</v>
      </c>
      <c r="L5115" s="5" t="s">
        <v>4</v>
      </c>
      <c r="M5115" s="5" t="s">
        <v>5</v>
      </c>
      <c r="N5115" s="5" t="s">
        <v>5786</v>
      </c>
      <c r="O5115" s="18">
        <v>44410</v>
      </c>
      <c r="P5115" s="5" t="s">
        <v>7</v>
      </c>
      <c r="Q5115" s="19">
        <v>6697.01</v>
      </c>
      <c r="R5115" s="19">
        <v>6697.01</v>
      </c>
      <c r="S5115" s="19">
        <v>0</v>
      </c>
      <c r="T5115" s="19">
        <v>0</v>
      </c>
    </row>
    <row r="5116" spans="1:20" ht="29" outlineLevel="4" x14ac:dyDescent="0.35">
      <c r="A5116" s="9" t="s">
        <v>526</v>
      </c>
      <c r="B5116" s="9" t="s">
        <v>527</v>
      </c>
      <c r="C5116" s="12" t="s">
        <v>5776</v>
      </c>
      <c r="D5116" s="5" t="s">
        <v>5785</v>
      </c>
      <c r="E5116" s="9" t="s">
        <v>5785</v>
      </c>
      <c r="F5116" s="5" t="s">
        <v>566</v>
      </c>
      <c r="G5116" s="5" t="s">
        <v>4</v>
      </c>
      <c r="H5116" s="5" t="s">
        <v>5787</v>
      </c>
      <c r="I5116" s="4" t="s">
        <v>5788</v>
      </c>
      <c r="J5116" s="5" t="s">
        <v>4</v>
      </c>
      <c r="K5116" s="5" t="s">
        <v>4</v>
      </c>
      <c r="L5116" s="5" t="s">
        <v>4</v>
      </c>
      <c r="M5116" s="5" t="s">
        <v>5</v>
      </c>
      <c r="N5116" s="5" t="s">
        <v>5789</v>
      </c>
      <c r="O5116" s="18">
        <v>44417</v>
      </c>
      <c r="P5116" s="5" t="s">
        <v>7</v>
      </c>
      <c r="Q5116" s="19">
        <v>9947.8700000000008</v>
      </c>
      <c r="R5116" s="19">
        <v>9947.8700000000008</v>
      </c>
      <c r="S5116" s="19">
        <v>0</v>
      </c>
      <c r="T5116" s="19">
        <v>0</v>
      </c>
    </row>
    <row r="5117" spans="1:20" ht="29" outlineLevel="4" x14ac:dyDescent="0.35">
      <c r="A5117" s="9" t="s">
        <v>526</v>
      </c>
      <c r="B5117" s="9" t="s">
        <v>527</v>
      </c>
      <c r="C5117" s="12" t="s">
        <v>5776</v>
      </c>
      <c r="D5117" s="5" t="s">
        <v>5785</v>
      </c>
      <c r="E5117" s="9" t="s">
        <v>5785</v>
      </c>
      <c r="F5117" s="5" t="s">
        <v>566</v>
      </c>
      <c r="G5117" s="5" t="s">
        <v>4</v>
      </c>
      <c r="H5117" s="5" t="s">
        <v>5787</v>
      </c>
      <c r="I5117" s="4" t="s">
        <v>5788</v>
      </c>
      <c r="J5117" s="5" t="s">
        <v>4</v>
      </c>
      <c r="K5117" s="5" t="s">
        <v>4</v>
      </c>
      <c r="L5117" s="5" t="s">
        <v>4</v>
      </c>
      <c r="M5117" s="5" t="s">
        <v>5</v>
      </c>
      <c r="N5117" s="5" t="s">
        <v>5790</v>
      </c>
      <c r="O5117" s="18">
        <v>44448</v>
      </c>
      <c r="P5117" s="5" t="s">
        <v>7</v>
      </c>
      <c r="Q5117" s="19">
        <v>1472.28</v>
      </c>
      <c r="R5117" s="19">
        <v>1472.28</v>
      </c>
      <c r="S5117" s="19">
        <v>0</v>
      </c>
      <c r="T5117" s="19">
        <v>0</v>
      </c>
    </row>
    <row r="5118" spans="1:20" ht="29" outlineLevel="4" x14ac:dyDescent="0.35">
      <c r="A5118" s="9" t="s">
        <v>526</v>
      </c>
      <c r="B5118" s="9" t="s">
        <v>527</v>
      </c>
      <c r="C5118" s="12" t="s">
        <v>5776</v>
      </c>
      <c r="D5118" s="5" t="s">
        <v>5785</v>
      </c>
      <c r="E5118" s="9" t="s">
        <v>5785</v>
      </c>
      <c r="F5118" s="5" t="s">
        <v>566</v>
      </c>
      <c r="G5118" s="5" t="s">
        <v>4</v>
      </c>
      <c r="H5118" s="5" t="s">
        <v>5787</v>
      </c>
      <c r="I5118" s="4" t="s">
        <v>5788</v>
      </c>
      <c r="J5118" s="5" t="s">
        <v>4</v>
      </c>
      <c r="K5118" s="5" t="s">
        <v>4</v>
      </c>
      <c r="L5118" s="5" t="s">
        <v>4</v>
      </c>
      <c r="M5118" s="5" t="s">
        <v>5</v>
      </c>
      <c r="N5118" s="5" t="s">
        <v>5791</v>
      </c>
      <c r="O5118" s="18">
        <v>44496</v>
      </c>
      <c r="P5118" s="5" t="s">
        <v>7</v>
      </c>
      <c r="Q5118" s="19">
        <v>5090.1499999999996</v>
      </c>
      <c r="R5118" s="19">
        <v>5090.1499999999996</v>
      </c>
      <c r="S5118" s="19">
        <v>0</v>
      </c>
      <c r="T5118" s="19">
        <v>0</v>
      </c>
    </row>
    <row r="5119" spans="1:20" outlineLevel="3" x14ac:dyDescent="0.35">
      <c r="H5119" s="1" t="s">
        <v>11877</v>
      </c>
      <c r="O5119" s="18"/>
      <c r="Q5119" s="19">
        <f>SUBTOTAL(9,Q5115:Q5118)</f>
        <v>23207.309999999998</v>
      </c>
      <c r="R5119" s="19">
        <f>SUBTOTAL(9,R5115:R5118)</f>
        <v>23207.309999999998</v>
      </c>
      <c r="S5119" s="19">
        <f>SUBTOTAL(9,S5115:S5118)</f>
        <v>0</v>
      </c>
      <c r="T5119" s="19">
        <f>SUBTOTAL(9,T5115:T5118)</f>
        <v>0</v>
      </c>
    </row>
    <row r="5120" spans="1:20" ht="29" outlineLevel="4" x14ac:dyDescent="0.35">
      <c r="A5120" s="9" t="s">
        <v>526</v>
      </c>
      <c r="B5120" s="9" t="s">
        <v>527</v>
      </c>
      <c r="C5120" s="12" t="s">
        <v>5776</v>
      </c>
      <c r="D5120" s="5" t="s">
        <v>5785</v>
      </c>
      <c r="E5120" s="9" t="s">
        <v>5785</v>
      </c>
      <c r="F5120" s="5" t="s">
        <v>529</v>
      </c>
      <c r="G5120" s="5" t="s">
        <v>4</v>
      </c>
      <c r="H5120" s="5" t="s">
        <v>5793</v>
      </c>
      <c r="I5120" s="4" t="s">
        <v>5794</v>
      </c>
      <c r="J5120" s="5" t="s">
        <v>4</v>
      </c>
      <c r="K5120" s="5" t="s">
        <v>4</v>
      </c>
      <c r="L5120" s="5" t="s">
        <v>4</v>
      </c>
      <c r="M5120" s="5" t="s">
        <v>5</v>
      </c>
      <c r="N5120" s="5" t="s">
        <v>5792</v>
      </c>
      <c r="O5120" s="18">
        <v>44420</v>
      </c>
      <c r="P5120" s="5" t="s">
        <v>7</v>
      </c>
      <c r="Q5120" s="19">
        <f>253.55+0.52</f>
        <v>254.07000000000002</v>
      </c>
      <c r="R5120" s="19">
        <f>253.55+0.52</f>
        <v>254.07000000000002</v>
      </c>
      <c r="S5120" s="19">
        <v>0</v>
      </c>
      <c r="T5120" s="19">
        <v>0</v>
      </c>
    </row>
    <row r="5121" spans="1:20" ht="29" outlineLevel="4" x14ac:dyDescent="0.35">
      <c r="A5121" s="9" t="s">
        <v>526</v>
      </c>
      <c r="B5121" s="9" t="s">
        <v>527</v>
      </c>
      <c r="C5121" s="12" t="s">
        <v>5776</v>
      </c>
      <c r="D5121" s="5" t="s">
        <v>5785</v>
      </c>
      <c r="E5121" s="9" t="s">
        <v>5785</v>
      </c>
      <c r="F5121" s="5" t="s">
        <v>529</v>
      </c>
      <c r="G5121" s="5" t="s">
        <v>4</v>
      </c>
      <c r="H5121" s="5" t="s">
        <v>5793</v>
      </c>
      <c r="I5121" s="4" t="s">
        <v>5794</v>
      </c>
      <c r="J5121" s="5" t="s">
        <v>4</v>
      </c>
      <c r="K5121" s="5" t="s">
        <v>4</v>
      </c>
      <c r="L5121" s="5" t="s">
        <v>4</v>
      </c>
      <c r="M5121" s="5" t="s">
        <v>5</v>
      </c>
      <c r="N5121" s="5" t="s">
        <v>5795</v>
      </c>
      <c r="O5121" s="18">
        <v>44530</v>
      </c>
      <c r="P5121" s="5" t="s">
        <v>7</v>
      </c>
      <c r="Q5121" s="19">
        <v>14253</v>
      </c>
      <c r="R5121" s="19">
        <v>14253</v>
      </c>
      <c r="S5121" s="19">
        <v>0</v>
      </c>
      <c r="T5121" s="19">
        <v>0</v>
      </c>
    </row>
    <row r="5122" spans="1:20" outlineLevel="3" x14ac:dyDescent="0.35">
      <c r="H5122" s="1" t="s">
        <v>11878</v>
      </c>
      <c r="O5122" s="18"/>
      <c r="Q5122" s="19">
        <f>SUBTOTAL(9,Q5120:Q5121)</f>
        <v>14507.07</v>
      </c>
      <c r="R5122" s="19">
        <f>SUBTOTAL(9,R5120:R5121)</f>
        <v>14507.07</v>
      </c>
      <c r="S5122" s="19">
        <f>SUBTOTAL(9,S5120:S5121)</f>
        <v>0</v>
      </c>
      <c r="T5122" s="19">
        <f>SUBTOTAL(9,T5120:T5121)</f>
        <v>0</v>
      </c>
    </row>
    <row r="5123" spans="1:20" ht="29" outlineLevel="4" x14ac:dyDescent="0.35">
      <c r="A5123" s="9" t="s">
        <v>526</v>
      </c>
      <c r="B5123" s="9" t="s">
        <v>527</v>
      </c>
      <c r="C5123" s="12" t="s">
        <v>5776</v>
      </c>
      <c r="D5123" s="5" t="s">
        <v>5785</v>
      </c>
      <c r="E5123" s="9" t="s">
        <v>5785</v>
      </c>
      <c r="F5123" s="5" t="s">
        <v>566</v>
      </c>
      <c r="G5123" s="5" t="s">
        <v>4</v>
      </c>
      <c r="H5123" s="5" t="s">
        <v>5797</v>
      </c>
      <c r="I5123" s="4" t="s">
        <v>5798</v>
      </c>
      <c r="J5123" s="5" t="s">
        <v>4</v>
      </c>
      <c r="K5123" s="5" t="s">
        <v>4</v>
      </c>
      <c r="L5123" s="5" t="s">
        <v>4</v>
      </c>
      <c r="M5123" s="5" t="s">
        <v>5</v>
      </c>
      <c r="N5123" s="5" t="s">
        <v>5796</v>
      </c>
      <c r="O5123" s="18">
        <v>44509</v>
      </c>
      <c r="P5123" s="5" t="s">
        <v>7</v>
      </c>
      <c r="Q5123" s="19">
        <v>2839.02</v>
      </c>
      <c r="R5123" s="19">
        <v>2839.02</v>
      </c>
      <c r="S5123" s="19">
        <v>0</v>
      </c>
      <c r="T5123" s="19">
        <v>0</v>
      </c>
    </row>
    <row r="5124" spans="1:20" ht="29" outlineLevel="4" x14ac:dyDescent="0.35">
      <c r="A5124" s="9" t="s">
        <v>526</v>
      </c>
      <c r="B5124" s="9" t="s">
        <v>527</v>
      </c>
      <c r="C5124" s="12" t="s">
        <v>5776</v>
      </c>
      <c r="D5124" s="5" t="s">
        <v>5785</v>
      </c>
      <c r="E5124" s="9" t="s">
        <v>5785</v>
      </c>
      <c r="F5124" s="5" t="s">
        <v>566</v>
      </c>
      <c r="G5124" s="5" t="s">
        <v>4</v>
      </c>
      <c r="H5124" s="5" t="s">
        <v>5797</v>
      </c>
      <c r="I5124" s="4" t="s">
        <v>5798</v>
      </c>
      <c r="J5124" s="5" t="s">
        <v>4</v>
      </c>
      <c r="K5124" s="5" t="s">
        <v>4</v>
      </c>
      <c r="L5124" s="5" t="s">
        <v>4</v>
      </c>
      <c r="M5124" s="5" t="s">
        <v>5</v>
      </c>
      <c r="N5124" s="5" t="s">
        <v>5799</v>
      </c>
      <c r="O5124" s="18">
        <v>44537</v>
      </c>
      <c r="P5124" s="5" t="s">
        <v>7</v>
      </c>
      <c r="Q5124" s="19">
        <v>5678.06</v>
      </c>
      <c r="R5124" s="19">
        <v>5678.06</v>
      </c>
      <c r="S5124" s="19">
        <v>0</v>
      </c>
      <c r="T5124" s="19">
        <v>0</v>
      </c>
    </row>
    <row r="5125" spans="1:20" ht="29" outlineLevel="4" x14ac:dyDescent="0.35">
      <c r="A5125" s="9" t="s">
        <v>526</v>
      </c>
      <c r="B5125" s="9" t="s">
        <v>527</v>
      </c>
      <c r="C5125" s="12" t="s">
        <v>5776</v>
      </c>
      <c r="D5125" s="5" t="s">
        <v>5785</v>
      </c>
      <c r="E5125" s="9" t="s">
        <v>5785</v>
      </c>
      <c r="F5125" s="5" t="s">
        <v>566</v>
      </c>
      <c r="G5125" s="5" t="s">
        <v>4</v>
      </c>
      <c r="H5125" s="5" t="s">
        <v>5797</v>
      </c>
      <c r="I5125" s="4" t="s">
        <v>5798</v>
      </c>
      <c r="J5125" s="5" t="s">
        <v>4</v>
      </c>
      <c r="K5125" s="5" t="s">
        <v>4</v>
      </c>
      <c r="L5125" s="5" t="s">
        <v>4</v>
      </c>
      <c r="M5125" s="5" t="s">
        <v>5</v>
      </c>
      <c r="N5125" s="5" t="s">
        <v>5800</v>
      </c>
      <c r="O5125" s="18">
        <v>44568</v>
      </c>
      <c r="P5125" s="5" t="s">
        <v>7</v>
      </c>
      <c r="Q5125" s="19">
        <v>5678.03</v>
      </c>
      <c r="R5125" s="19">
        <v>5678.03</v>
      </c>
      <c r="S5125" s="19">
        <v>0</v>
      </c>
      <c r="T5125" s="19">
        <v>0</v>
      </c>
    </row>
    <row r="5126" spans="1:20" ht="29" outlineLevel="4" x14ac:dyDescent="0.35">
      <c r="A5126" s="9" t="s">
        <v>526</v>
      </c>
      <c r="B5126" s="9" t="s">
        <v>527</v>
      </c>
      <c r="C5126" s="12" t="s">
        <v>5776</v>
      </c>
      <c r="D5126" s="5" t="s">
        <v>5785</v>
      </c>
      <c r="E5126" s="9" t="s">
        <v>5785</v>
      </c>
      <c r="F5126" s="5" t="s">
        <v>566</v>
      </c>
      <c r="G5126" s="5" t="s">
        <v>4</v>
      </c>
      <c r="H5126" s="5" t="s">
        <v>5797</v>
      </c>
      <c r="I5126" s="4" t="s">
        <v>5798</v>
      </c>
      <c r="J5126" s="5" t="s">
        <v>4</v>
      </c>
      <c r="K5126" s="5" t="s">
        <v>4</v>
      </c>
      <c r="L5126" s="5" t="s">
        <v>4</v>
      </c>
      <c r="M5126" s="5" t="s">
        <v>5</v>
      </c>
      <c r="N5126" s="5" t="s">
        <v>5801</v>
      </c>
      <c r="O5126" s="18">
        <v>44599</v>
      </c>
      <c r="P5126" s="5" t="s">
        <v>7</v>
      </c>
      <c r="Q5126" s="19">
        <v>8517.09</v>
      </c>
      <c r="R5126" s="19">
        <v>8517.09</v>
      </c>
      <c r="S5126" s="19">
        <v>0</v>
      </c>
      <c r="T5126" s="19">
        <v>0</v>
      </c>
    </row>
    <row r="5127" spans="1:20" ht="29" outlineLevel="4" x14ac:dyDescent="0.35">
      <c r="A5127" s="9" t="s">
        <v>526</v>
      </c>
      <c r="B5127" s="9" t="s">
        <v>527</v>
      </c>
      <c r="C5127" s="12" t="s">
        <v>5776</v>
      </c>
      <c r="D5127" s="5" t="s">
        <v>5785</v>
      </c>
      <c r="E5127" s="9" t="s">
        <v>5785</v>
      </c>
      <c r="F5127" s="5" t="s">
        <v>566</v>
      </c>
      <c r="G5127" s="5" t="s">
        <v>4</v>
      </c>
      <c r="H5127" s="5" t="s">
        <v>5797</v>
      </c>
      <c r="I5127" s="4" t="s">
        <v>5798</v>
      </c>
      <c r="J5127" s="5" t="s">
        <v>4</v>
      </c>
      <c r="K5127" s="5" t="s">
        <v>4</v>
      </c>
      <c r="L5127" s="5" t="s">
        <v>4</v>
      </c>
      <c r="M5127" s="5" t="s">
        <v>5</v>
      </c>
      <c r="N5127" s="5" t="s">
        <v>5802</v>
      </c>
      <c r="O5127" s="18">
        <v>44624</v>
      </c>
      <c r="P5127" s="5" t="s">
        <v>7</v>
      </c>
      <c r="Q5127" s="19">
        <v>5678.04</v>
      </c>
      <c r="R5127" s="19">
        <v>5678.04</v>
      </c>
      <c r="S5127" s="19">
        <v>0</v>
      </c>
      <c r="T5127" s="19">
        <v>0</v>
      </c>
    </row>
    <row r="5128" spans="1:20" ht="29" outlineLevel="4" x14ac:dyDescent="0.35">
      <c r="A5128" s="9" t="s">
        <v>526</v>
      </c>
      <c r="B5128" s="9" t="s">
        <v>527</v>
      </c>
      <c r="C5128" s="12" t="s">
        <v>5776</v>
      </c>
      <c r="D5128" s="5" t="s">
        <v>5785</v>
      </c>
      <c r="E5128" s="9" t="s">
        <v>5785</v>
      </c>
      <c r="F5128" s="5" t="s">
        <v>566</v>
      </c>
      <c r="G5128" s="5" t="s">
        <v>4</v>
      </c>
      <c r="H5128" s="5" t="s">
        <v>5797</v>
      </c>
      <c r="I5128" s="4" t="s">
        <v>5798</v>
      </c>
      <c r="J5128" s="5" t="s">
        <v>4</v>
      </c>
      <c r="K5128" s="5" t="s">
        <v>4</v>
      </c>
      <c r="L5128" s="5" t="s">
        <v>4</v>
      </c>
      <c r="M5128" s="5" t="s">
        <v>5</v>
      </c>
      <c r="N5128" s="5" t="s">
        <v>5803</v>
      </c>
      <c r="O5128" s="18">
        <v>44665</v>
      </c>
      <c r="P5128" s="5" t="s">
        <v>7</v>
      </c>
      <c r="Q5128" s="19">
        <v>11365.76</v>
      </c>
      <c r="R5128" s="19">
        <v>11365.76</v>
      </c>
      <c r="S5128" s="19">
        <v>0</v>
      </c>
      <c r="T5128" s="19">
        <v>0</v>
      </c>
    </row>
    <row r="5129" spans="1:20" ht="29" outlineLevel="4" x14ac:dyDescent="0.35">
      <c r="A5129" s="9" t="s">
        <v>526</v>
      </c>
      <c r="B5129" s="9" t="s">
        <v>527</v>
      </c>
      <c r="C5129" s="12" t="s">
        <v>5776</v>
      </c>
      <c r="D5129" s="5" t="s">
        <v>5785</v>
      </c>
      <c r="E5129" s="9" t="s">
        <v>5785</v>
      </c>
      <c r="F5129" s="5" t="s">
        <v>566</v>
      </c>
      <c r="G5129" s="5" t="s">
        <v>4</v>
      </c>
      <c r="H5129" s="5" t="s">
        <v>5797</v>
      </c>
      <c r="I5129" s="4" t="s">
        <v>5798</v>
      </c>
      <c r="J5129" s="5" t="s">
        <v>4</v>
      </c>
      <c r="K5129" s="5" t="s">
        <v>4</v>
      </c>
      <c r="L5129" s="5" t="s">
        <v>4</v>
      </c>
      <c r="M5129" s="5" t="s">
        <v>5</v>
      </c>
      <c r="N5129" s="5" t="s">
        <v>5804</v>
      </c>
      <c r="O5129" s="18">
        <v>44708</v>
      </c>
      <c r="P5129" s="5" t="s">
        <v>7</v>
      </c>
      <c r="Q5129" s="19">
        <v>6860.03</v>
      </c>
      <c r="R5129" s="19">
        <v>6860.03</v>
      </c>
      <c r="S5129" s="19">
        <v>0</v>
      </c>
      <c r="T5129" s="19">
        <v>0</v>
      </c>
    </row>
    <row r="5130" spans="1:20" ht="29" outlineLevel="4" x14ac:dyDescent="0.35">
      <c r="A5130" s="9" t="s">
        <v>526</v>
      </c>
      <c r="B5130" s="9" t="s">
        <v>527</v>
      </c>
      <c r="C5130" s="12" t="s">
        <v>5776</v>
      </c>
      <c r="D5130" s="5" t="s">
        <v>5785</v>
      </c>
      <c r="E5130" s="9" t="s">
        <v>5785</v>
      </c>
      <c r="F5130" s="5" t="s">
        <v>566</v>
      </c>
      <c r="G5130" s="5" t="s">
        <v>4</v>
      </c>
      <c r="H5130" s="5" t="s">
        <v>5797</v>
      </c>
      <c r="I5130" s="4" t="s">
        <v>5798</v>
      </c>
      <c r="J5130" s="5" t="s">
        <v>4</v>
      </c>
      <c r="K5130" s="5" t="s">
        <v>4</v>
      </c>
      <c r="L5130" s="5" t="s">
        <v>4</v>
      </c>
      <c r="M5130" s="5" t="s">
        <v>5</v>
      </c>
      <c r="N5130" s="5" t="s">
        <v>5805</v>
      </c>
      <c r="O5130" s="18">
        <v>44720</v>
      </c>
      <c r="P5130" s="5" t="s">
        <v>7</v>
      </c>
      <c r="Q5130" s="19">
        <v>7091.04</v>
      </c>
      <c r="R5130" s="19">
        <v>7091.04</v>
      </c>
      <c r="S5130" s="19">
        <v>0</v>
      </c>
      <c r="T5130" s="19">
        <v>0</v>
      </c>
    </row>
    <row r="5131" spans="1:20" outlineLevel="3" x14ac:dyDescent="0.35">
      <c r="H5131" s="1" t="s">
        <v>11879</v>
      </c>
      <c r="O5131" s="18"/>
      <c r="Q5131" s="19">
        <f>SUBTOTAL(9,Q5123:Q5130)</f>
        <v>53707.07</v>
      </c>
      <c r="R5131" s="19">
        <f>SUBTOTAL(9,R5123:R5130)</f>
        <v>53707.07</v>
      </c>
      <c r="S5131" s="19">
        <f>SUBTOTAL(9,S5123:S5130)</f>
        <v>0</v>
      </c>
      <c r="T5131" s="19">
        <f>SUBTOTAL(9,T5123:T5130)</f>
        <v>0</v>
      </c>
    </row>
    <row r="5132" spans="1:20" outlineLevel="4" x14ac:dyDescent="0.35">
      <c r="A5132" s="9" t="s">
        <v>104</v>
      </c>
      <c r="B5132" s="9" t="s">
        <v>105</v>
      </c>
      <c r="C5132" s="12" t="s">
        <v>5776</v>
      </c>
      <c r="D5132" s="5" t="s">
        <v>5806</v>
      </c>
      <c r="E5132" s="9" t="s">
        <v>5806</v>
      </c>
      <c r="F5132" s="5" t="s">
        <v>4</v>
      </c>
      <c r="G5132" s="5" t="s">
        <v>106</v>
      </c>
      <c r="H5132" s="5" t="s">
        <v>108</v>
      </c>
      <c r="I5132" s="20" t="s">
        <v>12479</v>
      </c>
      <c r="J5132" s="5" t="s">
        <v>4</v>
      </c>
      <c r="K5132" s="5" t="s">
        <v>4</v>
      </c>
      <c r="L5132" s="5" t="s">
        <v>4</v>
      </c>
      <c r="M5132" s="5" t="s">
        <v>5</v>
      </c>
      <c r="N5132" s="5" t="s">
        <v>5807</v>
      </c>
      <c r="O5132" s="18">
        <v>44524</v>
      </c>
      <c r="P5132" s="5" t="s">
        <v>7</v>
      </c>
      <c r="Q5132" s="19">
        <v>44544</v>
      </c>
      <c r="R5132" s="19">
        <v>0</v>
      </c>
      <c r="S5132" s="19">
        <v>44544</v>
      </c>
      <c r="T5132" s="19">
        <v>0</v>
      </c>
    </row>
    <row r="5133" spans="1:20" outlineLevel="3" x14ac:dyDescent="0.35">
      <c r="H5133" s="1" t="s">
        <v>10932</v>
      </c>
      <c r="O5133" s="18"/>
      <c r="Q5133" s="19">
        <f>SUBTOTAL(9,Q5132:Q5132)</f>
        <v>44544</v>
      </c>
      <c r="R5133" s="19">
        <f>SUBTOTAL(9,R5132:R5132)</f>
        <v>0</v>
      </c>
      <c r="S5133" s="19">
        <f>SUBTOTAL(9,S5132:S5132)</f>
        <v>44544</v>
      </c>
      <c r="T5133" s="19">
        <f>SUBTOTAL(9,T5132:T5132)</f>
        <v>0</v>
      </c>
    </row>
    <row r="5134" spans="1:20" outlineLevel="4" x14ac:dyDescent="0.35">
      <c r="A5134" s="9" t="s">
        <v>104</v>
      </c>
      <c r="B5134" s="9" t="s">
        <v>105</v>
      </c>
      <c r="C5134" s="12" t="s">
        <v>5776</v>
      </c>
      <c r="D5134" s="5" t="s">
        <v>5806</v>
      </c>
      <c r="E5134" s="9" t="s">
        <v>5806</v>
      </c>
      <c r="F5134" s="5" t="s">
        <v>4</v>
      </c>
      <c r="G5134" s="5" t="s">
        <v>106</v>
      </c>
      <c r="H5134" s="5" t="s">
        <v>109</v>
      </c>
      <c r="I5134" s="20" t="s">
        <v>12480</v>
      </c>
      <c r="J5134" s="5" t="s">
        <v>4</v>
      </c>
      <c r="K5134" s="5" t="s">
        <v>4</v>
      </c>
      <c r="L5134" s="5" t="s">
        <v>4</v>
      </c>
      <c r="M5134" s="5" t="s">
        <v>5</v>
      </c>
      <c r="N5134" s="5" t="s">
        <v>5807</v>
      </c>
      <c r="O5134" s="18">
        <v>44524</v>
      </c>
      <c r="P5134" s="5" t="s">
        <v>7</v>
      </c>
      <c r="Q5134" s="19">
        <v>127941</v>
      </c>
      <c r="R5134" s="19">
        <v>0</v>
      </c>
      <c r="S5134" s="19">
        <v>127941</v>
      </c>
      <c r="T5134" s="19">
        <v>0</v>
      </c>
    </row>
    <row r="5135" spans="1:20" outlineLevel="3" x14ac:dyDescent="0.35">
      <c r="H5135" s="1" t="s">
        <v>10933</v>
      </c>
      <c r="O5135" s="18"/>
      <c r="Q5135" s="19">
        <f>SUBTOTAL(9,Q5134:Q5134)</f>
        <v>127941</v>
      </c>
      <c r="R5135" s="19">
        <f>SUBTOTAL(9,R5134:R5134)</f>
        <v>0</v>
      </c>
      <c r="S5135" s="19">
        <f>SUBTOTAL(9,S5134:S5134)</f>
        <v>127941</v>
      </c>
      <c r="T5135" s="19">
        <f>SUBTOTAL(9,T5134:T5134)</f>
        <v>0</v>
      </c>
    </row>
    <row r="5136" spans="1:20" outlineLevel="4" x14ac:dyDescent="0.35">
      <c r="A5136" s="9" t="s">
        <v>104</v>
      </c>
      <c r="B5136" s="9" t="s">
        <v>105</v>
      </c>
      <c r="C5136" s="12" t="s">
        <v>5776</v>
      </c>
      <c r="D5136" s="5" t="s">
        <v>5806</v>
      </c>
      <c r="E5136" s="9" t="s">
        <v>5806</v>
      </c>
      <c r="F5136" s="5" t="s">
        <v>4</v>
      </c>
      <c r="G5136" s="5" t="s">
        <v>106</v>
      </c>
      <c r="H5136" s="5" t="s">
        <v>110</v>
      </c>
      <c r="I5136" s="20" t="s">
        <v>12481</v>
      </c>
      <c r="J5136" s="5" t="s">
        <v>4</v>
      </c>
      <c r="K5136" s="5" t="s">
        <v>4</v>
      </c>
      <c r="L5136" s="5" t="s">
        <v>4</v>
      </c>
      <c r="M5136" s="5" t="s">
        <v>5</v>
      </c>
      <c r="N5136" s="5" t="s">
        <v>5807</v>
      </c>
      <c r="O5136" s="18">
        <v>44524</v>
      </c>
      <c r="P5136" s="5" t="s">
        <v>7</v>
      </c>
      <c r="Q5136" s="19">
        <v>53330</v>
      </c>
      <c r="R5136" s="19">
        <v>0</v>
      </c>
      <c r="S5136" s="19">
        <v>53330</v>
      </c>
      <c r="T5136" s="19">
        <v>0</v>
      </c>
    </row>
    <row r="5137" spans="1:20" outlineLevel="3" x14ac:dyDescent="0.35">
      <c r="H5137" s="1" t="s">
        <v>10934</v>
      </c>
      <c r="O5137" s="18"/>
      <c r="Q5137" s="19">
        <f>SUBTOTAL(9,Q5136:Q5136)</f>
        <v>53330</v>
      </c>
      <c r="R5137" s="19">
        <f>SUBTOTAL(9,R5136:R5136)</f>
        <v>0</v>
      </c>
      <c r="S5137" s="19">
        <f>SUBTOTAL(9,S5136:S5136)</f>
        <v>53330</v>
      </c>
      <c r="T5137" s="19">
        <f>SUBTOTAL(9,T5136:T5136)</f>
        <v>0</v>
      </c>
    </row>
    <row r="5138" spans="1:20" outlineLevel="2" x14ac:dyDescent="0.35">
      <c r="C5138" s="11" t="s">
        <v>10407</v>
      </c>
      <c r="O5138" s="18"/>
      <c r="Q5138" s="19">
        <f>SUBTOTAL(9,Q5111:Q5136)</f>
        <v>500568.87</v>
      </c>
      <c r="R5138" s="19">
        <f>SUBTOTAL(9,R5111:R5136)</f>
        <v>274753.87</v>
      </c>
      <c r="S5138" s="19">
        <f>SUBTOTAL(9,S5111:S5136)</f>
        <v>225815</v>
      </c>
      <c r="T5138" s="19">
        <f>SUBTOTAL(9,T5111:T5136)</f>
        <v>0</v>
      </c>
    </row>
    <row r="5139" spans="1:20" outlineLevel="4" x14ac:dyDescent="0.35">
      <c r="A5139" s="9" t="s">
        <v>5808</v>
      </c>
      <c r="B5139" s="9" t="s">
        <v>5809</v>
      </c>
      <c r="C5139" s="12" t="s">
        <v>5810</v>
      </c>
      <c r="D5139" s="5" t="s">
        <v>5811</v>
      </c>
      <c r="E5139" s="9" t="s">
        <v>5811</v>
      </c>
      <c r="F5139" s="5" t="s">
        <v>4</v>
      </c>
      <c r="G5139" s="5" t="s">
        <v>1006</v>
      </c>
      <c r="H5139" s="5" t="s">
        <v>5814</v>
      </c>
      <c r="I5139" s="4" t="s">
        <v>5815</v>
      </c>
      <c r="J5139" s="5" t="s">
        <v>5812</v>
      </c>
      <c r="K5139" s="5" t="s">
        <v>4</v>
      </c>
      <c r="L5139" s="5" t="s">
        <v>4</v>
      </c>
      <c r="M5139" s="5" t="s">
        <v>5</v>
      </c>
      <c r="N5139" s="5" t="s">
        <v>5813</v>
      </c>
      <c r="O5139" s="18">
        <v>44670</v>
      </c>
      <c r="P5139" s="5" t="s">
        <v>7</v>
      </c>
      <c r="Q5139" s="19">
        <v>7407.87</v>
      </c>
      <c r="R5139" s="19">
        <v>0</v>
      </c>
      <c r="S5139" s="19">
        <v>7407.87</v>
      </c>
      <c r="T5139" s="19">
        <v>0</v>
      </c>
    </row>
    <row r="5140" spans="1:20" outlineLevel="3" x14ac:dyDescent="0.35">
      <c r="H5140" s="1" t="s">
        <v>11880</v>
      </c>
      <c r="O5140" s="18"/>
      <c r="Q5140" s="19">
        <f>SUBTOTAL(9,Q5139:Q5139)</f>
        <v>7407.87</v>
      </c>
      <c r="R5140" s="19">
        <f>SUBTOTAL(9,R5139:R5139)</f>
        <v>0</v>
      </c>
      <c r="S5140" s="19">
        <f>SUBTOTAL(9,S5139:S5139)</f>
        <v>7407.87</v>
      </c>
      <c r="T5140" s="19">
        <f>SUBTOTAL(9,T5139:T5139)</f>
        <v>0</v>
      </c>
    </row>
    <row r="5141" spans="1:20" outlineLevel="4" x14ac:dyDescent="0.35">
      <c r="A5141" s="9" t="s">
        <v>0</v>
      </c>
      <c r="B5141" s="9" t="s">
        <v>1</v>
      </c>
      <c r="C5141" s="12" t="s">
        <v>5810</v>
      </c>
      <c r="D5141" s="5" t="s">
        <v>5811</v>
      </c>
      <c r="E5141" s="9" t="s">
        <v>5811</v>
      </c>
      <c r="F5141" s="5" t="s">
        <v>4</v>
      </c>
      <c r="G5141" s="5" t="s">
        <v>1006</v>
      </c>
      <c r="H5141" s="5" t="s">
        <v>5818</v>
      </c>
      <c r="I5141" s="4" t="s">
        <v>5819</v>
      </c>
      <c r="J5141" s="5" t="s">
        <v>5816</v>
      </c>
      <c r="K5141" s="5" t="s">
        <v>4</v>
      </c>
      <c r="L5141" s="5" t="s">
        <v>4</v>
      </c>
      <c r="M5141" s="5" t="s">
        <v>5</v>
      </c>
      <c r="N5141" s="5" t="s">
        <v>5817</v>
      </c>
      <c r="O5141" s="18">
        <v>44697</v>
      </c>
      <c r="P5141" s="5" t="s">
        <v>7</v>
      </c>
      <c r="Q5141" s="19">
        <v>462.62</v>
      </c>
      <c r="R5141" s="19">
        <v>0</v>
      </c>
      <c r="S5141" s="19">
        <v>462.62</v>
      </c>
      <c r="T5141" s="19">
        <v>0</v>
      </c>
    </row>
    <row r="5142" spans="1:20" outlineLevel="4" x14ac:dyDescent="0.35">
      <c r="A5142" s="9" t="s">
        <v>0</v>
      </c>
      <c r="B5142" s="9" t="s">
        <v>1</v>
      </c>
      <c r="C5142" s="12" t="s">
        <v>5810</v>
      </c>
      <c r="D5142" s="5" t="s">
        <v>5811</v>
      </c>
      <c r="E5142" s="9" t="s">
        <v>5811</v>
      </c>
      <c r="F5142" s="5" t="s">
        <v>12484</v>
      </c>
      <c r="G5142" s="5" t="s">
        <v>4</v>
      </c>
      <c r="H5142" s="5" t="s">
        <v>5818</v>
      </c>
      <c r="I5142" s="4" t="s">
        <v>5819</v>
      </c>
      <c r="J5142" s="5" t="s">
        <v>5816</v>
      </c>
      <c r="K5142" s="5" t="s">
        <v>4</v>
      </c>
      <c r="L5142" s="5" t="s">
        <v>4</v>
      </c>
      <c r="M5142" s="5" t="s">
        <v>5</v>
      </c>
      <c r="N5142" s="5" t="s">
        <v>5817</v>
      </c>
      <c r="O5142" s="18">
        <v>44697</v>
      </c>
      <c r="P5142" s="5" t="s">
        <v>7</v>
      </c>
      <c r="Q5142" s="19">
        <v>4163.53</v>
      </c>
      <c r="R5142" s="19">
        <v>4163.53</v>
      </c>
      <c r="S5142" s="19">
        <v>0</v>
      </c>
      <c r="T5142" s="19">
        <v>0</v>
      </c>
    </row>
    <row r="5143" spans="1:20" outlineLevel="3" x14ac:dyDescent="0.35">
      <c r="H5143" s="1" t="s">
        <v>11881</v>
      </c>
      <c r="O5143" s="18"/>
      <c r="Q5143" s="19">
        <f>SUBTOTAL(9,Q5141:Q5142)</f>
        <v>4626.1499999999996</v>
      </c>
      <c r="R5143" s="19">
        <f t="shared" ref="R5143:T5143" si="0">SUBTOTAL(9,R5141:R5142)</f>
        <v>4163.53</v>
      </c>
      <c r="S5143" s="19">
        <f t="shared" si="0"/>
        <v>462.62</v>
      </c>
      <c r="T5143" s="19">
        <f t="shared" si="0"/>
        <v>0</v>
      </c>
    </row>
    <row r="5144" spans="1:20" ht="29" outlineLevel="4" x14ac:dyDescent="0.35">
      <c r="A5144" s="9" t="s">
        <v>0</v>
      </c>
      <c r="B5144" s="9" t="s">
        <v>1</v>
      </c>
      <c r="C5144" s="12" t="s">
        <v>5810</v>
      </c>
      <c r="D5144" s="5" t="s">
        <v>5811</v>
      </c>
      <c r="E5144" s="9" t="s">
        <v>5811</v>
      </c>
      <c r="F5144" s="5" t="s">
        <v>4</v>
      </c>
      <c r="G5144" s="5" t="s">
        <v>1006</v>
      </c>
      <c r="H5144" s="5" t="s">
        <v>5822</v>
      </c>
      <c r="I5144" s="4" t="s">
        <v>5823</v>
      </c>
      <c r="J5144" s="5" t="s">
        <v>5820</v>
      </c>
      <c r="K5144" s="5" t="s">
        <v>4</v>
      </c>
      <c r="L5144" s="5" t="s">
        <v>4</v>
      </c>
      <c r="M5144" s="5" t="s">
        <v>5</v>
      </c>
      <c r="N5144" s="5" t="s">
        <v>5821</v>
      </c>
      <c r="O5144" s="18">
        <v>44379</v>
      </c>
      <c r="P5144" s="5" t="s">
        <v>7</v>
      </c>
      <c r="Q5144" s="19">
        <v>1850.14</v>
      </c>
      <c r="R5144" s="19">
        <v>0</v>
      </c>
      <c r="S5144" s="19">
        <v>1850.14</v>
      </c>
      <c r="T5144" s="19">
        <v>0</v>
      </c>
    </row>
    <row r="5145" spans="1:20" ht="29" outlineLevel="4" x14ac:dyDescent="0.35">
      <c r="A5145" s="9" t="s">
        <v>0</v>
      </c>
      <c r="B5145" s="9" t="s">
        <v>1</v>
      </c>
      <c r="C5145" s="12" t="s">
        <v>5810</v>
      </c>
      <c r="D5145" s="5" t="s">
        <v>5811</v>
      </c>
      <c r="E5145" s="9" t="s">
        <v>5811</v>
      </c>
      <c r="F5145" s="5" t="s">
        <v>4</v>
      </c>
      <c r="G5145" s="5" t="s">
        <v>1006</v>
      </c>
      <c r="H5145" s="5" t="s">
        <v>5822</v>
      </c>
      <c r="I5145" s="4" t="s">
        <v>5823</v>
      </c>
      <c r="J5145" s="5" t="s">
        <v>5820</v>
      </c>
      <c r="K5145" s="5" t="s">
        <v>4</v>
      </c>
      <c r="L5145" s="5" t="s">
        <v>4</v>
      </c>
      <c r="M5145" s="5" t="s">
        <v>5</v>
      </c>
      <c r="N5145" s="5" t="s">
        <v>5824</v>
      </c>
      <c r="O5145" s="18">
        <v>44643</v>
      </c>
      <c r="P5145" s="5" t="s">
        <v>7</v>
      </c>
      <c r="Q5145" s="19">
        <v>259.44</v>
      </c>
      <c r="R5145" s="19">
        <v>0</v>
      </c>
      <c r="S5145" s="19">
        <v>259.44</v>
      </c>
      <c r="T5145" s="19">
        <v>0</v>
      </c>
    </row>
    <row r="5146" spans="1:20" ht="29" outlineLevel="4" x14ac:dyDescent="0.35">
      <c r="A5146" s="9" t="s">
        <v>0</v>
      </c>
      <c r="B5146" s="9" t="s">
        <v>1</v>
      </c>
      <c r="C5146" s="12" t="s">
        <v>5810</v>
      </c>
      <c r="D5146" s="5" t="s">
        <v>5811</v>
      </c>
      <c r="E5146" s="9" t="s">
        <v>5811</v>
      </c>
      <c r="F5146" s="5" t="s">
        <v>12484</v>
      </c>
      <c r="G5146" s="5" t="s">
        <v>4</v>
      </c>
      <c r="H5146" s="5" t="s">
        <v>5822</v>
      </c>
      <c r="I5146" s="4" t="s">
        <v>5823</v>
      </c>
      <c r="J5146" s="5" t="s">
        <v>5820</v>
      </c>
      <c r="K5146" s="5" t="s">
        <v>4</v>
      </c>
      <c r="L5146" s="5" t="s">
        <v>4</v>
      </c>
      <c r="M5146" s="5" t="s">
        <v>5</v>
      </c>
      <c r="N5146" s="5" t="s">
        <v>5821</v>
      </c>
      <c r="O5146" s="18">
        <v>44379</v>
      </c>
      <c r="P5146" s="5" t="s">
        <v>7</v>
      </c>
      <c r="Q5146" s="19">
        <v>7400.57</v>
      </c>
      <c r="R5146" s="19">
        <v>7400.57</v>
      </c>
      <c r="S5146" s="19">
        <v>0</v>
      </c>
      <c r="T5146" s="19">
        <v>0</v>
      </c>
    </row>
    <row r="5147" spans="1:20" ht="29" outlineLevel="4" x14ac:dyDescent="0.35">
      <c r="A5147" s="9" t="s">
        <v>0</v>
      </c>
      <c r="B5147" s="9" t="s">
        <v>1</v>
      </c>
      <c r="C5147" s="12" t="s">
        <v>5810</v>
      </c>
      <c r="D5147" s="5" t="s">
        <v>5811</v>
      </c>
      <c r="E5147" s="9" t="s">
        <v>5811</v>
      </c>
      <c r="F5147" s="5" t="s">
        <v>12484</v>
      </c>
      <c r="G5147" s="5" t="s">
        <v>4</v>
      </c>
      <c r="H5147" s="5" t="s">
        <v>5822</v>
      </c>
      <c r="I5147" s="4" t="s">
        <v>5823</v>
      </c>
      <c r="J5147" s="5" t="s">
        <v>5820</v>
      </c>
      <c r="K5147" s="5" t="s">
        <v>4</v>
      </c>
      <c r="L5147" s="5" t="s">
        <v>4</v>
      </c>
      <c r="M5147" s="5" t="s">
        <v>5</v>
      </c>
      <c r="N5147" s="5" t="s">
        <v>5824</v>
      </c>
      <c r="O5147" s="18">
        <v>44643</v>
      </c>
      <c r="P5147" s="5" t="s">
        <v>7</v>
      </c>
      <c r="Q5147" s="19">
        <v>1037.76</v>
      </c>
      <c r="R5147" s="19">
        <v>1037.76</v>
      </c>
      <c r="S5147" s="19">
        <v>0</v>
      </c>
      <c r="T5147" s="19">
        <v>0</v>
      </c>
    </row>
    <row r="5148" spans="1:20" outlineLevel="3" x14ac:dyDescent="0.35">
      <c r="H5148" s="1" t="s">
        <v>11882</v>
      </c>
      <c r="O5148" s="18"/>
      <c r="Q5148" s="19">
        <f>SUBTOTAL(9,Q5144:Q5147)</f>
        <v>10547.91</v>
      </c>
      <c r="R5148" s="19">
        <f>SUBTOTAL(9,R5144:R5147)</f>
        <v>8438.33</v>
      </c>
      <c r="S5148" s="19">
        <f>SUBTOTAL(9,S5144:S5147)</f>
        <v>2109.58</v>
      </c>
      <c r="T5148" s="19">
        <f>SUBTOTAL(9,T5144:T5147)</f>
        <v>0</v>
      </c>
    </row>
    <row r="5149" spans="1:20" outlineLevel="4" x14ac:dyDescent="0.35">
      <c r="A5149" s="9" t="s">
        <v>0</v>
      </c>
      <c r="B5149" s="9" t="s">
        <v>1</v>
      </c>
      <c r="C5149" s="12" t="s">
        <v>5810</v>
      </c>
      <c r="D5149" s="5" t="s">
        <v>5811</v>
      </c>
      <c r="E5149" s="9" t="s">
        <v>5811</v>
      </c>
      <c r="F5149" s="5" t="s">
        <v>4</v>
      </c>
      <c r="G5149" s="5" t="s">
        <v>1006</v>
      </c>
      <c r="H5149" s="5" t="s">
        <v>5827</v>
      </c>
      <c r="I5149" s="4" t="s">
        <v>5828</v>
      </c>
      <c r="J5149" s="5" t="s">
        <v>5825</v>
      </c>
      <c r="K5149" s="5" t="s">
        <v>4</v>
      </c>
      <c r="L5149" s="5" t="s">
        <v>4</v>
      </c>
      <c r="M5149" s="5" t="s">
        <v>5</v>
      </c>
      <c r="N5149" s="5" t="s">
        <v>5826</v>
      </c>
      <c r="O5149" s="18">
        <v>44707</v>
      </c>
      <c r="P5149" s="5" t="s">
        <v>7</v>
      </c>
      <c r="Q5149" s="19">
        <v>2463.48</v>
      </c>
      <c r="R5149" s="19">
        <v>0</v>
      </c>
      <c r="S5149" s="19">
        <v>2463.48</v>
      </c>
      <c r="T5149" s="19">
        <v>0</v>
      </c>
    </row>
    <row r="5150" spans="1:20" outlineLevel="3" x14ac:dyDescent="0.35">
      <c r="H5150" s="1" t="s">
        <v>11883</v>
      </c>
      <c r="O5150" s="18"/>
      <c r="Q5150" s="19">
        <f>SUBTOTAL(9,Q5149:Q5149)</f>
        <v>2463.48</v>
      </c>
      <c r="R5150" s="19">
        <f>SUBTOTAL(9,R5149:R5149)</f>
        <v>0</v>
      </c>
      <c r="S5150" s="19">
        <f>SUBTOTAL(9,S5149:S5149)</f>
        <v>2463.48</v>
      </c>
      <c r="T5150" s="19">
        <f>SUBTOTAL(9,T5149:T5149)</f>
        <v>0</v>
      </c>
    </row>
    <row r="5151" spans="1:20" ht="29" outlineLevel="4" x14ac:dyDescent="0.35">
      <c r="A5151" s="9" t="s">
        <v>0</v>
      </c>
      <c r="B5151" s="9" t="s">
        <v>1</v>
      </c>
      <c r="C5151" s="12" t="s">
        <v>5810</v>
      </c>
      <c r="D5151" s="5" t="s">
        <v>5811</v>
      </c>
      <c r="E5151" s="9" t="s">
        <v>5811</v>
      </c>
      <c r="F5151" s="5" t="s">
        <v>4</v>
      </c>
      <c r="G5151" s="5" t="s">
        <v>1006</v>
      </c>
      <c r="H5151" s="5" t="s">
        <v>5831</v>
      </c>
      <c r="I5151" s="4" t="s">
        <v>5832</v>
      </c>
      <c r="J5151" s="5" t="s">
        <v>5829</v>
      </c>
      <c r="K5151" s="5" t="s">
        <v>4</v>
      </c>
      <c r="L5151" s="5" t="s">
        <v>4</v>
      </c>
      <c r="M5151" s="5" t="s">
        <v>5</v>
      </c>
      <c r="N5151" s="5" t="s">
        <v>5830</v>
      </c>
      <c r="O5151" s="18">
        <v>44670</v>
      </c>
      <c r="P5151" s="5" t="s">
        <v>7</v>
      </c>
      <c r="Q5151" s="19">
        <v>5006.83</v>
      </c>
      <c r="R5151" s="19">
        <v>0</v>
      </c>
      <c r="S5151" s="19">
        <v>5006.83</v>
      </c>
      <c r="T5151" s="19">
        <v>0</v>
      </c>
    </row>
    <row r="5152" spans="1:20" outlineLevel="3" x14ac:dyDescent="0.35">
      <c r="H5152" s="1" t="s">
        <v>11884</v>
      </c>
      <c r="O5152" s="18"/>
      <c r="Q5152" s="19">
        <f>SUBTOTAL(9,Q5151:Q5151)</f>
        <v>5006.83</v>
      </c>
      <c r="R5152" s="19">
        <f>SUBTOTAL(9,R5151:R5151)</f>
        <v>0</v>
      </c>
      <c r="S5152" s="19">
        <f>SUBTOTAL(9,S5151:S5151)</f>
        <v>5006.83</v>
      </c>
      <c r="T5152" s="19">
        <f>SUBTOTAL(9,T5151:T5151)</f>
        <v>0</v>
      </c>
    </row>
    <row r="5153" spans="1:20" ht="29" outlineLevel="4" x14ac:dyDescent="0.35">
      <c r="A5153" s="9" t="s">
        <v>0</v>
      </c>
      <c r="B5153" s="9" t="s">
        <v>1</v>
      </c>
      <c r="C5153" s="12" t="s">
        <v>5810</v>
      </c>
      <c r="D5153" s="5" t="s">
        <v>5811</v>
      </c>
      <c r="E5153" s="9" t="s">
        <v>5811</v>
      </c>
      <c r="F5153" s="5" t="s">
        <v>4</v>
      </c>
      <c r="G5153" s="5" t="s">
        <v>1006</v>
      </c>
      <c r="H5153" s="5" t="s">
        <v>5835</v>
      </c>
      <c r="I5153" s="4" t="s">
        <v>12688</v>
      </c>
      <c r="J5153" s="5" t="s">
        <v>5833</v>
      </c>
      <c r="K5153" s="5" t="s">
        <v>4</v>
      </c>
      <c r="L5153" s="5" t="s">
        <v>4</v>
      </c>
      <c r="M5153" s="5" t="s">
        <v>5</v>
      </c>
      <c r="N5153" s="5" t="s">
        <v>5834</v>
      </c>
      <c r="O5153" s="18">
        <v>44614</v>
      </c>
      <c r="P5153" s="5" t="s">
        <v>7</v>
      </c>
      <c r="Q5153" s="19">
        <v>2540.75</v>
      </c>
      <c r="R5153" s="19">
        <v>0</v>
      </c>
      <c r="S5153" s="19">
        <v>2540.75</v>
      </c>
      <c r="T5153" s="19">
        <v>0</v>
      </c>
    </row>
    <row r="5154" spans="1:20" outlineLevel="3" x14ac:dyDescent="0.35">
      <c r="H5154" s="1" t="s">
        <v>11885</v>
      </c>
      <c r="O5154" s="18"/>
      <c r="Q5154" s="19">
        <f>SUBTOTAL(9,Q5153:Q5153)</f>
        <v>2540.75</v>
      </c>
      <c r="R5154" s="19">
        <f>SUBTOTAL(9,R5153:R5153)</f>
        <v>0</v>
      </c>
      <c r="S5154" s="19">
        <f>SUBTOTAL(9,S5153:S5153)</f>
        <v>2540.75</v>
      </c>
      <c r="T5154" s="19">
        <f>SUBTOTAL(9,T5153:T5153)</f>
        <v>0</v>
      </c>
    </row>
    <row r="5155" spans="1:20" ht="43.5" outlineLevel="4" x14ac:dyDescent="0.35">
      <c r="A5155" s="9" t="s">
        <v>0</v>
      </c>
      <c r="B5155" s="9" t="s">
        <v>1</v>
      </c>
      <c r="C5155" s="12" t="s">
        <v>5810</v>
      </c>
      <c r="D5155" s="5" t="s">
        <v>5811</v>
      </c>
      <c r="E5155" s="9" t="s">
        <v>5811</v>
      </c>
      <c r="F5155" s="5" t="s">
        <v>4</v>
      </c>
      <c r="G5155" s="5" t="s">
        <v>1006</v>
      </c>
      <c r="H5155" s="5" t="s">
        <v>5838</v>
      </c>
      <c r="I5155" s="4" t="s">
        <v>12689</v>
      </c>
      <c r="J5155" s="5" t="s">
        <v>5836</v>
      </c>
      <c r="K5155" s="5" t="s">
        <v>4</v>
      </c>
      <c r="L5155" s="5" t="s">
        <v>4</v>
      </c>
      <c r="M5155" s="5" t="s">
        <v>5</v>
      </c>
      <c r="N5155" s="5" t="s">
        <v>5837</v>
      </c>
      <c r="O5155" s="18">
        <v>44697</v>
      </c>
      <c r="P5155" s="5" t="s">
        <v>7</v>
      </c>
      <c r="Q5155" s="19">
        <v>2229.54</v>
      </c>
      <c r="R5155" s="19">
        <v>0</v>
      </c>
      <c r="S5155" s="19">
        <v>2229.54</v>
      </c>
      <c r="T5155" s="19">
        <v>0</v>
      </c>
    </row>
    <row r="5156" spans="1:20" outlineLevel="3" x14ac:dyDescent="0.35">
      <c r="H5156" s="1" t="s">
        <v>11886</v>
      </c>
      <c r="O5156" s="18"/>
      <c r="Q5156" s="19">
        <f>SUBTOTAL(9,Q5155:Q5155)</f>
        <v>2229.54</v>
      </c>
      <c r="R5156" s="19">
        <f>SUBTOTAL(9,R5155:R5155)</f>
        <v>0</v>
      </c>
      <c r="S5156" s="19">
        <f>SUBTOTAL(9,S5155:S5155)</f>
        <v>2229.54</v>
      </c>
      <c r="T5156" s="19">
        <f>SUBTOTAL(9,T5155:T5155)</f>
        <v>0</v>
      </c>
    </row>
    <row r="5157" spans="1:20" ht="29" outlineLevel="4" x14ac:dyDescent="0.35">
      <c r="A5157" s="9" t="s">
        <v>0</v>
      </c>
      <c r="B5157" s="9" t="s">
        <v>1</v>
      </c>
      <c r="C5157" s="12" t="s">
        <v>5810</v>
      </c>
      <c r="D5157" s="5" t="s">
        <v>5811</v>
      </c>
      <c r="E5157" s="9" t="s">
        <v>5811</v>
      </c>
      <c r="F5157" s="5" t="s">
        <v>4</v>
      </c>
      <c r="G5157" s="5" t="s">
        <v>1006</v>
      </c>
      <c r="H5157" s="5" t="s">
        <v>5841</v>
      </c>
      <c r="I5157" s="4" t="s">
        <v>12690</v>
      </c>
      <c r="J5157" s="5" t="s">
        <v>5839</v>
      </c>
      <c r="K5157" s="5" t="s">
        <v>4</v>
      </c>
      <c r="L5157" s="5" t="s">
        <v>4</v>
      </c>
      <c r="M5157" s="5" t="s">
        <v>5</v>
      </c>
      <c r="N5157" s="5" t="s">
        <v>5840</v>
      </c>
      <c r="O5157" s="18">
        <v>44685</v>
      </c>
      <c r="P5157" s="5" t="s">
        <v>7</v>
      </c>
      <c r="Q5157" s="19">
        <v>14817.91</v>
      </c>
      <c r="R5157" s="19">
        <v>0</v>
      </c>
      <c r="S5157" s="19">
        <v>14817.91</v>
      </c>
      <c r="T5157" s="19">
        <v>0</v>
      </c>
    </row>
    <row r="5158" spans="1:20" outlineLevel="3" x14ac:dyDescent="0.35">
      <c r="H5158" s="1" t="s">
        <v>11887</v>
      </c>
      <c r="O5158" s="18"/>
      <c r="Q5158" s="19">
        <f>SUBTOTAL(9,Q5157:Q5157)</f>
        <v>14817.91</v>
      </c>
      <c r="R5158" s="19">
        <f>SUBTOTAL(9,R5157:R5157)</f>
        <v>0</v>
      </c>
      <c r="S5158" s="19">
        <f>SUBTOTAL(9,S5157:S5157)</f>
        <v>14817.91</v>
      </c>
      <c r="T5158" s="19">
        <f>SUBTOTAL(9,T5157:T5157)</f>
        <v>0</v>
      </c>
    </row>
    <row r="5159" spans="1:20" ht="29" outlineLevel="4" x14ac:dyDescent="0.35">
      <c r="A5159" s="9" t="s">
        <v>0</v>
      </c>
      <c r="B5159" s="9" t="s">
        <v>1</v>
      </c>
      <c r="C5159" s="12" t="s">
        <v>5810</v>
      </c>
      <c r="D5159" s="5" t="s">
        <v>5811</v>
      </c>
      <c r="E5159" s="9" t="s">
        <v>5811</v>
      </c>
      <c r="F5159" s="5" t="s">
        <v>4</v>
      </c>
      <c r="G5159" s="5" t="s">
        <v>1006</v>
      </c>
      <c r="H5159" s="5" t="s">
        <v>5844</v>
      </c>
      <c r="I5159" s="4" t="s">
        <v>5845</v>
      </c>
      <c r="J5159" s="5" t="s">
        <v>5842</v>
      </c>
      <c r="K5159" s="5" t="s">
        <v>4</v>
      </c>
      <c r="L5159" s="5" t="s">
        <v>4</v>
      </c>
      <c r="M5159" s="5" t="s">
        <v>5</v>
      </c>
      <c r="N5159" s="5" t="s">
        <v>5843</v>
      </c>
      <c r="O5159" s="18">
        <v>44617</v>
      </c>
      <c r="P5159" s="5" t="s">
        <v>7</v>
      </c>
      <c r="Q5159" s="19">
        <v>7233.45</v>
      </c>
      <c r="R5159" s="19">
        <v>0</v>
      </c>
      <c r="S5159" s="19">
        <v>7233.45</v>
      </c>
      <c r="T5159" s="19">
        <v>0</v>
      </c>
    </row>
    <row r="5160" spans="1:20" ht="29" outlineLevel="4" x14ac:dyDescent="0.35">
      <c r="A5160" s="9" t="s">
        <v>0</v>
      </c>
      <c r="B5160" s="9" t="s">
        <v>1</v>
      </c>
      <c r="C5160" s="12" t="s">
        <v>5810</v>
      </c>
      <c r="D5160" s="5" t="s">
        <v>5811</v>
      </c>
      <c r="E5160" s="9" t="s">
        <v>5811</v>
      </c>
      <c r="F5160" s="5" t="s">
        <v>4</v>
      </c>
      <c r="G5160" s="5" t="s">
        <v>1006</v>
      </c>
      <c r="H5160" s="5" t="s">
        <v>5844</v>
      </c>
      <c r="I5160" s="4" t="s">
        <v>5845</v>
      </c>
      <c r="J5160" s="5" t="s">
        <v>5842</v>
      </c>
      <c r="K5160" s="5" t="s">
        <v>4</v>
      </c>
      <c r="L5160" s="5" t="s">
        <v>4</v>
      </c>
      <c r="M5160" s="5" t="s">
        <v>5</v>
      </c>
      <c r="N5160" s="5" t="s">
        <v>5846</v>
      </c>
      <c r="O5160" s="18">
        <v>44698</v>
      </c>
      <c r="P5160" s="5" t="s">
        <v>7</v>
      </c>
      <c r="Q5160" s="19">
        <v>1865.46</v>
      </c>
      <c r="R5160" s="19">
        <v>0</v>
      </c>
      <c r="S5160" s="19">
        <v>1865.46</v>
      </c>
      <c r="T5160" s="19">
        <v>0</v>
      </c>
    </row>
    <row r="5161" spans="1:20" outlineLevel="3" x14ac:dyDescent="0.35">
      <c r="H5161" s="1" t="s">
        <v>11888</v>
      </c>
      <c r="O5161" s="18"/>
      <c r="Q5161" s="19">
        <f>SUBTOTAL(9,Q5159:Q5160)</f>
        <v>9098.91</v>
      </c>
      <c r="R5161" s="19">
        <f>SUBTOTAL(9,R5159:R5160)</f>
        <v>0</v>
      </c>
      <c r="S5161" s="19">
        <f>SUBTOTAL(9,S5159:S5160)</f>
        <v>9098.91</v>
      </c>
      <c r="T5161" s="19">
        <f>SUBTOTAL(9,T5159:T5160)</f>
        <v>0</v>
      </c>
    </row>
    <row r="5162" spans="1:20" ht="29" outlineLevel="4" x14ac:dyDescent="0.35">
      <c r="A5162" s="9" t="s">
        <v>0</v>
      </c>
      <c r="B5162" s="9" t="s">
        <v>1</v>
      </c>
      <c r="C5162" s="12" t="s">
        <v>5810</v>
      </c>
      <c r="D5162" s="5" t="s">
        <v>5811</v>
      </c>
      <c r="E5162" s="9" t="s">
        <v>5811</v>
      </c>
      <c r="F5162" s="5" t="s">
        <v>4</v>
      </c>
      <c r="G5162" s="5" t="s">
        <v>1006</v>
      </c>
      <c r="H5162" s="5" t="s">
        <v>5849</v>
      </c>
      <c r="I5162" s="4" t="s">
        <v>5850</v>
      </c>
      <c r="J5162" s="5" t="s">
        <v>5847</v>
      </c>
      <c r="K5162" s="5" t="s">
        <v>4</v>
      </c>
      <c r="L5162" s="5" t="s">
        <v>4</v>
      </c>
      <c r="M5162" s="5" t="s">
        <v>5</v>
      </c>
      <c r="N5162" s="5" t="s">
        <v>5848</v>
      </c>
      <c r="O5162" s="18">
        <v>44650</v>
      </c>
      <c r="P5162" s="5" t="s">
        <v>7</v>
      </c>
      <c r="Q5162" s="19">
        <v>2701.59</v>
      </c>
      <c r="R5162" s="19">
        <v>0</v>
      </c>
      <c r="S5162" s="19">
        <v>2701.59</v>
      </c>
      <c r="T5162" s="19">
        <v>0</v>
      </c>
    </row>
    <row r="5163" spans="1:20" ht="15" customHeight="1" outlineLevel="3" x14ac:dyDescent="0.35">
      <c r="H5163" s="1" t="s">
        <v>11889</v>
      </c>
      <c r="O5163" s="18"/>
      <c r="Q5163" s="19">
        <f>SUBTOTAL(9,Q5162:Q5162)</f>
        <v>2701.59</v>
      </c>
      <c r="R5163" s="19">
        <f>SUBTOTAL(9,R5162:R5162)</f>
        <v>0</v>
      </c>
      <c r="S5163" s="19">
        <f>SUBTOTAL(9,S5162:S5162)</f>
        <v>2701.59</v>
      </c>
      <c r="T5163" s="19">
        <f>SUBTOTAL(9,T5162:T5162)</f>
        <v>0</v>
      </c>
    </row>
    <row r="5164" spans="1:20" ht="29" outlineLevel="4" x14ac:dyDescent="0.35">
      <c r="A5164" s="9" t="s">
        <v>0</v>
      </c>
      <c r="B5164" s="9" t="s">
        <v>1</v>
      </c>
      <c r="C5164" s="12" t="s">
        <v>5810</v>
      </c>
      <c r="D5164" s="5" t="s">
        <v>5811</v>
      </c>
      <c r="E5164" s="9" t="s">
        <v>5811</v>
      </c>
      <c r="F5164" s="5" t="s">
        <v>4</v>
      </c>
      <c r="G5164" s="5" t="s">
        <v>1006</v>
      </c>
      <c r="H5164" s="5" t="s">
        <v>3240</v>
      </c>
      <c r="I5164" s="4" t="s">
        <v>3241</v>
      </c>
      <c r="J5164" s="5" t="s">
        <v>5851</v>
      </c>
      <c r="K5164" s="5" t="s">
        <v>4</v>
      </c>
      <c r="L5164" s="5" t="s">
        <v>4</v>
      </c>
      <c r="M5164" s="5" t="s">
        <v>5</v>
      </c>
      <c r="N5164" s="5" t="s">
        <v>5852</v>
      </c>
      <c r="O5164" s="18">
        <v>44594</v>
      </c>
      <c r="P5164" s="5" t="s">
        <v>7</v>
      </c>
      <c r="Q5164" s="19">
        <v>4517.3500000000004</v>
      </c>
      <c r="R5164" s="19">
        <v>0</v>
      </c>
      <c r="S5164" s="19">
        <v>4517.3500000000004</v>
      </c>
      <c r="T5164" s="19">
        <v>0</v>
      </c>
    </row>
    <row r="5165" spans="1:20" ht="29" outlineLevel="4" x14ac:dyDescent="0.35">
      <c r="A5165" s="9" t="s">
        <v>0</v>
      </c>
      <c r="B5165" s="9" t="s">
        <v>1</v>
      </c>
      <c r="C5165" s="12" t="s">
        <v>5810</v>
      </c>
      <c r="D5165" s="5" t="s">
        <v>5811</v>
      </c>
      <c r="E5165" s="9" t="s">
        <v>5811</v>
      </c>
      <c r="F5165" s="5" t="s">
        <v>4</v>
      </c>
      <c r="G5165" s="5" t="s">
        <v>1006</v>
      </c>
      <c r="H5165" s="5" t="s">
        <v>3240</v>
      </c>
      <c r="I5165" s="4" t="s">
        <v>3241</v>
      </c>
      <c r="J5165" s="5" t="s">
        <v>5851</v>
      </c>
      <c r="K5165" s="5" t="s">
        <v>4</v>
      </c>
      <c r="L5165" s="5" t="s">
        <v>4</v>
      </c>
      <c r="M5165" s="5" t="s">
        <v>5</v>
      </c>
      <c r="N5165" s="5" t="s">
        <v>5853</v>
      </c>
      <c r="O5165" s="18">
        <v>44656</v>
      </c>
      <c r="P5165" s="5" t="s">
        <v>7</v>
      </c>
      <c r="Q5165" s="19">
        <v>43956.2</v>
      </c>
      <c r="R5165" s="19">
        <v>0</v>
      </c>
      <c r="S5165" s="19">
        <v>43956.2</v>
      </c>
      <c r="T5165" s="19">
        <v>0</v>
      </c>
    </row>
    <row r="5166" spans="1:20" outlineLevel="3" x14ac:dyDescent="0.35">
      <c r="H5166" s="1" t="s">
        <v>11467</v>
      </c>
      <c r="O5166" s="18"/>
      <c r="Q5166" s="19">
        <f>SUBTOTAL(9,Q5164:Q5165)</f>
        <v>48473.549999999996</v>
      </c>
      <c r="R5166" s="19">
        <f>SUBTOTAL(9,R5164:R5165)</f>
        <v>0</v>
      </c>
      <c r="S5166" s="19">
        <f>SUBTOTAL(9,S5164:S5165)</f>
        <v>48473.549999999996</v>
      </c>
      <c r="T5166" s="19">
        <f>SUBTOTAL(9,T5164:T5165)</f>
        <v>0</v>
      </c>
    </row>
    <row r="5167" spans="1:20" ht="29" outlineLevel="4" x14ac:dyDescent="0.35">
      <c r="A5167" s="9" t="s">
        <v>0</v>
      </c>
      <c r="B5167" s="9" t="s">
        <v>1</v>
      </c>
      <c r="C5167" s="12" t="s">
        <v>5810</v>
      </c>
      <c r="D5167" s="5" t="s">
        <v>5811</v>
      </c>
      <c r="E5167" s="9" t="s">
        <v>5811</v>
      </c>
      <c r="F5167" s="5" t="s">
        <v>4</v>
      </c>
      <c r="G5167" s="5" t="s">
        <v>12472</v>
      </c>
      <c r="H5167" s="5" t="s">
        <v>5856</v>
      </c>
      <c r="I5167" s="4" t="s">
        <v>5857</v>
      </c>
      <c r="J5167" s="5" t="s">
        <v>5854</v>
      </c>
      <c r="K5167" s="5" t="s">
        <v>4</v>
      </c>
      <c r="L5167" s="5" t="s">
        <v>4</v>
      </c>
      <c r="M5167" s="5" t="s">
        <v>5</v>
      </c>
      <c r="N5167" s="5" t="s">
        <v>5855</v>
      </c>
      <c r="O5167" s="18">
        <v>44418</v>
      </c>
      <c r="P5167" s="5" t="s">
        <v>7</v>
      </c>
      <c r="Q5167" s="19">
        <v>385530.71</v>
      </c>
      <c r="R5167" s="19">
        <v>0</v>
      </c>
      <c r="S5167" s="19">
        <v>385530.71</v>
      </c>
      <c r="T5167" s="19">
        <v>0</v>
      </c>
    </row>
    <row r="5168" spans="1:20" outlineLevel="3" x14ac:dyDescent="0.35">
      <c r="H5168" s="1" t="s">
        <v>11890</v>
      </c>
      <c r="O5168" s="18"/>
      <c r="Q5168" s="19">
        <f>SUBTOTAL(9,Q5167:Q5167)</f>
        <v>385530.71</v>
      </c>
      <c r="R5168" s="19">
        <f>SUBTOTAL(9,R5167:R5167)</f>
        <v>0</v>
      </c>
      <c r="S5168" s="19">
        <f>SUBTOTAL(9,S5167:S5167)</f>
        <v>385530.71</v>
      </c>
      <c r="T5168" s="19">
        <f>SUBTOTAL(9,T5167:T5167)</f>
        <v>0</v>
      </c>
    </row>
    <row r="5169" spans="1:20" ht="29" outlineLevel="4" x14ac:dyDescent="0.35">
      <c r="A5169" s="9" t="s">
        <v>0</v>
      </c>
      <c r="B5169" s="9" t="s">
        <v>1</v>
      </c>
      <c r="C5169" s="12" t="s">
        <v>5810</v>
      </c>
      <c r="D5169" s="5" t="s">
        <v>5811</v>
      </c>
      <c r="E5169" s="9" t="s">
        <v>5811</v>
      </c>
      <c r="F5169" s="5" t="s">
        <v>4</v>
      </c>
      <c r="G5169" s="5" t="s">
        <v>1006</v>
      </c>
      <c r="H5169" s="5" t="s">
        <v>5860</v>
      </c>
      <c r="I5169" s="4" t="s">
        <v>5861</v>
      </c>
      <c r="J5169" s="5" t="s">
        <v>5858</v>
      </c>
      <c r="K5169" s="5" t="s">
        <v>4</v>
      </c>
      <c r="L5169" s="5" t="s">
        <v>4</v>
      </c>
      <c r="M5169" s="5" t="s">
        <v>5</v>
      </c>
      <c r="N5169" s="5" t="s">
        <v>5859</v>
      </c>
      <c r="O5169" s="18">
        <v>44383</v>
      </c>
      <c r="P5169" s="5" t="s">
        <v>7</v>
      </c>
      <c r="Q5169" s="19">
        <v>67018.39</v>
      </c>
      <c r="R5169" s="19">
        <v>0</v>
      </c>
      <c r="S5169" s="19">
        <v>67018.39</v>
      </c>
      <c r="T5169" s="19">
        <v>0</v>
      </c>
    </row>
    <row r="5170" spans="1:20" ht="29" outlineLevel="4" x14ac:dyDescent="0.35">
      <c r="A5170" s="9" t="s">
        <v>0</v>
      </c>
      <c r="B5170" s="9" t="s">
        <v>1</v>
      </c>
      <c r="C5170" s="12" t="s">
        <v>5810</v>
      </c>
      <c r="D5170" s="5" t="s">
        <v>5811</v>
      </c>
      <c r="E5170" s="9" t="s">
        <v>5811</v>
      </c>
      <c r="F5170" s="5" t="s">
        <v>4</v>
      </c>
      <c r="G5170" s="5" t="s">
        <v>1006</v>
      </c>
      <c r="H5170" s="5" t="s">
        <v>5860</v>
      </c>
      <c r="I5170" s="4" t="s">
        <v>5861</v>
      </c>
      <c r="J5170" s="5" t="s">
        <v>5858</v>
      </c>
      <c r="K5170" s="5" t="s">
        <v>4</v>
      </c>
      <c r="L5170" s="5" t="s">
        <v>4</v>
      </c>
      <c r="M5170" s="5" t="s">
        <v>5</v>
      </c>
      <c r="N5170" s="5" t="s">
        <v>5862</v>
      </c>
      <c r="O5170" s="18">
        <v>44383</v>
      </c>
      <c r="P5170" s="5" t="s">
        <v>7</v>
      </c>
      <c r="Q5170" s="19">
        <v>117905.15</v>
      </c>
      <c r="R5170" s="19">
        <v>0</v>
      </c>
      <c r="S5170" s="19">
        <v>117905.15</v>
      </c>
      <c r="T5170" s="19">
        <v>0</v>
      </c>
    </row>
    <row r="5171" spans="1:20" ht="29" outlineLevel="4" x14ac:dyDescent="0.35">
      <c r="A5171" s="9" t="s">
        <v>0</v>
      </c>
      <c r="B5171" s="9" t="s">
        <v>1</v>
      </c>
      <c r="C5171" s="12" t="s">
        <v>5810</v>
      </c>
      <c r="D5171" s="5" t="s">
        <v>5811</v>
      </c>
      <c r="E5171" s="9" t="s">
        <v>5811</v>
      </c>
      <c r="F5171" s="5" t="s">
        <v>4</v>
      </c>
      <c r="G5171" s="5" t="s">
        <v>1006</v>
      </c>
      <c r="H5171" s="5" t="s">
        <v>5860</v>
      </c>
      <c r="I5171" s="4" t="s">
        <v>5861</v>
      </c>
      <c r="J5171" s="5" t="s">
        <v>5858</v>
      </c>
      <c r="K5171" s="5" t="s">
        <v>4</v>
      </c>
      <c r="L5171" s="5" t="s">
        <v>4</v>
      </c>
      <c r="M5171" s="5" t="s">
        <v>5</v>
      </c>
      <c r="N5171" s="5" t="s">
        <v>5863</v>
      </c>
      <c r="O5171" s="18">
        <v>44650</v>
      </c>
      <c r="P5171" s="5" t="s">
        <v>7</v>
      </c>
      <c r="Q5171" s="19">
        <v>20398.97</v>
      </c>
      <c r="R5171" s="19">
        <v>0</v>
      </c>
      <c r="S5171" s="19">
        <v>20398.97</v>
      </c>
      <c r="T5171" s="19">
        <v>0</v>
      </c>
    </row>
    <row r="5172" spans="1:20" outlineLevel="3" x14ac:dyDescent="0.35">
      <c r="H5172" s="1" t="s">
        <v>11891</v>
      </c>
      <c r="O5172" s="18"/>
      <c r="Q5172" s="19">
        <f>SUBTOTAL(9,Q5169:Q5171)</f>
        <v>205322.50999999998</v>
      </c>
      <c r="R5172" s="19">
        <f>SUBTOTAL(9,R5169:R5171)</f>
        <v>0</v>
      </c>
      <c r="S5172" s="19">
        <f>SUBTOTAL(9,S5169:S5171)</f>
        <v>205322.50999999998</v>
      </c>
      <c r="T5172" s="19">
        <f>SUBTOTAL(9,T5169:T5171)</f>
        <v>0</v>
      </c>
    </row>
    <row r="5173" spans="1:20" ht="29" outlineLevel="4" x14ac:dyDescent="0.35">
      <c r="A5173" s="9" t="s">
        <v>0</v>
      </c>
      <c r="B5173" s="9" t="s">
        <v>1</v>
      </c>
      <c r="C5173" s="12" t="s">
        <v>5810</v>
      </c>
      <c r="D5173" s="5" t="s">
        <v>5811</v>
      </c>
      <c r="E5173" s="9" t="s">
        <v>5811</v>
      </c>
      <c r="F5173" s="5" t="s">
        <v>4</v>
      </c>
      <c r="G5173" s="5" t="s">
        <v>1006</v>
      </c>
      <c r="H5173" s="5" t="s">
        <v>5866</v>
      </c>
      <c r="I5173" s="4" t="s">
        <v>5867</v>
      </c>
      <c r="J5173" s="5" t="s">
        <v>5864</v>
      </c>
      <c r="K5173" s="5" t="s">
        <v>4</v>
      </c>
      <c r="L5173" s="5" t="s">
        <v>4</v>
      </c>
      <c r="M5173" s="5" t="s">
        <v>5</v>
      </c>
      <c r="N5173" s="5" t="s">
        <v>5865</v>
      </c>
      <c r="O5173" s="18">
        <v>44697</v>
      </c>
      <c r="P5173" s="5" t="s">
        <v>7</v>
      </c>
      <c r="Q5173" s="19">
        <v>3553.24</v>
      </c>
      <c r="R5173" s="19">
        <v>0</v>
      </c>
      <c r="S5173" s="19">
        <v>3553.24</v>
      </c>
      <c r="T5173" s="19">
        <v>0</v>
      </c>
    </row>
    <row r="5174" spans="1:20" outlineLevel="3" x14ac:dyDescent="0.35">
      <c r="H5174" s="1" t="s">
        <v>11892</v>
      </c>
      <c r="O5174" s="18"/>
      <c r="Q5174" s="19">
        <f>SUBTOTAL(9,Q5173:Q5173)</f>
        <v>3553.24</v>
      </c>
      <c r="R5174" s="19">
        <f>SUBTOTAL(9,R5173:R5173)</f>
        <v>0</v>
      </c>
      <c r="S5174" s="19">
        <f>SUBTOTAL(9,S5173:S5173)</f>
        <v>3553.24</v>
      </c>
      <c r="T5174" s="19">
        <f>SUBTOTAL(9,T5173:T5173)</f>
        <v>0</v>
      </c>
    </row>
    <row r="5175" spans="1:20" ht="29" outlineLevel="4" x14ac:dyDescent="0.35">
      <c r="A5175" s="9" t="s">
        <v>0</v>
      </c>
      <c r="B5175" s="9" t="s">
        <v>1</v>
      </c>
      <c r="C5175" s="12" t="s">
        <v>5810</v>
      </c>
      <c r="D5175" s="5" t="s">
        <v>5811</v>
      </c>
      <c r="E5175" s="9" t="s">
        <v>5811</v>
      </c>
      <c r="F5175" s="5" t="s">
        <v>4</v>
      </c>
      <c r="G5175" s="5" t="s">
        <v>1006</v>
      </c>
      <c r="H5175" s="5" t="s">
        <v>5870</v>
      </c>
      <c r="I5175" s="4" t="s">
        <v>12691</v>
      </c>
      <c r="J5175" s="5" t="s">
        <v>5868</v>
      </c>
      <c r="K5175" s="5" t="s">
        <v>4</v>
      </c>
      <c r="L5175" s="5" t="s">
        <v>4</v>
      </c>
      <c r="M5175" s="5" t="s">
        <v>5</v>
      </c>
      <c r="N5175" s="5" t="s">
        <v>5869</v>
      </c>
      <c r="O5175" s="18">
        <v>44515</v>
      </c>
      <c r="P5175" s="5" t="s">
        <v>7</v>
      </c>
      <c r="Q5175" s="19">
        <v>80203.62</v>
      </c>
      <c r="R5175" s="19">
        <v>0</v>
      </c>
      <c r="S5175" s="19">
        <v>80203.62</v>
      </c>
      <c r="T5175" s="19">
        <v>0</v>
      </c>
    </row>
    <row r="5176" spans="1:20" ht="29" outlineLevel="4" x14ac:dyDescent="0.35">
      <c r="A5176" s="9" t="s">
        <v>0</v>
      </c>
      <c r="B5176" s="9" t="s">
        <v>1</v>
      </c>
      <c r="C5176" s="12" t="s">
        <v>5810</v>
      </c>
      <c r="D5176" s="5" t="s">
        <v>5811</v>
      </c>
      <c r="E5176" s="9" t="s">
        <v>5811</v>
      </c>
      <c r="F5176" s="5" t="s">
        <v>4</v>
      </c>
      <c r="G5176" s="5" t="s">
        <v>1006</v>
      </c>
      <c r="H5176" s="5" t="s">
        <v>5870</v>
      </c>
      <c r="I5176" s="4" t="s">
        <v>12691</v>
      </c>
      <c r="J5176" s="5" t="s">
        <v>5868</v>
      </c>
      <c r="K5176" s="5" t="s">
        <v>4</v>
      </c>
      <c r="L5176" s="5" t="s">
        <v>4</v>
      </c>
      <c r="M5176" s="5" t="s">
        <v>5</v>
      </c>
      <c r="N5176" s="5" t="s">
        <v>5871</v>
      </c>
      <c r="O5176" s="18">
        <v>44616</v>
      </c>
      <c r="P5176" s="5" t="s">
        <v>7</v>
      </c>
      <c r="Q5176" s="19">
        <v>20981.03</v>
      </c>
      <c r="R5176" s="19">
        <v>0</v>
      </c>
      <c r="S5176" s="19">
        <v>20981.03</v>
      </c>
      <c r="T5176" s="19">
        <v>0</v>
      </c>
    </row>
    <row r="5177" spans="1:20" ht="29" outlineLevel="4" x14ac:dyDescent="0.35">
      <c r="A5177" s="9" t="s">
        <v>0</v>
      </c>
      <c r="B5177" s="9" t="s">
        <v>1</v>
      </c>
      <c r="C5177" s="12" t="s">
        <v>5810</v>
      </c>
      <c r="D5177" s="5" t="s">
        <v>5811</v>
      </c>
      <c r="E5177" s="9" t="s">
        <v>5811</v>
      </c>
      <c r="F5177" s="5" t="s">
        <v>4</v>
      </c>
      <c r="G5177" s="5" t="s">
        <v>1006</v>
      </c>
      <c r="H5177" s="5" t="s">
        <v>5870</v>
      </c>
      <c r="I5177" s="4" t="s">
        <v>12691</v>
      </c>
      <c r="J5177" s="5" t="s">
        <v>5868</v>
      </c>
      <c r="K5177" s="5" t="s">
        <v>4</v>
      </c>
      <c r="L5177" s="5" t="s">
        <v>4</v>
      </c>
      <c r="M5177" s="5" t="s">
        <v>5</v>
      </c>
      <c r="N5177" s="5" t="s">
        <v>5872</v>
      </c>
      <c r="O5177" s="18">
        <v>44740</v>
      </c>
      <c r="P5177" s="5" t="s">
        <v>7</v>
      </c>
      <c r="Q5177" s="19">
        <v>1974.92</v>
      </c>
      <c r="R5177" s="19">
        <v>0</v>
      </c>
      <c r="S5177" s="19">
        <v>1974.92</v>
      </c>
      <c r="T5177" s="19">
        <v>0</v>
      </c>
    </row>
    <row r="5178" spans="1:20" outlineLevel="3" x14ac:dyDescent="0.35">
      <c r="H5178" s="1" t="s">
        <v>11893</v>
      </c>
      <c r="O5178" s="18"/>
      <c r="Q5178" s="19">
        <f>SUBTOTAL(9,Q5175:Q5177)</f>
        <v>103159.56999999999</v>
      </c>
      <c r="R5178" s="19">
        <f>SUBTOTAL(9,R5175:R5177)</f>
        <v>0</v>
      </c>
      <c r="S5178" s="19">
        <f>SUBTOTAL(9,S5175:S5177)</f>
        <v>103159.56999999999</v>
      </c>
      <c r="T5178" s="19">
        <f>SUBTOTAL(9,T5175:T5177)</f>
        <v>0</v>
      </c>
    </row>
    <row r="5179" spans="1:20" ht="29" outlineLevel="4" x14ac:dyDescent="0.35">
      <c r="A5179" s="9" t="s">
        <v>0</v>
      </c>
      <c r="B5179" s="9" t="s">
        <v>1</v>
      </c>
      <c r="C5179" s="12" t="s">
        <v>5810</v>
      </c>
      <c r="D5179" s="5" t="s">
        <v>5811</v>
      </c>
      <c r="E5179" s="9" t="s">
        <v>5811</v>
      </c>
      <c r="F5179" s="5" t="s">
        <v>4</v>
      </c>
      <c r="G5179" s="5" t="s">
        <v>1006</v>
      </c>
      <c r="H5179" s="5" t="s">
        <v>5875</v>
      </c>
      <c r="I5179" s="4" t="s">
        <v>5876</v>
      </c>
      <c r="J5179" s="5" t="s">
        <v>5873</v>
      </c>
      <c r="K5179" s="5" t="s">
        <v>4</v>
      </c>
      <c r="L5179" s="5" t="s">
        <v>4</v>
      </c>
      <c r="M5179" s="5" t="s">
        <v>5</v>
      </c>
      <c r="N5179" s="5" t="s">
        <v>5874</v>
      </c>
      <c r="O5179" s="18">
        <v>44728</v>
      </c>
      <c r="P5179" s="5" t="s">
        <v>7</v>
      </c>
      <c r="Q5179" s="19">
        <v>1141.3</v>
      </c>
      <c r="R5179" s="19">
        <v>0</v>
      </c>
      <c r="S5179" s="19">
        <v>1141.3</v>
      </c>
      <c r="T5179" s="19">
        <v>0</v>
      </c>
    </row>
    <row r="5180" spans="1:20" outlineLevel="3" x14ac:dyDescent="0.35">
      <c r="H5180" s="1" t="s">
        <v>11894</v>
      </c>
      <c r="O5180" s="18"/>
      <c r="Q5180" s="19">
        <f>SUBTOTAL(9,Q5179:Q5179)</f>
        <v>1141.3</v>
      </c>
      <c r="R5180" s="19">
        <f>SUBTOTAL(9,R5179:R5179)</f>
        <v>0</v>
      </c>
      <c r="S5180" s="19">
        <f>SUBTOTAL(9,S5179:S5179)</f>
        <v>1141.3</v>
      </c>
      <c r="T5180" s="19">
        <f>SUBTOTAL(9,T5179:T5179)</f>
        <v>0</v>
      </c>
    </row>
    <row r="5181" spans="1:20" outlineLevel="4" x14ac:dyDescent="0.35">
      <c r="A5181" s="9" t="s">
        <v>0</v>
      </c>
      <c r="B5181" s="9" t="s">
        <v>1</v>
      </c>
      <c r="C5181" s="12" t="s">
        <v>5810</v>
      </c>
      <c r="D5181" s="5" t="s">
        <v>5811</v>
      </c>
      <c r="E5181" s="9" t="s">
        <v>5811</v>
      </c>
      <c r="F5181" s="5" t="s">
        <v>4</v>
      </c>
      <c r="G5181" s="5" t="s">
        <v>177</v>
      </c>
      <c r="H5181" s="5" t="s">
        <v>5879</v>
      </c>
      <c r="I5181" s="4" t="s">
        <v>5880</v>
      </c>
      <c r="J5181" s="5" t="s">
        <v>5877</v>
      </c>
      <c r="K5181" s="5" t="s">
        <v>4</v>
      </c>
      <c r="L5181" s="5" t="s">
        <v>4</v>
      </c>
      <c r="M5181" s="5" t="s">
        <v>5</v>
      </c>
      <c r="N5181" s="5" t="s">
        <v>5878</v>
      </c>
      <c r="O5181" s="18">
        <v>44728</v>
      </c>
      <c r="P5181" s="5" t="s">
        <v>7</v>
      </c>
      <c r="Q5181" s="19">
        <v>467007.35</v>
      </c>
      <c r="R5181" s="19">
        <v>0</v>
      </c>
      <c r="S5181" s="19">
        <v>0</v>
      </c>
      <c r="T5181" s="19">
        <v>467007.35</v>
      </c>
    </row>
    <row r="5182" spans="1:20" outlineLevel="4" x14ac:dyDescent="0.35">
      <c r="A5182" s="9" t="s">
        <v>0</v>
      </c>
      <c r="B5182" s="9" t="s">
        <v>1</v>
      </c>
      <c r="C5182" s="12" t="s">
        <v>5810</v>
      </c>
      <c r="D5182" s="5" t="s">
        <v>5811</v>
      </c>
      <c r="E5182" s="9" t="s">
        <v>5811</v>
      </c>
      <c r="F5182" s="5" t="s">
        <v>4</v>
      </c>
      <c r="G5182" s="5" t="s">
        <v>177</v>
      </c>
      <c r="H5182" s="5" t="s">
        <v>5879</v>
      </c>
      <c r="I5182" s="4" t="s">
        <v>5880</v>
      </c>
      <c r="J5182" s="5" t="s">
        <v>5877</v>
      </c>
      <c r="K5182" s="5" t="s">
        <v>4</v>
      </c>
      <c r="L5182" s="5" t="s">
        <v>4</v>
      </c>
      <c r="M5182" s="5" t="s">
        <v>5</v>
      </c>
      <c r="N5182" s="5" t="s">
        <v>5881</v>
      </c>
      <c r="O5182" s="18">
        <v>44392</v>
      </c>
      <c r="P5182" s="5" t="s">
        <v>7</v>
      </c>
      <c r="Q5182" s="19">
        <v>449284.94</v>
      </c>
      <c r="R5182" s="19">
        <v>0</v>
      </c>
      <c r="S5182" s="19">
        <v>0</v>
      </c>
      <c r="T5182" s="19">
        <v>449284.94</v>
      </c>
    </row>
    <row r="5183" spans="1:20" outlineLevel="4" x14ac:dyDescent="0.35">
      <c r="A5183" s="9" t="s">
        <v>0</v>
      </c>
      <c r="B5183" s="9" t="s">
        <v>1</v>
      </c>
      <c r="C5183" s="12" t="s">
        <v>5810</v>
      </c>
      <c r="D5183" s="5" t="s">
        <v>5811</v>
      </c>
      <c r="E5183" s="9" t="s">
        <v>5811</v>
      </c>
      <c r="F5183" s="5" t="s">
        <v>4</v>
      </c>
      <c r="G5183" s="5" t="s">
        <v>177</v>
      </c>
      <c r="H5183" s="5" t="s">
        <v>5879</v>
      </c>
      <c r="I5183" s="4" t="s">
        <v>5880</v>
      </c>
      <c r="J5183" s="5" t="s">
        <v>5877</v>
      </c>
      <c r="K5183" s="5" t="s">
        <v>4</v>
      </c>
      <c r="L5183" s="5" t="s">
        <v>4</v>
      </c>
      <c r="M5183" s="5" t="s">
        <v>5</v>
      </c>
      <c r="N5183" s="5" t="s">
        <v>5882</v>
      </c>
      <c r="O5183" s="18">
        <v>44523</v>
      </c>
      <c r="P5183" s="5" t="s">
        <v>7</v>
      </c>
      <c r="Q5183" s="19">
        <v>176257.03</v>
      </c>
      <c r="R5183" s="19">
        <v>0</v>
      </c>
      <c r="S5183" s="19">
        <v>0</v>
      </c>
      <c r="T5183" s="19">
        <v>176257.03</v>
      </c>
    </row>
    <row r="5184" spans="1:20" outlineLevel="4" x14ac:dyDescent="0.35">
      <c r="A5184" s="9" t="s">
        <v>0</v>
      </c>
      <c r="B5184" s="9" t="s">
        <v>1</v>
      </c>
      <c r="C5184" s="12" t="s">
        <v>5810</v>
      </c>
      <c r="D5184" s="5" t="s">
        <v>5811</v>
      </c>
      <c r="E5184" s="9" t="s">
        <v>5811</v>
      </c>
      <c r="F5184" s="5" t="s">
        <v>4</v>
      </c>
      <c r="G5184" s="5" t="s">
        <v>177</v>
      </c>
      <c r="H5184" s="5" t="s">
        <v>5879</v>
      </c>
      <c r="I5184" s="4" t="s">
        <v>5880</v>
      </c>
      <c r="J5184" s="5" t="s">
        <v>5877</v>
      </c>
      <c r="K5184" s="5" t="s">
        <v>4</v>
      </c>
      <c r="L5184" s="5" t="s">
        <v>4</v>
      </c>
      <c r="M5184" s="5" t="s">
        <v>5</v>
      </c>
      <c r="N5184" s="5" t="s">
        <v>5883</v>
      </c>
      <c r="O5184" s="18">
        <v>44546</v>
      </c>
      <c r="P5184" s="5" t="s">
        <v>7</v>
      </c>
      <c r="Q5184" s="19">
        <v>2180050.2000000002</v>
      </c>
      <c r="R5184" s="19">
        <v>0</v>
      </c>
      <c r="S5184" s="19">
        <v>0</v>
      </c>
      <c r="T5184" s="19">
        <v>2180050.2000000002</v>
      </c>
    </row>
    <row r="5185" spans="1:20" outlineLevel="4" x14ac:dyDescent="0.35">
      <c r="A5185" s="9" t="s">
        <v>0</v>
      </c>
      <c r="B5185" s="9" t="s">
        <v>1</v>
      </c>
      <c r="C5185" s="12" t="s">
        <v>5810</v>
      </c>
      <c r="D5185" s="5" t="s">
        <v>5811</v>
      </c>
      <c r="E5185" s="9" t="s">
        <v>5811</v>
      </c>
      <c r="F5185" s="5" t="s">
        <v>4</v>
      </c>
      <c r="G5185" s="5" t="s">
        <v>177</v>
      </c>
      <c r="H5185" s="5" t="s">
        <v>5879</v>
      </c>
      <c r="I5185" s="4" t="s">
        <v>5880</v>
      </c>
      <c r="J5185" s="5" t="s">
        <v>5877</v>
      </c>
      <c r="K5185" s="5" t="s">
        <v>4</v>
      </c>
      <c r="L5185" s="5" t="s">
        <v>4</v>
      </c>
      <c r="M5185" s="5" t="s">
        <v>5</v>
      </c>
      <c r="N5185" s="5" t="s">
        <v>5884</v>
      </c>
      <c r="O5185" s="18">
        <v>44587</v>
      </c>
      <c r="P5185" s="5" t="s">
        <v>7</v>
      </c>
      <c r="Q5185" s="19">
        <v>372178.51</v>
      </c>
      <c r="R5185" s="19">
        <v>0</v>
      </c>
      <c r="S5185" s="19">
        <v>0</v>
      </c>
      <c r="T5185" s="19">
        <v>372178.51</v>
      </c>
    </row>
    <row r="5186" spans="1:20" outlineLevel="4" x14ac:dyDescent="0.35">
      <c r="A5186" s="9" t="s">
        <v>0</v>
      </c>
      <c r="B5186" s="9" t="s">
        <v>1</v>
      </c>
      <c r="C5186" s="12" t="s">
        <v>5810</v>
      </c>
      <c r="D5186" s="5" t="s">
        <v>5811</v>
      </c>
      <c r="E5186" s="9" t="s">
        <v>5811</v>
      </c>
      <c r="F5186" s="5" t="s">
        <v>4</v>
      </c>
      <c r="G5186" s="5" t="s">
        <v>177</v>
      </c>
      <c r="H5186" s="5" t="s">
        <v>5879</v>
      </c>
      <c r="I5186" s="4" t="s">
        <v>5880</v>
      </c>
      <c r="J5186" s="5" t="s">
        <v>5877</v>
      </c>
      <c r="K5186" s="5" t="s">
        <v>4</v>
      </c>
      <c r="L5186" s="5" t="s">
        <v>4</v>
      </c>
      <c r="M5186" s="5" t="s">
        <v>5</v>
      </c>
      <c r="N5186" s="5" t="s">
        <v>5885</v>
      </c>
      <c r="O5186" s="18">
        <v>44658</v>
      </c>
      <c r="P5186" s="5" t="s">
        <v>7</v>
      </c>
      <c r="Q5186" s="19">
        <v>261434.39</v>
      </c>
      <c r="R5186" s="19">
        <v>0</v>
      </c>
      <c r="S5186" s="19">
        <v>0</v>
      </c>
      <c r="T5186" s="19">
        <v>261434.39</v>
      </c>
    </row>
    <row r="5187" spans="1:20" outlineLevel="4" x14ac:dyDescent="0.35">
      <c r="A5187" s="9" t="s">
        <v>0</v>
      </c>
      <c r="B5187" s="9" t="s">
        <v>1</v>
      </c>
      <c r="C5187" s="12" t="s">
        <v>5810</v>
      </c>
      <c r="D5187" s="5" t="s">
        <v>5811</v>
      </c>
      <c r="E5187" s="9" t="s">
        <v>5811</v>
      </c>
      <c r="F5187" s="5" t="s">
        <v>4</v>
      </c>
      <c r="G5187" s="5" t="s">
        <v>177</v>
      </c>
      <c r="H5187" s="5" t="s">
        <v>5879</v>
      </c>
      <c r="I5187" s="4" t="s">
        <v>5880</v>
      </c>
      <c r="J5187" s="5" t="s">
        <v>5877</v>
      </c>
      <c r="K5187" s="5" t="s">
        <v>4</v>
      </c>
      <c r="L5187" s="5" t="s">
        <v>4</v>
      </c>
      <c r="M5187" s="5" t="s">
        <v>5</v>
      </c>
      <c r="N5187" s="5" t="s">
        <v>5886</v>
      </c>
      <c r="O5187" s="18">
        <v>44650</v>
      </c>
      <c r="P5187" s="5" t="s">
        <v>7</v>
      </c>
      <c r="Q5187" s="19">
        <v>300328.67</v>
      </c>
      <c r="R5187" s="19">
        <v>0</v>
      </c>
      <c r="S5187" s="19">
        <v>0</v>
      </c>
      <c r="T5187" s="19">
        <v>300328.67</v>
      </c>
    </row>
    <row r="5188" spans="1:20" outlineLevel="4" x14ac:dyDescent="0.35">
      <c r="A5188" s="9" t="s">
        <v>0</v>
      </c>
      <c r="B5188" s="9" t="s">
        <v>1</v>
      </c>
      <c r="C5188" s="12" t="s">
        <v>5810</v>
      </c>
      <c r="D5188" s="5" t="s">
        <v>5811</v>
      </c>
      <c r="E5188" s="9" t="s">
        <v>5811</v>
      </c>
      <c r="F5188" s="5" t="s">
        <v>4</v>
      </c>
      <c r="G5188" s="5" t="s">
        <v>177</v>
      </c>
      <c r="H5188" s="5" t="s">
        <v>5879</v>
      </c>
      <c r="I5188" s="4" t="s">
        <v>5880</v>
      </c>
      <c r="J5188" s="5" t="s">
        <v>5877</v>
      </c>
      <c r="K5188" s="5" t="s">
        <v>4</v>
      </c>
      <c r="L5188" s="5" t="s">
        <v>4</v>
      </c>
      <c r="M5188" s="5" t="s">
        <v>5</v>
      </c>
      <c r="N5188" s="5" t="s">
        <v>5887</v>
      </c>
      <c r="O5188" s="18">
        <v>44685</v>
      </c>
      <c r="P5188" s="5" t="s">
        <v>7</v>
      </c>
      <c r="Q5188" s="19">
        <v>361729.84</v>
      </c>
      <c r="R5188" s="19">
        <v>0</v>
      </c>
      <c r="S5188" s="19">
        <v>0</v>
      </c>
      <c r="T5188" s="19">
        <v>361729.84</v>
      </c>
    </row>
    <row r="5189" spans="1:20" outlineLevel="3" x14ac:dyDescent="0.35">
      <c r="H5189" s="1" t="s">
        <v>11895</v>
      </c>
      <c r="O5189" s="18"/>
      <c r="Q5189" s="19">
        <f>SUBTOTAL(9,Q5181:Q5188)</f>
        <v>4568270.9300000006</v>
      </c>
      <c r="R5189" s="19">
        <f>SUBTOTAL(9,R5181:R5188)</f>
        <v>0</v>
      </c>
      <c r="S5189" s="19">
        <f>SUBTOTAL(9,S5181:S5188)</f>
        <v>0</v>
      </c>
      <c r="T5189" s="19">
        <f>SUBTOTAL(9,T5181:T5188)</f>
        <v>4568270.9300000006</v>
      </c>
    </row>
    <row r="5190" spans="1:20" ht="29" outlineLevel="4" x14ac:dyDescent="0.35">
      <c r="A5190" s="9" t="s">
        <v>0</v>
      </c>
      <c r="B5190" s="9" t="s">
        <v>1</v>
      </c>
      <c r="C5190" s="12" t="s">
        <v>5810</v>
      </c>
      <c r="D5190" s="5" t="s">
        <v>5811</v>
      </c>
      <c r="E5190" s="9" t="s">
        <v>5811</v>
      </c>
      <c r="F5190" s="5" t="s">
        <v>4</v>
      </c>
      <c r="G5190" s="5" t="s">
        <v>177</v>
      </c>
      <c r="H5190" s="5" t="s">
        <v>5890</v>
      </c>
      <c r="I5190" s="4" t="s">
        <v>5891</v>
      </c>
      <c r="J5190" s="5" t="s">
        <v>5888</v>
      </c>
      <c r="K5190" s="5" t="s">
        <v>4</v>
      </c>
      <c r="L5190" s="5" t="s">
        <v>4</v>
      </c>
      <c r="M5190" s="5" t="s">
        <v>5</v>
      </c>
      <c r="N5190" s="5" t="s">
        <v>5889</v>
      </c>
      <c r="O5190" s="18">
        <v>44643</v>
      </c>
      <c r="P5190" s="5" t="s">
        <v>7</v>
      </c>
      <c r="Q5190" s="19">
        <v>6674.2</v>
      </c>
      <c r="R5190" s="19">
        <v>0</v>
      </c>
      <c r="S5190" s="19">
        <v>0</v>
      </c>
      <c r="T5190" s="19">
        <v>6674.2</v>
      </c>
    </row>
    <row r="5191" spans="1:20" ht="29" outlineLevel="4" x14ac:dyDescent="0.35">
      <c r="A5191" s="9" t="s">
        <v>0</v>
      </c>
      <c r="B5191" s="9" t="s">
        <v>1</v>
      </c>
      <c r="C5191" s="12" t="s">
        <v>5810</v>
      </c>
      <c r="D5191" s="5" t="s">
        <v>5811</v>
      </c>
      <c r="E5191" s="9" t="s">
        <v>5811</v>
      </c>
      <c r="F5191" s="5" t="s">
        <v>4</v>
      </c>
      <c r="G5191" s="5" t="s">
        <v>177</v>
      </c>
      <c r="H5191" s="5" t="s">
        <v>5890</v>
      </c>
      <c r="I5191" s="4" t="s">
        <v>5891</v>
      </c>
      <c r="J5191" s="5" t="s">
        <v>5888</v>
      </c>
      <c r="K5191" s="5" t="s">
        <v>4</v>
      </c>
      <c r="L5191" s="5" t="s">
        <v>4</v>
      </c>
      <c r="M5191" s="5" t="s">
        <v>5</v>
      </c>
      <c r="N5191" s="5" t="s">
        <v>5892</v>
      </c>
      <c r="O5191" s="18">
        <v>44728</v>
      </c>
      <c r="P5191" s="5" t="s">
        <v>7</v>
      </c>
      <c r="Q5191" s="19">
        <v>1645.4</v>
      </c>
      <c r="R5191" s="19">
        <v>0</v>
      </c>
      <c r="S5191" s="19">
        <v>0</v>
      </c>
      <c r="T5191" s="19">
        <v>1645.4</v>
      </c>
    </row>
    <row r="5192" spans="1:20" outlineLevel="3" x14ac:dyDescent="0.35">
      <c r="H5192" s="1" t="s">
        <v>11896</v>
      </c>
      <c r="O5192" s="18"/>
      <c r="Q5192" s="19">
        <f>SUBTOTAL(9,Q5190:Q5191)</f>
        <v>8319.6</v>
      </c>
      <c r="R5192" s="19">
        <f>SUBTOTAL(9,R5190:R5191)</f>
        <v>0</v>
      </c>
      <c r="S5192" s="19">
        <f>SUBTOTAL(9,S5190:S5191)</f>
        <v>0</v>
      </c>
      <c r="T5192" s="19">
        <f>SUBTOTAL(9,T5190:T5191)</f>
        <v>8319.6</v>
      </c>
    </row>
    <row r="5193" spans="1:20" outlineLevel="4" x14ac:dyDescent="0.35">
      <c r="A5193" s="9" t="s">
        <v>0</v>
      </c>
      <c r="B5193" s="9" t="s">
        <v>1</v>
      </c>
      <c r="C5193" s="12" t="s">
        <v>5810</v>
      </c>
      <c r="D5193" s="5" t="s">
        <v>5811</v>
      </c>
      <c r="E5193" s="9" t="s">
        <v>5811</v>
      </c>
      <c r="F5193" s="5" t="s">
        <v>4</v>
      </c>
      <c r="G5193" s="5" t="s">
        <v>1006</v>
      </c>
      <c r="H5193" s="5" t="s">
        <v>5895</v>
      </c>
      <c r="I5193" s="4" t="s">
        <v>5896</v>
      </c>
      <c r="J5193" s="5" t="s">
        <v>5893</v>
      </c>
      <c r="K5193" s="5" t="s">
        <v>4</v>
      </c>
      <c r="L5193" s="5" t="s">
        <v>4</v>
      </c>
      <c r="M5193" s="5" t="s">
        <v>5</v>
      </c>
      <c r="N5193" s="5" t="s">
        <v>5894</v>
      </c>
      <c r="O5193" s="18">
        <v>44728</v>
      </c>
      <c r="P5193" s="5" t="s">
        <v>7</v>
      </c>
      <c r="Q5193" s="19">
        <v>1682.22</v>
      </c>
      <c r="R5193" s="19">
        <v>0</v>
      </c>
      <c r="S5193" s="19">
        <v>1682.22</v>
      </c>
      <c r="T5193" s="19">
        <v>0</v>
      </c>
    </row>
    <row r="5194" spans="1:20" outlineLevel="3" x14ac:dyDescent="0.35">
      <c r="H5194" s="1" t="s">
        <v>11897</v>
      </c>
      <c r="O5194" s="18"/>
      <c r="Q5194" s="19">
        <f>SUBTOTAL(9,Q5193:Q5193)</f>
        <v>1682.22</v>
      </c>
      <c r="R5194" s="19">
        <f>SUBTOTAL(9,R5193:R5193)</f>
        <v>0</v>
      </c>
      <c r="S5194" s="19">
        <f>SUBTOTAL(9,S5193:S5193)</f>
        <v>1682.22</v>
      </c>
      <c r="T5194" s="19">
        <f>SUBTOTAL(9,T5193:T5193)</f>
        <v>0</v>
      </c>
    </row>
    <row r="5195" spans="1:20" ht="29" outlineLevel="4" x14ac:dyDescent="0.35">
      <c r="A5195" s="9" t="s">
        <v>0</v>
      </c>
      <c r="B5195" s="9" t="s">
        <v>1</v>
      </c>
      <c r="C5195" s="12" t="s">
        <v>5810</v>
      </c>
      <c r="D5195" s="5" t="s">
        <v>5811</v>
      </c>
      <c r="E5195" s="9" t="s">
        <v>5811</v>
      </c>
      <c r="F5195" s="5" t="s">
        <v>4</v>
      </c>
      <c r="G5195" s="5" t="s">
        <v>177</v>
      </c>
      <c r="H5195" s="5" t="s">
        <v>5899</v>
      </c>
      <c r="I5195" s="4" t="s">
        <v>5900</v>
      </c>
      <c r="J5195" s="5" t="s">
        <v>5897</v>
      </c>
      <c r="K5195" s="5" t="s">
        <v>4</v>
      </c>
      <c r="L5195" s="5" t="s">
        <v>4</v>
      </c>
      <c r="M5195" s="5" t="s">
        <v>5</v>
      </c>
      <c r="N5195" s="5" t="s">
        <v>5898</v>
      </c>
      <c r="O5195" s="18">
        <v>44638</v>
      </c>
      <c r="P5195" s="5" t="s">
        <v>7</v>
      </c>
      <c r="Q5195" s="19">
        <v>7311.52</v>
      </c>
      <c r="R5195" s="19">
        <v>0</v>
      </c>
      <c r="S5195" s="19">
        <v>0</v>
      </c>
      <c r="T5195" s="19">
        <v>7311.52</v>
      </c>
    </row>
    <row r="5196" spans="1:20" outlineLevel="3" x14ac:dyDescent="0.35">
      <c r="H5196" s="1" t="s">
        <v>11898</v>
      </c>
      <c r="O5196" s="18"/>
      <c r="Q5196" s="19">
        <f>SUBTOTAL(9,Q5195:Q5195)</f>
        <v>7311.52</v>
      </c>
      <c r="R5196" s="19">
        <f>SUBTOTAL(9,R5195:R5195)</f>
        <v>0</v>
      </c>
      <c r="S5196" s="19">
        <f>SUBTOTAL(9,S5195:S5195)</f>
        <v>0</v>
      </c>
      <c r="T5196" s="19">
        <f>SUBTOTAL(9,T5195:T5195)</f>
        <v>7311.52</v>
      </c>
    </row>
    <row r="5197" spans="1:20" outlineLevel="4" x14ac:dyDescent="0.35">
      <c r="A5197" s="9" t="s">
        <v>0</v>
      </c>
      <c r="B5197" s="9" t="s">
        <v>1</v>
      </c>
      <c r="C5197" s="12" t="s">
        <v>5810</v>
      </c>
      <c r="D5197" s="5" t="s">
        <v>5811</v>
      </c>
      <c r="E5197" s="9" t="s">
        <v>5811</v>
      </c>
      <c r="F5197" s="5" t="s">
        <v>4</v>
      </c>
      <c r="G5197" s="5" t="s">
        <v>1006</v>
      </c>
      <c r="H5197" s="5" t="s">
        <v>5903</v>
      </c>
      <c r="I5197" s="4" t="s">
        <v>5904</v>
      </c>
      <c r="J5197" s="5" t="s">
        <v>5901</v>
      </c>
      <c r="K5197" s="5" t="s">
        <v>4</v>
      </c>
      <c r="L5197" s="5" t="s">
        <v>4</v>
      </c>
      <c r="M5197" s="5" t="s">
        <v>5</v>
      </c>
      <c r="N5197" s="5" t="s">
        <v>5902</v>
      </c>
      <c r="O5197" s="18">
        <v>44742</v>
      </c>
      <c r="P5197" s="5" t="s">
        <v>7</v>
      </c>
      <c r="Q5197" s="19">
        <v>326.12</v>
      </c>
      <c r="R5197" s="19">
        <v>0</v>
      </c>
      <c r="S5197" s="19">
        <v>326.12</v>
      </c>
      <c r="T5197" s="19">
        <v>0</v>
      </c>
    </row>
    <row r="5198" spans="1:20" outlineLevel="4" x14ac:dyDescent="0.35">
      <c r="A5198" s="9" t="s">
        <v>0</v>
      </c>
      <c r="B5198" s="9" t="s">
        <v>1</v>
      </c>
      <c r="C5198" s="12" t="s">
        <v>5810</v>
      </c>
      <c r="D5198" s="5" t="s">
        <v>5811</v>
      </c>
      <c r="E5198" s="9" t="s">
        <v>5811</v>
      </c>
      <c r="F5198" s="5" t="s">
        <v>12484</v>
      </c>
      <c r="G5198" s="5" t="s">
        <v>4</v>
      </c>
      <c r="H5198" s="5" t="s">
        <v>5903</v>
      </c>
      <c r="I5198" s="4" t="s">
        <v>5904</v>
      </c>
      <c r="J5198" s="5" t="s">
        <v>5901</v>
      </c>
      <c r="K5198" s="5" t="s">
        <v>4</v>
      </c>
      <c r="L5198" s="5" t="s">
        <v>4</v>
      </c>
      <c r="M5198" s="5" t="s">
        <v>5</v>
      </c>
      <c r="N5198" s="5" t="s">
        <v>5902</v>
      </c>
      <c r="O5198" s="18">
        <v>44742</v>
      </c>
      <c r="P5198" s="5" t="s">
        <v>7</v>
      </c>
      <c r="Q5198" s="19">
        <v>1304.48</v>
      </c>
      <c r="R5198" s="19">
        <v>1304.48</v>
      </c>
      <c r="S5198" s="19">
        <v>0</v>
      </c>
      <c r="T5198" s="19">
        <v>0</v>
      </c>
    </row>
    <row r="5199" spans="1:20" outlineLevel="3" x14ac:dyDescent="0.35">
      <c r="H5199" s="1" t="s">
        <v>11899</v>
      </c>
      <c r="O5199" s="18"/>
      <c r="Q5199" s="19">
        <f>SUBTOTAL(9,Q5197:Q5198)</f>
        <v>1630.6</v>
      </c>
      <c r="R5199" s="19">
        <f>SUBTOTAL(9,R5197:R5198)</f>
        <v>1304.48</v>
      </c>
      <c r="S5199" s="19">
        <f>SUBTOTAL(9,S5197:S5198)</f>
        <v>326.12</v>
      </c>
      <c r="T5199" s="19">
        <f>SUBTOTAL(9,T5197:T5198)</f>
        <v>0</v>
      </c>
    </row>
    <row r="5200" spans="1:20" outlineLevel="2" x14ac:dyDescent="0.35">
      <c r="C5200" s="11" t="s">
        <v>10408</v>
      </c>
      <c r="O5200" s="18"/>
      <c r="Q5200" s="19">
        <f>SUBTOTAL(9,Q5139:Q5199)</f>
        <v>5395836.6899999995</v>
      </c>
      <c r="R5200" s="19">
        <f>SUBTOTAL(9,R5139:R5198)</f>
        <v>13906.339999999998</v>
      </c>
      <c r="S5200" s="19">
        <f>SUBTOTAL(9,S5139:S5198)</f>
        <v>798028.3</v>
      </c>
      <c r="T5200" s="19">
        <f>SUBTOTAL(9,T5139:T5198)</f>
        <v>4583902.0500000007</v>
      </c>
    </row>
    <row r="5201" spans="1:20" ht="29" outlineLevel="4" x14ac:dyDescent="0.35">
      <c r="A5201" s="9" t="s">
        <v>0</v>
      </c>
      <c r="B5201" s="9" t="s">
        <v>1</v>
      </c>
      <c r="C5201" s="12" t="s">
        <v>5905</v>
      </c>
      <c r="D5201" s="5" t="s">
        <v>5906</v>
      </c>
      <c r="E5201" s="9" t="s">
        <v>5906</v>
      </c>
      <c r="F5201" s="5" t="s">
        <v>4</v>
      </c>
      <c r="G5201" s="5" t="s">
        <v>12472</v>
      </c>
      <c r="H5201" s="5" t="s">
        <v>5909</v>
      </c>
      <c r="I5201" s="4" t="s">
        <v>5910</v>
      </c>
      <c r="J5201" s="5" t="s">
        <v>4</v>
      </c>
      <c r="K5201" s="5" t="s">
        <v>4</v>
      </c>
      <c r="L5201" s="5" t="s">
        <v>4</v>
      </c>
      <c r="M5201" s="5" t="s">
        <v>5</v>
      </c>
      <c r="N5201" s="5" t="s">
        <v>5907</v>
      </c>
      <c r="O5201" s="18">
        <v>44476</v>
      </c>
      <c r="P5201" s="5" t="s">
        <v>5908</v>
      </c>
      <c r="Q5201" s="19">
        <v>38397</v>
      </c>
      <c r="R5201" s="19">
        <v>0</v>
      </c>
      <c r="S5201" s="19">
        <v>38397</v>
      </c>
      <c r="T5201" s="19">
        <v>0</v>
      </c>
    </row>
    <row r="5202" spans="1:20" ht="29" outlineLevel="4" x14ac:dyDescent="0.35">
      <c r="A5202" s="9" t="s">
        <v>0</v>
      </c>
      <c r="B5202" s="9" t="s">
        <v>1</v>
      </c>
      <c r="C5202" s="12" t="s">
        <v>5905</v>
      </c>
      <c r="D5202" s="5" t="s">
        <v>5906</v>
      </c>
      <c r="E5202" s="9" t="s">
        <v>5906</v>
      </c>
      <c r="F5202" s="5" t="s">
        <v>4</v>
      </c>
      <c r="G5202" s="5" t="s">
        <v>12472</v>
      </c>
      <c r="H5202" s="5" t="s">
        <v>5909</v>
      </c>
      <c r="I5202" s="4" t="s">
        <v>5910</v>
      </c>
      <c r="J5202" s="5" t="s">
        <v>4</v>
      </c>
      <c r="K5202" s="5" t="s">
        <v>4</v>
      </c>
      <c r="L5202" s="5" t="s">
        <v>4</v>
      </c>
      <c r="M5202" s="5" t="s">
        <v>5</v>
      </c>
      <c r="N5202" s="5" t="s">
        <v>5911</v>
      </c>
      <c r="O5202" s="18">
        <v>44524</v>
      </c>
      <c r="P5202" s="5" t="s">
        <v>5912</v>
      </c>
      <c r="Q5202" s="19">
        <v>253503.87</v>
      </c>
      <c r="R5202" s="19">
        <v>0</v>
      </c>
      <c r="S5202" s="19">
        <v>253503.87</v>
      </c>
      <c r="T5202" s="19">
        <v>0</v>
      </c>
    </row>
    <row r="5203" spans="1:20" ht="29" outlineLevel="4" x14ac:dyDescent="0.35">
      <c r="A5203" s="9" t="s">
        <v>0</v>
      </c>
      <c r="B5203" s="9" t="s">
        <v>1</v>
      </c>
      <c r="C5203" s="12" t="s">
        <v>5905</v>
      </c>
      <c r="D5203" s="5" t="s">
        <v>5906</v>
      </c>
      <c r="E5203" s="9" t="s">
        <v>5906</v>
      </c>
      <c r="F5203" s="5" t="s">
        <v>4</v>
      </c>
      <c r="G5203" s="5" t="s">
        <v>12472</v>
      </c>
      <c r="H5203" s="5" t="s">
        <v>5909</v>
      </c>
      <c r="I5203" s="4" t="s">
        <v>5910</v>
      </c>
      <c r="J5203" s="5" t="s">
        <v>4</v>
      </c>
      <c r="K5203" s="5" t="s">
        <v>4</v>
      </c>
      <c r="L5203" s="5" t="s">
        <v>4</v>
      </c>
      <c r="M5203" s="5" t="s">
        <v>5</v>
      </c>
      <c r="N5203" s="5" t="s">
        <v>5913</v>
      </c>
      <c r="O5203" s="18">
        <v>44550</v>
      </c>
      <c r="P5203" s="5" t="s">
        <v>5914</v>
      </c>
      <c r="Q5203" s="19">
        <v>40328.25</v>
      </c>
      <c r="R5203" s="19">
        <v>0</v>
      </c>
      <c r="S5203" s="19">
        <v>40328.25</v>
      </c>
      <c r="T5203" s="19">
        <v>0</v>
      </c>
    </row>
    <row r="5204" spans="1:20" ht="29" outlineLevel="4" x14ac:dyDescent="0.35">
      <c r="A5204" s="9" t="s">
        <v>0</v>
      </c>
      <c r="B5204" s="9" t="s">
        <v>1</v>
      </c>
      <c r="C5204" s="12" t="s">
        <v>5905</v>
      </c>
      <c r="D5204" s="5" t="s">
        <v>5906</v>
      </c>
      <c r="E5204" s="9" t="s">
        <v>5906</v>
      </c>
      <c r="F5204" s="5" t="s">
        <v>4</v>
      </c>
      <c r="G5204" s="5" t="s">
        <v>12472</v>
      </c>
      <c r="H5204" s="5" t="s">
        <v>5909</v>
      </c>
      <c r="I5204" s="4" t="s">
        <v>5910</v>
      </c>
      <c r="J5204" s="5" t="s">
        <v>4</v>
      </c>
      <c r="K5204" s="5" t="s">
        <v>4</v>
      </c>
      <c r="L5204" s="5" t="s">
        <v>4</v>
      </c>
      <c r="M5204" s="5" t="s">
        <v>5</v>
      </c>
      <c r="N5204" s="5" t="s">
        <v>5915</v>
      </c>
      <c r="O5204" s="18">
        <v>44588</v>
      </c>
      <c r="P5204" s="5" t="s">
        <v>5916</v>
      </c>
      <c r="Q5204" s="19">
        <v>55627.17</v>
      </c>
      <c r="R5204" s="19">
        <v>0</v>
      </c>
      <c r="S5204" s="19">
        <v>55627.17</v>
      </c>
      <c r="T5204" s="19">
        <v>0</v>
      </c>
    </row>
    <row r="5205" spans="1:20" ht="29" outlineLevel="4" x14ac:dyDescent="0.35">
      <c r="A5205" s="9" t="s">
        <v>0</v>
      </c>
      <c r="B5205" s="9" t="s">
        <v>1</v>
      </c>
      <c r="C5205" s="12" t="s">
        <v>5905</v>
      </c>
      <c r="D5205" s="5" t="s">
        <v>5906</v>
      </c>
      <c r="E5205" s="9" t="s">
        <v>5906</v>
      </c>
      <c r="F5205" s="5" t="s">
        <v>4</v>
      </c>
      <c r="G5205" s="5" t="s">
        <v>12472</v>
      </c>
      <c r="H5205" s="5" t="s">
        <v>5909</v>
      </c>
      <c r="I5205" s="4" t="s">
        <v>5910</v>
      </c>
      <c r="J5205" s="5" t="s">
        <v>4</v>
      </c>
      <c r="K5205" s="5" t="s">
        <v>4</v>
      </c>
      <c r="L5205" s="5" t="s">
        <v>4</v>
      </c>
      <c r="M5205" s="5" t="s">
        <v>5</v>
      </c>
      <c r="N5205" s="5" t="s">
        <v>5917</v>
      </c>
      <c r="O5205" s="18">
        <v>44623</v>
      </c>
      <c r="P5205" s="5" t="s">
        <v>5918</v>
      </c>
      <c r="Q5205" s="19">
        <v>308778.67</v>
      </c>
      <c r="R5205" s="19">
        <v>0</v>
      </c>
      <c r="S5205" s="19">
        <v>308778.67</v>
      </c>
      <c r="T5205" s="19">
        <v>0</v>
      </c>
    </row>
    <row r="5206" spans="1:20" ht="29" outlineLevel="4" x14ac:dyDescent="0.35">
      <c r="A5206" s="9" t="s">
        <v>0</v>
      </c>
      <c r="B5206" s="9" t="s">
        <v>1</v>
      </c>
      <c r="C5206" s="12" t="s">
        <v>5905</v>
      </c>
      <c r="D5206" s="5" t="s">
        <v>5906</v>
      </c>
      <c r="E5206" s="9" t="s">
        <v>5906</v>
      </c>
      <c r="F5206" s="5" t="s">
        <v>4</v>
      </c>
      <c r="G5206" s="5" t="s">
        <v>12472</v>
      </c>
      <c r="H5206" s="5" t="s">
        <v>5909</v>
      </c>
      <c r="I5206" s="4" t="s">
        <v>5910</v>
      </c>
      <c r="J5206" s="5" t="s">
        <v>4</v>
      </c>
      <c r="K5206" s="5" t="s">
        <v>4</v>
      </c>
      <c r="L5206" s="5" t="s">
        <v>4</v>
      </c>
      <c r="M5206" s="5" t="s">
        <v>5</v>
      </c>
      <c r="N5206" s="5" t="s">
        <v>5919</v>
      </c>
      <c r="O5206" s="18">
        <v>44634</v>
      </c>
      <c r="P5206" s="5" t="s">
        <v>5920</v>
      </c>
      <c r="Q5206" s="19">
        <v>21467.23</v>
      </c>
      <c r="R5206" s="19">
        <v>0</v>
      </c>
      <c r="S5206" s="19">
        <v>21467.23</v>
      </c>
      <c r="T5206" s="19">
        <v>0</v>
      </c>
    </row>
    <row r="5207" spans="1:20" ht="29" outlineLevel="4" x14ac:dyDescent="0.35">
      <c r="A5207" s="9" t="s">
        <v>0</v>
      </c>
      <c r="B5207" s="9" t="s">
        <v>1</v>
      </c>
      <c r="C5207" s="12" t="s">
        <v>5905</v>
      </c>
      <c r="D5207" s="5" t="s">
        <v>5906</v>
      </c>
      <c r="E5207" s="9" t="s">
        <v>5906</v>
      </c>
      <c r="F5207" s="5" t="s">
        <v>4</v>
      </c>
      <c r="G5207" s="5" t="s">
        <v>12472</v>
      </c>
      <c r="H5207" s="5" t="s">
        <v>5909</v>
      </c>
      <c r="I5207" s="4" t="s">
        <v>5910</v>
      </c>
      <c r="J5207" s="5" t="s">
        <v>4</v>
      </c>
      <c r="K5207" s="5" t="s">
        <v>4</v>
      </c>
      <c r="L5207" s="5" t="s">
        <v>4</v>
      </c>
      <c r="M5207" s="5" t="s">
        <v>5</v>
      </c>
      <c r="N5207" s="5" t="s">
        <v>5921</v>
      </c>
      <c r="O5207" s="18">
        <v>44686</v>
      </c>
      <c r="P5207" s="5" t="s">
        <v>5922</v>
      </c>
      <c r="Q5207" s="19">
        <v>73865.09</v>
      </c>
      <c r="R5207" s="19">
        <v>0</v>
      </c>
      <c r="S5207" s="19">
        <v>73865.09</v>
      </c>
      <c r="T5207" s="19">
        <v>0</v>
      </c>
    </row>
    <row r="5208" spans="1:20" ht="29" outlineLevel="4" x14ac:dyDescent="0.35">
      <c r="A5208" s="9" t="s">
        <v>0</v>
      </c>
      <c r="B5208" s="9" t="s">
        <v>1</v>
      </c>
      <c r="C5208" s="12" t="s">
        <v>5905</v>
      </c>
      <c r="D5208" s="5" t="s">
        <v>5906</v>
      </c>
      <c r="E5208" s="9" t="s">
        <v>5906</v>
      </c>
      <c r="F5208" s="5" t="s">
        <v>4</v>
      </c>
      <c r="G5208" s="5" t="s">
        <v>12472</v>
      </c>
      <c r="H5208" s="5" t="s">
        <v>5909</v>
      </c>
      <c r="I5208" s="4" t="s">
        <v>5910</v>
      </c>
      <c r="J5208" s="5" t="s">
        <v>4</v>
      </c>
      <c r="K5208" s="5" t="s">
        <v>4</v>
      </c>
      <c r="L5208" s="5" t="s">
        <v>4</v>
      </c>
      <c r="M5208" s="5" t="s">
        <v>5</v>
      </c>
      <c r="N5208" s="5" t="s">
        <v>5923</v>
      </c>
      <c r="O5208" s="18">
        <v>44732</v>
      </c>
      <c r="P5208" s="5" t="s">
        <v>5924</v>
      </c>
      <c r="Q5208" s="19">
        <v>9824.84</v>
      </c>
      <c r="R5208" s="19">
        <v>0</v>
      </c>
      <c r="S5208" s="19">
        <v>9824.84</v>
      </c>
      <c r="T5208" s="19">
        <v>0</v>
      </c>
    </row>
    <row r="5209" spans="1:20" outlineLevel="3" x14ac:dyDescent="0.35">
      <c r="H5209" s="1" t="s">
        <v>11900</v>
      </c>
      <c r="O5209" s="18"/>
      <c r="Q5209" s="19">
        <f>SUBTOTAL(9,Q5201:Q5208)</f>
        <v>801792.11999999988</v>
      </c>
      <c r="R5209" s="19">
        <f>SUBTOTAL(9,R5201:R5208)</f>
        <v>0</v>
      </c>
      <c r="S5209" s="19">
        <f>SUBTOTAL(9,S5201:S5208)</f>
        <v>801792.11999999988</v>
      </c>
      <c r="T5209" s="19">
        <f>SUBTOTAL(9,T5201:T5208)</f>
        <v>0</v>
      </c>
    </row>
    <row r="5210" spans="1:20" outlineLevel="2" x14ac:dyDescent="0.35">
      <c r="C5210" s="11" t="s">
        <v>10409</v>
      </c>
      <c r="O5210" s="18"/>
      <c r="Q5210" s="19">
        <f>SUBTOTAL(9,Q5201:Q5208)</f>
        <v>801792.11999999988</v>
      </c>
      <c r="R5210" s="19">
        <f>SUBTOTAL(9,R5201:R5208)</f>
        <v>0</v>
      </c>
      <c r="S5210" s="19">
        <f>SUBTOTAL(9,S5201:S5208)</f>
        <v>801792.11999999988</v>
      </c>
      <c r="T5210" s="19">
        <f>SUBTOTAL(9,T5201:T5208)</f>
        <v>0</v>
      </c>
    </row>
    <row r="5211" spans="1:20" ht="29" outlineLevel="4" x14ac:dyDescent="0.35">
      <c r="A5211" s="9" t="s">
        <v>0</v>
      </c>
      <c r="B5211" s="9" t="s">
        <v>1</v>
      </c>
      <c r="C5211" s="12" t="s">
        <v>5925</v>
      </c>
      <c r="D5211" s="5" t="s">
        <v>5926</v>
      </c>
      <c r="E5211" s="9" t="s">
        <v>5926</v>
      </c>
      <c r="F5211" s="5" t="s">
        <v>4</v>
      </c>
      <c r="G5211" s="5" t="s">
        <v>12485</v>
      </c>
      <c r="H5211" s="5" t="s">
        <v>5930</v>
      </c>
      <c r="I5211" s="4" t="s">
        <v>5931</v>
      </c>
      <c r="J5211" s="5" t="s">
        <v>5927</v>
      </c>
      <c r="K5211" s="5" t="s">
        <v>4</v>
      </c>
      <c r="L5211" s="5" t="s">
        <v>4</v>
      </c>
      <c r="M5211" s="5" t="s">
        <v>5</v>
      </c>
      <c r="N5211" s="5" t="s">
        <v>5928</v>
      </c>
      <c r="O5211" s="18">
        <v>44378</v>
      </c>
      <c r="P5211" s="5" t="s">
        <v>5929</v>
      </c>
      <c r="Q5211" s="19">
        <v>3925.33</v>
      </c>
      <c r="R5211" s="19">
        <v>0</v>
      </c>
      <c r="S5211" s="19">
        <v>3925.33</v>
      </c>
      <c r="T5211" s="19">
        <v>0</v>
      </c>
    </row>
    <row r="5212" spans="1:20" ht="29" outlineLevel="4" x14ac:dyDescent="0.35">
      <c r="A5212" s="9" t="s">
        <v>0</v>
      </c>
      <c r="B5212" s="9" t="s">
        <v>1</v>
      </c>
      <c r="C5212" s="12" t="s">
        <v>5925</v>
      </c>
      <c r="D5212" s="5" t="s">
        <v>5926</v>
      </c>
      <c r="E5212" s="9" t="s">
        <v>5926</v>
      </c>
      <c r="F5212" s="5" t="s">
        <v>4</v>
      </c>
      <c r="G5212" s="5" t="s">
        <v>12485</v>
      </c>
      <c r="H5212" s="5" t="s">
        <v>5930</v>
      </c>
      <c r="I5212" s="4" t="s">
        <v>5931</v>
      </c>
      <c r="J5212" s="5" t="s">
        <v>5927</v>
      </c>
      <c r="K5212" s="5" t="s">
        <v>4</v>
      </c>
      <c r="L5212" s="5" t="s">
        <v>4</v>
      </c>
      <c r="M5212" s="5" t="s">
        <v>5</v>
      </c>
      <c r="N5212" s="5" t="s">
        <v>5932</v>
      </c>
      <c r="O5212" s="18">
        <v>44378</v>
      </c>
      <c r="P5212" s="5" t="s">
        <v>5933</v>
      </c>
      <c r="Q5212" s="19">
        <v>4043.09</v>
      </c>
      <c r="R5212" s="19">
        <v>0</v>
      </c>
      <c r="S5212" s="19">
        <v>4043.09</v>
      </c>
      <c r="T5212" s="19">
        <v>0</v>
      </c>
    </row>
    <row r="5213" spans="1:20" ht="29" outlineLevel="4" x14ac:dyDescent="0.35">
      <c r="A5213" s="9" t="s">
        <v>0</v>
      </c>
      <c r="B5213" s="9" t="s">
        <v>1</v>
      </c>
      <c r="C5213" s="12" t="s">
        <v>5925</v>
      </c>
      <c r="D5213" s="5" t="s">
        <v>5926</v>
      </c>
      <c r="E5213" s="9" t="s">
        <v>5926</v>
      </c>
      <c r="F5213" s="5" t="s">
        <v>4</v>
      </c>
      <c r="G5213" s="5" t="s">
        <v>12485</v>
      </c>
      <c r="H5213" s="5" t="s">
        <v>5930</v>
      </c>
      <c r="I5213" s="4" t="s">
        <v>5931</v>
      </c>
      <c r="J5213" s="5" t="s">
        <v>5927</v>
      </c>
      <c r="K5213" s="5" t="s">
        <v>4</v>
      </c>
      <c r="L5213" s="5" t="s">
        <v>4</v>
      </c>
      <c r="M5213" s="5" t="s">
        <v>5</v>
      </c>
      <c r="N5213" s="5" t="s">
        <v>5934</v>
      </c>
      <c r="O5213" s="18">
        <v>44378</v>
      </c>
      <c r="P5213" s="5" t="s">
        <v>5935</v>
      </c>
      <c r="Q5213" s="19">
        <v>3925.33</v>
      </c>
      <c r="R5213" s="19">
        <v>0</v>
      </c>
      <c r="S5213" s="19">
        <v>3925.33</v>
      </c>
      <c r="T5213" s="19">
        <v>0</v>
      </c>
    </row>
    <row r="5214" spans="1:20" ht="29" outlineLevel="4" x14ac:dyDescent="0.35">
      <c r="A5214" s="9" t="s">
        <v>0</v>
      </c>
      <c r="B5214" s="9" t="s">
        <v>1</v>
      </c>
      <c r="C5214" s="12" t="s">
        <v>5925</v>
      </c>
      <c r="D5214" s="5" t="s">
        <v>5926</v>
      </c>
      <c r="E5214" s="9" t="s">
        <v>5926</v>
      </c>
      <c r="F5214" s="5" t="s">
        <v>4</v>
      </c>
      <c r="G5214" s="5" t="s">
        <v>12485</v>
      </c>
      <c r="H5214" s="5" t="s">
        <v>5930</v>
      </c>
      <c r="I5214" s="4" t="s">
        <v>5931</v>
      </c>
      <c r="J5214" s="5" t="s">
        <v>5927</v>
      </c>
      <c r="K5214" s="5" t="s">
        <v>4</v>
      </c>
      <c r="L5214" s="5" t="s">
        <v>4</v>
      </c>
      <c r="M5214" s="5" t="s">
        <v>5</v>
      </c>
      <c r="N5214" s="5" t="s">
        <v>5936</v>
      </c>
      <c r="O5214" s="18">
        <v>44378</v>
      </c>
      <c r="P5214" s="5" t="s">
        <v>5937</v>
      </c>
      <c r="Q5214" s="19">
        <v>4043.09</v>
      </c>
      <c r="R5214" s="19">
        <v>0</v>
      </c>
      <c r="S5214" s="19">
        <v>4043.09</v>
      </c>
      <c r="T5214" s="19">
        <v>0</v>
      </c>
    </row>
    <row r="5215" spans="1:20" ht="29" outlineLevel="4" x14ac:dyDescent="0.35">
      <c r="A5215" s="9" t="s">
        <v>0</v>
      </c>
      <c r="B5215" s="9" t="s">
        <v>1</v>
      </c>
      <c r="C5215" s="12" t="s">
        <v>5925</v>
      </c>
      <c r="D5215" s="5" t="s">
        <v>5926</v>
      </c>
      <c r="E5215" s="9" t="s">
        <v>5926</v>
      </c>
      <c r="F5215" s="5" t="s">
        <v>4</v>
      </c>
      <c r="G5215" s="5" t="s">
        <v>12485</v>
      </c>
      <c r="H5215" s="5" t="s">
        <v>5930</v>
      </c>
      <c r="I5215" s="4" t="s">
        <v>5931</v>
      </c>
      <c r="J5215" s="5" t="s">
        <v>5927</v>
      </c>
      <c r="K5215" s="5" t="s">
        <v>4</v>
      </c>
      <c r="L5215" s="5" t="s">
        <v>4</v>
      </c>
      <c r="M5215" s="5" t="s">
        <v>5</v>
      </c>
      <c r="N5215" s="5" t="s">
        <v>5938</v>
      </c>
      <c r="O5215" s="18">
        <v>44378</v>
      </c>
      <c r="P5215" s="5" t="s">
        <v>5939</v>
      </c>
      <c r="Q5215" s="19">
        <v>4043.09</v>
      </c>
      <c r="R5215" s="19">
        <v>0</v>
      </c>
      <c r="S5215" s="19">
        <v>4043.09</v>
      </c>
      <c r="T5215" s="19">
        <v>0</v>
      </c>
    </row>
    <row r="5216" spans="1:20" ht="29" outlineLevel="4" x14ac:dyDescent="0.35">
      <c r="A5216" s="9" t="s">
        <v>0</v>
      </c>
      <c r="B5216" s="9" t="s">
        <v>1</v>
      </c>
      <c r="C5216" s="12" t="s">
        <v>5925</v>
      </c>
      <c r="D5216" s="5" t="s">
        <v>5926</v>
      </c>
      <c r="E5216" s="9" t="s">
        <v>5926</v>
      </c>
      <c r="F5216" s="5" t="s">
        <v>4</v>
      </c>
      <c r="G5216" s="5" t="s">
        <v>12485</v>
      </c>
      <c r="H5216" s="5" t="s">
        <v>5930</v>
      </c>
      <c r="I5216" s="4" t="s">
        <v>5931</v>
      </c>
      <c r="J5216" s="5" t="s">
        <v>5940</v>
      </c>
      <c r="K5216" s="5" t="s">
        <v>4</v>
      </c>
      <c r="L5216" s="5" t="s">
        <v>4</v>
      </c>
      <c r="M5216" s="5" t="s">
        <v>5</v>
      </c>
      <c r="N5216" s="5" t="s">
        <v>5941</v>
      </c>
      <c r="O5216" s="18">
        <v>44383</v>
      </c>
      <c r="P5216" s="5" t="s">
        <v>5942</v>
      </c>
      <c r="Q5216" s="19">
        <v>346.06</v>
      </c>
      <c r="R5216" s="19">
        <v>0</v>
      </c>
      <c r="S5216" s="19">
        <v>346.06</v>
      </c>
      <c r="T5216" s="19">
        <v>0</v>
      </c>
    </row>
    <row r="5217" spans="1:20" ht="29" outlineLevel="4" x14ac:dyDescent="0.35">
      <c r="A5217" s="9" t="s">
        <v>0</v>
      </c>
      <c r="B5217" s="9" t="s">
        <v>1</v>
      </c>
      <c r="C5217" s="12" t="s">
        <v>5925</v>
      </c>
      <c r="D5217" s="5" t="s">
        <v>5926</v>
      </c>
      <c r="E5217" s="9" t="s">
        <v>5926</v>
      </c>
      <c r="F5217" s="5" t="s">
        <v>4</v>
      </c>
      <c r="G5217" s="5" t="s">
        <v>12485</v>
      </c>
      <c r="H5217" s="5" t="s">
        <v>5930</v>
      </c>
      <c r="I5217" s="4" t="s">
        <v>5931</v>
      </c>
      <c r="J5217" s="5" t="s">
        <v>5927</v>
      </c>
      <c r="K5217" s="5" t="s">
        <v>4</v>
      </c>
      <c r="L5217" s="5" t="s">
        <v>4</v>
      </c>
      <c r="M5217" s="5" t="s">
        <v>5</v>
      </c>
      <c r="N5217" s="5" t="s">
        <v>5943</v>
      </c>
      <c r="O5217" s="18">
        <v>44427</v>
      </c>
      <c r="P5217" s="5" t="s">
        <v>5944</v>
      </c>
      <c r="Q5217" s="19">
        <v>4164.38</v>
      </c>
      <c r="R5217" s="19">
        <v>0</v>
      </c>
      <c r="S5217" s="19">
        <v>4164.38</v>
      </c>
      <c r="T5217" s="19">
        <v>0</v>
      </c>
    </row>
    <row r="5218" spans="1:20" ht="29" outlineLevel="4" x14ac:dyDescent="0.35">
      <c r="A5218" s="9" t="s">
        <v>0</v>
      </c>
      <c r="B5218" s="9" t="s">
        <v>1</v>
      </c>
      <c r="C5218" s="12" t="s">
        <v>5925</v>
      </c>
      <c r="D5218" s="5" t="s">
        <v>5926</v>
      </c>
      <c r="E5218" s="9" t="s">
        <v>5926</v>
      </c>
      <c r="F5218" s="5" t="s">
        <v>4</v>
      </c>
      <c r="G5218" s="5" t="s">
        <v>12485</v>
      </c>
      <c r="H5218" s="5" t="s">
        <v>5930</v>
      </c>
      <c r="I5218" s="4" t="s">
        <v>5931</v>
      </c>
      <c r="J5218" s="5" t="s">
        <v>5940</v>
      </c>
      <c r="K5218" s="5" t="s">
        <v>4</v>
      </c>
      <c r="L5218" s="5" t="s">
        <v>4</v>
      </c>
      <c r="M5218" s="5" t="s">
        <v>5</v>
      </c>
      <c r="N5218" s="5" t="s">
        <v>5945</v>
      </c>
      <c r="O5218" s="18">
        <v>44481</v>
      </c>
      <c r="P5218" s="5" t="s">
        <v>5946</v>
      </c>
      <c r="Q5218" s="19">
        <v>346.06</v>
      </c>
      <c r="R5218" s="19">
        <v>0</v>
      </c>
      <c r="S5218" s="19">
        <v>346.06</v>
      </c>
      <c r="T5218" s="19">
        <v>0</v>
      </c>
    </row>
    <row r="5219" spans="1:20" ht="29" outlineLevel="4" x14ac:dyDescent="0.35">
      <c r="A5219" s="9" t="s">
        <v>0</v>
      </c>
      <c r="B5219" s="9" t="s">
        <v>1</v>
      </c>
      <c r="C5219" s="12" t="s">
        <v>5925</v>
      </c>
      <c r="D5219" s="5" t="s">
        <v>5926</v>
      </c>
      <c r="E5219" s="9" t="s">
        <v>5926</v>
      </c>
      <c r="F5219" s="5" t="s">
        <v>4</v>
      </c>
      <c r="G5219" s="5" t="s">
        <v>12485</v>
      </c>
      <c r="H5219" s="5" t="s">
        <v>5930</v>
      </c>
      <c r="I5219" s="4" t="s">
        <v>5931</v>
      </c>
      <c r="J5219" s="5" t="s">
        <v>5927</v>
      </c>
      <c r="K5219" s="5" t="s">
        <v>4</v>
      </c>
      <c r="L5219" s="5" t="s">
        <v>4</v>
      </c>
      <c r="M5219" s="5" t="s">
        <v>5</v>
      </c>
      <c r="N5219" s="5" t="s">
        <v>5947</v>
      </c>
      <c r="O5219" s="18">
        <v>44501</v>
      </c>
      <c r="P5219" s="5" t="s">
        <v>5948</v>
      </c>
      <c r="Q5219" s="19">
        <v>4164.38</v>
      </c>
      <c r="R5219" s="19">
        <v>0</v>
      </c>
      <c r="S5219" s="19">
        <v>4164.38</v>
      </c>
      <c r="T5219" s="19">
        <v>0</v>
      </c>
    </row>
    <row r="5220" spans="1:20" ht="29" outlineLevel="4" x14ac:dyDescent="0.35">
      <c r="A5220" s="9" t="s">
        <v>0</v>
      </c>
      <c r="B5220" s="9" t="s">
        <v>1</v>
      </c>
      <c r="C5220" s="12" t="s">
        <v>5925</v>
      </c>
      <c r="D5220" s="5" t="s">
        <v>5926</v>
      </c>
      <c r="E5220" s="9" t="s">
        <v>5926</v>
      </c>
      <c r="F5220" s="5" t="s">
        <v>4</v>
      </c>
      <c r="G5220" s="5" t="s">
        <v>12485</v>
      </c>
      <c r="H5220" s="5" t="s">
        <v>5930</v>
      </c>
      <c r="I5220" s="4" t="s">
        <v>5931</v>
      </c>
      <c r="J5220" s="5" t="s">
        <v>5940</v>
      </c>
      <c r="K5220" s="5" t="s">
        <v>4</v>
      </c>
      <c r="L5220" s="5" t="s">
        <v>4</v>
      </c>
      <c r="M5220" s="5" t="s">
        <v>5</v>
      </c>
      <c r="N5220" s="5" t="s">
        <v>5949</v>
      </c>
      <c r="O5220" s="18">
        <v>44567</v>
      </c>
      <c r="P5220" s="5" t="s">
        <v>5950</v>
      </c>
      <c r="Q5220" s="19">
        <v>346.06</v>
      </c>
      <c r="R5220" s="19">
        <v>0</v>
      </c>
      <c r="S5220" s="19">
        <v>346.06</v>
      </c>
      <c r="T5220" s="19">
        <v>0</v>
      </c>
    </row>
    <row r="5221" spans="1:20" ht="29" outlineLevel="4" x14ac:dyDescent="0.35">
      <c r="A5221" s="9" t="s">
        <v>0</v>
      </c>
      <c r="B5221" s="9" t="s">
        <v>1</v>
      </c>
      <c r="C5221" s="12" t="s">
        <v>5925</v>
      </c>
      <c r="D5221" s="5" t="s">
        <v>5926</v>
      </c>
      <c r="E5221" s="9" t="s">
        <v>5926</v>
      </c>
      <c r="F5221" s="5" t="s">
        <v>4</v>
      </c>
      <c r="G5221" s="5" t="s">
        <v>12485</v>
      </c>
      <c r="H5221" s="5" t="s">
        <v>5930</v>
      </c>
      <c r="I5221" s="4" t="s">
        <v>5931</v>
      </c>
      <c r="J5221" s="5" t="s">
        <v>5927</v>
      </c>
      <c r="K5221" s="5" t="s">
        <v>4</v>
      </c>
      <c r="L5221" s="5" t="s">
        <v>4</v>
      </c>
      <c r="M5221" s="5" t="s">
        <v>5</v>
      </c>
      <c r="N5221" s="5" t="s">
        <v>5951</v>
      </c>
      <c r="O5221" s="18">
        <v>44683</v>
      </c>
      <c r="P5221" s="5" t="s">
        <v>5952</v>
      </c>
      <c r="Q5221" s="19">
        <v>4164.38</v>
      </c>
      <c r="R5221" s="19">
        <v>0</v>
      </c>
      <c r="S5221" s="19">
        <v>4164.38</v>
      </c>
      <c r="T5221" s="19">
        <v>0</v>
      </c>
    </row>
    <row r="5222" spans="1:20" ht="29" outlineLevel="4" x14ac:dyDescent="0.35">
      <c r="A5222" s="9" t="s">
        <v>0</v>
      </c>
      <c r="B5222" s="9" t="s">
        <v>1</v>
      </c>
      <c r="C5222" s="12" t="s">
        <v>5925</v>
      </c>
      <c r="D5222" s="5" t="s">
        <v>5926</v>
      </c>
      <c r="E5222" s="9" t="s">
        <v>5926</v>
      </c>
      <c r="F5222" s="5" t="s">
        <v>4</v>
      </c>
      <c r="G5222" s="5" t="s">
        <v>12485</v>
      </c>
      <c r="H5222" s="5" t="s">
        <v>5930</v>
      </c>
      <c r="I5222" s="4" t="s">
        <v>5931</v>
      </c>
      <c r="J5222" s="5" t="s">
        <v>5940</v>
      </c>
      <c r="K5222" s="5" t="s">
        <v>4</v>
      </c>
      <c r="L5222" s="5" t="s">
        <v>4</v>
      </c>
      <c r="M5222" s="5" t="s">
        <v>5</v>
      </c>
      <c r="N5222" s="5" t="s">
        <v>5953</v>
      </c>
      <c r="O5222" s="18">
        <v>44683</v>
      </c>
      <c r="P5222" s="5" t="s">
        <v>5954</v>
      </c>
      <c r="Q5222" s="19">
        <v>346.06</v>
      </c>
      <c r="R5222" s="19">
        <v>0</v>
      </c>
      <c r="S5222" s="19">
        <v>346.06</v>
      </c>
      <c r="T5222" s="19">
        <v>0</v>
      </c>
    </row>
    <row r="5223" spans="1:20" ht="29" outlineLevel="4" x14ac:dyDescent="0.35">
      <c r="A5223" s="9" t="s">
        <v>0</v>
      </c>
      <c r="B5223" s="9" t="s">
        <v>1</v>
      </c>
      <c r="C5223" s="12" t="s">
        <v>5925</v>
      </c>
      <c r="D5223" s="5" t="s">
        <v>5926</v>
      </c>
      <c r="E5223" s="9" t="s">
        <v>5926</v>
      </c>
      <c r="F5223" s="5" t="s">
        <v>4</v>
      </c>
      <c r="G5223" s="5" t="s">
        <v>12485</v>
      </c>
      <c r="H5223" s="5" t="s">
        <v>5930</v>
      </c>
      <c r="I5223" s="4" t="s">
        <v>5931</v>
      </c>
      <c r="J5223" s="5" t="s">
        <v>5927</v>
      </c>
      <c r="K5223" s="5" t="s">
        <v>4</v>
      </c>
      <c r="L5223" s="5" t="s">
        <v>4</v>
      </c>
      <c r="M5223" s="5" t="s">
        <v>5</v>
      </c>
      <c r="N5223" s="5" t="s">
        <v>5955</v>
      </c>
      <c r="O5223" s="18">
        <v>44712</v>
      </c>
      <c r="P5223" s="5" t="s">
        <v>5956</v>
      </c>
      <c r="Q5223" s="19">
        <v>4164.38</v>
      </c>
      <c r="R5223" s="19">
        <v>0</v>
      </c>
      <c r="S5223" s="19">
        <v>4164.38</v>
      </c>
      <c r="T5223" s="19">
        <v>0</v>
      </c>
    </row>
    <row r="5224" spans="1:20" outlineLevel="3" x14ac:dyDescent="0.35">
      <c r="H5224" s="1" t="s">
        <v>11901</v>
      </c>
      <c r="O5224" s="18"/>
      <c r="Q5224" s="19">
        <f>SUBTOTAL(9,Q5211:Q5223)</f>
        <v>38021.69</v>
      </c>
      <c r="R5224" s="19">
        <f>SUBTOTAL(9,R5211:R5223)</f>
        <v>0</v>
      </c>
      <c r="S5224" s="19">
        <f>SUBTOTAL(9,S5211:S5223)</f>
        <v>38021.69</v>
      </c>
      <c r="T5224" s="19">
        <f>SUBTOTAL(9,T5211:T5223)</f>
        <v>0</v>
      </c>
    </row>
    <row r="5225" spans="1:20" ht="29" outlineLevel="4" x14ac:dyDescent="0.35">
      <c r="A5225" s="9" t="s">
        <v>0</v>
      </c>
      <c r="B5225" s="9" t="s">
        <v>1</v>
      </c>
      <c r="C5225" s="12" t="s">
        <v>5925</v>
      </c>
      <c r="D5225" s="5" t="s">
        <v>5926</v>
      </c>
      <c r="E5225" s="9" t="s">
        <v>5926</v>
      </c>
      <c r="F5225" s="5" t="s">
        <v>4</v>
      </c>
      <c r="G5225" s="5" t="s">
        <v>12489</v>
      </c>
      <c r="H5225" s="5" t="s">
        <v>5960</v>
      </c>
      <c r="I5225" s="4" t="s">
        <v>5961</v>
      </c>
      <c r="J5225" s="5" t="s">
        <v>5957</v>
      </c>
      <c r="K5225" s="5" t="s">
        <v>4</v>
      </c>
      <c r="L5225" s="5" t="s">
        <v>4</v>
      </c>
      <c r="M5225" s="5" t="s">
        <v>5</v>
      </c>
      <c r="N5225" s="5" t="s">
        <v>5958</v>
      </c>
      <c r="O5225" s="18">
        <v>44510</v>
      </c>
      <c r="P5225" s="5" t="s">
        <v>5959</v>
      </c>
      <c r="Q5225" s="19">
        <v>831.06</v>
      </c>
      <c r="R5225" s="19">
        <v>0</v>
      </c>
      <c r="S5225" s="19">
        <v>831.06</v>
      </c>
      <c r="T5225" s="19">
        <v>0</v>
      </c>
    </row>
    <row r="5226" spans="1:20" ht="29" outlineLevel="4" x14ac:dyDescent="0.35">
      <c r="A5226" s="9" t="s">
        <v>0</v>
      </c>
      <c r="B5226" s="9" t="s">
        <v>1</v>
      </c>
      <c r="C5226" s="12" t="s">
        <v>5925</v>
      </c>
      <c r="D5226" s="5" t="s">
        <v>5926</v>
      </c>
      <c r="E5226" s="9" t="s">
        <v>5926</v>
      </c>
      <c r="F5226" s="5" t="s">
        <v>4</v>
      </c>
      <c r="G5226" s="5" t="s">
        <v>12489</v>
      </c>
      <c r="H5226" s="5" t="s">
        <v>5960</v>
      </c>
      <c r="I5226" s="4" t="s">
        <v>5961</v>
      </c>
      <c r="J5226" s="5" t="s">
        <v>5957</v>
      </c>
      <c r="K5226" s="5" t="s">
        <v>4</v>
      </c>
      <c r="L5226" s="5" t="s">
        <v>4</v>
      </c>
      <c r="M5226" s="5" t="s">
        <v>5</v>
      </c>
      <c r="N5226" s="5" t="s">
        <v>5962</v>
      </c>
      <c r="O5226" s="18">
        <v>44634</v>
      </c>
      <c r="P5226" s="5" t="s">
        <v>5963</v>
      </c>
      <c r="Q5226" s="19">
        <v>831.08</v>
      </c>
      <c r="R5226" s="19">
        <v>0</v>
      </c>
      <c r="S5226" s="19">
        <v>831.08</v>
      </c>
      <c r="T5226" s="19">
        <v>0</v>
      </c>
    </row>
    <row r="5227" spans="1:20" ht="29" outlineLevel="4" x14ac:dyDescent="0.35">
      <c r="A5227" s="9" t="s">
        <v>0</v>
      </c>
      <c r="B5227" s="9" t="s">
        <v>1</v>
      </c>
      <c r="C5227" s="12" t="s">
        <v>5925</v>
      </c>
      <c r="D5227" s="5" t="s">
        <v>5926</v>
      </c>
      <c r="E5227" s="9" t="s">
        <v>5926</v>
      </c>
      <c r="F5227" s="5" t="s">
        <v>4</v>
      </c>
      <c r="G5227" s="5" t="s">
        <v>12489</v>
      </c>
      <c r="H5227" s="5" t="s">
        <v>5960</v>
      </c>
      <c r="I5227" s="4" t="s">
        <v>5961</v>
      </c>
      <c r="J5227" s="5" t="s">
        <v>5957</v>
      </c>
      <c r="K5227" s="5" t="s">
        <v>4</v>
      </c>
      <c r="L5227" s="5" t="s">
        <v>4</v>
      </c>
      <c r="M5227" s="5" t="s">
        <v>5</v>
      </c>
      <c r="N5227" s="5" t="s">
        <v>5964</v>
      </c>
      <c r="O5227" s="18">
        <v>44634</v>
      </c>
      <c r="P5227" s="5" t="s">
        <v>5965</v>
      </c>
      <c r="Q5227" s="19">
        <v>831.08</v>
      </c>
      <c r="R5227" s="19">
        <v>0</v>
      </c>
      <c r="S5227" s="19">
        <v>831.08</v>
      </c>
      <c r="T5227" s="19">
        <v>0</v>
      </c>
    </row>
    <row r="5228" spans="1:20" outlineLevel="3" x14ac:dyDescent="0.35">
      <c r="H5228" s="1" t="s">
        <v>11902</v>
      </c>
      <c r="O5228" s="18"/>
      <c r="Q5228" s="19">
        <f>SUBTOTAL(9,Q5225:Q5227)</f>
        <v>2493.2199999999998</v>
      </c>
      <c r="R5228" s="19">
        <f>SUBTOTAL(9,R5225:R5227)</f>
        <v>0</v>
      </c>
      <c r="S5228" s="19">
        <f>SUBTOTAL(9,S5225:S5227)</f>
        <v>2493.2199999999998</v>
      </c>
      <c r="T5228" s="19">
        <f>SUBTOTAL(9,T5225:T5227)</f>
        <v>0</v>
      </c>
    </row>
    <row r="5229" spans="1:20" ht="43.5" outlineLevel="4" x14ac:dyDescent="0.35">
      <c r="A5229" s="9" t="s">
        <v>0</v>
      </c>
      <c r="B5229" s="9" t="s">
        <v>1</v>
      </c>
      <c r="C5229" s="12" t="s">
        <v>5925</v>
      </c>
      <c r="D5229" s="5" t="s">
        <v>5926</v>
      </c>
      <c r="E5229" s="9" t="s">
        <v>5926</v>
      </c>
      <c r="F5229" s="5" t="s">
        <v>4</v>
      </c>
      <c r="G5229" s="5" t="s">
        <v>12485</v>
      </c>
      <c r="H5229" s="5" t="s">
        <v>5969</v>
      </c>
      <c r="I5229" s="4" t="s">
        <v>12493</v>
      </c>
      <c r="J5229" s="5" t="s">
        <v>5966</v>
      </c>
      <c r="K5229" s="5" t="s">
        <v>4</v>
      </c>
      <c r="L5229" s="5" t="s">
        <v>4</v>
      </c>
      <c r="M5229" s="5" t="s">
        <v>5</v>
      </c>
      <c r="N5229" s="5" t="s">
        <v>5967</v>
      </c>
      <c r="O5229" s="18">
        <v>44378</v>
      </c>
      <c r="P5229" s="5" t="s">
        <v>5968</v>
      </c>
      <c r="Q5229" s="19">
        <v>288.07</v>
      </c>
      <c r="R5229" s="19">
        <v>0</v>
      </c>
      <c r="S5229" s="19">
        <v>288.07</v>
      </c>
      <c r="T5229" s="19">
        <v>0</v>
      </c>
    </row>
    <row r="5230" spans="1:20" ht="43.5" outlineLevel="4" x14ac:dyDescent="0.35">
      <c r="A5230" s="9" t="s">
        <v>0</v>
      </c>
      <c r="B5230" s="9" t="s">
        <v>1</v>
      </c>
      <c r="C5230" s="12" t="s">
        <v>5925</v>
      </c>
      <c r="D5230" s="5" t="s">
        <v>5926</v>
      </c>
      <c r="E5230" s="9" t="s">
        <v>5926</v>
      </c>
      <c r="F5230" s="5" t="s">
        <v>4</v>
      </c>
      <c r="G5230" s="5" t="s">
        <v>12485</v>
      </c>
      <c r="H5230" s="5" t="s">
        <v>5969</v>
      </c>
      <c r="I5230" s="4" t="s">
        <v>12493</v>
      </c>
      <c r="J5230" s="5" t="s">
        <v>5966</v>
      </c>
      <c r="K5230" s="5" t="s">
        <v>4</v>
      </c>
      <c r="L5230" s="5" t="s">
        <v>4</v>
      </c>
      <c r="M5230" s="5" t="s">
        <v>5</v>
      </c>
      <c r="N5230" s="5" t="s">
        <v>5970</v>
      </c>
      <c r="O5230" s="18">
        <v>44378</v>
      </c>
      <c r="P5230" s="5" t="s">
        <v>5971</v>
      </c>
      <c r="Q5230" s="19">
        <v>288.07</v>
      </c>
      <c r="R5230" s="19">
        <v>0</v>
      </c>
      <c r="S5230" s="19">
        <v>288.07</v>
      </c>
      <c r="T5230" s="19">
        <v>0</v>
      </c>
    </row>
    <row r="5231" spans="1:20" ht="43.5" outlineLevel="4" x14ac:dyDescent="0.35">
      <c r="A5231" s="9" t="s">
        <v>0</v>
      </c>
      <c r="B5231" s="9" t="s">
        <v>1</v>
      </c>
      <c r="C5231" s="12" t="s">
        <v>5925</v>
      </c>
      <c r="D5231" s="5" t="s">
        <v>5926</v>
      </c>
      <c r="E5231" s="9" t="s">
        <v>5926</v>
      </c>
      <c r="F5231" s="5" t="s">
        <v>4</v>
      </c>
      <c r="G5231" s="5" t="s">
        <v>12485</v>
      </c>
      <c r="H5231" s="5" t="s">
        <v>5969</v>
      </c>
      <c r="I5231" s="4" t="s">
        <v>12493</v>
      </c>
      <c r="J5231" s="5" t="s">
        <v>5966</v>
      </c>
      <c r="K5231" s="5" t="s">
        <v>4</v>
      </c>
      <c r="L5231" s="5" t="s">
        <v>4</v>
      </c>
      <c r="M5231" s="5" t="s">
        <v>5</v>
      </c>
      <c r="N5231" s="5" t="s">
        <v>5972</v>
      </c>
      <c r="O5231" s="18">
        <v>44378</v>
      </c>
      <c r="P5231" s="5" t="s">
        <v>5973</v>
      </c>
      <c r="Q5231" s="19">
        <v>288.07</v>
      </c>
      <c r="R5231" s="19">
        <v>0</v>
      </c>
      <c r="S5231" s="19">
        <v>288.07</v>
      </c>
      <c r="T5231" s="19">
        <v>0</v>
      </c>
    </row>
    <row r="5232" spans="1:20" ht="43.5" outlineLevel="4" x14ac:dyDescent="0.35">
      <c r="A5232" s="9" t="s">
        <v>0</v>
      </c>
      <c r="B5232" s="9" t="s">
        <v>1</v>
      </c>
      <c r="C5232" s="12" t="s">
        <v>5925</v>
      </c>
      <c r="D5232" s="5" t="s">
        <v>5926</v>
      </c>
      <c r="E5232" s="9" t="s">
        <v>5926</v>
      </c>
      <c r="F5232" s="5" t="s">
        <v>4</v>
      </c>
      <c r="G5232" s="5" t="s">
        <v>12485</v>
      </c>
      <c r="H5232" s="5" t="s">
        <v>5969</v>
      </c>
      <c r="I5232" s="4" t="s">
        <v>12493</v>
      </c>
      <c r="J5232" s="5" t="s">
        <v>5966</v>
      </c>
      <c r="K5232" s="5" t="s">
        <v>4</v>
      </c>
      <c r="L5232" s="5" t="s">
        <v>4</v>
      </c>
      <c r="M5232" s="5" t="s">
        <v>5</v>
      </c>
      <c r="N5232" s="5" t="s">
        <v>5974</v>
      </c>
      <c r="O5232" s="18">
        <v>44383</v>
      </c>
      <c r="P5232" s="5" t="s">
        <v>5942</v>
      </c>
      <c r="Q5232" s="19">
        <v>288.07</v>
      </c>
      <c r="R5232" s="19">
        <v>0</v>
      </c>
      <c r="S5232" s="19">
        <v>288.07</v>
      </c>
      <c r="T5232" s="19">
        <v>0</v>
      </c>
    </row>
    <row r="5233" spans="1:20" ht="43.5" outlineLevel="4" x14ac:dyDescent="0.35">
      <c r="A5233" s="9" t="s">
        <v>0</v>
      </c>
      <c r="B5233" s="9" t="s">
        <v>1</v>
      </c>
      <c r="C5233" s="12" t="s">
        <v>5925</v>
      </c>
      <c r="D5233" s="5" t="s">
        <v>5926</v>
      </c>
      <c r="E5233" s="9" t="s">
        <v>5926</v>
      </c>
      <c r="F5233" s="5" t="s">
        <v>4</v>
      </c>
      <c r="G5233" s="5" t="s">
        <v>12485</v>
      </c>
      <c r="H5233" s="5" t="s">
        <v>5969</v>
      </c>
      <c r="I5233" s="4" t="s">
        <v>12493</v>
      </c>
      <c r="J5233" s="5" t="s">
        <v>5966</v>
      </c>
      <c r="K5233" s="5" t="s">
        <v>4</v>
      </c>
      <c r="L5233" s="5" t="s">
        <v>4</v>
      </c>
      <c r="M5233" s="5" t="s">
        <v>5</v>
      </c>
      <c r="N5233" s="5" t="s">
        <v>5975</v>
      </c>
      <c r="O5233" s="18">
        <v>44613</v>
      </c>
      <c r="P5233" s="5" t="s">
        <v>5976</v>
      </c>
      <c r="Q5233" s="19">
        <v>1082.8599999999999</v>
      </c>
      <c r="R5233" s="19">
        <v>0</v>
      </c>
      <c r="S5233" s="19">
        <v>1082.8599999999999</v>
      </c>
      <c r="T5233" s="19">
        <v>0</v>
      </c>
    </row>
    <row r="5234" spans="1:20" ht="43.5" outlineLevel="4" x14ac:dyDescent="0.35">
      <c r="A5234" s="9" t="s">
        <v>0</v>
      </c>
      <c r="B5234" s="9" t="s">
        <v>1</v>
      </c>
      <c r="C5234" s="12" t="s">
        <v>5925</v>
      </c>
      <c r="D5234" s="5" t="s">
        <v>5926</v>
      </c>
      <c r="E5234" s="9" t="s">
        <v>5926</v>
      </c>
      <c r="F5234" s="5" t="s">
        <v>4</v>
      </c>
      <c r="G5234" s="5" t="s">
        <v>12485</v>
      </c>
      <c r="H5234" s="5" t="s">
        <v>5969</v>
      </c>
      <c r="I5234" s="4" t="s">
        <v>12493</v>
      </c>
      <c r="J5234" s="5" t="s">
        <v>5966</v>
      </c>
      <c r="K5234" s="5" t="s">
        <v>4</v>
      </c>
      <c r="L5234" s="5" t="s">
        <v>4</v>
      </c>
      <c r="M5234" s="5" t="s">
        <v>5</v>
      </c>
      <c r="N5234" s="5" t="s">
        <v>5977</v>
      </c>
      <c r="O5234" s="18">
        <v>44616</v>
      </c>
      <c r="P5234" s="5" t="s">
        <v>5978</v>
      </c>
      <c r="Q5234" s="19">
        <v>1082.8599999999999</v>
      </c>
      <c r="R5234" s="19">
        <v>0</v>
      </c>
      <c r="S5234" s="19">
        <v>1082.8599999999999</v>
      </c>
      <c r="T5234" s="19">
        <v>0</v>
      </c>
    </row>
    <row r="5235" spans="1:20" ht="43.5" outlineLevel="4" x14ac:dyDescent="0.35">
      <c r="A5235" s="9" t="s">
        <v>0</v>
      </c>
      <c r="B5235" s="9" t="s">
        <v>1</v>
      </c>
      <c r="C5235" s="12" t="s">
        <v>5925</v>
      </c>
      <c r="D5235" s="5" t="s">
        <v>5926</v>
      </c>
      <c r="E5235" s="9" t="s">
        <v>5926</v>
      </c>
      <c r="F5235" s="5" t="s">
        <v>4</v>
      </c>
      <c r="G5235" s="5" t="s">
        <v>12485</v>
      </c>
      <c r="H5235" s="5" t="s">
        <v>5969</v>
      </c>
      <c r="I5235" s="4" t="s">
        <v>12493</v>
      </c>
      <c r="J5235" s="5" t="s">
        <v>5966</v>
      </c>
      <c r="K5235" s="5" t="s">
        <v>4</v>
      </c>
      <c r="L5235" s="5" t="s">
        <v>4</v>
      </c>
      <c r="M5235" s="5" t="s">
        <v>5</v>
      </c>
      <c r="N5235" s="5" t="s">
        <v>5979</v>
      </c>
      <c r="O5235" s="18">
        <v>44683</v>
      </c>
      <c r="P5235" s="5" t="s">
        <v>5980</v>
      </c>
      <c r="Q5235" s="19">
        <v>1082.8599999999999</v>
      </c>
      <c r="R5235" s="19">
        <v>0</v>
      </c>
      <c r="S5235" s="19">
        <v>1082.8599999999999</v>
      </c>
      <c r="T5235" s="19">
        <v>0</v>
      </c>
    </row>
    <row r="5236" spans="1:20" ht="43.5" outlineLevel="4" x14ac:dyDescent="0.35">
      <c r="A5236" s="9" t="s">
        <v>0</v>
      </c>
      <c r="B5236" s="9" t="s">
        <v>1</v>
      </c>
      <c r="C5236" s="12" t="s">
        <v>5925</v>
      </c>
      <c r="D5236" s="5" t="s">
        <v>5926</v>
      </c>
      <c r="E5236" s="9" t="s">
        <v>5926</v>
      </c>
      <c r="F5236" s="5" t="s">
        <v>4</v>
      </c>
      <c r="G5236" s="5" t="s">
        <v>177</v>
      </c>
      <c r="H5236" s="5" t="s">
        <v>5969</v>
      </c>
      <c r="I5236" s="4" t="s">
        <v>12493</v>
      </c>
      <c r="J5236" s="5" t="s">
        <v>5966</v>
      </c>
      <c r="K5236" s="5" t="s">
        <v>4</v>
      </c>
      <c r="L5236" s="5" t="s">
        <v>4</v>
      </c>
      <c r="M5236" s="5" t="s">
        <v>5</v>
      </c>
      <c r="N5236" s="5" t="s">
        <v>5967</v>
      </c>
      <c r="O5236" s="18">
        <v>44378</v>
      </c>
      <c r="P5236" s="5" t="s">
        <v>5968</v>
      </c>
      <c r="Q5236" s="19">
        <v>763.25</v>
      </c>
      <c r="R5236" s="19">
        <v>0</v>
      </c>
      <c r="S5236" s="19">
        <v>0</v>
      </c>
      <c r="T5236" s="19">
        <v>763.25</v>
      </c>
    </row>
    <row r="5237" spans="1:20" ht="43.5" outlineLevel="4" x14ac:dyDescent="0.35">
      <c r="A5237" s="9" t="s">
        <v>0</v>
      </c>
      <c r="B5237" s="9" t="s">
        <v>1</v>
      </c>
      <c r="C5237" s="12" t="s">
        <v>5925</v>
      </c>
      <c r="D5237" s="5" t="s">
        <v>5926</v>
      </c>
      <c r="E5237" s="9" t="s">
        <v>5926</v>
      </c>
      <c r="F5237" s="5" t="s">
        <v>4</v>
      </c>
      <c r="G5237" s="5" t="s">
        <v>177</v>
      </c>
      <c r="H5237" s="5" t="s">
        <v>5969</v>
      </c>
      <c r="I5237" s="4" t="s">
        <v>12493</v>
      </c>
      <c r="J5237" s="5" t="s">
        <v>5966</v>
      </c>
      <c r="K5237" s="5" t="s">
        <v>4</v>
      </c>
      <c r="L5237" s="5" t="s">
        <v>4</v>
      </c>
      <c r="M5237" s="5" t="s">
        <v>5</v>
      </c>
      <c r="N5237" s="5" t="s">
        <v>5970</v>
      </c>
      <c r="O5237" s="18">
        <v>44378</v>
      </c>
      <c r="P5237" s="5" t="s">
        <v>5971</v>
      </c>
      <c r="Q5237" s="19">
        <v>763.25</v>
      </c>
      <c r="R5237" s="19">
        <v>0</v>
      </c>
      <c r="S5237" s="19">
        <v>0</v>
      </c>
      <c r="T5237" s="19">
        <v>763.25</v>
      </c>
    </row>
    <row r="5238" spans="1:20" ht="43.5" outlineLevel="4" x14ac:dyDescent="0.35">
      <c r="A5238" s="9" t="s">
        <v>0</v>
      </c>
      <c r="B5238" s="9" t="s">
        <v>1</v>
      </c>
      <c r="C5238" s="12" t="s">
        <v>5925</v>
      </c>
      <c r="D5238" s="5" t="s">
        <v>5926</v>
      </c>
      <c r="E5238" s="9" t="s">
        <v>5926</v>
      </c>
      <c r="F5238" s="5" t="s">
        <v>4</v>
      </c>
      <c r="G5238" s="5" t="s">
        <v>177</v>
      </c>
      <c r="H5238" s="5" t="s">
        <v>5969</v>
      </c>
      <c r="I5238" s="4" t="s">
        <v>12493</v>
      </c>
      <c r="J5238" s="5" t="s">
        <v>5966</v>
      </c>
      <c r="K5238" s="5" t="s">
        <v>4</v>
      </c>
      <c r="L5238" s="5" t="s">
        <v>4</v>
      </c>
      <c r="M5238" s="5" t="s">
        <v>5</v>
      </c>
      <c r="N5238" s="5" t="s">
        <v>5972</v>
      </c>
      <c r="O5238" s="18">
        <v>44378</v>
      </c>
      <c r="P5238" s="5" t="s">
        <v>5973</v>
      </c>
      <c r="Q5238" s="19">
        <v>763.25</v>
      </c>
      <c r="R5238" s="19">
        <v>0</v>
      </c>
      <c r="S5238" s="19">
        <v>0</v>
      </c>
      <c r="T5238" s="19">
        <v>763.25</v>
      </c>
    </row>
    <row r="5239" spans="1:20" ht="43.5" outlineLevel="4" x14ac:dyDescent="0.35">
      <c r="A5239" s="9" t="s">
        <v>0</v>
      </c>
      <c r="B5239" s="9" t="s">
        <v>1</v>
      </c>
      <c r="C5239" s="12" t="s">
        <v>5925</v>
      </c>
      <c r="D5239" s="5" t="s">
        <v>5926</v>
      </c>
      <c r="E5239" s="9" t="s">
        <v>5926</v>
      </c>
      <c r="F5239" s="5" t="s">
        <v>4</v>
      </c>
      <c r="G5239" s="5" t="s">
        <v>177</v>
      </c>
      <c r="H5239" s="5" t="s">
        <v>5969</v>
      </c>
      <c r="I5239" s="4" t="s">
        <v>12493</v>
      </c>
      <c r="J5239" s="5" t="s">
        <v>5966</v>
      </c>
      <c r="K5239" s="5" t="s">
        <v>4</v>
      </c>
      <c r="L5239" s="5" t="s">
        <v>4</v>
      </c>
      <c r="M5239" s="5" t="s">
        <v>5</v>
      </c>
      <c r="N5239" s="5" t="s">
        <v>5974</v>
      </c>
      <c r="O5239" s="18">
        <v>44383</v>
      </c>
      <c r="P5239" s="5" t="s">
        <v>5942</v>
      </c>
      <c r="Q5239" s="19">
        <v>763.25</v>
      </c>
      <c r="R5239" s="19">
        <v>0</v>
      </c>
      <c r="S5239" s="19">
        <v>0</v>
      </c>
      <c r="T5239" s="19">
        <v>763.25</v>
      </c>
    </row>
    <row r="5240" spans="1:20" outlineLevel="3" x14ac:dyDescent="0.35">
      <c r="H5240" s="1" t="s">
        <v>11903</v>
      </c>
      <c r="O5240" s="18"/>
      <c r="Q5240" s="19">
        <f>SUBTOTAL(9,Q5229:Q5239)</f>
        <v>7453.86</v>
      </c>
      <c r="R5240" s="19">
        <f>SUBTOTAL(9,R5229:R5239)</f>
        <v>0</v>
      </c>
      <c r="S5240" s="19">
        <f>SUBTOTAL(9,S5229:S5239)</f>
        <v>4400.8599999999997</v>
      </c>
      <c r="T5240" s="19">
        <f>SUBTOTAL(9,T5229:T5239)</f>
        <v>3053</v>
      </c>
    </row>
    <row r="5241" spans="1:20" outlineLevel="4" x14ac:dyDescent="0.35">
      <c r="A5241" s="9" t="s">
        <v>0</v>
      </c>
      <c r="B5241" s="9" t="s">
        <v>1</v>
      </c>
      <c r="C5241" s="12" t="s">
        <v>5925</v>
      </c>
      <c r="D5241" s="5" t="s">
        <v>5926</v>
      </c>
      <c r="E5241" s="9" t="s">
        <v>5926</v>
      </c>
      <c r="F5241" s="5" t="s">
        <v>4</v>
      </c>
      <c r="G5241" s="5" t="s">
        <v>12485</v>
      </c>
      <c r="H5241" s="5" t="s">
        <v>5983</v>
      </c>
      <c r="I5241" s="4" t="s">
        <v>5984</v>
      </c>
      <c r="J5241" s="5" t="s">
        <v>4</v>
      </c>
      <c r="K5241" s="5" t="s">
        <v>4</v>
      </c>
      <c r="L5241" s="5" t="s">
        <v>4</v>
      </c>
      <c r="M5241" s="5" t="s">
        <v>5</v>
      </c>
      <c r="N5241" s="5" t="s">
        <v>5981</v>
      </c>
      <c r="O5241" s="18">
        <v>44574</v>
      </c>
      <c r="P5241" s="5" t="s">
        <v>5982</v>
      </c>
      <c r="Q5241" s="19">
        <v>1405.47</v>
      </c>
      <c r="R5241" s="19">
        <v>0</v>
      </c>
      <c r="S5241" s="19">
        <v>1405.47</v>
      </c>
      <c r="T5241" s="19">
        <v>0</v>
      </c>
    </row>
    <row r="5242" spans="1:20" outlineLevel="4" x14ac:dyDescent="0.35">
      <c r="A5242" s="9" t="s">
        <v>0</v>
      </c>
      <c r="B5242" s="9" t="s">
        <v>1</v>
      </c>
      <c r="C5242" s="12" t="s">
        <v>5925</v>
      </c>
      <c r="D5242" s="5" t="s">
        <v>5926</v>
      </c>
      <c r="E5242" s="9" t="s">
        <v>5926</v>
      </c>
      <c r="F5242" s="5" t="s">
        <v>4</v>
      </c>
      <c r="G5242" s="5" t="s">
        <v>12485</v>
      </c>
      <c r="H5242" s="5" t="s">
        <v>5983</v>
      </c>
      <c r="I5242" s="4" t="s">
        <v>5984</v>
      </c>
      <c r="J5242" s="5" t="s">
        <v>4</v>
      </c>
      <c r="K5242" s="5" t="s">
        <v>4</v>
      </c>
      <c r="L5242" s="5" t="s">
        <v>4</v>
      </c>
      <c r="M5242" s="5" t="s">
        <v>5</v>
      </c>
      <c r="N5242" s="5" t="s">
        <v>5985</v>
      </c>
      <c r="O5242" s="18">
        <v>44732</v>
      </c>
      <c r="P5242" s="5" t="s">
        <v>5986</v>
      </c>
      <c r="Q5242" s="19">
        <v>1447.63</v>
      </c>
      <c r="R5242" s="19">
        <v>0</v>
      </c>
      <c r="S5242" s="19">
        <v>1447.63</v>
      </c>
      <c r="T5242" s="19">
        <v>0</v>
      </c>
    </row>
    <row r="5243" spans="1:20" outlineLevel="3" x14ac:dyDescent="0.35">
      <c r="H5243" s="1" t="s">
        <v>11904</v>
      </c>
      <c r="O5243" s="18"/>
      <c r="Q5243" s="19">
        <f>SUBTOTAL(9,Q5241:Q5242)</f>
        <v>2853.1000000000004</v>
      </c>
      <c r="R5243" s="19">
        <f>SUBTOTAL(9,R5241:R5242)</f>
        <v>0</v>
      </c>
      <c r="S5243" s="19">
        <f>SUBTOTAL(9,S5241:S5242)</f>
        <v>2853.1000000000004</v>
      </c>
      <c r="T5243" s="19">
        <f>SUBTOTAL(9,T5241:T5242)</f>
        <v>0</v>
      </c>
    </row>
    <row r="5244" spans="1:20" outlineLevel="2" x14ac:dyDescent="0.35">
      <c r="C5244" s="11" t="s">
        <v>10410</v>
      </c>
      <c r="O5244" s="18"/>
      <c r="Q5244" s="19">
        <f>SUBTOTAL(9,Q5211:Q5242)</f>
        <v>50821.87</v>
      </c>
      <c r="R5244" s="19">
        <f>SUBTOTAL(9,R5211:R5242)</f>
        <v>0</v>
      </c>
      <c r="S5244" s="19">
        <f>SUBTOTAL(9,S5211:S5242)</f>
        <v>47768.87</v>
      </c>
      <c r="T5244" s="19">
        <f>SUBTOTAL(9,T5211:T5242)</f>
        <v>3053</v>
      </c>
    </row>
    <row r="5245" spans="1:20" ht="29" outlineLevel="4" x14ac:dyDescent="0.35">
      <c r="A5245" s="9" t="s">
        <v>1725</v>
      </c>
      <c r="B5245" s="9" t="s">
        <v>1726</v>
      </c>
      <c r="C5245" s="12" t="s">
        <v>12419</v>
      </c>
      <c r="D5245" s="5" t="s">
        <v>5987</v>
      </c>
      <c r="E5245" s="9" t="s">
        <v>5987</v>
      </c>
      <c r="F5245" s="5" t="s">
        <v>4</v>
      </c>
      <c r="G5245" s="5" t="s">
        <v>1006</v>
      </c>
      <c r="H5245" s="5" t="s">
        <v>5990</v>
      </c>
      <c r="I5245" s="4" t="s">
        <v>5991</v>
      </c>
      <c r="J5245" s="5" t="s">
        <v>5988</v>
      </c>
      <c r="K5245" s="5" t="s">
        <v>4</v>
      </c>
      <c r="L5245" s="5" t="s">
        <v>4</v>
      </c>
      <c r="M5245" s="5" t="s">
        <v>5</v>
      </c>
      <c r="N5245" s="5" t="s">
        <v>5989</v>
      </c>
      <c r="O5245" s="18">
        <v>44700</v>
      </c>
      <c r="P5245" s="5" t="s">
        <v>7</v>
      </c>
      <c r="Q5245" s="19">
        <v>93648.18</v>
      </c>
      <c r="R5245" s="19">
        <v>0</v>
      </c>
      <c r="S5245" s="19">
        <v>93648.18</v>
      </c>
      <c r="T5245" s="19">
        <v>0</v>
      </c>
    </row>
    <row r="5246" spans="1:20" ht="29" outlineLevel="4" x14ac:dyDescent="0.35">
      <c r="A5246" s="9" t="s">
        <v>1725</v>
      </c>
      <c r="B5246" s="9" t="s">
        <v>1726</v>
      </c>
      <c r="C5246" s="12" t="s">
        <v>12419</v>
      </c>
      <c r="D5246" s="5" t="s">
        <v>5987</v>
      </c>
      <c r="E5246" s="9" t="s">
        <v>5987</v>
      </c>
      <c r="F5246" s="5" t="s">
        <v>12486</v>
      </c>
      <c r="G5246" s="5" t="s">
        <v>4</v>
      </c>
      <c r="H5246" s="5" t="s">
        <v>5990</v>
      </c>
      <c r="I5246" s="4" t="s">
        <v>5991</v>
      </c>
      <c r="J5246" s="5" t="s">
        <v>5988</v>
      </c>
      <c r="K5246" s="5" t="s">
        <v>4</v>
      </c>
      <c r="L5246" s="5" t="s">
        <v>4</v>
      </c>
      <c r="M5246" s="5" t="s">
        <v>5</v>
      </c>
      <c r="N5246" s="5" t="s">
        <v>5989</v>
      </c>
      <c r="O5246" s="18">
        <v>44700</v>
      </c>
      <c r="P5246" s="5" t="s">
        <v>7</v>
      </c>
      <c r="Q5246" s="19">
        <v>365056.82</v>
      </c>
      <c r="R5246" s="19">
        <v>365056.82</v>
      </c>
      <c r="S5246" s="19">
        <v>0</v>
      </c>
      <c r="T5246" s="19">
        <v>0</v>
      </c>
    </row>
    <row r="5247" spans="1:20" outlineLevel="3" x14ac:dyDescent="0.35">
      <c r="H5247" s="1" t="s">
        <v>11905</v>
      </c>
      <c r="O5247" s="18"/>
      <c r="Q5247" s="19">
        <f>SUBTOTAL(9,Q5245:Q5246)</f>
        <v>458705</v>
      </c>
      <c r="R5247" s="19">
        <f>SUBTOTAL(9,R5245:R5246)</f>
        <v>365056.82</v>
      </c>
      <c r="S5247" s="19">
        <f>SUBTOTAL(9,S5245:S5246)</f>
        <v>93648.18</v>
      </c>
      <c r="T5247" s="19">
        <f>SUBTOTAL(9,T5245:T5246)</f>
        <v>0</v>
      </c>
    </row>
    <row r="5248" spans="1:20" ht="43.5" outlineLevel="4" x14ac:dyDescent="0.35">
      <c r="A5248" s="9" t="s">
        <v>1725</v>
      </c>
      <c r="B5248" s="9" t="s">
        <v>1726</v>
      </c>
      <c r="C5248" s="12" t="s">
        <v>12419</v>
      </c>
      <c r="D5248" s="5" t="s">
        <v>5987</v>
      </c>
      <c r="E5248" s="9" t="s">
        <v>5987</v>
      </c>
      <c r="F5248" s="5" t="s">
        <v>4</v>
      </c>
      <c r="G5248" s="5" t="s">
        <v>1006</v>
      </c>
      <c r="H5248" s="5" t="s">
        <v>5992</v>
      </c>
      <c r="I5248" s="4" t="s">
        <v>5993</v>
      </c>
      <c r="J5248" s="5" t="s">
        <v>5988</v>
      </c>
      <c r="K5248" s="5" t="s">
        <v>4</v>
      </c>
      <c r="L5248" s="5" t="s">
        <v>4</v>
      </c>
      <c r="M5248" s="5" t="s">
        <v>5</v>
      </c>
      <c r="N5248" s="5" t="s">
        <v>5989</v>
      </c>
      <c r="O5248" s="18">
        <v>44700</v>
      </c>
      <c r="P5248" s="5" t="s">
        <v>7</v>
      </c>
      <c r="Q5248" s="19">
        <v>241248</v>
      </c>
      <c r="R5248" s="19">
        <v>0</v>
      </c>
      <c r="S5248" s="19">
        <v>241248</v>
      </c>
      <c r="T5248" s="19">
        <v>0</v>
      </c>
    </row>
    <row r="5249" spans="1:20" outlineLevel="3" x14ac:dyDescent="0.35">
      <c r="H5249" s="1" t="s">
        <v>11906</v>
      </c>
      <c r="O5249" s="18"/>
      <c r="Q5249" s="19">
        <f>SUBTOTAL(9,Q5248:Q5248)</f>
        <v>241248</v>
      </c>
      <c r="R5249" s="19">
        <f>SUBTOTAL(9,R5248:R5248)</f>
        <v>0</v>
      </c>
      <c r="S5249" s="19">
        <f>SUBTOTAL(9,S5248:S5248)</f>
        <v>241248</v>
      </c>
      <c r="T5249" s="19">
        <f>SUBTOTAL(9,T5248:T5248)</f>
        <v>0</v>
      </c>
    </row>
    <row r="5250" spans="1:20" outlineLevel="2" x14ac:dyDescent="0.35">
      <c r="C5250" s="11" t="s">
        <v>12420</v>
      </c>
      <c r="O5250" s="18"/>
      <c r="Q5250" s="19">
        <f>SUBTOTAL(9,Q5245:Q5248)</f>
        <v>699953</v>
      </c>
      <c r="R5250" s="19">
        <f>SUBTOTAL(9,R5245:R5248)</f>
        <v>365056.82</v>
      </c>
      <c r="S5250" s="19">
        <f>SUBTOTAL(9,S5245:S5248)</f>
        <v>334896.18</v>
      </c>
      <c r="T5250" s="19">
        <f>SUBTOTAL(9,T5245:T5248)</f>
        <v>0</v>
      </c>
    </row>
    <row r="5251" spans="1:20" outlineLevel="4" x14ac:dyDescent="0.35">
      <c r="A5251" s="9" t="s">
        <v>104</v>
      </c>
      <c r="B5251" s="9" t="s">
        <v>105</v>
      </c>
      <c r="C5251" s="12" t="s">
        <v>5994</v>
      </c>
      <c r="D5251" s="5" t="s">
        <v>5995</v>
      </c>
      <c r="E5251" s="9" t="s">
        <v>5995</v>
      </c>
      <c r="F5251" s="5" t="s">
        <v>4</v>
      </c>
      <c r="G5251" s="5" t="s">
        <v>106</v>
      </c>
      <c r="H5251" s="5" t="s">
        <v>108</v>
      </c>
      <c r="I5251" s="20" t="s">
        <v>12479</v>
      </c>
      <c r="J5251" s="5" t="s">
        <v>4</v>
      </c>
      <c r="K5251" s="5" t="s">
        <v>4</v>
      </c>
      <c r="L5251" s="5" t="s">
        <v>4</v>
      </c>
      <c r="M5251" s="5" t="s">
        <v>5</v>
      </c>
      <c r="N5251" s="5" t="s">
        <v>5996</v>
      </c>
      <c r="O5251" s="18">
        <v>44524</v>
      </c>
      <c r="P5251" s="5" t="s">
        <v>5997</v>
      </c>
      <c r="Q5251" s="19">
        <v>61144</v>
      </c>
      <c r="R5251" s="19">
        <v>0</v>
      </c>
      <c r="S5251" s="19">
        <v>61144</v>
      </c>
      <c r="T5251" s="19">
        <v>0</v>
      </c>
    </row>
    <row r="5252" spans="1:20" outlineLevel="3" x14ac:dyDescent="0.35">
      <c r="H5252" s="1" t="s">
        <v>10932</v>
      </c>
      <c r="O5252" s="18"/>
      <c r="Q5252" s="19">
        <f>SUBTOTAL(9,Q5251:Q5251)</f>
        <v>61144</v>
      </c>
      <c r="R5252" s="19">
        <f>SUBTOTAL(9,R5251:R5251)</f>
        <v>0</v>
      </c>
      <c r="S5252" s="19">
        <f>SUBTOTAL(9,S5251:S5251)</f>
        <v>61144</v>
      </c>
      <c r="T5252" s="19">
        <f>SUBTOTAL(9,T5251:T5251)</f>
        <v>0</v>
      </c>
    </row>
    <row r="5253" spans="1:20" outlineLevel="4" x14ac:dyDescent="0.35">
      <c r="A5253" s="9" t="s">
        <v>104</v>
      </c>
      <c r="B5253" s="9" t="s">
        <v>105</v>
      </c>
      <c r="C5253" s="12" t="s">
        <v>5994</v>
      </c>
      <c r="D5253" s="5" t="s">
        <v>5995</v>
      </c>
      <c r="E5253" s="9" t="s">
        <v>5995</v>
      </c>
      <c r="F5253" s="5" t="s">
        <v>4</v>
      </c>
      <c r="G5253" s="5" t="s">
        <v>106</v>
      </c>
      <c r="H5253" s="5" t="s">
        <v>109</v>
      </c>
      <c r="I5253" s="20" t="s">
        <v>12480</v>
      </c>
      <c r="J5253" s="5" t="s">
        <v>4</v>
      </c>
      <c r="K5253" s="5" t="s">
        <v>4</v>
      </c>
      <c r="L5253" s="5" t="s">
        <v>4</v>
      </c>
      <c r="M5253" s="5" t="s">
        <v>5</v>
      </c>
      <c r="N5253" s="5" t="s">
        <v>5996</v>
      </c>
      <c r="O5253" s="18">
        <v>44524</v>
      </c>
      <c r="P5253" s="5" t="s">
        <v>5997</v>
      </c>
      <c r="Q5253" s="19">
        <v>62381</v>
      </c>
      <c r="R5253" s="19">
        <v>0</v>
      </c>
      <c r="S5253" s="19">
        <v>62381</v>
      </c>
      <c r="T5253" s="19">
        <v>0</v>
      </c>
    </row>
    <row r="5254" spans="1:20" outlineLevel="3" x14ac:dyDescent="0.35">
      <c r="H5254" s="1" t="s">
        <v>10933</v>
      </c>
      <c r="O5254" s="18"/>
      <c r="Q5254" s="19">
        <f>SUBTOTAL(9,Q5253:Q5253)</f>
        <v>62381</v>
      </c>
      <c r="R5254" s="19">
        <f>SUBTOTAL(9,R5253:R5253)</f>
        <v>0</v>
      </c>
      <c r="S5254" s="19">
        <f>SUBTOTAL(9,S5253:S5253)</f>
        <v>62381</v>
      </c>
      <c r="T5254" s="19">
        <f>SUBTOTAL(9,T5253:T5253)</f>
        <v>0</v>
      </c>
    </row>
    <row r="5255" spans="1:20" outlineLevel="4" x14ac:dyDescent="0.35">
      <c r="A5255" s="9" t="s">
        <v>104</v>
      </c>
      <c r="B5255" s="9" t="s">
        <v>105</v>
      </c>
      <c r="C5255" s="12" t="s">
        <v>5994</v>
      </c>
      <c r="D5255" s="5" t="s">
        <v>5995</v>
      </c>
      <c r="E5255" s="9" t="s">
        <v>5995</v>
      </c>
      <c r="F5255" s="5" t="s">
        <v>4</v>
      </c>
      <c r="G5255" s="5" t="s">
        <v>106</v>
      </c>
      <c r="H5255" s="5" t="s">
        <v>110</v>
      </c>
      <c r="I5255" s="20" t="s">
        <v>12481</v>
      </c>
      <c r="J5255" s="5" t="s">
        <v>4</v>
      </c>
      <c r="K5255" s="5" t="s">
        <v>4</v>
      </c>
      <c r="L5255" s="5" t="s">
        <v>4</v>
      </c>
      <c r="M5255" s="5" t="s">
        <v>5</v>
      </c>
      <c r="N5255" s="5" t="s">
        <v>5996</v>
      </c>
      <c r="O5255" s="18">
        <v>44524</v>
      </c>
      <c r="P5255" s="5" t="s">
        <v>5997</v>
      </c>
      <c r="Q5255" s="19">
        <v>7901</v>
      </c>
      <c r="R5255" s="19">
        <v>0</v>
      </c>
      <c r="S5255" s="19">
        <v>7901</v>
      </c>
      <c r="T5255" s="19">
        <v>0</v>
      </c>
    </row>
    <row r="5256" spans="1:20" outlineLevel="3" x14ac:dyDescent="0.35">
      <c r="H5256" s="1" t="s">
        <v>10934</v>
      </c>
      <c r="O5256" s="18"/>
      <c r="Q5256" s="19">
        <f>SUBTOTAL(9,Q5255:Q5255)</f>
        <v>7901</v>
      </c>
      <c r="R5256" s="19">
        <f>SUBTOTAL(9,R5255:R5255)</f>
        <v>0</v>
      </c>
      <c r="S5256" s="19">
        <f>SUBTOTAL(9,S5255:S5255)</f>
        <v>7901</v>
      </c>
      <c r="T5256" s="19">
        <f>SUBTOTAL(9,T5255:T5255)</f>
        <v>0</v>
      </c>
    </row>
    <row r="5257" spans="1:20" outlineLevel="2" x14ac:dyDescent="0.35">
      <c r="C5257" s="11" t="s">
        <v>10411</v>
      </c>
      <c r="O5257" s="18"/>
      <c r="Q5257" s="19">
        <f>SUBTOTAL(9,Q5251:Q5255)</f>
        <v>131426</v>
      </c>
      <c r="R5257" s="19">
        <f>SUBTOTAL(9,R5251:R5255)</f>
        <v>0</v>
      </c>
      <c r="S5257" s="19">
        <f>SUBTOTAL(9,S5251:S5255)</f>
        <v>131426</v>
      </c>
      <c r="T5257" s="19">
        <f>SUBTOTAL(9,T5251:T5255)</f>
        <v>0</v>
      </c>
    </row>
    <row r="5258" spans="1:20" outlineLevel="4" x14ac:dyDescent="0.35">
      <c r="A5258" s="9" t="s">
        <v>97</v>
      </c>
      <c r="B5258" s="9" t="s">
        <v>98</v>
      </c>
      <c r="C5258" s="12" t="s">
        <v>5998</v>
      </c>
      <c r="D5258" s="5" t="s">
        <v>5999</v>
      </c>
      <c r="E5258" s="9" t="s">
        <v>5999</v>
      </c>
      <c r="F5258" s="5" t="s">
        <v>4</v>
      </c>
      <c r="G5258" s="5" t="s">
        <v>1006</v>
      </c>
      <c r="H5258" s="5" t="s">
        <v>6002</v>
      </c>
      <c r="I5258" s="4" t="s">
        <v>6003</v>
      </c>
      <c r="J5258" s="5" t="s">
        <v>4</v>
      </c>
      <c r="K5258" s="5" t="s">
        <v>4</v>
      </c>
      <c r="L5258" s="5" t="s">
        <v>4</v>
      </c>
      <c r="M5258" s="5" t="s">
        <v>5</v>
      </c>
      <c r="N5258" s="5" t="s">
        <v>6000</v>
      </c>
      <c r="O5258" s="18">
        <v>44420</v>
      </c>
      <c r="P5258" s="5" t="s">
        <v>6001</v>
      </c>
      <c r="Q5258" s="19">
        <v>16775.2</v>
      </c>
      <c r="R5258" s="19">
        <v>0</v>
      </c>
      <c r="S5258" s="19">
        <v>16775.2</v>
      </c>
      <c r="T5258" s="19">
        <v>0</v>
      </c>
    </row>
    <row r="5259" spans="1:20" outlineLevel="3" x14ac:dyDescent="0.35">
      <c r="H5259" s="1" t="s">
        <v>11907</v>
      </c>
      <c r="O5259" s="18"/>
      <c r="Q5259" s="19">
        <f>SUBTOTAL(9,Q5258:Q5258)</f>
        <v>16775.2</v>
      </c>
      <c r="R5259" s="19">
        <f>SUBTOTAL(9,R5258:R5258)</f>
        <v>0</v>
      </c>
      <c r="S5259" s="19">
        <f>SUBTOTAL(9,S5258:S5258)</f>
        <v>16775.2</v>
      </c>
      <c r="T5259" s="19">
        <f>SUBTOTAL(9,T5258:T5258)</f>
        <v>0</v>
      </c>
    </row>
    <row r="5260" spans="1:20" outlineLevel="2" x14ac:dyDescent="0.35">
      <c r="C5260" s="11" t="s">
        <v>10412</v>
      </c>
      <c r="O5260" s="18"/>
      <c r="Q5260" s="19">
        <f>SUBTOTAL(9,Q5258:Q5258)</f>
        <v>16775.2</v>
      </c>
      <c r="R5260" s="19">
        <f>SUBTOTAL(9,R5258:R5258)</f>
        <v>0</v>
      </c>
      <c r="S5260" s="19">
        <f>SUBTOTAL(9,S5258:S5258)</f>
        <v>16775.2</v>
      </c>
      <c r="T5260" s="19">
        <f>SUBTOTAL(9,T5258:T5258)</f>
        <v>0</v>
      </c>
    </row>
    <row r="5261" spans="1:20" ht="29" outlineLevel="4" x14ac:dyDescent="0.35">
      <c r="A5261" s="9" t="s">
        <v>37</v>
      </c>
      <c r="B5261" s="9" t="s">
        <v>38</v>
      </c>
      <c r="C5261" s="12" t="s">
        <v>12421</v>
      </c>
      <c r="D5261" s="5" t="s">
        <v>6004</v>
      </c>
      <c r="E5261" s="9" t="s">
        <v>6004</v>
      </c>
      <c r="F5261" s="5" t="s">
        <v>41</v>
      </c>
      <c r="G5261" s="5" t="s">
        <v>4</v>
      </c>
      <c r="H5261" s="5" t="s">
        <v>6006</v>
      </c>
      <c r="I5261" s="4" t="s">
        <v>6007</v>
      </c>
      <c r="J5261" s="5" t="s">
        <v>4</v>
      </c>
      <c r="K5261" s="5" t="s">
        <v>4</v>
      </c>
      <c r="L5261" s="5" t="s">
        <v>4</v>
      </c>
      <c r="M5261" s="5" t="s">
        <v>5</v>
      </c>
      <c r="N5261" s="5" t="s">
        <v>6005</v>
      </c>
      <c r="O5261" s="18">
        <v>44384</v>
      </c>
      <c r="P5261" s="5" t="s">
        <v>7</v>
      </c>
      <c r="Q5261" s="19">
        <v>2017</v>
      </c>
      <c r="R5261" s="19">
        <v>2017</v>
      </c>
      <c r="S5261" s="19">
        <v>0</v>
      </c>
      <c r="T5261" s="19">
        <v>0</v>
      </c>
    </row>
    <row r="5262" spans="1:20" outlineLevel="3" x14ac:dyDescent="0.35">
      <c r="H5262" s="1" t="s">
        <v>11908</v>
      </c>
      <c r="O5262" s="18"/>
      <c r="Q5262" s="19">
        <f>SUBTOTAL(9,Q5261:Q5261)</f>
        <v>2017</v>
      </c>
      <c r="R5262" s="19">
        <f>SUBTOTAL(9,R5261:R5261)</f>
        <v>2017</v>
      </c>
      <c r="S5262" s="19">
        <f>SUBTOTAL(9,S5261:S5261)</f>
        <v>0</v>
      </c>
      <c r="T5262" s="19">
        <f>SUBTOTAL(9,T5261:T5261)</f>
        <v>0</v>
      </c>
    </row>
    <row r="5263" spans="1:20" ht="29" outlineLevel="4" x14ac:dyDescent="0.35">
      <c r="A5263" s="9" t="s">
        <v>37</v>
      </c>
      <c r="B5263" s="9" t="s">
        <v>38</v>
      </c>
      <c r="C5263" s="12" t="s">
        <v>12421</v>
      </c>
      <c r="D5263" s="5" t="s">
        <v>6004</v>
      </c>
      <c r="E5263" s="9" t="s">
        <v>6004</v>
      </c>
      <c r="F5263" s="5" t="s">
        <v>4</v>
      </c>
      <c r="G5263" s="5" t="s">
        <v>45</v>
      </c>
      <c r="H5263" s="5" t="s">
        <v>6009</v>
      </c>
      <c r="I5263" s="4" t="s">
        <v>6010</v>
      </c>
      <c r="J5263" s="5" t="s">
        <v>4</v>
      </c>
      <c r="K5263" s="5" t="s">
        <v>4</v>
      </c>
      <c r="L5263" s="5" t="s">
        <v>4</v>
      </c>
      <c r="M5263" s="5" t="s">
        <v>5</v>
      </c>
      <c r="N5263" s="5" t="s">
        <v>6008</v>
      </c>
      <c r="O5263" s="18">
        <v>44390</v>
      </c>
      <c r="P5263" s="5" t="s">
        <v>7</v>
      </c>
      <c r="Q5263" s="19">
        <v>828.24</v>
      </c>
      <c r="R5263" s="19">
        <v>0</v>
      </c>
      <c r="S5263" s="19">
        <v>828.24</v>
      </c>
      <c r="T5263" s="19">
        <v>0</v>
      </c>
    </row>
    <row r="5264" spans="1:20" ht="29" outlineLevel="4" x14ac:dyDescent="0.35">
      <c r="A5264" s="9" t="s">
        <v>37</v>
      </c>
      <c r="B5264" s="9" t="s">
        <v>38</v>
      </c>
      <c r="C5264" s="12" t="s">
        <v>12421</v>
      </c>
      <c r="D5264" s="5" t="s">
        <v>6004</v>
      </c>
      <c r="E5264" s="9" t="s">
        <v>6004</v>
      </c>
      <c r="F5264" s="5" t="s">
        <v>49</v>
      </c>
      <c r="G5264" s="5" t="s">
        <v>4</v>
      </c>
      <c r="H5264" s="5" t="s">
        <v>6009</v>
      </c>
      <c r="I5264" s="4" t="s">
        <v>6010</v>
      </c>
      <c r="J5264" s="5" t="s">
        <v>4</v>
      </c>
      <c r="K5264" s="5" t="s">
        <v>4</v>
      </c>
      <c r="L5264" s="5" t="s">
        <v>4</v>
      </c>
      <c r="M5264" s="5" t="s">
        <v>5</v>
      </c>
      <c r="N5264" s="5" t="s">
        <v>6008</v>
      </c>
      <c r="O5264" s="18">
        <v>44390</v>
      </c>
      <c r="P5264" s="5" t="s">
        <v>7</v>
      </c>
      <c r="Q5264" s="19">
        <v>13252.76</v>
      </c>
      <c r="R5264" s="19">
        <v>13252.76</v>
      </c>
      <c r="S5264" s="19">
        <v>0</v>
      </c>
      <c r="T5264" s="19">
        <v>0</v>
      </c>
    </row>
    <row r="5265" spans="1:20" outlineLevel="3" x14ac:dyDescent="0.35">
      <c r="H5265" s="1" t="s">
        <v>11909</v>
      </c>
      <c r="O5265" s="18"/>
      <c r="Q5265" s="19">
        <f>SUBTOTAL(9,Q5263:Q5264)</f>
        <v>14081</v>
      </c>
      <c r="R5265" s="19">
        <f>SUBTOTAL(9,R5263:R5264)</f>
        <v>13252.76</v>
      </c>
      <c r="S5265" s="19">
        <f>SUBTOTAL(9,S5263:S5264)</f>
        <v>828.24</v>
      </c>
      <c r="T5265" s="19">
        <f>SUBTOTAL(9,T5263:T5264)</f>
        <v>0</v>
      </c>
    </row>
    <row r="5266" spans="1:20" ht="29" outlineLevel="4" x14ac:dyDescent="0.35">
      <c r="A5266" s="9" t="s">
        <v>37</v>
      </c>
      <c r="B5266" s="9" t="s">
        <v>38</v>
      </c>
      <c r="C5266" s="12" t="s">
        <v>12421</v>
      </c>
      <c r="D5266" s="5" t="s">
        <v>6004</v>
      </c>
      <c r="E5266" s="9" t="s">
        <v>6004</v>
      </c>
      <c r="F5266" s="5" t="s">
        <v>4</v>
      </c>
      <c r="G5266" s="5" t="s">
        <v>50</v>
      </c>
      <c r="H5266" s="5" t="s">
        <v>6012</v>
      </c>
      <c r="I5266" s="4" t="s">
        <v>6013</v>
      </c>
      <c r="J5266" s="5" t="s">
        <v>4</v>
      </c>
      <c r="K5266" s="5" t="s">
        <v>4</v>
      </c>
      <c r="L5266" s="5" t="s">
        <v>4</v>
      </c>
      <c r="M5266" s="5" t="s">
        <v>5</v>
      </c>
      <c r="N5266" s="5" t="s">
        <v>6011</v>
      </c>
      <c r="O5266" s="18">
        <v>44659</v>
      </c>
      <c r="P5266" s="5" t="s">
        <v>7</v>
      </c>
      <c r="Q5266" s="19">
        <v>19415.330000000002</v>
      </c>
      <c r="R5266" s="19">
        <v>0</v>
      </c>
      <c r="S5266" s="19">
        <v>19415.330000000002</v>
      </c>
      <c r="T5266" s="19">
        <v>0</v>
      </c>
    </row>
    <row r="5267" spans="1:20" ht="29" outlineLevel="4" x14ac:dyDescent="0.35">
      <c r="A5267" s="9" t="s">
        <v>37</v>
      </c>
      <c r="B5267" s="9" t="s">
        <v>38</v>
      </c>
      <c r="C5267" s="12" t="s">
        <v>12421</v>
      </c>
      <c r="D5267" s="5" t="s">
        <v>6004</v>
      </c>
      <c r="E5267" s="9" t="s">
        <v>6004</v>
      </c>
      <c r="F5267" s="5" t="s">
        <v>54</v>
      </c>
      <c r="G5267" s="5" t="s">
        <v>4</v>
      </c>
      <c r="H5267" s="5" t="s">
        <v>6012</v>
      </c>
      <c r="I5267" s="4" t="s">
        <v>6013</v>
      </c>
      <c r="J5267" s="5" t="s">
        <v>4</v>
      </c>
      <c r="K5267" s="5" t="s">
        <v>4</v>
      </c>
      <c r="L5267" s="5" t="s">
        <v>4</v>
      </c>
      <c r="M5267" s="5" t="s">
        <v>5</v>
      </c>
      <c r="N5267" s="5" t="s">
        <v>6011</v>
      </c>
      <c r="O5267" s="18">
        <v>44659</v>
      </c>
      <c r="P5267" s="5" t="s">
        <v>7</v>
      </c>
      <c r="Q5267" s="19">
        <v>155325.68</v>
      </c>
      <c r="R5267" s="19">
        <v>155325.68</v>
      </c>
      <c r="S5267" s="19">
        <v>0</v>
      </c>
      <c r="T5267" s="19">
        <v>0</v>
      </c>
    </row>
    <row r="5268" spans="1:20" outlineLevel="3" x14ac:dyDescent="0.35">
      <c r="H5268" s="1" t="s">
        <v>11910</v>
      </c>
      <c r="O5268" s="18"/>
      <c r="Q5268" s="19">
        <f>SUBTOTAL(9,Q5266:Q5267)</f>
        <v>174741.01</v>
      </c>
      <c r="R5268" s="19">
        <f>SUBTOTAL(9,R5266:R5267)</f>
        <v>155325.68</v>
      </c>
      <c r="S5268" s="19">
        <f>SUBTOTAL(9,S5266:S5267)</f>
        <v>19415.330000000002</v>
      </c>
      <c r="T5268" s="19">
        <f>SUBTOTAL(9,T5266:T5267)</f>
        <v>0</v>
      </c>
    </row>
    <row r="5269" spans="1:20" ht="29" outlineLevel="4" x14ac:dyDescent="0.35">
      <c r="A5269" s="9" t="s">
        <v>37</v>
      </c>
      <c r="B5269" s="9" t="s">
        <v>38</v>
      </c>
      <c r="C5269" s="12" t="s">
        <v>12421</v>
      </c>
      <c r="D5269" s="5" t="s">
        <v>6004</v>
      </c>
      <c r="E5269" s="9" t="s">
        <v>6004</v>
      </c>
      <c r="F5269" s="5" t="s">
        <v>49</v>
      </c>
      <c r="G5269" s="5" t="s">
        <v>4</v>
      </c>
      <c r="H5269" s="5" t="s">
        <v>6015</v>
      </c>
      <c r="I5269" s="4" t="s">
        <v>6016</v>
      </c>
      <c r="J5269" s="5" t="s">
        <v>4</v>
      </c>
      <c r="K5269" s="5" t="s">
        <v>4</v>
      </c>
      <c r="L5269" s="5" t="s">
        <v>4</v>
      </c>
      <c r="M5269" s="5" t="s">
        <v>5</v>
      </c>
      <c r="N5269" s="5" t="s">
        <v>6014</v>
      </c>
      <c r="O5269" s="18">
        <v>44390</v>
      </c>
      <c r="P5269" s="5" t="s">
        <v>7</v>
      </c>
      <c r="Q5269" s="19">
        <v>65634</v>
      </c>
      <c r="R5269" s="19">
        <v>65634</v>
      </c>
      <c r="S5269" s="19">
        <v>0</v>
      </c>
      <c r="T5269" s="19">
        <v>0</v>
      </c>
    </row>
    <row r="5270" spans="1:20" ht="29" outlineLevel="4" x14ac:dyDescent="0.35">
      <c r="A5270" s="9" t="s">
        <v>37</v>
      </c>
      <c r="B5270" s="9" t="s">
        <v>38</v>
      </c>
      <c r="C5270" s="12" t="s">
        <v>12421</v>
      </c>
      <c r="D5270" s="5" t="s">
        <v>6004</v>
      </c>
      <c r="E5270" s="9" t="s">
        <v>6004</v>
      </c>
      <c r="F5270" s="5" t="s">
        <v>49</v>
      </c>
      <c r="G5270" s="5" t="s">
        <v>4</v>
      </c>
      <c r="H5270" s="5" t="s">
        <v>6015</v>
      </c>
      <c r="I5270" s="4" t="s">
        <v>6016</v>
      </c>
      <c r="J5270" s="5" t="s">
        <v>4</v>
      </c>
      <c r="K5270" s="5" t="s">
        <v>4</v>
      </c>
      <c r="L5270" s="5" t="s">
        <v>4</v>
      </c>
      <c r="M5270" s="5" t="s">
        <v>5</v>
      </c>
      <c r="N5270" s="5" t="s">
        <v>6017</v>
      </c>
      <c r="O5270" s="18">
        <v>44418</v>
      </c>
      <c r="P5270" s="5" t="s">
        <v>7</v>
      </c>
      <c r="Q5270" s="19">
        <v>115757</v>
      </c>
      <c r="R5270" s="19">
        <v>115757</v>
      </c>
      <c r="S5270" s="19">
        <v>0</v>
      </c>
      <c r="T5270" s="19">
        <v>0</v>
      </c>
    </row>
    <row r="5271" spans="1:20" ht="29" outlineLevel="4" x14ac:dyDescent="0.35">
      <c r="A5271" s="9" t="s">
        <v>37</v>
      </c>
      <c r="B5271" s="9" t="s">
        <v>38</v>
      </c>
      <c r="C5271" s="12" t="s">
        <v>12421</v>
      </c>
      <c r="D5271" s="5" t="s">
        <v>6004</v>
      </c>
      <c r="E5271" s="9" t="s">
        <v>6004</v>
      </c>
      <c r="F5271" s="5" t="s">
        <v>49</v>
      </c>
      <c r="G5271" s="5" t="s">
        <v>4</v>
      </c>
      <c r="H5271" s="5" t="s">
        <v>6015</v>
      </c>
      <c r="I5271" s="4" t="s">
        <v>6016</v>
      </c>
      <c r="J5271" s="5" t="s">
        <v>4</v>
      </c>
      <c r="K5271" s="5" t="s">
        <v>4</v>
      </c>
      <c r="L5271" s="5" t="s">
        <v>4</v>
      </c>
      <c r="M5271" s="5" t="s">
        <v>5</v>
      </c>
      <c r="N5271" s="5" t="s">
        <v>6018</v>
      </c>
      <c r="O5271" s="18">
        <v>44446</v>
      </c>
      <c r="P5271" s="5" t="s">
        <v>7</v>
      </c>
      <c r="Q5271" s="19">
        <v>61742</v>
      </c>
      <c r="R5271" s="19">
        <v>61742</v>
      </c>
      <c r="S5271" s="19">
        <v>0</v>
      </c>
      <c r="T5271" s="19">
        <v>0</v>
      </c>
    </row>
    <row r="5272" spans="1:20" ht="29" outlineLevel="4" x14ac:dyDescent="0.35">
      <c r="A5272" s="9" t="s">
        <v>37</v>
      </c>
      <c r="B5272" s="9" t="s">
        <v>38</v>
      </c>
      <c r="C5272" s="12" t="s">
        <v>12421</v>
      </c>
      <c r="D5272" s="5" t="s">
        <v>6004</v>
      </c>
      <c r="E5272" s="9" t="s">
        <v>6004</v>
      </c>
      <c r="F5272" s="5" t="s">
        <v>49</v>
      </c>
      <c r="G5272" s="5" t="s">
        <v>4</v>
      </c>
      <c r="H5272" s="5" t="s">
        <v>6015</v>
      </c>
      <c r="I5272" s="4" t="s">
        <v>6016</v>
      </c>
      <c r="J5272" s="5" t="s">
        <v>4</v>
      </c>
      <c r="K5272" s="5" t="s">
        <v>4</v>
      </c>
      <c r="L5272" s="5" t="s">
        <v>4</v>
      </c>
      <c r="M5272" s="5" t="s">
        <v>5</v>
      </c>
      <c r="N5272" s="5" t="s">
        <v>6019</v>
      </c>
      <c r="O5272" s="18">
        <v>44483</v>
      </c>
      <c r="P5272" s="5" t="s">
        <v>7</v>
      </c>
      <c r="Q5272" s="19">
        <v>78451</v>
      </c>
      <c r="R5272" s="19">
        <v>78451</v>
      </c>
      <c r="S5272" s="19">
        <v>0</v>
      </c>
      <c r="T5272" s="19">
        <v>0</v>
      </c>
    </row>
    <row r="5273" spans="1:20" ht="29" outlineLevel="4" x14ac:dyDescent="0.35">
      <c r="A5273" s="9" t="s">
        <v>37</v>
      </c>
      <c r="B5273" s="9" t="s">
        <v>38</v>
      </c>
      <c r="C5273" s="12" t="s">
        <v>12421</v>
      </c>
      <c r="D5273" s="5" t="s">
        <v>6004</v>
      </c>
      <c r="E5273" s="9" t="s">
        <v>6004</v>
      </c>
      <c r="F5273" s="5" t="s">
        <v>49</v>
      </c>
      <c r="G5273" s="5" t="s">
        <v>4</v>
      </c>
      <c r="H5273" s="5" t="s">
        <v>6015</v>
      </c>
      <c r="I5273" s="4" t="s">
        <v>6016</v>
      </c>
      <c r="J5273" s="5" t="s">
        <v>4</v>
      </c>
      <c r="K5273" s="5" t="s">
        <v>4</v>
      </c>
      <c r="L5273" s="5" t="s">
        <v>4</v>
      </c>
      <c r="M5273" s="5" t="s">
        <v>5</v>
      </c>
      <c r="N5273" s="5" t="s">
        <v>6020</v>
      </c>
      <c r="O5273" s="18">
        <v>44519</v>
      </c>
      <c r="P5273" s="5" t="s">
        <v>7</v>
      </c>
      <c r="Q5273" s="19">
        <v>51372</v>
      </c>
      <c r="R5273" s="19">
        <v>51372</v>
      </c>
      <c r="S5273" s="19">
        <v>0</v>
      </c>
      <c r="T5273" s="19">
        <v>0</v>
      </c>
    </row>
    <row r="5274" spans="1:20" outlineLevel="3" x14ac:dyDescent="0.35">
      <c r="H5274" s="1" t="s">
        <v>11911</v>
      </c>
      <c r="O5274" s="18"/>
      <c r="Q5274" s="19">
        <f>SUBTOTAL(9,Q5269:Q5273)</f>
        <v>372956</v>
      </c>
      <c r="R5274" s="19">
        <f>SUBTOTAL(9,R5269:R5273)</f>
        <v>372956</v>
      </c>
      <c r="S5274" s="19">
        <f>SUBTOTAL(9,S5269:S5273)</f>
        <v>0</v>
      </c>
      <c r="T5274" s="19">
        <f>SUBTOTAL(9,T5269:T5273)</f>
        <v>0</v>
      </c>
    </row>
    <row r="5275" spans="1:20" ht="29" outlineLevel="4" x14ac:dyDescent="0.35">
      <c r="A5275" s="9" t="s">
        <v>37</v>
      </c>
      <c r="B5275" s="9" t="s">
        <v>38</v>
      </c>
      <c r="C5275" s="12" t="s">
        <v>12421</v>
      </c>
      <c r="D5275" s="5" t="s">
        <v>6004</v>
      </c>
      <c r="E5275" s="9" t="s">
        <v>6004</v>
      </c>
      <c r="F5275" s="5" t="s">
        <v>41</v>
      </c>
      <c r="G5275" s="5" t="s">
        <v>4</v>
      </c>
      <c r="H5275" s="5" t="s">
        <v>6022</v>
      </c>
      <c r="I5275" s="4" t="s">
        <v>6023</v>
      </c>
      <c r="J5275" s="5" t="s">
        <v>4</v>
      </c>
      <c r="K5275" s="5" t="s">
        <v>4</v>
      </c>
      <c r="L5275" s="5" t="s">
        <v>4</v>
      </c>
      <c r="M5275" s="5" t="s">
        <v>5</v>
      </c>
      <c r="N5275" s="5" t="s">
        <v>6021</v>
      </c>
      <c r="O5275" s="18">
        <v>44587</v>
      </c>
      <c r="P5275" s="5" t="s">
        <v>7</v>
      </c>
      <c r="Q5275" s="19">
        <v>2061</v>
      </c>
      <c r="R5275" s="19">
        <v>2061</v>
      </c>
      <c r="S5275" s="19">
        <v>0</v>
      </c>
      <c r="T5275" s="19">
        <v>0</v>
      </c>
    </row>
    <row r="5276" spans="1:20" ht="29" outlineLevel="4" x14ac:dyDescent="0.35">
      <c r="A5276" s="9" t="s">
        <v>37</v>
      </c>
      <c r="B5276" s="9" t="s">
        <v>38</v>
      </c>
      <c r="C5276" s="12" t="s">
        <v>12421</v>
      </c>
      <c r="D5276" s="5" t="s">
        <v>6004</v>
      </c>
      <c r="E5276" s="9" t="s">
        <v>6004</v>
      </c>
      <c r="F5276" s="5" t="s">
        <v>41</v>
      </c>
      <c r="G5276" s="5" t="s">
        <v>4</v>
      </c>
      <c r="H5276" s="5" t="s">
        <v>6022</v>
      </c>
      <c r="I5276" s="4" t="s">
        <v>6023</v>
      </c>
      <c r="J5276" s="5" t="s">
        <v>4</v>
      </c>
      <c r="K5276" s="5" t="s">
        <v>4</v>
      </c>
      <c r="L5276" s="5" t="s">
        <v>4</v>
      </c>
      <c r="M5276" s="5" t="s">
        <v>5</v>
      </c>
      <c r="N5276" s="5" t="s">
        <v>6024</v>
      </c>
      <c r="O5276" s="18">
        <v>44629</v>
      </c>
      <c r="P5276" s="5" t="s">
        <v>7</v>
      </c>
      <c r="Q5276" s="19">
        <v>898</v>
      </c>
      <c r="R5276" s="19">
        <v>898</v>
      </c>
      <c r="S5276" s="19">
        <v>0</v>
      </c>
      <c r="T5276" s="19">
        <v>0</v>
      </c>
    </row>
    <row r="5277" spans="1:20" ht="29" outlineLevel="4" x14ac:dyDescent="0.35">
      <c r="A5277" s="9" t="s">
        <v>37</v>
      </c>
      <c r="B5277" s="9" t="s">
        <v>38</v>
      </c>
      <c r="C5277" s="12" t="s">
        <v>12421</v>
      </c>
      <c r="D5277" s="5" t="s">
        <v>6004</v>
      </c>
      <c r="E5277" s="9" t="s">
        <v>6004</v>
      </c>
      <c r="F5277" s="5" t="s">
        <v>41</v>
      </c>
      <c r="G5277" s="5" t="s">
        <v>4</v>
      </c>
      <c r="H5277" s="5" t="s">
        <v>6022</v>
      </c>
      <c r="I5277" s="4" t="s">
        <v>6023</v>
      </c>
      <c r="J5277" s="5" t="s">
        <v>4</v>
      </c>
      <c r="K5277" s="5" t="s">
        <v>4</v>
      </c>
      <c r="L5277" s="5" t="s">
        <v>4</v>
      </c>
      <c r="M5277" s="5" t="s">
        <v>5</v>
      </c>
      <c r="N5277" s="5" t="s">
        <v>6025</v>
      </c>
      <c r="O5277" s="18">
        <v>44670</v>
      </c>
      <c r="P5277" s="5" t="s">
        <v>7</v>
      </c>
      <c r="Q5277" s="19">
        <v>1370</v>
      </c>
      <c r="R5277" s="19">
        <v>1370</v>
      </c>
      <c r="S5277" s="19">
        <v>0</v>
      </c>
      <c r="T5277" s="19">
        <v>0</v>
      </c>
    </row>
    <row r="5278" spans="1:20" ht="29" outlineLevel="4" x14ac:dyDescent="0.35">
      <c r="A5278" s="9" t="s">
        <v>37</v>
      </c>
      <c r="B5278" s="9" t="s">
        <v>38</v>
      </c>
      <c r="C5278" s="12" t="s">
        <v>12421</v>
      </c>
      <c r="D5278" s="5" t="s">
        <v>6004</v>
      </c>
      <c r="E5278" s="9" t="s">
        <v>6004</v>
      </c>
      <c r="F5278" s="5" t="s">
        <v>41</v>
      </c>
      <c r="G5278" s="5" t="s">
        <v>4</v>
      </c>
      <c r="H5278" s="5" t="s">
        <v>6022</v>
      </c>
      <c r="I5278" s="4" t="s">
        <v>6023</v>
      </c>
      <c r="J5278" s="5" t="s">
        <v>4</v>
      </c>
      <c r="K5278" s="5" t="s">
        <v>4</v>
      </c>
      <c r="L5278" s="5" t="s">
        <v>4</v>
      </c>
      <c r="M5278" s="5" t="s">
        <v>5</v>
      </c>
      <c r="N5278" s="5" t="s">
        <v>6026</v>
      </c>
      <c r="O5278" s="18">
        <v>44725</v>
      </c>
      <c r="P5278" s="5" t="s">
        <v>7</v>
      </c>
      <c r="Q5278" s="19">
        <v>6189</v>
      </c>
      <c r="R5278" s="19">
        <v>6189</v>
      </c>
      <c r="S5278" s="19">
        <v>0</v>
      </c>
      <c r="T5278" s="19">
        <v>0</v>
      </c>
    </row>
    <row r="5279" spans="1:20" outlineLevel="3" x14ac:dyDescent="0.35">
      <c r="H5279" s="1" t="s">
        <v>11912</v>
      </c>
      <c r="O5279" s="18"/>
      <c r="Q5279" s="19">
        <f>SUBTOTAL(9,Q5275:Q5278)</f>
        <v>10518</v>
      </c>
      <c r="R5279" s="19">
        <f>SUBTOTAL(9,R5275:R5278)</f>
        <v>10518</v>
      </c>
      <c r="S5279" s="19">
        <f>SUBTOTAL(9,S5275:S5278)</f>
        <v>0</v>
      </c>
      <c r="T5279" s="19">
        <f>SUBTOTAL(9,T5275:T5278)</f>
        <v>0</v>
      </c>
    </row>
    <row r="5280" spans="1:20" ht="29" outlineLevel="4" x14ac:dyDescent="0.35">
      <c r="A5280" s="9" t="s">
        <v>37</v>
      </c>
      <c r="B5280" s="9" t="s">
        <v>38</v>
      </c>
      <c r="C5280" s="12" t="s">
        <v>12421</v>
      </c>
      <c r="D5280" s="5" t="s">
        <v>6004</v>
      </c>
      <c r="E5280" s="9" t="s">
        <v>6004</v>
      </c>
      <c r="F5280" s="5" t="s">
        <v>4</v>
      </c>
      <c r="G5280" s="5" t="s">
        <v>45</v>
      </c>
      <c r="H5280" s="5" t="s">
        <v>6028</v>
      </c>
      <c r="I5280" s="4" t="s">
        <v>6029</v>
      </c>
      <c r="J5280" s="5" t="s">
        <v>4</v>
      </c>
      <c r="K5280" s="5" t="s">
        <v>4</v>
      </c>
      <c r="L5280" s="5" t="s">
        <v>4</v>
      </c>
      <c r="M5280" s="5" t="s">
        <v>5</v>
      </c>
      <c r="N5280" s="5" t="s">
        <v>6027</v>
      </c>
      <c r="O5280" s="18">
        <v>44418</v>
      </c>
      <c r="P5280" s="5" t="s">
        <v>7</v>
      </c>
      <c r="Q5280" s="19">
        <v>1655.4</v>
      </c>
      <c r="R5280" s="19">
        <v>0</v>
      </c>
      <c r="S5280" s="19">
        <v>1655.4</v>
      </c>
      <c r="T5280" s="19">
        <v>0</v>
      </c>
    </row>
    <row r="5281" spans="1:20" ht="29" outlineLevel="4" x14ac:dyDescent="0.35">
      <c r="A5281" s="9" t="s">
        <v>37</v>
      </c>
      <c r="B5281" s="9" t="s">
        <v>38</v>
      </c>
      <c r="C5281" s="12" t="s">
        <v>12421</v>
      </c>
      <c r="D5281" s="5" t="s">
        <v>6004</v>
      </c>
      <c r="E5281" s="9" t="s">
        <v>6004</v>
      </c>
      <c r="F5281" s="5" t="s">
        <v>4</v>
      </c>
      <c r="G5281" s="5" t="s">
        <v>45</v>
      </c>
      <c r="H5281" s="5" t="s">
        <v>6028</v>
      </c>
      <c r="I5281" s="4" t="s">
        <v>6029</v>
      </c>
      <c r="J5281" s="5" t="s">
        <v>4</v>
      </c>
      <c r="K5281" s="5" t="s">
        <v>4</v>
      </c>
      <c r="L5281" s="5" t="s">
        <v>4</v>
      </c>
      <c r="M5281" s="5" t="s">
        <v>5</v>
      </c>
      <c r="N5281" s="5" t="s">
        <v>6030</v>
      </c>
      <c r="O5281" s="18">
        <v>44441</v>
      </c>
      <c r="P5281" s="5" t="s">
        <v>7</v>
      </c>
      <c r="Q5281" s="19">
        <v>1074.19</v>
      </c>
      <c r="R5281" s="19">
        <v>0</v>
      </c>
      <c r="S5281" s="19">
        <v>1074.19</v>
      </c>
      <c r="T5281" s="19">
        <v>0</v>
      </c>
    </row>
    <row r="5282" spans="1:20" ht="29" outlineLevel="4" x14ac:dyDescent="0.35">
      <c r="A5282" s="9" t="s">
        <v>37</v>
      </c>
      <c r="B5282" s="9" t="s">
        <v>38</v>
      </c>
      <c r="C5282" s="12" t="s">
        <v>12421</v>
      </c>
      <c r="D5282" s="5" t="s">
        <v>6004</v>
      </c>
      <c r="E5282" s="9" t="s">
        <v>6004</v>
      </c>
      <c r="F5282" s="5" t="s">
        <v>4</v>
      </c>
      <c r="G5282" s="5" t="s">
        <v>45</v>
      </c>
      <c r="H5282" s="5" t="s">
        <v>6028</v>
      </c>
      <c r="I5282" s="4" t="s">
        <v>6029</v>
      </c>
      <c r="J5282" s="5" t="s">
        <v>4</v>
      </c>
      <c r="K5282" s="5" t="s">
        <v>4</v>
      </c>
      <c r="L5282" s="5" t="s">
        <v>4</v>
      </c>
      <c r="M5282" s="5" t="s">
        <v>5</v>
      </c>
      <c r="N5282" s="5" t="s">
        <v>6031</v>
      </c>
      <c r="O5282" s="18">
        <v>44483</v>
      </c>
      <c r="P5282" s="5" t="s">
        <v>7</v>
      </c>
      <c r="Q5282" s="19">
        <v>1785.78</v>
      </c>
      <c r="R5282" s="19">
        <v>0</v>
      </c>
      <c r="S5282" s="19">
        <v>1785.78</v>
      </c>
      <c r="T5282" s="19">
        <v>0</v>
      </c>
    </row>
    <row r="5283" spans="1:20" ht="29" outlineLevel="4" x14ac:dyDescent="0.35">
      <c r="A5283" s="9" t="s">
        <v>37</v>
      </c>
      <c r="B5283" s="9" t="s">
        <v>38</v>
      </c>
      <c r="C5283" s="12" t="s">
        <v>12421</v>
      </c>
      <c r="D5283" s="5" t="s">
        <v>6004</v>
      </c>
      <c r="E5283" s="9" t="s">
        <v>6004</v>
      </c>
      <c r="F5283" s="5" t="s">
        <v>4</v>
      </c>
      <c r="G5283" s="5" t="s">
        <v>45</v>
      </c>
      <c r="H5283" s="5" t="s">
        <v>6028</v>
      </c>
      <c r="I5283" s="4" t="s">
        <v>6029</v>
      </c>
      <c r="J5283" s="5" t="s">
        <v>4</v>
      </c>
      <c r="K5283" s="5" t="s">
        <v>4</v>
      </c>
      <c r="L5283" s="5" t="s">
        <v>4</v>
      </c>
      <c r="M5283" s="5" t="s">
        <v>5</v>
      </c>
      <c r="N5283" s="5" t="s">
        <v>6032</v>
      </c>
      <c r="O5283" s="18">
        <v>44564</v>
      </c>
      <c r="P5283" s="5" t="s">
        <v>7</v>
      </c>
      <c r="Q5283" s="19">
        <v>1032.53</v>
      </c>
      <c r="R5283" s="19">
        <v>0</v>
      </c>
      <c r="S5283" s="19">
        <v>1032.53</v>
      </c>
      <c r="T5283" s="19">
        <v>0</v>
      </c>
    </row>
    <row r="5284" spans="1:20" ht="29" outlineLevel="4" x14ac:dyDescent="0.35">
      <c r="A5284" s="9" t="s">
        <v>37</v>
      </c>
      <c r="B5284" s="9" t="s">
        <v>38</v>
      </c>
      <c r="C5284" s="12" t="s">
        <v>12421</v>
      </c>
      <c r="D5284" s="5" t="s">
        <v>6004</v>
      </c>
      <c r="E5284" s="9" t="s">
        <v>6004</v>
      </c>
      <c r="F5284" s="5" t="s">
        <v>4</v>
      </c>
      <c r="G5284" s="5" t="s">
        <v>45</v>
      </c>
      <c r="H5284" s="5" t="s">
        <v>6028</v>
      </c>
      <c r="I5284" s="4" t="s">
        <v>6029</v>
      </c>
      <c r="J5284" s="5" t="s">
        <v>4</v>
      </c>
      <c r="K5284" s="5" t="s">
        <v>4</v>
      </c>
      <c r="L5284" s="5" t="s">
        <v>4</v>
      </c>
      <c r="M5284" s="5" t="s">
        <v>5</v>
      </c>
      <c r="N5284" s="5" t="s">
        <v>6033</v>
      </c>
      <c r="O5284" s="18">
        <v>44586</v>
      </c>
      <c r="P5284" s="5" t="s">
        <v>7</v>
      </c>
      <c r="Q5284" s="19">
        <v>3932.31</v>
      </c>
      <c r="R5284" s="19">
        <v>0</v>
      </c>
      <c r="S5284" s="19">
        <v>3932.31</v>
      </c>
      <c r="T5284" s="19">
        <v>0</v>
      </c>
    </row>
    <row r="5285" spans="1:20" ht="29" outlineLevel="4" x14ac:dyDescent="0.35">
      <c r="A5285" s="9" t="s">
        <v>37</v>
      </c>
      <c r="B5285" s="9" t="s">
        <v>38</v>
      </c>
      <c r="C5285" s="12" t="s">
        <v>12421</v>
      </c>
      <c r="D5285" s="5" t="s">
        <v>6004</v>
      </c>
      <c r="E5285" s="9" t="s">
        <v>6004</v>
      </c>
      <c r="F5285" s="5" t="s">
        <v>4</v>
      </c>
      <c r="G5285" s="5" t="s">
        <v>45</v>
      </c>
      <c r="H5285" s="5" t="s">
        <v>6028</v>
      </c>
      <c r="I5285" s="4" t="s">
        <v>6029</v>
      </c>
      <c r="J5285" s="5" t="s">
        <v>4</v>
      </c>
      <c r="K5285" s="5" t="s">
        <v>4</v>
      </c>
      <c r="L5285" s="5" t="s">
        <v>4</v>
      </c>
      <c r="M5285" s="5" t="s">
        <v>5</v>
      </c>
      <c r="N5285" s="5" t="s">
        <v>6034</v>
      </c>
      <c r="O5285" s="18">
        <v>44620</v>
      </c>
      <c r="P5285" s="5" t="s">
        <v>7</v>
      </c>
      <c r="Q5285" s="19">
        <v>913.38</v>
      </c>
      <c r="R5285" s="19">
        <v>0</v>
      </c>
      <c r="S5285" s="19">
        <v>913.38</v>
      </c>
      <c r="T5285" s="19">
        <v>0</v>
      </c>
    </row>
    <row r="5286" spans="1:20" ht="29" outlineLevel="4" x14ac:dyDescent="0.35">
      <c r="A5286" s="9" t="s">
        <v>37</v>
      </c>
      <c r="B5286" s="9" t="s">
        <v>38</v>
      </c>
      <c r="C5286" s="12" t="s">
        <v>12421</v>
      </c>
      <c r="D5286" s="5" t="s">
        <v>6004</v>
      </c>
      <c r="E5286" s="9" t="s">
        <v>6004</v>
      </c>
      <c r="F5286" s="5" t="s">
        <v>4</v>
      </c>
      <c r="G5286" s="5" t="s">
        <v>45</v>
      </c>
      <c r="H5286" s="5" t="s">
        <v>6028</v>
      </c>
      <c r="I5286" s="4" t="s">
        <v>6029</v>
      </c>
      <c r="J5286" s="5" t="s">
        <v>4</v>
      </c>
      <c r="K5286" s="5" t="s">
        <v>4</v>
      </c>
      <c r="L5286" s="5" t="s">
        <v>4</v>
      </c>
      <c r="M5286" s="5" t="s">
        <v>5</v>
      </c>
      <c r="N5286" s="5" t="s">
        <v>6035</v>
      </c>
      <c r="O5286" s="18">
        <v>44670</v>
      </c>
      <c r="P5286" s="5" t="s">
        <v>7</v>
      </c>
      <c r="Q5286" s="19">
        <v>1014.66</v>
      </c>
      <c r="R5286" s="19">
        <v>0</v>
      </c>
      <c r="S5286" s="19">
        <v>1014.66</v>
      </c>
      <c r="T5286" s="19">
        <v>0</v>
      </c>
    </row>
    <row r="5287" spans="1:20" ht="29" outlineLevel="4" x14ac:dyDescent="0.35">
      <c r="A5287" s="9" t="s">
        <v>37</v>
      </c>
      <c r="B5287" s="9" t="s">
        <v>38</v>
      </c>
      <c r="C5287" s="12" t="s">
        <v>12421</v>
      </c>
      <c r="D5287" s="5" t="s">
        <v>6004</v>
      </c>
      <c r="E5287" s="9" t="s">
        <v>6004</v>
      </c>
      <c r="F5287" s="5" t="s">
        <v>49</v>
      </c>
      <c r="G5287" s="5" t="s">
        <v>4</v>
      </c>
      <c r="H5287" s="5" t="s">
        <v>6028</v>
      </c>
      <c r="I5287" s="4" t="s">
        <v>6029</v>
      </c>
      <c r="J5287" s="5" t="s">
        <v>4</v>
      </c>
      <c r="K5287" s="5" t="s">
        <v>4</v>
      </c>
      <c r="L5287" s="5" t="s">
        <v>4</v>
      </c>
      <c r="M5287" s="5" t="s">
        <v>5</v>
      </c>
      <c r="N5287" s="5" t="s">
        <v>6027</v>
      </c>
      <c r="O5287" s="18">
        <v>44418</v>
      </c>
      <c r="P5287" s="5" t="s">
        <v>7</v>
      </c>
      <c r="Q5287" s="19">
        <v>26487.599999999999</v>
      </c>
      <c r="R5287" s="19">
        <v>26487.599999999999</v>
      </c>
      <c r="S5287" s="19">
        <v>0</v>
      </c>
      <c r="T5287" s="19">
        <v>0</v>
      </c>
    </row>
    <row r="5288" spans="1:20" ht="29" outlineLevel="4" x14ac:dyDescent="0.35">
      <c r="A5288" s="9" t="s">
        <v>37</v>
      </c>
      <c r="B5288" s="9" t="s">
        <v>38</v>
      </c>
      <c r="C5288" s="12" t="s">
        <v>12421</v>
      </c>
      <c r="D5288" s="5" t="s">
        <v>6004</v>
      </c>
      <c r="E5288" s="9" t="s">
        <v>6004</v>
      </c>
      <c r="F5288" s="5" t="s">
        <v>49</v>
      </c>
      <c r="G5288" s="5" t="s">
        <v>4</v>
      </c>
      <c r="H5288" s="5" t="s">
        <v>6028</v>
      </c>
      <c r="I5288" s="4" t="s">
        <v>6029</v>
      </c>
      <c r="J5288" s="5" t="s">
        <v>4</v>
      </c>
      <c r="K5288" s="5" t="s">
        <v>4</v>
      </c>
      <c r="L5288" s="5" t="s">
        <v>4</v>
      </c>
      <c r="M5288" s="5" t="s">
        <v>5</v>
      </c>
      <c r="N5288" s="5" t="s">
        <v>6030</v>
      </c>
      <c r="O5288" s="18">
        <v>44441</v>
      </c>
      <c r="P5288" s="5" t="s">
        <v>7</v>
      </c>
      <c r="Q5288" s="19">
        <v>17187.810000000001</v>
      </c>
      <c r="R5288" s="19">
        <v>17187.810000000001</v>
      </c>
      <c r="S5288" s="19">
        <v>0</v>
      </c>
      <c r="T5288" s="19">
        <v>0</v>
      </c>
    </row>
    <row r="5289" spans="1:20" ht="29" outlineLevel="4" x14ac:dyDescent="0.35">
      <c r="A5289" s="9" t="s">
        <v>37</v>
      </c>
      <c r="B5289" s="9" t="s">
        <v>38</v>
      </c>
      <c r="C5289" s="12" t="s">
        <v>12421</v>
      </c>
      <c r="D5289" s="5" t="s">
        <v>6004</v>
      </c>
      <c r="E5289" s="9" t="s">
        <v>6004</v>
      </c>
      <c r="F5289" s="5" t="s">
        <v>49</v>
      </c>
      <c r="G5289" s="5" t="s">
        <v>4</v>
      </c>
      <c r="H5289" s="5" t="s">
        <v>6028</v>
      </c>
      <c r="I5289" s="4" t="s">
        <v>6029</v>
      </c>
      <c r="J5289" s="5" t="s">
        <v>4</v>
      </c>
      <c r="K5289" s="5" t="s">
        <v>4</v>
      </c>
      <c r="L5289" s="5" t="s">
        <v>4</v>
      </c>
      <c r="M5289" s="5" t="s">
        <v>5</v>
      </c>
      <c r="N5289" s="5" t="s">
        <v>6031</v>
      </c>
      <c r="O5289" s="18">
        <v>44483</v>
      </c>
      <c r="P5289" s="5" t="s">
        <v>7</v>
      </c>
      <c r="Q5289" s="19">
        <v>28574.22</v>
      </c>
      <c r="R5289" s="19">
        <v>28574.22</v>
      </c>
      <c r="S5289" s="19">
        <v>0</v>
      </c>
      <c r="T5289" s="19">
        <v>0</v>
      </c>
    </row>
    <row r="5290" spans="1:20" ht="29" outlineLevel="4" x14ac:dyDescent="0.35">
      <c r="A5290" s="9" t="s">
        <v>37</v>
      </c>
      <c r="B5290" s="9" t="s">
        <v>38</v>
      </c>
      <c r="C5290" s="12" t="s">
        <v>12421</v>
      </c>
      <c r="D5290" s="5" t="s">
        <v>6004</v>
      </c>
      <c r="E5290" s="9" t="s">
        <v>6004</v>
      </c>
      <c r="F5290" s="5" t="s">
        <v>49</v>
      </c>
      <c r="G5290" s="5" t="s">
        <v>4</v>
      </c>
      <c r="H5290" s="5" t="s">
        <v>6028</v>
      </c>
      <c r="I5290" s="4" t="s">
        <v>6029</v>
      </c>
      <c r="J5290" s="5" t="s">
        <v>4</v>
      </c>
      <c r="K5290" s="5" t="s">
        <v>4</v>
      </c>
      <c r="L5290" s="5" t="s">
        <v>4</v>
      </c>
      <c r="M5290" s="5" t="s">
        <v>5</v>
      </c>
      <c r="N5290" s="5" t="s">
        <v>6032</v>
      </c>
      <c r="O5290" s="18">
        <v>44564</v>
      </c>
      <c r="P5290" s="5" t="s">
        <v>7</v>
      </c>
      <c r="Q5290" s="19">
        <v>16521.47</v>
      </c>
      <c r="R5290" s="19">
        <v>16521.47</v>
      </c>
      <c r="S5290" s="19">
        <v>0</v>
      </c>
      <c r="T5290" s="19">
        <v>0</v>
      </c>
    </row>
    <row r="5291" spans="1:20" ht="29" outlineLevel="4" x14ac:dyDescent="0.35">
      <c r="A5291" s="9" t="s">
        <v>37</v>
      </c>
      <c r="B5291" s="9" t="s">
        <v>38</v>
      </c>
      <c r="C5291" s="12" t="s">
        <v>12421</v>
      </c>
      <c r="D5291" s="5" t="s">
        <v>6004</v>
      </c>
      <c r="E5291" s="9" t="s">
        <v>6004</v>
      </c>
      <c r="F5291" s="5" t="s">
        <v>49</v>
      </c>
      <c r="G5291" s="5" t="s">
        <v>4</v>
      </c>
      <c r="H5291" s="5" t="s">
        <v>6028</v>
      </c>
      <c r="I5291" s="4" t="s">
        <v>6029</v>
      </c>
      <c r="J5291" s="5" t="s">
        <v>4</v>
      </c>
      <c r="K5291" s="5" t="s">
        <v>4</v>
      </c>
      <c r="L5291" s="5" t="s">
        <v>4</v>
      </c>
      <c r="M5291" s="5" t="s">
        <v>5</v>
      </c>
      <c r="N5291" s="5" t="s">
        <v>6033</v>
      </c>
      <c r="O5291" s="18">
        <v>44586</v>
      </c>
      <c r="P5291" s="5" t="s">
        <v>7</v>
      </c>
      <c r="Q5291" s="19">
        <v>62919.69</v>
      </c>
      <c r="R5291" s="19">
        <v>62919.69</v>
      </c>
      <c r="S5291" s="19">
        <v>0</v>
      </c>
      <c r="T5291" s="19">
        <v>0</v>
      </c>
    </row>
    <row r="5292" spans="1:20" ht="29" outlineLevel="4" x14ac:dyDescent="0.35">
      <c r="A5292" s="9" t="s">
        <v>37</v>
      </c>
      <c r="B5292" s="9" t="s">
        <v>38</v>
      </c>
      <c r="C5292" s="12" t="s">
        <v>12421</v>
      </c>
      <c r="D5292" s="5" t="s">
        <v>6004</v>
      </c>
      <c r="E5292" s="9" t="s">
        <v>6004</v>
      </c>
      <c r="F5292" s="5" t="s">
        <v>49</v>
      </c>
      <c r="G5292" s="5" t="s">
        <v>4</v>
      </c>
      <c r="H5292" s="5" t="s">
        <v>6028</v>
      </c>
      <c r="I5292" s="4" t="s">
        <v>6029</v>
      </c>
      <c r="J5292" s="5" t="s">
        <v>4</v>
      </c>
      <c r="K5292" s="5" t="s">
        <v>4</v>
      </c>
      <c r="L5292" s="5" t="s">
        <v>4</v>
      </c>
      <c r="M5292" s="5" t="s">
        <v>5</v>
      </c>
      <c r="N5292" s="5" t="s">
        <v>6034</v>
      </c>
      <c r="O5292" s="18">
        <v>44620</v>
      </c>
      <c r="P5292" s="5" t="s">
        <v>7</v>
      </c>
      <c r="Q5292" s="19">
        <v>14614.62</v>
      </c>
      <c r="R5292" s="19">
        <v>14614.62</v>
      </c>
      <c r="S5292" s="19">
        <v>0</v>
      </c>
      <c r="T5292" s="19">
        <v>0</v>
      </c>
    </row>
    <row r="5293" spans="1:20" ht="29" outlineLevel="4" x14ac:dyDescent="0.35">
      <c r="A5293" s="9" t="s">
        <v>37</v>
      </c>
      <c r="B5293" s="9" t="s">
        <v>38</v>
      </c>
      <c r="C5293" s="12" t="s">
        <v>12421</v>
      </c>
      <c r="D5293" s="5" t="s">
        <v>6004</v>
      </c>
      <c r="E5293" s="9" t="s">
        <v>6004</v>
      </c>
      <c r="F5293" s="5" t="s">
        <v>49</v>
      </c>
      <c r="G5293" s="5" t="s">
        <v>4</v>
      </c>
      <c r="H5293" s="5" t="s">
        <v>6028</v>
      </c>
      <c r="I5293" s="4" t="s">
        <v>6029</v>
      </c>
      <c r="J5293" s="5" t="s">
        <v>4</v>
      </c>
      <c r="K5293" s="5" t="s">
        <v>4</v>
      </c>
      <c r="L5293" s="5" t="s">
        <v>4</v>
      </c>
      <c r="M5293" s="5" t="s">
        <v>5</v>
      </c>
      <c r="N5293" s="5" t="s">
        <v>6035</v>
      </c>
      <c r="O5293" s="18">
        <v>44670</v>
      </c>
      <c r="P5293" s="5" t="s">
        <v>7</v>
      </c>
      <c r="Q5293" s="19">
        <v>16235.34</v>
      </c>
      <c r="R5293" s="19">
        <v>16235.34</v>
      </c>
      <c r="S5293" s="19">
        <v>0</v>
      </c>
      <c r="T5293" s="19">
        <v>0</v>
      </c>
    </row>
    <row r="5294" spans="1:20" outlineLevel="3" x14ac:dyDescent="0.35">
      <c r="H5294" s="1" t="s">
        <v>11913</v>
      </c>
      <c r="O5294" s="18"/>
      <c r="Q5294" s="19">
        <f>SUBTOTAL(9,Q5280:Q5293)</f>
        <v>193949</v>
      </c>
      <c r="R5294" s="19">
        <f>SUBTOTAL(9,R5280:R5293)</f>
        <v>182540.75</v>
      </c>
      <c r="S5294" s="19">
        <f>SUBTOTAL(9,S5280:S5293)</f>
        <v>11408.249999999998</v>
      </c>
      <c r="T5294" s="19">
        <f>SUBTOTAL(9,T5280:T5293)</f>
        <v>0</v>
      </c>
    </row>
    <row r="5295" spans="1:20" ht="29" outlineLevel="4" x14ac:dyDescent="0.35">
      <c r="A5295" s="9" t="s">
        <v>37</v>
      </c>
      <c r="B5295" s="9" t="s">
        <v>38</v>
      </c>
      <c r="C5295" s="12" t="s">
        <v>12421</v>
      </c>
      <c r="D5295" s="5" t="s">
        <v>6004</v>
      </c>
      <c r="E5295" s="9" t="s">
        <v>6004</v>
      </c>
      <c r="F5295" s="5" t="s">
        <v>4</v>
      </c>
      <c r="G5295" s="5" t="s">
        <v>50</v>
      </c>
      <c r="H5295" s="5" t="s">
        <v>6037</v>
      </c>
      <c r="I5295" s="4" t="s">
        <v>6038</v>
      </c>
      <c r="J5295" s="5" t="s">
        <v>4</v>
      </c>
      <c r="K5295" s="5" t="s">
        <v>4</v>
      </c>
      <c r="L5295" s="5" t="s">
        <v>4</v>
      </c>
      <c r="M5295" s="5" t="s">
        <v>5</v>
      </c>
      <c r="N5295" s="5" t="s">
        <v>6036</v>
      </c>
      <c r="O5295" s="18">
        <v>44729</v>
      </c>
      <c r="P5295" s="5" t="s">
        <v>7</v>
      </c>
      <c r="Q5295" s="19">
        <v>20681.68</v>
      </c>
      <c r="R5295" s="19">
        <v>0</v>
      </c>
      <c r="S5295" s="19">
        <v>20681.68</v>
      </c>
      <c r="T5295" s="19">
        <v>0</v>
      </c>
    </row>
    <row r="5296" spans="1:20" ht="29" outlineLevel="4" x14ac:dyDescent="0.35">
      <c r="A5296" s="9" t="s">
        <v>37</v>
      </c>
      <c r="B5296" s="9" t="s">
        <v>38</v>
      </c>
      <c r="C5296" s="12" t="s">
        <v>12421</v>
      </c>
      <c r="D5296" s="5" t="s">
        <v>6004</v>
      </c>
      <c r="E5296" s="9" t="s">
        <v>6004</v>
      </c>
      <c r="F5296" s="5" t="s">
        <v>49</v>
      </c>
      <c r="G5296" s="5" t="s">
        <v>4</v>
      </c>
      <c r="H5296" s="5" t="s">
        <v>6037</v>
      </c>
      <c r="I5296" s="4" t="s">
        <v>6038</v>
      </c>
      <c r="J5296" s="5" t="s">
        <v>4</v>
      </c>
      <c r="K5296" s="5" t="s">
        <v>4</v>
      </c>
      <c r="L5296" s="5" t="s">
        <v>4</v>
      </c>
      <c r="M5296" s="5" t="s">
        <v>5</v>
      </c>
      <c r="N5296" s="5" t="s">
        <v>6036</v>
      </c>
      <c r="O5296" s="18">
        <v>44729</v>
      </c>
      <c r="P5296" s="5" t="s">
        <v>7</v>
      </c>
      <c r="Q5296" s="19">
        <v>165456.32000000001</v>
      </c>
      <c r="R5296" s="19">
        <v>165456.32000000001</v>
      </c>
      <c r="S5296" s="19">
        <v>0</v>
      </c>
      <c r="T5296" s="19">
        <v>0</v>
      </c>
    </row>
    <row r="5297" spans="1:20" outlineLevel="3" x14ac:dyDescent="0.35">
      <c r="H5297" s="1" t="s">
        <v>11914</v>
      </c>
      <c r="O5297" s="18"/>
      <c r="Q5297" s="19">
        <f>SUBTOTAL(9,Q5295:Q5296)</f>
        <v>186138</v>
      </c>
      <c r="R5297" s="19">
        <f>SUBTOTAL(9,R5295:R5296)</f>
        <v>165456.32000000001</v>
      </c>
      <c r="S5297" s="19">
        <f>SUBTOTAL(9,S5295:S5296)</f>
        <v>20681.68</v>
      </c>
      <c r="T5297" s="19">
        <f>SUBTOTAL(9,T5295:T5296)</f>
        <v>0</v>
      </c>
    </row>
    <row r="5298" spans="1:20" ht="29" outlineLevel="4" x14ac:dyDescent="0.35">
      <c r="A5298" s="9" t="s">
        <v>37</v>
      </c>
      <c r="B5298" s="9" t="s">
        <v>38</v>
      </c>
      <c r="C5298" s="12" t="s">
        <v>12421</v>
      </c>
      <c r="D5298" s="5" t="s">
        <v>6004</v>
      </c>
      <c r="E5298" s="9" t="s">
        <v>6004</v>
      </c>
      <c r="F5298" s="5" t="s">
        <v>4</v>
      </c>
      <c r="G5298" s="5" t="s">
        <v>50</v>
      </c>
      <c r="H5298" s="5" t="s">
        <v>6040</v>
      </c>
      <c r="I5298" s="4" t="s">
        <v>6038</v>
      </c>
      <c r="J5298" s="5" t="s">
        <v>4</v>
      </c>
      <c r="K5298" s="5" t="s">
        <v>4</v>
      </c>
      <c r="L5298" s="5" t="s">
        <v>4</v>
      </c>
      <c r="M5298" s="5" t="s">
        <v>5</v>
      </c>
      <c r="N5298" s="5" t="s">
        <v>6039</v>
      </c>
      <c r="O5298" s="18">
        <v>44487</v>
      </c>
      <c r="P5298" s="5" t="s">
        <v>7</v>
      </c>
      <c r="Q5298" s="19">
        <v>1083.06</v>
      </c>
      <c r="R5298" s="19">
        <v>0</v>
      </c>
      <c r="S5298" s="19">
        <v>1083.06</v>
      </c>
      <c r="T5298" s="19">
        <v>0</v>
      </c>
    </row>
    <row r="5299" spans="1:20" ht="29" outlineLevel="4" x14ac:dyDescent="0.35">
      <c r="A5299" s="9" t="s">
        <v>37</v>
      </c>
      <c r="B5299" s="9" t="s">
        <v>38</v>
      </c>
      <c r="C5299" s="12" t="s">
        <v>12421</v>
      </c>
      <c r="D5299" s="5" t="s">
        <v>6004</v>
      </c>
      <c r="E5299" s="9" t="s">
        <v>6004</v>
      </c>
      <c r="F5299" s="5" t="s">
        <v>49</v>
      </c>
      <c r="G5299" s="5" t="s">
        <v>4</v>
      </c>
      <c r="H5299" s="5" t="s">
        <v>6040</v>
      </c>
      <c r="I5299" s="4" t="s">
        <v>6038</v>
      </c>
      <c r="J5299" s="5" t="s">
        <v>4</v>
      </c>
      <c r="K5299" s="5" t="s">
        <v>4</v>
      </c>
      <c r="L5299" s="5" t="s">
        <v>4</v>
      </c>
      <c r="M5299" s="5" t="s">
        <v>5</v>
      </c>
      <c r="N5299" s="5" t="s">
        <v>6039</v>
      </c>
      <c r="O5299" s="18">
        <v>44487</v>
      </c>
      <c r="P5299" s="5" t="s">
        <v>7</v>
      </c>
      <c r="Q5299" s="19">
        <v>8664.9500000000007</v>
      </c>
      <c r="R5299" s="19">
        <v>8664.9500000000007</v>
      </c>
      <c r="S5299" s="19">
        <v>0</v>
      </c>
      <c r="T5299" s="19">
        <v>0</v>
      </c>
    </row>
    <row r="5300" spans="1:20" outlineLevel="3" x14ac:dyDescent="0.35">
      <c r="H5300" s="1" t="s">
        <v>11915</v>
      </c>
      <c r="O5300" s="18"/>
      <c r="Q5300" s="19">
        <f>SUBTOTAL(9,Q5298:Q5299)</f>
        <v>9748.01</v>
      </c>
      <c r="R5300" s="19">
        <f>SUBTOTAL(9,R5298:R5299)</f>
        <v>8664.9500000000007</v>
      </c>
      <c r="S5300" s="19">
        <f>SUBTOTAL(9,S5298:S5299)</f>
        <v>1083.06</v>
      </c>
      <c r="T5300" s="19">
        <f>SUBTOTAL(9,T5298:T5299)</f>
        <v>0</v>
      </c>
    </row>
    <row r="5301" spans="1:20" ht="29" outlineLevel="4" x14ac:dyDescent="0.35">
      <c r="A5301" s="9" t="s">
        <v>37</v>
      </c>
      <c r="B5301" s="9" t="s">
        <v>38</v>
      </c>
      <c r="C5301" s="12" t="s">
        <v>12421</v>
      </c>
      <c r="D5301" s="5" t="s">
        <v>6004</v>
      </c>
      <c r="E5301" s="9" t="s">
        <v>6004</v>
      </c>
      <c r="F5301" s="5" t="s">
        <v>4</v>
      </c>
      <c r="G5301" s="5" t="s">
        <v>45</v>
      </c>
      <c r="H5301" s="5" t="s">
        <v>6042</v>
      </c>
      <c r="I5301" s="4" t="s">
        <v>6043</v>
      </c>
      <c r="J5301" s="5" t="s">
        <v>4</v>
      </c>
      <c r="K5301" s="5" t="s">
        <v>4</v>
      </c>
      <c r="L5301" s="5" t="s">
        <v>4</v>
      </c>
      <c r="M5301" s="5" t="s">
        <v>5</v>
      </c>
      <c r="N5301" s="5" t="s">
        <v>6041</v>
      </c>
      <c r="O5301" s="18">
        <v>44587</v>
      </c>
      <c r="P5301" s="5" t="s">
        <v>7</v>
      </c>
      <c r="Q5301" s="19">
        <v>23</v>
      </c>
      <c r="R5301" s="19">
        <v>0</v>
      </c>
      <c r="S5301" s="19">
        <v>23</v>
      </c>
      <c r="T5301" s="19">
        <v>0</v>
      </c>
    </row>
    <row r="5302" spans="1:20" outlineLevel="3" x14ac:dyDescent="0.35">
      <c r="H5302" s="1" t="s">
        <v>11916</v>
      </c>
      <c r="O5302" s="18"/>
      <c r="Q5302" s="19">
        <f>SUBTOTAL(9,Q5301:Q5301)</f>
        <v>23</v>
      </c>
      <c r="R5302" s="19">
        <f>SUBTOTAL(9,R5301:R5301)</f>
        <v>0</v>
      </c>
      <c r="S5302" s="19">
        <f>SUBTOTAL(9,S5301:S5301)</f>
        <v>23</v>
      </c>
      <c r="T5302" s="19">
        <f>SUBTOTAL(9,T5301:T5301)</f>
        <v>0</v>
      </c>
    </row>
    <row r="5303" spans="1:20" outlineLevel="2" x14ac:dyDescent="0.35">
      <c r="C5303" s="11" t="s">
        <v>12422</v>
      </c>
      <c r="O5303" s="18"/>
      <c r="Q5303" s="19">
        <f>SUBTOTAL(9,Q5261:Q5301)</f>
        <v>964171.02</v>
      </c>
      <c r="R5303" s="19">
        <f>SUBTOTAL(9,R5261:R5301)</f>
        <v>910731.46</v>
      </c>
      <c r="S5303" s="19">
        <f>SUBTOTAL(9,S5261:S5301)</f>
        <v>53439.56</v>
      </c>
      <c r="T5303" s="19">
        <f>SUBTOTAL(9,T5261:T5301)</f>
        <v>0</v>
      </c>
    </row>
    <row r="5304" spans="1:20" ht="29" outlineLevel="4" x14ac:dyDescent="0.35">
      <c r="A5304" s="9" t="s">
        <v>526</v>
      </c>
      <c r="B5304" s="9" t="s">
        <v>527</v>
      </c>
      <c r="C5304" s="12" t="s">
        <v>6044</v>
      </c>
      <c r="D5304" s="5" t="s">
        <v>6045</v>
      </c>
      <c r="E5304" s="9" t="s">
        <v>6045</v>
      </c>
      <c r="F5304" s="5" t="s">
        <v>529</v>
      </c>
      <c r="G5304" s="5" t="s">
        <v>4</v>
      </c>
      <c r="H5304" s="5" t="s">
        <v>6048</v>
      </c>
      <c r="I5304" s="4" t="s">
        <v>6049</v>
      </c>
      <c r="J5304" s="5" t="s">
        <v>4</v>
      </c>
      <c r="K5304" s="5" t="s">
        <v>4</v>
      </c>
      <c r="L5304" s="5" t="s">
        <v>4</v>
      </c>
      <c r="M5304" s="5" t="s">
        <v>5</v>
      </c>
      <c r="N5304" s="5" t="s">
        <v>6046</v>
      </c>
      <c r="O5304" s="18">
        <v>44508</v>
      </c>
      <c r="P5304" s="5" t="s">
        <v>6047</v>
      </c>
      <c r="Q5304" s="19">
        <v>19955.919999999998</v>
      </c>
      <c r="R5304" s="19">
        <v>19955.919999999998</v>
      </c>
      <c r="S5304" s="19">
        <v>0</v>
      </c>
      <c r="T5304" s="19">
        <v>0</v>
      </c>
    </row>
    <row r="5305" spans="1:20" outlineLevel="3" x14ac:dyDescent="0.35">
      <c r="H5305" s="1" t="s">
        <v>11917</v>
      </c>
      <c r="O5305" s="18"/>
      <c r="Q5305" s="19">
        <f>SUBTOTAL(9,Q5304:Q5304)</f>
        <v>19955.919999999998</v>
      </c>
      <c r="R5305" s="19">
        <f>SUBTOTAL(9,R5304:R5304)</f>
        <v>19955.919999999998</v>
      </c>
      <c r="S5305" s="19">
        <f>SUBTOTAL(9,S5304:S5304)</f>
        <v>0</v>
      </c>
      <c r="T5305" s="19">
        <f>SUBTOTAL(9,T5304:T5304)</f>
        <v>0</v>
      </c>
    </row>
    <row r="5306" spans="1:20" ht="29" outlineLevel="4" x14ac:dyDescent="0.35">
      <c r="A5306" s="9" t="s">
        <v>104</v>
      </c>
      <c r="B5306" s="9" t="s">
        <v>105</v>
      </c>
      <c r="C5306" s="12" t="s">
        <v>6044</v>
      </c>
      <c r="D5306" s="5" t="s">
        <v>6050</v>
      </c>
      <c r="E5306" s="9" t="s">
        <v>6050</v>
      </c>
      <c r="F5306" s="5" t="s">
        <v>125</v>
      </c>
      <c r="G5306" s="5" t="s">
        <v>4</v>
      </c>
      <c r="H5306" s="5" t="s">
        <v>6052</v>
      </c>
      <c r="I5306" s="4" t="s">
        <v>6053</v>
      </c>
      <c r="J5306" s="5" t="s">
        <v>4</v>
      </c>
      <c r="K5306" s="5" t="s">
        <v>4</v>
      </c>
      <c r="L5306" s="5" t="s">
        <v>4</v>
      </c>
      <c r="M5306" s="5" t="s">
        <v>5</v>
      </c>
      <c r="N5306" s="5" t="s">
        <v>6051</v>
      </c>
      <c r="O5306" s="18">
        <v>44446</v>
      </c>
      <c r="P5306" s="5" t="s">
        <v>7</v>
      </c>
      <c r="Q5306" s="19">
        <v>189319</v>
      </c>
      <c r="R5306" s="19">
        <v>189319</v>
      </c>
      <c r="S5306" s="19">
        <v>0</v>
      </c>
      <c r="T5306" s="19">
        <v>0</v>
      </c>
    </row>
    <row r="5307" spans="1:20" outlineLevel="3" x14ac:dyDescent="0.35">
      <c r="H5307" s="1" t="s">
        <v>11918</v>
      </c>
      <c r="O5307" s="18"/>
      <c r="Q5307" s="19">
        <f>SUBTOTAL(9,Q5306:Q5306)</f>
        <v>189319</v>
      </c>
      <c r="R5307" s="19">
        <f>SUBTOTAL(9,R5306:R5306)</f>
        <v>189319</v>
      </c>
      <c r="S5307" s="19">
        <f>SUBTOTAL(9,S5306:S5306)</f>
        <v>0</v>
      </c>
      <c r="T5307" s="19">
        <f>SUBTOTAL(9,T5306:T5306)</f>
        <v>0</v>
      </c>
    </row>
    <row r="5308" spans="1:20" ht="29" outlineLevel="4" x14ac:dyDescent="0.35">
      <c r="A5308" s="9" t="s">
        <v>526</v>
      </c>
      <c r="B5308" s="9" t="s">
        <v>527</v>
      </c>
      <c r="C5308" s="12" t="s">
        <v>6044</v>
      </c>
      <c r="D5308" s="5" t="s">
        <v>6045</v>
      </c>
      <c r="E5308" s="9" t="s">
        <v>6045</v>
      </c>
      <c r="F5308" s="5" t="s">
        <v>529</v>
      </c>
      <c r="G5308" s="5" t="s">
        <v>4</v>
      </c>
      <c r="H5308" s="5" t="s">
        <v>6056</v>
      </c>
      <c r="I5308" s="4" t="s">
        <v>6057</v>
      </c>
      <c r="J5308" s="5" t="s">
        <v>4</v>
      </c>
      <c r="K5308" s="5" t="s">
        <v>4</v>
      </c>
      <c r="L5308" s="5" t="s">
        <v>4</v>
      </c>
      <c r="M5308" s="5" t="s">
        <v>5</v>
      </c>
      <c r="N5308" s="5" t="s">
        <v>6054</v>
      </c>
      <c r="O5308" s="18">
        <v>44658</v>
      </c>
      <c r="P5308" s="5" t="s">
        <v>6055</v>
      </c>
      <c r="Q5308" s="19">
        <v>4995</v>
      </c>
      <c r="R5308" s="19">
        <v>4995</v>
      </c>
      <c r="S5308" s="19">
        <v>0</v>
      </c>
      <c r="T5308" s="19">
        <v>0</v>
      </c>
    </row>
    <row r="5309" spans="1:20" outlineLevel="3" x14ac:dyDescent="0.35">
      <c r="H5309" s="1" t="s">
        <v>11919</v>
      </c>
      <c r="O5309" s="18"/>
      <c r="Q5309" s="19">
        <f>SUBTOTAL(9,Q5308:Q5308)</f>
        <v>4995</v>
      </c>
      <c r="R5309" s="19">
        <f>SUBTOTAL(9,R5308:R5308)</f>
        <v>4995</v>
      </c>
      <c r="S5309" s="19">
        <f>SUBTOTAL(9,S5308:S5308)</f>
        <v>0</v>
      </c>
      <c r="T5309" s="19">
        <f>SUBTOTAL(9,T5308:T5308)</f>
        <v>0</v>
      </c>
    </row>
    <row r="5310" spans="1:20" outlineLevel="4" x14ac:dyDescent="0.35">
      <c r="A5310" s="9" t="s">
        <v>104</v>
      </c>
      <c r="B5310" s="9" t="s">
        <v>105</v>
      </c>
      <c r="C5310" s="12" t="s">
        <v>6044</v>
      </c>
      <c r="D5310" s="5" t="s">
        <v>6050</v>
      </c>
      <c r="E5310" s="9" t="s">
        <v>6050</v>
      </c>
      <c r="F5310" s="5" t="s">
        <v>4</v>
      </c>
      <c r="G5310" s="5" t="s">
        <v>106</v>
      </c>
      <c r="H5310" s="5" t="s">
        <v>108</v>
      </c>
      <c r="I5310" s="20" t="s">
        <v>12479</v>
      </c>
      <c r="J5310" s="5" t="s">
        <v>4</v>
      </c>
      <c r="K5310" s="5" t="s">
        <v>4</v>
      </c>
      <c r="L5310" s="5" t="s">
        <v>4</v>
      </c>
      <c r="M5310" s="5" t="s">
        <v>5</v>
      </c>
      <c r="N5310" s="5" t="s">
        <v>6058</v>
      </c>
      <c r="O5310" s="18">
        <v>44524</v>
      </c>
      <c r="P5310" s="5" t="s">
        <v>7</v>
      </c>
      <c r="Q5310" s="19">
        <v>76298</v>
      </c>
      <c r="R5310" s="19">
        <v>0</v>
      </c>
      <c r="S5310" s="19">
        <v>76298</v>
      </c>
      <c r="T5310" s="19">
        <v>0</v>
      </c>
    </row>
    <row r="5311" spans="1:20" outlineLevel="3" x14ac:dyDescent="0.35">
      <c r="H5311" s="1" t="s">
        <v>10932</v>
      </c>
      <c r="O5311" s="18"/>
      <c r="Q5311" s="19">
        <f>SUBTOTAL(9,Q5310:Q5310)</f>
        <v>76298</v>
      </c>
      <c r="R5311" s="19">
        <f>SUBTOTAL(9,R5310:R5310)</f>
        <v>0</v>
      </c>
      <c r="S5311" s="19">
        <f>SUBTOTAL(9,S5310:S5310)</f>
        <v>76298</v>
      </c>
      <c r="T5311" s="19">
        <f>SUBTOTAL(9,T5310:T5310)</f>
        <v>0</v>
      </c>
    </row>
    <row r="5312" spans="1:20" outlineLevel="4" x14ac:dyDescent="0.35">
      <c r="A5312" s="9" t="s">
        <v>104</v>
      </c>
      <c r="B5312" s="9" t="s">
        <v>105</v>
      </c>
      <c r="C5312" s="12" t="s">
        <v>6044</v>
      </c>
      <c r="D5312" s="5" t="s">
        <v>6050</v>
      </c>
      <c r="E5312" s="9" t="s">
        <v>6050</v>
      </c>
      <c r="F5312" s="5" t="s">
        <v>4</v>
      </c>
      <c r="G5312" s="5" t="s">
        <v>106</v>
      </c>
      <c r="H5312" s="5" t="s">
        <v>109</v>
      </c>
      <c r="I5312" s="20" t="s">
        <v>12480</v>
      </c>
      <c r="J5312" s="5" t="s">
        <v>4</v>
      </c>
      <c r="K5312" s="5" t="s">
        <v>4</v>
      </c>
      <c r="L5312" s="5" t="s">
        <v>4</v>
      </c>
      <c r="M5312" s="5" t="s">
        <v>5</v>
      </c>
      <c r="N5312" s="5" t="s">
        <v>6058</v>
      </c>
      <c r="O5312" s="18">
        <v>44524</v>
      </c>
      <c r="P5312" s="5" t="s">
        <v>7</v>
      </c>
      <c r="Q5312" s="19">
        <v>88344</v>
      </c>
      <c r="R5312" s="19">
        <v>0</v>
      </c>
      <c r="S5312" s="19">
        <v>88344</v>
      </c>
      <c r="T5312" s="19">
        <v>0</v>
      </c>
    </row>
    <row r="5313" spans="1:20" outlineLevel="3" x14ac:dyDescent="0.35">
      <c r="H5313" s="1" t="s">
        <v>10933</v>
      </c>
      <c r="O5313" s="18"/>
      <c r="Q5313" s="19">
        <f>SUBTOTAL(9,Q5312:Q5312)</f>
        <v>88344</v>
      </c>
      <c r="R5313" s="19">
        <f>SUBTOTAL(9,R5312:R5312)</f>
        <v>0</v>
      </c>
      <c r="S5313" s="19">
        <f>SUBTOTAL(9,S5312:S5312)</f>
        <v>88344</v>
      </c>
      <c r="T5313" s="19">
        <f>SUBTOTAL(9,T5312:T5312)</f>
        <v>0</v>
      </c>
    </row>
    <row r="5314" spans="1:20" outlineLevel="4" x14ac:dyDescent="0.35">
      <c r="A5314" s="9" t="s">
        <v>104</v>
      </c>
      <c r="B5314" s="9" t="s">
        <v>105</v>
      </c>
      <c r="C5314" s="12" t="s">
        <v>6044</v>
      </c>
      <c r="D5314" s="5" t="s">
        <v>6050</v>
      </c>
      <c r="E5314" s="9" t="s">
        <v>6050</v>
      </c>
      <c r="F5314" s="5" t="s">
        <v>4</v>
      </c>
      <c r="G5314" s="5" t="s">
        <v>106</v>
      </c>
      <c r="H5314" s="5" t="s">
        <v>110</v>
      </c>
      <c r="I5314" s="20" t="s">
        <v>12481</v>
      </c>
      <c r="J5314" s="5" t="s">
        <v>4</v>
      </c>
      <c r="K5314" s="5" t="s">
        <v>4</v>
      </c>
      <c r="L5314" s="5" t="s">
        <v>4</v>
      </c>
      <c r="M5314" s="5" t="s">
        <v>5</v>
      </c>
      <c r="N5314" s="5" t="s">
        <v>6058</v>
      </c>
      <c r="O5314" s="18">
        <v>44524</v>
      </c>
      <c r="P5314" s="5" t="s">
        <v>7</v>
      </c>
      <c r="Q5314" s="19">
        <v>33203</v>
      </c>
      <c r="R5314" s="19">
        <v>0</v>
      </c>
      <c r="S5314" s="19">
        <v>33203</v>
      </c>
      <c r="T5314" s="19">
        <v>0</v>
      </c>
    </row>
    <row r="5315" spans="1:20" outlineLevel="3" x14ac:dyDescent="0.35">
      <c r="H5315" s="1" t="s">
        <v>10934</v>
      </c>
      <c r="O5315" s="18"/>
      <c r="Q5315" s="19">
        <f>SUBTOTAL(9,Q5314:Q5314)</f>
        <v>33203</v>
      </c>
      <c r="R5315" s="19">
        <f>SUBTOTAL(9,R5314:R5314)</f>
        <v>0</v>
      </c>
      <c r="S5315" s="19">
        <f>SUBTOTAL(9,S5314:S5314)</f>
        <v>33203</v>
      </c>
      <c r="T5315" s="19">
        <f>SUBTOTAL(9,T5314:T5314)</f>
        <v>0</v>
      </c>
    </row>
    <row r="5316" spans="1:20" outlineLevel="2" x14ac:dyDescent="0.35">
      <c r="C5316" s="11" t="s">
        <v>10413</v>
      </c>
      <c r="O5316" s="18"/>
      <c r="Q5316" s="19">
        <f>SUBTOTAL(9,Q5304:Q5314)</f>
        <v>412114.92</v>
      </c>
      <c r="R5316" s="19">
        <f>SUBTOTAL(9,R5304:R5314)</f>
        <v>214269.91999999998</v>
      </c>
      <c r="S5316" s="19">
        <f>SUBTOTAL(9,S5304:S5314)</f>
        <v>197845</v>
      </c>
      <c r="T5316" s="19">
        <f>SUBTOTAL(9,T5304:T5314)</f>
        <v>0</v>
      </c>
    </row>
    <row r="5317" spans="1:20" ht="29" outlineLevel="4" x14ac:dyDescent="0.35">
      <c r="A5317" s="9" t="s">
        <v>526</v>
      </c>
      <c r="B5317" s="9" t="s">
        <v>527</v>
      </c>
      <c r="C5317" s="12" t="s">
        <v>12423</v>
      </c>
      <c r="D5317" s="5" t="s">
        <v>6059</v>
      </c>
      <c r="E5317" s="9" t="s">
        <v>6059</v>
      </c>
      <c r="F5317" s="5" t="s">
        <v>529</v>
      </c>
      <c r="G5317" s="5" t="s">
        <v>4</v>
      </c>
      <c r="H5317" s="5" t="s">
        <v>6062</v>
      </c>
      <c r="I5317" s="4" t="s">
        <v>6063</v>
      </c>
      <c r="J5317" s="5" t="s">
        <v>4</v>
      </c>
      <c r="K5317" s="5" t="s">
        <v>4</v>
      </c>
      <c r="L5317" s="5" t="s">
        <v>4</v>
      </c>
      <c r="M5317" s="5" t="s">
        <v>5</v>
      </c>
      <c r="N5317" s="5" t="s">
        <v>6064</v>
      </c>
      <c r="O5317" s="18">
        <v>44392</v>
      </c>
      <c r="P5317" s="5" t="s">
        <v>6065</v>
      </c>
      <c r="Q5317" s="19">
        <v>4800</v>
      </c>
      <c r="R5317" s="19">
        <v>4800</v>
      </c>
      <c r="S5317" s="19">
        <v>0</v>
      </c>
      <c r="T5317" s="19">
        <v>0</v>
      </c>
    </row>
    <row r="5318" spans="1:20" ht="29" outlineLevel="4" x14ac:dyDescent="0.35">
      <c r="A5318" s="9" t="s">
        <v>526</v>
      </c>
      <c r="B5318" s="9" t="s">
        <v>527</v>
      </c>
      <c r="C5318" s="12" t="s">
        <v>12423</v>
      </c>
      <c r="D5318" s="5" t="s">
        <v>6059</v>
      </c>
      <c r="E5318" s="9" t="s">
        <v>6059</v>
      </c>
      <c r="F5318" s="5" t="s">
        <v>529</v>
      </c>
      <c r="G5318" s="5" t="s">
        <v>4</v>
      </c>
      <c r="H5318" s="5" t="s">
        <v>6062</v>
      </c>
      <c r="I5318" s="4" t="s">
        <v>6063</v>
      </c>
      <c r="J5318" s="5" t="s">
        <v>4</v>
      </c>
      <c r="K5318" s="5" t="s">
        <v>4</v>
      </c>
      <c r="L5318" s="5" t="s">
        <v>4</v>
      </c>
      <c r="M5318" s="5" t="s">
        <v>5</v>
      </c>
      <c r="N5318" s="5" t="s">
        <v>6060</v>
      </c>
      <c r="O5318" s="18">
        <v>44532</v>
      </c>
      <c r="P5318" s="5" t="s">
        <v>6061</v>
      </c>
      <c r="Q5318" s="19">
        <v>2219.88</v>
      </c>
      <c r="R5318" s="19">
        <v>2219.88</v>
      </c>
      <c r="S5318" s="19">
        <v>0</v>
      </c>
      <c r="T5318" s="19">
        <v>0</v>
      </c>
    </row>
    <row r="5319" spans="1:20" outlineLevel="3" x14ac:dyDescent="0.35">
      <c r="H5319" s="1" t="s">
        <v>11920</v>
      </c>
      <c r="O5319" s="18"/>
      <c r="Q5319" s="19">
        <f>SUBTOTAL(9,Q5317:Q5318)</f>
        <v>7019.88</v>
      </c>
      <c r="R5319" s="19">
        <f>SUBTOTAL(9,R5317:R5318)</f>
        <v>7019.88</v>
      </c>
      <c r="S5319" s="19">
        <f>SUBTOTAL(9,S5317:S5318)</f>
        <v>0</v>
      </c>
      <c r="T5319" s="19">
        <f>SUBTOTAL(9,T5317:T5318)</f>
        <v>0</v>
      </c>
    </row>
    <row r="5320" spans="1:20" outlineLevel="2" x14ac:dyDescent="0.35">
      <c r="C5320" s="11" t="s">
        <v>12424</v>
      </c>
      <c r="O5320" s="18"/>
      <c r="Q5320" s="19">
        <f>SUBTOTAL(9,Q5317:Q5318)</f>
        <v>7019.88</v>
      </c>
      <c r="R5320" s="19">
        <f>SUBTOTAL(9,R5317:R5318)</f>
        <v>7019.88</v>
      </c>
      <c r="S5320" s="19">
        <f>SUBTOTAL(9,S5317:S5318)</f>
        <v>0</v>
      </c>
      <c r="T5320" s="19">
        <f>SUBTOTAL(9,T5317:T5318)</f>
        <v>0</v>
      </c>
    </row>
    <row r="5321" spans="1:20" outlineLevel="4" x14ac:dyDescent="0.35">
      <c r="A5321" s="9" t="s">
        <v>104</v>
      </c>
      <c r="B5321" s="9" t="s">
        <v>105</v>
      </c>
      <c r="C5321" s="12" t="s">
        <v>12355</v>
      </c>
      <c r="D5321" s="5" t="s">
        <v>6067</v>
      </c>
      <c r="E5321" s="9" t="s">
        <v>6067</v>
      </c>
      <c r="F5321" s="5" t="s">
        <v>4</v>
      </c>
      <c r="G5321" s="5" t="s">
        <v>106</v>
      </c>
      <c r="H5321" s="5" t="s">
        <v>108</v>
      </c>
      <c r="I5321" s="20" t="s">
        <v>12479</v>
      </c>
      <c r="J5321" s="5" t="s">
        <v>4</v>
      </c>
      <c r="K5321" s="5" t="s">
        <v>4</v>
      </c>
      <c r="L5321" s="5" t="s">
        <v>4</v>
      </c>
      <c r="M5321" s="5" t="s">
        <v>5</v>
      </c>
      <c r="N5321" s="5" t="s">
        <v>6068</v>
      </c>
      <c r="O5321" s="18">
        <v>44524</v>
      </c>
      <c r="P5321" s="5" t="s">
        <v>7</v>
      </c>
      <c r="Q5321" s="19">
        <v>52702</v>
      </c>
      <c r="R5321" s="19">
        <v>0</v>
      </c>
      <c r="S5321" s="19">
        <v>52702</v>
      </c>
      <c r="T5321" s="19">
        <v>0</v>
      </c>
    </row>
    <row r="5322" spans="1:20" outlineLevel="3" x14ac:dyDescent="0.35">
      <c r="H5322" s="1" t="s">
        <v>10932</v>
      </c>
      <c r="O5322" s="18"/>
      <c r="Q5322" s="19">
        <f>SUBTOTAL(9,Q5321:Q5321)</f>
        <v>52702</v>
      </c>
      <c r="R5322" s="19">
        <f>SUBTOTAL(9,R5321:R5321)</f>
        <v>0</v>
      </c>
      <c r="S5322" s="19">
        <f>SUBTOTAL(9,S5321:S5321)</f>
        <v>52702</v>
      </c>
      <c r="T5322" s="19">
        <f>SUBTOTAL(9,T5321:T5321)</f>
        <v>0</v>
      </c>
    </row>
    <row r="5323" spans="1:20" outlineLevel="4" x14ac:dyDescent="0.35">
      <c r="A5323" s="9" t="s">
        <v>104</v>
      </c>
      <c r="B5323" s="9" t="s">
        <v>105</v>
      </c>
      <c r="C5323" s="12" t="s">
        <v>6066</v>
      </c>
      <c r="D5323" s="5" t="s">
        <v>6067</v>
      </c>
      <c r="E5323" s="9" t="s">
        <v>6067</v>
      </c>
      <c r="F5323" s="5" t="s">
        <v>4</v>
      </c>
      <c r="G5323" s="5" t="s">
        <v>106</v>
      </c>
      <c r="H5323" s="5" t="s">
        <v>109</v>
      </c>
      <c r="I5323" s="20" t="s">
        <v>12480</v>
      </c>
      <c r="J5323" s="5" t="s">
        <v>4</v>
      </c>
      <c r="K5323" s="5" t="s">
        <v>4</v>
      </c>
      <c r="L5323" s="5" t="s">
        <v>4</v>
      </c>
      <c r="M5323" s="5" t="s">
        <v>5</v>
      </c>
      <c r="N5323" s="5" t="s">
        <v>6068</v>
      </c>
      <c r="O5323" s="18">
        <v>44524</v>
      </c>
      <c r="P5323" s="5" t="s">
        <v>7</v>
      </c>
      <c r="Q5323" s="19">
        <v>27117</v>
      </c>
      <c r="R5323" s="19">
        <v>0</v>
      </c>
      <c r="S5323" s="19">
        <v>27117</v>
      </c>
      <c r="T5323" s="19">
        <v>0</v>
      </c>
    </row>
    <row r="5324" spans="1:20" outlineLevel="3" x14ac:dyDescent="0.35">
      <c r="H5324" s="1" t="s">
        <v>10933</v>
      </c>
      <c r="O5324" s="18"/>
      <c r="Q5324" s="19">
        <f>SUBTOTAL(9,Q5323:Q5323)</f>
        <v>27117</v>
      </c>
      <c r="R5324" s="19">
        <f>SUBTOTAL(9,R5323:R5323)</f>
        <v>0</v>
      </c>
      <c r="S5324" s="19">
        <f>SUBTOTAL(9,S5323:S5323)</f>
        <v>27117</v>
      </c>
      <c r="T5324" s="19">
        <f>SUBTOTAL(9,T5323:T5323)</f>
        <v>0</v>
      </c>
    </row>
    <row r="5325" spans="1:20" outlineLevel="4" x14ac:dyDescent="0.35">
      <c r="A5325" s="9" t="s">
        <v>104</v>
      </c>
      <c r="B5325" s="9" t="s">
        <v>105</v>
      </c>
      <c r="C5325" s="12" t="s">
        <v>6066</v>
      </c>
      <c r="D5325" s="5" t="s">
        <v>6067</v>
      </c>
      <c r="E5325" s="9" t="s">
        <v>6067</v>
      </c>
      <c r="F5325" s="5" t="s">
        <v>4</v>
      </c>
      <c r="G5325" s="5" t="s">
        <v>106</v>
      </c>
      <c r="H5325" s="5" t="s">
        <v>110</v>
      </c>
      <c r="I5325" s="20" t="s">
        <v>12481</v>
      </c>
      <c r="J5325" s="5" t="s">
        <v>4</v>
      </c>
      <c r="K5325" s="5" t="s">
        <v>4</v>
      </c>
      <c r="L5325" s="5" t="s">
        <v>4</v>
      </c>
      <c r="M5325" s="5" t="s">
        <v>5</v>
      </c>
      <c r="N5325" s="5" t="s">
        <v>6068</v>
      </c>
      <c r="O5325" s="18">
        <v>44524</v>
      </c>
      <c r="P5325" s="5" t="s">
        <v>7</v>
      </c>
      <c r="Q5325" s="19">
        <v>5545</v>
      </c>
      <c r="R5325" s="19">
        <v>0</v>
      </c>
      <c r="S5325" s="19">
        <v>5545</v>
      </c>
      <c r="T5325" s="19">
        <v>0</v>
      </c>
    </row>
    <row r="5326" spans="1:20" outlineLevel="3" x14ac:dyDescent="0.35">
      <c r="H5326" s="1" t="s">
        <v>10934</v>
      </c>
      <c r="O5326" s="18"/>
      <c r="Q5326" s="19">
        <f>SUBTOTAL(9,Q5325:Q5325)</f>
        <v>5545</v>
      </c>
      <c r="R5326" s="19">
        <f>SUBTOTAL(9,R5325:R5325)</f>
        <v>0</v>
      </c>
      <c r="S5326" s="19">
        <f>SUBTOTAL(9,S5325:S5325)</f>
        <v>5545</v>
      </c>
      <c r="T5326" s="19">
        <f>SUBTOTAL(9,T5325:T5325)</f>
        <v>0</v>
      </c>
    </row>
    <row r="5327" spans="1:20" outlineLevel="2" x14ac:dyDescent="0.35">
      <c r="C5327" s="11" t="s">
        <v>10414</v>
      </c>
      <c r="O5327" s="18"/>
      <c r="Q5327" s="19">
        <f>SUBTOTAL(9,Q5321:Q5325)</f>
        <v>85364</v>
      </c>
      <c r="R5327" s="19">
        <f>SUBTOTAL(9,R5321:R5325)</f>
        <v>0</v>
      </c>
      <c r="S5327" s="19">
        <f>SUBTOTAL(9,S5321:S5325)</f>
        <v>85364</v>
      </c>
      <c r="T5327" s="19">
        <f>SUBTOTAL(9,T5321:T5325)</f>
        <v>0</v>
      </c>
    </row>
    <row r="5328" spans="1:20" ht="29" outlineLevel="4" x14ac:dyDescent="0.35">
      <c r="A5328" s="9" t="s">
        <v>97</v>
      </c>
      <c r="B5328" s="9" t="s">
        <v>98</v>
      </c>
      <c r="C5328" s="12" t="s">
        <v>6069</v>
      </c>
      <c r="D5328" s="5" t="s">
        <v>6070</v>
      </c>
      <c r="E5328" s="9" t="s">
        <v>6070</v>
      </c>
      <c r="F5328" s="5" t="s">
        <v>4</v>
      </c>
      <c r="G5328" s="5" t="s">
        <v>800</v>
      </c>
      <c r="H5328" s="5" t="s">
        <v>798</v>
      </c>
      <c r="I5328" s="4" t="s">
        <v>799</v>
      </c>
      <c r="J5328" s="5" t="s">
        <v>6071</v>
      </c>
      <c r="K5328" s="5" t="s">
        <v>4</v>
      </c>
      <c r="L5328" s="5" t="s">
        <v>4</v>
      </c>
      <c r="M5328" s="5" t="s">
        <v>5</v>
      </c>
      <c r="N5328" s="5" t="s">
        <v>6072</v>
      </c>
      <c r="O5328" s="18">
        <v>44568</v>
      </c>
      <c r="P5328" s="5" t="s">
        <v>7</v>
      </c>
      <c r="Q5328" s="19">
        <v>35714.25</v>
      </c>
      <c r="R5328" s="19">
        <v>0</v>
      </c>
      <c r="S5328" s="19">
        <v>35714.25</v>
      </c>
      <c r="T5328" s="19">
        <v>0</v>
      </c>
    </row>
    <row r="5329" spans="1:20" ht="29" outlineLevel="4" x14ac:dyDescent="0.35">
      <c r="A5329" s="9" t="s">
        <v>97</v>
      </c>
      <c r="B5329" s="9" t="s">
        <v>98</v>
      </c>
      <c r="C5329" s="12" t="s">
        <v>6069</v>
      </c>
      <c r="D5329" s="5" t="s">
        <v>6070</v>
      </c>
      <c r="E5329" s="9" t="s">
        <v>6070</v>
      </c>
      <c r="F5329" s="5" t="s">
        <v>4</v>
      </c>
      <c r="G5329" s="5" t="s">
        <v>800</v>
      </c>
      <c r="H5329" s="5" t="s">
        <v>798</v>
      </c>
      <c r="I5329" s="4" t="s">
        <v>799</v>
      </c>
      <c r="J5329" s="5" t="s">
        <v>6071</v>
      </c>
      <c r="K5329" s="5" t="s">
        <v>4</v>
      </c>
      <c r="L5329" s="5" t="s">
        <v>4</v>
      </c>
      <c r="M5329" s="5" t="s">
        <v>5</v>
      </c>
      <c r="N5329" s="5" t="s">
        <v>6073</v>
      </c>
      <c r="O5329" s="18">
        <v>44390</v>
      </c>
      <c r="P5329" s="5" t="s">
        <v>7</v>
      </c>
      <c r="Q5329" s="19">
        <v>35714.25</v>
      </c>
      <c r="R5329" s="19">
        <v>0</v>
      </c>
      <c r="S5329" s="19">
        <v>35714.25</v>
      </c>
      <c r="T5329" s="19">
        <v>0</v>
      </c>
    </row>
    <row r="5330" spans="1:20" ht="29" outlineLevel="4" x14ac:dyDescent="0.35">
      <c r="A5330" s="9" t="s">
        <v>97</v>
      </c>
      <c r="B5330" s="9" t="s">
        <v>98</v>
      </c>
      <c r="C5330" s="12" t="s">
        <v>6069</v>
      </c>
      <c r="D5330" s="5" t="s">
        <v>6070</v>
      </c>
      <c r="E5330" s="9" t="s">
        <v>6070</v>
      </c>
      <c r="F5330" s="5" t="s">
        <v>4</v>
      </c>
      <c r="G5330" s="5" t="s">
        <v>800</v>
      </c>
      <c r="H5330" s="5" t="s">
        <v>798</v>
      </c>
      <c r="I5330" s="4" t="s">
        <v>799</v>
      </c>
      <c r="J5330" s="5" t="s">
        <v>6071</v>
      </c>
      <c r="K5330" s="5" t="s">
        <v>4</v>
      </c>
      <c r="L5330" s="5" t="s">
        <v>4</v>
      </c>
      <c r="M5330" s="5" t="s">
        <v>5</v>
      </c>
      <c r="N5330" s="5" t="s">
        <v>6074</v>
      </c>
      <c r="O5330" s="18">
        <v>44477</v>
      </c>
      <c r="P5330" s="5" t="s">
        <v>7</v>
      </c>
      <c r="Q5330" s="19">
        <v>35714.25</v>
      </c>
      <c r="R5330" s="19">
        <v>0</v>
      </c>
      <c r="S5330" s="19">
        <v>35714.25</v>
      </c>
      <c r="T5330" s="19">
        <v>0</v>
      </c>
    </row>
    <row r="5331" spans="1:20" ht="29" outlineLevel="4" x14ac:dyDescent="0.35">
      <c r="A5331" s="9" t="s">
        <v>97</v>
      </c>
      <c r="B5331" s="9" t="s">
        <v>98</v>
      </c>
      <c r="C5331" s="12" t="s">
        <v>6069</v>
      </c>
      <c r="D5331" s="5" t="s">
        <v>6070</v>
      </c>
      <c r="E5331" s="9" t="s">
        <v>6070</v>
      </c>
      <c r="F5331" s="5" t="s">
        <v>4</v>
      </c>
      <c r="G5331" s="5" t="s">
        <v>800</v>
      </c>
      <c r="H5331" s="5" t="s">
        <v>798</v>
      </c>
      <c r="I5331" s="4" t="s">
        <v>799</v>
      </c>
      <c r="J5331" s="5" t="s">
        <v>6071</v>
      </c>
      <c r="K5331" s="5" t="s">
        <v>4</v>
      </c>
      <c r="L5331" s="5" t="s">
        <v>4</v>
      </c>
      <c r="M5331" s="5" t="s">
        <v>5</v>
      </c>
      <c r="N5331" s="5" t="s">
        <v>6075</v>
      </c>
      <c r="O5331" s="18">
        <v>44665</v>
      </c>
      <c r="P5331" s="5" t="s">
        <v>7</v>
      </c>
      <c r="Q5331" s="19">
        <v>35714.25</v>
      </c>
      <c r="R5331" s="19">
        <v>0</v>
      </c>
      <c r="S5331" s="19">
        <v>35714.25</v>
      </c>
      <c r="T5331" s="19">
        <v>0</v>
      </c>
    </row>
    <row r="5332" spans="1:20" outlineLevel="3" x14ac:dyDescent="0.35">
      <c r="H5332" s="1" t="s">
        <v>11064</v>
      </c>
      <c r="O5332" s="18"/>
      <c r="Q5332" s="19">
        <f>SUBTOTAL(9,Q5328:Q5331)</f>
        <v>142857</v>
      </c>
      <c r="R5332" s="19">
        <f>SUBTOTAL(9,R5328:R5331)</f>
        <v>0</v>
      </c>
      <c r="S5332" s="19">
        <f>SUBTOTAL(9,S5328:S5331)</f>
        <v>142857</v>
      </c>
      <c r="T5332" s="19">
        <f>SUBTOTAL(9,T5328:T5331)</f>
        <v>0</v>
      </c>
    </row>
    <row r="5333" spans="1:20" outlineLevel="2" x14ac:dyDescent="0.35">
      <c r="C5333" s="11" t="s">
        <v>10415</v>
      </c>
      <c r="O5333" s="18"/>
      <c r="Q5333" s="19">
        <f>SUBTOTAL(9,Q5328:Q5331)</f>
        <v>142857</v>
      </c>
      <c r="R5333" s="19">
        <f>SUBTOTAL(9,R5328:R5331)</f>
        <v>0</v>
      </c>
      <c r="S5333" s="19">
        <f>SUBTOTAL(9,S5328:S5331)</f>
        <v>142857</v>
      </c>
      <c r="T5333" s="19">
        <f>SUBTOTAL(9,T5328:T5331)</f>
        <v>0</v>
      </c>
    </row>
    <row r="5334" spans="1:20" ht="29" outlineLevel="4" x14ac:dyDescent="0.35">
      <c r="A5334" s="9" t="s">
        <v>37</v>
      </c>
      <c r="B5334" s="9" t="s">
        <v>38</v>
      </c>
      <c r="C5334" s="12" t="s">
        <v>6076</v>
      </c>
      <c r="D5334" s="5" t="s">
        <v>6077</v>
      </c>
      <c r="E5334" s="9" t="s">
        <v>6077</v>
      </c>
      <c r="F5334" s="5" t="s">
        <v>4</v>
      </c>
      <c r="G5334" s="5" t="s">
        <v>45</v>
      </c>
      <c r="H5334" s="5" t="s">
        <v>6079</v>
      </c>
      <c r="I5334" s="4" t="s">
        <v>6080</v>
      </c>
      <c r="J5334" s="5" t="s">
        <v>4</v>
      </c>
      <c r="K5334" s="5" t="s">
        <v>4</v>
      </c>
      <c r="L5334" s="5" t="s">
        <v>4</v>
      </c>
      <c r="M5334" s="5" t="s">
        <v>5</v>
      </c>
      <c r="N5334" s="5" t="s">
        <v>6078</v>
      </c>
      <c r="O5334" s="18">
        <v>44397</v>
      </c>
      <c r="P5334" s="5" t="s">
        <v>7</v>
      </c>
      <c r="Q5334" s="19">
        <v>1377.44</v>
      </c>
      <c r="R5334" s="19">
        <v>0</v>
      </c>
      <c r="S5334" s="19">
        <v>1377.44</v>
      </c>
      <c r="T5334" s="19">
        <v>0</v>
      </c>
    </row>
    <row r="5335" spans="1:20" ht="29" outlineLevel="4" x14ac:dyDescent="0.35">
      <c r="A5335" s="9" t="s">
        <v>37</v>
      </c>
      <c r="B5335" s="9" t="s">
        <v>38</v>
      </c>
      <c r="C5335" s="12" t="s">
        <v>6076</v>
      </c>
      <c r="D5335" s="5" t="s">
        <v>6077</v>
      </c>
      <c r="E5335" s="9" t="s">
        <v>6077</v>
      </c>
      <c r="F5335" s="5" t="s">
        <v>4</v>
      </c>
      <c r="G5335" s="5" t="s">
        <v>45</v>
      </c>
      <c r="H5335" s="5" t="s">
        <v>6079</v>
      </c>
      <c r="I5335" s="4" t="s">
        <v>6080</v>
      </c>
      <c r="J5335" s="5" t="s">
        <v>4</v>
      </c>
      <c r="K5335" s="5" t="s">
        <v>4</v>
      </c>
      <c r="L5335" s="5" t="s">
        <v>4</v>
      </c>
      <c r="M5335" s="5" t="s">
        <v>5</v>
      </c>
      <c r="N5335" s="5" t="s">
        <v>6081</v>
      </c>
      <c r="O5335" s="18">
        <v>44412</v>
      </c>
      <c r="P5335" s="5" t="s">
        <v>7</v>
      </c>
      <c r="Q5335" s="19">
        <v>2645.37</v>
      </c>
      <c r="R5335" s="19">
        <v>0</v>
      </c>
      <c r="S5335" s="19">
        <v>2645.37</v>
      </c>
      <c r="T5335" s="19">
        <v>0</v>
      </c>
    </row>
    <row r="5336" spans="1:20" ht="29" outlineLevel="4" x14ac:dyDescent="0.35">
      <c r="A5336" s="9" t="s">
        <v>37</v>
      </c>
      <c r="B5336" s="9" t="s">
        <v>38</v>
      </c>
      <c r="C5336" s="12" t="s">
        <v>6076</v>
      </c>
      <c r="D5336" s="5" t="s">
        <v>6077</v>
      </c>
      <c r="E5336" s="9" t="s">
        <v>6077</v>
      </c>
      <c r="F5336" s="5" t="s">
        <v>49</v>
      </c>
      <c r="G5336" s="5" t="s">
        <v>4</v>
      </c>
      <c r="H5336" s="5" t="s">
        <v>6079</v>
      </c>
      <c r="I5336" s="4" t="s">
        <v>6080</v>
      </c>
      <c r="J5336" s="5" t="s">
        <v>4</v>
      </c>
      <c r="K5336" s="5" t="s">
        <v>4</v>
      </c>
      <c r="L5336" s="5" t="s">
        <v>4</v>
      </c>
      <c r="M5336" s="5" t="s">
        <v>5</v>
      </c>
      <c r="N5336" s="5" t="s">
        <v>6078</v>
      </c>
      <c r="O5336" s="18">
        <v>44397</v>
      </c>
      <c r="P5336" s="5" t="s">
        <v>7</v>
      </c>
      <c r="Q5336" s="19">
        <v>22031.56</v>
      </c>
      <c r="R5336" s="19">
        <v>22031.56</v>
      </c>
      <c r="S5336" s="19">
        <v>0</v>
      </c>
      <c r="T5336" s="19">
        <v>0</v>
      </c>
    </row>
    <row r="5337" spans="1:20" ht="29" outlineLevel="4" x14ac:dyDescent="0.35">
      <c r="A5337" s="9" t="s">
        <v>37</v>
      </c>
      <c r="B5337" s="9" t="s">
        <v>38</v>
      </c>
      <c r="C5337" s="12" t="s">
        <v>6076</v>
      </c>
      <c r="D5337" s="5" t="s">
        <v>6077</v>
      </c>
      <c r="E5337" s="9" t="s">
        <v>6077</v>
      </c>
      <c r="F5337" s="5" t="s">
        <v>49</v>
      </c>
      <c r="G5337" s="5" t="s">
        <v>4</v>
      </c>
      <c r="H5337" s="5" t="s">
        <v>6079</v>
      </c>
      <c r="I5337" s="4" t="s">
        <v>6080</v>
      </c>
      <c r="J5337" s="5" t="s">
        <v>4</v>
      </c>
      <c r="K5337" s="5" t="s">
        <v>4</v>
      </c>
      <c r="L5337" s="5" t="s">
        <v>4</v>
      </c>
      <c r="M5337" s="5" t="s">
        <v>5</v>
      </c>
      <c r="N5337" s="5" t="s">
        <v>6081</v>
      </c>
      <c r="O5337" s="18">
        <v>44412</v>
      </c>
      <c r="P5337" s="5" t="s">
        <v>7</v>
      </c>
      <c r="Q5337" s="19">
        <v>42328.63</v>
      </c>
      <c r="R5337" s="19">
        <v>42328.63</v>
      </c>
      <c r="S5337" s="19">
        <v>0</v>
      </c>
      <c r="T5337" s="19">
        <v>0</v>
      </c>
    </row>
    <row r="5338" spans="1:20" outlineLevel="3" x14ac:dyDescent="0.35">
      <c r="H5338" s="1" t="s">
        <v>11921</v>
      </c>
      <c r="O5338" s="18"/>
      <c r="Q5338" s="19">
        <f>SUBTOTAL(9,Q5334:Q5337)</f>
        <v>68383</v>
      </c>
      <c r="R5338" s="19">
        <f>SUBTOTAL(9,R5334:R5337)</f>
        <v>64360.19</v>
      </c>
      <c r="S5338" s="19">
        <f>SUBTOTAL(9,S5334:S5337)</f>
        <v>4022.81</v>
      </c>
      <c r="T5338" s="19">
        <f>SUBTOTAL(9,T5334:T5337)</f>
        <v>0</v>
      </c>
    </row>
    <row r="5339" spans="1:20" ht="29" outlineLevel="4" x14ac:dyDescent="0.35">
      <c r="A5339" s="9" t="s">
        <v>37</v>
      </c>
      <c r="B5339" s="9" t="s">
        <v>38</v>
      </c>
      <c r="C5339" s="12" t="s">
        <v>6076</v>
      </c>
      <c r="D5339" s="5" t="s">
        <v>6077</v>
      </c>
      <c r="E5339" s="9" t="s">
        <v>6077</v>
      </c>
      <c r="F5339" s="5" t="s">
        <v>49</v>
      </c>
      <c r="G5339" s="5" t="s">
        <v>4</v>
      </c>
      <c r="H5339" s="5" t="s">
        <v>6083</v>
      </c>
      <c r="I5339" s="4" t="s">
        <v>6084</v>
      </c>
      <c r="J5339" s="5" t="s">
        <v>4</v>
      </c>
      <c r="K5339" s="5" t="s">
        <v>4</v>
      </c>
      <c r="L5339" s="5" t="s">
        <v>4</v>
      </c>
      <c r="M5339" s="5" t="s">
        <v>5</v>
      </c>
      <c r="N5339" s="5" t="s">
        <v>6082</v>
      </c>
      <c r="O5339" s="18">
        <v>44427</v>
      </c>
      <c r="P5339" s="5" t="s">
        <v>7</v>
      </c>
      <c r="Q5339" s="19">
        <v>115833</v>
      </c>
      <c r="R5339" s="19">
        <v>115833</v>
      </c>
      <c r="S5339" s="19">
        <v>0</v>
      </c>
      <c r="T5339" s="19">
        <v>0</v>
      </c>
    </row>
    <row r="5340" spans="1:20" ht="29" outlineLevel="4" x14ac:dyDescent="0.35">
      <c r="A5340" s="9" t="s">
        <v>37</v>
      </c>
      <c r="B5340" s="9" t="s">
        <v>38</v>
      </c>
      <c r="C5340" s="12" t="s">
        <v>6076</v>
      </c>
      <c r="D5340" s="5" t="s">
        <v>6077</v>
      </c>
      <c r="E5340" s="9" t="s">
        <v>6077</v>
      </c>
      <c r="F5340" s="5" t="s">
        <v>49</v>
      </c>
      <c r="G5340" s="5" t="s">
        <v>4</v>
      </c>
      <c r="H5340" s="5" t="s">
        <v>6083</v>
      </c>
      <c r="I5340" s="4" t="s">
        <v>6084</v>
      </c>
      <c r="J5340" s="5" t="s">
        <v>4</v>
      </c>
      <c r="K5340" s="5" t="s">
        <v>4</v>
      </c>
      <c r="L5340" s="5" t="s">
        <v>4</v>
      </c>
      <c r="M5340" s="5" t="s">
        <v>5</v>
      </c>
      <c r="N5340" s="5" t="s">
        <v>6085</v>
      </c>
      <c r="O5340" s="18">
        <v>44672</v>
      </c>
      <c r="P5340" s="5" t="s">
        <v>7</v>
      </c>
      <c r="Q5340" s="19">
        <v>54012</v>
      </c>
      <c r="R5340" s="19">
        <v>54012</v>
      </c>
      <c r="S5340" s="19">
        <v>0</v>
      </c>
      <c r="T5340" s="19">
        <v>0</v>
      </c>
    </row>
    <row r="5341" spans="1:20" outlineLevel="3" x14ac:dyDescent="0.35">
      <c r="H5341" s="1" t="s">
        <v>11922</v>
      </c>
      <c r="O5341" s="18"/>
      <c r="Q5341" s="19">
        <f>SUBTOTAL(9,Q5339:Q5340)</f>
        <v>169845</v>
      </c>
      <c r="R5341" s="19">
        <f>SUBTOTAL(9,R5339:R5340)</f>
        <v>169845</v>
      </c>
      <c r="S5341" s="19">
        <f>SUBTOTAL(9,S5339:S5340)</f>
        <v>0</v>
      </c>
      <c r="T5341" s="19">
        <f>SUBTOTAL(9,T5339:T5340)</f>
        <v>0</v>
      </c>
    </row>
    <row r="5342" spans="1:20" ht="29" outlineLevel="4" x14ac:dyDescent="0.35">
      <c r="A5342" s="9" t="s">
        <v>37</v>
      </c>
      <c r="B5342" s="9" t="s">
        <v>38</v>
      </c>
      <c r="C5342" s="12" t="s">
        <v>6076</v>
      </c>
      <c r="D5342" s="5" t="s">
        <v>6077</v>
      </c>
      <c r="E5342" s="9" t="s">
        <v>6077</v>
      </c>
      <c r="F5342" s="5" t="s">
        <v>41</v>
      </c>
      <c r="G5342" s="5" t="s">
        <v>4</v>
      </c>
      <c r="H5342" s="5" t="s">
        <v>6087</v>
      </c>
      <c r="I5342" s="4" t="s">
        <v>6088</v>
      </c>
      <c r="J5342" s="5" t="s">
        <v>4</v>
      </c>
      <c r="K5342" s="5" t="s">
        <v>4</v>
      </c>
      <c r="L5342" s="5" t="s">
        <v>4</v>
      </c>
      <c r="M5342" s="5" t="s">
        <v>5</v>
      </c>
      <c r="N5342" s="5" t="s">
        <v>6086</v>
      </c>
      <c r="O5342" s="18">
        <v>44690</v>
      </c>
      <c r="P5342" s="5" t="s">
        <v>7</v>
      </c>
      <c r="Q5342" s="19">
        <v>30671</v>
      </c>
      <c r="R5342" s="19">
        <v>30671</v>
      </c>
      <c r="S5342" s="19">
        <v>0</v>
      </c>
      <c r="T5342" s="19">
        <v>0</v>
      </c>
    </row>
    <row r="5343" spans="1:20" ht="29" outlineLevel="4" x14ac:dyDescent="0.35">
      <c r="A5343" s="9" t="s">
        <v>37</v>
      </c>
      <c r="B5343" s="9" t="s">
        <v>38</v>
      </c>
      <c r="C5343" s="12" t="s">
        <v>6076</v>
      </c>
      <c r="D5343" s="5" t="s">
        <v>6077</v>
      </c>
      <c r="E5343" s="9" t="s">
        <v>6077</v>
      </c>
      <c r="F5343" s="5" t="s">
        <v>41</v>
      </c>
      <c r="G5343" s="5" t="s">
        <v>4</v>
      </c>
      <c r="H5343" s="5" t="s">
        <v>6087</v>
      </c>
      <c r="I5343" s="4" t="s">
        <v>6088</v>
      </c>
      <c r="J5343" s="5" t="s">
        <v>4</v>
      </c>
      <c r="K5343" s="5" t="s">
        <v>4</v>
      </c>
      <c r="L5343" s="5" t="s">
        <v>4</v>
      </c>
      <c r="M5343" s="5" t="s">
        <v>5</v>
      </c>
      <c r="N5343" s="5" t="s">
        <v>6089</v>
      </c>
      <c r="O5343" s="18">
        <v>44733</v>
      </c>
      <c r="P5343" s="5" t="s">
        <v>7</v>
      </c>
      <c r="Q5343" s="19">
        <v>26180</v>
      </c>
      <c r="R5343" s="19">
        <v>26180</v>
      </c>
      <c r="S5343" s="19">
        <v>0</v>
      </c>
      <c r="T5343" s="19">
        <v>0</v>
      </c>
    </row>
    <row r="5344" spans="1:20" outlineLevel="3" x14ac:dyDescent="0.35">
      <c r="H5344" s="1" t="s">
        <v>11923</v>
      </c>
      <c r="O5344" s="18"/>
      <c r="Q5344" s="19">
        <f>SUBTOTAL(9,Q5342:Q5343)</f>
        <v>56851</v>
      </c>
      <c r="R5344" s="19">
        <f>SUBTOTAL(9,R5342:R5343)</f>
        <v>56851</v>
      </c>
      <c r="S5344" s="19">
        <f>SUBTOTAL(9,S5342:S5343)</f>
        <v>0</v>
      </c>
      <c r="T5344" s="19">
        <f>SUBTOTAL(9,T5342:T5343)</f>
        <v>0</v>
      </c>
    </row>
    <row r="5345" spans="1:20" ht="29" outlineLevel="4" x14ac:dyDescent="0.35">
      <c r="A5345" s="9" t="s">
        <v>37</v>
      </c>
      <c r="B5345" s="9" t="s">
        <v>38</v>
      </c>
      <c r="C5345" s="12" t="s">
        <v>6076</v>
      </c>
      <c r="D5345" s="5" t="s">
        <v>6077</v>
      </c>
      <c r="E5345" s="9" t="s">
        <v>6077</v>
      </c>
      <c r="F5345" s="5" t="s">
        <v>4</v>
      </c>
      <c r="G5345" s="5" t="s">
        <v>45</v>
      </c>
      <c r="H5345" s="5" t="s">
        <v>6091</v>
      </c>
      <c r="I5345" s="4" t="s">
        <v>6092</v>
      </c>
      <c r="J5345" s="5" t="s">
        <v>4</v>
      </c>
      <c r="K5345" s="5" t="s">
        <v>4</v>
      </c>
      <c r="L5345" s="5" t="s">
        <v>4</v>
      </c>
      <c r="M5345" s="5" t="s">
        <v>5</v>
      </c>
      <c r="N5345" s="5" t="s">
        <v>6090</v>
      </c>
      <c r="O5345" s="18">
        <v>44442</v>
      </c>
      <c r="P5345" s="5" t="s">
        <v>7</v>
      </c>
      <c r="Q5345" s="19">
        <v>763.7</v>
      </c>
      <c r="R5345" s="19">
        <v>0</v>
      </c>
      <c r="S5345" s="19">
        <v>763.7</v>
      </c>
      <c r="T5345" s="19">
        <v>0</v>
      </c>
    </row>
    <row r="5346" spans="1:20" ht="29" outlineLevel="4" x14ac:dyDescent="0.35">
      <c r="A5346" s="9" t="s">
        <v>37</v>
      </c>
      <c r="B5346" s="9" t="s">
        <v>38</v>
      </c>
      <c r="C5346" s="12" t="s">
        <v>6076</v>
      </c>
      <c r="D5346" s="5" t="s">
        <v>6077</v>
      </c>
      <c r="E5346" s="9" t="s">
        <v>6077</v>
      </c>
      <c r="F5346" s="5" t="s">
        <v>4</v>
      </c>
      <c r="G5346" s="5" t="s">
        <v>45</v>
      </c>
      <c r="H5346" s="5" t="s">
        <v>6091</v>
      </c>
      <c r="I5346" s="4" t="s">
        <v>6092</v>
      </c>
      <c r="J5346" s="5" t="s">
        <v>4</v>
      </c>
      <c r="K5346" s="5" t="s">
        <v>4</v>
      </c>
      <c r="L5346" s="5" t="s">
        <v>4</v>
      </c>
      <c r="M5346" s="5" t="s">
        <v>5</v>
      </c>
      <c r="N5346" s="5" t="s">
        <v>6093</v>
      </c>
      <c r="O5346" s="18">
        <v>44496</v>
      </c>
      <c r="P5346" s="5" t="s">
        <v>7</v>
      </c>
      <c r="Q5346" s="19">
        <v>621.71</v>
      </c>
      <c r="R5346" s="19">
        <v>0</v>
      </c>
      <c r="S5346" s="19">
        <v>621.71</v>
      </c>
      <c r="T5346" s="19">
        <v>0</v>
      </c>
    </row>
    <row r="5347" spans="1:20" ht="29" outlineLevel="4" x14ac:dyDescent="0.35">
      <c r="A5347" s="9" t="s">
        <v>37</v>
      </c>
      <c r="B5347" s="9" t="s">
        <v>38</v>
      </c>
      <c r="C5347" s="12" t="s">
        <v>6076</v>
      </c>
      <c r="D5347" s="5" t="s">
        <v>6077</v>
      </c>
      <c r="E5347" s="9" t="s">
        <v>6077</v>
      </c>
      <c r="F5347" s="5" t="s">
        <v>4</v>
      </c>
      <c r="G5347" s="5" t="s">
        <v>45</v>
      </c>
      <c r="H5347" s="5" t="s">
        <v>6091</v>
      </c>
      <c r="I5347" s="4" t="s">
        <v>6092</v>
      </c>
      <c r="J5347" s="5" t="s">
        <v>4</v>
      </c>
      <c r="K5347" s="5" t="s">
        <v>4</v>
      </c>
      <c r="L5347" s="5" t="s">
        <v>4</v>
      </c>
      <c r="M5347" s="5" t="s">
        <v>5</v>
      </c>
      <c r="N5347" s="5" t="s">
        <v>6094</v>
      </c>
      <c r="O5347" s="18">
        <v>44536</v>
      </c>
      <c r="P5347" s="5" t="s">
        <v>7</v>
      </c>
      <c r="Q5347" s="19">
        <v>612.07000000000005</v>
      </c>
      <c r="R5347" s="19">
        <v>0</v>
      </c>
      <c r="S5347" s="19">
        <v>612.07000000000005</v>
      </c>
      <c r="T5347" s="19">
        <v>0</v>
      </c>
    </row>
    <row r="5348" spans="1:20" ht="29" outlineLevel="4" x14ac:dyDescent="0.35">
      <c r="A5348" s="9" t="s">
        <v>37</v>
      </c>
      <c r="B5348" s="9" t="s">
        <v>38</v>
      </c>
      <c r="C5348" s="12" t="s">
        <v>6076</v>
      </c>
      <c r="D5348" s="5" t="s">
        <v>6077</v>
      </c>
      <c r="E5348" s="9" t="s">
        <v>6077</v>
      </c>
      <c r="F5348" s="5" t="s">
        <v>4</v>
      </c>
      <c r="G5348" s="5" t="s">
        <v>45</v>
      </c>
      <c r="H5348" s="5" t="s">
        <v>6091</v>
      </c>
      <c r="I5348" s="4" t="s">
        <v>6092</v>
      </c>
      <c r="J5348" s="5" t="s">
        <v>4</v>
      </c>
      <c r="K5348" s="5" t="s">
        <v>4</v>
      </c>
      <c r="L5348" s="5" t="s">
        <v>4</v>
      </c>
      <c r="M5348" s="5" t="s">
        <v>5</v>
      </c>
      <c r="N5348" s="5" t="s">
        <v>6095</v>
      </c>
      <c r="O5348" s="18">
        <v>44617</v>
      </c>
      <c r="P5348" s="5" t="s">
        <v>7</v>
      </c>
      <c r="Q5348" s="19">
        <v>707.82</v>
      </c>
      <c r="R5348" s="19">
        <v>0</v>
      </c>
      <c r="S5348" s="19">
        <v>707.82</v>
      </c>
      <c r="T5348" s="19">
        <v>0</v>
      </c>
    </row>
    <row r="5349" spans="1:20" ht="29" outlineLevel="4" x14ac:dyDescent="0.35">
      <c r="A5349" s="9" t="s">
        <v>37</v>
      </c>
      <c r="B5349" s="9" t="s">
        <v>38</v>
      </c>
      <c r="C5349" s="12" t="s">
        <v>6076</v>
      </c>
      <c r="D5349" s="5" t="s">
        <v>6077</v>
      </c>
      <c r="E5349" s="9" t="s">
        <v>6077</v>
      </c>
      <c r="F5349" s="5" t="s">
        <v>4</v>
      </c>
      <c r="G5349" s="5" t="s">
        <v>45</v>
      </c>
      <c r="H5349" s="5" t="s">
        <v>6091</v>
      </c>
      <c r="I5349" s="4" t="s">
        <v>6092</v>
      </c>
      <c r="J5349" s="5" t="s">
        <v>4</v>
      </c>
      <c r="K5349" s="5" t="s">
        <v>4</v>
      </c>
      <c r="L5349" s="5" t="s">
        <v>4</v>
      </c>
      <c r="M5349" s="5" t="s">
        <v>5</v>
      </c>
      <c r="N5349" s="5" t="s">
        <v>6096</v>
      </c>
      <c r="O5349" s="18">
        <v>44649</v>
      </c>
      <c r="P5349" s="5" t="s">
        <v>7</v>
      </c>
      <c r="Q5349" s="19">
        <v>719.87</v>
      </c>
      <c r="R5349" s="19">
        <v>0</v>
      </c>
      <c r="S5349" s="19">
        <v>719.87</v>
      </c>
      <c r="T5349" s="19">
        <v>0</v>
      </c>
    </row>
    <row r="5350" spans="1:20" ht="29" outlineLevel="4" x14ac:dyDescent="0.35">
      <c r="A5350" s="9" t="s">
        <v>37</v>
      </c>
      <c r="B5350" s="9" t="s">
        <v>38</v>
      </c>
      <c r="C5350" s="12" t="s">
        <v>6076</v>
      </c>
      <c r="D5350" s="5" t="s">
        <v>6077</v>
      </c>
      <c r="E5350" s="9" t="s">
        <v>6077</v>
      </c>
      <c r="F5350" s="5" t="s">
        <v>4</v>
      </c>
      <c r="G5350" s="5" t="s">
        <v>45</v>
      </c>
      <c r="H5350" s="5" t="s">
        <v>6091</v>
      </c>
      <c r="I5350" s="4" t="s">
        <v>6092</v>
      </c>
      <c r="J5350" s="5" t="s">
        <v>4</v>
      </c>
      <c r="K5350" s="5" t="s">
        <v>4</v>
      </c>
      <c r="L5350" s="5" t="s">
        <v>4</v>
      </c>
      <c r="M5350" s="5" t="s">
        <v>5</v>
      </c>
      <c r="N5350" s="5" t="s">
        <v>6097</v>
      </c>
      <c r="O5350" s="18">
        <v>44713</v>
      </c>
      <c r="P5350" s="5" t="s">
        <v>7</v>
      </c>
      <c r="Q5350" s="19">
        <v>1588.87</v>
      </c>
      <c r="R5350" s="19">
        <v>0</v>
      </c>
      <c r="S5350" s="19">
        <v>1588.87</v>
      </c>
      <c r="T5350" s="19">
        <v>0</v>
      </c>
    </row>
    <row r="5351" spans="1:20" ht="29" outlineLevel="4" x14ac:dyDescent="0.35">
      <c r="A5351" s="9" t="s">
        <v>37</v>
      </c>
      <c r="B5351" s="9" t="s">
        <v>38</v>
      </c>
      <c r="C5351" s="12" t="s">
        <v>6076</v>
      </c>
      <c r="D5351" s="5" t="s">
        <v>6077</v>
      </c>
      <c r="E5351" s="9" t="s">
        <v>6077</v>
      </c>
      <c r="F5351" s="5" t="s">
        <v>49</v>
      </c>
      <c r="G5351" s="5" t="s">
        <v>4</v>
      </c>
      <c r="H5351" s="5" t="s">
        <v>6091</v>
      </c>
      <c r="I5351" s="4" t="s">
        <v>6092</v>
      </c>
      <c r="J5351" s="5" t="s">
        <v>4</v>
      </c>
      <c r="K5351" s="5" t="s">
        <v>4</v>
      </c>
      <c r="L5351" s="5" t="s">
        <v>4</v>
      </c>
      <c r="M5351" s="5" t="s">
        <v>5</v>
      </c>
      <c r="N5351" s="5" t="s">
        <v>6090</v>
      </c>
      <c r="O5351" s="18">
        <v>44442</v>
      </c>
      <c r="P5351" s="5" t="s">
        <v>7</v>
      </c>
      <c r="Q5351" s="19">
        <v>12219.3</v>
      </c>
      <c r="R5351" s="19">
        <v>12219.3</v>
      </c>
      <c r="S5351" s="19">
        <v>0</v>
      </c>
      <c r="T5351" s="19">
        <v>0</v>
      </c>
    </row>
    <row r="5352" spans="1:20" ht="29" outlineLevel="4" x14ac:dyDescent="0.35">
      <c r="A5352" s="9" t="s">
        <v>37</v>
      </c>
      <c r="B5352" s="9" t="s">
        <v>38</v>
      </c>
      <c r="C5352" s="12" t="s">
        <v>6076</v>
      </c>
      <c r="D5352" s="5" t="s">
        <v>6077</v>
      </c>
      <c r="E5352" s="9" t="s">
        <v>6077</v>
      </c>
      <c r="F5352" s="5" t="s">
        <v>49</v>
      </c>
      <c r="G5352" s="5" t="s">
        <v>4</v>
      </c>
      <c r="H5352" s="5" t="s">
        <v>6091</v>
      </c>
      <c r="I5352" s="4" t="s">
        <v>6092</v>
      </c>
      <c r="J5352" s="5" t="s">
        <v>4</v>
      </c>
      <c r="K5352" s="5" t="s">
        <v>4</v>
      </c>
      <c r="L5352" s="5" t="s">
        <v>4</v>
      </c>
      <c r="M5352" s="5" t="s">
        <v>5</v>
      </c>
      <c r="N5352" s="5" t="s">
        <v>6093</v>
      </c>
      <c r="O5352" s="18">
        <v>44496</v>
      </c>
      <c r="P5352" s="5" t="s">
        <v>7</v>
      </c>
      <c r="Q5352" s="19">
        <v>9947.2900000000009</v>
      </c>
      <c r="R5352" s="19">
        <v>9947.2900000000009</v>
      </c>
      <c r="S5352" s="19">
        <v>0</v>
      </c>
      <c r="T5352" s="19">
        <v>0</v>
      </c>
    </row>
    <row r="5353" spans="1:20" ht="29" outlineLevel="4" x14ac:dyDescent="0.35">
      <c r="A5353" s="9" t="s">
        <v>37</v>
      </c>
      <c r="B5353" s="9" t="s">
        <v>38</v>
      </c>
      <c r="C5353" s="12" t="s">
        <v>6076</v>
      </c>
      <c r="D5353" s="5" t="s">
        <v>6077</v>
      </c>
      <c r="E5353" s="9" t="s">
        <v>6077</v>
      </c>
      <c r="F5353" s="5" t="s">
        <v>49</v>
      </c>
      <c r="G5353" s="5" t="s">
        <v>4</v>
      </c>
      <c r="H5353" s="5" t="s">
        <v>6091</v>
      </c>
      <c r="I5353" s="4" t="s">
        <v>6092</v>
      </c>
      <c r="J5353" s="5" t="s">
        <v>4</v>
      </c>
      <c r="K5353" s="5" t="s">
        <v>4</v>
      </c>
      <c r="L5353" s="5" t="s">
        <v>4</v>
      </c>
      <c r="M5353" s="5" t="s">
        <v>5</v>
      </c>
      <c r="N5353" s="5" t="s">
        <v>6094</v>
      </c>
      <c r="O5353" s="18">
        <v>44536</v>
      </c>
      <c r="P5353" s="5" t="s">
        <v>7</v>
      </c>
      <c r="Q5353" s="19">
        <v>9792.93</v>
      </c>
      <c r="R5353" s="19">
        <v>9792.93</v>
      </c>
      <c r="S5353" s="19">
        <v>0</v>
      </c>
      <c r="T5353" s="19">
        <v>0</v>
      </c>
    </row>
    <row r="5354" spans="1:20" ht="29" outlineLevel="4" x14ac:dyDescent="0.35">
      <c r="A5354" s="9" t="s">
        <v>37</v>
      </c>
      <c r="B5354" s="9" t="s">
        <v>38</v>
      </c>
      <c r="C5354" s="12" t="s">
        <v>6076</v>
      </c>
      <c r="D5354" s="5" t="s">
        <v>6077</v>
      </c>
      <c r="E5354" s="9" t="s">
        <v>6077</v>
      </c>
      <c r="F5354" s="5" t="s">
        <v>49</v>
      </c>
      <c r="G5354" s="5" t="s">
        <v>4</v>
      </c>
      <c r="H5354" s="5" t="s">
        <v>6091</v>
      </c>
      <c r="I5354" s="4" t="s">
        <v>6092</v>
      </c>
      <c r="J5354" s="5" t="s">
        <v>4</v>
      </c>
      <c r="K5354" s="5" t="s">
        <v>4</v>
      </c>
      <c r="L5354" s="5" t="s">
        <v>4</v>
      </c>
      <c r="M5354" s="5" t="s">
        <v>5</v>
      </c>
      <c r="N5354" s="5" t="s">
        <v>6095</v>
      </c>
      <c r="O5354" s="18">
        <v>44617</v>
      </c>
      <c r="P5354" s="5" t="s">
        <v>7</v>
      </c>
      <c r="Q5354" s="19">
        <v>11325.18</v>
      </c>
      <c r="R5354" s="19">
        <v>11325.18</v>
      </c>
      <c r="S5354" s="19">
        <v>0</v>
      </c>
      <c r="T5354" s="19">
        <v>0</v>
      </c>
    </row>
    <row r="5355" spans="1:20" ht="29" outlineLevel="4" x14ac:dyDescent="0.35">
      <c r="A5355" s="9" t="s">
        <v>37</v>
      </c>
      <c r="B5355" s="9" t="s">
        <v>38</v>
      </c>
      <c r="C5355" s="12" t="s">
        <v>6076</v>
      </c>
      <c r="D5355" s="5" t="s">
        <v>6077</v>
      </c>
      <c r="E5355" s="9" t="s">
        <v>6077</v>
      </c>
      <c r="F5355" s="5" t="s">
        <v>49</v>
      </c>
      <c r="G5355" s="5" t="s">
        <v>4</v>
      </c>
      <c r="H5355" s="5" t="s">
        <v>6091</v>
      </c>
      <c r="I5355" s="4" t="s">
        <v>6092</v>
      </c>
      <c r="J5355" s="5" t="s">
        <v>4</v>
      </c>
      <c r="K5355" s="5" t="s">
        <v>4</v>
      </c>
      <c r="L5355" s="5" t="s">
        <v>4</v>
      </c>
      <c r="M5355" s="5" t="s">
        <v>5</v>
      </c>
      <c r="N5355" s="5" t="s">
        <v>6096</v>
      </c>
      <c r="O5355" s="18">
        <v>44649</v>
      </c>
      <c r="P5355" s="5" t="s">
        <v>7</v>
      </c>
      <c r="Q5355" s="19">
        <v>11518.13</v>
      </c>
      <c r="R5355" s="19">
        <v>11518.13</v>
      </c>
      <c r="S5355" s="19">
        <v>0</v>
      </c>
      <c r="T5355" s="19">
        <v>0</v>
      </c>
    </row>
    <row r="5356" spans="1:20" ht="29" outlineLevel="4" x14ac:dyDescent="0.35">
      <c r="A5356" s="9" t="s">
        <v>37</v>
      </c>
      <c r="B5356" s="9" t="s">
        <v>38</v>
      </c>
      <c r="C5356" s="12" t="s">
        <v>6076</v>
      </c>
      <c r="D5356" s="5" t="s">
        <v>6077</v>
      </c>
      <c r="E5356" s="9" t="s">
        <v>6077</v>
      </c>
      <c r="F5356" s="5" t="s">
        <v>49</v>
      </c>
      <c r="G5356" s="5" t="s">
        <v>4</v>
      </c>
      <c r="H5356" s="5" t="s">
        <v>6091</v>
      </c>
      <c r="I5356" s="4" t="s">
        <v>6092</v>
      </c>
      <c r="J5356" s="5" t="s">
        <v>4</v>
      </c>
      <c r="K5356" s="5" t="s">
        <v>4</v>
      </c>
      <c r="L5356" s="5" t="s">
        <v>4</v>
      </c>
      <c r="M5356" s="5" t="s">
        <v>5</v>
      </c>
      <c r="N5356" s="5" t="s">
        <v>6097</v>
      </c>
      <c r="O5356" s="18">
        <v>44713</v>
      </c>
      <c r="P5356" s="5" t="s">
        <v>7</v>
      </c>
      <c r="Q5356" s="19">
        <v>25422.13</v>
      </c>
      <c r="R5356" s="19">
        <v>25422.13</v>
      </c>
      <c r="S5356" s="19">
        <v>0</v>
      </c>
      <c r="T5356" s="19">
        <v>0</v>
      </c>
    </row>
    <row r="5357" spans="1:20" outlineLevel="3" x14ac:dyDescent="0.35">
      <c r="H5357" s="1" t="s">
        <v>11924</v>
      </c>
      <c r="O5357" s="18"/>
      <c r="Q5357" s="19">
        <f>SUBTOTAL(9,Q5345:Q5356)</f>
        <v>85239</v>
      </c>
      <c r="R5357" s="19">
        <f>SUBTOTAL(9,R5345:R5356)</f>
        <v>80224.959999999992</v>
      </c>
      <c r="S5357" s="19">
        <f>SUBTOTAL(9,S5345:S5356)</f>
        <v>5014.04</v>
      </c>
      <c r="T5357" s="19">
        <f>SUBTOTAL(9,T5345:T5356)</f>
        <v>0</v>
      </c>
    </row>
    <row r="5358" spans="1:20" outlineLevel="2" x14ac:dyDescent="0.35">
      <c r="C5358" s="11" t="s">
        <v>10416</v>
      </c>
      <c r="O5358" s="18"/>
      <c r="Q5358" s="19">
        <f>SUBTOTAL(9,Q5334:Q5356)</f>
        <v>380318</v>
      </c>
      <c r="R5358" s="19">
        <f>SUBTOTAL(9,R5334:R5356)</f>
        <v>371281.14999999997</v>
      </c>
      <c r="S5358" s="19">
        <f>SUBTOTAL(9,S5334:S5356)</f>
        <v>9036.8499999999985</v>
      </c>
      <c r="T5358" s="19">
        <f>SUBTOTAL(9,T5334:T5356)</f>
        <v>0</v>
      </c>
    </row>
    <row r="5359" spans="1:20" ht="29" outlineLevel="4" x14ac:dyDescent="0.35">
      <c r="A5359" s="9" t="s">
        <v>526</v>
      </c>
      <c r="B5359" s="9" t="s">
        <v>527</v>
      </c>
      <c r="C5359" s="12" t="s">
        <v>6098</v>
      </c>
      <c r="D5359" s="5" t="s">
        <v>6099</v>
      </c>
      <c r="E5359" s="9" t="s">
        <v>6099</v>
      </c>
      <c r="F5359" s="5" t="s">
        <v>529</v>
      </c>
      <c r="G5359" s="5" t="s">
        <v>4</v>
      </c>
      <c r="H5359" s="5" t="s">
        <v>6102</v>
      </c>
      <c r="I5359" s="4" t="s">
        <v>12692</v>
      </c>
      <c r="J5359" s="5" t="s">
        <v>4</v>
      </c>
      <c r="K5359" s="5" t="s">
        <v>4</v>
      </c>
      <c r="L5359" s="5" t="s">
        <v>4</v>
      </c>
      <c r="M5359" s="5" t="s">
        <v>5</v>
      </c>
      <c r="N5359" s="5" t="s">
        <v>6100</v>
      </c>
      <c r="O5359" s="18">
        <v>44396</v>
      </c>
      <c r="P5359" s="5" t="s">
        <v>6101</v>
      </c>
      <c r="Q5359" s="19">
        <v>5814.21</v>
      </c>
      <c r="R5359" s="19">
        <v>5814.21</v>
      </c>
      <c r="S5359" s="19">
        <v>0</v>
      </c>
      <c r="T5359" s="19">
        <v>0</v>
      </c>
    </row>
    <row r="5360" spans="1:20" ht="29" outlineLevel="4" x14ac:dyDescent="0.35">
      <c r="A5360" s="9" t="s">
        <v>526</v>
      </c>
      <c r="B5360" s="9" t="s">
        <v>527</v>
      </c>
      <c r="C5360" s="12" t="s">
        <v>6098</v>
      </c>
      <c r="D5360" s="5" t="s">
        <v>6099</v>
      </c>
      <c r="E5360" s="9" t="s">
        <v>6099</v>
      </c>
      <c r="F5360" s="5" t="s">
        <v>529</v>
      </c>
      <c r="G5360" s="5" t="s">
        <v>4</v>
      </c>
      <c r="H5360" s="5" t="s">
        <v>6102</v>
      </c>
      <c r="I5360" s="4" t="s">
        <v>12692</v>
      </c>
      <c r="J5360" s="5" t="s">
        <v>4</v>
      </c>
      <c r="K5360" s="5" t="s">
        <v>4</v>
      </c>
      <c r="L5360" s="5" t="s">
        <v>4</v>
      </c>
      <c r="M5360" s="5" t="s">
        <v>5</v>
      </c>
      <c r="N5360" s="5" t="s">
        <v>6103</v>
      </c>
      <c r="O5360" s="18">
        <v>44427</v>
      </c>
      <c r="P5360" s="5" t="s">
        <v>6104</v>
      </c>
      <c r="Q5360" s="19">
        <v>11911.53</v>
      </c>
      <c r="R5360" s="19">
        <v>11911.53</v>
      </c>
      <c r="S5360" s="19">
        <v>0</v>
      </c>
      <c r="T5360" s="19">
        <v>0</v>
      </c>
    </row>
    <row r="5361" spans="1:20" ht="29" outlineLevel="4" x14ac:dyDescent="0.35">
      <c r="A5361" s="9" t="s">
        <v>526</v>
      </c>
      <c r="B5361" s="9" t="s">
        <v>527</v>
      </c>
      <c r="C5361" s="12" t="s">
        <v>6098</v>
      </c>
      <c r="D5361" s="5" t="s">
        <v>6099</v>
      </c>
      <c r="E5361" s="9" t="s">
        <v>6099</v>
      </c>
      <c r="F5361" s="5" t="s">
        <v>529</v>
      </c>
      <c r="G5361" s="5" t="s">
        <v>4</v>
      </c>
      <c r="H5361" s="5" t="s">
        <v>6102</v>
      </c>
      <c r="I5361" s="4" t="s">
        <v>12692</v>
      </c>
      <c r="J5361" s="5" t="s">
        <v>4</v>
      </c>
      <c r="K5361" s="5" t="s">
        <v>4</v>
      </c>
      <c r="L5361" s="5" t="s">
        <v>4</v>
      </c>
      <c r="M5361" s="5" t="s">
        <v>5</v>
      </c>
      <c r="N5361" s="5" t="s">
        <v>6105</v>
      </c>
      <c r="O5361" s="18">
        <v>44469</v>
      </c>
      <c r="P5361" s="5" t="s">
        <v>6106</v>
      </c>
      <c r="Q5361" s="19">
        <v>61777.45</v>
      </c>
      <c r="R5361" s="19">
        <v>61777.45</v>
      </c>
      <c r="S5361" s="19">
        <v>0</v>
      </c>
      <c r="T5361" s="19">
        <v>0</v>
      </c>
    </row>
    <row r="5362" spans="1:20" ht="29" outlineLevel="4" x14ac:dyDescent="0.35">
      <c r="A5362" s="9" t="s">
        <v>526</v>
      </c>
      <c r="B5362" s="9" t="s">
        <v>527</v>
      </c>
      <c r="C5362" s="12" t="s">
        <v>6098</v>
      </c>
      <c r="D5362" s="5" t="s">
        <v>6099</v>
      </c>
      <c r="E5362" s="9" t="s">
        <v>6099</v>
      </c>
      <c r="F5362" s="5" t="s">
        <v>529</v>
      </c>
      <c r="G5362" s="5" t="s">
        <v>4</v>
      </c>
      <c r="H5362" s="5" t="s">
        <v>6102</v>
      </c>
      <c r="I5362" s="4" t="s">
        <v>12692</v>
      </c>
      <c r="J5362" s="5" t="s">
        <v>4</v>
      </c>
      <c r="K5362" s="5" t="s">
        <v>4</v>
      </c>
      <c r="L5362" s="5" t="s">
        <v>4</v>
      </c>
      <c r="M5362" s="5" t="s">
        <v>5</v>
      </c>
      <c r="N5362" s="5" t="s">
        <v>6107</v>
      </c>
      <c r="O5362" s="18">
        <v>44487</v>
      </c>
      <c r="P5362" s="5" t="s">
        <v>6108</v>
      </c>
      <c r="Q5362" s="19">
        <v>5660.72</v>
      </c>
      <c r="R5362" s="19">
        <v>5660.72</v>
      </c>
      <c r="S5362" s="19">
        <v>0</v>
      </c>
      <c r="T5362" s="19">
        <v>0</v>
      </c>
    </row>
    <row r="5363" spans="1:20" ht="29" outlineLevel="4" x14ac:dyDescent="0.35">
      <c r="A5363" s="9" t="s">
        <v>526</v>
      </c>
      <c r="B5363" s="9" t="s">
        <v>527</v>
      </c>
      <c r="C5363" s="12" t="s">
        <v>6098</v>
      </c>
      <c r="D5363" s="5" t="s">
        <v>6099</v>
      </c>
      <c r="E5363" s="9" t="s">
        <v>6099</v>
      </c>
      <c r="F5363" s="5" t="s">
        <v>529</v>
      </c>
      <c r="G5363" s="5" t="s">
        <v>4</v>
      </c>
      <c r="H5363" s="5" t="s">
        <v>6102</v>
      </c>
      <c r="I5363" s="4" t="s">
        <v>12692</v>
      </c>
      <c r="J5363" s="5" t="s">
        <v>4</v>
      </c>
      <c r="K5363" s="5" t="s">
        <v>4</v>
      </c>
      <c r="L5363" s="5" t="s">
        <v>4</v>
      </c>
      <c r="M5363" s="5" t="s">
        <v>5</v>
      </c>
      <c r="N5363" s="5" t="s">
        <v>6109</v>
      </c>
      <c r="O5363" s="18">
        <v>44536</v>
      </c>
      <c r="P5363" s="5" t="s">
        <v>6110</v>
      </c>
      <c r="Q5363" s="19">
        <v>19778.18</v>
      </c>
      <c r="R5363" s="19">
        <v>19778.18</v>
      </c>
      <c r="S5363" s="19">
        <v>0</v>
      </c>
      <c r="T5363" s="19">
        <v>0</v>
      </c>
    </row>
    <row r="5364" spans="1:20" outlineLevel="3" x14ac:dyDescent="0.35">
      <c r="H5364" s="1" t="s">
        <v>11925</v>
      </c>
      <c r="O5364" s="18"/>
      <c r="Q5364" s="19">
        <f>SUBTOTAL(9,Q5359:Q5363)</f>
        <v>104942.09</v>
      </c>
      <c r="R5364" s="19">
        <f>SUBTOTAL(9,R5359:R5363)</f>
        <v>104942.09</v>
      </c>
      <c r="S5364" s="19">
        <f>SUBTOTAL(9,S5359:S5363)</f>
        <v>0</v>
      </c>
      <c r="T5364" s="19">
        <f>SUBTOTAL(9,T5359:T5363)</f>
        <v>0</v>
      </c>
    </row>
    <row r="5365" spans="1:20" ht="29" outlineLevel="4" x14ac:dyDescent="0.35">
      <c r="A5365" s="9" t="s">
        <v>526</v>
      </c>
      <c r="B5365" s="9" t="s">
        <v>527</v>
      </c>
      <c r="C5365" s="12" t="s">
        <v>6098</v>
      </c>
      <c r="D5365" s="5" t="s">
        <v>6099</v>
      </c>
      <c r="E5365" s="9" t="s">
        <v>6099</v>
      </c>
      <c r="F5365" s="5" t="s">
        <v>529</v>
      </c>
      <c r="G5365" s="5" t="s">
        <v>4</v>
      </c>
      <c r="H5365" s="5" t="s">
        <v>6113</v>
      </c>
      <c r="I5365" s="4" t="s">
        <v>6114</v>
      </c>
      <c r="J5365" s="5" t="s">
        <v>4</v>
      </c>
      <c r="K5365" s="5" t="s">
        <v>4</v>
      </c>
      <c r="L5365" s="5" t="s">
        <v>4</v>
      </c>
      <c r="M5365" s="5" t="s">
        <v>5</v>
      </c>
      <c r="N5365" s="5" t="s">
        <v>6111</v>
      </c>
      <c r="O5365" s="18">
        <v>44571</v>
      </c>
      <c r="P5365" s="5" t="s">
        <v>6112</v>
      </c>
      <c r="Q5365" s="19">
        <v>2540.25</v>
      </c>
      <c r="R5365" s="19">
        <v>2540.25</v>
      </c>
      <c r="S5365" s="19">
        <v>0</v>
      </c>
      <c r="T5365" s="19">
        <v>0</v>
      </c>
    </row>
    <row r="5366" spans="1:20" ht="29" outlineLevel="4" x14ac:dyDescent="0.35">
      <c r="A5366" s="9" t="s">
        <v>526</v>
      </c>
      <c r="B5366" s="9" t="s">
        <v>527</v>
      </c>
      <c r="C5366" s="12" t="s">
        <v>6098</v>
      </c>
      <c r="D5366" s="5" t="s">
        <v>6099</v>
      </c>
      <c r="E5366" s="9" t="s">
        <v>6099</v>
      </c>
      <c r="F5366" s="5" t="s">
        <v>529</v>
      </c>
      <c r="G5366" s="5" t="s">
        <v>4</v>
      </c>
      <c r="H5366" s="5" t="s">
        <v>6113</v>
      </c>
      <c r="I5366" s="4" t="s">
        <v>6114</v>
      </c>
      <c r="J5366" s="5" t="s">
        <v>4</v>
      </c>
      <c r="K5366" s="5" t="s">
        <v>4</v>
      </c>
      <c r="L5366" s="5" t="s">
        <v>4</v>
      </c>
      <c r="M5366" s="5" t="s">
        <v>5</v>
      </c>
      <c r="N5366" s="5" t="s">
        <v>6115</v>
      </c>
      <c r="O5366" s="18">
        <v>44581</v>
      </c>
      <c r="P5366" s="5" t="s">
        <v>6116</v>
      </c>
      <c r="Q5366" s="19">
        <v>5815.43</v>
      </c>
      <c r="R5366" s="19">
        <v>5815.43</v>
      </c>
      <c r="S5366" s="19">
        <v>0</v>
      </c>
      <c r="T5366" s="19">
        <v>0</v>
      </c>
    </row>
    <row r="5367" spans="1:20" ht="29" outlineLevel="4" x14ac:dyDescent="0.35">
      <c r="A5367" s="9" t="s">
        <v>526</v>
      </c>
      <c r="B5367" s="9" t="s">
        <v>527</v>
      </c>
      <c r="C5367" s="12" t="s">
        <v>6098</v>
      </c>
      <c r="D5367" s="5" t="s">
        <v>6099</v>
      </c>
      <c r="E5367" s="9" t="s">
        <v>6099</v>
      </c>
      <c r="F5367" s="5" t="s">
        <v>529</v>
      </c>
      <c r="G5367" s="5" t="s">
        <v>4</v>
      </c>
      <c r="H5367" s="5" t="s">
        <v>6113</v>
      </c>
      <c r="I5367" s="4" t="s">
        <v>6114</v>
      </c>
      <c r="J5367" s="5" t="s">
        <v>4</v>
      </c>
      <c r="K5367" s="5" t="s">
        <v>4</v>
      </c>
      <c r="L5367" s="5" t="s">
        <v>4</v>
      </c>
      <c r="M5367" s="5" t="s">
        <v>5</v>
      </c>
      <c r="N5367" s="5" t="s">
        <v>6117</v>
      </c>
      <c r="O5367" s="18">
        <v>44655</v>
      </c>
      <c r="P5367" s="5" t="s">
        <v>6118</v>
      </c>
      <c r="Q5367" s="19">
        <v>8310.1</v>
      </c>
      <c r="R5367" s="19">
        <v>8310.1</v>
      </c>
      <c r="S5367" s="19">
        <v>0</v>
      </c>
      <c r="T5367" s="19">
        <v>0</v>
      </c>
    </row>
    <row r="5368" spans="1:20" ht="29" outlineLevel="4" x14ac:dyDescent="0.35">
      <c r="A5368" s="9" t="s">
        <v>526</v>
      </c>
      <c r="B5368" s="9" t="s">
        <v>527</v>
      </c>
      <c r="C5368" s="12" t="s">
        <v>6098</v>
      </c>
      <c r="D5368" s="5" t="s">
        <v>6099</v>
      </c>
      <c r="E5368" s="9" t="s">
        <v>6099</v>
      </c>
      <c r="F5368" s="5" t="s">
        <v>529</v>
      </c>
      <c r="G5368" s="5" t="s">
        <v>4</v>
      </c>
      <c r="H5368" s="5" t="s">
        <v>6113</v>
      </c>
      <c r="I5368" s="4" t="s">
        <v>6114</v>
      </c>
      <c r="J5368" s="5" t="s">
        <v>4</v>
      </c>
      <c r="K5368" s="5" t="s">
        <v>4</v>
      </c>
      <c r="L5368" s="5" t="s">
        <v>4</v>
      </c>
      <c r="M5368" s="5" t="s">
        <v>5</v>
      </c>
      <c r="N5368" s="5" t="s">
        <v>6119</v>
      </c>
      <c r="O5368" s="18">
        <v>44665</v>
      </c>
      <c r="P5368" s="5" t="s">
        <v>6120</v>
      </c>
      <c r="Q5368" s="19">
        <v>4894.1099999999997</v>
      </c>
      <c r="R5368" s="19">
        <v>4894.1099999999997</v>
      </c>
      <c r="S5368" s="19">
        <v>0</v>
      </c>
      <c r="T5368" s="19">
        <v>0</v>
      </c>
    </row>
    <row r="5369" spans="1:20" ht="29" outlineLevel="4" x14ac:dyDescent="0.35">
      <c r="A5369" s="9" t="s">
        <v>526</v>
      </c>
      <c r="B5369" s="9" t="s">
        <v>527</v>
      </c>
      <c r="C5369" s="12" t="s">
        <v>6098</v>
      </c>
      <c r="D5369" s="5" t="s">
        <v>6099</v>
      </c>
      <c r="E5369" s="9" t="s">
        <v>6099</v>
      </c>
      <c r="F5369" s="5" t="s">
        <v>529</v>
      </c>
      <c r="G5369" s="5" t="s">
        <v>4</v>
      </c>
      <c r="H5369" s="5" t="s">
        <v>6113</v>
      </c>
      <c r="I5369" s="4" t="s">
        <v>6114</v>
      </c>
      <c r="J5369" s="5" t="s">
        <v>4</v>
      </c>
      <c r="K5369" s="5" t="s">
        <v>4</v>
      </c>
      <c r="L5369" s="5" t="s">
        <v>4</v>
      </c>
      <c r="M5369" s="5" t="s">
        <v>5</v>
      </c>
      <c r="N5369" s="5" t="s">
        <v>6121</v>
      </c>
      <c r="O5369" s="18">
        <v>44676</v>
      </c>
      <c r="P5369" s="5" t="s">
        <v>6122</v>
      </c>
      <c r="Q5369" s="19">
        <v>5523.94</v>
      </c>
      <c r="R5369" s="19">
        <v>5523.94</v>
      </c>
      <c r="S5369" s="19">
        <v>0</v>
      </c>
      <c r="T5369" s="19">
        <v>0</v>
      </c>
    </row>
    <row r="5370" spans="1:20" ht="29" outlineLevel="4" x14ac:dyDescent="0.35">
      <c r="A5370" s="9" t="s">
        <v>526</v>
      </c>
      <c r="B5370" s="9" t="s">
        <v>527</v>
      </c>
      <c r="C5370" s="12" t="s">
        <v>6098</v>
      </c>
      <c r="D5370" s="5" t="s">
        <v>6099</v>
      </c>
      <c r="E5370" s="9" t="s">
        <v>6099</v>
      </c>
      <c r="F5370" s="5" t="s">
        <v>529</v>
      </c>
      <c r="G5370" s="5" t="s">
        <v>4</v>
      </c>
      <c r="H5370" s="5" t="s">
        <v>6113</v>
      </c>
      <c r="I5370" s="4" t="s">
        <v>6114</v>
      </c>
      <c r="J5370" s="5" t="s">
        <v>4</v>
      </c>
      <c r="K5370" s="5" t="s">
        <v>4</v>
      </c>
      <c r="L5370" s="5" t="s">
        <v>4</v>
      </c>
      <c r="M5370" s="5" t="s">
        <v>5</v>
      </c>
      <c r="N5370" s="5" t="s">
        <v>6123</v>
      </c>
      <c r="O5370" s="18">
        <v>44690</v>
      </c>
      <c r="P5370" s="5" t="s">
        <v>6124</v>
      </c>
      <c r="Q5370" s="19">
        <v>3241.94</v>
      </c>
      <c r="R5370" s="19">
        <v>3241.94</v>
      </c>
      <c r="S5370" s="19">
        <v>0</v>
      </c>
      <c r="T5370" s="19">
        <v>0</v>
      </c>
    </row>
    <row r="5371" spans="1:20" ht="29" outlineLevel="4" x14ac:dyDescent="0.35">
      <c r="A5371" s="9" t="s">
        <v>526</v>
      </c>
      <c r="B5371" s="9" t="s">
        <v>527</v>
      </c>
      <c r="C5371" s="12" t="s">
        <v>6098</v>
      </c>
      <c r="D5371" s="5" t="s">
        <v>6099</v>
      </c>
      <c r="E5371" s="9" t="s">
        <v>6099</v>
      </c>
      <c r="F5371" s="5" t="s">
        <v>529</v>
      </c>
      <c r="G5371" s="5" t="s">
        <v>4</v>
      </c>
      <c r="H5371" s="5" t="s">
        <v>6113</v>
      </c>
      <c r="I5371" s="4" t="s">
        <v>6114</v>
      </c>
      <c r="J5371" s="5" t="s">
        <v>4</v>
      </c>
      <c r="K5371" s="5" t="s">
        <v>4</v>
      </c>
      <c r="L5371" s="5" t="s">
        <v>4</v>
      </c>
      <c r="M5371" s="5" t="s">
        <v>5</v>
      </c>
      <c r="N5371" s="5" t="s">
        <v>6125</v>
      </c>
      <c r="O5371" s="18">
        <v>44728</v>
      </c>
      <c r="P5371" s="5" t="s">
        <v>6126</v>
      </c>
      <c r="Q5371" s="19">
        <v>5920.03</v>
      </c>
      <c r="R5371" s="19">
        <v>5920.03</v>
      </c>
      <c r="S5371" s="19">
        <v>0</v>
      </c>
      <c r="T5371" s="19">
        <v>0</v>
      </c>
    </row>
    <row r="5372" spans="1:20" ht="29" outlineLevel="4" x14ac:dyDescent="0.35">
      <c r="A5372" s="9" t="s">
        <v>526</v>
      </c>
      <c r="B5372" s="9" t="s">
        <v>527</v>
      </c>
      <c r="C5372" s="12" t="s">
        <v>6098</v>
      </c>
      <c r="D5372" s="5" t="s">
        <v>6099</v>
      </c>
      <c r="E5372" s="9" t="s">
        <v>6099</v>
      </c>
      <c r="F5372" s="5" t="s">
        <v>529</v>
      </c>
      <c r="G5372" s="5" t="s">
        <v>4</v>
      </c>
      <c r="H5372" s="5" t="s">
        <v>6113</v>
      </c>
      <c r="I5372" s="4" t="s">
        <v>6114</v>
      </c>
      <c r="J5372" s="5" t="s">
        <v>4</v>
      </c>
      <c r="K5372" s="5" t="s">
        <v>4</v>
      </c>
      <c r="L5372" s="5" t="s">
        <v>4</v>
      </c>
      <c r="M5372" s="5" t="s">
        <v>5</v>
      </c>
      <c r="N5372" s="5" t="s">
        <v>6127</v>
      </c>
      <c r="O5372" s="18">
        <v>44739</v>
      </c>
      <c r="P5372" s="5" t="s">
        <v>6128</v>
      </c>
      <c r="Q5372" s="19">
        <v>5654.87</v>
      </c>
      <c r="R5372" s="19">
        <v>5654.87</v>
      </c>
      <c r="S5372" s="19">
        <v>0</v>
      </c>
      <c r="T5372" s="19">
        <v>0</v>
      </c>
    </row>
    <row r="5373" spans="1:20" outlineLevel="3" x14ac:dyDescent="0.35">
      <c r="H5373" s="1" t="s">
        <v>11926</v>
      </c>
      <c r="O5373" s="18"/>
      <c r="Q5373" s="19">
        <f>SUBTOTAL(9,Q5365:Q5372)</f>
        <v>41900.67</v>
      </c>
      <c r="R5373" s="19">
        <f>SUBTOTAL(9,R5365:R5372)</f>
        <v>41900.67</v>
      </c>
      <c r="S5373" s="19">
        <f>SUBTOTAL(9,S5365:S5372)</f>
        <v>0</v>
      </c>
      <c r="T5373" s="19">
        <f>SUBTOTAL(9,T5365:T5372)</f>
        <v>0</v>
      </c>
    </row>
    <row r="5374" spans="1:20" outlineLevel="4" x14ac:dyDescent="0.35">
      <c r="A5374" s="9" t="s">
        <v>104</v>
      </c>
      <c r="C5374" s="12" t="s">
        <v>6098</v>
      </c>
      <c r="D5374" s="5" t="s">
        <v>6129</v>
      </c>
      <c r="E5374" s="9" t="s">
        <v>6129</v>
      </c>
      <c r="F5374" s="5" t="s">
        <v>4</v>
      </c>
      <c r="G5374" s="5" t="s">
        <v>106</v>
      </c>
      <c r="H5374" s="5" t="s">
        <v>108</v>
      </c>
      <c r="I5374" s="20" t="s">
        <v>12479</v>
      </c>
      <c r="J5374" s="5" t="s">
        <v>4</v>
      </c>
      <c r="K5374" s="5" t="s">
        <v>4</v>
      </c>
      <c r="L5374" s="5" t="s">
        <v>4</v>
      </c>
      <c r="M5374" s="5" t="s">
        <v>5</v>
      </c>
      <c r="N5374" s="5" t="s">
        <v>6130</v>
      </c>
      <c r="O5374" s="18">
        <v>44539</v>
      </c>
      <c r="P5374" s="5" t="s">
        <v>7</v>
      </c>
      <c r="Q5374" s="19">
        <v>87514</v>
      </c>
      <c r="R5374" s="19">
        <v>0</v>
      </c>
      <c r="S5374" s="19">
        <v>87514</v>
      </c>
      <c r="T5374" s="19">
        <v>0</v>
      </c>
    </row>
    <row r="5375" spans="1:20" outlineLevel="3" x14ac:dyDescent="0.35">
      <c r="B5375" s="9" t="s">
        <v>105</v>
      </c>
      <c r="H5375" s="1" t="s">
        <v>10932</v>
      </c>
      <c r="O5375" s="18"/>
      <c r="Q5375" s="19">
        <f>SUBTOTAL(9,Q5374:Q5374)</f>
        <v>87514</v>
      </c>
      <c r="R5375" s="19">
        <f>SUBTOTAL(9,R5374:R5374)</f>
        <v>0</v>
      </c>
      <c r="S5375" s="19">
        <f>SUBTOTAL(9,S5374:S5374)</f>
        <v>87514</v>
      </c>
      <c r="T5375" s="19">
        <f>SUBTOTAL(9,T5374:T5374)</f>
        <v>0</v>
      </c>
    </row>
    <row r="5376" spans="1:20" outlineLevel="4" x14ac:dyDescent="0.35">
      <c r="A5376" s="9" t="s">
        <v>104</v>
      </c>
      <c r="C5376" s="12" t="s">
        <v>6098</v>
      </c>
      <c r="D5376" s="5" t="s">
        <v>6129</v>
      </c>
      <c r="E5376" s="9" t="s">
        <v>6129</v>
      </c>
      <c r="F5376" s="5" t="s">
        <v>4</v>
      </c>
      <c r="G5376" s="5" t="s">
        <v>106</v>
      </c>
      <c r="H5376" s="5" t="s">
        <v>109</v>
      </c>
      <c r="I5376" s="20" t="s">
        <v>12480</v>
      </c>
      <c r="J5376" s="5" t="s">
        <v>4</v>
      </c>
      <c r="K5376" s="5" t="s">
        <v>4</v>
      </c>
      <c r="L5376" s="5" t="s">
        <v>4</v>
      </c>
      <c r="M5376" s="5" t="s">
        <v>5</v>
      </c>
      <c r="N5376" s="5" t="s">
        <v>6130</v>
      </c>
      <c r="O5376" s="18">
        <v>44539</v>
      </c>
      <c r="P5376" s="5" t="s">
        <v>7</v>
      </c>
      <c r="Q5376" s="19">
        <v>73732</v>
      </c>
      <c r="R5376" s="19">
        <v>0</v>
      </c>
      <c r="S5376" s="19">
        <v>73732</v>
      </c>
      <c r="T5376" s="19">
        <v>0</v>
      </c>
    </row>
    <row r="5377" spans="1:20" outlineLevel="3" x14ac:dyDescent="0.35">
      <c r="B5377" s="9" t="s">
        <v>105</v>
      </c>
      <c r="H5377" s="1" t="s">
        <v>10933</v>
      </c>
      <c r="O5377" s="18"/>
      <c r="Q5377" s="19">
        <f>SUBTOTAL(9,Q5376:Q5376)</f>
        <v>73732</v>
      </c>
      <c r="R5377" s="19">
        <f>SUBTOTAL(9,R5376:R5376)</f>
        <v>0</v>
      </c>
      <c r="S5377" s="19">
        <f>SUBTOTAL(9,S5376:S5376)</f>
        <v>73732</v>
      </c>
      <c r="T5377" s="19">
        <f>SUBTOTAL(9,T5376:T5376)</f>
        <v>0</v>
      </c>
    </row>
    <row r="5378" spans="1:20" outlineLevel="4" x14ac:dyDescent="0.35">
      <c r="A5378" s="9" t="s">
        <v>104</v>
      </c>
      <c r="B5378" s="9" t="s">
        <v>105</v>
      </c>
      <c r="C5378" s="12" t="s">
        <v>6098</v>
      </c>
      <c r="D5378" s="5" t="s">
        <v>6129</v>
      </c>
      <c r="E5378" s="9" t="s">
        <v>6129</v>
      </c>
      <c r="F5378" s="5" t="s">
        <v>4</v>
      </c>
      <c r="G5378" s="5" t="s">
        <v>106</v>
      </c>
      <c r="H5378" s="5" t="s">
        <v>110</v>
      </c>
      <c r="I5378" s="20" t="s">
        <v>12481</v>
      </c>
      <c r="J5378" s="5" t="s">
        <v>4</v>
      </c>
      <c r="K5378" s="5" t="s">
        <v>4</v>
      </c>
      <c r="L5378" s="5" t="s">
        <v>4</v>
      </c>
      <c r="M5378" s="5" t="s">
        <v>5</v>
      </c>
      <c r="N5378" s="5" t="s">
        <v>6130</v>
      </c>
      <c r="O5378" s="18">
        <v>44539</v>
      </c>
      <c r="P5378" s="5" t="s">
        <v>7</v>
      </c>
      <c r="Q5378" s="19">
        <v>15630</v>
      </c>
      <c r="R5378" s="19">
        <v>0</v>
      </c>
      <c r="S5378" s="19">
        <v>15630</v>
      </c>
      <c r="T5378" s="19">
        <v>0</v>
      </c>
    </row>
    <row r="5379" spans="1:20" outlineLevel="3" x14ac:dyDescent="0.35">
      <c r="H5379" s="1" t="s">
        <v>10934</v>
      </c>
      <c r="O5379" s="18"/>
      <c r="Q5379" s="19">
        <f>SUBTOTAL(9,Q5378:Q5378)</f>
        <v>15630</v>
      </c>
      <c r="R5379" s="19">
        <f>SUBTOTAL(9,R5378:R5378)</f>
        <v>0</v>
      </c>
      <c r="S5379" s="19">
        <f>SUBTOTAL(9,S5378:S5378)</f>
        <v>15630</v>
      </c>
      <c r="T5379" s="19">
        <f>SUBTOTAL(9,T5378:T5378)</f>
        <v>0</v>
      </c>
    </row>
    <row r="5380" spans="1:20" outlineLevel="2" x14ac:dyDescent="0.35">
      <c r="C5380" s="11" t="s">
        <v>10417</v>
      </c>
      <c r="O5380" s="18"/>
      <c r="Q5380" s="19">
        <f>SUBTOTAL(9,Q5359:Q5378)</f>
        <v>323718.76</v>
      </c>
      <c r="R5380" s="19">
        <f>SUBTOTAL(9,R5359:R5378)</f>
        <v>146842.75999999998</v>
      </c>
      <c r="S5380" s="19">
        <f>SUBTOTAL(9,S5359:S5378)</f>
        <v>176876</v>
      </c>
      <c r="T5380" s="19">
        <f>SUBTOTAL(9,T5359:T5378)</f>
        <v>0</v>
      </c>
    </row>
    <row r="5381" spans="1:20" s="10" customFormat="1" ht="43.5" outlineLevel="4" x14ac:dyDescent="0.35">
      <c r="A5381" s="10" t="s">
        <v>74</v>
      </c>
      <c r="B5381" s="10" t="s">
        <v>75</v>
      </c>
      <c r="C5381" s="15" t="s">
        <v>6131</v>
      </c>
      <c r="D5381" s="7" t="s">
        <v>6132</v>
      </c>
      <c r="E5381" s="10" t="s">
        <v>6132</v>
      </c>
      <c r="F5381" s="7" t="s">
        <v>4</v>
      </c>
      <c r="G5381" s="7" t="s">
        <v>729</v>
      </c>
      <c r="H5381" s="7" t="s">
        <v>6134</v>
      </c>
      <c r="I5381" s="6" t="s">
        <v>6135</v>
      </c>
      <c r="J5381" s="7" t="s">
        <v>4</v>
      </c>
      <c r="K5381" s="7" t="s">
        <v>4</v>
      </c>
      <c r="L5381" s="7" t="s">
        <v>4</v>
      </c>
      <c r="M5381" s="7" t="s">
        <v>5</v>
      </c>
      <c r="N5381" s="7" t="s">
        <v>6133</v>
      </c>
      <c r="O5381" s="21">
        <v>44405</v>
      </c>
      <c r="P5381" s="7" t="s">
        <v>7</v>
      </c>
      <c r="Q5381" s="22">
        <v>14684</v>
      </c>
      <c r="R5381" s="22">
        <v>0</v>
      </c>
      <c r="S5381" s="22">
        <v>14684</v>
      </c>
      <c r="T5381" s="22">
        <v>0</v>
      </c>
    </row>
    <row r="5382" spans="1:20" ht="43.5" outlineLevel="4" x14ac:dyDescent="0.35">
      <c r="A5382" s="9" t="s">
        <v>74</v>
      </c>
      <c r="B5382" s="9" t="s">
        <v>75</v>
      </c>
      <c r="C5382" s="12" t="s">
        <v>6131</v>
      </c>
      <c r="D5382" s="5" t="s">
        <v>6132</v>
      </c>
      <c r="E5382" s="9" t="s">
        <v>6132</v>
      </c>
      <c r="F5382" s="5" t="s">
        <v>4</v>
      </c>
      <c r="G5382" s="7" t="s">
        <v>729</v>
      </c>
      <c r="H5382" s="5" t="s">
        <v>6134</v>
      </c>
      <c r="I5382" s="4" t="s">
        <v>6135</v>
      </c>
      <c r="J5382" s="5" t="s">
        <v>4</v>
      </c>
      <c r="K5382" s="5" t="s">
        <v>4</v>
      </c>
      <c r="L5382" s="5" t="s">
        <v>4</v>
      </c>
      <c r="M5382" s="5" t="s">
        <v>5</v>
      </c>
      <c r="N5382" s="5" t="s">
        <v>6136</v>
      </c>
      <c r="O5382" s="18">
        <v>44433</v>
      </c>
      <c r="P5382" s="5" t="s">
        <v>7</v>
      </c>
      <c r="Q5382" s="19">
        <v>19237</v>
      </c>
      <c r="R5382" s="19">
        <v>0</v>
      </c>
      <c r="S5382" s="19">
        <v>19237</v>
      </c>
      <c r="T5382" s="19">
        <v>0</v>
      </c>
    </row>
    <row r="5383" spans="1:20" ht="43.5" outlineLevel="4" x14ac:dyDescent="0.35">
      <c r="A5383" s="9" t="s">
        <v>74</v>
      </c>
      <c r="B5383" s="9" t="s">
        <v>75</v>
      </c>
      <c r="C5383" s="12" t="s">
        <v>6131</v>
      </c>
      <c r="D5383" s="5" t="s">
        <v>6132</v>
      </c>
      <c r="E5383" s="9" t="s">
        <v>6132</v>
      </c>
      <c r="F5383" s="5" t="s">
        <v>4</v>
      </c>
      <c r="G5383" s="7" t="s">
        <v>729</v>
      </c>
      <c r="H5383" s="5" t="s">
        <v>6134</v>
      </c>
      <c r="I5383" s="4" t="s">
        <v>6135</v>
      </c>
      <c r="J5383" s="5" t="s">
        <v>4</v>
      </c>
      <c r="K5383" s="5" t="s">
        <v>4</v>
      </c>
      <c r="L5383" s="5" t="s">
        <v>4</v>
      </c>
      <c r="M5383" s="5" t="s">
        <v>5</v>
      </c>
      <c r="N5383" s="5" t="s">
        <v>6137</v>
      </c>
      <c r="O5383" s="18">
        <v>44469</v>
      </c>
      <c r="P5383" s="5" t="s">
        <v>7</v>
      </c>
      <c r="Q5383" s="19">
        <v>30565</v>
      </c>
      <c r="R5383" s="19">
        <v>0</v>
      </c>
      <c r="S5383" s="19">
        <v>30565</v>
      </c>
      <c r="T5383" s="19">
        <v>0</v>
      </c>
    </row>
    <row r="5384" spans="1:20" ht="43.5" outlineLevel="4" x14ac:dyDescent="0.35">
      <c r="A5384" s="9" t="s">
        <v>74</v>
      </c>
      <c r="B5384" s="9" t="s">
        <v>75</v>
      </c>
      <c r="C5384" s="12" t="s">
        <v>6131</v>
      </c>
      <c r="D5384" s="5" t="s">
        <v>6132</v>
      </c>
      <c r="E5384" s="9" t="s">
        <v>6132</v>
      </c>
      <c r="F5384" s="5" t="s">
        <v>4</v>
      </c>
      <c r="G5384" s="7" t="s">
        <v>729</v>
      </c>
      <c r="H5384" s="5" t="s">
        <v>6134</v>
      </c>
      <c r="I5384" s="4" t="s">
        <v>6135</v>
      </c>
      <c r="J5384" s="5" t="s">
        <v>4</v>
      </c>
      <c r="K5384" s="5" t="s">
        <v>4</v>
      </c>
      <c r="L5384" s="5" t="s">
        <v>4</v>
      </c>
      <c r="M5384" s="5" t="s">
        <v>5</v>
      </c>
      <c r="N5384" s="5" t="s">
        <v>6138</v>
      </c>
      <c r="O5384" s="18">
        <v>44498</v>
      </c>
      <c r="P5384" s="5" t="s">
        <v>7</v>
      </c>
      <c r="Q5384" s="19">
        <v>16183</v>
      </c>
      <c r="R5384" s="19">
        <v>0</v>
      </c>
      <c r="S5384" s="19">
        <v>16183</v>
      </c>
      <c r="T5384" s="19">
        <v>0</v>
      </c>
    </row>
    <row r="5385" spans="1:20" ht="43.5" outlineLevel="4" x14ac:dyDescent="0.35">
      <c r="A5385" s="9" t="s">
        <v>74</v>
      </c>
      <c r="B5385" s="9" t="s">
        <v>75</v>
      </c>
      <c r="C5385" s="12" t="s">
        <v>6131</v>
      </c>
      <c r="D5385" s="5" t="s">
        <v>6132</v>
      </c>
      <c r="E5385" s="9" t="s">
        <v>6132</v>
      </c>
      <c r="F5385" s="5" t="s">
        <v>4</v>
      </c>
      <c r="G5385" s="7" t="s">
        <v>729</v>
      </c>
      <c r="H5385" s="5" t="s">
        <v>6134</v>
      </c>
      <c r="I5385" s="4" t="s">
        <v>6135</v>
      </c>
      <c r="J5385" s="5" t="s">
        <v>4</v>
      </c>
      <c r="K5385" s="5" t="s">
        <v>4</v>
      </c>
      <c r="L5385" s="5" t="s">
        <v>4</v>
      </c>
      <c r="M5385" s="5" t="s">
        <v>5</v>
      </c>
      <c r="N5385" s="5" t="s">
        <v>6139</v>
      </c>
      <c r="O5385" s="18">
        <v>44536</v>
      </c>
      <c r="P5385" s="5" t="s">
        <v>7</v>
      </c>
      <c r="Q5385" s="19">
        <v>5738</v>
      </c>
      <c r="R5385" s="19">
        <v>0</v>
      </c>
      <c r="S5385" s="19">
        <v>5738</v>
      </c>
      <c r="T5385" s="19">
        <v>0</v>
      </c>
    </row>
    <row r="5386" spans="1:20" ht="43.5" outlineLevel="4" x14ac:dyDescent="0.35">
      <c r="A5386" s="9" t="s">
        <v>74</v>
      </c>
      <c r="B5386" s="9" t="s">
        <v>75</v>
      </c>
      <c r="C5386" s="12" t="s">
        <v>6131</v>
      </c>
      <c r="D5386" s="5" t="s">
        <v>6132</v>
      </c>
      <c r="E5386" s="9" t="s">
        <v>6132</v>
      </c>
      <c r="F5386" s="5" t="s">
        <v>4</v>
      </c>
      <c r="G5386" s="7" t="s">
        <v>729</v>
      </c>
      <c r="H5386" s="5" t="s">
        <v>6134</v>
      </c>
      <c r="I5386" s="4" t="s">
        <v>6135</v>
      </c>
      <c r="J5386" s="5" t="s">
        <v>4</v>
      </c>
      <c r="K5386" s="5" t="s">
        <v>4</v>
      </c>
      <c r="L5386" s="5" t="s">
        <v>4</v>
      </c>
      <c r="M5386" s="5" t="s">
        <v>5</v>
      </c>
      <c r="N5386" s="5" t="s">
        <v>6140</v>
      </c>
      <c r="O5386" s="18">
        <v>44571</v>
      </c>
      <c r="P5386" s="5" t="s">
        <v>7</v>
      </c>
      <c r="Q5386" s="19">
        <v>8356</v>
      </c>
      <c r="R5386" s="19">
        <v>0</v>
      </c>
      <c r="S5386" s="19">
        <v>8356</v>
      </c>
      <c r="T5386" s="19">
        <v>0</v>
      </c>
    </row>
    <row r="5387" spans="1:20" ht="43.5" outlineLevel="4" x14ac:dyDescent="0.35">
      <c r="A5387" s="9" t="s">
        <v>74</v>
      </c>
      <c r="B5387" s="9" t="s">
        <v>75</v>
      </c>
      <c r="C5387" s="12" t="s">
        <v>6131</v>
      </c>
      <c r="D5387" s="5" t="s">
        <v>6132</v>
      </c>
      <c r="E5387" s="9" t="s">
        <v>6132</v>
      </c>
      <c r="F5387" s="5" t="s">
        <v>4</v>
      </c>
      <c r="G5387" s="7" t="s">
        <v>729</v>
      </c>
      <c r="H5387" s="5" t="s">
        <v>6134</v>
      </c>
      <c r="I5387" s="4" t="s">
        <v>6135</v>
      </c>
      <c r="J5387" s="5" t="s">
        <v>4</v>
      </c>
      <c r="K5387" s="5" t="s">
        <v>4</v>
      </c>
      <c r="L5387" s="5" t="s">
        <v>4</v>
      </c>
      <c r="M5387" s="5" t="s">
        <v>5</v>
      </c>
      <c r="N5387" s="5" t="s">
        <v>6141</v>
      </c>
      <c r="O5387" s="18">
        <v>44615</v>
      </c>
      <c r="P5387" s="5" t="s">
        <v>7</v>
      </c>
      <c r="Q5387" s="19">
        <v>72157</v>
      </c>
      <c r="R5387" s="19">
        <v>0</v>
      </c>
      <c r="S5387" s="19">
        <v>72157</v>
      </c>
      <c r="T5387" s="19">
        <v>0</v>
      </c>
    </row>
    <row r="5388" spans="1:20" ht="43.5" outlineLevel="4" x14ac:dyDescent="0.35">
      <c r="A5388" s="9" t="s">
        <v>74</v>
      </c>
      <c r="B5388" s="9" t="s">
        <v>75</v>
      </c>
      <c r="C5388" s="12" t="s">
        <v>6131</v>
      </c>
      <c r="D5388" s="5" t="s">
        <v>6132</v>
      </c>
      <c r="E5388" s="9" t="s">
        <v>6132</v>
      </c>
      <c r="F5388" s="5" t="s">
        <v>4</v>
      </c>
      <c r="G5388" s="7" t="s">
        <v>729</v>
      </c>
      <c r="H5388" s="5" t="s">
        <v>6134</v>
      </c>
      <c r="I5388" s="4" t="s">
        <v>6135</v>
      </c>
      <c r="J5388" s="5" t="s">
        <v>4</v>
      </c>
      <c r="K5388" s="5" t="s">
        <v>4</v>
      </c>
      <c r="L5388" s="5" t="s">
        <v>4</v>
      </c>
      <c r="M5388" s="5" t="s">
        <v>5</v>
      </c>
      <c r="N5388" s="5" t="s">
        <v>6142</v>
      </c>
      <c r="O5388" s="18">
        <v>44630</v>
      </c>
      <c r="P5388" s="5" t="s">
        <v>7</v>
      </c>
      <c r="Q5388" s="19">
        <v>41781</v>
      </c>
      <c r="R5388" s="19">
        <v>0</v>
      </c>
      <c r="S5388" s="19">
        <v>41781</v>
      </c>
      <c r="T5388" s="19">
        <v>0</v>
      </c>
    </row>
    <row r="5389" spans="1:20" ht="43.5" outlineLevel="4" x14ac:dyDescent="0.35">
      <c r="A5389" s="9" t="s">
        <v>74</v>
      </c>
      <c r="B5389" s="9" t="s">
        <v>75</v>
      </c>
      <c r="C5389" s="12" t="s">
        <v>6131</v>
      </c>
      <c r="D5389" s="5" t="s">
        <v>6132</v>
      </c>
      <c r="E5389" s="9" t="s">
        <v>6132</v>
      </c>
      <c r="F5389" s="5" t="s">
        <v>4</v>
      </c>
      <c r="G5389" s="7" t="s">
        <v>729</v>
      </c>
      <c r="H5389" s="5" t="s">
        <v>6134</v>
      </c>
      <c r="I5389" s="4" t="s">
        <v>6135</v>
      </c>
      <c r="J5389" s="5" t="s">
        <v>4</v>
      </c>
      <c r="K5389" s="5" t="s">
        <v>4</v>
      </c>
      <c r="L5389" s="5" t="s">
        <v>4</v>
      </c>
      <c r="M5389" s="5" t="s">
        <v>5</v>
      </c>
      <c r="N5389" s="5" t="s">
        <v>6143</v>
      </c>
      <c r="O5389" s="18">
        <v>44652</v>
      </c>
      <c r="P5389" s="5" t="s">
        <v>7</v>
      </c>
      <c r="Q5389" s="19">
        <v>8643</v>
      </c>
      <c r="R5389" s="19">
        <v>0</v>
      </c>
      <c r="S5389" s="19">
        <v>8643</v>
      </c>
      <c r="T5389" s="19">
        <v>0</v>
      </c>
    </row>
    <row r="5390" spans="1:20" ht="43.5" outlineLevel="4" x14ac:dyDescent="0.35">
      <c r="A5390" s="9" t="s">
        <v>74</v>
      </c>
      <c r="B5390" s="9" t="s">
        <v>75</v>
      </c>
      <c r="C5390" s="12" t="s">
        <v>6131</v>
      </c>
      <c r="D5390" s="5" t="s">
        <v>6132</v>
      </c>
      <c r="E5390" s="9" t="s">
        <v>6132</v>
      </c>
      <c r="F5390" s="5" t="s">
        <v>4</v>
      </c>
      <c r="G5390" s="7" t="s">
        <v>729</v>
      </c>
      <c r="H5390" s="5" t="s">
        <v>6134</v>
      </c>
      <c r="I5390" s="4" t="s">
        <v>6135</v>
      </c>
      <c r="J5390" s="5" t="s">
        <v>4</v>
      </c>
      <c r="K5390" s="5" t="s">
        <v>4</v>
      </c>
      <c r="L5390" s="5" t="s">
        <v>4</v>
      </c>
      <c r="M5390" s="5" t="s">
        <v>5</v>
      </c>
      <c r="N5390" s="5" t="s">
        <v>6144</v>
      </c>
      <c r="O5390" s="18">
        <v>44707</v>
      </c>
      <c r="P5390" s="5" t="s">
        <v>7</v>
      </c>
      <c r="Q5390" s="19">
        <v>5882</v>
      </c>
      <c r="R5390" s="19">
        <v>0</v>
      </c>
      <c r="S5390" s="19">
        <v>5882</v>
      </c>
      <c r="T5390" s="19">
        <v>0</v>
      </c>
    </row>
    <row r="5391" spans="1:20" outlineLevel="3" x14ac:dyDescent="0.35">
      <c r="H5391" s="1" t="s">
        <v>11927</v>
      </c>
      <c r="O5391" s="18"/>
      <c r="Q5391" s="19">
        <f>SUBTOTAL(9,Q5381:Q5390)</f>
        <v>223226</v>
      </c>
      <c r="R5391" s="19">
        <f>SUBTOTAL(9,R5381:R5390)</f>
        <v>0</v>
      </c>
      <c r="S5391" s="19">
        <f>SUBTOTAL(9,S5381:S5390)</f>
        <v>223226</v>
      </c>
      <c r="T5391" s="19">
        <f>SUBTOTAL(9,T5381:T5390)</f>
        <v>0</v>
      </c>
    </row>
    <row r="5392" spans="1:20" outlineLevel="4" x14ac:dyDescent="0.35">
      <c r="A5392" s="9" t="s">
        <v>74</v>
      </c>
      <c r="B5392" s="9" t="s">
        <v>75</v>
      </c>
      <c r="C5392" s="12" t="s">
        <v>6131</v>
      </c>
      <c r="D5392" s="5" t="s">
        <v>6132</v>
      </c>
      <c r="E5392" s="9" t="s">
        <v>6132</v>
      </c>
      <c r="F5392" s="5" t="s">
        <v>4</v>
      </c>
      <c r="G5392" s="7" t="s">
        <v>729</v>
      </c>
      <c r="H5392" s="5" t="s">
        <v>6146</v>
      </c>
      <c r="I5392" s="4" t="s">
        <v>6131</v>
      </c>
      <c r="J5392" s="5" t="s">
        <v>4</v>
      </c>
      <c r="K5392" s="5" t="s">
        <v>4</v>
      </c>
      <c r="L5392" s="5" t="s">
        <v>4</v>
      </c>
      <c r="M5392" s="5" t="s">
        <v>5</v>
      </c>
      <c r="N5392" s="5" t="s">
        <v>6145</v>
      </c>
      <c r="O5392" s="18">
        <v>44433</v>
      </c>
      <c r="P5392" s="5" t="s">
        <v>7</v>
      </c>
      <c r="Q5392" s="19">
        <v>890</v>
      </c>
      <c r="R5392" s="19">
        <v>0</v>
      </c>
      <c r="S5392" s="19">
        <v>890</v>
      </c>
      <c r="T5392" s="19">
        <v>0</v>
      </c>
    </row>
    <row r="5393" spans="1:20" outlineLevel="4" x14ac:dyDescent="0.35">
      <c r="A5393" s="9" t="s">
        <v>74</v>
      </c>
      <c r="B5393" s="9" t="s">
        <v>75</v>
      </c>
      <c r="C5393" s="12" t="s">
        <v>6131</v>
      </c>
      <c r="D5393" s="5" t="s">
        <v>6132</v>
      </c>
      <c r="E5393" s="9" t="s">
        <v>6132</v>
      </c>
      <c r="F5393" s="5" t="s">
        <v>4</v>
      </c>
      <c r="G5393" s="7" t="s">
        <v>729</v>
      </c>
      <c r="H5393" s="5" t="s">
        <v>6146</v>
      </c>
      <c r="I5393" s="4" t="s">
        <v>6131</v>
      </c>
      <c r="J5393" s="5" t="s">
        <v>4</v>
      </c>
      <c r="K5393" s="5" t="s">
        <v>4</v>
      </c>
      <c r="L5393" s="5" t="s">
        <v>4</v>
      </c>
      <c r="M5393" s="5" t="s">
        <v>5</v>
      </c>
      <c r="N5393" s="5" t="s">
        <v>6147</v>
      </c>
      <c r="O5393" s="18">
        <v>44469</v>
      </c>
      <c r="P5393" s="5" t="s">
        <v>7</v>
      </c>
      <c r="Q5393" s="19">
        <v>1424</v>
      </c>
      <c r="R5393" s="19">
        <v>0</v>
      </c>
      <c r="S5393" s="19">
        <v>1424</v>
      </c>
      <c r="T5393" s="19">
        <v>0</v>
      </c>
    </row>
    <row r="5394" spans="1:20" outlineLevel="4" x14ac:dyDescent="0.35">
      <c r="A5394" s="9" t="s">
        <v>74</v>
      </c>
      <c r="B5394" s="9" t="s">
        <v>75</v>
      </c>
      <c r="C5394" s="12" t="s">
        <v>6131</v>
      </c>
      <c r="D5394" s="5" t="s">
        <v>6132</v>
      </c>
      <c r="E5394" s="9" t="s">
        <v>6132</v>
      </c>
      <c r="F5394" s="5" t="s">
        <v>4</v>
      </c>
      <c r="G5394" s="7" t="s">
        <v>729</v>
      </c>
      <c r="H5394" s="5" t="s">
        <v>6146</v>
      </c>
      <c r="I5394" s="4" t="s">
        <v>6131</v>
      </c>
      <c r="J5394" s="5" t="s">
        <v>4</v>
      </c>
      <c r="K5394" s="5" t="s">
        <v>4</v>
      </c>
      <c r="L5394" s="5" t="s">
        <v>4</v>
      </c>
      <c r="M5394" s="5" t="s">
        <v>5</v>
      </c>
      <c r="N5394" s="5" t="s">
        <v>6148</v>
      </c>
      <c r="O5394" s="18">
        <v>44498</v>
      </c>
      <c r="P5394" s="5" t="s">
        <v>7</v>
      </c>
      <c r="Q5394" s="19">
        <v>7540</v>
      </c>
      <c r="R5394" s="19">
        <v>0</v>
      </c>
      <c r="S5394" s="19">
        <v>7540</v>
      </c>
      <c r="T5394" s="19">
        <v>0</v>
      </c>
    </row>
    <row r="5395" spans="1:20" outlineLevel="4" x14ac:dyDescent="0.35">
      <c r="A5395" s="9" t="s">
        <v>74</v>
      </c>
      <c r="B5395" s="9" t="s">
        <v>75</v>
      </c>
      <c r="C5395" s="12" t="s">
        <v>6131</v>
      </c>
      <c r="D5395" s="5" t="s">
        <v>6132</v>
      </c>
      <c r="E5395" s="9" t="s">
        <v>6132</v>
      </c>
      <c r="F5395" s="5" t="s">
        <v>4</v>
      </c>
      <c r="G5395" s="7" t="s">
        <v>729</v>
      </c>
      <c r="H5395" s="5" t="s">
        <v>6146</v>
      </c>
      <c r="I5395" s="4" t="s">
        <v>6131</v>
      </c>
      <c r="J5395" s="5" t="s">
        <v>4</v>
      </c>
      <c r="K5395" s="5" t="s">
        <v>4</v>
      </c>
      <c r="L5395" s="5" t="s">
        <v>4</v>
      </c>
      <c r="M5395" s="5" t="s">
        <v>5</v>
      </c>
      <c r="N5395" s="5" t="s">
        <v>6149</v>
      </c>
      <c r="O5395" s="18">
        <v>44630</v>
      </c>
      <c r="P5395" s="5" t="s">
        <v>7</v>
      </c>
      <c r="Q5395" s="19">
        <v>2574</v>
      </c>
      <c r="R5395" s="19">
        <v>0</v>
      </c>
      <c r="S5395" s="19">
        <v>2574</v>
      </c>
      <c r="T5395" s="19">
        <v>0</v>
      </c>
    </row>
    <row r="5396" spans="1:20" outlineLevel="4" x14ac:dyDescent="0.35">
      <c r="A5396" s="9" t="s">
        <v>74</v>
      </c>
      <c r="B5396" s="9" t="s">
        <v>75</v>
      </c>
      <c r="C5396" s="12" t="s">
        <v>6131</v>
      </c>
      <c r="D5396" s="5" t="s">
        <v>6132</v>
      </c>
      <c r="E5396" s="9" t="s">
        <v>6132</v>
      </c>
      <c r="F5396" s="5" t="s">
        <v>4</v>
      </c>
      <c r="G5396" s="7" t="s">
        <v>729</v>
      </c>
      <c r="H5396" s="5" t="s">
        <v>6146</v>
      </c>
      <c r="I5396" s="4" t="s">
        <v>6131</v>
      </c>
      <c r="J5396" s="5" t="s">
        <v>4</v>
      </c>
      <c r="K5396" s="5" t="s">
        <v>4</v>
      </c>
      <c r="L5396" s="5" t="s">
        <v>4</v>
      </c>
      <c r="M5396" s="5" t="s">
        <v>5</v>
      </c>
      <c r="N5396" s="5" t="s">
        <v>6150</v>
      </c>
      <c r="O5396" s="18">
        <v>44707</v>
      </c>
      <c r="P5396" s="5" t="s">
        <v>7</v>
      </c>
      <c r="Q5396" s="19">
        <v>4158</v>
      </c>
      <c r="R5396" s="19">
        <v>0</v>
      </c>
      <c r="S5396" s="19">
        <v>4158</v>
      </c>
      <c r="T5396" s="19">
        <v>0</v>
      </c>
    </row>
    <row r="5397" spans="1:20" outlineLevel="4" x14ac:dyDescent="0.35">
      <c r="A5397" s="9" t="s">
        <v>74</v>
      </c>
      <c r="B5397" s="9" t="s">
        <v>75</v>
      </c>
      <c r="C5397" s="12" t="s">
        <v>6131</v>
      </c>
      <c r="D5397" s="5" t="s">
        <v>6132</v>
      </c>
      <c r="E5397" s="9" t="s">
        <v>6132</v>
      </c>
      <c r="F5397" s="5" t="s">
        <v>4</v>
      </c>
      <c r="G5397" s="7" t="s">
        <v>729</v>
      </c>
      <c r="H5397" s="5" t="s">
        <v>6146</v>
      </c>
      <c r="I5397" s="4" t="s">
        <v>6131</v>
      </c>
      <c r="J5397" s="5" t="s">
        <v>4</v>
      </c>
      <c r="K5397" s="5" t="s">
        <v>4</v>
      </c>
      <c r="L5397" s="5" t="s">
        <v>4</v>
      </c>
      <c r="M5397" s="5" t="s">
        <v>5</v>
      </c>
      <c r="N5397" s="5" t="s">
        <v>6151</v>
      </c>
      <c r="O5397" s="18">
        <v>44740</v>
      </c>
      <c r="P5397" s="5" t="s">
        <v>7</v>
      </c>
      <c r="Q5397" s="19">
        <v>7841</v>
      </c>
      <c r="R5397" s="19">
        <v>0</v>
      </c>
      <c r="S5397" s="19">
        <v>7841</v>
      </c>
      <c r="T5397" s="19">
        <v>0</v>
      </c>
    </row>
    <row r="5398" spans="1:20" outlineLevel="3" x14ac:dyDescent="0.35">
      <c r="H5398" s="1" t="s">
        <v>11928</v>
      </c>
      <c r="O5398" s="18"/>
      <c r="Q5398" s="19">
        <f>SUBTOTAL(9,Q5392:Q5397)</f>
        <v>24427</v>
      </c>
      <c r="R5398" s="19">
        <f>SUBTOTAL(9,R5392:R5397)</f>
        <v>0</v>
      </c>
      <c r="S5398" s="19">
        <f>SUBTOTAL(9,S5392:S5397)</f>
        <v>24427</v>
      </c>
      <c r="T5398" s="19">
        <f>SUBTOTAL(9,T5392:T5397)</f>
        <v>0</v>
      </c>
    </row>
    <row r="5399" spans="1:20" ht="29" outlineLevel="4" x14ac:dyDescent="0.35">
      <c r="A5399" s="9" t="s">
        <v>74</v>
      </c>
      <c r="B5399" s="9" t="s">
        <v>75</v>
      </c>
      <c r="C5399" s="12" t="s">
        <v>6131</v>
      </c>
      <c r="D5399" s="5" t="s">
        <v>6132</v>
      </c>
      <c r="E5399" s="9" t="s">
        <v>6132</v>
      </c>
      <c r="F5399" s="5" t="s">
        <v>77</v>
      </c>
      <c r="G5399" s="5" t="s">
        <v>4</v>
      </c>
      <c r="H5399" s="5" t="s">
        <v>6153</v>
      </c>
      <c r="I5399" s="4" t="s">
        <v>6154</v>
      </c>
      <c r="J5399" s="5" t="s">
        <v>4</v>
      </c>
      <c r="K5399" s="5" t="s">
        <v>4</v>
      </c>
      <c r="L5399" s="5" t="s">
        <v>4</v>
      </c>
      <c r="M5399" s="5" t="s">
        <v>5</v>
      </c>
      <c r="N5399" s="5" t="s">
        <v>6152</v>
      </c>
      <c r="O5399" s="18">
        <v>44509</v>
      </c>
      <c r="P5399" s="5" t="s">
        <v>7</v>
      </c>
      <c r="Q5399" s="19">
        <v>60428</v>
      </c>
      <c r="R5399" s="19">
        <v>60428</v>
      </c>
      <c r="S5399" s="19">
        <v>0</v>
      </c>
      <c r="T5399" s="19">
        <v>0</v>
      </c>
    </row>
    <row r="5400" spans="1:20" ht="29" outlineLevel="4" x14ac:dyDescent="0.35">
      <c r="A5400" s="9" t="s">
        <v>74</v>
      </c>
      <c r="B5400" s="9" t="s">
        <v>75</v>
      </c>
      <c r="C5400" s="12" t="s">
        <v>6131</v>
      </c>
      <c r="D5400" s="5" t="s">
        <v>6132</v>
      </c>
      <c r="E5400" s="9" t="s">
        <v>6132</v>
      </c>
      <c r="F5400" s="5" t="s">
        <v>77</v>
      </c>
      <c r="G5400" s="5" t="s">
        <v>4</v>
      </c>
      <c r="H5400" s="5" t="s">
        <v>6153</v>
      </c>
      <c r="I5400" s="4" t="s">
        <v>6154</v>
      </c>
      <c r="J5400" s="5" t="s">
        <v>4</v>
      </c>
      <c r="K5400" s="5" t="s">
        <v>4</v>
      </c>
      <c r="L5400" s="5" t="s">
        <v>4</v>
      </c>
      <c r="M5400" s="5" t="s">
        <v>5</v>
      </c>
      <c r="N5400" s="5" t="s">
        <v>6155</v>
      </c>
      <c r="O5400" s="18">
        <v>44523</v>
      </c>
      <c r="P5400" s="5" t="s">
        <v>7</v>
      </c>
      <c r="Q5400" s="19">
        <v>42387</v>
      </c>
      <c r="R5400" s="19">
        <v>42387</v>
      </c>
      <c r="S5400" s="19">
        <v>0</v>
      </c>
      <c r="T5400" s="19">
        <v>0</v>
      </c>
    </row>
    <row r="5401" spans="1:20" ht="29" outlineLevel="4" x14ac:dyDescent="0.35">
      <c r="A5401" s="9" t="s">
        <v>74</v>
      </c>
      <c r="B5401" s="9" t="s">
        <v>75</v>
      </c>
      <c r="C5401" s="12" t="s">
        <v>6131</v>
      </c>
      <c r="D5401" s="5" t="s">
        <v>6132</v>
      </c>
      <c r="E5401" s="9" t="s">
        <v>6132</v>
      </c>
      <c r="F5401" s="5" t="s">
        <v>77</v>
      </c>
      <c r="G5401" s="5" t="s">
        <v>4</v>
      </c>
      <c r="H5401" s="5" t="s">
        <v>6153</v>
      </c>
      <c r="I5401" s="4" t="s">
        <v>6154</v>
      </c>
      <c r="J5401" s="5" t="s">
        <v>4</v>
      </c>
      <c r="K5401" s="5" t="s">
        <v>4</v>
      </c>
      <c r="L5401" s="5" t="s">
        <v>4</v>
      </c>
      <c r="M5401" s="5" t="s">
        <v>5</v>
      </c>
      <c r="N5401" s="5" t="s">
        <v>6156</v>
      </c>
      <c r="O5401" s="18">
        <v>44571</v>
      </c>
      <c r="P5401" s="5" t="s">
        <v>7</v>
      </c>
      <c r="Q5401" s="19">
        <v>11151</v>
      </c>
      <c r="R5401" s="19">
        <v>11151</v>
      </c>
      <c r="S5401" s="19">
        <v>0</v>
      </c>
      <c r="T5401" s="19">
        <v>0</v>
      </c>
    </row>
    <row r="5402" spans="1:20" ht="29" outlineLevel="4" x14ac:dyDescent="0.35">
      <c r="A5402" s="9" t="s">
        <v>74</v>
      </c>
      <c r="B5402" s="9" t="s">
        <v>75</v>
      </c>
      <c r="C5402" s="12" t="s">
        <v>6131</v>
      </c>
      <c r="D5402" s="5" t="s">
        <v>6132</v>
      </c>
      <c r="E5402" s="9" t="s">
        <v>6132</v>
      </c>
      <c r="F5402" s="5" t="s">
        <v>77</v>
      </c>
      <c r="G5402" s="5" t="s">
        <v>4</v>
      </c>
      <c r="H5402" s="5" t="s">
        <v>6153</v>
      </c>
      <c r="I5402" s="4" t="s">
        <v>6154</v>
      </c>
      <c r="J5402" s="5" t="s">
        <v>4</v>
      </c>
      <c r="K5402" s="5" t="s">
        <v>4</v>
      </c>
      <c r="L5402" s="5" t="s">
        <v>4</v>
      </c>
      <c r="M5402" s="5" t="s">
        <v>5</v>
      </c>
      <c r="N5402" s="5" t="s">
        <v>6157</v>
      </c>
      <c r="O5402" s="18">
        <v>44630</v>
      </c>
      <c r="P5402" s="5" t="s">
        <v>7</v>
      </c>
      <c r="Q5402" s="19">
        <v>3366</v>
      </c>
      <c r="R5402" s="19">
        <v>3366</v>
      </c>
      <c r="S5402" s="19">
        <v>0</v>
      </c>
      <c r="T5402" s="19">
        <v>0</v>
      </c>
    </row>
    <row r="5403" spans="1:20" ht="29" outlineLevel="4" x14ac:dyDescent="0.35">
      <c r="A5403" s="9" t="s">
        <v>74</v>
      </c>
      <c r="B5403" s="9" t="s">
        <v>75</v>
      </c>
      <c r="C5403" s="12" t="s">
        <v>6131</v>
      </c>
      <c r="D5403" s="5" t="s">
        <v>6132</v>
      </c>
      <c r="E5403" s="9" t="s">
        <v>6132</v>
      </c>
      <c r="F5403" s="5" t="s">
        <v>77</v>
      </c>
      <c r="G5403" s="5" t="s">
        <v>4</v>
      </c>
      <c r="H5403" s="5" t="s">
        <v>6153</v>
      </c>
      <c r="I5403" s="4" t="s">
        <v>6154</v>
      </c>
      <c r="J5403" s="5" t="s">
        <v>4</v>
      </c>
      <c r="K5403" s="5" t="s">
        <v>4</v>
      </c>
      <c r="L5403" s="5" t="s">
        <v>4</v>
      </c>
      <c r="M5403" s="5" t="s">
        <v>5</v>
      </c>
      <c r="N5403" s="5" t="s">
        <v>6158</v>
      </c>
      <c r="O5403" s="18">
        <v>44726</v>
      </c>
      <c r="P5403" s="5" t="s">
        <v>7</v>
      </c>
      <c r="Q5403" s="19">
        <v>193899</v>
      </c>
      <c r="R5403" s="19">
        <v>193899</v>
      </c>
      <c r="S5403" s="19">
        <v>0</v>
      </c>
      <c r="T5403" s="19">
        <v>0</v>
      </c>
    </row>
    <row r="5404" spans="1:20" outlineLevel="3" x14ac:dyDescent="0.35">
      <c r="H5404" s="1" t="s">
        <v>11929</v>
      </c>
      <c r="O5404" s="18"/>
      <c r="Q5404" s="19">
        <f>SUBTOTAL(9,Q5399:Q5403)</f>
        <v>311231</v>
      </c>
      <c r="R5404" s="19">
        <f>SUBTOTAL(9,R5399:R5403)</f>
        <v>311231</v>
      </c>
      <c r="S5404" s="19">
        <f>SUBTOTAL(9,S5399:S5403)</f>
        <v>0</v>
      </c>
      <c r="T5404" s="19">
        <f>SUBTOTAL(9,T5399:T5403)</f>
        <v>0</v>
      </c>
    </row>
    <row r="5405" spans="1:20" ht="29" outlineLevel="4" x14ac:dyDescent="0.35">
      <c r="A5405" s="9" t="s">
        <v>104</v>
      </c>
      <c r="B5405" s="9" t="s">
        <v>105</v>
      </c>
      <c r="C5405" s="12" t="s">
        <v>6131</v>
      </c>
      <c r="D5405" s="5" t="s">
        <v>6159</v>
      </c>
      <c r="E5405" s="9" t="s">
        <v>6159</v>
      </c>
      <c r="F5405" s="5" t="s">
        <v>4</v>
      </c>
      <c r="G5405" s="5" t="s">
        <v>45</v>
      </c>
      <c r="H5405" s="5" t="s">
        <v>6161</v>
      </c>
      <c r="I5405" s="4" t="s">
        <v>6162</v>
      </c>
      <c r="J5405" s="5" t="s">
        <v>4</v>
      </c>
      <c r="K5405" s="5" t="s">
        <v>4</v>
      </c>
      <c r="L5405" s="5" t="s">
        <v>4</v>
      </c>
      <c r="M5405" s="5" t="s">
        <v>5</v>
      </c>
      <c r="N5405" s="5" t="s">
        <v>6160</v>
      </c>
      <c r="O5405" s="18">
        <v>44418</v>
      </c>
      <c r="P5405" s="5" t="s">
        <v>7</v>
      </c>
      <c r="Q5405" s="19">
        <v>3503.8</v>
      </c>
      <c r="R5405" s="19">
        <v>0</v>
      </c>
      <c r="S5405" s="19">
        <v>3503.8</v>
      </c>
      <c r="T5405" s="19">
        <v>0</v>
      </c>
    </row>
    <row r="5406" spans="1:20" ht="29" outlineLevel="4" x14ac:dyDescent="0.35">
      <c r="A5406" s="9" t="s">
        <v>104</v>
      </c>
      <c r="B5406" s="9" t="s">
        <v>105</v>
      </c>
      <c r="C5406" s="12" t="s">
        <v>6131</v>
      </c>
      <c r="D5406" s="5" t="s">
        <v>6159</v>
      </c>
      <c r="E5406" s="9" t="s">
        <v>6159</v>
      </c>
      <c r="F5406" s="5" t="s">
        <v>49</v>
      </c>
      <c r="G5406" s="5" t="s">
        <v>4</v>
      </c>
      <c r="H5406" s="5" t="s">
        <v>6161</v>
      </c>
      <c r="I5406" s="4" t="s">
        <v>6162</v>
      </c>
      <c r="J5406" s="5" t="s">
        <v>4</v>
      </c>
      <c r="K5406" s="5" t="s">
        <v>4</v>
      </c>
      <c r="L5406" s="5" t="s">
        <v>4</v>
      </c>
      <c r="M5406" s="5" t="s">
        <v>5</v>
      </c>
      <c r="N5406" s="5" t="s">
        <v>6160</v>
      </c>
      <c r="O5406" s="18">
        <v>44418</v>
      </c>
      <c r="P5406" s="5" t="s">
        <v>7</v>
      </c>
      <c r="Q5406" s="19">
        <v>56064.2</v>
      </c>
      <c r="R5406" s="19">
        <v>56064.2</v>
      </c>
      <c r="S5406" s="19">
        <v>0</v>
      </c>
      <c r="T5406" s="19">
        <v>0</v>
      </c>
    </row>
    <row r="5407" spans="1:20" outlineLevel="3" x14ac:dyDescent="0.35">
      <c r="H5407" s="1" t="s">
        <v>11930</v>
      </c>
      <c r="O5407" s="18"/>
      <c r="Q5407" s="19">
        <f>SUBTOTAL(9,Q5405:Q5406)</f>
        <v>59568</v>
      </c>
      <c r="R5407" s="19">
        <f>SUBTOTAL(9,R5405:R5406)</f>
        <v>56064.2</v>
      </c>
      <c r="S5407" s="19">
        <f>SUBTOTAL(9,S5405:S5406)</f>
        <v>3503.8</v>
      </c>
      <c r="T5407" s="19">
        <f>SUBTOTAL(9,T5405:T5406)</f>
        <v>0</v>
      </c>
    </row>
    <row r="5408" spans="1:20" ht="29" outlineLevel="4" x14ac:dyDescent="0.35">
      <c r="A5408" s="9" t="s">
        <v>104</v>
      </c>
      <c r="B5408" s="9" t="s">
        <v>105</v>
      </c>
      <c r="C5408" s="12" t="s">
        <v>6131</v>
      </c>
      <c r="D5408" s="5" t="s">
        <v>6159</v>
      </c>
      <c r="E5408" s="9" t="s">
        <v>6159</v>
      </c>
      <c r="F5408" s="5" t="s">
        <v>4</v>
      </c>
      <c r="G5408" s="5" t="s">
        <v>50</v>
      </c>
      <c r="H5408" s="5" t="s">
        <v>6164</v>
      </c>
      <c r="I5408" s="4" t="s">
        <v>6165</v>
      </c>
      <c r="J5408" s="5" t="s">
        <v>4</v>
      </c>
      <c r="K5408" s="5" t="s">
        <v>4</v>
      </c>
      <c r="L5408" s="5" t="s">
        <v>4</v>
      </c>
      <c r="M5408" s="5" t="s">
        <v>5</v>
      </c>
      <c r="N5408" s="5" t="s">
        <v>6163</v>
      </c>
      <c r="O5408" s="18">
        <v>44427</v>
      </c>
      <c r="P5408" s="5" t="s">
        <v>7</v>
      </c>
      <c r="Q5408" s="19">
        <v>13979.45</v>
      </c>
      <c r="R5408" s="19">
        <v>0</v>
      </c>
      <c r="S5408" s="19">
        <v>13979.45</v>
      </c>
      <c r="T5408" s="19">
        <v>0</v>
      </c>
    </row>
    <row r="5409" spans="1:20" ht="29" outlineLevel="4" x14ac:dyDescent="0.35">
      <c r="A5409" s="9" t="s">
        <v>104</v>
      </c>
      <c r="B5409" s="9" t="s">
        <v>105</v>
      </c>
      <c r="C5409" s="12" t="s">
        <v>6131</v>
      </c>
      <c r="D5409" s="5" t="s">
        <v>6159</v>
      </c>
      <c r="E5409" s="9" t="s">
        <v>6159</v>
      </c>
      <c r="F5409" s="5" t="s">
        <v>49</v>
      </c>
      <c r="G5409" s="5" t="s">
        <v>4</v>
      </c>
      <c r="H5409" s="5" t="s">
        <v>6164</v>
      </c>
      <c r="I5409" s="4" t="s">
        <v>6165</v>
      </c>
      <c r="J5409" s="5" t="s">
        <v>4</v>
      </c>
      <c r="K5409" s="5" t="s">
        <v>4</v>
      </c>
      <c r="L5409" s="5" t="s">
        <v>4</v>
      </c>
      <c r="M5409" s="5" t="s">
        <v>5</v>
      </c>
      <c r="N5409" s="5" t="s">
        <v>6163</v>
      </c>
      <c r="O5409" s="18">
        <v>44427</v>
      </c>
      <c r="P5409" s="5" t="s">
        <v>7</v>
      </c>
      <c r="Q5409" s="19">
        <v>111835.55</v>
      </c>
      <c r="R5409" s="19">
        <v>111835.55</v>
      </c>
      <c r="S5409" s="19">
        <v>0</v>
      </c>
      <c r="T5409" s="19">
        <v>0</v>
      </c>
    </row>
    <row r="5410" spans="1:20" outlineLevel="3" x14ac:dyDescent="0.35">
      <c r="H5410" s="1" t="s">
        <v>11931</v>
      </c>
      <c r="O5410" s="18"/>
      <c r="Q5410" s="19">
        <f>SUBTOTAL(9,Q5408:Q5409)</f>
        <v>125815</v>
      </c>
      <c r="R5410" s="19">
        <f>SUBTOTAL(9,R5408:R5409)</f>
        <v>111835.55</v>
      </c>
      <c r="S5410" s="19">
        <f>SUBTOTAL(9,S5408:S5409)</f>
        <v>13979.45</v>
      </c>
      <c r="T5410" s="19">
        <f>SUBTOTAL(9,T5408:T5409)</f>
        <v>0</v>
      </c>
    </row>
    <row r="5411" spans="1:20" ht="29" outlineLevel="4" x14ac:dyDescent="0.35">
      <c r="A5411" s="9" t="s">
        <v>104</v>
      </c>
      <c r="B5411" s="9" t="s">
        <v>105</v>
      </c>
      <c r="C5411" s="12" t="s">
        <v>6131</v>
      </c>
      <c r="D5411" s="5" t="s">
        <v>6159</v>
      </c>
      <c r="E5411" s="9" t="s">
        <v>6159</v>
      </c>
      <c r="F5411" s="5" t="s">
        <v>49</v>
      </c>
      <c r="G5411" s="5" t="s">
        <v>4</v>
      </c>
      <c r="H5411" s="5" t="s">
        <v>6167</v>
      </c>
      <c r="I5411" s="4" t="s">
        <v>6168</v>
      </c>
      <c r="J5411" s="5" t="s">
        <v>4</v>
      </c>
      <c r="K5411" s="5" t="s">
        <v>4</v>
      </c>
      <c r="L5411" s="5" t="s">
        <v>4</v>
      </c>
      <c r="M5411" s="5" t="s">
        <v>5</v>
      </c>
      <c r="N5411" s="5" t="s">
        <v>6166</v>
      </c>
      <c r="O5411" s="18">
        <v>44410</v>
      </c>
      <c r="P5411" s="5" t="s">
        <v>7</v>
      </c>
      <c r="Q5411" s="19">
        <v>27680</v>
      </c>
      <c r="R5411" s="19">
        <v>27680</v>
      </c>
      <c r="S5411" s="19">
        <v>0</v>
      </c>
      <c r="T5411" s="19">
        <v>0</v>
      </c>
    </row>
    <row r="5412" spans="1:20" ht="29" outlineLevel="4" x14ac:dyDescent="0.35">
      <c r="A5412" s="9" t="s">
        <v>104</v>
      </c>
      <c r="B5412" s="9" t="s">
        <v>105</v>
      </c>
      <c r="C5412" s="12" t="s">
        <v>6131</v>
      </c>
      <c r="D5412" s="5" t="s">
        <v>6159</v>
      </c>
      <c r="E5412" s="9" t="s">
        <v>6159</v>
      </c>
      <c r="F5412" s="5" t="s">
        <v>49</v>
      </c>
      <c r="G5412" s="5" t="s">
        <v>4</v>
      </c>
      <c r="H5412" s="5" t="s">
        <v>6167</v>
      </c>
      <c r="I5412" s="4" t="s">
        <v>6168</v>
      </c>
      <c r="J5412" s="5" t="s">
        <v>4</v>
      </c>
      <c r="K5412" s="5" t="s">
        <v>4</v>
      </c>
      <c r="L5412" s="5" t="s">
        <v>4</v>
      </c>
      <c r="M5412" s="5" t="s">
        <v>5</v>
      </c>
      <c r="N5412" s="5" t="s">
        <v>6169</v>
      </c>
      <c r="O5412" s="18">
        <v>44427</v>
      </c>
      <c r="P5412" s="5" t="s">
        <v>7</v>
      </c>
      <c r="Q5412" s="19">
        <v>41029</v>
      </c>
      <c r="R5412" s="19">
        <v>41029</v>
      </c>
      <c r="S5412" s="19">
        <v>0</v>
      </c>
      <c r="T5412" s="19">
        <v>0</v>
      </c>
    </row>
    <row r="5413" spans="1:20" outlineLevel="3" x14ac:dyDescent="0.35">
      <c r="H5413" s="1" t="s">
        <v>11932</v>
      </c>
      <c r="O5413" s="18"/>
      <c r="Q5413" s="19">
        <f>SUBTOTAL(9,Q5411:Q5412)</f>
        <v>68709</v>
      </c>
      <c r="R5413" s="19">
        <f>SUBTOTAL(9,R5411:R5412)</f>
        <v>68709</v>
      </c>
      <c r="S5413" s="19">
        <f>SUBTOTAL(9,S5411:S5412)</f>
        <v>0</v>
      </c>
      <c r="T5413" s="19">
        <f>SUBTOTAL(9,T5411:T5412)</f>
        <v>0</v>
      </c>
    </row>
    <row r="5414" spans="1:20" outlineLevel="4" x14ac:dyDescent="0.35">
      <c r="A5414" s="9" t="s">
        <v>104</v>
      </c>
      <c r="B5414" s="9" t="s">
        <v>105</v>
      </c>
      <c r="C5414" s="12" t="s">
        <v>6131</v>
      </c>
      <c r="D5414" s="5" t="s">
        <v>6159</v>
      </c>
      <c r="E5414" s="9" t="s">
        <v>6159</v>
      </c>
      <c r="F5414" s="5" t="s">
        <v>4</v>
      </c>
      <c r="G5414" s="5" t="s">
        <v>106</v>
      </c>
      <c r="H5414" s="5" t="s">
        <v>108</v>
      </c>
      <c r="I5414" s="20" t="s">
        <v>12479</v>
      </c>
      <c r="J5414" s="5" t="s">
        <v>4</v>
      </c>
      <c r="K5414" s="5" t="s">
        <v>4</v>
      </c>
      <c r="L5414" s="5" t="s">
        <v>4</v>
      </c>
      <c r="M5414" s="5" t="s">
        <v>5</v>
      </c>
      <c r="N5414" s="5" t="s">
        <v>6170</v>
      </c>
      <c r="O5414" s="18">
        <v>44524</v>
      </c>
      <c r="P5414" s="5" t="s">
        <v>7</v>
      </c>
      <c r="Q5414" s="19">
        <v>77512</v>
      </c>
      <c r="R5414" s="19">
        <v>0</v>
      </c>
      <c r="S5414" s="19">
        <v>77512</v>
      </c>
      <c r="T5414" s="19">
        <v>0</v>
      </c>
    </row>
    <row r="5415" spans="1:20" outlineLevel="3" x14ac:dyDescent="0.35">
      <c r="H5415" s="1" t="s">
        <v>10932</v>
      </c>
      <c r="O5415" s="18"/>
      <c r="Q5415" s="19">
        <f>SUBTOTAL(9,Q5414:Q5414)</f>
        <v>77512</v>
      </c>
      <c r="R5415" s="19">
        <f>SUBTOTAL(9,R5414:R5414)</f>
        <v>0</v>
      </c>
      <c r="S5415" s="19">
        <f>SUBTOTAL(9,S5414:S5414)</f>
        <v>77512</v>
      </c>
      <c r="T5415" s="19">
        <f>SUBTOTAL(9,T5414:T5414)</f>
        <v>0</v>
      </c>
    </row>
    <row r="5416" spans="1:20" outlineLevel="4" x14ac:dyDescent="0.35">
      <c r="A5416" s="9" t="s">
        <v>104</v>
      </c>
      <c r="B5416" s="9" t="s">
        <v>105</v>
      </c>
      <c r="C5416" s="12" t="s">
        <v>6131</v>
      </c>
      <c r="D5416" s="5" t="s">
        <v>6159</v>
      </c>
      <c r="E5416" s="9" t="s">
        <v>6159</v>
      </c>
      <c r="F5416" s="5" t="s">
        <v>4</v>
      </c>
      <c r="G5416" s="5" t="s">
        <v>106</v>
      </c>
      <c r="H5416" s="5" t="s">
        <v>109</v>
      </c>
      <c r="I5416" s="20" t="s">
        <v>12480</v>
      </c>
      <c r="J5416" s="5" t="s">
        <v>4</v>
      </c>
      <c r="K5416" s="5" t="s">
        <v>4</v>
      </c>
      <c r="L5416" s="5" t="s">
        <v>4</v>
      </c>
      <c r="M5416" s="5" t="s">
        <v>5</v>
      </c>
      <c r="N5416" s="5" t="s">
        <v>6170</v>
      </c>
      <c r="O5416" s="18">
        <v>44524</v>
      </c>
      <c r="P5416" s="5" t="s">
        <v>7</v>
      </c>
      <c r="Q5416" s="19">
        <v>66691</v>
      </c>
      <c r="R5416" s="19">
        <v>0</v>
      </c>
      <c r="S5416" s="19">
        <v>66691</v>
      </c>
      <c r="T5416" s="19">
        <v>0</v>
      </c>
    </row>
    <row r="5417" spans="1:20" outlineLevel="3" x14ac:dyDescent="0.35">
      <c r="H5417" s="1" t="s">
        <v>10933</v>
      </c>
      <c r="O5417" s="18"/>
      <c r="Q5417" s="19">
        <f>SUBTOTAL(9,Q5416:Q5416)</f>
        <v>66691</v>
      </c>
      <c r="R5417" s="19">
        <f>SUBTOTAL(9,R5416:R5416)</f>
        <v>0</v>
      </c>
      <c r="S5417" s="19">
        <f>SUBTOTAL(9,S5416:S5416)</f>
        <v>66691</v>
      </c>
      <c r="T5417" s="19">
        <f>SUBTOTAL(9,T5416:T5416)</f>
        <v>0</v>
      </c>
    </row>
    <row r="5418" spans="1:20" outlineLevel="4" x14ac:dyDescent="0.35">
      <c r="A5418" s="9" t="s">
        <v>104</v>
      </c>
      <c r="B5418" s="9" t="s">
        <v>105</v>
      </c>
      <c r="C5418" s="12" t="s">
        <v>6131</v>
      </c>
      <c r="D5418" s="5" t="s">
        <v>6159</v>
      </c>
      <c r="E5418" s="9" t="s">
        <v>6159</v>
      </c>
      <c r="F5418" s="5" t="s">
        <v>4</v>
      </c>
      <c r="G5418" s="5" t="s">
        <v>106</v>
      </c>
      <c r="H5418" s="5" t="s">
        <v>110</v>
      </c>
      <c r="I5418" s="20" t="s">
        <v>12481</v>
      </c>
      <c r="J5418" s="5" t="s">
        <v>4</v>
      </c>
      <c r="K5418" s="5" t="s">
        <v>4</v>
      </c>
      <c r="L5418" s="5" t="s">
        <v>4</v>
      </c>
      <c r="M5418" s="5" t="s">
        <v>5</v>
      </c>
      <c r="N5418" s="5" t="s">
        <v>6170</v>
      </c>
      <c r="O5418" s="18">
        <v>44524</v>
      </c>
      <c r="P5418" s="5" t="s">
        <v>7</v>
      </c>
      <c r="Q5418" s="19">
        <v>12134</v>
      </c>
      <c r="R5418" s="19">
        <v>0</v>
      </c>
      <c r="S5418" s="19">
        <v>12134</v>
      </c>
      <c r="T5418" s="19">
        <v>0</v>
      </c>
    </row>
    <row r="5419" spans="1:20" outlineLevel="3" x14ac:dyDescent="0.35">
      <c r="H5419" s="1" t="s">
        <v>10934</v>
      </c>
      <c r="O5419" s="18"/>
      <c r="Q5419" s="19">
        <f>SUBTOTAL(9,Q5418:Q5418)</f>
        <v>12134</v>
      </c>
      <c r="R5419" s="19">
        <f>SUBTOTAL(9,R5418:R5418)</f>
        <v>0</v>
      </c>
      <c r="S5419" s="19">
        <f>SUBTOTAL(9,S5418:S5418)</f>
        <v>12134</v>
      </c>
      <c r="T5419" s="19">
        <f>SUBTOTAL(9,T5418:T5418)</f>
        <v>0</v>
      </c>
    </row>
    <row r="5420" spans="1:20" outlineLevel="4" x14ac:dyDescent="0.35">
      <c r="A5420" s="9" t="s">
        <v>74</v>
      </c>
      <c r="B5420" s="9" t="s">
        <v>75</v>
      </c>
      <c r="C5420" s="12" t="s">
        <v>6131</v>
      </c>
      <c r="D5420" s="5" t="s">
        <v>6132</v>
      </c>
      <c r="E5420" s="9" t="s">
        <v>6132</v>
      </c>
      <c r="F5420" s="5" t="s">
        <v>4</v>
      </c>
      <c r="G5420" s="5" t="s">
        <v>729</v>
      </c>
      <c r="H5420" s="5" t="s">
        <v>6172</v>
      </c>
      <c r="I5420" s="4" t="s">
        <v>6131</v>
      </c>
      <c r="J5420" s="5" t="s">
        <v>4</v>
      </c>
      <c r="K5420" s="5" t="s">
        <v>4</v>
      </c>
      <c r="L5420" s="5" t="s">
        <v>4</v>
      </c>
      <c r="M5420" s="5" t="s">
        <v>5</v>
      </c>
      <c r="N5420" s="5" t="s">
        <v>6171</v>
      </c>
      <c r="O5420" s="18">
        <v>44643</v>
      </c>
      <c r="P5420" s="5" t="s">
        <v>7</v>
      </c>
      <c r="Q5420" s="19">
        <v>6000000</v>
      </c>
      <c r="R5420" s="19">
        <v>0</v>
      </c>
      <c r="S5420" s="19">
        <v>6000000</v>
      </c>
      <c r="T5420" s="19">
        <v>0</v>
      </c>
    </row>
    <row r="5421" spans="1:20" outlineLevel="4" x14ac:dyDescent="0.35">
      <c r="A5421" s="9" t="s">
        <v>74</v>
      </c>
      <c r="B5421" s="9" t="s">
        <v>75</v>
      </c>
      <c r="C5421" s="12" t="s">
        <v>6131</v>
      </c>
      <c r="D5421" s="5" t="s">
        <v>6132</v>
      </c>
      <c r="E5421" s="9" t="s">
        <v>6132</v>
      </c>
      <c r="F5421" s="5" t="s">
        <v>4</v>
      </c>
      <c r="G5421" s="5" t="s">
        <v>729</v>
      </c>
      <c r="H5421" s="5" t="s">
        <v>6172</v>
      </c>
      <c r="I5421" s="4" t="s">
        <v>6131</v>
      </c>
      <c r="J5421" s="5" t="s">
        <v>4</v>
      </c>
      <c r="K5421" s="5" t="s">
        <v>4</v>
      </c>
      <c r="L5421" s="5" t="s">
        <v>4</v>
      </c>
      <c r="M5421" s="5" t="s">
        <v>5</v>
      </c>
      <c r="N5421" s="5" t="s">
        <v>6173</v>
      </c>
      <c r="O5421" s="18">
        <v>44714</v>
      </c>
      <c r="P5421" s="5" t="s">
        <v>7</v>
      </c>
      <c r="Q5421" s="19">
        <v>6000000</v>
      </c>
      <c r="R5421" s="19">
        <v>0</v>
      </c>
      <c r="S5421" s="19">
        <v>6000000</v>
      </c>
      <c r="T5421" s="19">
        <v>0</v>
      </c>
    </row>
    <row r="5422" spans="1:20" outlineLevel="3" x14ac:dyDescent="0.35">
      <c r="H5422" s="1" t="s">
        <v>11933</v>
      </c>
      <c r="O5422" s="18"/>
      <c r="Q5422" s="19">
        <f>SUBTOTAL(9,Q5420:Q5421)</f>
        <v>12000000</v>
      </c>
      <c r="R5422" s="19">
        <f>SUBTOTAL(9,R5420:R5421)</f>
        <v>0</v>
      </c>
      <c r="S5422" s="19">
        <f>SUBTOTAL(9,S5420:S5421)</f>
        <v>12000000</v>
      </c>
      <c r="T5422" s="19">
        <f>SUBTOTAL(9,T5420:T5421)</f>
        <v>0</v>
      </c>
    </row>
    <row r="5423" spans="1:20" outlineLevel="2" x14ac:dyDescent="0.35">
      <c r="C5423" s="11" t="s">
        <v>10418</v>
      </c>
      <c r="O5423" s="18"/>
      <c r="Q5423" s="19">
        <f>SUBTOTAL(9,Q5381:Q5421)</f>
        <v>12969313</v>
      </c>
      <c r="R5423" s="19">
        <f>SUBTOTAL(9,R5381:R5421)</f>
        <v>547839.75</v>
      </c>
      <c r="S5423" s="19">
        <f>SUBTOTAL(9,S5381:S5421)</f>
        <v>12421473.25</v>
      </c>
      <c r="T5423" s="19">
        <f>SUBTOTAL(9,T5381:T5421)</f>
        <v>0</v>
      </c>
    </row>
    <row r="5424" spans="1:20" ht="29" outlineLevel="4" x14ac:dyDescent="0.35">
      <c r="A5424" s="9" t="s">
        <v>0</v>
      </c>
      <c r="B5424" s="9" t="s">
        <v>1</v>
      </c>
      <c r="C5424" s="12" t="s">
        <v>6174</v>
      </c>
      <c r="D5424" s="5" t="s">
        <v>6175</v>
      </c>
      <c r="E5424" s="9" t="s">
        <v>6175</v>
      </c>
      <c r="F5424" s="5" t="s">
        <v>4</v>
      </c>
      <c r="G5424" s="5" t="s">
        <v>12472</v>
      </c>
      <c r="H5424" s="5" t="s">
        <v>6177</v>
      </c>
      <c r="I5424" s="4" t="s">
        <v>6178</v>
      </c>
      <c r="J5424" s="5" t="s">
        <v>4</v>
      </c>
      <c r="K5424" s="5" t="s">
        <v>4</v>
      </c>
      <c r="L5424" s="5" t="s">
        <v>4</v>
      </c>
      <c r="M5424" s="5" t="s">
        <v>5</v>
      </c>
      <c r="N5424" s="5" t="s">
        <v>6176</v>
      </c>
      <c r="O5424" s="18">
        <v>44547</v>
      </c>
      <c r="P5424" s="5" t="s">
        <v>7</v>
      </c>
      <c r="Q5424" s="19">
        <v>426063.37</v>
      </c>
      <c r="R5424" s="19">
        <v>0</v>
      </c>
      <c r="S5424" s="19">
        <v>426063.37</v>
      </c>
      <c r="T5424" s="19">
        <v>0</v>
      </c>
    </row>
    <row r="5425" spans="1:20" ht="29" outlineLevel="4" x14ac:dyDescent="0.35">
      <c r="A5425" s="9" t="s">
        <v>0</v>
      </c>
      <c r="B5425" s="9" t="s">
        <v>1</v>
      </c>
      <c r="C5425" s="12" t="s">
        <v>6174</v>
      </c>
      <c r="D5425" s="5" t="s">
        <v>6175</v>
      </c>
      <c r="E5425" s="9" t="s">
        <v>6175</v>
      </c>
      <c r="F5425" s="5" t="s">
        <v>4</v>
      </c>
      <c r="G5425" s="5" t="s">
        <v>12472</v>
      </c>
      <c r="H5425" s="5" t="s">
        <v>6177</v>
      </c>
      <c r="I5425" s="4" t="s">
        <v>6178</v>
      </c>
      <c r="J5425" s="5" t="s">
        <v>4</v>
      </c>
      <c r="K5425" s="5" t="s">
        <v>4</v>
      </c>
      <c r="L5425" s="5" t="s">
        <v>4</v>
      </c>
      <c r="M5425" s="5" t="s">
        <v>5</v>
      </c>
      <c r="N5425" s="5" t="s">
        <v>6179</v>
      </c>
      <c r="O5425" s="18">
        <v>44631</v>
      </c>
      <c r="P5425" s="5" t="s">
        <v>7</v>
      </c>
      <c r="Q5425" s="19">
        <v>89415.95</v>
      </c>
      <c r="R5425" s="19">
        <v>0</v>
      </c>
      <c r="S5425" s="19">
        <v>89415.95</v>
      </c>
      <c r="T5425" s="19">
        <v>0</v>
      </c>
    </row>
    <row r="5426" spans="1:20" outlineLevel="3" x14ac:dyDescent="0.35">
      <c r="H5426" s="1" t="s">
        <v>11934</v>
      </c>
      <c r="O5426" s="18"/>
      <c r="Q5426" s="19">
        <f>SUBTOTAL(9,Q5424:Q5425)</f>
        <v>515479.32</v>
      </c>
      <c r="R5426" s="19">
        <f>SUBTOTAL(9,R5424:R5425)</f>
        <v>0</v>
      </c>
      <c r="S5426" s="19">
        <f>SUBTOTAL(9,S5424:S5425)</f>
        <v>515479.32</v>
      </c>
      <c r="T5426" s="19">
        <f>SUBTOTAL(9,T5424:T5425)</f>
        <v>0</v>
      </c>
    </row>
    <row r="5427" spans="1:20" ht="29" outlineLevel="4" x14ac:dyDescent="0.35">
      <c r="A5427" s="9" t="s">
        <v>0</v>
      </c>
      <c r="B5427" s="9" t="s">
        <v>1</v>
      </c>
      <c r="C5427" s="12" t="s">
        <v>6174</v>
      </c>
      <c r="D5427" s="5" t="s">
        <v>6175</v>
      </c>
      <c r="E5427" s="9" t="s">
        <v>6175</v>
      </c>
      <c r="F5427" s="5" t="s">
        <v>4</v>
      </c>
      <c r="G5427" s="5" t="s">
        <v>12472</v>
      </c>
      <c r="H5427" s="5" t="s">
        <v>6182</v>
      </c>
      <c r="I5427" s="4" t="s">
        <v>12693</v>
      </c>
      <c r="J5427" s="5" t="s">
        <v>6180</v>
      </c>
      <c r="K5427" s="5" t="s">
        <v>4</v>
      </c>
      <c r="L5427" s="5" t="s">
        <v>4</v>
      </c>
      <c r="M5427" s="5" t="s">
        <v>5</v>
      </c>
      <c r="N5427" s="5" t="s">
        <v>6181</v>
      </c>
      <c r="O5427" s="18">
        <v>44544</v>
      </c>
      <c r="P5427" s="5" t="s">
        <v>7</v>
      </c>
      <c r="Q5427" s="19">
        <v>24890.6</v>
      </c>
      <c r="R5427" s="19">
        <v>0</v>
      </c>
      <c r="S5427" s="19">
        <v>24890.6</v>
      </c>
      <c r="T5427" s="19">
        <v>0</v>
      </c>
    </row>
    <row r="5428" spans="1:20" outlineLevel="3" x14ac:dyDescent="0.35">
      <c r="H5428" s="1" t="s">
        <v>11935</v>
      </c>
      <c r="O5428" s="18"/>
      <c r="Q5428" s="19">
        <f>SUBTOTAL(9,Q5427:Q5427)</f>
        <v>24890.6</v>
      </c>
      <c r="R5428" s="19">
        <f>SUBTOTAL(9,R5427:R5427)</f>
        <v>0</v>
      </c>
      <c r="S5428" s="19">
        <f>SUBTOTAL(9,S5427:S5427)</f>
        <v>24890.6</v>
      </c>
      <c r="T5428" s="19">
        <f>SUBTOTAL(9,T5427:T5427)</f>
        <v>0</v>
      </c>
    </row>
    <row r="5429" spans="1:20" ht="29" outlineLevel="4" x14ac:dyDescent="0.35">
      <c r="A5429" s="9" t="s">
        <v>0</v>
      </c>
      <c r="B5429" s="9" t="s">
        <v>1</v>
      </c>
      <c r="C5429" s="12" t="s">
        <v>6174</v>
      </c>
      <c r="D5429" s="5" t="s">
        <v>6175</v>
      </c>
      <c r="E5429" s="9" t="s">
        <v>6175</v>
      </c>
      <c r="F5429" s="5" t="s">
        <v>4</v>
      </c>
      <c r="G5429" s="5" t="s">
        <v>12472</v>
      </c>
      <c r="H5429" s="5" t="s">
        <v>6184</v>
      </c>
      <c r="I5429" s="4" t="s">
        <v>6185</v>
      </c>
      <c r="J5429" s="5" t="s">
        <v>4</v>
      </c>
      <c r="K5429" s="5" t="s">
        <v>4</v>
      </c>
      <c r="L5429" s="5" t="s">
        <v>4</v>
      </c>
      <c r="M5429" s="5" t="s">
        <v>5</v>
      </c>
      <c r="N5429" s="5" t="s">
        <v>6183</v>
      </c>
      <c r="O5429" s="18">
        <v>44683</v>
      </c>
      <c r="P5429" s="5" t="s">
        <v>7</v>
      </c>
      <c r="Q5429" s="19">
        <v>415767.42</v>
      </c>
      <c r="R5429" s="19">
        <v>0</v>
      </c>
      <c r="S5429" s="19">
        <v>415767.42</v>
      </c>
      <c r="T5429" s="19">
        <v>0</v>
      </c>
    </row>
    <row r="5430" spans="1:20" outlineLevel="3" x14ac:dyDescent="0.35">
      <c r="H5430" s="1" t="s">
        <v>11936</v>
      </c>
      <c r="O5430" s="18"/>
      <c r="Q5430" s="19">
        <f>SUBTOTAL(9,Q5429:Q5429)</f>
        <v>415767.42</v>
      </c>
      <c r="R5430" s="19">
        <f>SUBTOTAL(9,R5429:R5429)</f>
        <v>0</v>
      </c>
      <c r="S5430" s="19">
        <f>SUBTOTAL(9,S5429:S5429)</f>
        <v>415767.42</v>
      </c>
      <c r="T5430" s="19">
        <f>SUBTOTAL(9,T5429:T5429)</f>
        <v>0</v>
      </c>
    </row>
    <row r="5431" spans="1:20" outlineLevel="2" x14ac:dyDescent="0.35">
      <c r="C5431" s="11" t="s">
        <v>10419</v>
      </c>
      <c r="O5431" s="18"/>
      <c r="Q5431" s="19">
        <f>SUBTOTAL(9,Q5424:Q5429)</f>
        <v>956137.34000000008</v>
      </c>
      <c r="R5431" s="19">
        <f>SUBTOTAL(9,R5424:R5429)</f>
        <v>0</v>
      </c>
      <c r="S5431" s="19">
        <f>SUBTOTAL(9,S5424:S5429)</f>
        <v>956137.34000000008</v>
      </c>
      <c r="T5431" s="19">
        <f>SUBTOTAL(9,T5424:T5429)</f>
        <v>0</v>
      </c>
    </row>
    <row r="5432" spans="1:20" ht="29" outlineLevel="4" x14ac:dyDescent="0.35">
      <c r="A5432" s="9" t="s">
        <v>97</v>
      </c>
      <c r="B5432" s="9" t="s">
        <v>98</v>
      </c>
      <c r="C5432" s="12" t="s">
        <v>12425</v>
      </c>
      <c r="D5432" s="5" t="s">
        <v>6186</v>
      </c>
      <c r="E5432" s="9" t="s">
        <v>6186</v>
      </c>
      <c r="F5432" s="5" t="s">
        <v>4</v>
      </c>
      <c r="G5432" s="5" t="s">
        <v>1006</v>
      </c>
      <c r="H5432" s="5" t="s">
        <v>6189</v>
      </c>
      <c r="I5432" s="4" t="s">
        <v>12694</v>
      </c>
      <c r="J5432" s="5" t="s">
        <v>6187</v>
      </c>
      <c r="K5432" s="5" t="s">
        <v>4</v>
      </c>
      <c r="L5432" s="5" t="s">
        <v>4</v>
      </c>
      <c r="M5432" s="5" t="s">
        <v>5</v>
      </c>
      <c r="N5432" s="5" t="s">
        <v>6188</v>
      </c>
      <c r="O5432" s="18">
        <v>44538</v>
      </c>
      <c r="P5432" s="5" t="s">
        <v>7</v>
      </c>
      <c r="Q5432" s="19">
        <v>3923.4</v>
      </c>
      <c r="R5432" s="19">
        <v>0</v>
      </c>
      <c r="S5432" s="19">
        <v>3923.4</v>
      </c>
      <c r="T5432" s="19">
        <v>0</v>
      </c>
    </row>
    <row r="5433" spans="1:20" ht="29" outlineLevel="4" x14ac:dyDescent="0.35">
      <c r="A5433" s="9" t="s">
        <v>97</v>
      </c>
      <c r="B5433" s="9" t="s">
        <v>98</v>
      </c>
      <c r="C5433" s="12" t="s">
        <v>12425</v>
      </c>
      <c r="D5433" s="5" t="s">
        <v>6186</v>
      </c>
      <c r="E5433" s="9" t="s">
        <v>6186</v>
      </c>
      <c r="F5433" s="5" t="s">
        <v>12484</v>
      </c>
      <c r="G5433" s="5" t="s">
        <v>4</v>
      </c>
      <c r="H5433" s="5" t="s">
        <v>6189</v>
      </c>
      <c r="I5433" s="4" t="s">
        <v>12694</v>
      </c>
      <c r="J5433" s="5" t="s">
        <v>6187</v>
      </c>
      <c r="K5433" s="5" t="s">
        <v>4</v>
      </c>
      <c r="L5433" s="5" t="s">
        <v>4</v>
      </c>
      <c r="M5433" s="5" t="s">
        <v>5</v>
      </c>
      <c r="N5433" s="5" t="s">
        <v>6188</v>
      </c>
      <c r="O5433" s="18">
        <v>44538</v>
      </c>
      <c r="P5433" s="5" t="s">
        <v>7</v>
      </c>
      <c r="Q5433" s="19">
        <v>15693.6</v>
      </c>
      <c r="R5433" s="19">
        <v>15693.6</v>
      </c>
      <c r="S5433" s="19">
        <v>0</v>
      </c>
      <c r="T5433" s="19">
        <v>0</v>
      </c>
    </row>
    <row r="5434" spans="1:20" outlineLevel="3" x14ac:dyDescent="0.35">
      <c r="H5434" s="1" t="s">
        <v>11937</v>
      </c>
      <c r="O5434" s="18"/>
      <c r="Q5434" s="19">
        <f>SUBTOTAL(9,Q5432:Q5433)</f>
        <v>19617</v>
      </c>
      <c r="R5434" s="19">
        <f>SUBTOTAL(9,R5432:R5433)</f>
        <v>15693.6</v>
      </c>
      <c r="S5434" s="19">
        <f>SUBTOTAL(9,S5432:S5433)</f>
        <v>3923.4</v>
      </c>
      <c r="T5434" s="19">
        <f>SUBTOTAL(9,T5432:T5433)</f>
        <v>0</v>
      </c>
    </row>
    <row r="5435" spans="1:20" ht="29" outlineLevel="4" x14ac:dyDescent="0.35">
      <c r="A5435" s="9" t="s">
        <v>104</v>
      </c>
      <c r="B5435" s="9" t="s">
        <v>105</v>
      </c>
      <c r="C5435" s="12" t="s">
        <v>12425</v>
      </c>
      <c r="D5435" s="5" t="s">
        <v>6186</v>
      </c>
      <c r="E5435" s="9" t="s">
        <v>6186</v>
      </c>
      <c r="F5435" s="5" t="s">
        <v>4</v>
      </c>
      <c r="G5435" s="5" t="s">
        <v>45</v>
      </c>
      <c r="H5435" s="5" t="s">
        <v>6191</v>
      </c>
      <c r="I5435" s="4" t="s">
        <v>6192</v>
      </c>
      <c r="J5435" s="5" t="s">
        <v>4</v>
      </c>
      <c r="K5435" s="5" t="s">
        <v>4</v>
      </c>
      <c r="L5435" s="5" t="s">
        <v>4</v>
      </c>
      <c r="M5435" s="5" t="s">
        <v>5</v>
      </c>
      <c r="N5435" s="5" t="s">
        <v>6190</v>
      </c>
      <c r="O5435" s="18">
        <v>44412</v>
      </c>
      <c r="P5435" s="5" t="s">
        <v>7</v>
      </c>
      <c r="Q5435" s="19">
        <v>61663</v>
      </c>
      <c r="R5435" s="19">
        <v>0</v>
      </c>
      <c r="S5435" s="19">
        <v>61663</v>
      </c>
      <c r="T5435" s="19">
        <v>0</v>
      </c>
    </row>
    <row r="5436" spans="1:20" outlineLevel="3" x14ac:dyDescent="0.35">
      <c r="H5436" s="1" t="s">
        <v>11938</v>
      </c>
      <c r="O5436" s="18"/>
      <c r="Q5436" s="19">
        <f>SUBTOTAL(9,Q5435:Q5435)</f>
        <v>61663</v>
      </c>
      <c r="R5436" s="19">
        <f>SUBTOTAL(9,R5435:R5435)</f>
        <v>0</v>
      </c>
      <c r="S5436" s="19">
        <f>SUBTOTAL(9,S5435:S5435)</f>
        <v>61663</v>
      </c>
      <c r="T5436" s="19">
        <f>SUBTOTAL(9,T5435:T5435)</f>
        <v>0</v>
      </c>
    </row>
    <row r="5437" spans="1:20" ht="29" outlineLevel="4" x14ac:dyDescent="0.35">
      <c r="A5437" s="9" t="s">
        <v>97</v>
      </c>
      <c r="B5437" s="9" t="s">
        <v>98</v>
      </c>
      <c r="C5437" s="12" t="s">
        <v>12425</v>
      </c>
      <c r="D5437" s="5" t="s">
        <v>6186</v>
      </c>
      <c r="E5437" s="9" t="s">
        <v>6186</v>
      </c>
      <c r="F5437" s="5" t="s">
        <v>4</v>
      </c>
      <c r="G5437" s="5" t="s">
        <v>1006</v>
      </c>
      <c r="H5437" s="5" t="s">
        <v>6195</v>
      </c>
      <c r="I5437" s="4" t="s">
        <v>12695</v>
      </c>
      <c r="J5437" s="5" t="s">
        <v>6193</v>
      </c>
      <c r="K5437" s="5" t="s">
        <v>4</v>
      </c>
      <c r="L5437" s="5" t="s">
        <v>4</v>
      </c>
      <c r="M5437" s="5" t="s">
        <v>5</v>
      </c>
      <c r="N5437" s="5" t="s">
        <v>6194</v>
      </c>
      <c r="O5437" s="18">
        <v>44559</v>
      </c>
      <c r="P5437" s="5" t="s">
        <v>7</v>
      </c>
      <c r="Q5437" s="19">
        <v>4139.3999999999996</v>
      </c>
      <c r="R5437" s="19">
        <v>0</v>
      </c>
      <c r="S5437" s="19">
        <v>4139.3999999999996</v>
      </c>
      <c r="T5437" s="19">
        <v>0</v>
      </c>
    </row>
    <row r="5438" spans="1:20" ht="29" outlineLevel="4" x14ac:dyDescent="0.35">
      <c r="A5438" s="9" t="s">
        <v>97</v>
      </c>
      <c r="B5438" s="9" t="s">
        <v>98</v>
      </c>
      <c r="C5438" s="12" t="s">
        <v>12425</v>
      </c>
      <c r="D5438" s="5" t="s">
        <v>6186</v>
      </c>
      <c r="E5438" s="9" t="s">
        <v>6186</v>
      </c>
      <c r="F5438" s="5" t="s">
        <v>4</v>
      </c>
      <c r="G5438" s="5" t="s">
        <v>1006</v>
      </c>
      <c r="H5438" s="5" t="s">
        <v>6195</v>
      </c>
      <c r="I5438" s="4" t="s">
        <v>12695</v>
      </c>
      <c r="J5438" s="5" t="s">
        <v>6193</v>
      </c>
      <c r="K5438" s="5" t="s">
        <v>4</v>
      </c>
      <c r="L5438" s="5" t="s">
        <v>4</v>
      </c>
      <c r="M5438" s="5" t="s">
        <v>5</v>
      </c>
      <c r="N5438" s="5" t="s">
        <v>6196</v>
      </c>
      <c r="O5438" s="18">
        <v>44634</v>
      </c>
      <c r="P5438" s="5" t="s">
        <v>7</v>
      </c>
      <c r="Q5438" s="19">
        <v>3730.6</v>
      </c>
      <c r="R5438" s="19">
        <v>0</v>
      </c>
      <c r="S5438" s="19">
        <v>3730.6</v>
      </c>
      <c r="T5438" s="19">
        <v>0</v>
      </c>
    </row>
    <row r="5439" spans="1:20" ht="29" outlineLevel="4" x14ac:dyDescent="0.35">
      <c r="A5439" s="9" t="s">
        <v>97</v>
      </c>
      <c r="B5439" s="9" t="s">
        <v>98</v>
      </c>
      <c r="C5439" s="12" t="s">
        <v>12425</v>
      </c>
      <c r="D5439" s="5" t="s">
        <v>6186</v>
      </c>
      <c r="E5439" s="9" t="s">
        <v>6186</v>
      </c>
      <c r="F5439" s="5" t="s">
        <v>4</v>
      </c>
      <c r="G5439" s="5" t="s">
        <v>1006</v>
      </c>
      <c r="H5439" s="5" t="s">
        <v>6195</v>
      </c>
      <c r="I5439" s="4" t="s">
        <v>12695</v>
      </c>
      <c r="J5439" s="5" t="s">
        <v>6193</v>
      </c>
      <c r="K5439" s="5" t="s">
        <v>4</v>
      </c>
      <c r="L5439" s="5" t="s">
        <v>4</v>
      </c>
      <c r="M5439" s="5" t="s">
        <v>5</v>
      </c>
      <c r="N5439" s="5" t="s">
        <v>6197</v>
      </c>
      <c r="O5439" s="18">
        <v>44715</v>
      </c>
      <c r="P5439" s="5" t="s">
        <v>7</v>
      </c>
      <c r="Q5439" s="19">
        <v>3687.8</v>
      </c>
      <c r="R5439" s="19">
        <v>0</v>
      </c>
      <c r="S5439" s="19">
        <v>3687.8</v>
      </c>
      <c r="T5439" s="19">
        <v>0</v>
      </c>
    </row>
    <row r="5440" spans="1:20" ht="29" outlineLevel="4" x14ac:dyDescent="0.35">
      <c r="A5440" s="9" t="s">
        <v>97</v>
      </c>
      <c r="B5440" s="9" t="s">
        <v>98</v>
      </c>
      <c r="C5440" s="12">
        <v>2</v>
      </c>
      <c r="D5440" s="5" t="s">
        <v>6186</v>
      </c>
      <c r="E5440" s="9" t="s">
        <v>6186</v>
      </c>
      <c r="F5440" s="5" t="s">
        <v>12484</v>
      </c>
      <c r="G5440" s="5" t="s">
        <v>4</v>
      </c>
      <c r="H5440" s="5" t="s">
        <v>6195</v>
      </c>
      <c r="I5440" s="4" t="s">
        <v>12695</v>
      </c>
      <c r="J5440" s="5" t="s">
        <v>6193</v>
      </c>
      <c r="K5440" s="5" t="s">
        <v>4</v>
      </c>
      <c r="L5440" s="5" t="s">
        <v>4</v>
      </c>
      <c r="M5440" s="5" t="s">
        <v>5</v>
      </c>
      <c r="N5440" s="5" t="s">
        <v>6194</v>
      </c>
      <c r="O5440" s="18">
        <v>44559</v>
      </c>
      <c r="P5440" s="5" t="s">
        <v>7</v>
      </c>
      <c r="Q5440" s="19">
        <v>16557.599999999999</v>
      </c>
      <c r="R5440" s="19">
        <v>16557.599999999999</v>
      </c>
      <c r="S5440" s="19">
        <v>0</v>
      </c>
      <c r="T5440" s="19">
        <v>0</v>
      </c>
    </row>
    <row r="5441" spans="1:20" ht="29" outlineLevel="4" x14ac:dyDescent="0.35">
      <c r="A5441" s="9" t="s">
        <v>97</v>
      </c>
      <c r="B5441" s="9" t="s">
        <v>98</v>
      </c>
      <c r="C5441" s="12" t="s">
        <v>12425</v>
      </c>
      <c r="D5441" s="5" t="s">
        <v>6186</v>
      </c>
      <c r="E5441" s="9" t="s">
        <v>6186</v>
      </c>
      <c r="F5441" s="5" t="s">
        <v>12484</v>
      </c>
      <c r="G5441" s="5" t="s">
        <v>4</v>
      </c>
      <c r="H5441" s="5" t="s">
        <v>6195</v>
      </c>
      <c r="I5441" s="4" t="s">
        <v>12695</v>
      </c>
      <c r="J5441" s="5" t="s">
        <v>6193</v>
      </c>
      <c r="K5441" s="5" t="s">
        <v>4</v>
      </c>
      <c r="L5441" s="5" t="s">
        <v>4</v>
      </c>
      <c r="M5441" s="5" t="s">
        <v>5</v>
      </c>
      <c r="N5441" s="5" t="s">
        <v>6196</v>
      </c>
      <c r="O5441" s="18">
        <v>44634</v>
      </c>
      <c r="P5441" s="5" t="s">
        <v>7</v>
      </c>
      <c r="Q5441" s="19">
        <v>14922.4</v>
      </c>
      <c r="R5441" s="19">
        <v>14922.4</v>
      </c>
      <c r="S5441" s="19">
        <v>0</v>
      </c>
      <c r="T5441" s="19">
        <v>0</v>
      </c>
    </row>
    <row r="5442" spans="1:20" ht="29" outlineLevel="4" x14ac:dyDescent="0.35">
      <c r="A5442" s="9" t="s">
        <v>97</v>
      </c>
      <c r="B5442" s="9" t="s">
        <v>98</v>
      </c>
      <c r="C5442" s="12" t="s">
        <v>12425</v>
      </c>
      <c r="D5442" s="5" t="s">
        <v>6186</v>
      </c>
      <c r="E5442" s="9" t="s">
        <v>6186</v>
      </c>
      <c r="F5442" s="5" t="s">
        <v>12484</v>
      </c>
      <c r="G5442" s="5" t="s">
        <v>4</v>
      </c>
      <c r="H5442" s="5" t="s">
        <v>6195</v>
      </c>
      <c r="I5442" s="4" t="s">
        <v>12695</v>
      </c>
      <c r="J5442" s="5" t="s">
        <v>6193</v>
      </c>
      <c r="K5442" s="5" t="s">
        <v>4</v>
      </c>
      <c r="L5442" s="5" t="s">
        <v>4</v>
      </c>
      <c r="M5442" s="5" t="s">
        <v>5</v>
      </c>
      <c r="N5442" s="5" t="s">
        <v>6197</v>
      </c>
      <c r="O5442" s="18">
        <v>44715</v>
      </c>
      <c r="P5442" s="5" t="s">
        <v>7</v>
      </c>
      <c r="Q5442" s="19">
        <v>14751.2</v>
      </c>
      <c r="R5442" s="19">
        <v>14751.2</v>
      </c>
      <c r="S5442" s="19">
        <v>0</v>
      </c>
      <c r="T5442" s="19">
        <v>0</v>
      </c>
    </row>
    <row r="5443" spans="1:20" outlineLevel="3" x14ac:dyDescent="0.35">
      <c r="H5443" s="1" t="s">
        <v>11939</v>
      </c>
      <c r="O5443" s="18"/>
      <c r="Q5443" s="19">
        <f>SUBTOTAL(9,Q5437:Q5442)</f>
        <v>57789</v>
      </c>
      <c r="R5443" s="19">
        <f>SUBTOTAL(9,R5437:R5442)</f>
        <v>46231.199999999997</v>
      </c>
      <c r="S5443" s="19">
        <f>SUBTOTAL(9,S5437:S5442)</f>
        <v>11557.8</v>
      </c>
      <c r="T5443" s="19">
        <f>SUBTOTAL(9,T5437:T5442)</f>
        <v>0</v>
      </c>
    </row>
    <row r="5444" spans="1:20" ht="29" outlineLevel="4" x14ac:dyDescent="0.35">
      <c r="A5444" s="9" t="s">
        <v>104</v>
      </c>
      <c r="B5444" s="9" t="s">
        <v>105</v>
      </c>
      <c r="C5444" s="12" t="s">
        <v>12425</v>
      </c>
      <c r="D5444" s="5" t="s">
        <v>6186</v>
      </c>
      <c r="E5444" s="9" t="s">
        <v>6186</v>
      </c>
      <c r="F5444" s="5" t="s">
        <v>49</v>
      </c>
      <c r="G5444" s="5" t="s">
        <v>4</v>
      </c>
      <c r="H5444" s="5" t="s">
        <v>6199</v>
      </c>
      <c r="I5444" s="4" t="s">
        <v>6200</v>
      </c>
      <c r="J5444" s="5" t="s">
        <v>4</v>
      </c>
      <c r="K5444" s="5" t="s">
        <v>4</v>
      </c>
      <c r="L5444" s="5" t="s">
        <v>4</v>
      </c>
      <c r="M5444" s="5" t="s">
        <v>5</v>
      </c>
      <c r="N5444" s="5" t="s">
        <v>6198</v>
      </c>
      <c r="O5444" s="18">
        <v>44392</v>
      </c>
      <c r="P5444" s="5" t="s">
        <v>7</v>
      </c>
      <c r="Q5444" s="19">
        <v>141656</v>
      </c>
      <c r="R5444" s="19">
        <v>141656</v>
      </c>
      <c r="S5444" s="19">
        <v>0</v>
      </c>
      <c r="T5444" s="19">
        <v>0</v>
      </c>
    </row>
    <row r="5445" spans="1:20" ht="29" outlineLevel="4" x14ac:dyDescent="0.35">
      <c r="A5445" s="9" t="s">
        <v>104</v>
      </c>
      <c r="B5445" s="9" t="s">
        <v>105</v>
      </c>
      <c r="C5445" s="12" t="s">
        <v>12425</v>
      </c>
      <c r="D5445" s="5" t="s">
        <v>6186</v>
      </c>
      <c r="E5445" s="9" t="s">
        <v>6186</v>
      </c>
      <c r="F5445" s="5" t="s">
        <v>49</v>
      </c>
      <c r="G5445" s="5" t="s">
        <v>4</v>
      </c>
      <c r="H5445" s="5" t="s">
        <v>6199</v>
      </c>
      <c r="I5445" s="4" t="s">
        <v>6200</v>
      </c>
      <c r="J5445" s="5" t="s">
        <v>4</v>
      </c>
      <c r="K5445" s="5" t="s">
        <v>4</v>
      </c>
      <c r="L5445" s="5" t="s">
        <v>4</v>
      </c>
      <c r="M5445" s="5" t="s">
        <v>5</v>
      </c>
      <c r="N5445" s="5" t="s">
        <v>6201</v>
      </c>
      <c r="O5445" s="18">
        <v>44494</v>
      </c>
      <c r="P5445" s="5" t="s">
        <v>7</v>
      </c>
      <c r="Q5445" s="19">
        <v>55422</v>
      </c>
      <c r="R5445" s="19">
        <v>55422</v>
      </c>
      <c r="S5445" s="19">
        <v>0</v>
      </c>
      <c r="T5445" s="19">
        <v>0</v>
      </c>
    </row>
    <row r="5446" spans="1:20" outlineLevel="3" x14ac:dyDescent="0.35">
      <c r="H5446" s="1" t="s">
        <v>11940</v>
      </c>
      <c r="O5446" s="18"/>
      <c r="Q5446" s="19">
        <f>SUBTOTAL(9,Q5444:Q5445)</f>
        <v>197078</v>
      </c>
      <c r="R5446" s="19">
        <f>SUBTOTAL(9,R5444:R5445)</f>
        <v>197078</v>
      </c>
      <c r="S5446" s="19">
        <f>SUBTOTAL(9,S5444:S5445)</f>
        <v>0</v>
      </c>
      <c r="T5446" s="19">
        <f>SUBTOTAL(9,T5444:T5445)</f>
        <v>0</v>
      </c>
    </row>
    <row r="5447" spans="1:20" ht="29" outlineLevel="4" x14ac:dyDescent="0.35">
      <c r="A5447" s="9" t="s">
        <v>104</v>
      </c>
      <c r="B5447" s="9" t="s">
        <v>105</v>
      </c>
      <c r="C5447" s="12" t="s">
        <v>12425</v>
      </c>
      <c r="D5447" s="5" t="s">
        <v>6186</v>
      </c>
      <c r="E5447" s="9" t="s">
        <v>6186</v>
      </c>
      <c r="F5447" s="5" t="s">
        <v>4</v>
      </c>
      <c r="G5447" s="5" t="s">
        <v>45</v>
      </c>
      <c r="H5447" s="5" t="s">
        <v>6203</v>
      </c>
      <c r="I5447" s="4" t="s">
        <v>6204</v>
      </c>
      <c r="J5447" s="5" t="s">
        <v>4</v>
      </c>
      <c r="K5447" s="5" t="s">
        <v>4</v>
      </c>
      <c r="L5447" s="5" t="s">
        <v>4</v>
      </c>
      <c r="M5447" s="5" t="s">
        <v>5</v>
      </c>
      <c r="N5447" s="5" t="s">
        <v>6202</v>
      </c>
      <c r="O5447" s="18">
        <v>44491</v>
      </c>
      <c r="P5447" s="5" t="s">
        <v>7</v>
      </c>
      <c r="Q5447" s="19">
        <v>39410</v>
      </c>
      <c r="R5447" s="19">
        <v>0</v>
      </c>
      <c r="S5447" s="19">
        <v>39410</v>
      </c>
      <c r="T5447" s="19">
        <v>0</v>
      </c>
    </row>
    <row r="5448" spans="1:20" ht="29" outlineLevel="4" x14ac:dyDescent="0.35">
      <c r="A5448" s="9" t="s">
        <v>104</v>
      </c>
      <c r="B5448" s="9" t="s">
        <v>105</v>
      </c>
      <c r="C5448" s="12" t="s">
        <v>12425</v>
      </c>
      <c r="D5448" s="5" t="s">
        <v>6186</v>
      </c>
      <c r="E5448" s="9" t="s">
        <v>6186</v>
      </c>
      <c r="F5448" s="5" t="s">
        <v>4</v>
      </c>
      <c r="G5448" s="5" t="s">
        <v>45</v>
      </c>
      <c r="H5448" s="5" t="s">
        <v>6203</v>
      </c>
      <c r="I5448" s="4" t="s">
        <v>6204</v>
      </c>
      <c r="J5448" s="5" t="s">
        <v>4</v>
      </c>
      <c r="K5448" s="5" t="s">
        <v>4</v>
      </c>
      <c r="L5448" s="5" t="s">
        <v>4</v>
      </c>
      <c r="M5448" s="5" t="s">
        <v>5</v>
      </c>
      <c r="N5448" s="5" t="s">
        <v>6205</v>
      </c>
      <c r="O5448" s="18">
        <v>44680</v>
      </c>
      <c r="P5448" s="5" t="s">
        <v>7</v>
      </c>
      <c r="Q5448" s="19">
        <v>38111</v>
      </c>
      <c r="R5448" s="19">
        <v>0</v>
      </c>
      <c r="S5448" s="19">
        <v>38111</v>
      </c>
      <c r="T5448" s="19">
        <v>0</v>
      </c>
    </row>
    <row r="5449" spans="1:20" ht="29" outlineLevel="4" x14ac:dyDescent="0.35">
      <c r="A5449" s="9" t="s">
        <v>104</v>
      </c>
      <c r="B5449" s="9" t="s">
        <v>105</v>
      </c>
      <c r="C5449" s="12" t="s">
        <v>12425</v>
      </c>
      <c r="D5449" s="5" t="s">
        <v>6186</v>
      </c>
      <c r="E5449" s="9" t="s">
        <v>6186</v>
      </c>
      <c r="F5449" s="5" t="s">
        <v>4</v>
      </c>
      <c r="G5449" s="5" t="s">
        <v>45</v>
      </c>
      <c r="H5449" s="5" t="s">
        <v>6203</v>
      </c>
      <c r="I5449" s="4" t="s">
        <v>6204</v>
      </c>
      <c r="J5449" s="5" t="s">
        <v>4</v>
      </c>
      <c r="K5449" s="5" t="s">
        <v>4</v>
      </c>
      <c r="L5449" s="5" t="s">
        <v>4</v>
      </c>
      <c r="M5449" s="5" t="s">
        <v>5</v>
      </c>
      <c r="N5449" s="5" t="s">
        <v>6206</v>
      </c>
      <c r="O5449" s="18">
        <v>44739</v>
      </c>
      <c r="P5449" s="5" t="s">
        <v>7</v>
      </c>
      <c r="Q5449" s="19">
        <v>37718</v>
      </c>
      <c r="R5449" s="19">
        <v>0</v>
      </c>
      <c r="S5449" s="19">
        <v>37718</v>
      </c>
      <c r="T5449" s="19">
        <v>0</v>
      </c>
    </row>
    <row r="5450" spans="1:20" outlineLevel="3" x14ac:dyDescent="0.35">
      <c r="H5450" s="1" t="s">
        <v>11941</v>
      </c>
      <c r="O5450" s="18"/>
      <c r="Q5450" s="19">
        <f>SUBTOTAL(9,Q5447:Q5449)</f>
        <v>115239</v>
      </c>
      <c r="R5450" s="19">
        <f>SUBTOTAL(9,R5447:R5449)</f>
        <v>0</v>
      </c>
      <c r="S5450" s="19">
        <f>SUBTOTAL(9,S5447:S5449)</f>
        <v>115239</v>
      </c>
      <c r="T5450" s="19">
        <f>SUBTOTAL(9,T5447:T5449)</f>
        <v>0</v>
      </c>
    </row>
    <row r="5451" spans="1:20" ht="29" outlineLevel="4" x14ac:dyDescent="0.35">
      <c r="A5451" s="9" t="s">
        <v>104</v>
      </c>
      <c r="B5451" s="9" t="s">
        <v>105</v>
      </c>
      <c r="C5451" s="12" t="s">
        <v>12425</v>
      </c>
      <c r="D5451" s="5" t="s">
        <v>6186</v>
      </c>
      <c r="E5451" s="9" t="s">
        <v>6186</v>
      </c>
      <c r="F5451" s="5" t="s">
        <v>4</v>
      </c>
      <c r="G5451" s="5" t="s">
        <v>50</v>
      </c>
      <c r="H5451" s="5" t="s">
        <v>6208</v>
      </c>
      <c r="I5451" s="4" t="s">
        <v>6209</v>
      </c>
      <c r="J5451" s="5" t="s">
        <v>4</v>
      </c>
      <c r="K5451" s="5" t="s">
        <v>4</v>
      </c>
      <c r="L5451" s="5" t="s">
        <v>4</v>
      </c>
      <c r="M5451" s="5" t="s">
        <v>5</v>
      </c>
      <c r="N5451" s="5" t="s">
        <v>6207</v>
      </c>
      <c r="O5451" s="18">
        <v>44481</v>
      </c>
      <c r="P5451" s="5" t="s">
        <v>7</v>
      </c>
      <c r="Q5451" s="19">
        <v>488002</v>
      </c>
      <c r="R5451" s="19">
        <v>0</v>
      </c>
      <c r="S5451" s="19">
        <v>488002</v>
      </c>
      <c r="T5451" s="19">
        <v>0</v>
      </c>
    </row>
    <row r="5452" spans="1:20" outlineLevel="3" x14ac:dyDescent="0.35">
      <c r="H5452" s="1" t="s">
        <v>11942</v>
      </c>
      <c r="O5452" s="18"/>
      <c r="Q5452" s="19">
        <f>SUBTOTAL(9,Q5451:Q5451)</f>
        <v>488002</v>
      </c>
      <c r="R5452" s="19">
        <f>SUBTOTAL(9,R5451:R5451)</f>
        <v>0</v>
      </c>
      <c r="S5452" s="19">
        <f>SUBTOTAL(9,S5451:S5451)</f>
        <v>488002</v>
      </c>
      <c r="T5452" s="19">
        <f>SUBTOTAL(9,T5451:T5451)</f>
        <v>0</v>
      </c>
    </row>
    <row r="5453" spans="1:20" outlineLevel="4" x14ac:dyDescent="0.35">
      <c r="A5453" s="9" t="s">
        <v>104</v>
      </c>
      <c r="B5453" s="9" t="s">
        <v>105</v>
      </c>
      <c r="C5453" s="12" t="s">
        <v>12425</v>
      </c>
      <c r="D5453" s="5" t="s">
        <v>6186</v>
      </c>
      <c r="E5453" s="9" t="s">
        <v>6186</v>
      </c>
      <c r="F5453" s="5" t="s">
        <v>4</v>
      </c>
      <c r="G5453" s="5" t="s">
        <v>334</v>
      </c>
      <c r="H5453" s="5" t="s">
        <v>336</v>
      </c>
      <c r="I5453" s="4" t="s">
        <v>12505</v>
      </c>
      <c r="J5453" s="5" t="s">
        <v>4</v>
      </c>
      <c r="K5453" s="5" t="s">
        <v>4</v>
      </c>
      <c r="L5453" s="5" t="s">
        <v>4</v>
      </c>
      <c r="M5453" s="5" t="s">
        <v>5</v>
      </c>
      <c r="N5453" s="5" t="s">
        <v>6210</v>
      </c>
      <c r="O5453" s="18">
        <v>44523</v>
      </c>
      <c r="P5453" s="5" t="s">
        <v>7</v>
      </c>
      <c r="Q5453" s="19">
        <v>667867</v>
      </c>
      <c r="R5453" s="19">
        <v>0</v>
      </c>
      <c r="S5453" s="19">
        <v>667867</v>
      </c>
      <c r="T5453" s="19">
        <v>0</v>
      </c>
    </row>
    <row r="5454" spans="1:20" outlineLevel="3" x14ac:dyDescent="0.35">
      <c r="H5454" s="1" t="s">
        <v>10981</v>
      </c>
      <c r="O5454" s="18"/>
      <c r="Q5454" s="19">
        <f>SUBTOTAL(9,Q5453:Q5453)</f>
        <v>667867</v>
      </c>
      <c r="R5454" s="19">
        <f>SUBTOTAL(9,R5453:R5453)</f>
        <v>0</v>
      </c>
      <c r="S5454" s="19">
        <f>SUBTOTAL(9,S5453:S5453)</f>
        <v>667867</v>
      </c>
      <c r="T5454" s="19">
        <f>SUBTOTAL(9,T5453:T5453)</f>
        <v>0</v>
      </c>
    </row>
    <row r="5455" spans="1:20" outlineLevel="2" x14ac:dyDescent="0.35">
      <c r="C5455" s="11" t="s">
        <v>12426</v>
      </c>
      <c r="O5455" s="18"/>
      <c r="Q5455" s="19">
        <f>SUBTOTAL(9,Q5432:Q5453)</f>
        <v>1607255</v>
      </c>
      <c r="R5455" s="19">
        <f>SUBTOTAL(9,R5432:R5453)</f>
        <v>259002.8</v>
      </c>
      <c r="S5455" s="19">
        <f>SUBTOTAL(9,S5432:S5453)</f>
        <v>1348252.2</v>
      </c>
      <c r="T5455" s="19">
        <f>SUBTOTAL(9,T5432:T5453)</f>
        <v>0</v>
      </c>
    </row>
    <row r="5456" spans="1:20" ht="29" outlineLevel="4" x14ac:dyDescent="0.35">
      <c r="A5456" s="9" t="s">
        <v>74</v>
      </c>
      <c r="B5456" s="9" t="s">
        <v>75</v>
      </c>
      <c r="C5456" s="12" t="s">
        <v>6211</v>
      </c>
      <c r="D5456" s="5" t="s">
        <v>6212</v>
      </c>
      <c r="E5456" s="9" t="s">
        <v>6212</v>
      </c>
      <c r="F5456" s="5" t="s">
        <v>4</v>
      </c>
      <c r="G5456" s="5" t="s">
        <v>729</v>
      </c>
      <c r="H5456" s="5" t="s">
        <v>6214</v>
      </c>
      <c r="I5456" s="4" t="s">
        <v>12696</v>
      </c>
      <c r="J5456" s="5" t="s">
        <v>4</v>
      </c>
      <c r="K5456" s="5" t="s">
        <v>4</v>
      </c>
      <c r="L5456" s="5" t="s">
        <v>4</v>
      </c>
      <c r="M5456" s="5" t="s">
        <v>5</v>
      </c>
      <c r="N5456" s="5" t="s">
        <v>6213</v>
      </c>
      <c r="O5456" s="18">
        <v>44412</v>
      </c>
      <c r="P5456" s="5" t="s">
        <v>7</v>
      </c>
      <c r="Q5456" s="19">
        <v>212</v>
      </c>
      <c r="R5456" s="19">
        <v>0</v>
      </c>
      <c r="S5456" s="19">
        <v>212</v>
      </c>
      <c r="T5456" s="19">
        <v>0</v>
      </c>
    </row>
    <row r="5457" spans="1:20" outlineLevel="3" x14ac:dyDescent="0.35">
      <c r="H5457" s="1" t="s">
        <v>11943</v>
      </c>
      <c r="O5457" s="18"/>
      <c r="Q5457" s="19">
        <f>SUBTOTAL(9,Q5456:Q5456)</f>
        <v>212</v>
      </c>
      <c r="R5457" s="19">
        <f>SUBTOTAL(9,R5456:R5456)</f>
        <v>0</v>
      </c>
      <c r="S5457" s="19">
        <f>SUBTOTAL(9,S5456:S5456)</f>
        <v>212</v>
      </c>
      <c r="T5457" s="19">
        <f>SUBTOTAL(9,T5456:T5456)</f>
        <v>0</v>
      </c>
    </row>
    <row r="5458" spans="1:20" ht="58" outlineLevel="4" x14ac:dyDescent="0.35">
      <c r="A5458" s="9" t="s">
        <v>74</v>
      </c>
      <c r="B5458" s="9" t="s">
        <v>75</v>
      </c>
      <c r="C5458" s="12" t="s">
        <v>6211</v>
      </c>
      <c r="D5458" s="5" t="s">
        <v>6212</v>
      </c>
      <c r="E5458" s="9" t="s">
        <v>6212</v>
      </c>
      <c r="F5458" s="5" t="s">
        <v>4</v>
      </c>
      <c r="G5458" s="5" t="s">
        <v>729</v>
      </c>
      <c r="H5458" s="5" t="s">
        <v>6216</v>
      </c>
      <c r="I5458" s="4" t="s">
        <v>6217</v>
      </c>
      <c r="J5458" s="5" t="s">
        <v>4</v>
      </c>
      <c r="K5458" s="5" t="s">
        <v>4</v>
      </c>
      <c r="L5458" s="5" t="s">
        <v>4</v>
      </c>
      <c r="M5458" s="5" t="s">
        <v>5</v>
      </c>
      <c r="N5458" s="5" t="s">
        <v>6215</v>
      </c>
      <c r="O5458" s="18">
        <v>44615</v>
      </c>
      <c r="P5458" s="5" t="s">
        <v>7</v>
      </c>
      <c r="Q5458" s="19">
        <v>80491</v>
      </c>
      <c r="R5458" s="19">
        <v>0</v>
      </c>
      <c r="S5458" s="19">
        <v>80491</v>
      </c>
      <c r="T5458" s="19">
        <v>0</v>
      </c>
    </row>
    <row r="5459" spans="1:20" outlineLevel="3" x14ac:dyDescent="0.35">
      <c r="H5459" s="1" t="s">
        <v>11944</v>
      </c>
      <c r="O5459" s="18"/>
      <c r="Q5459" s="19">
        <f>SUBTOTAL(9,Q5458:Q5458)</f>
        <v>80491</v>
      </c>
      <c r="R5459" s="19">
        <f>SUBTOTAL(9,R5458:R5458)</f>
        <v>0</v>
      </c>
      <c r="S5459" s="19">
        <f>SUBTOTAL(9,S5458:S5458)</f>
        <v>80491</v>
      </c>
      <c r="T5459" s="19">
        <f>SUBTOTAL(9,T5458:T5458)</f>
        <v>0</v>
      </c>
    </row>
    <row r="5460" spans="1:20" ht="29" outlineLevel="4" x14ac:dyDescent="0.35">
      <c r="A5460" s="9" t="s">
        <v>74</v>
      </c>
      <c r="B5460" s="9" t="s">
        <v>75</v>
      </c>
      <c r="C5460" s="12" t="s">
        <v>6211</v>
      </c>
      <c r="D5460" s="5" t="s">
        <v>6212</v>
      </c>
      <c r="E5460" s="9" t="s">
        <v>6212</v>
      </c>
      <c r="F5460" s="5" t="s">
        <v>4</v>
      </c>
      <c r="G5460" s="5" t="s">
        <v>729</v>
      </c>
      <c r="H5460" s="5" t="s">
        <v>6219</v>
      </c>
      <c r="I5460" s="4" t="s">
        <v>6220</v>
      </c>
      <c r="J5460" s="5" t="s">
        <v>4</v>
      </c>
      <c r="K5460" s="5" t="s">
        <v>4</v>
      </c>
      <c r="L5460" s="5" t="s">
        <v>4</v>
      </c>
      <c r="M5460" s="5" t="s">
        <v>5</v>
      </c>
      <c r="N5460" s="5" t="s">
        <v>6218</v>
      </c>
      <c r="O5460" s="18">
        <v>44518</v>
      </c>
      <c r="P5460" s="5" t="s">
        <v>7</v>
      </c>
      <c r="Q5460" s="19">
        <v>2771728</v>
      </c>
      <c r="R5460" s="19">
        <v>0</v>
      </c>
      <c r="S5460" s="19">
        <v>2771728</v>
      </c>
      <c r="T5460" s="19">
        <v>0</v>
      </c>
    </row>
    <row r="5461" spans="1:20" ht="29" outlineLevel="4" x14ac:dyDescent="0.35">
      <c r="A5461" s="9" t="s">
        <v>74</v>
      </c>
      <c r="B5461" s="9" t="s">
        <v>75</v>
      </c>
      <c r="C5461" s="12" t="s">
        <v>6211</v>
      </c>
      <c r="D5461" s="5" t="s">
        <v>6212</v>
      </c>
      <c r="E5461" s="9" t="s">
        <v>6212</v>
      </c>
      <c r="F5461" s="5" t="s">
        <v>4</v>
      </c>
      <c r="G5461" s="5" t="s">
        <v>729</v>
      </c>
      <c r="H5461" s="5" t="s">
        <v>6219</v>
      </c>
      <c r="I5461" s="4" t="s">
        <v>6220</v>
      </c>
      <c r="J5461" s="5" t="s">
        <v>4</v>
      </c>
      <c r="K5461" s="5" t="s">
        <v>4</v>
      </c>
      <c r="L5461" s="5" t="s">
        <v>4</v>
      </c>
      <c r="M5461" s="5" t="s">
        <v>5</v>
      </c>
      <c r="N5461" s="5" t="s">
        <v>6221</v>
      </c>
      <c r="O5461" s="18">
        <v>44540</v>
      </c>
      <c r="P5461" s="5" t="s">
        <v>7</v>
      </c>
      <c r="Q5461" s="19">
        <v>2771728</v>
      </c>
      <c r="R5461" s="19">
        <v>0</v>
      </c>
      <c r="S5461" s="19">
        <v>2771728</v>
      </c>
      <c r="T5461" s="19">
        <v>0</v>
      </c>
    </row>
    <row r="5462" spans="1:20" ht="29" outlineLevel="4" x14ac:dyDescent="0.35">
      <c r="A5462" s="9" t="s">
        <v>74</v>
      </c>
      <c r="B5462" s="9" t="s">
        <v>75</v>
      </c>
      <c r="C5462" s="12" t="s">
        <v>6211</v>
      </c>
      <c r="D5462" s="5" t="s">
        <v>6212</v>
      </c>
      <c r="E5462" s="9" t="s">
        <v>6212</v>
      </c>
      <c r="F5462" s="5" t="s">
        <v>4</v>
      </c>
      <c r="G5462" s="5" t="s">
        <v>729</v>
      </c>
      <c r="H5462" s="5" t="s">
        <v>6219</v>
      </c>
      <c r="I5462" s="4" t="s">
        <v>6220</v>
      </c>
      <c r="J5462" s="5" t="s">
        <v>4</v>
      </c>
      <c r="K5462" s="5" t="s">
        <v>4</v>
      </c>
      <c r="L5462" s="5" t="s">
        <v>4</v>
      </c>
      <c r="M5462" s="5" t="s">
        <v>5</v>
      </c>
      <c r="N5462" s="5" t="s">
        <v>6222</v>
      </c>
      <c r="O5462" s="18">
        <v>44587</v>
      </c>
      <c r="P5462" s="5" t="s">
        <v>7</v>
      </c>
      <c r="Q5462" s="19">
        <v>2771728</v>
      </c>
      <c r="R5462" s="19">
        <v>0</v>
      </c>
      <c r="S5462" s="19">
        <v>2771728</v>
      </c>
      <c r="T5462" s="19">
        <v>0</v>
      </c>
    </row>
    <row r="5463" spans="1:20" ht="29" outlineLevel="4" x14ac:dyDescent="0.35">
      <c r="A5463" s="9" t="s">
        <v>74</v>
      </c>
      <c r="B5463" s="9" t="s">
        <v>75</v>
      </c>
      <c r="C5463" s="12" t="s">
        <v>6211</v>
      </c>
      <c r="D5463" s="5" t="s">
        <v>6212</v>
      </c>
      <c r="E5463" s="9" t="s">
        <v>6212</v>
      </c>
      <c r="F5463" s="5" t="s">
        <v>4</v>
      </c>
      <c r="G5463" s="5" t="s">
        <v>729</v>
      </c>
      <c r="H5463" s="5" t="s">
        <v>6219</v>
      </c>
      <c r="I5463" s="4" t="s">
        <v>6220</v>
      </c>
      <c r="J5463" s="5" t="s">
        <v>4</v>
      </c>
      <c r="K5463" s="5" t="s">
        <v>4</v>
      </c>
      <c r="L5463" s="5" t="s">
        <v>4</v>
      </c>
      <c r="M5463" s="5" t="s">
        <v>5</v>
      </c>
      <c r="N5463" s="5" t="s">
        <v>6223</v>
      </c>
      <c r="O5463" s="18">
        <v>44670</v>
      </c>
      <c r="P5463" s="5" t="s">
        <v>7</v>
      </c>
      <c r="Q5463" s="19">
        <v>2771725</v>
      </c>
      <c r="R5463" s="19">
        <v>0</v>
      </c>
      <c r="S5463" s="19">
        <v>2771725</v>
      </c>
      <c r="T5463" s="19">
        <v>0</v>
      </c>
    </row>
    <row r="5464" spans="1:20" outlineLevel="3" x14ac:dyDescent="0.35">
      <c r="H5464" s="1" t="s">
        <v>11945</v>
      </c>
      <c r="O5464" s="18"/>
      <c r="Q5464" s="19">
        <f>SUBTOTAL(9,Q5460:Q5463)</f>
        <v>11086909</v>
      </c>
      <c r="R5464" s="19">
        <f>SUBTOTAL(9,R5460:R5463)</f>
        <v>0</v>
      </c>
      <c r="S5464" s="19">
        <f>SUBTOTAL(9,S5460:S5463)</f>
        <v>11086909</v>
      </c>
      <c r="T5464" s="19">
        <f>SUBTOTAL(9,T5460:T5463)</f>
        <v>0</v>
      </c>
    </row>
    <row r="5465" spans="1:20" ht="29" outlineLevel="4" x14ac:dyDescent="0.35">
      <c r="A5465" s="9" t="s">
        <v>74</v>
      </c>
      <c r="B5465" s="9" t="s">
        <v>75</v>
      </c>
      <c r="C5465" s="12" t="s">
        <v>6211</v>
      </c>
      <c r="D5465" s="5" t="s">
        <v>6212</v>
      </c>
      <c r="E5465" s="9" t="s">
        <v>6212</v>
      </c>
      <c r="F5465" s="5" t="s">
        <v>4</v>
      </c>
      <c r="G5465" s="5" t="s">
        <v>729</v>
      </c>
      <c r="H5465" s="5" t="s">
        <v>6225</v>
      </c>
      <c r="I5465" s="4" t="s">
        <v>6220</v>
      </c>
      <c r="J5465" s="5" t="s">
        <v>4</v>
      </c>
      <c r="K5465" s="5" t="s">
        <v>4</v>
      </c>
      <c r="L5465" s="5" t="s">
        <v>4</v>
      </c>
      <c r="M5465" s="5" t="s">
        <v>5</v>
      </c>
      <c r="N5465" s="5" t="s">
        <v>6224</v>
      </c>
      <c r="O5465" s="18">
        <v>44686</v>
      </c>
      <c r="P5465" s="5" t="s">
        <v>7</v>
      </c>
      <c r="Q5465" s="19">
        <v>5000000</v>
      </c>
      <c r="R5465" s="19">
        <v>0</v>
      </c>
      <c r="S5465" s="19">
        <v>5000000</v>
      </c>
      <c r="T5465" s="19">
        <v>0</v>
      </c>
    </row>
    <row r="5466" spans="1:20" ht="29" outlineLevel="4" x14ac:dyDescent="0.35">
      <c r="A5466" s="9" t="s">
        <v>74</v>
      </c>
      <c r="B5466" s="9" t="s">
        <v>75</v>
      </c>
      <c r="C5466" s="12" t="s">
        <v>6211</v>
      </c>
      <c r="D5466" s="5" t="s">
        <v>6212</v>
      </c>
      <c r="E5466" s="9" t="s">
        <v>6212</v>
      </c>
      <c r="F5466" s="5" t="s">
        <v>4</v>
      </c>
      <c r="G5466" s="5" t="s">
        <v>729</v>
      </c>
      <c r="H5466" s="5" t="s">
        <v>6225</v>
      </c>
      <c r="I5466" s="4" t="s">
        <v>6220</v>
      </c>
      <c r="J5466" s="5" t="s">
        <v>4</v>
      </c>
      <c r="K5466" s="5" t="s">
        <v>4</v>
      </c>
      <c r="L5466" s="5" t="s">
        <v>4</v>
      </c>
      <c r="M5466" s="5" t="s">
        <v>5</v>
      </c>
      <c r="N5466" s="5" t="s">
        <v>6226</v>
      </c>
      <c r="O5466" s="18">
        <v>44714</v>
      </c>
      <c r="P5466" s="5" t="s">
        <v>7</v>
      </c>
      <c r="Q5466" s="19">
        <v>5000000</v>
      </c>
      <c r="R5466" s="19">
        <v>0</v>
      </c>
      <c r="S5466" s="19">
        <v>5000000</v>
      </c>
      <c r="T5466" s="19">
        <v>0</v>
      </c>
    </row>
    <row r="5467" spans="1:20" outlineLevel="3" x14ac:dyDescent="0.35">
      <c r="H5467" s="1" t="s">
        <v>11946</v>
      </c>
      <c r="O5467" s="18"/>
      <c r="Q5467" s="19">
        <f>SUBTOTAL(9,Q5465:Q5466)</f>
        <v>10000000</v>
      </c>
      <c r="R5467" s="19">
        <f>SUBTOTAL(9,R5465:R5466)</f>
        <v>0</v>
      </c>
      <c r="S5467" s="19">
        <f>SUBTOTAL(9,S5465:S5466)</f>
        <v>10000000</v>
      </c>
      <c r="T5467" s="19">
        <f>SUBTOTAL(9,T5465:T5466)</f>
        <v>0</v>
      </c>
    </row>
    <row r="5468" spans="1:20" outlineLevel="2" x14ac:dyDescent="0.35">
      <c r="C5468" s="11" t="s">
        <v>10420</v>
      </c>
      <c r="O5468" s="18"/>
      <c r="Q5468" s="19">
        <f>SUBTOTAL(9,Q5456:Q5466)</f>
        <v>21167612</v>
      </c>
      <c r="R5468" s="19">
        <f>SUBTOTAL(9,R5456:R5466)</f>
        <v>0</v>
      </c>
      <c r="S5468" s="19">
        <f>SUBTOTAL(9,S5456:S5466)</f>
        <v>21167612</v>
      </c>
      <c r="T5468" s="19">
        <f>SUBTOTAL(9,T5456:T5466)</f>
        <v>0</v>
      </c>
    </row>
    <row r="5469" spans="1:20" outlineLevel="4" x14ac:dyDescent="0.35">
      <c r="A5469" s="9" t="s">
        <v>150</v>
      </c>
      <c r="B5469" s="9" t="s">
        <v>151</v>
      </c>
      <c r="C5469" s="12" t="s">
        <v>6227</v>
      </c>
      <c r="D5469" s="5" t="s">
        <v>6228</v>
      </c>
      <c r="E5469" s="9" t="s">
        <v>6228</v>
      </c>
      <c r="F5469" s="5" t="s">
        <v>4</v>
      </c>
      <c r="G5469" s="5" t="s">
        <v>1006</v>
      </c>
      <c r="H5469" s="5" t="s">
        <v>6231</v>
      </c>
      <c r="I5469" s="4" t="s">
        <v>12697</v>
      </c>
      <c r="J5469" s="5" t="s">
        <v>6229</v>
      </c>
      <c r="K5469" s="5" t="s">
        <v>4</v>
      </c>
      <c r="L5469" s="5" t="s">
        <v>4</v>
      </c>
      <c r="M5469" s="5" t="s">
        <v>5</v>
      </c>
      <c r="N5469" s="5" t="s">
        <v>6230</v>
      </c>
      <c r="O5469" s="18">
        <v>44439</v>
      </c>
      <c r="P5469" s="5" t="s">
        <v>7</v>
      </c>
      <c r="Q5469" s="19">
        <v>374.49</v>
      </c>
      <c r="R5469" s="19">
        <v>0</v>
      </c>
      <c r="S5469" s="19">
        <v>374.49</v>
      </c>
      <c r="T5469" s="19">
        <v>0</v>
      </c>
    </row>
    <row r="5470" spans="1:20" outlineLevel="4" x14ac:dyDescent="0.35">
      <c r="A5470" s="9" t="s">
        <v>150</v>
      </c>
      <c r="B5470" s="9" t="s">
        <v>151</v>
      </c>
      <c r="C5470" s="12" t="s">
        <v>6227</v>
      </c>
      <c r="D5470" s="5" t="s">
        <v>6228</v>
      </c>
      <c r="E5470" s="9" t="s">
        <v>6228</v>
      </c>
      <c r="F5470" s="5" t="s">
        <v>12474</v>
      </c>
      <c r="G5470" s="5" t="s">
        <v>4</v>
      </c>
      <c r="H5470" s="5" t="s">
        <v>6231</v>
      </c>
      <c r="I5470" s="4" t="s">
        <v>12697</v>
      </c>
      <c r="J5470" s="5" t="s">
        <v>6229</v>
      </c>
      <c r="K5470" s="5" t="s">
        <v>4</v>
      </c>
      <c r="L5470" s="5" t="s">
        <v>4</v>
      </c>
      <c r="M5470" s="5" t="s">
        <v>5</v>
      </c>
      <c r="N5470" s="5" t="s">
        <v>6230</v>
      </c>
      <c r="O5470" s="18">
        <v>44439</v>
      </c>
      <c r="P5470" s="5" t="s">
        <v>7</v>
      </c>
      <c r="Q5470" s="19">
        <v>24939.93</v>
      </c>
      <c r="R5470" s="19">
        <v>24939.93</v>
      </c>
      <c r="S5470" s="19">
        <v>0</v>
      </c>
      <c r="T5470" s="19">
        <v>0</v>
      </c>
    </row>
    <row r="5471" spans="1:20" outlineLevel="3" x14ac:dyDescent="0.35">
      <c r="H5471" s="1" t="s">
        <v>11947</v>
      </c>
      <c r="O5471" s="18"/>
      <c r="Q5471" s="19">
        <f>SUBTOTAL(9,Q5469:Q5470)</f>
        <v>25314.420000000002</v>
      </c>
      <c r="R5471" s="19">
        <f>SUBTOTAL(9,R5469:R5470)</f>
        <v>24939.93</v>
      </c>
      <c r="S5471" s="19">
        <f>SUBTOTAL(9,S5469:S5470)</f>
        <v>374.49</v>
      </c>
      <c r="T5471" s="19">
        <f>SUBTOTAL(9,T5469:T5470)</f>
        <v>0</v>
      </c>
    </row>
    <row r="5472" spans="1:20" s="10" customFormat="1" outlineLevel="4" x14ac:dyDescent="0.35">
      <c r="A5472" s="10" t="s">
        <v>150</v>
      </c>
      <c r="B5472" s="10" t="s">
        <v>151</v>
      </c>
      <c r="C5472" s="15" t="s">
        <v>6227</v>
      </c>
      <c r="D5472" s="7" t="s">
        <v>6228</v>
      </c>
      <c r="E5472" s="10" t="s">
        <v>6228</v>
      </c>
      <c r="F5472" s="7" t="s">
        <v>4</v>
      </c>
      <c r="G5472" s="7" t="s">
        <v>1006</v>
      </c>
      <c r="H5472" s="7" t="s">
        <v>6234</v>
      </c>
      <c r="I5472" s="6" t="s">
        <v>12698</v>
      </c>
      <c r="J5472" s="7" t="s">
        <v>6232</v>
      </c>
      <c r="K5472" s="7" t="s">
        <v>4</v>
      </c>
      <c r="L5472" s="7" t="s">
        <v>4</v>
      </c>
      <c r="M5472" s="7" t="s">
        <v>5</v>
      </c>
      <c r="N5472" s="7" t="s">
        <v>6233</v>
      </c>
      <c r="O5472" s="21">
        <v>44440</v>
      </c>
      <c r="P5472" s="7" t="s">
        <v>7</v>
      </c>
      <c r="Q5472" s="22">
        <v>401.6</v>
      </c>
      <c r="R5472" s="22">
        <v>0</v>
      </c>
      <c r="S5472" s="22">
        <v>401.6</v>
      </c>
      <c r="T5472" s="22">
        <v>0</v>
      </c>
    </row>
    <row r="5473" spans="1:20" s="10" customFormat="1" outlineLevel="4" x14ac:dyDescent="0.35">
      <c r="A5473" s="10" t="s">
        <v>150</v>
      </c>
      <c r="B5473" s="10" t="s">
        <v>151</v>
      </c>
      <c r="C5473" s="15" t="s">
        <v>6227</v>
      </c>
      <c r="D5473" s="7" t="s">
        <v>6228</v>
      </c>
      <c r="E5473" s="10" t="s">
        <v>6228</v>
      </c>
      <c r="F5473" s="7" t="s">
        <v>4</v>
      </c>
      <c r="G5473" s="7" t="s">
        <v>1006</v>
      </c>
      <c r="H5473" s="7" t="s">
        <v>6234</v>
      </c>
      <c r="I5473" s="6" t="s">
        <v>12698</v>
      </c>
      <c r="J5473" s="7" t="s">
        <v>6235</v>
      </c>
      <c r="K5473" s="7" t="s">
        <v>4</v>
      </c>
      <c r="L5473" s="7" t="s">
        <v>4</v>
      </c>
      <c r="M5473" s="7" t="s">
        <v>5</v>
      </c>
      <c r="N5473" s="7" t="s">
        <v>6236</v>
      </c>
      <c r="O5473" s="21">
        <v>44538</v>
      </c>
      <c r="P5473" s="7" t="s">
        <v>7</v>
      </c>
      <c r="Q5473" s="22">
        <v>5442.57</v>
      </c>
      <c r="R5473" s="22">
        <v>0</v>
      </c>
      <c r="S5473" s="22">
        <v>5442.57</v>
      </c>
      <c r="T5473" s="22">
        <v>0</v>
      </c>
    </row>
    <row r="5474" spans="1:20" s="10" customFormat="1" outlineLevel="4" x14ac:dyDescent="0.35">
      <c r="A5474" s="10" t="s">
        <v>150</v>
      </c>
      <c r="B5474" s="10" t="s">
        <v>151</v>
      </c>
      <c r="C5474" s="15" t="s">
        <v>6227</v>
      </c>
      <c r="D5474" s="7" t="s">
        <v>6228</v>
      </c>
      <c r="E5474" s="10" t="s">
        <v>6228</v>
      </c>
      <c r="F5474" s="7" t="s">
        <v>12474</v>
      </c>
      <c r="G5474" s="7" t="s">
        <v>4</v>
      </c>
      <c r="H5474" s="7" t="s">
        <v>6234</v>
      </c>
      <c r="I5474" s="6" t="s">
        <v>12698</v>
      </c>
      <c r="J5474" s="7" t="s">
        <v>6235</v>
      </c>
      <c r="K5474" s="7" t="s">
        <v>4</v>
      </c>
      <c r="L5474" s="7" t="s">
        <v>4</v>
      </c>
      <c r="M5474" s="7" t="s">
        <v>5</v>
      </c>
      <c r="N5474" s="7" t="s">
        <v>6237</v>
      </c>
      <c r="O5474" s="21">
        <v>44638</v>
      </c>
      <c r="P5474" s="7" t="s">
        <v>7</v>
      </c>
      <c r="Q5474" s="22">
        <v>27046.69</v>
      </c>
      <c r="R5474" s="22">
        <v>27046.69</v>
      </c>
      <c r="S5474" s="22">
        <v>0</v>
      </c>
      <c r="T5474" s="22">
        <v>0</v>
      </c>
    </row>
    <row r="5475" spans="1:20" s="10" customFormat="1" outlineLevel="4" x14ac:dyDescent="0.35">
      <c r="A5475" s="10" t="s">
        <v>150</v>
      </c>
      <c r="B5475" s="10" t="s">
        <v>151</v>
      </c>
      <c r="C5475" s="15" t="s">
        <v>6227</v>
      </c>
      <c r="D5475" s="7" t="s">
        <v>6228</v>
      </c>
      <c r="E5475" s="10" t="s">
        <v>6228</v>
      </c>
      <c r="F5475" s="7" t="s">
        <v>12474</v>
      </c>
      <c r="G5475" s="7" t="s">
        <v>4</v>
      </c>
      <c r="H5475" s="7" t="s">
        <v>6234</v>
      </c>
      <c r="I5475" s="6" t="s">
        <v>12698</v>
      </c>
      <c r="J5475" s="7" t="s">
        <v>6235</v>
      </c>
      <c r="K5475" s="7" t="s">
        <v>4</v>
      </c>
      <c r="L5475" s="7" t="s">
        <v>4</v>
      </c>
      <c r="M5475" s="7" t="s">
        <v>5</v>
      </c>
      <c r="N5475" s="7" t="s">
        <v>6238</v>
      </c>
      <c r="O5475" s="21">
        <v>44722</v>
      </c>
      <c r="P5475" s="7" t="s">
        <v>7</v>
      </c>
      <c r="Q5475" s="22">
        <v>18403.13</v>
      </c>
      <c r="R5475" s="22">
        <v>18403.13</v>
      </c>
      <c r="S5475" s="22">
        <v>0</v>
      </c>
      <c r="T5475" s="22">
        <v>0</v>
      </c>
    </row>
    <row r="5476" spans="1:20" s="10" customFormat="1" outlineLevel="4" x14ac:dyDescent="0.35">
      <c r="A5476" s="10" t="s">
        <v>150</v>
      </c>
      <c r="B5476" s="10" t="s">
        <v>151</v>
      </c>
      <c r="C5476" s="15" t="s">
        <v>6227</v>
      </c>
      <c r="D5476" s="7" t="s">
        <v>6228</v>
      </c>
      <c r="E5476" s="10" t="s">
        <v>6228</v>
      </c>
      <c r="F5476" s="7" t="s">
        <v>12474</v>
      </c>
      <c r="G5476" s="7" t="s">
        <v>4</v>
      </c>
      <c r="H5476" s="7" t="s">
        <v>6234</v>
      </c>
      <c r="I5476" s="6" t="s">
        <v>12698</v>
      </c>
      <c r="J5476" s="7" t="s">
        <v>6232</v>
      </c>
      <c r="K5476" s="7" t="s">
        <v>4</v>
      </c>
      <c r="L5476" s="7" t="s">
        <v>4</v>
      </c>
      <c r="M5476" s="7" t="s">
        <v>5</v>
      </c>
      <c r="N5476" s="7" t="s">
        <v>6233</v>
      </c>
      <c r="O5476" s="21">
        <v>44440</v>
      </c>
      <c r="P5476" s="7" t="s">
        <v>7</v>
      </c>
      <c r="Q5476" s="22">
        <v>27956.84</v>
      </c>
      <c r="R5476" s="22">
        <v>27956.84</v>
      </c>
      <c r="S5476" s="22">
        <v>0</v>
      </c>
      <c r="T5476" s="22">
        <v>0</v>
      </c>
    </row>
    <row r="5477" spans="1:20" s="10" customFormat="1" outlineLevel="4" x14ac:dyDescent="0.35">
      <c r="A5477" s="10" t="s">
        <v>150</v>
      </c>
      <c r="B5477" s="10" t="s">
        <v>151</v>
      </c>
      <c r="C5477" s="15" t="s">
        <v>6227</v>
      </c>
      <c r="D5477" s="7" t="s">
        <v>6228</v>
      </c>
      <c r="E5477" s="10" t="s">
        <v>6228</v>
      </c>
      <c r="F5477" s="7" t="s">
        <v>12474</v>
      </c>
      <c r="G5477" s="7" t="s">
        <v>4</v>
      </c>
      <c r="H5477" s="7" t="s">
        <v>6234</v>
      </c>
      <c r="I5477" s="6" t="s">
        <v>12698</v>
      </c>
      <c r="J5477" s="7" t="s">
        <v>6235</v>
      </c>
      <c r="K5477" s="7" t="s">
        <v>4</v>
      </c>
      <c r="L5477" s="7" t="s">
        <v>4</v>
      </c>
      <c r="M5477" s="7" t="s">
        <v>5</v>
      </c>
      <c r="N5477" s="7" t="s">
        <v>6236</v>
      </c>
      <c r="O5477" s="21">
        <v>44538</v>
      </c>
      <c r="P5477" s="7" t="s">
        <v>7</v>
      </c>
      <c r="Q5477" s="22">
        <v>21770.29</v>
      </c>
      <c r="R5477" s="22">
        <v>21770.29</v>
      </c>
      <c r="S5477" s="22">
        <v>0</v>
      </c>
      <c r="T5477" s="22">
        <v>0</v>
      </c>
    </row>
    <row r="5478" spans="1:20" outlineLevel="3" x14ac:dyDescent="0.35">
      <c r="H5478" s="1" t="s">
        <v>11948</v>
      </c>
      <c r="O5478" s="18"/>
      <c r="Q5478" s="19">
        <f>SUBTOTAL(9,Q5472:Q5477)</f>
        <v>101021.12</v>
      </c>
      <c r="R5478" s="19">
        <f>SUBTOTAL(9,R5472:R5477)</f>
        <v>95176.950000000012</v>
      </c>
      <c r="S5478" s="19">
        <f>SUBTOTAL(9,S5472:S5477)</f>
        <v>5844.17</v>
      </c>
      <c r="T5478" s="19">
        <f>SUBTOTAL(9,T5472:T5477)</f>
        <v>0</v>
      </c>
    </row>
    <row r="5479" spans="1:20" outlineLevel="4" x14ac:dyDescent="0.35">
      <c r="A5479" s="9" t="s">
        <v>150</v>
      </c>
      <c r="B5479" s="9" t="s">
        <v>151</v>
      </c>
      <c r="C5479" s="12" t="s">
        <v>6227</v>
      </c>
      <c r="D5479" s="5" t="s">
        <v>6228</v>
      </c>
      <c r="E5479" s="9" t="s">
        <v>6228</v>
      </c>
      <c r="F5479" s="5" t="s">
        <v>12474</v>
      </c>
      <c r="G5479" s="5" t="s">
        <v>4</v>
      </c>
      <c r="H5479" s="5" t="s">
        <v>6241</v>
      </c>
      <c r="I5479" s="4" t="s">
        <v>12697</v>
      </c>
      <c r="J5479" s="5" t="s">
        <v>6239</v>
      </c>
      <c r="K5479" s="5" t="s">
        <v>4</v>
      </c>
      <c r="L5479" s="5" t="s">
        <v>4</v>
      </c>
      <c r="M5479" s="5" t="s">
        <v>5</v>
      </c>
      <c r="N5479" s="5" t="s">
        <v>6240</v>
      </c>
      <c r="O5479" s="18">
        <v>44538</v>
      </c>
      <c r="P5479" s="5" t="s">
        <v>7</v>
      </c>
      <c r="Q5479" s="19">
        <v>21852.92</v>
      </c>
      <c r="R5479" s="19">
        <v>21852.92</v>
      </c>
      <c r="S5479" s="19">
        <v>0</v>
      </c>
      <c r="T5479" s="19">
        <v>0</v>
      </c>
    </row>
    <row r="5480" spans="1:20" outlineLevel="4" x14ac:dyDescent="0.35">
      <c r="A5480" s="9" t="s">
        <v>150</v>
      </c>
      <c r="B5480" s="9" t="s">
        <v>151</v>
      </c>
      <c r="C5480" s="12" t="s">
        <v>6227</v>
      </c>
      <c r="D5480" s="5" t="s">
        <v>6228</v>
      </c>
      <c r="E5480" s="9" t="s">
        <v>6228</v>
      </c>
      <c r="F5480" s="5" t="s">
        <v>12474</v>
      </c>
      <c r="G5480" s="5" t="s">
        <v>4</v>
      </c>
      <c r="H5480" s="5" t="s">
        <v>6241</v>
      </c>
      <c r="I5480" s="4" t="s">
        <v>12697</v>
      </c>
      <c r="J5480" s="5" t="s">
        <v>6239</v>
      </c>
      <c r="K5480" s="5" t="s">
        <v>4</v>
      </c>
      <c r="L5480" s="5" t="s">
        <v>4</v>
      </c>
      <c r="M5480" s="5" t="s">
        <v>5</v>
      </c>
      <c r="N5480" s="5" t="s">
        <v>6242</v>
      </c>
      <c r="O5480" s="18">
        <v>44634</v>
      </c>
      <c r="P5480" s="5" t="s">
        <v>7</v>
      </c>
      <c r="Q5480" s="19">
        <v>18703.04</v>
      </c>
      <c r="R5480" s="19">
        <v>18703.04</v>
      </c>
      <c r="S5480" s="19">
        <v>0</v>
      </c>
      <c r="T5480" s="19">
        <v>0</v>
      </c>
    </row>
    <row r="5481" spans="1:20" outlineLevel="3" x14ac:dyDescent="0.35">
      <c r="H5481" s="1" t="s">
        <v>11949</v>
      </c>
      <c r="O5481" s="18"/>
      <c r="Q5481" s="19">
        <f>SUBTOTAL(9,Q5479:Q5480)</f>
        <v>40555.96</v>
      </c>
      <c r="R5481" s="19">
        <f>SUBTOTAL(9,R5479:R5480)</f>
        <v>40555.96</v>
      </c>
      <c r="S5481" s="19">
        <f>SUBTOTAL(9,S5479:S5480)</f>
        <v>0</v>
      </c>
      <c r="T5481" s="19">
        <f>SUBTOTAL(9,T5479:T5480)</f>
        <v>0</v>
      </c>
    </row>
    <row r="5482" spans="1:20" ht="43.5" outlineLevel="4" x14ac:dyDescent="0.35">
      <c r="A5482" s="9" t="s">
        <v>150</v>
      </c>
      <c r="B5482" s="9" t="s">
        <v>151</v>
      </c>
      <c r="C5482" s="12" t="s">
        <v>6227</v>
      </c>
      <c r="D5482" s="5" t="s">
        <v>6228</v>
      </c>
      <c r="E5482" s="9" t="s">
        <v>6228</v>
      </c>
      <c r="F5482" s="5" t="s">
        <v>12474</v>
      </c>
      <c r="G5482" s="5" t="s">
        <v>4</v>
      </c>
      <c r="H5482" s="5" t="s">
        <v>6244</v>
      </c>
      <c r="I5482" s="4" t="s">
        <v>12699</v>
      </c>
      <c r="J5482" s="5" t="s">
        <v>6239</v>
      </c>
      <c r="K5482" s="5" t="s">
        <v>4</v>
      </c>
      <c r="L5482" s="5" t="s">
        <v>4</v>
      </c>
      <c r="M5482" s="5" t="s">
        <v>5</v>
      </c>
      <c r="N5482" s="5" t="s">
        <v>6243</v>
      </c>
      <c r="O5482" s="18">
        <v>44739</v>
      </c>
      <c r="P5482" s="5" t="s">
        <v>7</v>
      </c>
      <c r="Q5482" s="19">
        <v>4785.8999999999996</v>
      </c>
      <c r="R5482" s="19">
        <v>4785.8999999999996</v>
      </c>
      <c r="S5482" s="19">
        <v>0</v>
      </c>
      <c r="T5482" s="19">
        <v>0</v>
      </c>
    </row>
    <row r="5483" spans="1:20" outlineLevel="3" x14ac:dyDescent="0.35">
      <c r="H5483" s="1" t="s">
        <v>11950</v>
      </c>
      <c r="O5483" s="18"/>
      <c r="Q5483" s="19">
        <f>SUBTOTAL(9,Q5482:Q5482)</f>
        <v>4785.8999999999996</v>
      </c>
      <c r="R5483" s="19">
        <f>SUBTOTAL(9,R5482:R5482)</f>
        <v>4785.8999999999996</v>
      </c>
      <c r="S5483" s="19">
        <f>SUBTOTAL(9,S5482:S5482)</f>
        <v>0</v>
      </c>
      <c r="T5483" s="19">
        <f>SUBTOTAL(9,T5482:T5482)</f>
        <v>0</v>
      </c>
    </row>
    <row r="5484" spans="1:20" outlineLevel="2" x14ac:dyDescent="0.35">
      <c r="C5484" s="11" t="s">
        <v>10421</v>
      </c>
      <c r="O5484" s="18"/>
      <c r="Q5484" s="19">
        <f>SUBTOTAL(9,Q5469:Q5482)</f>
        <v>171677.40000000002</v>
      </c>
      <c r="R5484" s="19">
        <f>SUBTOTAL(9,R5469:R5482)</f>
        <v>165458.74</v>
      </c>
      <c r="S5484" s="19">
        <f>SUBTOTAL(9,S5469:S5482)</f>
        <v>6218.66</v>
      </c>
      <c r="T5484" s="19">
        <f>SUBTOTAL(9,T5469:T5482)</f>
        <v>0</v>
      </c>
    </row>
    <row r="5485" spans="1:20" ht="29" outlineLevel="4" x14ac:dyDescent="0.35">
      <c r="A5485" s="9" t="s">
        <v>97</v>
      </c>
      <c r="B5485" s="9" t="s">
        <v>98</v>
      </c>
      <c r="C5485" s="12" t="s">
        <v>6245</v>
      </c>
      <c r="D5485" s="5" t="s">
        <v>6246</v>
      </c>
      <c r="E5485" s="9" t="s">
        <v>6246</v>
      </c>
      <c r="F5485" s="5" t="s">
        <v>4</v>
      </c>
      <c r="G5485" s="5" t="s">
        <v>800</v>
      </c>
      <c r="H5485" s="5" t="s">
        <v>798</v>
      </c>
      <c r="I5485" s="4" t="s">
        <v>799</v>
      </c>
      <c r="J5485" s="5" t="s">
        <v>6247</v>
      </c>
      <c r="K5485" s="5" t="s">
        <v>4</v>
      </c>
      <c r="L5485" s="5" t="s">
        <v>4</v>
      </c>
      <c r="M5485" s="5" t="s">
        <v>5</v>
      </c>
      <c r="N5485" s="5" t="s">
        <v>6248</v>
      </c>
      <c r="O5485" s="18">
        <v>44567</v>
      </c>
      <c r="P5485" s="5" t="s">
        <v>6249</v>
      </c>
      <c r="Q5485" s="19">
        <v>35714.25</v>
      </c>
      <c r="R5485" s="19">
        <v>0</v>
      </c>
      <c r="S5485" s="19">
        <v>35714.25</v>
      </c>
      <c r="T5485" s="19">
        <v>0</v>
      </c>
    </row>
    <row r="5486" spans="1:20" ht="29" outlineLevel="4" x14ac:dyDescent="0.35">
      <c r="A5486" s="9" t="s">
        <v>97</v>
      </c>
      <c r="B5486" s="9" t="s">
        <v>98</v>
      </c>
      <c r="C5486" s="12" t="s">
        <v>6245</v>
      </c>
      <c r="D5486" s="5" t="s">
        <v>6246</v>
      </c>
      <c r="E5486" s="9" t="s">
        <v>6246</v>
      </c>
      <c r="F5486" s="5" t="s">
        <v>4</v>
      </c>
      <c r="G5486" s="5" t="s">
        <v>800</v>
      </c>
      <c r="H5486" s="5" t="s">
        <v>798</v>
      </c>
      <c r="I5486" s="4" t="s">
        <v>799</v>
      </c>
      <c r="J5486" s="5" t="s">
        <v>6247</v>
      </c>
      <c r="K5486" s="5" t="s">
        <v>4</v>
      </c>
      <c r="L5486" s="5" t="s">
        <v>4</v>
      </c>
      <c r="M5486" s="5" t="s">
        <v>5</v>
      </c>
      <c r="N5486" s="5" t="s">
        <v>6250</v>
      </c>
      <c r="O5486" s="18">
        <v>44665</v>
      </c>
      <c r="P5486" s="5" t="s">
        <v>7</v>
      </c>
      <c r="Q5486" s="19">
        <v>35714.25</v>
      </c>
      <c r="R5486" s="19">
        <v>0</v>
      </c>
      <c r="S5486" s="19">
        <v>35714.25</v>
      </c>
      <c r="T5486" s="19">
        <v>0</v>
      </c>
    </row>
    <row r="5487" spans="1:20" ht="29" outlineLevel="4" x14ac:dyDescent="0.35">
      <c r="A5487" s="9" t="s">
        <v>97</v>
      </c>
      <c r="B5487" s="9" t="s">
        <v>98</v>
      </c>
      <c r="C5487" s="12" t="s">
        <v>6245</v>
      </c>
      <c r="D5487" s="5" t="s">
        <v>6246</v>
      </c>
      <c r="E5487" s="9" t="s">
        <v>6246</v>
      </c>
      <c r="F5487" s="5" t="s">
        <v>4</v>
      </c>
      <c r="G5487" s="5" t="s">
        <v>800</v>
      </c>
      <c r="H5487" s="5" t="s">
        <v>798</v>
      </c>
      <c r="I5487" s="4" t="s">
        <v>799</v>
      </c>
      <c r="J5487" s="5" t="s">
        <v>6247</v>
      </c>
      <c r="K5487" s="5" t="s">
        <v>4</v>
      </c>
      <c r="L5487" s="5" t="s">
        <v>4</v>
      </c>
      <c r="M5487" s="5" t="s">
        <v>5</v>
      </c>
      <c r="N5487" s="5" t="s">
        <v>6251</v>
      </c>
      <c r="O5487" s="18">
        <v>44392</v>
      </c>
      <c r="P5487" s="5" t="s">
        <v>6252</v>
      </c>
      <c r="Q5487" s="19">
        <v>35714.25</v>
      </c>
      <c r="R5487" s="19">
        <v>0</v>
      </c>
      <c r="S5487" s="19">
        <v>35714.25</v>
      </c>
      <c r="T5487" s="19">
        <v>0</v>
      </c>
    </row>
    <row r="5488" spans="1:20" ht="29" outlineLevel="4" x14ac:dyDescent="0.35">
      <c r="A5488" s="9" t="s">
        <v>97</v>
      </c>
      <c r="B5488" s="9" t="s">
        <v>98</v>
      </c>
      <c r="C5488" s="12" t="s">
        <v>6245</v>
      </c>
      <c r="D5488" s="5" t="s">
        <v>6246</v>
      </c>
      <c r="E5488" s="9" t="s">
        <v>6246</v>
      </c>
      <c r="F5488" s="5" t="s">
        <v>4</v>
      </c>
      <c r="G5488" s="5" t="s">
        <v>800</v>
      </c>
      <c r="H5488" s="5" t="s">
        <v>798</v>
      </c>
      <c r="I5488" s="4" t="s">
        <v>799</v>
      </c>
      <c r="J5488" s="5" t="s">
        <v>6247</v>
      </c>
      <c r="K5488" s="5" t="s">
        <v>4</v>
      </c>
      <c r="L5488" s="5" t="s">
        <v>4</v>
      </c>
      <c r="M5488" s="5" t="s">
        <v>5</v>
      </c>
      <c r="N5488" s="5" t="s">
        <v>6253</v>
      </c>
      <c r="O5488" s="18">
        <v>44481</v>
      </c>
      <c r="P5488" s="5" t="s">
        <v>6254</v>
      </c>
      <c r="Q5488" s="19">
        <v>35714.25</v>
      </c>
      <c r="R5488" s="19">
        <v>0</v>
      </c>
      <c r="S5488" s="19">
        <v>35714.25</v>
      </c>
      <c r="T5488" s="19">
        <v>0</v>
      </c>
    </row>
    <row r="5489" spans="1:20" outlineLevel="3" x14ac:dyDescent="0.35">
      <c r="H5489" s="1" t="s">
        <v>11064</v>
      </c>
      <c r="O5489" s="18"/>
      <c r="Q5489" s="19">
        <f>SUBTOTAL(9,Q5485:Q5488)</f>
        <v>142857</v>
      </c>
      <c r="R5489" s="19">
        <f>SUBTOTAL(9,R5485:R5488)</f>
        <v>0</v>
      </c>
      <c r="S5489" s="19">
        <f>SUBTOTAL(9,S5485:S5488)</f>
        <v>142857</v>
      </c>
      <c r="T5489" s="19">
        <f>SUBTOTAL(9,T5485:T5488)</f>
        <v>0</v>
      </c>
    </row>
    <row r="5490" spans="1:20" outlineLevel="2" x14ac:dyDescent="0.35">
      <c r="C5490" s="11" t="s">
        <v>10422</v>
      </c>
      <c r="O5490" s="18"/>
      <c r="Q5490" s="19">
        <f>SUBTOTAL(9,Q5485:Q5488)</f>
        <v>142857</v>
      </c>
      <c r="R5490" s="19">
        <f>SUBTOTAL(9,R5485:R5488)</f>
        <v>0</v>
      </c>
      <c r="S5490" s="19">
        <f>SUBTOTAL(9,S5485:S5488)</f>
        <v>142857</v>
      </c>
      <c r="T5490" s="19">
        <f>SUBTOTAL(9,T5485:T5488)</f>
        <v>0</v>
      </c>
    </row>
    <row r="5491" spans="1:20" ht="29" outlineLevel="4" x14ac:dyDescent="0.35">
      <c r="A5491" s="9" t="s">
        <v>97</v>
      </c>
      <c r="B5491" s="9" t="s">
        <v>98</v>
      </c>
      <c r="C5491" s="12" t="s">
        <v>6255</v>
      </c>
      <c r="D5491" s="5" t="s">
        <v>6256</v>
      </c>
      <c r="E5491" s="9" t="s">
        <v>6256</v>
      </c>
      <c r="F5491" s="5" t="s">
        <v>4</v>
      </c>
      <c r="G5491" s="5" t="s">
        <v>1006</v>
      </c>
      <c r="H5491" s="5" t="s">
        <v>6258</v>
      </c>
      <c r="I5491" s="4" t="s">
        <v>6259</v>
      </c>
      <c r="J5491" s="5" t="s">
        <v>4</v>
      </c>
      <c r="K5491" s="5" t="s">
        <v>4</v>
      </c>
      <c r="L5491" s="5" t="s">
        <v>4</v>
      </c>
      <c r="M5491" s="5" t="s">
        <v>5</v>
      </c>
      <c r="N5491" s="5" t="s">
        <v>6257</v>
      </c>
      <c r="O5491" s="18">
        <v>44582</v>
      </c>
      <c r="P5491" s="5" t="s">
        <v>7</v>
      </c>
      <c r="Q5491" s="19">
        <v>23900</v>
      </c>
      <c r="R5491" s="19">
        <v>0</v>
      </c>
      <c r="S5491" s="19">
        <v>23900</v>
      </c>
      <c r="T5491" s="19">
        <v>0</v>
      </c>
    </row>
    <row r="5492" spans="1:20" outlineLevel="3" x14ac:dyDescent="0.35">
      <c r="H5492" s="1" t="s">
        <v>11951</v>
      </c>
      <c r="O5492" s="18"/>
      <c r="Q5492" s="19">
        <f>SUBTOTAL(9,Q5491:Q5491)</f>
        <v>23900</v>
      </c>
      <c r="R5492" s="19">
        <f>SUBTOTAL(9,R5491:R5491)</f>
        <v>0</v>
      </c>
      <c r="S5492" s="19">
        <f>SUBTOTAL(9,S5491:S5491)</f>
        <v>23900</v>
      </c>
      <c r="T5492" s="19">
        <f>SUBTOTAL(9,T5491:T5491)</f>
        <v>0</v>
      </c>
    </row>
    <row r="5493" spans="1:20" outlineLevel="2" x14ac:dyDescent="0.35">
      <c r="C5493" s="11" t="s">
        <v>10423</v>
      </c>
      <c r="O5493" s="18"/>
      <c r="Q5493" s="19">
        <f>SUBTOTAL(9,Q5491:Q5491)</f>
        <v>23900</v>
      </c>
      <c r="R5493" s="19">
        <f>SUBTOTAL(9,R5491:R5491)</f>
        <v>0</v>
      </c>
      <c r="S5493" s="19">
        <f>SUBTOTAL(9,S5491:S5491)</f>
        <v>23900</v>
      </c>
      <c r="T5493" s="19">
        <f>SUBTOTAL(9,T5491:T5491)</f>
        <v>0</v>
      </c>
    </row>
    <row r="5494" spans="1:20" ht="29" outlineLevel="4" x14ac:dyDescent="0.35">
      <c r="A5494" s="9" t="s">
        <v>104</v>
      </c>
      <c r="B5494" s="9" t="s">
        <v>105</v>
      </c>
      <c r="C5494" s="12" t="s">
        <v>6260</v>
      </c>
      <c r="D5494" s="5" t="s">
        <v>6261</v>
      </c>
      <c r="E5494" s="9" t="s">
        <v>6262</v>
      </c>
      <c r="F5494" s="5" t="s">
        <v>4</v>
      </c>
      <c r="G5494" s="5" t="s">
        <v>45</v>
      </c>
      <c r="H5494" s="5" t="s">
        <v>6264</v>
      </c>
      <c r="I5494" s="4" t="s">
        <v>6265</v>
      </c>
      <c r="J5494" s="5" t="s">
        <v>4</v>
      </c>
      <c r="K5494" s="5" t="s">
        <v>4</v>
      </c>
      <c r="L5494" s="5" t="s">
        <v>4</v>
      </c>
      <c r="M5494" s="5" t="s">
        <v>5</v>
      </c>
      <c r="N5494" s="5" t="s">
        <v>6263</v>
      </c>
      <c r="O5494" s="18">
        <v>44410</v>
      </c>
      <c r="P5494" s="5" t="s">
        <v>7</v>
      </c>
      <c r="Q5494" s="19">
        <v>1286.56</v>
      </c>
      <c r="R5494" s="19">
        <v>0</v>
      </c>
      <c r="S5494" s="19">
        <v>1286.56</v>
      </c>
      <c r="T5494" s="19">
        <v>0</v>
      </c>
    </row>
    <row r="5495" spans="1:20" ht="29" outlineLevel="4" x14ac:dyDescent="0.35">
      <c r="A5495" s="9" t="s">
        <v>104</v>
      </c>
      <c r="B5495" s="9" t="s">
        <v>105</v>
      </c>
      <c r="C5495" s="12" t="s">
        <v>6260</v>
      </c>
      <c r="D5495" s="5" t="s">
        <v>6261</v>
      </c>
      <c r="E5495" s="9" t="s">
        <v>6262</v>
      </c>
      <c r="F5495" s="5" t="s">
        <v>49</v>
      </c>
      <c r="G5495" s="5" t="s">
        <v>4</v>
      </c>
      <c r="H5495" s="5" t="s">
        <v>6264</v>
      </c>
      <c r="I5495" s="4" t="s">
        <v>6265</v>
      </c>
      <c r="J5495" s="5" t="s">
        <v>4</v>
      </c>
      <c r="K5495" s="5" t="s">
        <v>4</v>
      </c>
      <c r="L5495" s="5" t="s">
        <v>4</v>
      </c>
      <c r="M5495" s="5" t="s">
        <v>5</v>
      </c>
      <c r="N5495" s="5" t="s">
        <v>6263</v>
      </c>
      <c r="O5495" s="18">
        <v>44410</v>
      </c>
      <c r="P5495" s="5" t="s">
        <v>7</v>
      </c>
      <c r="Q5495" s="19">
        <v>20585.439999999999</v>
      </c>
      <c r="R5495" s="19">
        <v>20585.439999999999</v>
      </c>
      <c r="S5495" s="19">
        <v>0</v>
      </c>
      <c r="T5495" s="19">
        <v>0</v>
      </c>
    </row>
    <row r="5496" spans="1:20" outlineLevel="3" x14ac:dyDescent="0.35">
      <c r="H5496" s="1" t="s">
        <v>11952</v>
      </c>
      <c r="O5496" s="18"/>
      <c r="Q5496" s="19">
        <f>SUBTOTAL(9,Q5494:Q5495)</f>
        <v>21872</v>
      </c>
      <c r="R5496" s="19">
        <f>SUBTOTAL(9,R5494:R5495)</f>
        <v>20585.439999999999</v>
      </c>
      <c r="S5496" s="19">
        <f>SUBTOTAL(9,S5494:S5495)</f>
        <v>1286.56</v>
      </c>
      <c r="T5496" s="19">
        <f>SUBTOTAL(9,T5494:T5495)</f>
        <v>0</v>
      </c>
    </row>
    <row r="5497" spans="1:20" ht="29" outlineLevel="4" x14ac:dyDescent="0.35">
      <c r="A5497" s="9" t="s">
        <v>104</v>
      </c>
      <c r="B5497" s="9" t="s">
        <v>105</v>
      </c>
      <c r="C5497" s="12" t="s">
        <v>6260</v>
      </c>
      <c r="D5497" s="5" t="s">
        <v>6261</v>
      </c>
      <c r="E5497" s="9" t="s">
        <v>6262</v>
      </c>
      <c r="F5497" s="5" t="s">
        <v>49</v>
      </c>
      <c r="G5497" s="5" t="s">
        <v>4</v>
      </c>
      <c r="H5497" s="5" t="s">
        <v>6267</v>
      </c>
      <c r="I5497" s="4" t="s">
        <v>6268</v>
      </c>
      <c r="J5497" s="5" t="s">
        <v>4</v>
      </c>
      <c r="K5497" s="5" t="s">
        <v>4</v>
      </c>
      <c r="L5497" s="5" t="s">
        <v>4</v>
      </c>
      <c r="M5497" s="5" t="s">
        <v>5</v>
      </c>
      <c r="N5497" s="5" t="s">
        <v>6266</v>
      </c>
      <c r="O5497" s="18">
        <v>44629</v>
      </c>
      <c r="P5497" s="5" t="s">
        <v>7</v>
      </c>
      <c r="Q5497" s="19">
        <v>200603</v>
      </c>
      <c r="R5497" s="19">
        <v>200603</v>
      </c>
      <c r="S5497" s="19">
        <v>0</v>
      </c>
      <c r="T5497" s="19">
        <v>0</v>
      </c>
    </row>
    <row r="5498" spans="1:20" outlineLevel="3" x14ac:dyDescent="0.35">
      <c r="H5498" s="1" t="s">
        <v>11953</v>
      </c>
      <c r="O5498" s="18"/>
      <c r="Q5498" s="19">
        <f>SUBTOTAL(9,Q5497:Q5497)</f>
        <v>200603</v>
      </c>
      <c r="R5498" s="19">
        <f>SUBTOTAL(9,R5497:R5497)</f>
        <v>200603</v>
      </c>
      <c r="S5498" s="19">
        <f>SUBTOTAL(9,S5497:S5497)</f>
        <v>0</v>
      </c>
      <c r="T5498" s="19">
        <f>SUBTOTAL(9,T5497:T5497)</f>
        <v>0</v>
      </c>
    </row>
    <row r="5499" spans="1:20" ht="29" outlineLevel="4" x14ac:dyDescent="0.35">
      <c r="A5499" s="9" t="s">
        <v>104</v>
      </c>
      <c r="B5499" s="9" t="s">
        <v>105</v>
      </c>
      <c r="C5499" s="12" t="s">
        <v>6260</v>
      </c>
      <c r="D5499" s="5" t="s">
        <v>6261</v>
      </c>
      <c r="E5499" s="9" t="s">
        <v>6262</v>
      </c>
      <c r="F5499" s="5" t="s">
        <v>4</v>
      </c>
      <c r="G5499" s="5" t="s">
        <v>45</v>
      </c>
      <c r="H5499" s="5" t="s">
        <v>6270</v>
      </c>
      <c r="I5499" s="4" t="s">
        <v>6271</v>
      </c>
      <c r="J5499" s="5" t="s">
        <v>4</v>
      </c>
      <c r="K5499" s="5" t="s">
        <v>4</v>
      </c>
      <c r="L5499" s="5" t="s">
        <v>4</v>
      </c>
      <c r="M5499" s="5" t="s">
        <v>5</v>
      </c>
      <c r="N5499" s="5" t="s">
        <v>6269</v>
      </c>
      <c r="O5499" s="18">
        <v>44442</v>
      </c>
      <c r="P5499" s="5" t="s">
        <v>7</v>
      </c>
      <c r="Q5499" s="19">
        <v>2396.3000000000002</v>
      </c>
      <c r="R5499" s="19">
        <v>0</v>
      </c>
      <c r="S5499" s="19">
        <v>2396.3000000000002</v>
      </c>
      <c r="T5499" s="19">
        <v>0</v>
      </c>
    </row>
    <row r="5500" spans="1:20" ht="29" outlineLevel="4" x14ac:dyDescent="0.35">
      <c r="A5500" s="9" t="s">
        <v>104</v>
      </c>
      <c r="B5500" s="9" t="s">
        <v>105</v>
      </c>
      <c r="C5500" s="12" t="s">
        <v>6260</v>
      </c>
      <c r="D5500" s="5" t="s">
        <v>6261</v>
      </c>
      <c r="E5500" s="9" t="s">
        <v>6262</v>
      </c>
      <c r="F5500" s="5" t="s">
        <v>4</v>
      </c>
      <c r="G5500" s="5" t="s">
        <v>45</v>
      </c>
      <c r="H5500" s="5" t="s">
        <v>6270</v>
      </c>
      <c r="I5500" s="4" t="s">
        <v>6271</v>
      </c>
      <c r="J5500" s="5" t="s">
        <v>4</v>
      </c>
      <c r="K5500" s="5" t="s">
        <v>4</v>
      </c>
      <c r="L5500" s="5" t="s">
        <v>4</v>
      </c>
      <c r="M5500" s="5" t="s">
        <v>5</v>
      </c>
      <c r="N5500" s="5" t="s">
        <v>6272</v>
      </c>
      <c r="O5500" s="18">
        <v>44487</v>
      </c>
      <c r="P5500" s="5" t="s">
        <v>7</v>
      </c>
      <c r="Q5500" s="19">
        <v>667.88</v>
      </c>
      <c r="R5500" s="19">
        <v>0</v>
      </c>
      <c r="S5500" s="19">
        <v>667.88</v>
      </c>
      <c r="T5500" s="19">
        <v>0</v>
      </c>
    </row>
    <row r="5501" spans="1:20" ht="29" outlineLevel="4" x14ac:dyDescent="0.35">
      <c r="A5501" s="9" t="s">
        <v>104</v>
      </c>
      <c r="B5501" s="9" t="s">
        <v>105</v>
      </c>
      <c r="C5501" s="12" t="s">
        <v>6260</v>
      </c>
      <c r="D5501" s="5" t="s">
        <v>6261</v>
      </c>
      <c r="E5501" s="9" t="s">
        <v>6262</v>
      </c>
      <c r="F5501" s="5" t="s">
        <v>4</v>
      </c>
      <c r="G5501" s="5" t="s">
        <v>45</v>
      </c>
      <c r="H5501" s="5" t="s">
        <v>6270</v>
      </c>
      <c r="I5501" s="4" t="s">
        <v>6271</v>
      </c>
      <c r="J5501" s="5" t="s">
        <v>4</v>
      </c>
      <c r="K5501" s="5" t="s">
        <v>4</v>
      </c>
      <c r="L5501" s="5" t="s">
        <v>4</v>
      </c>
      <c r="M5501" s="5" t="s">
        <v>5</v>
      </c>
      <c r="N5501" s="5" t="s">
        <v>6273</v>
      </c>
      <c r="O5501" s="18">
        <v>44502</v>
      </c>
      <c r="P5501" s="5" t="s">
        <v>7</v>
      </c>
      <c r="Q5501" s="19">
        <v>684.53</v>
      </c>
      <c r="R5501" s="19">
        <v>0</v>
      </c>
      <c r="S5501" s="19">
        <v>684.53</v>
      </c>
      <c r="T5501" s="19">
        <v>0</v>
      </c>
    </row>
    <row r="5502" spans="1:20" ht="29" outlineLevel="4" x14ac:dyDescent="0.35">
      <c r="A5502" s="9" t="s">
        <v>104</v>
      </c>
      <c r="B5502" s="9" t="s">
        <v>105</v>
      </c>
      <c r="C5502" s="12" t="s">
        <v>6260</v>
      </c>
      <c r="D5502" s="5" t="s">
        <v>6261</v>
      </c>
      <c r="E5502" s="9" t="s">
        <v>6262</v>
      </c>
      <c r="F5502" s="5" t="s">
        <v>4</v>
      </c>
      <c r="G5502" s="5" t="s">
        <v>45</v>
      </c>
      <c r="H5502" s="5" t="s">
        <v>6270</v>
      </c>
      <c r="I5502" s="4" t="s">
        <v>6271</v>
      </c>
      <c r="J5502" s="5" t="s">
        <v>4</v>
      </c>
      <c r="K5502" s="5" t="s">
        <v>4</v>
      </c>
      <c r="L5502" s="5" t="s">
        <v>4</v>
      </c>
      <c r="M5502" s="5" t="s">
        <v>5</v>
      </c>
      <c r="N5502" s="5" t="s">
        <v>6274</v>
      </c>
      <c r="O5502" s="18">
        <v>44565</v>
      </c>
      <c r="P5502" s="5" t="s">
        <v>7</v>
      </c>
      <c r="Q5502" s="19">
        <v>794.88</v>
      </c>
      <c r="R5502" s="19">
        <v>0</v>
      </c>
      <c r="S5502" s="19">
        <v>794.88</v>
      </c>
      <c r="T5502" s="19">
        <v>0</v>
      </c>
    </row>
    <row r="5503" spans="1:20" ht="29" outlineLevel="4" x14ac:dyDescent="0.35">
      <c r="A5503" s="9" t="s">
        <v>104</v>
      </c>
      <c r="B5503" s="9" t="s">
        <v>105</v>
      </c>
      <c r="C5503" s="12" t="s">
        <v>6260</v>
      </c>
      <c r="D5503" s="5" t="s">
        <v>6261</v>
      </c>
      <c r="E5503" s="9" t="s">
        <v>6262</v>
      </c>
      <c r="F5503" s="5" t="s">
        <v>4</v>
      </c>
      <c r="G5503" s="5" t="s">
        <v>45</v>
      </c>
      <c r="H5503" s="5" t="s">
        <v>6270</v>
      </c>
      <c r="I5503" s="4" t="s">
        <v>6271</v>
      </c>
      <c r="J5503" s="5" t="s">
        <v>4</v>
      </c>
      <c r="K5503" s="5" t="s">
        <v>4</v>
      </c>
      <c r="L5503" s="5" t="s">
        <v>4</v>
      </c>
      <c r="M5503" s="5" t="s">
        <v>5</v>
      </c>
      <c r="N5503" s="5" t="s">
        <v>6275</v>
      </c>
      <c r="O5503" s="18">
        <v>44624</v>
      </c>
      <c r="P5503" s="5" t="s">
        <v>7</v>
      </c>
      <c r="Q5503" s="19">
        <v>1841.5</v>
      </c>
      <c r="R5503" s="19">
        <v>0</v>
      </c>
      <c r="S5503" s="19">
        <v>1841.5</v>
      </c>
      <c r="T5503" s="19">
        <v>0</v>
      </c>
    </row>
    <row r="5504" spans="1:20" ht="29" outlineLevel="4" x14ac:dyDescent="0.35">
      <c r="A5504" s="9" t="s">
        <v>104</v>
      </c>
      <c r="B5504" s="9" t="s">
        <v>105</v>
      </c>
      <c r="C5504" s="12" t="s">
        <v>6260</v>
      </c>
      <c r="D5504" s="5" t="s">
        <v>6261</v>
      </c>
      <c r="E5504" s="9" t="s">
        <v>6262</v>
      </c>
      <c r="F5504" s="5" t="s">
        <v>4</v>
      </c>
      <c r="G5504" s="5" t="s">
        <v>45</v>
      </c>
      <c r="H5504" s="5" t="s">
        <v>6270</v>
      </c>
      <c r="I5504" s="4" t="s">
        <v>6271</v>
      </c>
      <c r="J5504" s="5" t="s">
        <v>4</v>
      </c>
      <c r="K5504" s="5" t="s">
        <v>4</v>
      </c>
      <c r="L5504" s="5" t="s">
        <v>4</v>
      </c>
      <c r="M5504" s="5" t="s">
        <v>5</v>
      </c>
      <c r="N5504" s="5" t="s">
        <v>6276</v>
      </c>
      <c r="O5504" s="18">
        <v>44733</v>
      </c>
      <c r="P5504" s="5" t="s">
        <v>7</v>
      </c>
      <c r="Q5504" s="19">
        <v>3123.28</v>
      </c>
      <c r="R5504" s="19">
        <v>0</v>
      </c>
      <c r="S5504" s="19">
        <v>3123.28</v>
      </c>
      <c r="T5504" s="19">
        <v>0</v>
      </c>
    </row>
    <row r="5505" spans="1:20" ht="29" outlineLevel="4" x14ac:dyDescent="0.35">
      <c r="A5505" s="9" t="s">
        <v>104</v>
      </c>
      <c r="B5505" s="9" t="s">
        <v>105</v>
      </c>
      <c r="C5505" s="12" t="s">
        <v>6260</v>
      </c>
      <c r="D5505" s="5" t="s">
        <v>6261</v>
      </c>
      <c r="E5505" s="9" t="s">
        <v>6262</v>
      </c>
      <c r="F5505" s="5" t="s">
        <v>49</v>
      </c>
      <c r="G5505" s="5" t="s">
        <v>4</v>
      </c>
      <c r="H5505" s="5" t="s">
        <v>6270</v>
      </c>
      <c r="I5505" s="4" t="s">
        <v>6271</v>
      </c>
      <c r="J5505" s="5" t="s">
        <v>4</v>
      </c>
      <c r="K5505" s="5" t="s">
        <v>4</v>
      </c>
      <c r="L5505" s="5" t="s">
        <v>4</v>
      </c>
      <c r="M5505" s="5" t="s">
        <v>5</v>
      </c>
      <c r="N5505" s="5" t="s">
        <v>6269</v>
      </c>
      <c r="O5505" s="18">
        <v>44442</v>
      </c>
      <c r="P5505" s="5" t="s">
        <v>7</v>
      </c>
      <c r="Q5505" s="19">
        <v>38340.699999999997</v>
      </c>
      <c r="R5505" s="19">
        <v>38340.699999999997</v>
      </c>
      <c r="S5505" s="19">
        <v>0</v>
      </c>
      <c r="T5505" s="19">
        <v>0</v>
      </c>
    </row>
    <row r="5506" spans="1:20" ht="29" outlineLevel="4" x14ac:dyDescent="0.35">
      <c r="A5506" s="9" t="s">
        <v>104</v>
      </c>
      <c r="B5506" s="9" t="s">
        <v>105</v>
      </c>
      <c r="C5506" s="12" t="s">
        <v>6260</v>
      </c>
      <c r="D5506" s="5" t="s">
        <v>6261</v>
      </c>
      <c r="E5506" s="9" t="s">
        <v>6262</v>
      </c>
      <c r="F5506" s="5" t="s">
        <v>49</v>
      </c>
      <c r="G5506" s="5" t="s">
        <v>4</v>
      </c>
      <c r="H5506" s="5" t="s">
        <v>6270</v>
      </c>
      <c r="I5506" s="4" t="s">
        <v>6271</v>
      </c>
      <c r="J5506" s="5" t="s">
        <v>4</v>
      </c>
      <c r="K5506" s="5" t="s">
        <v>4</v>
      </c>
      <c r="L5506" s="5" t="s">
        <v>4</v>
      </c>
      <c r="M5506" s="5" t="s">
        <v>5</v>
      </c>
      <c r="N5506" s="5" t="s">
        <v>6272</v>
      </c>
      <c r="O5506" s="18">
        <v>44487</v>
      </c>
      <c r="P5506" s="5" t="s">
        <v>7</v>
      </c>
      <c r="Q5506" s="19">
        <v>10686.12</v>
      </c>
      <c r="R5506" s="19">
        <v>10686.12</v>
      </c>
      <c r="S5506" s="19">
        <v>0</v>
      </c>
      <c r="T5506" s="19">
        <v>0</v>
      </c>
    </row>
    <row r="5507" spans="1:20" ht="29" outlineLevel="4" x14ac:dyDescent="0.35">
      <c r="A5507" s="9" t="s">
        <v>104</v>
      </c>
      <c r="B5507" s="9" t="s">
        <v>105</v>
      </c>
      <c r="C5507" s="12" t="s">
        <v>6260</v>
      </c>
      <c r="D5507" s="5" t="s">
        <v>6261</v>
      </c>
      <c r="E5507" s="9" t="s">
        <v>6262</v>
      </c>
      <c r="F5507" s="5" t="s">
        <v>49</v>
      </c>
      <c r="G5507" s="5" t="s">
        <v>4</v>
      </c>
      <c r="H5507" s="5" t="s">
        <v>6270</v>
      </c>
      <c r="I5507" s="4" t="s">
        <v>6271</v>
      </c>
      <c r="J5507" s="5" t="s">
        <v>4</v>
      </c>
      <c r="K5507" s="5" t="s">
        <v>4</v>
      </c>
      <c r="L5507" s="5" t="s">
        <v>4</v>
      </c>
      <c r="M5507" s="5" t="s">
        <v>5</v>
      </c>
      <c r="N5507" s="5" t="s">
        <v>6273</v>
      </c>
      <c r="O5507" s="18">
        <v>44502</v>
      </c>
      <c r="P5507" s="5" t="s">
        <v>7</v>
      </c>
      <c r="Q5507" s="19">
        <v>10952.47</v>
      </c>
      <c r="R5507" s="19">
        <v>10952.47</v>
      </c>
      <c r="S5507" s="19">
        <v>0</v>
      </c>
      <c r="T5507" s="19">
        <v>0</v>
      </c>
    </row>
    <row r="5508" spans="1:20" ht="29" outlineLevel="4" x14ac:dyDescent="0.35">
      <c r="A5508" s="9" t="s">
        <v>104</v>
      </c>
      <c r="B5508" s="9" t="s">
        <v>105</v>
      </c>
      <c r="C5508" s="12" t="s">
        <v>6260</v>
      </c>
      <c r="D5508" s="5" t="s">
        <v>6261</v>
      </c>
      <c r="E5508" s="9" t="s">
        <v>6262</v>
      </c>
      <c r="F5508" s="5" t="s">
        <v>49</v>
      </c>
      <c r="G5508" s="5" t="s">
        <v>4</v>
      </c>
      <c r="H5508" s="5" t="s">
        <v>6270</v>
      </c>
      <c r="I5508" s="4" t="s">
        <v>6271</v>
      </c>
      <c r="J5508" s="5" t="s">
        <v>4</v>
      </c>
      <c r="K5508" s="5" t="s">
        <v>4</v>
      </c>
      <c r="L5508" s="5" t="s">
        <v>4</v>
      </c>
      <c r="M5508" s="5" t="s">
        <v>5</v>
      </c>
      <c r="N5508" s="5" t="s">
        <v>6274</v>
      </c>
      <c r="O5508" s="18">
        <v>44565</v>
      </c>
      <c r="P5508" s="5" t="s">
        <v>7</v>
      </c>
      <c r="Q5508" s="19">
        <v>12718.12</v>
      </c>
      <c r="R5508" s="19">
        <v>12718.12</v>
      </c>
      <c r="S5508" s="19">
        <v>0</v>
      </c>
      <c r="T5508" s="19">
        <v>0</v>
      </c>
    </row>
    <row r="5509" spans="1:20" ht="29" outlineLevel="4" x14ac:dyDescent="0.35">
      <c r="A5509" s="9" t="s">
        <v>104</v>
      </c>
      <c r="B5509" s="9" t="s">
        <v>105</v>
      </c>
      <c r="C5509" s="12" t="s">
        <v>6260</v>
      </c>
      <c r="D5509" s="5" t="s">
        <v>6261</v>
      </c>
      <c r="E5509" s="9" t="s">
        <v>6262</v>
      </c>
      <c r="F5509" s="5" t="s">
        <v>49</v>
      </c>
      <c r="G5509" s="5" t="s">
        <v>4</v>
      </c>
      <c r="H5509" s="5" t="s">
        <v>6270</v>
      </c>
      <c r="I5509" s="4" t="s">
        <v>6271</v>
      </c>
      <c r="J5509" s="5" t="s">
        <v>4</v>
      </c>
      <c r="K5509" s="5" t="s">
        <v>4</v>
      </c>
      <c r="L5509" s="5" t="s">
        <v>4</v>
      </c>
      <c r="M5509" s="5" t="s">
        <v>5</v>
      </c>
      <c r="N5509" s="5" t="s">
        <v>6275</v>
      </c>
      <c r="O5509" s="18">
        <v>44624</v>
      </c>
      <c r="P5509" s="5" t="s">
        <v>7</v>
      </c>
      <c r="Q5509" s="19">
        <v>29467.5</v>
      </c>
      <c r="R5509" s="19">
        <v>29467.5</v>
      </c>
      <c r="S5509" s="19">
        <v>0</v>
      </c>
      <c r="T5509" s="19">
        <v>0</v>
      </c>
    </row>
    <row r="5510" spans="1:20" ht="29" outlineLevel="4" x14ac:dyDescent="0.35">
      <c r="A5510" s="9" t="s">
        <v>104</v>
      </c>
      <c r="B5510" s="9" t="s">
        <v>105</v>
      </c>
      <c r="C5510" s="12" t="s">
        <v>6260</v>
      </c>
      <c r="D5510" s="5" t="s">
        <v>6261</v>
      </c>
      <c r="E5510" s="9" t="s">
        <v>6262</v>
      </c>
      <c r="F5510" s="5" t="s">
        <v>49</v>
      </c>
      <c r="G5510" s="5" t="s">
        <v>4</v>
      </c>
      <c r="H5510" s="5" t="s">
        <v>6270</v>
      </c>
      <c r="I5510" s="4" t="s">
        <v>6271</v>
      </c>
      <c r="J5510" s="5" t="s">
        <v>4</v>
      </c>
      <c r="K5510" s="5" t="s">
        <v>4</v>
      </c>
      <c r="L5510" s="5" t="s">
        <v>4</v>
      </c>
      <c r="M5510" s="5" t="s">
        <v>5</v>
      </c>
      <c r="N5510" s="5" t="s">
        <v>6276</v>
      </c>
      <c r="O5510" s="18">
        <v>44733</v>
      </c>
      <c r="P5510" s="5" t="s">
        <v>7</v>
      </c>
      <c r="Q5510" s="19">
        <v>49978.720000000001</v>
      </c>
      <c r="R5510" s="19">
        <v>49978.720000000001</v>
      </c>
      <c r="S5510" s="19">
        <v>0</v>
      </c>
      <c r="T5510" s="19">
        <v>0</v>
      </c>
    </row>
    <row r="5511" spans="1:20" outlineLevel="3" x14ac:dyDescent="0.35">
      <c r="H5511" s="1" t="s">
        <v>11954</v>
      </c>
      <c r="O5511" s="18"/>
      <c r="Q5511" s="19">
        <f>SUBTOTAL(9,Q5499:Q5510)</f>
        <v>161652</v>
      </c>
      <c r="R5511" s="19">
        <f>SUBTOTAL(9,R5499:R5510)</f>
        <v>152143.63</v>
      </c>
      <c r="S5511" s="19">
        <f>SUBTOTAL(9,S5499:S5510)</f>
        <v>9508.3700000000008</v>
      </c>
      <c r="T5511" s="19">
        <f>SUBTOTAL(9,T5499:T5510)</f>
        <v>0</v>
      </c>
    </row>
    <row r="5512" spans="1:20" outlineLevel="4" x14ac:dyDescent="0.35">
      <c r="A5512" s="9" t="s">
        <v>104</v>
      </c>
      <c r="B5512" s="9" t="s">
        <v>105</v>
      </c>
      <c r="C5512" s="12" t="s">
        <v>6260</v>
      </c>
      <c r="D5512" s="5" t="s">
        <v>6277</v>
      </c>
      <c r="E5512" s="9" t="s">
        <v>6277</v>
      </c>
      <c r="F5512" s="5" t="s">
        <v>4</v>
      </c>
      <c r="G5512" s="5" t="s">
        <v>106</v>
      </c>
      <c r="H5512" s="5" t="s">
        <v>108</v>
      </c>
      <c r="I5512" s="20" t="s">
        <v>12479</v>
      </c>
      <c r="J5512" s="5" t="s">
        <v>4</v>
      </c>
      <c r="K5512" s="5" t="s">
        <v>4</v>
      </c>
      <c r="L5512" s="5" t="s">
        <v>4</v>
      </c>
      <c r="M5512" s="5" t="s">
        <v>5</v>
      </c>
      <c r="N5512" s="5" t="s">
        <v>6278</v>
      </c>
      <c r="O5512" s="18">
        <v>44524</v>
      </c>
      <c r="P5512" s="5" t="s">
        <v>7</v>
      </c>
      <c r="Q5512" s="19">
        <v>87774</v>
      </c>
      <c r="R5512" s="19">
        <v>0</v>
      </c>
      <c r="S5512" s="19">
        <v>87774</v>
      </c>
      <c r="T5512" s="19">
        <v>0</v>
      </c>
    </row>
    <row r="5513" spans="1:20" outlineLevel="3" x14ac:dyDescent="0.35">
      <c r="H5513" s="1" t="s">
        <v>10932</v>
      </c>
      <c r="O5513" s="18"/>
      <c r="Q5513" s="19">
        <f>SUBTOTAL(9,Q5512:Q5512)</f>
        <v>87774</v>
      </c>
      <c r="R5513" s="19">
        <f>SUBTOTAL(9,R5512:R5512)</f>
        <v>0</v>
      </c>
      <c r="S5513" s="19">
        <f>SUBTOTAL(9,S5512:S5512)</f>
        <v>87774</v>
      </c>
      <c r="T5513" s="19">
        <f>SUBTOTAL(9,T5512:T5512)</f>
        <v>0</v>
      </c>
    </row>
    <row r="5514" spans="1:20" outlineLevel="4" x14ac:dyDescent="0.35">
      <c r="A5514" s="9" t="s">
        <v>104</v>
      </c>
      <c r="B5514" s="9" t="s">
        <v>105</v>
      </c>
      <c r="C5514" s="12" t="s">
        <v>6260</v>
      </c>
      <c r="D5514" s="5" t="s">
        <v>6277</v>
      </c>
      <c r="E5514" s="9" t="s">
        <v>6277</v>
      </c>
      <c r="F5514" s="5" t="s">
        <v>4</v>
      </c>
      <c r="G5514" s="5" t="s">
        <v>106</v>
      </c>
      <c r="H5514" s="5" t="s">
        <v>109</v>
      </c>
      <c r="I5514" s="20" t="s">
        <v>12480</v>
      </c>
      <c r="J5514" s="5" t="s">
        <v>4</v>
      </c>
      <c r="K5514" s="5" t="s">
        <v>4</v>
      </c>
      <c r="L5514" s="5" t="s">
        <v>4</v>
      </c>
      <c r="M5514" s="5" t="s">
        <v>5</v>
      </c>
      <c r="N5514" s="5" t="s">
        <v>6278</v>
      </c>
      <c r="O5514" s="18">
        <v>44524</v>
      </c>
      <c r="P5514" s="5" t="s">
        <v>7</v>
      </c>
      <c r="Q5514" s="19">
        <v>106837</v>
      </c>
      <c r="R5514" s="19">
        <v>0</v>
      </c>
      <c r="S5514" s="19">
        <v>106837</v>
      </c>
      <c r="T5514" s="19">
        <v>0</v>
      </c>
    </row>
    <row r="5515" spans="1:20" outlineLevel="3" x14ac:dyDescent="0.35">
      <c r="H5515" s="1" t="s">
        <v>10933</v>
      </c>
      <c r="O5515" s="18"/>
      <c r="Q5515" s="19">
        <f>SUBTOTAL(9,Q5514:Q5514)</f>
        <v>106837</v>
      </c>
      <c r="R5515" s="19">
        <f>SUBTOTAL(9,R5514:R5514)</f>
        <v>0</v>
      </c>
      <c r="S5515" s="19">
        <f>SUBTOTAL(9,S5514:S5514)</f>
        <v>106837</v>
      </c>
      <c r="T5515" s="19">
        <f>SUBTOTAL(9,T5514:T5514)</f>
        <v>0</v>
      </c>
    </row>
    <row r="5516" spans="1:20" outlineLevel="4" x14ac:dyDescent="0.35">
      <c r="A5516" s="9" t="s">
        <v>104</v>
      </c>
      <c r="B5516" s="9" t="s">
        <v>105</v>
      </c>
      <c r="C5516" s="12" t="s">
        <v>6260</v>
      </c>
      <c r="D5516" s="5" t="s">
        <v>6277</v>
      </c>
      <c r="E5516" s="9" t="s">
        <v>6277</v>
      </c>
      <c r="F5516" s="5" t="s">
        <v>4</v>
      </c>
      <c r="G5516" s="5" t="s">
        <v>106</v>
      </c>
      <c r="H5516" s="5" t="s">
        <v>110</v>
      </c>
      <c r="I5516" s="20" t="s">
        <v>12481</v>
      </c>
      <c r="J5516" s="5" t="s">
        <v>4</v>
      </c>
      <c r="K5516" s="5" t="s">
        <v>4</v>
      </c>
      <c r="L5516" s="5" t="s">
        <v>4</v>
      </c>
      <c r="M5516" s="5" t="s">
        <v>5</v>
      </c>
      <c r="N5516" s="5" t="s">
        <v>6278</v>
      </c>
      <c r="O5516" s="18">
        <v>44524</v>
      </c>
      <c r="P5516" s="5" t="s">
        <v>7</v>
      </c>
      <c r="Q5516" s="19">
        <v>44523</v>
      </c>
      <c r="R5516" s="19">
        <v>0</v>
      </c>
      <c r="S5516" s="19">
        <v>44523</v>
      </c>
      <c r="T5516" s="19">
        <v>0</v>
      </c>
    </row>
    <row r="5517" spans="1:20" outlineLevel="3" x14ac:dyDescent="0.35">
      <c r="H5517" s="1" t="s">
        <v>10934</v>
      </c>
      <c r="O5517" s="18"/>
      <c r="Q5517" s="19">
        <f>SUBTOTAL(9,Q5516:Q5516)</f>
        <v>44523</v>
      </c>
      <c r="R5517" s="19">
        <f>SUBTOTAL(9,R5516:R5516)</f>
        <v>0</v>
      </c>
      <c r="S5517" s="19">
        <f>SUBTOTAL(9,S5516:S5516)</f>
        <v>44523</v>
      </c>
      <c r="T5517" s="19">
        <f>SUBTOTAL(9,T5516:T5516)</f>
        <v>0</v>
      </c>
    </row>
    <row r="5518" spans="1:20" outlineLevel="2" x14ac:dyDescent="0.35">
      <c r="C5518" s="11" t="s">
        <v>10424</v>
      </c>
      <c r="O5518" s="18"/>
      <c r="Q5518" s="19">
        <f>SUBTOTAL(9,Q5494:Q5516)</f>
        <v>623261</v>
      </c>
      <c r="R5518" s="19">
        <f>SUBTOTAL(9,R5494:R5516)</f>
        <v>373332.06999999995</v>
      </c>
      <c r="S5518" s="19">
        <f>SUBTOTAL(9,S5494:S5516)</f>
        <v>249928.93</v>
      </c>
      <c r="T5518" s="19">
        <f>SUBTOTAL(9,T5494:T5516)</f>
        <v>0</v>
      </c>
    </row>
    <row r="5519" spans="1:20" ht="29" outlineLevel="4" x14ac:dyDescent="0.35">
      <c r="A5519" s="9" t="s">
        <v>37</v>
      </c>
      <c r="B5519" s="9" t="s">
        <v>38</v>
      </c>
      <c r="C5519" s="12" t="s">
        <v>6279</v>
      </c>
      <c r="D5519" s="5" t="s">
        <v>6280</v>
      </c>
      <c r="E5519" s="9" t="s">
        <v>6280</v>
      </c>
      <c r="F5519" s="5" t="s">
        <v>4</v>
      </c>
      <c r="G5519" s="5" t="s">
        <v>50</v>
      </c>
      <c r="H5519" s="5" t="s">
        <v>6282</v>
      </c>
      <c r="I5519" s="4" t="s">
        <v>6283</v>
      </c>
      <c r="J5519" s="5" t="s">
        <v>4</v>
      </c>
      <c r="K5519" s="5" t="s">
        <v>4</v>
      </c>
      <c r="L5519" s="5" t="s">
        <v>4</v>
      </c>
      <c r="M5519" s="5" t="s">
        <v>5</v>
      </c>
      <c r="N5519" s="5" t="s">
        <v>6281</v>
      </c>
      <c r="O5519" s="18">
        <v>44400</v>
      </c>
      <c r="P5519" s="5" t="s">
        <v>7</v>
      </c>
      <c r="Q5519" s="19">
        <v>1952.21</v>
      </c>
      <c r="R5519" s="19">
        <v>0</v>
      </c>
      <c r="S5519" s="19">
        <v>1952.21</v>
      </c>
      <c r="T5519" s="19">
        <v>0</v>
      </c>
    </row>
    <row r="5520" spans="1:20" ht="29" outlineLevel="4" x14ac:dyDescent="0.35">
      <c r="A5520" s="9" t="s">
        <v>37</v>
      </c>
      <c r="B5520" s="9" t="s">
        <v>38</v>
      </c>
      <c r="C5520" s="12" t="s">
        <v>6279</v>
      </c>
      <c r="D5520" s="5" t="s">
        <v>6280</v>
      </c>
      <c r="E5520" s="9" t="s">
        <v>6280</v>
      </c>
      <c r="F5520" s="5" t="s">
        <v>4</v>
      </c>
      <c r="G5520" s="5" t="s">
        <v>50</v>
      </c>
      <c r="H5520" s="5" t="s">
        <v>6282</v>
      </c>
      <c r="I5520" s="4" t="s">
        <v>6283</v>
      </c>
      <c r="J5520" s="5" t="s">
        <v>4</v>
      </c>
      <c r="K5520" s="5" t="s">
        <v>4</v>
      </c>
      <c r="L5520" s="5" t="s">
        <v>4</v>
      </c>
      <c r="M5520" s="5" t="s">
        <v>5</v>
      </c>
      <c r="N5520" s="5" t="s">
        <v>6284</v>
      </c>
      <c r="O5520" s="18">
        <v>44434</v>
      </c>
      <c r="P5520" s="5" t="s">
        <v>7</v>
      </c>
      <c r="Q5520" s="19">
        <v>2186.9299999999998</v>
      </c>
      <c r="R5520" s="19">
        <v>0</v>
      </c>
      <c r="S5520" s="19">
        <v>2186.9299999999998</v>
      </c>
      <c r="T5520" s="19">
        <v>0</v>
      </c>
    </row>
    <row r="5521" spans="1:20" ht="29" outlineLevel="4" x14ac:dyDescent="0.35">
      <c r="A5521" s="9" t="s">
        <v>37</v>
      </c>
      <c r="B5521" s="9" t="s">
        <v>38</v>
      </c>
      <c r="C5521" s="12" t="s">
        <v>6279</v>
      </c>
      <c r="D5521" s="5" t="s">
        <v>6280</v>
      </c>
      <c r="E5521" s="9" t="s">
        <v>6280</v>
      </c>
      <c r="F5521" s="5" t="s">
        <v>4</v>
      </c>
      <c r="G5521" s="5" t="s">
        <v>50</v>
      </c>
      <c r="H5521" s="5" t="s">
        <v>6282</v>
      </c>
      <c r="I5521" s="4" t="s">
        <v>6283</v>
      </c>
      <c r="J5521" s="5" t="s">
        <v>4</v>
      </c>
      <c r="K5521" s="5" t="s">
        <v>4</v>
      </c>
      <c r="L5521" s="5" t="s">
        <v>4</v>
      </c>
      <c r="M5521" s="5" t="s">
        <v>5</v>
      </c>
      <c r="N5521" s="5" t="s">
        <v>6285</v>
      </c>
      <c r="O5521" s="18">
        <v>44455</v>
      </c>
      <c r="P5521" s="5" t="s">
        <v>7</v>
      </c>
      <c r="Q5521" s="19">
        <v>2292.2199999999998</v>
      </c>
      <c r="R5521" s="19">
        <v>0</v>
      </c>
      <c r="S5521" s="19">
        <v>2292.2199999999998</v>
      </c>
      <c r="T5521" s="19">
        <v>0</v>
      </c>
    </row>
    <row r="5522" spans="1:20" ht="29" outlineLevel="4" x14ac:dyDescent="0.35">
      <c r="A5522" s="9" t="s">
        <v>37</v>
      </c>
      <c r="B5522" s="9" t="s">
        <v>38</v>
      </c>
      <c r="C5522" s="12" t="s">
        <v>6279</v>
      </c>
      <c r="D5522" s="5" t="s">
        <v>6280</v>
      </c>
      <c r="E5522" s="9" t="s">
        <v>6280</v>
      </c>
      <c r="F5522" s="5" t="s">
        <v>4</v>
      </c>
      <c r="G5522" s="5" t="s">
        <v>50</v>
      </c>
      <c r="H5522" s="5" t="s">
        <v>6282</v>
      </c>
      <c r="I5522" s="4" t="s">
        <v>6283</v>
      </c>
      <c r="J5522" s="5" t="s">
        <v>4</v>
      </c>
      <c r="K5522" s="5" t="s">
        <v>4</v>
      </c>
      <c r="L5522" s="5" t="s">
        <v>4</v>
      </c>
      <c r="M5522" s="5" t="s">
        <v>5</v>
      </c>
      <c r="N5522" s="5" t="s">
        <v>6286</v>
      </c>
      <c r="O5522" s="18">
        <v>44539</v>
      </c>
      <c r="P5522" s="5" t="s">
        <v>7</v>
      </c>
      <c r="Q5522" s="19">
        <v>2185.52</v>
      </c>
      <c r="R5522" s="19">
        <v>0</v>
      </c>
      <c r="S5522" s="19">
        <v>2185.52</v>
      </c>
      <c r="T5522" s="19">
        <v>0</v>
      </c>
    </row>
    <row r="5523" spans="1:20" ht="29" outlineLevel="4" x14ac:dyDescent="0.35">
      <c r="A5523" s="9" t="s">
        <v>37</v>
      </c>
      <c r="B5523" s="9" t="s">
        <v>38</v>
      </c>
      <c r="C5523" s="12" t="s">
        <v>6279</v>
      </c>
      <c r="D5523" s="5" t="s">
        <v>6280</v>
      </c>
      <c r="E5523" s="9" t="s">
        <v>6280</v>
      </c>
      <c r="F5523" s="5" t="s">
        <v>41</v>
      </c>
      <c r="G5523" s="5" t="s">
        <v>4</v>
      </c>
      <c r="H5523" s="5" t="s">
        <v>6282</v>
      </c>
      <c r="I5523" s="4" t="s">
        <v>6283</v>
      </c>
      <c r="J5523" s="5" t="s">
        <v>4</v>
      </c>
      <c r="K5523" s="5" t="s">
        <v>4</v>
      </c>
      <c r="L5523" s="5" t="s">
        <v>4</v>
      </c>
      <c r="M5523" s="5" t="s">
        <v>5</v>
      </c>
      <c r="N5523" s="5" t="s">
        <v>6281</v>
      </c>
      <c r="O5523" s="18">
        <v>44400</v>
      </c>
      <c r="P5523" s="5" t="s">
        <v>7</v>
      </c>
      <c r="Q5523" s="19">
        <v>16087.79</v>
      </c>
      <c r="R5523" s="19">
        <v>16087.79</v>
      </c>
      <c r="S5523" s="19">
        <v>0</v>
      </c>
      <c r="T5523" s="19">
        <v>0</v>
      </c>
    </row>
    <row r="5524" spans="1:20" ht="29" outlineLevel="4" x14ac:dyDescent="0.35">
      <c r="A5524" s="9" t="s">
        <v>37</v>
      </c>
      <c r="B5524" s="9" t="s">
        <v>38</v>
      </c>
      <c r="C5524" s="12" t="s">
        <v>6279</v>
      </c>
      <c r="D5524" s="5" t="s">
        <v>6280</v>
      </c>
      <c r="E5524" s="9" t="s">
        <v>6280</v>
      </c>
      <c r="F5524" s="5" t="s">
        <v>41</v>
      </c>
      <c r="G5524" s="5" t="s">
        <v>4</v>
      </c>
      <c r="H5524" s="5" t="s">
        <v>6282</v>
      </c>
      <c r="I5524" s="4" t="s">
        <v>6283</v>
      </c>
      <c r="J5524" s="5" t="s">
        <v>4</v>
      </c>
      <c r="K5524" s="5" t="s">
        <v>4</v>
      </c>
      <c r="L5524" s="5" t="s">
        <v>4</v>
      </c>
      <c r="M5524" s="5" t="s">
        <v>5</v>
      </c>
      <c r="N5524" s="5" t="s">
        <v>6284</v>
      </c>
      <c r="O5524" s="18">
        <v>44434</v>
      </c>
      <c r="P5524" s="5" t="s">
        <v>7</v>
      </c>
      <c r="Q5524" s="19">
        <v>18022.07</v>
      </c>
      <c r="R5524" s="19">
        <v>18022.07</v>
      </c>
      <c r="S5524" s="19">
        <v>0</v>
      </c>
      <c r="T5524" s="19">
        <v>0</v>
      </c>
    </row>
    <row r="5525" spans="1:20" ht="29" outlineLevel="4" x14ac:dyDescent="0.35">
      <c r="A5525" s="9" t="s">
        <v>37</v>
      </c>
      <c r="B5525" s="9" t="s">
        <v>38</v>
      </c>
      <c r="C5525" s="12" t="s">
        <v>6279</v>
      </c>
      <c r="D5525" s="5" t="s">
        <v>6280</v>
      </c>
      <c r="E5525" s="9" t="s">
        <v>6280</v>
      </c>
      <c r="F5525" s="5" t="s">
        <v>41</v>
      </c>
      <c r="G5525" s="5" t="s">
        <v>4</v>
      </c>
      <c r="H5525" s="5" t="s">
        <v>6282</v>
      </c>
      <c r="I5525" s="4" t="s">
        <v>6283</v>
      </c>
      <c r="J5525" s="5" t="s">
        <v>4</v>
      </c>
      <c r="K5525" s="5" t="s">
        <v>4</v>
      </c>
      <c r="L5525" s="5" t="s">
        <v>4</v>
      </c>
      <c r="M5525" s="5" t="s">
        <v>5</v>
      </c>
      <c r="N5525" s="5" t="s">
        <v>6285</v>
      </c>
      <c r="O5525" s="18">
        <v>44455</v>
      </c>
      <c r="P5525" s="5" t="s">
        <v>7</v>
      </c>
      <c r="Q5525" s="19">
        <v>18889.78</v>
      </c>
      <c r="R5525" s="19">
        <v>18889.78</v>
      </c>
      <c r="S5525" s="19">
        <v>0</v>
      </c>
      <c r="T5525" s="19">
        <v>0</v>
      </c>
    </row>
    <row r="5526" spans="1:20" ht="29" outlineLevel="4" x14ac:dyDescent="0.35">
      <c r="A5526" s="9" t="s">
        <v>37</v>
      </c>
      <c r="B5526" s="9" t="s">
        <v>38</v>
      </c>
      <c r="C5526" s="12" t="s">
        <v>6279</v>
      </c>
      <c r="D5526" s="5" t="s">
        <v>6280</v>
      </c>
      <c r="E5526" s="9" t="s">
        <v>6280</v>
      </c>
      <c r="F5526" s="5" t="s">
        <v>41</v>
      </c>
      <c r="G5526" s="5" t="s">
        <v>4</v>
      </c>
      <c r="H5526" s="5" t="s">
        <v>6282</v>
      </c>
      <c r="I5526" s="4" t="s">
        <v>6283</v>
      </c>
      <c r="J5526" s="5" t="s">
        <v>4</v>
      </c>
      <c r="K5526" s="5" t="s">
        <v>4</v>
      </c>
      <c r="L5526" s="5" t="s">
        <v>4</v>
      </c>
      <c r="M5526" s="5" t="s">
        <v>5</v>
      </c>
      <c r="N5526" s="5" t="s">
        <v>6286</v>
      </c>
      <c r="O5526" s="18">
        <v>44539</v>
      </c>
      <c r="P5526" s="5" t="s">
        <v>7</v>
      </c>
      <c r="Q5526" s="19">
        <v>18010.48</v>
      </c>
      <c r="R5526" s="19">
        <v>18010.48</v>
      </c>
      <c r="S5526" s="19">
        <v>0</v>
      </c>
      <c r="T5526" s="19">
        <v>0</v>
      </c>
    </row>
    <row r="5527" spans="1:20" outlineLevel="3" x14ac:dyDescent="0.35">
      <c r="H5527" s="1" t="s">
        <v>11955</v>
      </c>
      <c r="O5527" s="18"/>
      <c r="Q5527" s="19">
        <f>SUBTOTAL(9,Q5519:Q5526)</f>
        <v>79627</v>
      </c>
      <c r="R5527" s="19">
        <f>SUBTOTAL(9,R5519:R5526)</f>
        <v>71010.12</v>
      </c>
      <c r="S5527" s="19">
        <f>SUBTOTAL(9,S5519:S5526)</f>
        <v>8616.8799999999992</v>
      </c>
      <c r="T5527" s="19">
        <f>SUBTOTAL(9,T5519:T5526)</f>
        <v>0</v>
      </c>
    </row>
    <row r="5528" spans="1:20" ht="29" outlineLevel="4" x14ac:dyDescent="0.35">
      <c r="A5528" s="9" t="s">
        <v>37</v>
      </c>
      <c r="B5528" s="9" t="s">
        <v>38</v>
      </c>
      <c r="C5528" s="12" t="s">
        <v>6279</v>
      </c>
      <c r="D5528" s="5" t="s">
        <v>6280</v>
      </c>
      <c r="E5528" s="9" t="s">
        <v>6280</v>
      </c>
      <c r="F5528" s="5" t="s">
        <v>4</v>
      </c>
      <c r="G5528" s="5" t="s">
        <v>50</v>
      </c>
      <c r="H5528" s="5" t="s">
        <v>6288</v>
      </c>
      <c r="I5528" s="4" t="s">
        <v>6289</v>
      </c>
      <c r="J5528" s="5" t="s">
        <v>4</v>
      </c>
      <c r="K5528" s="5" t="s">
        <v>4</v>
      </c>
      <c r="L5528" s="5" t="s">
        <v>4</v>
      </c>
      <c r="M5528" s="5" t="s">
        <v>5</v>
      </c>
      <c r="N5528" s="5" t="s">
        <v>6287</v>
      </c>
      <c r="O5528" s="18">
        <v>44560</v>
      </c>
      <c r="P5528" s="5" t="s">
        <v>7</v>
      </c>
      <c r="Q5528" s="19">
        <v>2350.34</v>
      </c>
      <c r="R5528" s="19">
        <v>0</v>
      </c>
      <c r="S5528" s="19">
        <v>2350.34</v>
      </c>
      <c r="T5528" s="19">
        <v>0</v>
      </c>
    </row>
    <row r="5529" spans="1:20" ht="29" outlineLevel="4" x14ac:dyDescent="0.35">
      <c r="A5529" s="9" t="s">
        <v>37</v>
      </c>
      <c r="B5529" s="9" t="s">
        <v>38</v>
      </c>
      <c r="C5529" s="12" t="s">
        <v>6279</v>
      </c>
      <c r="D5529" s="5" t="s">
        <v>6280</v>
      </c>
      <c r="E5529" s="9" t="s">
        <v>6280</v>
      </c>
      <c r="F5529" s="5" t="s">
        <v>4</v>
      </c>
      <c r="G5529" s="5" t="s">
        <v>50</v>
      </c>
      <c r="H5529" s="5" t="s">
        <v>6288</v>
      </c>
      <c r="I5529" s="4" t="s">
        <v>6289</v>
      </c>
      <c r="J5529" s="5" t="s">
        <v>4</v>
      </c>
      <c r="K5529" s="5" t="s">
        <v>4</v>
      </c>
      <c r="L5529" s="5" t="s">
        <v>4</v>
      </c>
      <c r="M5529" s="5" t="s">
        <v>5</v>
      </c>
      <c r="N5529" s="5" t="s">
        <v>6290</v>
      </c>
      <c r="O5529" s="18">
        <v>44568</v>
      </c>
      <c r="P5529" s="5" t="s">
        <v>7</v>
      </c>
      <c r="Q5529" s="19">
        <v>2159</v>
      </c>
      <c r="R5529" s="19">
        <v>0</v>
      </c>
      <c r="S5529" s="19">
        <v>2159</v>
      </c>
      <c r="T5529" s="19">
        <v>0</v>
      </c>
    </row>
    <row r="5530" spans="1:20" ht="29" outlineLevel="4" x14ac:dyDescent="0.35">
      <c r="A5530" s="9" t="s">
        <v>37</v>
      </c>
      <c r="B5530" s="9" t="s">
        <v>38</v>
      </c>
      <c r="C5530" s="12" t="s">
        <v>6279</v>
      </c>
      <c r="D5530" s="5" t="s">
        <v>6280</v>
      </c>
      <c r="E5530" s="9" t="s">
        <v>6280</v>
      </c>
      <c r="F5530" s="5" t="s">
        <v>4</v>
      </c>
      <c r="G5530" s="5" t="s">
        <v>50</v>
      </c>
      <c r="H5530" s="5" t="s">
        <v>6288</v>
      </c>
      <c r="I5530" s="4" t="s">
        <v>6289</v>
      </c>
      <c r="J5530" s="5" t="s">
        <v>4</v>
      </c>
      <c r="K5530" s="5" t="s">
        <v>4</v>
      </c>
      <c r="L5530" s="5" t="s">
        <v>4</v>
      </c>
      <c r="M5530" s="5" t="s">
        <v>5</v>
      </c>
      <c r="N5530" s="5" t="s">
        <v>6291</v>
      </c>
      <c r="O5530" s="18">
        <v>44630</v>
      </c>
      <c r="P5530" s="5" t="s">
        <v>7</v>
      </c>
      <c r="Q5530" s="19">
        <v>1798.44</v>
      </c>
      <c r="R5530" s="19">
        <v>0</v>
      </c>
      <c r="S5530" s="19">
        <v>1798.44</v>
      </c>
      <c r="T5530" s="19">
        <v>0</v>
      </c>
    </row>
    <row r="5531" spans="1:20" ht="29" outlineLevel="4" x14ac:dyDescent="0.35">
      <c r="A5531" s="9" t="s">
        <v>37</v>
      </c>
      <c r="B5531" s="9" t="s">
        <v>38</v>
      </c>
      <c r="C5531" s="12" t="s">
        <v>6279</v>
      </c>
      <c r="D5531" s="5" t="s">
        <v>6280</v>
      </c>
      <c r="E5531" s="9" t="s">
        <v>6280</v>
      </c>
      <c r="F5531" s="5" t="s">
        <v>4</v>
      </c>
      <c r="G5531" s="5" t="s">
        <v>50</v>
      </c>
      <c r="H5531" s="5" t="s">
        <v>6288</v>
      </c>
      <c r="I5531" s="4" t="s">
        <v>6289</v>
      </c>
      <c r="J5531" s="5" t="s">
        <v>4</v>
      </c>
      <c r="K5531" s="5" t="s">
        <v>4</v>
      </c>
      <c r="L5531" s="5" t="s">
        <v>4</v>
      </c>
      <c r="M5531" s="5" t="s">
        <v>5</v>
      </c>
      <c r="N5531" s="5" t="s">
        <v>6292</v>
      </c>
      <c r="O5531" s="18">
        <v>44665</v>
      </c>
      <c r="P5531" s="5" t="s">
        <v>7</v>
      </c>
      <c r="Q5531" s="19">
        <v>2034.45</v>
      </c>
      <c r="R5531" s="19">
        <v>0</v>
      </c>
      <c r="S5531" s="19">
        <v>2034.45</v>
      </c>
      <c r="T5531" s="19">
        <v>0</v>
      </c>
    </row>
    <row r="5532" spans="1:20" ht="29" outlineLevel="4" x14ac:dyDescent="0.35">
      <c r="A5532" s="9" t="s">
        <v>37</v>
      </c>
      <c r="B5532" s="9" t="s">
        <v>38</v>
      </c>
      <c r="C5532" s="12" t="s">
        <v>6279</v>
      </c>
      <c r="D5532" s="5" t="s">
        <v>6280</v>
      </c>
      <c r="E5532" s="9" t="s">
        <v>6280</v>
      </c>
      <c r="F5532" s="5" t="s">
        <v>4</v>
      </c>
      <c r="G5532" s="5" t="s">
        <v>50</v>
      </c>
      <c r="H5532" s="5" t="s">
        <v>6288</v>
      </c>
      <c r="I5532" s="4" t="s">
        <v>6289</v>
      </c>
      <c r="J5532" s="5" t="s">
        <v>4</v>
      </c>
      <c r="K5532" s="5" t="s">
        <v>4</v>
      </c>
      <c r="L5532" s="5" t="s">
        <v>4</v>
      </c>
      <c r="M5532" s="5" t="s">
        <v>5</v>
      </c>
      <c r="N5532" s="5" t="s">
        <v>6293</v>
      </c>
      <c r="O5532" s="18">
        <v>44692</v>
      </c>
      <c r="P5532" s="5" t="s">
        <v>7</v>
      </c>
      <c r="Q5532" s="19">
        <v>2183.11</v>
      </c>
      <c r="R5532" s="19">
        <v>0</v>
      </c>
      <c r="S5532" s="19">
        <v>2183.11</v>
      </c>
      <c r="T5532" s="19">
        <v>0</v>
      </c>
    </row>
    <row r="5533" spans="1:20" ht="29" outlineLevel="4" x14ac:dyDescent="0.35">
      <c r="A5533" s="9" t="s">
        <v>37</v>
      </c>
      <c r="B5533" s="9" t="s">
        <v>38</v>
      </c>
      <c r="C5533" s="12" t="s">
        <v>6279</v>
      </c>
      <c r="D5533" s="5" t="s">
        <v>6280</v>
      </c>
      <c r="E5533" s="9" t="s">
        <v>6280</v>
      </c>
      <c r="F5533" s="5" t="s">
        <v>4</v>
      </c>
      <c r="G5533" s="5" t="s">
        <v>50</v>
      </c>
      <c r="H5533" s="5" t="s">
        <v>6288</v>
      </c>
      <c r="I5533" s="4" t="s">
        <v>6289</v>
      </c>
      <c r="J5533" s="5" t="s">
        <v>4</v>
      </c>
      <c r="K5533" s="5" t="s">
        <v>4</v>
      </c>
      <c r="L5533" s="5" t="s">
        <v>4</v>
      </c>
      <c r="M5533" s="5" t="s">
        <v>5</v>
      </c>
      <c r="N5533" s="5" t="s">
        <v>6294</v>
      </c>
      <c r="O5533" s="18">
        <v>44736</v>
      </c>
      <c r="P5533" s="5" t="s">
        <v>7</v>
      </c>
      <c r="Q5533" s="19">
        <v>2528.2199999999998</v>
      </c>
      <c r="R5533" s="19">
        <v>0</v>
      </c>
      <c r="S5533" s="19">
        <v>2528.2199999999998</v>
      </c>
      <c r="T5533" s="19">
        <v>0</v>
      </c>
    </row>
    <row r="5534" spans="1:20" ht="29" outlineLevel="4" x14ac:dyDescent="0.35">
      <c r="A5534" s="9" t="s">
        <v>37</v>
      </c>
      <c r="B5534" s="9" t="s">
        <v>38</v>
      </c>
      <c r="C5534" s="12" t="s">
        <v>6279</v>
      </c>
      <c r="D5534" s="5" t="s">
        <v>6280</v>
      </c>
      <c r="E5534" s="9" t="s">
        <v>6280</v>
      </c>
      <c r="F5534" s="5" t="s">
        <v>41</v>
      </c>
      <c r="G5534" s="5" t="s">
        <v>4</v>
      </c>
      <c r="H5534" s="5" t="s">
        <v>6288</v>
      </c>
      <c r="I5534" s="4" t="s">
        <v>6289</v>
      </c>
      <c r="J5534" s="5" t="s">
        <v>4</v>
      </c>
      <c r="K5534" s="5" t="s">
        <v>4</v>
      </c>
      <c r="L5534" s="5" t="s">
        <v>4</v>
      </c>
      <c r="M5534" s="5" t="s">
        <v>5</v>
      </c>
      <c r="N5534" s="5" t="s">
        <v>6287</v>
      </c>
      <c r="O5534" s="18">
        <v>44560</v>
      </c>
      <c r="P5534" s="5" t="s">
        <v>7</v>
      </c>
      <c r="Q5534" s="19">
        <v>18802.66</v>
      </c>
      <c r="R5534" s="19">
        <v>18802.66</v>
      </c>
      <c r="S5534" s="19">
        <v>0</v>
      </c>
      <c r="T5534" s="19">
        <v>0</v>
      </c>
    </row>
    <row r="5535" spans="1:20" ht="29" outlineLevel="4" x14ac:dyDescent="0.35">
      <c r="A5535" s="9" t="s">
        <v>37</v>
      </c>
      <c r="B5535" s="9" t="s">
        <v>38</v>
      </c>
      <c r="C5535" s="12" t="s">
        <v>6279</v>
      </c>
      <c r="D5535" s="5" t="s">
        <v>6280</v>
      </c>
      <c r="E5535" s="9" t="s">
        <v>6280</v>
      </c>
      <c r="F5535" s="5" t="s">
        <v>41</v>
      </c>
      <c r="G5535" s="5" t="s">
        <v>4</v>
      </c>
      <c r="H5535" s="5" t="s">
        <v>6288</v>
      </c>
      <c r="I5535" s="4" t="s">
        <v>6289</v>
      </c>
      <c r="J5535" s="5" t="s">
        <v>4</v>
      </c>
      <c r="K5535" s="5" t="s">
        <v>4</v>
      </c>
      <c r="L5535" s="5" t="s">
        <v>4</v>
      </c>
      <c r="M5535" s="5" t="s">
        <v>5</v>
      </c>
      <c r="N5535" s="5" t="s">
        <v>6290</v>
      </c>
      <c r="O5535" s="18">
        <v>44568</v>
      </c>
      <c r="P5535" s="5" t="s">
        <v>7</v>
      </c>
      <c r="Q5535" s="19">
        <v>17272</v>
      </c>
      <c r="R5535" s="19">
        <v>17272</v>
      </c>
      <c r="S5535" s="19">
        <v>0</v>
      </c>
      <c r="T5535" s="19">
        <v>0</v>
      </c>
    </row>
    <row r="5536" spans="1:20" ht="29" outlineLevel="4" x14ac:dyDescent="0.35">
      <c r="A5536" s="9" t="s">
        <v>37</v>
      </c>
      <c r="B5536" s="9" t="s">
        <v>38</v>
      </c>
      <c r="C5536" s="12" t="s">
        <v>6279</v>
      </c>
      <c r="D5536" s="5" t="s">
        <v>6280</v>
      </c>
      <c r="E5536" s="9" t="s">
        <v>6280</v>
      </c>
      <c r="F5536" s="5" t="s">
        <v>41</v>
      </c>
      <c r="G5536" s="5" t="s">
        <v>4</v>
      </c>
      <c r="H5536" s="5" t="s">
        <v>6288</v>
      </c>
      <c r="I5536" s="4" t="s">
        <v>6289</v>
      </c>
      <c r="J5536" s="5" t="s">
        <v>4</v>
      </c>
      <c r="K5536" s="5" t="s">
        <v>4</v>
      </c>
      <c r="L5536" s="5" t="s">
        <v>4</v>
      </c>
      <c r="M5536" s="5" t="s">
        <v>5</v>
      </c>
      <c r="N5536" s="5" t="s">
        <v>6291</v>
      </c>
      <c r="O5536" s="18">
        <v>44630</v>
      </c>
      <c r="P5536" s="5" t="s">
        <v>7</v>
      </c>
      <c r="Q5536" s="19">
        <v>14387.56</v>
      </c>
      <c r="R5536" s="19">
        <v>14387.56</v>
      </c>
      <c r="S5536" s="19">
        <v>0</v>
      </c>
      <c r="T5536" s="19">
        <v>0</v>
      </c>
    </row>
    <row r="5537" spans="1:20" ht="29" outlineLevel="4" x14ac:dyDescent="0.35">
      <c r="A5537" s="9" t="s">
        <v>37</v>
      </c>
      <c r="B5537" s="9" t="s">
        <v>38</v>
      </c>
      <c r="C5537" s="12" t="s">
        <v>6279</v>
      </c>
      <c r="D5537" s="5" t="s">
        <v>6280</v>
      </c>
      <c r="E5537" s="9" t="s">
        <v>6280</v>
      </c>
      <c r="F5537" s="5" t="s">
        <v>41</v>
      </c>
      <c r="G5537" s="5" t="s">
        <v>4</v>
      </c>
      <c r="H5537" s="5" t="s">
        <v>6288</v>
      </c>
      <c r="I5537" s="4" t="s">
        <v>6289</v>
      </c>
      <c r="J5537" s="5" t="s">
        <v>4</v>
      </c>
      <c r="K5537" s="5" t="s">
        <v>4</v>
      </c>
      <c r="L5537" s="5" t="s">
        <v>4</v>
      </c>
      <c r="M5537" s="5" t="s">
        <v>5</v>
      </c>
      <c r="N5537" s="5" t="s">
        <v>6292</v>
      </c>
      <c r="O5537" s="18">
        <v>44665</v>
      </c>
      <c r="P5537" s="5" t="s">
        <v>7</v>
      </c>
      <c r="Q5537" s="19">
        <v>16275.55</v>
      </c>
      <c r="R5537" s="19">
        <v>16275.55</v>
      </c>
      <c r="S5537" s="19">
        <v>0</v>
      </c>
      <c r="T5537" s="19">
        <v>0</v>
      </c>
    </row>
    <row r="5538" spans="1:20" ht="29" outlineLevel="4" x14ac:dyDescent="0.35">
      <c r="A5538" s="9" t="s">
        <v>37</v>
      </c>
      <c r="B5538" s="9" t="s">
        <v>38</v>
      </c>
      <c r="C5538" s="12" t="s">
        <v>6279</v>
      </c>
      <c r="D5538" s="5" t="s">
        <v>6280</v>
      </c>
      <c r="E5538" s="9" t="s">
        <v>6280</v>
      </c>
      <c r="F5538" s="5" t="s">
        <v>41</v>
      </c>
      <c r="G5538" s="5" t="s">
        <v>4</v>
      </c>
      <c r="H5538" s="5" t="s">
        <v>6288</v>
      </c>
      <c r="I5538" s="4" t="s">
        <v>6289</v>
      </c>
      <c r="J5538" s="5" t="s">
        <v>4</v>
      </c>
      <c r="K5538" s="5" t="s">
        <v>4</v>
      </c>
      <c r="L5538" s="5" t="s">
        <v>4</v>
      </c>
      <c r="M5538" s="5" t="s">
        <v>5</v>
      </c>
      <c r="N5538" s="5" t="s">
        <v>6293</v>
      </c>
      <c r="O5538" s="18">
        <v>44692</v>
      </c>
      <c r="P5538" s="5" t="s">
        <v>7</v>
      </c>
      <c r="Q5538" s="19">
        <v>17464.89</v>
      </c>
      <c r="R5538" s="19">
        <v>17464.89</v>
      </c>
      <c r="S5538" s="19">
        <v>0</v>
      </c>
      <c r="T5538" s="19">
        <v>0</v>
      </c>
    </row>
    <row r="5539" spans="1:20" ht="29" outlineLevel="4" x14ac:dyDescent="0.35">
      <c r="A5539" s="9" t="s">
        <v>37</v>
      </c>
      <c r="B5539" s="9" t="s">
        <v>38</v>
      </c>
      <c r="C5539" s="12" t="s">
        <v>6279</v>
      </c>
      <c r="D5539" s="5" t="s">
        <v>6280</v>
      </c>
      <c r="E5539" s="9" t="s">
        <v>6280</v>
      </c>
      <c r="F5539" s="5" t="s">
        <v>41</v>
      </c>
      <c r="G5539" s="5" t="s">
        <v>4</v>
      </c>
      <c r="H5539" s="5" t="s">
        <v>6288</v>
      </c>
      <c r="I5539" s="4" t="s">
        <v>6289</v>
      </c>
      <c r="J5539" s="5" t="s">
        <v>4</v>
      </c>
      <c r="K5539" s="5" t="s">
        <v>4</v>
      </c>
      <c r="L5539" s="5" t="s">
        <v>4</v>
      </c>
      <c r="M5539" s="5" t="s">
        <v>5</v>
      </c>
      <c r="N5539" s="5" t="s">
        <v>6294</v>
      </c>
      <c r="O5539" s="18">
        <v>44736</v>
      </c>
      <c r="P5539" s="5" t="s">
        <v>7</v>
      </c>
      <c r="Q5539" s="19">
        <v>20225.78</v>
      </c>
      <c r="R5539" s="19">
        <v>20225.78</v>
      </c>
      <c r="S5539" s="19">
        <v>0</v>
      </c>
      <c r="T5539" s="19">
        <v>0</v>
      </c>
    </row>
    <row r="5540" spans="1:20" outlineLevel="3" x14ac:dyDescent="0.35">
      <c r="H5540" s="1" t="s">
        <v>11956</v>
      </c>
      <c r="O5540" s="18"/>
      <c r="Q5540" s="19">
        <f>SUBTOTAL(9,Q5528:Q5539)</f>
        <v>117482</v>
      </c>
      <c r="R5540" s="19">
        <f>SUBTOTAL(9,R5528:R5539)</f>
        <v>104428.44</v>
      </c>
      <c r="S5540" s="19">
        <f>SUBTOTAL(9,S5528:S5539)</f>
        <v>13053.560000000001</v>
      </c>
      <c r="T5540" s="19">
        <f>SUBTOTAL(9,T5528:T5539)</f>
        <v>0</v>
      </c>
    </row>
    <row r="5541" spans="1:20" outlineLevel="2" x14ac:dyDescent="0.35">
      <c r="C5541" s="11" t="s">
        <v>10425</v>
      </c>
      <c r="O5541" s="18"/>
      <c r="Q5541" s="19">
        <f>SUBTOTAL(9,Q5519:Q5539)</f>
        <v>197108.99999999997</v>
      </c>
      <c r="R5541" s="19">
        <f>SUBTOTAL(9,R5519:R5539)</f>
        <v>175438.55999999997</v>
      </c>
      <c r="S5541" s="19">
        <f>SUBTOTAL(9,S5519:S5539)</f>
        <v>21670.440000000002</v>
      </c>
      <c r="T5541" s="19">
        <f>SUBTOTAL(9,T5519:T5539)</f>
        <v>0</v>
      </c>
    </row>
    <row r="5542" spans="1:20" outlineLevel="4" x14ac:dyDescent="0.35">
      <c r="A5542" s="9" t="s">
        <v>74</v>
      </c>
      <c r="B5542" s="9" t="s">
        <v>75</v>
      </c>
      <c r="C5542" s="12" t="s">
        <v>12427</v>
      </c>
      <c r="D5542" s="5" t="s">
        <v>6295</v>
      </c>
      <c r="E5542" s="9" t="s">
        <v>6295</v>
      </c>
      <c r="F5542" s="5" t="s">
        <v>4</v>
      </c>
      <c r="G5542" s="5" t="s">
        <v>729</v>
      </c>
      <c r="H5542" s="5" t="s">
        <v>6297</v>
      </c>
      <c r="I5542" s="4" t="s">
        <v>6298</v>
      </c>
      <c r="J5542" s="5" t="s">
        <v>4</v>
      </c>
      <c r="K5542" s="5" t="s">
        <v>4</v>
      </c>
      <c r="L5542" s="5" t="s">
        <v>4</v>
      </c>
      <c r="M5542" s="5" t="s">
        <v>5</v>
      </c>
      <c r="N5542" s="5" t="s">
        <v>6296</v>
      </c>
      <c r="O5542" s="18">
        <v>44496</v>
      </c>
      <c r="P5542" s="5" t="s">
        <v>7</v>
      </c>
      <c r="Q5542" s="19">
        <v>236592</v>
      </c>
      <c r="R5542" s="19">
        <v>0</v>
      </c>
      <c r="S5542" s="19">
        <v>236592</v>
      </c>
      <c r="T5542" s="19">
        <v>0</v>
      </c>
    </row>
    <row r="5543" spans="1:20" outlineLevel="4" x14ac:dyDescent="0.35">
      <c r="A5543" s="9" t="s">
        <v>74</v>
      </c>
      <c r="B5543" s="9" t="s">
        <v>75</v>
      </c>
      <c r="C5543" s="12" t="s">
        <v>12427</v>
      </c>
      <c r="D5543" s="5" t="s">
        <v>6295</v>
      </c>
      <c r="E5543" s="9" t="s">
        <v>6295</v>
      </c>
      <c r="F5543" s="5" t="s">
        <v>4</v>
      </c>
      <c r="G5543" s="5" t="s">
        <v>729</v>
      </c>
      <c r="H5543" s="5" t="s">
        <v>6297</v>
      </c>
      <c r="I5543" s="4" t="s">
        <v>6298</v>
      </c>
      <c r="J5543" s="5" t="s">
        <v>4</v>
      </c>
      <c r="K5543" s="5" t="s">
        <v>4</v>
      </c>
      <c r="L5543" s="5" t="s">
        <v>4</v>
      </c>
      <c r="M5543" s="5" t="s">
        <v>5</v>
      </c>
      <c r="N5543" s="5" t="s">
        <v>6299</v>
      </c>
      <c r="O5543" s="18">
        <v>44564</v>
      </c>
      <c r="P5543" s="5" t="s">
        <v>7</v>
      </c>
      <c r="Q5543" s="19">
        <v>236592</v>
      </c>
      <c r="R5543" s="19">
        <v>0</v>
      </c>
      <c r="S5543" s="19">
        <v>236592</v>
      </c>
      <c r="T5543" s="19">
        <v>0</v>
      </c>
    </row>
    <row r="5544" spans="1:20" outlineLevel="4" x14ac:dyDescent="0.35">
      <c r="A5544" s="9" t="s">
        <v>74</v>
      </c>
      <c r="B5544" s="9" t="s">
        <v>75</v>
      </c>
      <c r="C5544" s="12" t="s">
        <v>12427</v>
      </c>
      <c r="D5544" s="5" t="s">
        <v>6295</v>
      </c>
      <c r="E5544" s="9" t="s">
        <v>6295</v>
      </c>
      <c r="F5544" s="5" t="s">
        <v>4</v>
      </c>
      <c r="G5544" s="5" t="s">
        <v>729</v>
      </c>
      <c r="H5544" s="5" t="s">
        <v>6297</v>
      </c>
      <c r="I5544" s="4" t="s">
        <v>6298</v>
      </c>
      <c r="J5544" s="5" t="s">
        <v>4</v>
      </c>
      <c r="K5544" s="5" t="s">
        <v>4</v>
      </c>
      <c r="L5544" s="5" t="s">
        <v>4</v>
      </c>
      <c r="M5544" s="5" t="s">
        <v>5</v>
      </c>
      <c r="N5544" s="5" t="s">
        <v>6300</v>
      </c>
      <c r="O5544" s="18">
        <v>44602</v>
      </c>
      <c r="P5544" s="5" t="s">
        <v>7</v>
      </c>
      <c r="Q5544" s="19">
        <v>236592</v>
      </c>
      <c r="R5544" s="19">
        <v>0</v>
      </c>
      <c r="S5544" s="19">
        <v>236592</v>
      </c>
      <c r="T5544" s="19">
        <v>0</v>
      </c>
    </row>
    <row r="5545" spans="1:20" outlineLevel="4" x14ac:dyDescent="0.35">
      <c r="A5545" s="9" t="s">
        <v>74</v>
      </c>
      <c r="B5545" s="9" t="s">
        <v>75</v>
      </c>
      <c r="C5545" s="12" t="s">
        <v>12427</v>
      </c>
      <c r="D5545" s="5" t="s">
        <v>6295</v>
      </c>
      <c r="E5545" s="9" t="s">
        <v>6295</v>
      </c>
      <c r="F5545" s="5" t="s">
        <v>4</v>
      </c>
      <c r="G5545" s="5" t="s">
        <v>729</v>
      </c>
      <c r="H5545" s="5" t="s">
        <v>6297</v>
      </c>
      <c r="I5545" s="4" t="s">
        <v>6298</v>
      </c>
      <c r="J5545" s="5" t="s">
        <v>4</v>
      </c>
      <c r="K5545" s="5" t="s">
        <v>4</v>
      </c>
      <c r="L5545" s="5" t="s">
        <v>4</v>
      </c>
      <c r="M5545" s="5" t="s">
        <v>5</v>
      </c>
      <c r="N5545" s="5" t="s">
        <v>6301</v>
      </c>
      <c r="O5545" s="18">
        <v>44736</v>
      </c>
      <c r="P5545" s="5" t="s">
        <v>7</v>
      </c>
      <c r="Q5545" s="19">
        <v>236591</v>
      </c>
      <c r="R5545" s="19">
        <v>0</v>
      </c>
      <c r="S5545" s="19">
        <v>236591</v>
      </c>
      <c r="T5545" s="19">
        <v>0</v>
      </c>
    </row>
    <row r="5546" spans="1:20" outlineLevel="3" x14ac:dyDescent="0.35">
      <c r="H5546" s="1" t="s">
        <v>11957</v>
      </c>
      <c r="O5546" s="18"/>
      <c r="Q5546" s="19">
        <f>SUBTOTAL(9,Q5542:Q5545)</f>
        <v>946367</v>
      </c>
      <c r="R5546" s="19">
        <f>SUBTOTAL(9,R5542:R5545)</f>
        <v>0</v>
      </c>
      <c r="S5546" s="19">
        <f>SUBTOTAL(9,S5542:S5545)</f>
        <v>946367</v>
      </c>
      <c r="T5546" s="19">
        <f>SUBTOTAL(9,T5542:T5545)</f>
        <v>0</v>
      </c>
    </row>
    <row r="5547" spans="1:20" outlineLevel="4" x14ac:dyDescent="0.35">
      <c r="A5547" s="9" t="s">
        <v>74</v>
      </c>
      <c r="B5547" s="9" t="s">
        <v>75</v>
      </c>
      <c r="C5547" s="12" t="s">
        <v>12427</v>
      </c>
      <c r="D5547" s="5" t="s">
        <v>6295</v>
      </c>
      <c r="E5547" s="9" t="s">
        <v>6295</v>
      </c>
      <c r="F5547" s="5" t="s">
        <v>4</v>
      </c>
      <c r="G5547" s="5" t="s">
        <v>729</v>
      </c>
      <c r="H5547" s="5" t="s">
        <v>6303</v>
      </c>
      <c r="I5547" s="4" t="s">
        <v>6298</v>
      </c>
      <c r="J5547" s="5" t="s">
        <v>4</v>
      </c>
      <c r="K5547" s="5" t="s">
        <v>4</v>
      </c>
      <c r="L5547" s="5" t="s">
        <v>4</v>
      </c>
      <c r="M5547" s="5" t="s">
        <v>5</v>
      </c>
      <c r="N5547" s="5" t="s">
        <v>6302</v>
      </c>
      <c r="O5547" s="18">
        <v>44686</v>
      </c>
      <c r="P5547" s="5" t="s">
        <v>7</v>
      </c>
      <c r="Q5547" s="19">
        <v>1030747</v>
      </c>
      <c r="R5547" s="19">
        <v>0</v>
      </c>
      <c r="S5547" s="19">
        <v>1030747</v>
      </c>
      <c r="T5547" s="19">
        <v>0</v>
      </c>
    </row>
    <row r="5548" spans="1:20" outlineLevel="4" x14ac:dyDescent="0.35">
      <c r="A5548" s="9" t="s">
        <v>74</v>
      </c>
      <c r="B5548" s="9" t="s">
        <v>75</v>
      </c>
      <c r="C5548" s="12" t="s">
        <v>12427</v>
      </c>
      <c r="D5548" s="5" t="s">
        <v>6295</v>
      </c>
      <c r="E5548" s="9" t="s">
        <v>6295</v>
      </c>
      <c r="F5548" s="5" t="s">
        <v>4</v>
      </c>
      <c r="G5548" s="5" t="s">
        <v>729</v>
      </c>
      <c r="H5548" s="5" t="s">
        <v>6303</v>
      </c>
      <c r="I5548" s="4" t="s">
        <v>6298</v>
      </c>
      <c r="J5548" s="5" t="s">
        <v>4</v>
      </c>
      <c r="K5548" s="5" t="s">
        <v>4</v>
      </c>
      <c r="L5548" s="5" t="s">
        <v>4</v>
      </c>
      <c r="M5548" s="5" t="s">
        <v>5</v>
      </c>
      <c r="N5548" s="5" t="s">
        <v>6304</v>
      </c>
      <c r="O5548" s="18">
        <v>44714</v>
      </c>
      <c r="P5548" s="5" t="s">
        <v>7</v>
      </c>
      <c r="Q5548" s="19">
        <v>1030747</v>
      </c>
      <c r="R5548" s="19">
        <v>0</v>
      </c>
      <c r="S5548" s="19">
        <v>1030747</v>
      </c>
      <c r="T5548" s="19">
        <v>0</v>
      </c>
    </row>
    <row r="5549" spans="1:20" outlineLevel="3" x14ac:dyDescent="0.35">
      <c r="H5549" s="1" t="s">
        <v>11958</v>
      </c>
      <c r="O5549" s="18"/>
      <c r="Q5549" s="19">
        <f>SUBTOTAL(9,Q5547:Q5548)</f>
        <v>2061494</v>
      </c>
      <c r="R5549" s="19">
        <f>SUBTOTAL(9,R5547:R5548)</f>
        <v>0</v>
      </c>
      <c r="S5549" s="19">
        <f>SUBTOTAL(9,S5547:S5548)</f>
        <v>2061494</v>
      </c>
      <c r="T5549" s="19">
        <f>SUBTOTAL(9,T5547:T5548)</f>
        <v>0</v>
      </c>
    </row>
    <row r="5550" spans="1:20" outlineLevel="2" x14ac:dyDescent="0.35">
      <c r="C5550" s="11" t="s">
        <v>12428</v>
      </c>
      <c r="O5550" s="18"/>
      <c r="Q5550" s="19">
        <f>SUBTOTAL(9,Q5542:Q5548)</f>
        <v>3007861</v>
      </c>
      <c r="R5550" s="19">
        <f>SUBTOTAL(9,R5542:R5548)</f>
        <v>0</v>
      </c>
      <c r="S5550" s="19">
        <f>SUBTOTAL(9,S5542:S5548)</f>
        <v>3007861</v>
      </c>
      <c r="T5550" s="19">
        <f>SUBTOTAL(9,T5542:T5548)</f>
        <v>0</v>
      </c>
    </row>
    <row r="5551" spans="1:20" outlineLevel="4" x14ac:dyDescent="0.35">
      <c r="A5551" s="9" t="s">
        <v>104</v>
      </c>
      <c r="B5551" s="9" t="s">
        <v>105</v>
      </c>
      <c r="C5551" s="12" t="s">
        <v>6305</v>
      </c>
      <c r="D5551" s="5" t="s">
        <v>6306</v>
      </c>
      <c r="E5551" s="9" t="s">
        <v>6306</v>
      </c>
      <c r="F5551" s="5" t="s">
        <v>4</v>
      </c>
      <c r="G5551" s="5" t="s">
        <v>106</v>
      </c>
      <c r="H5551" s="5" t="s">
        <v>109</v>
      </c>
      <c r="I5551" s="20" t="s">
        <v>12480</v>
      </c>
      <c r="J5551" s="5" t="s">
        <v>4</v>
      </c>
      <c r="K5551" s="5" t="s">
        <v>4</v>
      </c>
      <c r="L5551" s="5" t="s">
        <v>4</v>
      </c>
      <c r="M5551" s="5" t="s">
        <v>5</v>
      </c>
      <c r="N5551" s="5" t="s">
        <v>6307</v>
      </c>
      <c r="O5551" s="18">
        <v>44524</v>
      </c>
      <c r="P5551" s="5" t="s">
        <v>7</v>
      </c>
      <c r="Q5551" s="19">
        <v>3375</v>
      </c>
      <c r="R5551" s="19">
        <v>0</v>
      </c>
      <c r="S5551" s="19">
        <v>3375</v>
      </c>
      <c r="T5551" s="19">
        <v>0</v>
      </c>
    </row>
    <row r="5552" spans="1:20" outlineLevel="3" x14ac:dyDescent="0.35">
      <c r="H5552" s="1" t="s">
        <v>10933</v>
      </c>
      <c r="O5552" s="18"/>
      <c r="Q5552" s="19">
        <f>SUBTOTAL(9,Q5551:Q5551)</f>
        <v>3375</v>
      </c>
      <c r="R5552" s="19">
        <f>SUBTOTAL(9,R5551:R5551)</f>
        <v>0</v>
      </c>
      <c r="S5552" s="19">
        <f>SUBTOTAL(9,S5551:S5551)</f>
        <v>3375</v>
      </c>
      <c r="T5552" s="19">
        <f>SUBTOTAL(9,T5551:T5551)</f>
        <v>0</v>
      </c>
    </row>
    <row r="5553" spans="1:20" outlineLevel="4" x14ac:dyDescent="0.35">
      <c r="A5553" s="9" t="s">
        <v>104</v>
      </c>
      <c r="B5553" s="9" t="s">
        <v>105</v>
      </c>
      <c r="C5553" s="12" t="s">
        <v>6305</v>
      </c>
      <c r="D5553" s="5" t="s">
        <v>6306</v>
      </c>
      <c r="E5553" s="9" t="s">
        <v>6306</v>
      </c>
      <c r="F5553" s="5" t="s">
        <v>4</v>
      </c>
      <c r="G5553" s="5" t="s">
        <v>106</v>
      </c>
      <c r="H5553" s="5" t="s">
        <v>110</v>
      </c>
      <c r="I5553" s="20" t="s">
        <v>12481</v>
      </c>
      <c r="J5553" s="5" t="s">
        <v>4</v>
      </c>
      <c r="K5553" s="5" t="s">
        <v>4</v>
      </c>
      <c r="L5553" s="5" t="s">
        <v>4</v>
      </c>
      <c r="M5553" s="5" t="s">
        <v>5</v>
      </c>
      <c r="N5553" s="5" t="s">
        <v>6307</v>
      </c>
      <c r="O5553" s="18">
        <v>44524</v>
      </c>
      <c r="P5553" s="5" t="s">
        <v>7</v>
      </c>
      <c r="Q5553" s="19">
        <v>2845</v>
      </c>
      <c r="R5553" s="19">
        <v>0</v>
      </c>
      <c r="S5553" s="19">
        <v>2845</v>
      </c>
      <c r="T5553" s="19">
        <v>0</v>
      </c>
    </row>
    <row r="5554" spans="1:20" outlineLevel="3" x14ac:dyDescent="0.35">
      <c r="H5554" s="1" t="s">
        <v>10934</v>
      </c>
      <c r="O5554" s="18"/>
      <c r="Q5554" s="19">
        <f>SUBTOTAL(9,Q5553:Q5553)</f>
        <v>2845</v>
      </c>
      <c r="R5554" s="19">
        <f>SUBTOTAL(9,R5553:R5553)</f>
        <v>0</v>
      </c>
      <c r="S5554" s="19">
        <f>SUBTOTAL(9,S5553:S5553)</f>
        <v>2845</v>
      </c>
      <c r="T5554" s="19">
        <f>SUBTOTAL(9,T5553:T5553)</f>
        <v>0</v>
      </c>
    </row>
    <row r="5555" spans="1:20" outlineLevel="2" x14ac:dyDescent="0.35">
      <c r="C5555" s="11" t="s">
        <v>10426</v>
      </c>
      <c r="O5555" s="18"/>
      <c r="Q5555" s="19">
        <f>SUBTOTAL(9,Q5551:Q5553)</f>
        <v>6220</v>
      </c>
      <c r="R5555" s="19">
        <f>SUBTOTAL(9,R5551:R5553)</f>
        <v>0</v>
      </c>
      <c r="S5555" s="19">
        <f>SUBTOTAL(9,S5551:S5553)</f>
        <v>6220</v>
      </c>
      <c r="T5555" s="19">
        <f>SUBTOTAL(9,T5551:T5553)</f>
        <v>0</v>
      </c>
    </row>
    <row r="5556" spans="1:20" ht="29" outlineLevel="4" x14ac:dyDescent="0.35">
      <c r="A5556" s="9" t="s">
        <v>104</v>
      </c>
      <c r="B5556" s="9" t="s">
        <v>105</v>
      </c>
      <c r="C5556" s="12" t="s">
        <v>12429</v>
      </c>
      <c r="D5556" s="5" t="s">
        <v>6308</v>
      </c>
      <c r="E5556" s="9" t="s">
        <v>6308</v>
      </c>
      <c r="F5556" s="5" t="s">
        <v>4</v>
      </c>
      <c r="G5556" s="5" t="s">
        <v>45</v>
      </c>
      <c r="H5556" s="5" t="s">
        <v>6311</v>
      </c>
      <c r="I5556" s="4" t="s">
        <v>6312</v>
      </c>
      <c r="J5556" s="5" t="s">
        <v>4</v>
      </c>
      <c r="K5556" s="5" t="s">
        <v>4</v>
      </c>
      <c r="L5556" s="5" t="s">
        <v>4</v>
      </c>
      <c r="M5556" s="5" t="s">
        <v>5</v>
      </c>
      <c r="N5556" s="5" t="s">
        <v>6309</v>
      </c>
      <c r="O5556" s="18">
        <v>44641</v>
      </c>
      <c r="P5556" s="5" t="s">
        <v>6310</v>
      </c>
      <c r="Q5556" s="19">
        <v>1373.01</v>
      </c>
      <c r="R5556" s="19">
        <v>0</v>
      </c>
      <c r="S5556" s="19">
        <v>1373.01</v>
      </c>
      <c r="T5556" s="19">
        <v>0</v>
      </c>
    </row>
    <row r="5557" spans="1:20" ht="29" outlineLevel="4" x14ac:dyDescent="0.35">
      <c r="A5557" s="9" t="s">
        <v>104</v>
      </c>
      <c r="B5557" s="9" t="s">
        <v>105</v>
      </c>
      <c r="C5557" s="12" t="s">
        <v>12429</v>
      </c>
      <c r="D5557" s="5" t="s">
        <v>6308</v>
      </c>
      <c r="E5557" s="9" t="s">
        <v>6308</v>
      </c>
      <c r="F5557" s="5" t="s">
        <v>49</v>
      </c>
      <c r="G5557" s="5" t="s">
        <v>4</v>
      </c>
      <c r="H5557" s="5" t="s">
        <v>6311</v>
      </c>
      <c r="I5557" s="4" t="s">
        <v>6312</v>
      </c>
      <c r="J5557" s="5" t="s">
        <v>4</v>
      </c>
      <c r="K5557" s="5" t="s">
        <v>4</v>
      </c>
      <c r="L5557" s="5" t="s">
        <v>4</v>
      </c>
      <c r="M5557" s="5" t="s">
        <v>5</v>
      </c>
      <c r="N5557" s="5" t="s">
        <v>6309</v>
      </c>
      <c r="O5557" s="18">
        <v>44641</v>
      </c>
      <c r="P5557" s="5" t="s">
        <v>6310</v>
      </c>
      <c r="Q5557" s="19">
        <v>21968.99</v>
      </c>
      <c r="R5557" s="19">
        <v>21968.99</v>
      </c>
      <c r="S5557" s="19">
        <v>0</v>
      </c>
      <c r="T5557" s="19">
        <v>0</v>
      </c>
    </row>
    <row r="5558" spans="1:20" outlineLevel="3" x14ac:dyDescent="0.35">
      <c r="H5558" s="1" t="s">
        <v>11959</v>
      </c>
      <c r="O5558" s="18"/>
      <c r="Q5558" s="19">
        <f>SUBTOTAL(9,Q5556:Q5557)</f>
        <v>23342</v>
      </c>
      <c r="R5558" s="19">
        <f>SUBTOTAL(9,R5556:R5557)</f>
        <v>21968.99</v>
      </c>
      <c r="S5558" s="19">
        <f>SUBTOTAL(9,S5556:S5557)</f>
        <v>1373.01</v>
      </c>
      <c r="T5558" s="19">
        <f>SUBTOTAL(9,T5556:T5557)</f>
        <v>0</v>
      </c>
    </row>
    <row r="5559" spans="1:20" ht="29" outlineLevel="4" x14ac:dyDescent="0.35">
      <c r="A5559" s="9" t="s">
        <v>104</v>
      </c>
      <c r="B5559" s="9" t="s">
        <v>105</v>
      </c>
      <c r="C5559" s="12" t="s">
        <v>12429</v>
      </c>
      <c r="D5559" s="5" t="s">
        <v>6308</v>
      </c>
      <c r="E5559" s="9" t="s">
        <v>6308</v>
      </c>
      <c r="F5559" s="5" t="s">
        <v>4</v>
      </c>
      <c r="G5559" s="5" t="s">
        <v>50</v>
      </c>
      <c r="H5559" s="5" t="s">
        <v>6315</v>
      </c>
      <c r="I5559" s="4" t="s">
        <v>6316</v>
      </c>
      <c r="J5559" s="5" t="s">
        <v>4</v>
      </c>
      <c r="K5559" s="5" t="s">
        <v>4</v>
      </c>
      <c r="L5559" s="5" t="s">
        <v>4</v>
      </c>
      <c r="M5559" s="5" t="s">
        <v>5</v>
      </c>
      <c r="N5559" s="5" t="s">
        <v>6313</v>
      </c>
      <c r="O5559" s="18">
        <v>44634</v>
      </c>
      <c r="P5559" s="5" t="s">
        <v>6314</v>
      </c>
      <c r="Q5559" s="19">
        <v>6330</v>
      </c>
      <c r="R5559" s="19">
        <v>0</v>
      </c>
      <c r="S5559" s="19">
        <v>6330</v>
      </c>
      <c r="T5559" s="19">
        <v>0</v>
      </c>
    </row>
    <row r="5560" spans="1:20" ht="29" outlineLevel="4" x14ac:dyDescent="0.35">
      <c r="A5560" s="9" t="s">
        <v>104</v>
      </c>
      <c r="B5560" s="9" t="s">
        <v>105</v>
      </c>
      <c r="C5560" s="12" t="s">
        <v>12429</v>
      </c>
      <c r="D5560" s="5" t="s">
        <v>6308</v>
      </c>
      <c r="E5560" s="9" t="s">
        <v>6308</v>
      </c>
      <c r="F5560" s="5" t="s">
        <v>4</v>
      </c>
      <c r="G5560" s="5" t="s">
        <v>50</v>
      </c>
      <c r="H5560" s="5" t="s">
        <v>6315</v>
      </c>
      <c r="I5560" s="4" t="s">
        <v>6316</v>
      </c>
      <c r="J5560" s="5" t="s">
        <v>4</v>
      </c>
      <c r="K5560" s="5" t="s">
        <v>4</v>
      </c>
      <c r="L5560" s="5" t="s">
        <v>4</v>
      </c>
      <c r="M5560" s="5" t="s">
        <v>5</v>
      </c>
      <c r="N5560" s="5" t="s">
        <v>6317</v>
      </c>
      <c r="O5560" s="18">
        <v>44679</v>
      </c>
      <c r="P5560" s="5" t="s">
        <v>6318</v>
      </c>
      <c r="Q5560" s="19">
        <v>2209.2199999999998</v>
      </c>
      <c r="R5560" s="19">
        <v>0</v>
      </c>
      <c r="S5560" s="19">
        <v>2209.2199999999998</v>
      </c>
      <c r="T5560" s="19">
        <v>0</v>
      </c>
    </row>
    <row r="5561" spans="1:20" ht="29" outlineLevel="4" x14ac:dyDescent="0.35">
      <c r="A5561" s="9" t="s">
        <v>104</v>
      </c>
      <c r="B5561" s="9" t="s">
        <v>105</v>
      </c>
      <c r="C5561" s="12" t="s">
        <v>12429</v>
      </c>
      <c r="D5561" s="5" t="s">
        <v>6308</v>
      </c>
      <c r="E5561" s="9" t="s">
        <v>6308</v>
      </c>
      <c r="F5561" s="5" t="s">
        <v>4</v>
      </c>
      <c r="G5561" s="5" t="s">
        <v>50</v>
      </c>
      <c r="H5561" s="5" t="s">
        <v>6315</v>
      </c>
      <c r="I5561" s="4" t="s">
        <v>6316</v>
      </c>
      <c r="J5561" s="5" t="s">
        <v>4</v>
      </c>
      <c r="K5561" s="5" t="s">
        <v>4</v>
      </c>
      <c r="L5561" s="5" t="s">
        <v>4</v>
      </c>
      <c r="M5561" s="5" t="s">
        <v>5</v>
      </c>
      <c r="N5561" s="5" t="s">
        <v>6319</v>
      </c>
      <c r="O5561" s="18">
        <v>44700</v>
      </c>
      <c r="P5561" s="5" t="s">
        <v>6320</v>
      </c>
      <c r="Q5561" s="19">
        <v>62.44</v>
      </c>
      <c r="R5561" s="19">
        <v>0</v>
      </c>
      <c r="S5561" s="19">
        <v>62.44</v>
      </c>
      <c r="T5561" s="19">
        <v>0</v>
      </c>
    </row>
    <row r="5562" spans="1:20" ht="29" outlineLevel="4" x14ac:dyDescent="0.35">
      <c r="A5562" s="9" t="s">
        <v>104</v>
      </c>
      <c r="B5562" s="9" t="s">
        <v>105</v>
      </c>
      <c r="C5562" s="12" t="s">
        <v>12429</v>
      </c>
      <c r="D5562" s="5" t="s">
        <v>6308</v>
      </c>
      <c r="E5562" s="9" t="s">
        <v>6308</v>
      </c>
      <c r="F5562" s="5" t="s">
        <v>49</v>
      </c>
      <c r="G5562" s="5" t="s">
        <v>4</v>
      </c>
      <c r="H5562" s="5" t="s">
        <v>6315</v>
      </c>
      <c r="I5562" s="4" t="s">
        <v>6316</v>
      </c>
      <c r="J5562" s="5" t="s">
        <v>4</v>
      </c>
      <c r="K5562" s="5" t="s">
        <v>4</v>
      </c>
      <c r="L5562" s="5" t="s">
        <v>4</v>
      </c>
      <c r="M5562" s="5" t="s">
        <v>5</v>
      </c>
      <c r="N5562" s="5" t="s">
        <v>6313</v>
      </c>
      <c r="O5562" s="18">
        <v>44634</v>
      </c>
      <c r="P5562" s="5" t="s">
        <v>6314</v>
      </c>
      <c r="Q5562" s="19">
        <v>50640</v>
      </c>
      <c r="R5562" s="19">
        <v>50640</v>
      </c>
      <c r="S5562" s="19">
        <v>0</v>
      </c>
      <c r="T5562" s="19">
        <v>0</v>
      </c>
    </row>
    <row r="5563" spans="1:20" ht="29" outlineLevel="4" x14ac:dyDescent="0.35">
      <c r="A5563" s="9" t="s">
        <v>104</v>
      </c>
      <c r="B5563" s="9" t="s">
        <v>105</v>
      </c>
      <c r="C5563" s="12" t="s">
        <v>12429</v>
      </c>
      <c r="D5563" s="5" t="s">
        <v>6308</v>
      </c>
      <c r="E5563" s="9" t="s">
        <v>6308</v>
      </c>
      <c r="F5563" s="5" t="s">
        <v>49</v>
      </c>
      <c r="G5563" s="5" t="s">
        <v>4</v>
      </c>
      <c r="H5563" s="5" t="s">
        <v>6315</v>
      </c>
      <c r="I5563" s="4" t="s">
        <v>6316</v>
      </c>
      <c r="J5563" s="5" t="s">
        <v>4</v>
      </c>
      <c r="K5563" s="5" t="s">
        <v>4</v>
      </c>
      <c r="L5563" s="5" t="s">
        <v>4</v>
      </c>
      <c r="M5563" s="5" t="s">
        <v>5</v>
      </c>
      <c r="N5563" s="5" t="s">
        <v>6317</v>
      </c>
      <c r="O5563" s="18">
        <v>44679</v>
      </c>
      <c r="P5563" s="5" t="s">
        <v>6318</v>
      </c>
      <c r="Q5563" s="19">
        <v>17673.78</v>
      </c>
      <c r="R5563" s="19">
        <v>17673.78</v>
      </c>
      <c r="S5563" s="19">
        <v>0</v>
      </c>
      <c r="T5563" s="19">
        <v>0</v>
      </c>
    </row>
    <row r="5564" spans="1:20" ht="29" outlineLevel="4" x14ac:dyDescent="0.35">
      <c r="A5564" s="9" t="s">
        <v>104</v>
      </c>
      <c r="B5564" s="9" t="s">
        <v>105</v>
      </c>
      <c r="C5564" s="12" t="s">
        <v>12429</v>
      </c>
      <c r="D5564" s="5" t="s">
        <v>6308</v>
      </c>
      <c r="E5564" s="9" t="s">
        <v>6308</v>
      </c>
      <c r="F5564" s="5" t="s">
        <v>49</v>
      </c>
      <c r="G5564" s="5" t="s">
        <v>4</v>
      </c>
      <c r="H5564" s="5" t="s">
        <v>6315</v>
      </c>
      <c r="I5564" s="4" t="s">
        <v>6316</v>
      </c>
      <c r="J5564" s="5" t="s">
        <v>4</v>
      </c>
      <c r="K5564" s="5" t="s">
        <v>4</v>
      </c>
      <c r="L5564" s="5" t="s">
        <v>4</v>
      </c>
      <c r="M5564" s="5" t="s">
        <v>5</v>
      </c>
      <c r="N5564" s="5" t="s">
        <v>6319</v>
      </c>
      <c r="O5564" s="18">
        <v>44700</v>
      </c>
      <c r="P5564" s="5" t="s">
        <v>6320</v>
      </c>
      <c r="Q5564" s="19">
        <v>499.56</v>
      </c>
      <c r="R5564" s="19">
        <v>499.56</v>
      </c>
      <c r="S5564" s="19">
        <v>0</v>
      </c>
      <c r="T5564" s="19">
        <v>0</v>
      </c>
    </row>
    <row r="5565" spans="1:20" outlineLevel="3" x14ac:dyDescent="0.35">
      <c r="H5565" s="1" t="s">
        <v>11960</v>
      </c>
      <c r="O5565" s="18"/>
      <c r="Q5565" s="19">
        <f>SUBTOTAL(9,Q5559:Q5564)</f>
        <v>77415</v>
      </c>
      <c r="R5565" s="19">
        <f>SUBTOTAL(9,R5559:R5564)</f>
        <v>68813.34</v>
      </c>
      <c r="S5565" s="19">
        <f>SUBTOTAL(9,S5559:S5564)</f>
        <v>8601.66</v>
      </c>
      <c r="T5565" s="19">
        <f>SUBTOTAL(9,T5559:T5564)</f>
        <v>0</v>
      </c>
    </row>
    <row r="5566" spans="1:20" ht="29" outlineLevel="4" x14ac:dyDescent="0.35">
      <c r="A5566" s="9" t="s">
        <v>104</v>
      </c>
      <c r="B5566" s="9" t="s">
        <v>105</v>
      </c>
      <c r="C5566" s="12" t="s">
        <v>12429</v>
      </c>
      <c r="D5566" s="5" t="s">
        <v>6308</v>
      </c>
      <c r="E5566" s="9" t="s">
        <v>6308</v>
      </c>
      <c r="F5566" s="5" t="s">
        <v>4</v>
      </c>
      <c r="G5566" s="5" t="s">
        <v>45</v>
      </c>
      <c r="H5566" s="5" t="s">
        <v>6323</v>
      </c>
      <c r="I5566" s="4" t="s">
        <v>6324</v>
      </c>
      <c r="J5566" s="5" t="s">
        <v>4</v>
      </c>
      <c r="K5566" s="5" t="s">
        <v>4</v>
      </c>
      <c r="L5566" s="5" t="s">
        <v>4</v>
      </c>
      <c r="M5566" s="5" t="s">
        <v>5</v>
      </c>
      <c r="N5566" s="5" t="s">
        <v>6321</v>
      </c>
      <c r="O5566" s="18">
        <v>44410</v>
      </c>
      <c r="P5566" s="5" t="s">
        <v>6322</v>
      </c>
      <c r="Q5566" s="19">
        <v>1301.83</v>
      </c>
      <c r="R5566" s="19">
        <v>0</v>
      </c>
      <c r="S5566" s="19">
        <v>1301.83</v>
      </c>
      <c r="T5566" s="19">
        <v>0</v>
      </c>
    </row>
    <row r="5567" spans="1:20" ht="29" outlineLevel="4" x14ac:dyDescent="0.35">
      <c r="A5567" s="9" t="s">
        <v>104</v>
      </c>
      <c r="B5567" s="9" t="s">
        <v>105</v>
      </c>
      <c r="C5567" s="12" t="s">
        <v>12429</v>
      </c>
      <c r="D5567" s="5" t="s">
        <v>6308</v>
      </c>
      <c r="E5567" s="9" t="s">
        <v>6308</v>
      </c>
      <c r="F5567" s="5" t="s">
        <v>49</v>
      </c>
      <c r="G5567" s="5" t="s">
        <v>4</v>
      </c>
      <c r="H5567" s="5" t="s">
        <v>6323</v>
      </c>
      <c r="I5567" s="4" t="s">
        <v>6324</v>
      </c>
      <c r="J5567" s="5" t="s">
        <v>4</v>
      </c>
      <c r="K5567" s="5" t="s">
        <v>4</v>
      </c>
      <c r="L5567" s="5" t="s">
        <v>4</v>
      </c>
      <c r="M5567" s="5" t="s">
        <v>5</v>
      </c>
      <c r="N5567" s="5" t="s">
        <v>6321</v>
      </c>
      <c r="O5567" s="18">
        <v>44410</v>
      </c>
      <c r="P5567" s="5" t="s">
        <v>6322</v>
      </c>
      <c r="Q5567" s="19">
        <v>20824.169999999998</v>
      </c>
      <c r="R5567" s="19">
        <v>20824.169999999998</v>
      </c>
      <c r="S5567" s="19">
        <v>0</v>
      </c>
      <c r="T5567" s="19">
        <v>0</v>
      </c>
    </row>
    <row r="5568" spans="1:20" outlineLevel="3" x14ac:dyDescent="0.35">
      <c r="H5568" s="1" t="s">
        <v>11961</v>
      </c>
      <c r="O5568" s="18"/>
      <c r="Q5568" s="19">
        <f>SUBTOTAL(9,Q5566:Q5567)</f>
        <v>22126</v>
      </c>
      <c r="R5568" s="19">
        <f>SUBTOTAL(9,R5566:R5567)</f>
        <v>20824.169999999998</v>
      </c>
      <c r="S5568" s="19">
        <f>SUBTOTAL(9,S5566:S5567)</f>
        <v>1301.83</v>
      </c>
      <c r="T5568" s="19">
        <f>SUBTOTAL(9,T5566:T5567)</f>
        <v>0</v>
      </c>
    </row>
    <row r="5569" spans="1:20" ht="29" outlineLevel="4" x14ac:dyDescent="0.35">
      <c r="A5569" s="9" t="s">
        <v>104</v>
      </c>
      <c r="B5569" s="9" t="s">
        <v>105</v>
      </c>
      <c r="C5569" s="12" t="s">
        <v>12429</v>
      </c>
      <c r="D5569" s="5" t="s">
        <v>6308</v>
      </c>
      <c r="E5569" s="9" t="s">
        <v>6308</v>
      </c>
      <c r="F5569" s="5" t="s">
        <v>4</v>
      </c>
      <c r="G5569" s="5" t="s">
        <v>50</v>
      </c>
      <c r="H5569" s="5" t="s">
        <v>6327</v>
      </c>
      <c r="I5569" s="4" t="s">
        <v>6328</v>
      </c>
      <c r="J5569" s="5" t="s">
        <v>4</v>
      </c>
      <c r="K5569" s="5" t="s">
        <v>4</v>
      </c>
      <c r="L5569" s="5" t="s">
        <v>4</v>
      </c>
      <c r="M5569" s="5" t="s">
        <v>5</v>
      </c>
      <c r="N5569" s="5" t="s">
        <v>6325</v>
      </c>
      <c r="O5569" s="18">
        <v>44697</v>
      </c>
      <c r="P5569" s="5" t="s">
        <v>6326</v>
      </c>
      <c r="Q5569" s="19">
        <v>5872</v>
      </c>
      <c r="R5569" s="19">
        <v>0</v>
      </c>
      <c r="S5569" s="19">
        <v>5872</v>
      </c>
      <c r="T5569" s="19">
        <v>0</v>
      </c>
    </row>
    <row r="5570" spans="1:20" ht="29" outlineLevel="4" x14ac:dyDescent="0.35">
      <c r="A5570" s="9" t="s">
        <v>104</v>
      </c>
      <c r="B5570" s="9" t="s">
        <v>105</v>
      </c>
      <c r="C5570" s="12" t="s">
        <v>12429</v>
      </c>
      <c r="D5570" s="5" t="s">
        <v>6308</v>
      </c>
      <c r="E5570" s="9" t="s">
        <v>6308</v>
      </c>
      <c r="F5570" s="5" t="s">
        <v>49</v>
      </c>
      <c r="G5570" s="5" t="s">
        <v>4</v>
      </c>
      <c r="H5570" s="5" t="s">
        <v>6327</v>
      </c>
      <c r="I5570" s="4" t="s">
        <v>6328</v>
      </c>
      <c r="J5570" s="5" t="s">
        <v>4</v>
      </c>
      <c r="K5570" s="5" t="s">
        <v>4</v>
      </c>
      <c r="L5570" s="5" t="s">
        <v>4</v>
      </c>
      <c r="M5570" s="5" t="s">
        <v>5</v>
      </c>
      <c r="N5570" s="5" t="s">
        <v>6325</v>
      </c>
      <c r="O5570" s="18">
        <v>44697</v>
      </c>
      <c r="P5570" s="5" t="s">
        <v>6326</v>
      </c>
      <c r="Q5570" s="19">
        <v>46976</v>
      </c>
      <c r="R5570" s="19">
        <v>46976</v>
      </c>
      <c r="S5570" s="19">
        <v>0</v>
      </c>
      <c r="T5570" s="19">
        <v>0</v>
      </c>
    </row>
    <row r="5571" spans="1:20" outlineLevel="3" x14ac:dyDescent="0.35">
      <c r="H5571" s="1" t="s">
        <v>11962</v>
      </c>
      <c r="O5571" s="18"/>
      <c r="Q5571" s="19">
        <f>SUBTOTAL(9,Q5569:Q5570)</f>
        <v>52848</v>
      </c>
      <c r="R5571" s="19">
        <f>SUBTOTAL(9,R5569:R5570)</f>
        <v>46976</v>
      </c>
      <c r="S5571" s="19">
        <f>SUBTOTAL(9,S5569:S5570)</f>
        <v>5872</v>
      </c>
      <c r="T5571" s="19">
        <f>SUBTOTAL(9,T5569:T5570)</f>
        <v>0</v>
      </c>
    </row>
    <row r="5572" spans="1:20" ht="29" outlineLevel="4" x14ac:dyDescent="0.35">
      <c r="A5572" s="9" t="s">
        <v>104</v>
      </c>
      <c r="B5572" s="9" t="s">
        <v>105</v>
      </c>
      <c r="C5572" s="12" t="s">
        <v>12429</v>
      </c>
      <c r="D5572" s="5" t="s">
        <v>6308</v>
      </c>
      <c r="E5572" s="9" t="s">
        <v>6308</v>
      </c>
      <c r="F5572" s="5" t="s">
        <v>49</v>
      </c>
      <c r="G5572" s="5" t="s">
        <v>4</v>
      </c>
      <c r="H5572" s="5" t="s">
        <v>6331</v>
      </c>
      <c r="I5572" s="4" t="s">
        <v>6332</v>
      </c>
      <c r="J5572" s="5" t="s">
        <v>4</v>
      </c>
      <c r="K5572" s="5" t="s">
        <v>4</v>
      </c>
      <c r="L5572" s="5" t="s">
        <v>4</v>
      </c>
      <c r="M5572" s="5" t="s">
        <v>5</v>
      </c>
      <c r="N5572" s="5" t="s">
        <v>6329</v>
      </c>
      <c r="O5572" s="18">
        <v>44434</v>
      </c>
      <c r="P5572" s="5" t="s">
        <v>6330</v>
      </c>
      <c r="Q5572" s="19">
        <v>73331</v>
      </c>
      <c r="R5572" s="19">
        <v>73331</v>
      </c>
      <c r="S5572" s="19">
        <v>0</v>
      </c>
      <c r="T5572" s="19">
        <v>0</v>
      </c>
    </row>
    <row r="5573" spans="1:20" ht="29" outlineLevel="4" x14ac:dyDescent="0.35">
      <c r="A5573" s="9" t="s">
        <v>104</v>
      </c>
      <c r="B5573" s="9" t="s">
        <v>105</v>
      </c>
      <c r="C5573" s="12" t="s">
        <v>12429</v>
      </c>
      <c r="D5573" s="5" t="s">
        <v>6308</v>
      </c>
      <c r="E5573" s="9" t="s">
        <v>6308</v>
      </c>
      <c r="F5573" s="5" t="s">
        <v>49</v>
      </c>
      <c r="G5573" s="5" t="s">
        <v>4</v>
      </c>
      <c r="H5573" s="5" t="s">
        <v>6331</v>
      </c>
      <c r="I5573" s="4" t="s">
        <v>6332</v>
      </c>
      <c r="J5573" s="5" t="s">
        <v>4</v>
      </c>
      <c r="K5573" s="5" t="s">
        <v>4</v>
      </c>
      <c r="L5573" s="5" t="s">
        <v>4</v>
      </c>
      <c r="M5573" s="5" t="s">
        <v>5</v>
      </c>
      <c r="N5573" s="5" t="s">
        <v>6333</v>
      </c>
      <c r="O5573" s="18">
        <v>44714</v>
      </c>
      <c r="P5573" s="5" t="s">
        <v>6334</v>
      </c>
      <c r="Q5573" s="19">
        <v>158183</v>
      </c>
      <c r="R5573" s="19">
        <v>158183</v>
      </c>
      <c r="S5573" s="19">
        <v>0</v>
      </c>
      <c r="T5573" s="19">
        <v>0</v>
      </c>
    </row>
    <row r="5574" spans="1:20" outlineLevel="3" x14ac:dyDescent="0.35">
      <c r="H5574" s="1" t="s">
        <v>11963</v>
      </c>
      <c r="O5574" s="18"/>
      <c r="Q5574" s="19">
        <f>SUBTOTAL(9,Q5572:Q5573)</f>
        <v>231514</v>
      </c>
      <c r="R5574" s="19">
        <f>SUBTOTAL(9,R5572:R5573)</f>
        <v>231514</v>
      </c>
      <c r="S5574" s="19">
        <f>SUBTOTAL(9,S5572:S5573)</f>
        <v>0</v>
      </c>
      <c r="T5574" s="19">
        <f>SUBTOTAL(9,T5572:T5573)</f>
        <v>0</v>
      </c>
    </row>
    <row r="5575" spans="1:20" ht="29" outlineLevel="4" x14ac:dyDescent="0.35">
      <c r="A5575" s="9" t="s">
        <v>104</v>
      </c>
      <c r="B5575" s="9" t="s">
        <v>105</v>
      </c>
      <c r="C5575" s="12" t="s">
        <v>12429</v>
      </c>
      <c r="D5575" s="5" t="s">
        <v>6308</v>
      </c>
      <c r="E5575" s="9" t="s">
        <v>6308</v>
      </c>
      <c r="F5575" s="5" t="s">
        <v>4</v>
      </c>
      <c r="G5575" s="5" t="s">
        <v>45</v>
      </c>
      <c r="H5575" s="5" t="s">
        <v>6337</v>
      </c>
      <c r="I5575" s="4" t="s">
        <v>6338</v>
      </c>
      <c r="J5575" s="5" t="s">
        <v>4</v>
      </c>
      <c r="K5575" s="5" t="s">
        <v>4</v>
      </c>
      <c r="L5575" s="5" t="s">
        <v>4</v>
      </c>
      <c r="M5575" s="5" t="s">
        <v>5</v>
      </c>
      <c r="N5575" s="5" t="s">
        <v>6335</v>
      </c>
      <c r="O5575" s="18">
        <v>44497</v>
      </c>
      <c r="P5575" s="5" t="s">
        <v>6336</v>
      </c>
      <c r="Q5575" s="19">
        <v>1076.3900000000001</v>
      </c>
      <c r="R5575" s="19">
        <v>0</v>
      </c>
      <c r="S5575" s="19">
        <v>1076.3900000000001</v>
      </c>
      <c r="T5575" s="19">
        <v>0</v>
      </c>
    </row>
    <row r="5576" spans="1:20" ht="29" outlineLevel="4" x14ac:dyDescent="0.35">
      <c r="A5576" s="9" t="s">
        <v>104</v>
      </c>
      <c r="B5576" s="9" t="s">
        <v>105</v>
      </c>
      <c r="C5576" s="12" t="s">
        <v>12429</v>
      </c>
      <c r="D5576" s="5" t="s">
        <v>6308</v>
      </c>
      <c r="E5576" s="9" t="s">
        <v>6308</v>
      </c>
      <c r="F5576" s="5" t="s">
        <v>4</v>
      </c>
      <c r="G5576" s="5" t="s">
        <v>45</v>
      </c>
      <c r="H5576" s="5" t="s">
        <v>6337</v>
      </c>
      <c r="I5576" s="4" t="s">
        <v>6338</v>
      </c>
      <c r="J5576" s="5" t="s">
        <v>4</v>
      </c>
      <c r="K5576" s="5" t="s">
        <v>4</v>
      </c>
      <c r="L5576" s="5" t="s">
        <v>4</v>
      </c>
      <c r="M5576" s="5" t="s">
        <v>5</v>
      </c>
      <c r="N5576" s="5" t="s">
        <v>6339</v>
      </c>
      <c r="O5576" s="18">
        <v>44662</v>
      </c>
      <c r="P5576" s="5" t="s">
        <v>6340</v>
      </c>
      <c r="Q5576" s="19">
        <v>1115.33</v>
      </c>
      <c r="R5576" s="19">
        <v>0</v>
      </c>
      <c r="S5576" s="19">
        <v>1115.33</v>
      </c>
      <c r="T5576" s="19">
        <v>0</v>
      </c>
    </row>
    <row r="5577" spans="1:20" ht="29" outlineLevel="4" x14ac:dyDescent="0.35">
      <c r="A5577" s="9" t="s">
        <v>104</v>
      </c>
      <c r="B5577" s="9" t="s">
        <v>105</v>
      </c>
      <c r="C5577" s="12" t="s">
        <v>12429</v>
      </c>
      <c r="D5577" s="5" t="s">
        <v>6308</v>
      </c>
      <c r="E5577" s="9" t="s">
        <v>6308</v>
      </c>
      <c r="F5577" s="5" t="s">
        <v>49</v>
      </c>
      <c r="G5577" s="5" t="s">
        <v>4</v>
      </c>
      <c r="H5577" s="5" t="s">
        <v>6337</v>
      </c>
      <c r="I5577" s="4" t="s">
        <v>6338</v>
      </c>
      <c r="J5577" s="5" t="s">
        <v>4</v>
      </c>
      <c r="K5577" s="5" t="s">
        <v>4</v>
      </c>
      <c r="L5577" s="5" t="s">
        <v>4</v>
      </c>
      <c r="M5577" s="5" t="s">
        <v>5</v>
      </c>
      <c r="N5577" s="5" t="s">
        <v>6335</v>
      </c>
      <c r="O5577" s="18">
        <v>44497</v>
      </c>
      <c r="P5577" s="5" t="s">
        <v>6336</v>
      </c>
      <c r="Q5577" s="19">
        <v>17223.61</v>
      </c>
      <c r="R5577" s="19">
        <v>17223.61</v>
      </c>
      <c r="S5577" s="19">
        <v>0</v>
      </c>
      <c r="T5577" s="19">
        <v>0</v>
      </c>
    </row>
    <row r="5578" spans="1:20" ht="29" outlineLevel="4" x14ac:dyDescent="0.35">
      <c r="A5578" s="9" t="s">
        <v>104</v>
      </c>
      <c r="B5578" s="9" t="s">
        <v>105</v>
      </c>
      <c r="C5578" s="12" t="s">
        <v>12429</v>
      </c>
      <c r="D5578" s="5" t="s">
        <v>6308</v>
      </c>
      <c r="E5578" s="9" t="s">
        <v>6308</v>
      </c>
      <c r="F5578" s="5" t="s">
        <v>49</v>
      </c>
      <c r="G5578" s="5" t="s">
        <v>4</v>
      </c>
      <c r="H5578" s="5" t="s">
        <v>6337</v>
      </c>
      <c r="I5578" s="4" t="s">
        <v>6338</v>
      </c>
      <c r="J5578" s="5" t="s">
        <v>4</v>
      </c>
      <c r="K5578" s="5" t="s">
        <v>4</v>
      </c>
      <c r="L5578" s="5" t="s">
        <v>4</v>
      </c>
      <c r="M5578" s="5" t="s">
        <v>5</v>
      </c>
      <c r="N5578" s="5" t="s">
        <v>6339</v>
      </c>
      <c r="O5578" s="18">
        <v>44662</v>
      </c>
      <c r="P5578" s="5" t="s">
        <v>6340</v>
      </c>
      <c r="Q5578" s="19">
        <v>17846.669999999998</v>
      </c>
      <c r="R5578" s="19">
        <v>17846.669999999998</v>
      </c>
      <c r="S5578" s="19">
        <v>0</v>
      </c>
      <c r="T5578" s="19">
        <v>0</v>
      </c>
    </row>
    <row r="5579" spans="1:20" outlineLevel="3" x14ac:dyDescent="0.35">
      <c r="H5579" s="1" t="s">
        <v>11964</v>
      </c>
      <c r="O5579" s="18"/>
      <c r="Q5579" s="19">
        <f>SUBTOTAL(9,Q5575:Q5578)</f>
        <v>37262</v>
      </c>
      <c r="R5579" s="19">
        <f>SUBTOTAL(9,R5575:R5578)</f>
        <v>35070.28</v>
      </c>
      <c r="S5579" s="19">
        <f>SUBTOTAL(9,S5575:S5578)</f>
        <v>2191.7200000000003</v>
      </c>
      <c r="T5579" s="19">
        <f>SUBTOTAL(9,T5575:T5578)</f>
        <v>0</v>
      </c>
    </row>
    <row r="5580" spans="1:20" ht="29" outlineLevel="4" x14ac:dyDescent="0.35">
      <c r="A5580" s="9" t="s">
        <v>104</v>
      </c>
      <c r="B5580" s="9" t="s">
        <v>105</v>
      </c>
      <c r="C5580" s="12" t="s">
        <v>12429</v>
      </c>
      <c r="D5580" s="5" t="s">
        <v>6308</v>
      </c>
      <c r="E5580" s="9" t="s">
        <v>6308</v>
      </c>
      <c r="F5580" s="5" t="s">
        <v>4</v>
      </c>
      <c r="G5580" s="5" t="s">
        <v>50</v>
      </c>
      <c r="H5580" s="5" t="s">
        <v>6342</v>
      </c>
      <c r="I5580" s="4" t="s">
        <v>6343</v>
      </c>
      <c r="J5580" s="5" t="s">
        <v>4</v>
      </c>
      <c r="K5580" s="5" t="s">
        <v>4</v>
      </c>
      <c r="L5580" s="5" t="s">
        <v>4</v>
      </c>
      <c r="M5580" s="5" t="s">
        <v>5</v>
      </c>
      <c r="N5580" s="5" t="s">
        <v>6341</v>
      </c>
      <c r="O5580" s="18">
        <v>44697</v>
      </c>
      <c r="P5580" s="5" t="s">
        <v>6326</v>
      </c>
      <c r="Q5580" s="19">
        <v>222.44</v>
      </c>
      <c r="R5580" s="19">
        <v>0</v>
      </c>
      <c r="S5580" s="19">
        <v>222.44</v>
      </c>
      <c r="T5580" s="19">
        <v>0</v>
      </c>
    </row>
    <row r="5581" spans="1:20" ht="29" outlineLevel="4" x14ac:dyDescent="0.35">
      <c r="A5581" s="9" t="s">
        <v>104</v>
      </c>
      <c r="B5581" s="9" t="s">
        <v>105</v>
      </c>
      <c r="C5581" s="12" t="s">
        <v>12429</v>
      </c>
      <c r="D5581" s="5" t="s">
        <v>6308</v>
      </c>
      <c r="E5581" s="9" t="s">
        <v>6308</v>
      </c>
      <c r="F5581" s="5" t="s">
        <v>54</v>
      </c>
      <c r="G5581" s="5" t="s">
        <v>4</v>
      </c>
      <c r="H5581" s="5" t="s">
        <v>6342</v>
      </c>
      <c r="I5581" s="4" t="s">
        <v>6343</v>
      </c>
      <c r="J5581" s="5" t="s">
        <v>4</v>
      </c>
      <c r="K5581" s="5" t="s">
        <v>4</v>
      </c>
      <c r="L5581" s="5" t="s">
        <v>4</v>
      </c>
      <c r="M5581" s="5" t="s">
        <v>5</v>
      </c>
      <c r="N5581" s="5" t="s">
        <v>6341</v>
      </c>
      <c r="O5581" s="18">
        <v>44697</v>
      </c>
      <c r="P5581" s="5" t="s">
        <v>6326</v>
      </c>
      <c r="Q5581" s="19">
        <v>1779.56</v>
      </c>
      <c r="R5581" s="19">
        <v>1779.56</v>
      </c>
      <c r="S5581" s="19">
        <v>0</v>
      </c>
      <c r="T5581" s="19">
        <v>0</v>
      </c>
    </row>
    <row r="5582" spans="1:20" outlineLevel="3" x14ac:dyDescent="0.35">
      <c r="H5582" s="1" t="s">
        <v>11965</v>
      </c>
      <c r="O5582" s="18"/>
      <c r="Q5582" s="19">
        <f>SUBTOTAL(9,Q5580:Q5581)</f>
        <v>2002</v>
      </c>
      <c r="R5582" s="19">
        <f>SUBTOTAL(9,R5580:R5581)</f>
        <v>1779.56</v>
      </c>
      <c r="S5582" s="19">
        <f>SUBTOTAL(9,S5580:S5581)</f>
        <v>222.44</v>
      </c>
      <c r="T5582" s="19">
        <f>SUBTOTAL(9,T5580:T5581)</f>
        <v>0</v>
      </c>
    </row>
    <row r="5583" spans="1:20" outlineLevel="2" x14ac:dyDescent="0.35">
      <c r="C5583" s="11" t="s">
        <v>12430</v>
      </c>
      <c r="O5583" s="18"/>
      <c r="Q5583" s="19">
        <f>SUBTOTAL(9,Q5556:Q5581)</f>
        <v>446509</v>
      </c>
      <c r="R5583" s="19">
        <f>SUBTOTAL(9,R5556:R5581)</f>
        <v>426946.33999999997</v>
      </c>
      <c r="S5583" s="19">
        <f>SUBTOTAL(9,S5556:S5581)</f>
        <v>19562.66</v>
      </c>
      <c r="T5583" s="19">
        <f>SUBTOTAL(9,T5556:T5581)</f>
        <v>0</v>
      </c>
    </row>
    <row r="5584" spans="1:20" outlineLevel="4" x14ac:dyDescent="0.35">
      <c r="A5584" s="9" t="s">
        <v>74</v>
      </c>
      <c r="B5584" s="9" t="s">
        <v>75</v>
      </c>
      <c r="C5584" s="12" t="s">
        <v>6344</v>
      </c>
      <c r="D5584" s="5" t="s">
        <v>6345</v>
      </c>
      <c r="E5584" s="9" t="s">
        <v>6345</v>
      </c>
      <c r="F5584" s="5" t="s">
        <v>4</v>
      </c>
      <c r="G5584" s="5" t="s">
        <v>729</v>
      </c>
      <c r="H5584" s="5" t="s">
        <v>6348</v>
      </c>
      <c r="I5584" s="4" t="s">
        <v>6349</v>
      </c>
      <c r="J5584" s="5" t="s">
        <v>4</v>
      </c>
      <c r="K5584" s="5" t="s">
        <v>4</v>
      </c>
      <c r="L5584" s="5" t="s">
        <v>4</v>
      </c>
      <c r="M5584" s="5" t="s">
        <v>5</v>
      </c>
      <c r="N5584" s="5" t="s">
        <v>6346</v>
      </c>
      <c r="O5584" s="18">
        <v>44487</v>
      </c>
      <c r="P5584" s="5" t="s">
        <v>6347</v>
      </c>
      <c r="Q5584" s="19">
        <v>4602671</v>
      </c>
      <c r="R5584" s="19">
        <v>0</v>
      </c>
      <c r="S5584" s="19">
        <v>4602671</v>
      </c>
      <c r="T5584" s="19">
        <v>0</v>
      </c>
    </row>
    <row r="5585" spans="1:20" outlineLevel="4" x14ac:dyDescent="0.35">
      <c r="A5585" s="9" t="s">
        <v>74</v>
      </c>
      <c r="B5585" s="9" t="s">
        <v>75</v>
      </c>
      <c r="C5585" s="12" t="s">
        <v>6344</v>
      </c>
      <c r="D5585" s="5" t="s">
        <v>6345</v>
      </c>
      <c r="E5585" s="9" t="s">
        <v>6345</v>
      </c>
      <c r="F5585" s="5" t="s">
        <v>4</v>
      </c>
      <c r="G5585" s="5" t="s">
        <v>729</v>
      </c>
      <c r="H5585" s="5" t="s">
        <v>6348</v>
      </c>
      <c r="I5585" s="4" t="s">
        <v>6349</v>
      </c>
      <c r="J5585" s="5" t="s">
        <v>4</v>
      </c>
      <c r="K5585" s="5" t="s">
        <v>4</v>
      </c>
      <c r="L5585" s="5" t="s">
        <v>4</v>
      </c>
      <c r="M5585" s="5" t="s">
        <v>5</v>
      </c>
      <c r="N5585" s="5" t="s">
        <v>6350</v>
      </c>
      <c r="O5585" s="18">
        <v>44546</v>
      </c>
      <c r="P5585" s="5" t="s">
        <v>6351</v>
      </c>
      <c r="Q5585" s="19">
        <v>4602671</v>
      </c>
      <c r="R5585" s="19">
        <v>0</v>
      </c>
      <c r="S5585" s="19">
        <v>4602671</v>
      </c>
      <c r="T5585" s="19">
        <v>0</v>
      </c>
    </row>
    <row r="5586" spans="1:20" outlineLevel="4" x14ac:dyDescent="0.35">
      <c r="A5586" s="9" t="s">
        <v>74</v>
      </c>
      <c r="B5586" s="9" t="s">
        <v>75</v>
      </c>
      <c r="C5586" s="12" t="s">
        <v>6344</v>
      </c>
      <c r="D5586" s="5" t="s">
        <v>6345</v>
      </c>
      <c r="E5586" s="9" t="s">
        <v>6345</v>
      </c>
      <c r="F5586" s="5" t="s">
        <v>4</v>
      </c>
      <c r="G5586" s="5" t="s">
        <v>729</v>
      </c>
      <c r="H5586" s="5" t="s">
        <v>6348</v>
      </c>
      <c r="I5586" s="4" t="s">
        <v>6349</v>
      </c>
      <c r="J5586" s="5" t="s">
        <v>4</v>
      </c>
      <c r="K5586" s="5" t="s">
        <v>4</v>
      </c>
      <c r="L5586" s="5" t="s">
        <v>4</v>
      </c>
      <c r="M5586" s="5" t="s">
        <v>5</v>
      </c>
      <c r="N5586" s="5" t="s">
        <v>6352</v>
      </c>
      <c r="O5586" s="18">
        <v>44609</v>
      </c>
      <c r="P5586" s="5" t="s">
        <v>6353</v>
      </c>
      <c r="Q5586" s="19">
        <v>4602671</v>
      </c>
      <c r="R5586" s="19">
        <v>0</v>
      </c>
      <c r="S5586" s="19">
        <v>4602671</v>
      </c>
      <c r="T5586" s="19">
        <v>0</v>
      </c>
    </row>
    <row r="5587" spans="1:20" outlineLevel="4" x14ac:dyDescent="0.35">
      <c r="A5587" s="9" t="s">
        <v>74</v>
      </c>
      <c r="B5587" s="9" t="s">
        <v>75</v>
      </c>
      <c r="C5587" s="12" t="s">
        <v>6344</v>
      </c>
      <c r="D5587" s="5" t="s">
        <v>6345</v>
      </c>
      <c r="E5587" s="9" t="s">
        <v>6345</v>
      </c>
      <c r="F5587" s="5" t="s">
        <v>4</v>
      </c>
      <c r="G5587" s="5" t="s">
        <v>729</v>
      </c>
      <c r="H5587" s="5" t="s">
        <v>6348</v>
      </c>
      <c r="I5587" s="4" t="s">
        <v>6349</v>
      </c>
      <c r="J5587" s="5" t="s">
        <v>4</v>
      </c>
      <c r="K5587" s="5" t="s">
        <v>4</v>
      </c>
      <c r="L5587" s="5" t="s">
        <v>4</v>
      </c>
      <c r="M5587" s="5" t="s">
        <v>5</v>
      </c>
      <c r="N5587" s="5" t="s">
        <v>6354</v>
      </c>
      <c r="O5587" s="18">
        <v>44672</v>
      </c>
      <c r="P5587" s="5" t="s">
        <v>6355</v>
      </c>
      <c r="Q5587" s="19">
        <v>4602670</v>
      </c>
      <c r="R5587" s="19">
        <v>0</v>
      </c>
      <c r="S5587" s="19">
        <v>4602670</v>
      </c>
      <c r="T5587" s="19">
        <v>0</v>
      </c>
    </row>
    <row r="5588" spans="1:20" outlineLevel="3" x14ac:dyDescent="0.35">
      <c r="H5588" s="1" t="s">
        <v>11966</v>
      </c>
      <c r="O5588" s="18"/>
      <c r="Q5588" s="19">
        <f>SUBTOTAL(9,Q5584:Q5587)</f>
        <v>18410683</v>
      </c>
      <c r="R5588" s="19">
        <f>SUBTOTAL(9,R5584:R5587)</f>
        <v>0</v>
      </c>
      <c r="S5588" s="19">
        <f>SUBTOTAL(9,S5584:S5587)</f>
        <v>18410683</v>
      </c>
      <c r="T5588" s="19">
        <f>SUBTOTAL(9,T5584:T5587)</f>
        <v>0</v>
      </c>
    </row>
    <row r="5589" spans="1:20" outlineLevel="2" x14ac:dyDescent="0.35">
      <c r="C5589" s="11" t="s">
        <v>10427</v>
      </c>
      <c r="O5589" s="18"/>
      <c r="Q5589" s="19">
        <f>SUBTOTAL(9,Q5584:Q5587)</f>
        <v>18410683</v>
      </c>
      <c r="R5589" s="19">
        <f>SUBTOTAL(9,R5584:R5587)</f>
        <v>0</v>
      </c>
      <c r="S5589" s="19">
        <f>SUBTOTAL(9,S5584:S5587)</f>
        <v>18410683</v>
      </c>
      <c r="T5589" s="19">
        <f>SUBTOTAL(9,T5584:T5587)</f>
        <v>0</v>
      </c>
    </row>
    <row r="5590" spans="1:20" ht="29" outlineLevel="4" x14ac:dyDescent="0.35">
      <c r="A5590" s="9" t="s">
        <v>97</v>
      </c>
      <c r="B5590" s="9" t="s">
        <v>98</v>
      </c>
      <c r="C5590" s="12" t="s">
        <v>6356</v>
      </c>
      <c r="D5590" s="5" t="s">
        <v>6357</v>
      </c>
      <c r="E5590" s="9" t="s">
        <v>6357</v>
      </c>
      <c r="F5590" s="5" t="s">
        <v>4</v>
      </c>
      <c r="G5590" s="5" t="s">
        <v>800</v>
      </c>
      <c r="H5590" s="5" t="s">
        <v>798</v>
      </c>
      <c r="I5590" s="4" t="s">
        <v>799</v>
      </c>
      <c r="J5590" s="5" t="s">
        <v>6358</v>
      </c>
      <c r="K5590" s="5" t="s">
        <v>4</v>
      </c>
      <c r="L5590" s="5" t="s">
        <v>4</v>
      </c>
      <c r="M5590" s="5" t="s">
        <v>5</v>
      </c>
      <c r="N5590" s="5" t="s">
        <v>6359</v>
      </c>
      <c r="O5590" s="18">
        <v>44571</v>
      </c>
      <c r="P5590" s="5" t="s">
        <v>6360</v>
      </c>
      <c r="Q5590" s="19">
        <v>46429</v>
      </c>
      <c r="R5590" s="19">
        <v>0</v>
      </c>
      <c r="S5590" s="19">
        <v>46429</v>
      </c>
      <c r="T5590" s="19">
        <v>0</v>
      </c>
    </row>
    <row r="5591" spans="1:20" ht="29" outlineLevel="4" x14ac:dyDescent="0.35">
      <c r="A5591" s="9" t="s">
        <v>97</v>
      </c>
      <c r="B5591" s="9" t="s">
        <v>98</v>
      </c>
      <c r="C5591" s="12" t="s">
        <v>6356</v>
      </c>
      <c r="D5591" s="5" t="s">
        <v>6357</v>
      </c>
      <c r="E5591" s="9" t="s">
        <v>6357</v>
      </c>
      <c r="F5591" s="5" t="s">
        <v>4</v>
      </c>
      <c r="G5591" s="5" t="s">
        <v>800</v>
      </c>
      <c r="H5591" s="5" t="s">
        <v>798</v>
      </c>
      <c r="I5591" s="4" t="s">
        <v>799</v>
      </c>
      <c r="J5591" s="5" t="s">
        <v>6358</v>
      </c>
      <c r="K5591" s="5" t="s">
        <v>4</v>
      </c>
      <c r="L5591" s="5" t="s">
        <v>4</v>
      </c>
      <c r="M5591" s="5" t="s">
        <v>5</v>
      </c>
      <c r="N5591" s="5" t="s">
        <v>6361</v>
      </c>
      <c r="O5591" s="18">
        <v>44665</v>
      </c>
      <c r="P5591" s="5" t="s">
        <v>6362</v>
      </c>
      <c r="Q5591" s="19">
        <v>46429</v>
      </c>
      <c r="R5591" s="19">
        <v>0</v>
      </c>
      <c r="S5591" s="19">
        <v>46429</v>
      </c>
      <c r="T5591" s="19">
        <v>0</v>
      </c>
    </row>
    <row r="5592" spans="1:20" ht="29" outlineLevel="4" x14ac:dyDescent="0.35">
      <c r="A5592" s="9" t="s">
        <v>97</v>
      </c>
      <c r="B5592" s="9" t="s">
        <v>98</v>
      </c>
      <c r="C5592" s="12" t="s">
        <v>6356</v>
      </c>
      <c r="D5592" s="5" t="s">
        <v>6357</v>
      </c>
      <c r="E5592" s="9" t="s">
        <v>6357</v>
      </c>
      <c r="F5592" s="5" t="s">
        <v>4</v>
      </c>
      <c r="G5592" s="5" t="s">
        <v>800</v>
      </c>
      <c r="H5592" s="5" t="s">
        <v>798</v>
      </c>
      <c r="I5592" s="4" t="s">
        <v>799</v>
      </c>
      <c r="J5592" s="5" t="s">
        <v>6358</v>
      </c>
      <c r="K5592" s="5" t="s">
        <v>4</v>
      </c>
      <c r="L5592" s="5" t="s">
        <v>4</v>
      </c>
      <c r="M5592" s="5" t="s">
        <v>5</v>
      </c>
      <c r="N5592" s="5" t="s">
        <v>6363</v>
      </c>
      <c r="O5592" s="18">
        <v>44427</v>
      </c>
      <c r="P5592" s="5" t="s">
        <v>6364</v>
      </c>
      <c r="Q5592" s="19">
        <v>46429</v>
      </c>
      <c r="R5592" s="19">
        <v>0</v>
      </c>
      <c r="S5592" s="19">
        <v>46429</v>
      </c>
      <c r="T5592" s="19">
        <v>0</v>
      </c>
    </row>
    <row r="5593" spans="1:20" ht="29" outlineLevel="4" x14ac:dyDescent="0.35">
      <c r="A5593" s="9" t="s">
        <v>97</v>
      </c>
      <c r="B5593" s="9" t="s">
        <v>98</v>
      </c>
      <c r="C5593" s="12" t="s">
        <v>6356</v>
      </c>
      <c r="D5593" s="5" t="s">
        <v>6357</v>
      </c>
      <c r="E5593" s="9" t="s">
        <v>6357</v>
      </c>
      <c r="F5593" s="5" t="s">
        <v>4</v>
      </c>
      <c r="G5593" s="5" t="s">
        <v>800</v>
      </c>
      <c r="H5593" s="5" t="s">
        <v>798</v>
      </c>
      <c r="I5593" s="4" t="s">
        <v>799</v>
      </c>
      <c r="J5593" s="5" t="s">
        <v>6358</v>
      </c>
      <c r="K5593" s="5" t="s">
        <v>4</v>
      </c>
      <c r="L5593" s="5" t="s">
        <v>4</v>
      </c>
      <c r="M5593" s="5" t="s">
        <v>5</v>
      </c>
      <c r="N5593" s="5" t="s">
        <v>6365</v>
      </c>
      <c r="O5593" s="18">
        <v>44481</v>
      </c>
      <c r="P5593" s="5" t="s">
        <v>6366</v>
      </c>
      <c r="Q5593" s="19">
        <v>46429</v>
      </c>
      <c r="R5593" s="19">
        <v>0</v>
      </c>
      <c r="S5593" s="19">
        <v>46429</v>
      </c>
      <c r="T5593" s="19">
        <v>0</v>
      </c>
    </row>
    <row r="5594" spans="1:20" outlineLevel="3" x14ac:dyDescent="0.35">
      <c r="H5594" s="1" t="s">
        <v>11064</v>
      </c>
      <c r="O5594" s="18"/>
      <c r="Q5594" s="19">
        <f>SUBTOTAL(9,Q5590:Q5593)</f>
        <v>185716</v>
      </c>
      <c r="R5594" s="19">
        <f>SUBTOTAL(9,R5590:R5593)</f>
        <v>0</v>
      </c>
      <c r="S5594" s="19">
        <f>SUBTOTAL(9,S5590:S5593)</f>
        <v>185716</v>
      </c>
      <c r="T5594" s="19">
        <f>SUBTOTAL(9,T5590:T5593)</f>
        <v>0</v>
      </c>
    </row>
    <row r="5595" spans="1:20" outlineLevel="4" x14ac:dyDescent="0.35">
      <c r="A5595" s="9" t="s">
        <v>104</v>
      </c>
      <c r="B5595" s="9" t="s">
        <v>105</v>
      </c>
      <c r="C5595" s="12" t="s">
        <v>6356</v>
      </c>
      <c r="D5595" s="5" t="s">
        <v>6367</v>
      </c>
      <c r="E5595" s="9" t="s">
        <v>6367</v>
      </c>
      <c r="F5595" s="5" t="s">
        <v>4</v>
      </c>
      <c r="G5595" s="5" t="s">
        <v>106</v>
      </c>
      <c r="H5595" s="5" t="s">
        <v>108</v>
      </c>
      <c r="I5595" s="20" t="s">
        <v>12479</v>
      </c>
      <c r="J5595" s="5" t="s">
        <v>4</v>
      </c>
      <c r="K5595" s="5" t="s">
        <v>4</v>
      </c>
      <c r="L5595" s="5" t="s">
        <v>4</v>
      </c>
      <c r="M5595" s="5" t="s">
        <v>5</v>
      </c>
      <c r="N5595" s="5" t="s">
        <v>6368</v>
      </c>
      <c r="O5595" s="18">
        <v>44524</v>
      </c>
      <c r="P5595" s="5" t="s">
        <v>7</v>
      </c>
      <c r="Q5595" s="19">
        <v>153868</v>
      </c>
      <c r="R5595" s="19">
        <v>0</v>
      </c>
      <c r="S5595" s="19">
        <v>153868</v>
      </c>
      <c r="T5595" s="19">
        <v>0</v>
      </c>
    </row>
    <row r="5596" spans="1:20" outlineLevel="3" x14ac:dyDescent="0.35">
      <c r="H5596" s="1" t="s">
        <v>10932</v>
      </c>
      <c r="O5596" s="18"/>
      <c r="Q5596" s="19">
        <f>SUBTOTAL(9,Q5595:Q5595)</f>
        <v>153868</v>
      </c>
      <c r="R5596" s="19">
        <f>SUBTOTAL(9,R5595:R5595)</f>
        <v>0</v>
      </c>
      <c r="S5596" s="19">
        <f>SUBTOTAL(9,S5595:S5595)</f>
        <v>153868</v>
      </c>
      <c r="T5596" s="19">
        <f>SUBTOTAL(9,T5595:T5595)</f>
        <v>0</v>
      </c>
    </row>
    <row r="5597" spans="1:20" outlineLevel="4" x14ac:dyDescent="0.35">
      <c r="A5597" s="9" t="s">
        <v>104</v>
      </c>
      <c r="B5597" s="9" t="s">
        <v>105</v>
      </c>
      <c r="C5597" s="12" t="s">
        <v>6356</v>
      </c>
      <c r="D5597" s="5" t="s">
        <v>6367</v>
      </c>
      <c r="E5597" s="9" t="s">
        <v>6367</v>
      </c>
      <c r="F5597" s="5" t="s">
        <v>4</v>
      </c>
      <c r="G5597" s="5" t="s">
        <v>106</v>
      </c>
      <c r="H5597" s="5" t="s">
        <v>109</v>
      </c>
      <c r="I5597" s="20" t="s">
        <v>12480</v>
      </c>
      <c r="J5597" s="5" t="s">
        <v>4</v>
      </c>
      <c r="K5597" s="5" t="s">
        <v>4</v>
      </c>
      <c r="L5597" s="5" t="s">
        <v>4</v>
      </c>
      <c r="M5597" s="5" t="s">
        <v>5</v>
      </c>
      <c r="N5597" s="5" t="s">
        <v>6368</v>
      </c>
      <c r="O5597" s="18">
        <v>44524</v>
      </c>
      <c r="P5597" s="5" t="s">
        <v>7</v>
      </c>
      <c r="Q5597" s="19">
        <v>106094</v>
      </c>
      <c r="R5597" s="19">
        <v>0</v>
      </c>
      <c r="S5597" s="19">
        <v>106094</v>
      </c>
      <c r="T5597" s="19">
        <v>0</v>
      </c>
    </row>
    <row r="5598" spans="1:20" outlineLevel="3" x14ac:dyDescent="0.35">
      <c r="H5598" s="1" t="s">
        <v>10933</v>
      </c>
      <c r="O5598" s="18"/>
      <c r="Q5598" s="19">
        <f>SUBTOTAL(9,Q5597:Q5597)</f>
        <v>106094</v>
      </c>
      <c r="R5598" s="19">
        <f>SUBTOTAL(9,R5597:R5597)</f>
        <v>0</v>
      </c>
      <c r="S5598" s="19">
        <f>SUBTOTAL(9,S5597:S5597)</f>
        <v>106094</v>
      </c>
      <c r="T5598" s="19">
        <f>SUBTOTAL(9,T5597:T5597)</f>
        <v>0</v>
      </c>
    </row>
    <row r="5599" spans="1:20" outlineLevel="4" x14ac:dyDescent="0.35">
      <c r="A5599" s="9" t="s">
        <v>104</v>
      </c>
      <c r="B5599" s="9" t="s">
        <v>105</v>
      </c>
      <c r="C5599" s="12" t="s">
        <v>6356</v>
      </c>
      <c r="D5599" s="5" t="s">
        <v>6367</v>
      </c>
      <c r="E5599" s="9" t="s">
        <v>6367</v>
      </c>
      <c r="F5599" s="5" t="s">
        <v>4</v>
      </c>
      <c r="G5599" s="5" t="s">
        <v>106</v>
      </c>
      <c r="H5599" s="5" t="s">
        <v>110</v>
      </c>
      <c r="I5599" s="20" t="s">
        <v>12481</v>
      </c>
      <c r="J5599" s="5" t="s">
        <v>4</v>
      </c>
      <c r="K5599" s="5" t="s">
        <v>4</v>
      </c>
      <c r="L5599" s="5" t="s">
        <v>4</v>
      </c>
      <c r="M5599" s="5" t="s">
        <v>5</v>
      </c>
      <c r="N5599" s="5" t="s">
        <v>6368</v>
      </c>
      <c r="O5599" s="18">
        <v>44524</v>
      </c>
      <c r="P5599" s="5" t="s">
        <v>7</v>
      </c>
      <c r="Q5599" s="19">
        <v>35337</v>
      </c>
      <c r="R5599" s="19">
        <v>0</v>
      </c>
      <c r="S5599" s="19">
        <v>35337</v>
      </c>
      <c r="T5599" s="19">
        <v>0</v>
      </c>
    </row>
    <row r="5600" spans="1:20" outlineLevel="3" x14ac:dyDescent="0.35">
      <c r="H5600" s="1" t="s">
        <v>10934</v>
      </c>
      <c r="O5600" s="18"/>
      <c r="Q5600" s="19">
        <f>SUBTOTAL(9,Q5599:Q5599)</f>
        <v>35337</v>
      </c>
      <c r="R5600" s="19">
        <f>SUBTOTAL(9,R5599:R5599)</f>
        <v>0</v>
      </c>
      <c r="S5600" s="19">
        <f>SUBTOTAL(9,S5599:S5599)</f>
        <v>35337</v>
      </c>
      <c r="T5600" s="19">
        <f>SUBTOTAL(9,T5599:T5599)</f>
        <v>0</v>
      </c>
    </row>
    <row r="5601" spans="1:20" outlineLevel="2" x14ac:dyDescent="0.35">
      <c r="C5601" s="11" t="s">
        <v>10428</v>
      </c>
      <c r="O5601" s="18"/>
      <c r="Q5601" s="19">
        <f>SUBTOTAL(9,Q5590:Q5599)</f>
        <v>481015</v>
      </c>
      <c r="R5601" s="19">
        <f>SUBTOTAL(9,R5590:R5599)</f>
        <v>0</v>
      </c>
      <c r="S5601" s="19">
        <f>SUBTOTAL(9,S5590:S5599)</f>
        <v>481015</v>
      </c>
      <c r="T5601" s="19">
        <f>SUBTOTAL(9,T5590:T5599)</f>
        <v>0</v>
      </c>
    </row>
    <row r="5602" spans="1:20" ht="29" outlineLevel="4" x14ac:dyDescent="0.35">
      <c r="A5602" s="9" t="s">
        <v>37</v>
      </c>
      <c r="B5602" s="9" t="s">
        <v>38</v>
      </c>
      <c r="C5602" s="12" t="s">
        <v>6369</v>
      </c>
      <c r="D5602" s="5" t="s">
        <v>6370</v>
      </c>
      <c r="E5602" s="9" t="s">
        <v>6370</v>
      </c>
      <c r="F5602" s="5" t="s">
        <v>4</v>
      </c>
      <c r="G5602" s="5" t="s">
        <v>45</v>
      </c>
      <c r="H5602" s="5" t="s">
        <v>6373</v>
      </c>
      <c r="I5602" s="4" t="s">
        <v>6374</v>
      </c>
      <c r="J5602" s="5" t="s">
        <v>4</v>
      </c>
      <c r="K5602" s="5" t="s">
        <v>4</v>
      </c>
      <c r="L5602" s="5" t="s">
        <v>4</v>
      </c>
      <c r="M5602" s="5" t="s">
        <v>5</v>
      </c>
      <c r="N5602" s="5" t="s">
        <v>6371</v>
      </c>
      <c r="O5602" s="18">
        <v>44385</v>
      </c>
      <c r="P5602" s="5" t="s">
        <v>6372</v>
      </c>
      <c r="Q5602" s="19">
        <v>6248.9</v>
      </c>
      <c r="R5602" s="19">
        <v>0</v>
      </c>
      <c r="S5602" s="19">
        <v>6248.9</v>
      </c>
      <c r="T5602" s="19">
        <v>0</v>
      </c>
    </row>
    <row r="5603" spans="1:20" ht="29" outlineLevel="4" x14ac:dyDescent="0.35">
      <c r="A5603" s="9" t="s">
        <v>37</v>
      </c>
      <c r="B5603" s="9" t="s">
        <v>38</v>
      </c>
      <c r="C5603" s="12" t="s">
        <v>6369</v>
      </c>
      <c r="D5603" s="5" t="s">
        <v>6370</v>
      </c>
      <c r="E5603" s="9" t="s">
        <v>6370</v>
      </c>
      <c r="F5603" s="5" t="s">
        <v>4</v>
      </c>
      <c r="G5603" s="5" t="s">
        <v>45</v>
      </c>
      <c r="H5603" s="5" t="s">
        <v>6373</v>
      </c>
      <c r="I5603" s="4" t="s">
        <v>6374</v>
      </c>
      <c r="J5603" s="5" t="s">
        <v>4</v>
      </c>
      <c r="K5603" s="5" t="s">
        <v>4</v>
      </c>
      <c r="L5603" s="5" t="s">
        <v>4</v>
      </c>
      <c r="M5603" s="5" t="s">
        <v>5</v>
      </c>
      <c r="N5603" s="5" t="s">
        <v>6375</v>
      </c>
      <c r="O5603" s="18">
        <v>44417</v>
      </c>
      <c r="P5603" s="5" t="s">
        <v>6376</v>
      </c>
      <c r="Q5603" s="19">
        <v>4918.07</v>
      </c>
      <c r="R5603" s="19">
        <v>0</v>
      </c>
      <c r="S5603" s="19">
        <v>4918.07</v>
      </c>
      <c r="T5603" s="19">
        <v>0</v>
      </c>
    </row>
    <row r="5604" spans="1:20" ht="29" outlineLevel="4" x14ac:dyDescent="0.35">
      <c r="A5604" s="9" t="s">
        <v>37</v>
      </c>
      <c r="B5604" s="9" t="s">
        <v>38</v>
      </c>
      <c r="C5604" s="12" t="s">
        <v>6369</v>
      </c>
      <c r="D5604" s="5" t="s">
        <v>6370</v>
      </c>
      <c r="E5604" s="9" t="s">
        <v>6370</v>
      </c>
      <c r="F5604" s="5" t="s">
        <v>49</v>
      </c>
      <c r="G5604" s="5" t="s">
        <v>4</v>
      </c>
      <c r="H5604" s="5" t="s">
        <v>6373</v>
      </c>
      <c r="I5604" s="4" t="s">
        <v>6374</v>
      </c>
      <c r="J5604" s="5" t="s">
        <v>4</v>
      </c>
      <c r="K5604" s="5" t="s">
        <v>4</v>
      </c>
      <c r="L5604" s="5" t="s">
        <v>4</v>
      </c>
      <c r="M5604" s="5" t="s">
        <v>5</v>
      </c>
      <c r="N5604" s="5" t="s">
        <v>6371</v>
      </c>
      <c r="O5604" s="18">
        <v>44385</v>
      </c>
      <c r="P5604" s="5" t="s">
        <v>6372</v>
      </c>
      <c r="Q5604" s="19">
        <v>99970.1</v>
      </c>
      <c r="R5604" s="19">
        <v>99970.1</v>
      </c>
      <c r="S5604" s="19">
        <v>0</v>
      </c>
      <c r="T5604" s="19">
        <v>0</v>
      </c>
    </row>
    <row r="5605" spans="1:20" ht="29" outlineLevel="4" x14ac:dyDescent="0.35">
      <c r="A5605" s="9" t="s">
        <v>37</v>
      </c>
      <c r="B5605" s="9" t="s">
        <v>38</v>
      </c>
      <c r="C5605" s="12" t="s">
        <v>6369</v>
      </c>
      <c r="D5605" s="5" t="s">
        <v>6370</v>
      </c>
      <c r="E5605" s="9" t="s">
        <v>6370</v>
      </c>
      <c r="F5605" s="5" t="s">
        <v>49</v>
      </c>
      <c r="G5605" s="5" t="s">
        <v>4</v>
      </c>
      <c r="H5605" s="5" t="s">
        <v>6373</v>
      </c>
      <c r="I5605" s="4" t="s">
        <v>6374</v>
      </c>
      <c r="J5605" s="5" t="s">
        <v>4</v>
      </c>
      <c r="K5605" s="5" t="s">
        <v>4</v>
      </c>
      <c r="L5605" s="5" t="s">
        <v>4</v>
      </c>
      <c r="M5605" s="5" t="s">
        <v>5</v>
      </c>
      <c r="N5605" s="5" t="s">
        <v>6375</v>
      </c>
      <c r="O5605" s="18">
        <v>44417</v>
      </c>
      <c r="P5605" s="5" t="s">
        <v>6376</v>
      </c>
      <c r="Q5605" s="19">
        <v>78688.929999999993</v>
      </c>
      <c r="R5605" s="19">
        <v>78688.929999999993</v>
      </c>
      <c r="S5605" s="19">
        <v>0</v>
      </c>
      <c r="T5605" s="19">
        <v>0</v>
      </c>
    </row>
    <row r="5606" spans="1:20" outlineLevel="3" x14ac:dyDescent="0.35">
      <c r="H5606" s="1" t="s">
        <v>11967</v>
      </c>
      <c r="O5606" s="18"/>
      <c r="Q5606" s="19">
        <f>SUBTOTAL(9,Q5602:Q5605)</f>
        <v>189826</v>
      </c>
      <c r="R5606" s="19">
        <f>SUBTOTAL(9,R5602:R5605)</f>
        <v>178659.03</v>
      </c>
      <c r="S5606" s="19">
        <f>SUBTOTAL(9,S5602:S5605)</f>
        <v>11166.97</v>
      </c>
      <c r="T5606" s="19">
        <f>SUBTOTAL(9,T5602:T5605)</f>
        <v>0</v>
      </c>
    </row>
    <row r="5607" spans="1:20" ht="29" outlineLevel="4" x14ac:dyDescent="0.35">
      <c r="A5607" s="9" t="s">
        <v>37</v>
      </c>
      <c r="B5607" s="9" t="s">
        <v>38</v>
      </c>
      <c r="C5607" s="12" t="s">
        <v>6369</v>
      </c>
      <c r="D5607" s="5" t="s">
        <v>6370</v>
      </c>
      <c r="E5607" s="9" t="s">
        <v>6370</v>
      </c>
      <c r="F5607" s="5" t="s">
        <v>49</v>
      </c>
      <c r="G5607" s="5" t="s">
        <v>4</v>
      </c>
      <c r="H5607" s="5" t="s">
        <v>6378</v>
      </c>
      <c r="I5607" s="4" t="s">
        <v>6379</v>
      </c>
      <c r="J5607" s="5" t="s">
        <v>4</v>
      </c>
      <c r="K5607" s="5" t="s">
        <v>4</v>
      </c>
      <c r="L5607" s="5" t="s">
        <v>4</v>
      </c>
      <c r="M5607" s="5" t="s">
        <v>5</v>
      </c>
      <c r="N5607" s="5" t="s">
        <v>6377</v>
      </c>
      <c r="O5607" s="18">
        <v>44385</v>
      </c>
      <c r="P5607" s="5" t="s">
        <v>6372</v>
      </c>
      <c r="Q5607" s="19">
        <v>150727</v>
      </c>
      <c r="R5607" s="19">
        <v>150727</v>
      </c>
      <c r="S5607" s="19">
        <v>0</v>
      </c>
      <c r="T5607" s="19">
        <v>0</v>
      </c>
    </row>
    <row r="5608" spans="1:20" ht="29" outlineLevel="4" x14ac:dyDescent="0.35">
      <c r="A5608" s="9" t="s">
        <v>37</v>
      </c>
      <c r="B5608" s="9" t="s">
        <v>38</v>
      </c>
      <c r="C5608" s="12" t="s">
        <v>6369</v>
      </c>
      <c r="D5608" s="5" t="s">
        <v>6370</v>
      </c>
      <c r="E5608" s="9" t="s">
        <v>6370</v>
      </c>
      <c r="F5608" s="5" t="s">
        <v>49</v>
      </c>
      <c r="G5608" s="5" t="s">
        <v>4</v>
      </c>
      <c r="H5608" s="5" t="s">
        <v>6378</v>
      </c>
      <c r="I5608" s="4" t="s">
        <v>6379</v>
      </c>
      <c r="J5608" s="5" t="s">
        <v>4</v>
      </c>
      <c r="K5608" s="5" t="s">
        <v>4</v>
      </c>
      <c r="L5608" s="5" t="s">
        <v>4</v>
      </c>
      <c r="M5608" s="5" t="s">
        <v>5</v>
      </c>
      <c r="N5608" s="5" t="s">
        <v>6380</v>
      </c>
      <c r="O5608" s="18">
        <v>44417</v>
      </c>
      <c r="P5608" s="5" t="s">
        <v>6376</v>
      </c>
      <c r="Q5608" s="19">
        <v>162166</v>
      </c>
      <c r="R5608" s="19">
        <v>162166</v>
      </c>
      <c r="S5608" s="19">
        <v>0</v>
      </c>
      <c r="T5608" s="19">
        <v>0</v>
      </c>
    </row>
    <row r="5609" spans="1:20" ht="29" outlineLevel="4" x14ac:dyDescent="0.35">
      <c r="A5609" s="9" t="s">
        <v>37</v>
      </c>
      <c r="B5609" s="9" t="s">
        <v>38</v>
      </c>
      <c r="C5609" s="12" t="s">
        <v>6369</v>
      </c>
      <c r="D5609" s="5" t="s">
        <v>6370</v>
      </c>
      <c r="E5609" s="9" t="s">
        <v>6370</v>
      </c>
      <c r="F5609" s="5" t="s">
        <v>49</v>
      </c>
      <c r="G5609" s="5" t="s">
        <v>4</v>
      </c>
      <c r="H5609" s="5" t="s">
        <v>6378</v>
      </c>
      <c r="I5609" s="4" t="s">
        <v>6379</v>
      </c>
      <c r="J5609" s="5" t="s">
        <v>4</v>
      </c>
      <c r="K5609" s="5" t="s">
        <v>4</v>
      </c>
      <c r="L5609" s="5" t="s">
        <v>4</v>
      </c>
      <c r="M5609" s="5" t="s">
        <v>5</v>
      </c>
      <c r="N5609" s="5" t="s">
        <v>6381</v>
      </c>
      <c r="O5609" s="18">
        <v>44641</v>
      </c>
      <c r="P5609" s="5" t="s">
        <v>7</v>
      </c>
      <c r="Q5609" s="19">
        <v>151982</v>
      </c>
      <c r="R5609" s="19">
        <v>151982</v>
      </c>
      <c r="S5609" s="19">
        <v>0</v>
      </c>
      <c r="T5609" s="19">
        <v>0</v>
      </c>
    </row>
    <row r="5610" spans="1:20" ht="29" outlineLevel="4" x14ac:dyDescent="0.35">
      <c r="A5610" s="9" t="s">
        <v>37</v>
      </c>
      <c r="B5610" s="9" t="s">
        <v>38</v>
      </c>
      <c r="C5610" s="12" t="s">
        <v>6369</v>
      </c>
      <c r="D5610" s="5" t="s">
        <v>6370</v>
      </c>
      <c r="E5610" s="9" t="s">
        <v>6370</v>
      </c>
      <c r="F5610" s="5" t="s">
        <v>49</v>
      </c>
      <c r="G5610" s="5" t="s">
        <v>4</v>
      </c>
      <c r="H5610" s="5" t="s">
        <v>6378</v>
      </c>
      <c r="I5610" s="4" t="s">
        <v>6379</v>
      </c>
      <c r="J5610" s="5" t="s">
        <v>4</v>
      </c>
      <c r="K5610" s="5" t="s">
        <v>4</v>
      </c>
      <c r="L5610" s="5" t="s">
        <v>4</v>
      </c>
      <c r="M5610" s="5" t="s">
        <v>5</v>
      </c>
      <c r="N5610" s="5" t="s">
        <v>6382</v>
      </c>
      <c r="O5610" s="18">
        <v>44680</v>
      </c>
      <c r="P5610" s="5" t="s">
        <v>7</v>
      </c>
      <c r="Q5610" s="19">
        <v>160819</v>
      </c>
      <c r="R5610" s="19">
        <v>160819</v>
      </c>
      <c r="S5610" s="19">
        <v>0</v>
      </c>
      <c r="T5610" s="19">
        <v>0</v>
      </c>
    </row>
    <row r="5611" spans="1:20" outlineLevel="3" x14ac:dyDescent="0.35">
      <c r="H5611" s="1" t="s">
        <v>11968</v>
      </c>
      <c r="O5611" s="18"/>
      <c r="Q5611" s="19">
        <f>SUBTOTAL(9,Q5607:Q5610)</f>
        <v>625694</v>
      </c>
      <c r="R5611" s="19">
        <f>SUBTOTAL(9,R5607:R5610)</f>
        <v>625694</v>
      </c>
      <c r="S5611" s="19">
        <f>SUBTOTAL(9,S5607:S5610)</f>
        <v>0</v>
      </c>
      <c r="T5611" s="19">
        <f>SUBTOTAL(9,T5607:T5610)</f>
        <v>0</v>
      </c>
    </row>
    <row r="5612" spans="1:20" ht="29" outlineLevel="4" x14ac:dyDescent="0.35">
      <c r="A5612" s="9" t="s">
        <v>37</v>
      </c>
      <c r="B5612" s="9" t="s">
        <v>38</v>
      </c>
      <c r="C5612" s="12" t="s">
        <v>6369</v>
      </c>
      <c r="D5612" s="5" t="s">
        <v>6370</v>
      </c>
      <c r="E5612" s="9" t="s">
        <v>6370</v>
      </c>
      <c r="F5612" s="5" t="s">
        <v>4</v>
      </c>
      <c r="G5612" s="5" t="s">
        <v>45</v>
      </c>
      <c r="H5612" s="5" t="s">
        <v>6385</v>
      </c>
      <c r="I5612" s="4" t="s">
        <v>6386</v>
      </c>
      <c r="J5612" s="5" t="s">
        <v>4</v>
      </c>
      <c r="K5612" s="5" t="s">
        <v>4</v>
      </c>
      <c r="L5612" s="5" t="s">
        <v>4</v>
      </c>
      <c r="M5612" s="5" t="s">
        <v>5</v>
      </c>
      <c r="N5612" s="5" t="s">
        <v>6383</v>
      </c>
      <c r="O5612" s="18">
        <v>44623</v>
      </c>
      <c r="P5612" s="5" t="s">
        <v>6384</v>
      </c>
      <c r="Q5612" s="19">
        <v>6393.75</v>
      </c>
      <c r="R5612" s="19">
        <v>0</v>
      </c>
      <c r="S5612" s="19">
        <v>6393.75</v>
      </c>
      <c r="T5612" s="19">
        <v>0</v>
      </c>
    </row>
    <row r="5613" spans="1:20" ht="29" outlineLevel="4" x14ac:dyDescent="0.35">
      <c r="A5613" s="9" t="s">
        <v>37</v>
      </c>
      <c r="B5613" s="9" t="s">
        <v>38</v>
      </c>
      <c r="C5613" s="12" t="s">
        <v>6369</v>
      </c>
      <c r="D5613" s="5" t="s">
        <v>6370</v>
      </c>
      <c r="E5613" s="9" t="s">
        <v>6370</v>
      </c>
      <c r="F5613" s="5" t="s">
        <v>4</v>
      </c>
      <c r="G5613" s="5" t="s">
        <v>45</v>
      </c>
      <c r="H5613" s="5" t="s">
        <v>6385</v>
      </c>
      <c r="I5613" s="4" t="s">
        <v>6386</v>
      </c>
      <c r="J5613" s="5" t="s">
        <v>4</v>
      </c>
      <c r="K5613" s="5" t="s">
        <v>4</v>
      </c>
      <c r="L5613" s="5" t="s">
        <v>4</v>
      </c>
      <c r="M5613" s="5" t="s">
        <v>5</v>
      </c>
      <c r="N5613" s="5" t="s">
        <v>6387</v>
      </c>
      <c r="O5613" s="18">
        <v>44719</v>
      </c>
      <c r="P5613" s="5" t="s">
        <v>7</v>
      </c>
      <c r="Q5613" s="19">
        <v>5912.19</v>
      </c>
      <c r="R5613" s="19">
        <v>0</v>
      </c>
      <c r="S5613" s="19">
        <v>5912.19</v>
      </c>
      <c r="T5613" s="19">
        <v>0</v>
      </c>
    </row>
    <row r="5614" spans="1:20" ht="29" outlineLevel="4" x14ac:dyDescent="0.35">
      <c r="A5614" s="9" t="s">
        <v>37</v>
      </c>
      <c r="B5614" s="9" t="s">
        <v>38</v>
      </c>
      <c r="C5614" s="12" t="s">
        <v>6369</v>
      </c>
      <c r="D5614" s="5" t="s">
        <v>6370</v>
      </c>
      <c r="E5614" s="9" t="s">
        <v>6370</v>
      </c>
      <c r="F5614" s="5" t="s">
        <v>49</v>
      </c>
      <c r="G5614" s="5" t="s">
        <v>4</v>
      </c>
      <c r="H5614" s="5" t="s">
        <v>6385</v>
      </c>
      <c r="I5614" s="4" t="s">
        <v>6386</v>
      </c>
      <c r="J5614" s="5" t="s">
        <v>4</v>
      </c>
      <c r="K5614" s="5" t="s">
        <v>4</v>
      </c>
      <c r="L5614" s="5" t="s">
        <v>4</v>
      </c>
      <c r="M5614" s="5" t="s">
        <v>5</v>
      </c>
      <c r="N5614" s="5" t="s">
        <v>6383</v>
      </c>
      <c r="O5614" s="18">
        <v>44623</v>
      </c>
      <c r="P5614" s="5" t="s">
        <v>6384</v>
      </c>
      <c r="Q5614" s="19">
        <v>102302.25</v>
      </c>
      <c r="R5614" s="19">
        <v>102302.25</v>
      </c>
      <c r="S5614" s="19">
        <v>0</v>
      </c>
      <c r="T5614" s="19">
        <v>0</v>
      </c>
    </row>
    <row r="5615" spans="1:20" ht="29" outlineLevel="4" x14ac:dyDescent="0.35">
      <c r="A5615" s="9" t="s">
        <v>37</v>
      </c>
      <c r="B5615" s="9" t="s">
        <v>38</v>
      </c>
      <c r="C5615" s="12" t="s">
        <v>6369</v>
      </c>
      <c r="D5615" s="5" t="s">
        <v>6370</v>
      </c>
      <c r="E5615" s="9" t="s">
        <v>6370</v>
      </c>
      <c r="F5615" s="5" t="s">
        <v>49</v>
      </c>
      <c r="G5615" s="5" t="s">
        <v>4</v>
      </c>
      <c r="H5615" s="5" t="s">
        <v>6385</v>
      </c>
      <c r="I5615" s="4" t="s">
        <v>6386</v>
      </c>
      <c r="J5615" s="5" t="s">
        <v>4</v>
      </c>
      <c r="K5615" s="5" t="s">
        <v>4</v>
      </c>
      <c r="L5615" s="5" t="s">
        <v>4</v>
      </c>
      <c r="M5615" s="5" t="s">
        <v>5</v>
      </c>
      <c r="N5615" s="5" t="s">
        <v>6387</v>
      </c>
      <c r="O5615" s="18">
        <v>44719</v>
      </c>
      <c r="P5615" s="5" t="s">
        <v>7</v>
      </c>
      <c r="Q5615" s="19">
        <v>94596.81</v>
      </c>
      <c r="R5615" s="19">
        <v>94596.81</v>
      </c>
      <c r="S5615" s="19">
        <v>0</v>
      </c>
      <c r="T5615" s="19">
        <v>0</v>
      </c>
    </row>
    <row r="5616" spans="1:20" outlineLevel="3" x14ac:dyDescent="0.35">
      <c r="H5616" s="1" t="s">
        <v>11969</v>
      </c>
      <c r="O5616" s="18"/>
      <c r="Q5616" s="19">
        <f>SUBTOTAL(9,Q5612:Q5615)</f>
        <v>209205</v>
      </c>
      <c r="R5616" s="19">
        <f>SUBTOTAL(9,R5612:R5615)</f>
        <v>196899.06</v>
      </c>
      <c r="S5616" s="19">
        <f>SUBTOTAL(9,S5612:S5615)</f>
        <v>12305.939999999999</v>
      </c>
      <c r="T5616" s="19">
        <f>SUBTOTAL(9,T5612:T5615)</f>
        <v>0</v>
      </c>
    </row>
    <row r="5617" spans="1:20" outlineLevel="2" x14ac:dyDescent="0.35">
      <c r="C5617" s="11" t="s">
        <v>10429</v>
      </c>
      <c r="O5617" s="18"/>
      <c r="Q5617" s="19">
        <f>SUBTOTAL(9,Q5602:Q5615)</f>
        <v>1024725</v>
      </c>
      <c r="R5617" s="19">
        <f>SUBTOTAL(9,R5602:R5615)</f>
        <v>1001252.0900000001</v>
      </c>
      <c r="S5617" s="19">
        <f>SUBTOTAL(9,S5602:S5615)</f>
        <v>23472.91</v>
      </c>
      <c r="T5617" s="19">
        <f>SUBTOTAL(9,T5602:T5615)</f>
        <v>0</v>
      </c>
    </row>
    <row r="5618" spans="1:20" outlineLevel="4" x14ac:dyDescent="0.35">
      <c r="A5618" s="9" t="s">
        <v>0</v>
      </c>
      <c r="B5618" s="9" t="s">
        <v>1</v>
      </c>
      <c r="C5618" s="12" t="s">
        <v>12431</v>
      </c>
      <c r="D5618" s="5" t="s">
        <v>6388</v>
      </c>
      <c r="E5618" s="9" t="s">
        <v>6388</v>
      </c>
      <c r="F5618" s="5" t="s">
        <v>4</v>
      </c>
      <c r="G5618" s="5" t="s">
        <v>12472</v>
      </c>
      <c r="H5618" s="5" t="s">
        <v>6391</v>
      </c>
      <c r="I5618" s="4" t="s">
        <v>6392</v>
      </c>
      <c r="J5618" s="5" t="s">
        <v>6389</v>
      </c>
      <c r="K5618" s="5" t="s">
        <v>4</v>
      </c>
      <c r="L5618" s="5" t="s">
        <v>4</v>
      </c>
      <c r="M5618" s="5" t="s">
        <v>5</v>
      </c>
      <c r="N5618" s="5" t="s">
        <v>6390</v>
      </c>
      <c r="O5618" s="18">
        <v>44656</v>
      </c>
      <c r="P5618" s="5" t="s">
        <v>7</v>
      </c>
      <c r="Q5618" s="19">
        <v>2251.6</v>
      </c>
      <c r="R5618" s="19">
        <v>0</v>
      </c>
      <c r="S5618" s="19">
        <v>2251.6</v>
      </c>
      <c r="T5618" s="19">
        <v>0</v>
      </c>
    </row>
    <row r="5619" spans="1:20" outlineLevel="3" x14ac:dyDescent="0.35">
      <c r="H5619" s="1" t="s">
        <v>11970</v>
      </c>
      <c r="O5619" s="18"/>
      <c r="Q5619" s="19">
        <f>SUBTOTAL(9,Q5618:Q5618)</f>
        <v>2251.6</v>
      </c>
      <c r="R5619" s="19">
        <f>SUBTOTAL(9,R5618:R5618)</f>
        <v>0</v>
      </c>
      <c r="S5619" s="19">
        <f>SUBTOTAL(9,S5618:S5618)</f>
        <v>2251.6</v>
      </c>
      <c r="T5619" s="19">
        <f>SUBTOTAL(9,T5618:T5618)</f>
        <v>0</v>
      </c>
    </row>
    <row r="5620" spans="1:20" outlineLevel="2" x14ac:dyDescent="0.35">
      <c r="C5620" s="11" t="s">
        <v>12432</v>
      </c>
      <c r="O5620" s="18"/>
      <c r="Q5620" s="19">
        <f>SUBTOTAL(9,Q5618:Q5618)</f>
        <v>2251.6</v>
      </c>
      <c r="R5620" s="19">
        <f>SUBTOTAL(9,R5618:R5618)</f>
        <v>0</v>
      </c>
      <c r="S5620" s="19">
        <f>SUBTOTAL(9,S5618:S5618)</f>
        <v>2251.6</v>
      </c>
      <c r="T5620" s="19">
        <f>SUBTOTAL(9,T5618:T5618)</f>
        <v>0</v>
      </c>
    </row>
    <row r="5621" spans="1:20" outlineLevel="4" x14ac:dyDescent="0.35">
      <c r="A5621" s="9" t="s">
        <v>104</v>
      </c>
      <c r="B5621" s="9" t="s">
        <v>105</v>
      </c>
      <c r="C5621" s="12" t="s">
        <v>12433</v>
      </c>
      <c r="D5621" s="5" t="s">
        <v>6393</v>
      </c>
      <c r="E5621" s="9" t="s">
        <v>6393</v>
      </c>
      <c r="F5621" s="5" t="s">
        <v>4</v>
      </c>
      <c r="G5621" s="5" t="s">
        <v>334</v>
      </c>
      <c r="H5621" s="5" t="s">
        <v>336</v>
      </c>
      <c r="I5621" s="4" t="s">
        <v>12505</v>
      </c>
      <c r="J5621" s="5" t="s">
        <v>4</v>
      </c>
      <c r="K5621" s="5" t="s">
        <v>4</v>
      </c>
      <c r="L5621" s="5" t="s">
        <v>4</v>
      </c>
      <c r="M5621" s="5" t="s">
        <v>5</v>
      </c>
      <c r="N5621" s="5" t="s">
        <v>6394</v>
      </c>
      <c r="O5621" s="18">
        <v>44524</v>
      </c>
      <c r="P5621" s="5" t="s">
        <v>6395</v>
      </c>
      <c r="Q5621" s="19">
        <v>2822173</v>
      </c>
      <c r="R5621" s="19">
        <v>0</v>
      </c>
      <c r="S5621" s="19">
        <v>2822173</v>
      </c>
      <c r="T5621" s="19">
        <v>0</v>
      </c>
    </row>
    <row r="5622" spans="1:20" outlineLevel="3" x14ac:dyDescent="0.35">
      <c r="H5622" s="1" t="s">
        <v>10981</v>
      </c>
      <c r="O5622" s="18"/>
      <c r="Q5622" s="19">
        <f>SUBTOTAL(9,Q5621:Q5621)</f>
        <v>2822173</v>
      </c>
      <c r="R5622" s="19">
        <f>SUBTOTAL(9,R5621:R5621)</f>
        <v>0</v>
      </c>
      <c r="S5622" s="19">
        <f>SUBTOTAL(9,S5621:S5621)</f>
        <v>2822173</v>
      </c>
      <c r="T5622" s="19">
        <f>SUBTOTAL(9,T5621:T5621)</f>
        <v>0</v>
      </c>
    </row>
    <row r="5623" spans="1:20" outlineLevel="2" x14ac:dyDescent="0.35">
      <c r="C5623" s="11" t="s">
        <v>12434</v>
      </c>
      <c r="O5623" s="18"/>
      <c r="Q5623" s="19">
        <f>SUBTOTAL(9,Q5621:Q5621)</f>
        <v>2822173</v>
      </c>
      <c r="R5623" s="19">
        <f>SUBTOTAL(9,R5621:R5621)</f>
        <v>0</v>
      </c>
      <c r="S5623" s="19">
        <f>SUBTOTAL(9,S5621:S5621)</f>
        <v>2822173</v>
      </c>
      <c r="T5623" s="19">
        <f>SUBTOTAL(9,T5621:T5621)</f>
        <v>0</v>
      </c>
    </row>
    <row r="5624" spans="1:20" ht="29" outlineLevel="4" x14ac:dyDescent="0.35">
      <c r="A5624" s="9" t="s">
        <v>97</v>
      </c>
      <c r="B5624" s="9" t="s">
        <v>98</v>
      </c>
      <c r="C5624" s="12" t="s">
        <v>6396</v>
      </c>
      <c r="D5624" s="5" t="s">
        <v>6397</v>
      </c>
      <c r="E5624" s="9" t="s">
        <v>6397</v>
      </c>
      <c r="F5624" s="5" t="s">
        <v>4</v>
      </c>
      <c r="G5624" s="5" t="s">
        <v>1006</v>
      </c>
      <c r="H5624" s="5" t="s">
        <v>6400</v>
      </c>
      <c r="I5624" s="4" t="s">
        <v>6401</v>
      </c>
      <c r="J5624" s="5" t="s">
        <v>4</v>
      </c>
      <c r="K5624" s="5" t="s">
        <v>4</v>
      </c>
      <c r="L5624" s="5" t="s">
        <v>4</v>
      </c>
      <c r="M5624" s="5" t="s">
        <v>5</v>
      </c>
      <c r="N5624" s="5" t="s">
        <v>6398</v>
      </c>
      <c r="O5624" s="18">
        <v>44603</v>
      </c>
      <c r="P5624" s="5" t="s">
        <v>6399</v>
      </c>
      <c r="Q5624" s="19">
        <v>661660.77</v>
      </c>
      <c r="R5624" s="19">
        <v>0</v>
      </c>
      <c r="S5624" s="19">
        <v>661660.77</v>
      </c>
      <c r="T5624" s="19">
        <v>0</v>
      </c>
    </row>
    <row r="5625" spans="1:20" outlineLevel="3" x14ac:dyDescent="0.35">
      <c r="H5625" s="1" t="s">
        <v>11971</v>
      </c>
      <c r="O5625" s="18"/>
      <c r="Q5625" s="19">
        <f>SUBTOTAL(9,Q5624:Q5624)</f>
        <v>661660.77</v>
      </c>
      <c r="R5625" s="19">
        <f>SUBTOTAL(9,R5624:R5624)</f>
        <v>0</v>
      </c>
      <c r="S5625" s="19">
        <f>SUBTOTAL(9,S5624:S5624)</f>
        <v>661660.77</v>
      </c>
      <c r="T5625" s="19">
        <f>SUBTOTAL(9,T5624:T5624)</f>
        <v>0</v>
      </c>
    </row>
    <row r="5626" spans="1:20" outlineLevel="2" x14ac:dyDescent="0.35">
      <c r="C5626" s="11" t="s">
        <v>10430</v>
      </c>
      <c r="O5626" s="18"/>
      <c r="Q5626" s="19">
        <f>SUBTOTAL(9,Q5624:Q5624)</f>
        <v>661660.77</v>
      </c>
      <c r="R5626" s="19">
        <f>SUBTOTAL(9,R5624:R5624)</f>
        <v>0</v>
      </c>
      <c r="S5626" s="19">
        <f>SUBTOTAL(9,S5624:S5624)</f>
        <v>661660.77</v>
      </c>
      <c r="T5626" s="19">
        <f>SUBTOTAL(9,T5624:T5624)</f>
        <v>0</v>
      </c>
    </row>
    <row r="5627" spans="1:20" ht="29" outlineLevel="4" x14ac:dyDescent="0.35">
      <c r="A5627" s="9" t="s">
        <v>74</v>
      </c>
      <c r="B5627" s="9" t="s">
        <v>75</v>
      </c>
      <c r="C5627" s="12" t="s">
        <v>6402</v>
      </c>
      <c r="D5627" s="5" t="s">
        <v>6403</v>
      </c>
      <c r="E5627" s="9" t="s">
        <v>6403</v>
      </c>
      <c r="F5627" s="5" t="s">
        <v>77</v>
      </c>
      <c r="G5627" s="5" t="s">
        <v>4</v>
      </c>
      <c r="H5627" s="5" t="s">
        <v>6406</v>
      </c>
      <c r="I5627" s="4" t="s">
        <v>6407</v>
      </c>
      <c r="J5627" s="5" t="s">
        <v>4</v>
      </c>
      <c r="K5627" s="5" t="s">
        <v>4</v>
      </c>
      <c r="L5627" s="5" t="s">
        <v>4</v>
      </c>
      <c r="M5627" s="5" t="s">
        <v>5</v>
      </c>
      <c r="N5627" s="5" t="s">
        <v>6404</v>
      </c>
      <c r="O5627" s="18">
        <v>44536</v>
      </c>
      <c r="P5627" s="5" t="s">
        <v>6405</v>
      </c>
      <c r="Q5627" s="19">
        <f>51263.1+0.9</f>
        <v>51264</v>
      </c>
      <c r="R5627" s="19">
        <f>51263.1+0.9</f>
        <v>51264</v>
      </c>
      <c r="S5627" s="19">
        <v>0</v>
      </c>
      <c r="T5627" s="19">
        <v>0</v>
      </c>
    </row>
    <row r="5628" spans="1:20" outlineLevel="3" x14ac:dyDescent="0.35">
      <c r="H5628" s="1" t="s">
        <v>11972</v>
      </c>
      <c r="O5628" s="18"/>
      <c r="Q5628" s="19">
        <f>SUBTOTAL(9,Q5627:Q5627)</f>
        <v>51264</v>
      </c>
      <c r="R5628" s="19">
        <f>SUBTOTAL(9,R5627:R5627)</f>
        <v>51264</v>
      </c>
      <c r="S5628" s="19">
        <f>SUBTOTAL(9,S5627:S5627)</f>
        <v>0</v>
      </c>
      <c r="T5628" s="19">
        <f>SUBTOTAL(9,T5627:T5627)</f>
        <v>0</v>
      </c>
    </row>
    <row r="5629" spans="1:20" ht="29" outlineLevel="4" x14ac:dyDescent="0.35">
      <c r="A5629" s="9" t="s">
        <v>74</v>
      </c>
      <c r="B5629" s="9" t="s">
        <v>75</v>
      </c>
      <c r="C5629" s="12" t="s">
        <v>6402</v>
      </c>
      <c r="D5629" s="5" t="s">
        <v>6403</v>
      </c>
      <c r="E5629" s="9" t="s">
        <v>6403</v>
      </c>
      <c r="F5629" s="5" t="s">
        <v>77</v>
      </c>
      <c r="G5629" s="5" t="s">
        <v>4</v>
      </c>
      <c r="H5629" s="5" t="s">
        <v>6410</v>
      </c>
      <c r="I5629" s="4" t="s">
        <v>6407</v>
      </c>
      <c r="J5629" s="5" t="s">
        <v>4</v>
      </c>
      <c r="K5629" s="5" t="s">
        <v>4</v>
      </c>
      <c r="L5629" s="5" t="s">
        <v>4</v>
      </c>
      <c r="M5629" s="5" t="s">
        <v>5</v>
      </c>
      <c r="N5629" s="5" t="s">
        <v>6408</v>
      </c>
      <c r="O5629" s="18">
        <v>44588</v>
      </c>
      <c r="P5629" s="5" t="s">
        <v>6409</v>
      </c>
      <c r="Q5629" s="19">
        <v>18572</v>
      </c>
      <c r="R5629" s="19">
        <v>18572</v>
      </c>
      <c r="S5629" s="19">
        <v>0</v>
      </c>
      <c r="T5629" s="19">
        <v>0</v>
      </c>
    </row>
    <row r="5630" spans="1:20" outlineLevel="3" x14ac:dyDescent="0.35">
      <c r="H5630" s="1" t="s">
        <v>11973</v>
      </c>
      <c r="O5630" s="18"/>
      <c r="Q5630" s="19">
        <f>SUBTOTAL(9,Q5629:Q5629)</f>
        <v>18572</v>
      </c>
      <c r="R5630" s="19">
        <f>SUBTOTAL(9,R5629:R5629)</f>
        <v>18572</v>
      </c>
      <c r="S5630" s="19">
        <f>SUBTOTAL(9,S5629:S5629)</f>
        <v>0</v>
      </c>
      <c r="T5630" s="19">
        <f>SUBTOTAL(9,T5629:T5629)</f>
        <v>0</v>
      </c>
    </row>
    <row r="5631" spans="1:20" ht="29" outlineLevel="4" x14ac:dyDescent="0.35">
      <c r="A5631" s="9" t="s">
        <v>74</v>
      </c>
      <c r="B5631" s="9" t="s">
        <v>75</v>
      </c>
      <c r="C5631" s="12" t="s">
        <v>6402</v>
      </c>
      <c r="D5631" s="5" t="s">
        <v>6403</v>
      </c>
      <c r="E5631" s="9" t="s">
        <v>6403</v>
      </c>
      <c r="F5631" s="5" t="s">
        <v>77</v>
      </c>
      <c r="G5631" s="5" t="s">
        <v>4</v>
      </c>
      <c r="H5631" s="5" t="s">
        <v>6412</v>
      </c>
      <c r="I5631" s="4" t="s">
        <v>6407</v>
      </c>
      <c r="J5631" s="5" t="s">
        <v>4</v>
      </c>
      <c r="K5631" s="5" t="s">
        <v>4</v>
      </c>
      <c r="L5631" s="5" t="s">
        <v>4</v>
      </c>
      <c r="M5631" s="5" t="s">
        <v>5</v>
      </c>
      <c r="N5631" s="5" t="s">
        <v>6411</v>
      </c>
      <c r="O5631" s="18">
        <v>44588</v>
      </c>
      <c r="P5631" s="5" t="s">
        <v>6409</v>
      </c>
      <c r="Q5631" s="19">
        <v>36617</v>
      </c>
      <c r="R5631" s="19">
        <v>36617</v>
      </c>
      <c r="S5631" s="19">
        <v>0</v>
      </c>
      <c r="T5631" s="19">
        <v>0</v>
      </c>
    </row>
    <row r="5632" spans="1:20" ht="29" outlineLevel="4" x14ac:dyDescent="0.35">
      <c r="A5632" s="9" t="s">
        <v>74</v>
      </c>
      <c r="B5632" s="9" t="s">
        <v>75</v>
      </c>
      <c r="C5632" s="12" t="s">
        <v>6402</v>
      </c>
      <c r="D5632" s="5" t="s">
        <v>6403</v>
      </c>
      <c r="E5632" s="9" t="s">
        <v>6403</v>
      </c>
      <c r="F5632" s="5" t="s">
        <v>77</v>
      </c>
      <c r="G5632" s="5" t="s">
        <v>4</v>
      </c>
      <c r="H5632" s="5" t="s">
        <v>6412</v>
      </c>
      <c r="I5632" s="4" t="s">
        <v>6407</v>
      </c>
      <c r="J5632" s="5" t="s">
        <v>4</v>
      </c>
      <c r="K5632" s="5" t="s">
        <v>4</v>
      </c>
      <c r="L5632" s="5" t="s">
        <v>4</v>
      </c>
      <c r="M5632" s="5" t="s">
        <v>5</v>
      </c>
      <c r="N5632" s="5" t="s">
        <v>6413</v>
      </c>
      <c r="O5632" s="18">
        <v>44704</v>
      </c>
      <c r="P5632" s="5" t="s">
        <v>6414</v>
      </c>
      <c r="Q5632" s="19">
        <v>34804</v>
      </c>
      <c r="R5632" s="19">
        <v>34804</v>
      </c>
      <c r="S5632" s="19">
        <v>0</v>
      </c>
      <c r="T5632" s="19">
        <v>0</v>
      </c>
    </row>
    <row r="5633" spans="1:20" outlineLevel="3" x14ac:dyDescent="0.35">
      <c r="H5633" s="1" t="s">
        <v>11974</v>
      </c>
      <c r="O5633" s="18"/>
      <c r="Q5633" s="19">
        <f>SUBTOTAL(9,Q5631:Q5632)</f>
        <v>71421</v>
      </c>
      <c r="R5633" s="19">
        <f>SUBTOTAL(9,R5631:R5632)</f>
        <v>71421</v>
      </c>
      <c r="S5633" s="19">
        <f>SUBTOTAL(9,S5631:S5632)</f>
        <v>0</v>
      </c>
      <c r="T5633" s="19">
        <f>SUBTOTAL(9,T5631:T5632)</f>
        <v>0</v>
      </c>
    </row>
    <row r="5634" spans="1:20" outlineLevel="4" x14ac:dyDescent="0.35">
      <c r="A5634" s="9" t="s">
        <v>104</v>
      </c>
      <c r="B5634" s="9" t="s">
        <v>105</v>
      </c>
      <c r="C5634" s="12" t="s">
        <v>6402</v>
      </c>
      <c r="D5634" s="5" t="s">
        <v>6415</v>
      </c>
      <c r="E5634" s="9" t="s">
        <v>6415</v>
      </c>
      <c r="F5634" s="5" t="s">
        <v>4</v>
      </c>
      <c r="G5634" s="5" t="s">
        <v>106</v>
      </c>
      <c r="H5634" s="5" t="s">
        <v>108</v>
      </c>
      <c r="I5634" s="20" t="s">
        <v>12479</v>
      </c>
      <c r="J5634" s="5" t="s">
        <v>4</v>
      </c>
      <c r="K5634" s="5" t="s">
        <v>4</v>
      </c>
      <c r="L5634" s="5" t="s">
        <v>4</v>
      </c>
      <c r="M5634" s="5" t="s">
        <v>5</v>
      </c>
      <c r="N5634" s="5" t="s">
        <v>6416</v>
      </c>
      <c r="O5634" s="18">
        <v>44524</v>
      </c>
      <c r="P5634" s="5" t="s">
        <v>7</v>
      </c>
      <c r="Q5634" s="19">
        <v>84275</v>
      </c>
      <c r="R5634" s="19">
        <v>0</v>
      </c>
      <c r="S5634" s="19">
        <v>84275</v>
      </c>
      <c r="T5634" s="19">
        <v>0</v>
      </c>
    </row>
    <row r="5635" spans="1:20" outlineLevel="3" x14ac:dyDescent="0.35">
      <c r="H5635" s="1" t="s">
        <v>10932</v>
      </c>
      <c r="O5635" s="18"/>
      <c r="Q5635" s="19">
        <f>SUBTOTAL(9,Q5634:Q5634)</f>
        <v>84275</v>
      </c>
      <c r="R5635" s="19">
        <f>SUBTOTAL(9,R5634:R5634)</f>
        <v>0</v>
      </c>
      <c r="S5635" s="19">
        <f>SUBTOTAL(9,S5634:S5634)</f>
        <v>84275</v>
      </c>
      <c r="T5635" s="19">
        <f>SUBTOTAL(9,T5634:T5634)</f>
        <v>0</v>
      </c>
    </row>
    <row r="5636" spans="1:20" outlineLevel="4" x14ac:dyDescent="0.35">
      <c r="A5636" s="9" t="s">
        <v>104</v>
      </c>
      <c r="B5636" s="9" t="s">
        <v>105</v>
      </c>
      <c r="C5636" s="12" t="s">
        <v>6402</v>
      </c>
      <c r="D5636" s="5" t="s">
        <v>6415</v>
      </c>
      <c r="E5636" s="9" t="s">
        <v>6415</v>
      </c>
      <c r="F5636" s="5" t="s">
        <v>4</v>
      </c>
      <c r="G5636" s="5" t="s">
        <v>106</v>
      </c>
      <c r="H5636" s="5" t="s">
        <v>109</v>
      </c>
      <c r="I5636" s="20" t="s">
        <v>12480</v>
      </c>
      <c r="J5636" s="5" t="s">
        <v>4</v>
      </c>
      <c r="K5636" s="5" t="s">
        <v>4</v>
      </c>
      <c r="L5636" s="5" t="s">
        <v>4</v>
      </c>
      <c r="M5636" s="5" t="s">
        <v>5</v>
      </c>
      <c r="N5636" s="5" t="s">
        <v>6416</v>
      </c>
      <c r="O5636" s="18">
        <v>44524</v>
      </c>
      <c r="P5636" s="5" t="s">
        <v>7</v>
      </c>
      <c r="Q5636" s="19">
        <v>74756</v>
      </c>
      <c r="R5636" s="19">
        <v>0</v>
      </c>
      <c r="S5636" s="19">
        <v>74756</v>
      </c>
      <c r="T5636" s="19">
        <v>0</v>
      </c>
    </row>
    <row r="5637" spans="1:20" outlineLevel="3" x14ac:dyDescent="0.35">
      <c r="H5637" s="1" t="s">
        <v>10933</v>
      </c>
      <c r="O5637" s="18"/>
      <c r="Q5637" s="19">
        <f>SUBTOTAL(9,Q5636:Q5636)</f>
        <v>74756</v>
      </c>
      <c r="R5637" s="19">
        <f>SUBTOTAL(9,R5636:R5636)</f>
        <v>0</v>
      </c>
      <c r="S5637" s="19">
        <f>SUBTOTAL(9,S5636:S5636)</f>
        <v>74756</v>
      </c>
      <c r="T5637" s="19">
        <f>SUBTOTAL(9,T5636:T5636)</f>
        <v>0</v>
      </c>
    </row>
    <row r="5638" spans="1:20" outlineLevel="4" x14ac:dyDescent="0.35">
      <c r="A5638" s="9" t="s">
        <v>104</v>
      </c>
      <c r="B5638" s="9" t="s">
        <v>105</v>
      </c>
      <c r="C5638" s="12" t="s">
        <v>6402</v>
      </c>
      <c r="D5638" s="5" t="s">
        <v>6415</v>
      </c>
      <c r="E5638" s="9" t="s">
        <v>6415</v>
      </c>
      <c r="F5638" s="5" t="s">
        <v>4</v>
      </c>
      <c r="G5638" s="5" t="s">
        <v>106</v>
      </c>
      <c r="H5638" s="5" t="s">
        <v>110</v>
      </c>
      <c r="I5638" s="20" t="s">
        <v>12481</v>
      </c>
      <c r="J5638" s="5" t="s">
        <v>4</v>
      </c>
      <c r="K5638" s="5" t="s">
        <v>4</v>
      </c>
      <c r="L5638" s="5" t="s">
        <v>4</v>
      </c>
      <c r="M5638" s="5" t="s">
        <v>5</v>
      </c>
      <c r="N5638" s="5" t="s">
        <v>6416</v>
      </c>
      <c r="O5638" s="18">
        <v>44524</v>
      </c>
      <c r="P5638" s="5" t="s">
        <v>7</v>
      </c>
      <c r="Q5638" s="19">
        <v>13997</v>
      </c>
      <c r="R5638" s="19">
        <v>0</v>
      </c>
      <c r="S5638" s="19">
        <v>13997</v>
      </c>
      <c r="T5638" s="19">
        <v>0</v>
      </c>
    </row>
    <row r="5639" spans="1:20" outlineLevel="3" x14ac:dyDescent="0.35">
      <c r="H5639" s="1" t="s">
        <v>10934</v>
      </c>
      <c r="O5639" s="18"/>
      <c r="Q5639" s="19">
        <f>SUBTOTAL(9,Q5638:Q5638)</f>
        <v>13997</v>
      </c>
      <c r="R5639" s="19">
        <f>SUBTOTAL(9,R5638:R5638)</f>
        <v>0</v>
      </c>
      <c r="S5639" s="19">
        <f>SUBTOTAL(9,S5638:S5638)</f>
        <v>13997</v>
      </c>
      <c r="T5639" s="19">
        <f>SUBTOTAL(9,T5638:T5638)</f>
        <v>0</v>
      </c>
    </row>
    <row r="5640" spans="1:20" outlineLevel="2" x14ac:dyDescent="0.35">
      <c r="C5640" s="11" t="s">
        <v>10431</v>
      </c>
      <c r="O5640" s="18"/>
      <c r="Q5640" s="19">
        <f>SUBTOTAL(9,Q5627:Q5638)</f>
        <v>314285</v>
      </c>
      <c r="R5640" s="19">
        <f>SUBTOTAL(9,R5627:R5638)</f>
        <v>141257</v>
      </c>
      <c r="S5640" s="19">
        <f>SUBTOTAL(9,S5627:S5638)</f>
        <v>173028</v>
      </c>
      <c r="T5640" s="19">
        <f>SUBTOTAL(9,T5627:T5638)</f>
        <v>0</v>
      </c>
    </row>
    <row r="5641" spans="1:20" ht="29" outlineLevel="4" x14ac:dyDescent="0.35">
      <c r="A5641" s="9" t="s">
        <v>37</v>
      </c>
      <c r="B5641" s="9" t="s">
        <v>38</v>
      </c>
      <c r="C5641" s="12" t="s">
        <v>12435</v>
      </c>
      <c r="D5641" s="5" t="s">
        <v>6417</v>
      </c>
      <c r="E5641" s="9" t="s">
        <v>6417</v>
      </c>
      <c r="F5641" s="5" t="s">
        <v>4</v>
      </c>
      <c r="G5641" s="5" t="s">
        <v>45</v>
      </c>
      <c r="H5641" s="5" t="s">
        <v>6419</v>
      </c>
      <c r="I5641" s="4" t="s">
        <v>6420</v>
      </c>
      <c r="J5641" s="5" t="s">
        <v>4</v>
      </c>
      <c r="K5641" s="5" t="s">
        <v>4</v>
      </c>
      <c r="L5641" s="5" t="s">
        <v>4</v>
      </c>
      <c r="M5641" s="5" t="s">
        <v>5</v>
      </c>
      <c r="N5641" s="5" t="s">
        <v>6418</v>
      </c>
      <c r="O5641" s="18">
        <v>44427</v>
      </c>
      <c r="P5641" s="5" t="s">
        <v>7</v>
      </c>
      <c r="Q5641" s="19">
        <v>10377.99</v>
      </c>
      <c r="R5641" s="19">
        <v>0</v>
      </c>
      <c r="S5641" s="19">
        <v>10377.99</v>
      </c>
      <c r="T5641" s="19">
        <v>0</v>
      </c>
    </row>
    <row r="5642" spans="1:20" ht="29" outlineLevel="4" x14ac:dyDescent="0.35">
      <c r="A5642" s="9" t="s">
        <v>37</v>
      </c>
      <c r="B5642" s="9" t="s">
        <v>38</v>
      </c>
      <c r="C5642" s="12" t="s">
        <v>12435</v>
      </c>
      <c r="D5642" s="5" t="s">
        <v>6417</v>
      </c>
      <c r="E5642" s="9" t="s">
        <v>6417</v>
      </c>
      <c r="F5642" s="5" t="s">
        <v>49</v>
      </c>
      <c r="G5642" s="5" t="s">
        <v>4</v>
      </c>
      <c r="H5642" s="5" t="s">
        <v>6419</v>
      </c>
      <c r="I5642" s="4" t="s">
        <v>6420</v>
      </c>
      <c r="J5642" s="5" t="s">
        <v>4</v>
      </c>
      <c r="K5642" s="5" t="s">
        <v>4</v>
      </c>
      <c r="L5642" s="5" t="s">
        <v>4</v>
      </c>
      <c r="M5642" s="5" t="s">
        <v>5</v>
      </c>
      <c r="N5642" s="5" t="s">
        <v>6418</v>
      </c>
      <c r="O5642" s="18">
        <v>44427</v>
      </c>
      <c r="P5642" s="5" t="s">
        <v>7</v>
      </c>
      <c r="Q5642" s="19">
        <v>166052.01</v>
      </c>
      <c r="R5642" s="19">
        <v>166052.01</v>
      </c>
      <c r="S5642" s="19">
        <v>0</v>
      </c>
      <c r="T5642" s="19">
        <v>0</v>
      </c>
    </row>
    <row r="5643" spans="1:20" outlineLevel="3" x14ac:dyDescent="0.35">
      <c r="H5643" s="1" t="s">
        <v>11975</v>
      </c>
      <c r="O5643" s="18"/>
      <c r="Q5643" s="19">
        <f>SUBTOTAL(9,Q5641:Q5642)</f>
        <v>176430</v>
      </c>
      <c r="R5643" s="19">
        <f>SUBTOTAL(9,R5641:R5642)</f>
        <v>166052.01</v>
      </c>
      <c r="S5643" s="19">
        <f>SUBTOTAL(9,S5641:S5642)</f>
        <v>10377.99</v>
      </c>
      <c r="T5643" s="19">
        <f>SUBTOTAL(9,T5641:T5642)</f>
        <v>0</v>
      </c>
    </row>
    <row r="5644" spans="1:20" ht="29" outlineLevel="4" x14ac:dyDescent="0.35">
      <c r="A5644" s="9" t="s">
        <v>37</v>
      </c>
      <c r="B5644" s="9" t="s">
        <v>38</v>
      </c>
      <c r="C5644" s="12" t="s">
        <v>12435</v>
      </c>
      <c r="D5644" s="5" t="s">
        <v>6417</v>
      </c>
      <c r="E5644" s="9" t="s">
        <v>6417</v>
      </c>
      <c r="F5644" s="5" t="s">
        <v>49</v>
      </c>
      <c r="G5644" s="5" t="s">
        <v>4</v>
      </c>
      <c r="H5644" s="5" t="s">
        <v>6422</v>
      </c>
      <c r="I5644" s="4" t="s">
        <v>6423</v>
      </c>
      <c r="J5644" s="5" t="s">
        <v>4</v>
      </c>
      <c r="K5644" s="5" t="s">
        <v>4</v>
      </c>
      <c r="L5644" s="5" t="s">
        <v>4</v>
      </c>
      <c r="M5644" s="5" t="s">
        <v>5</v>
      </c>
      <c r="N5644" s="5" t="s">
        <v>6421</v>
      </c>
      <c r="O5644" s="18">
        <v>44424</v>
      </c>
      <c r="P5644" s="5" t="s">
        <v>7</v>
      </c>
      <c r="Q5644" s="19">
        <v>69625</v>
      </c>
      <c r="R5644" s="19">
        <v>69625</v>
      </c>
      <c r="S5644" s="19">
        <v>0</v>
      </c>
      <c r="T5644" s="19">
        <v>0</v>
      </c>
    </row>
    <row r="5645" spans="1:20" ht="29" outlineLevel="4" x14ac:dyDescent="0.35">
      <c r="A5645" s="9" t="s">
        <v>37</v>
      </c>
      <c r="B5645" s="9" t="s">
        <v>38</v>
      </c>
      <c r="C5645" s="12" t="s">
        <v>12435</v>
      </c>
      <c r="D5645" s="5" t="s">
        <v>6417</v>
      </c>
      <c r="E5645" s="9" t="s">
        <v>6417</v>
      </c>
      <c r="F5645" s="5" t="s">
        <v>49</v>
      </c>
      <c r="G5645" s="5" t="s">
        <v>4</v>
      </c>
      <c r="H5645" s="5" t="s">
        <v>6422</v>
      </c>
      <c r="I5645" s="4" t="s">
        <v>6423</v>
      </c>
      <c r="J5645" s="5" t="s">
        <v>4</v>
      </c>
      <c r="K5645" s="5" t="s">
        <v>4</v>
      </c>
      <c r="L5645" s="5" t="s">
        <v>4</v>
      </c>
      <c r="M5645" s="5" t="s">
        <v>5</v>
      </c>
      <c r="N5645" s="5" t="s">
        <v>6424</v>
      </c>
      <c r="O5645" s="18">
        <v>44678</v>
      </c>
      <c r="P5645" s="5" t="s">
        <v>7</v>
      </c>
      <c r="Q5645" s="19">
        <v>262689</v>
      </c>
      <c r="R5645" s="19">
        <v>262689</v>
      </c>
      <c r="S5645" s="19">
        <v>0</v>
      </c>
      <c r="T5645" s="19">
        <v>0</v>
      </c>
    </row>
    <row r="5646" spans="1:20" ht="29" outlineLevel="4" x14ac:dyDescent="0.35">
      <c r="A5646" s="9" t="s">
        <v>37</v>
      </c>
      <c r="B5646" s="9" t="s">
        <v>38</v>
      </c>
      <c r="C5646" s="12" t="s">
        <v>12435</v>
      </c>
      <c r="D5646" s="5" t="s">
        <v>6417</v>
      </c>
      <c r="E5646" s="9" t="s">
        <v>6417</v>
      </c>
      <c r="F5646" s="5" t="s">
        <v>49</v>
      </c>
      <c r="G5646" s="5" t="s">
        <v>4</v>
      </c>
      <c r="H5646" s="5" t="s">
        <v>6422</v>
      </c>
      <c r="I5646" s="4" t="s">
        <v>6423</v>
      </c>
      <c r="J5646" s="5" t="s">
        <v>4</v>
      </c>
      <c r="K5646" s="5" t="s">
        <v>4</v>
      </c>
      <c r="L5646" s="5" t="s">
        <v>4</v>
      </c>
      <c r="M5646" s="5" t="s">
        <v>5</v>
      </c>
      <c r="N5646" s="5" t="s">
        <v>6425</v>
      </c>
      <c r="O5646" s="18">
        <v>44725</v>
      </c>
      <c r="P5646" s="5" t="s">
        <v>7</v>
      </c>
      <c r="Q5646" s="19">
        <v>55734</v>
      </c>
      <c r="R5646" s="19">
        <v>55734</v>
      </c>
      <c r="S5646" s="19">
        <v>0</v>
      </c>
      <c r="T5646" s="19">
        <v>0</v>
      </c>
    </row>
    <row r="5647" spans="1:20" outlineLevel="3" x14ac:dyDescent="0.35">
      <c r="H5647" s="1" t="s">
        <v>11976</v>
      </c>
      <c r="O5647" s="18"/>
      <c r="Q5647" s="19">
        <f>SUBTOTAL(9,Q5644:Q5646)</f>
        <v>388048</v>
      </c>
      <c r="R5647" s="19">
        <f>SUBTOTAL(9,R5644:R5646)</f>
        <v>388048</v>
      </c>
      <c r="S5647" s="19">
        <f>SUBTOTAL(9,S5644:S5646)</f>
        <v>0</v>
      </c>
      <c r="T5647" s="19">
        <f>SUBTOTAL(9,T5644:T5646)</f>
        <v>0</v>
      </c>
    </row>
    <row r="5648" spans="1:20" ht="29" outlineLevel="4" x14ac:dyDescent="0.35">
      <c r="A5648" s="9" t="s">
        <v>37</v>
      </c>
      <c r="B5648" s="9" t="s">
        <v>38</v>
      </c>
      <c r="C5648" s="12" t="s">
        <v>12435</v>
      </c>
      <c r="D5648" s="5" t="s">
        <v>6417</v>
      </c>
      <c r="E5648" s="9" t="s">
        <v>6417</v>
      </c>
      <c r="F5648" s="5" t="s">
        <v>4</v>
      </c>
      <c r="G5648" s="5" t="s">
        <v>45</v>
      </c>
      <c r="H5648" s="5" t="s">
        <v>6427</v>
      </c>
      <c r="I5648" s="4" t="s">
        <v>6428</v>
      </c>
      <c r="J5648" s="5" t="s">
        <v>4</v>
      </c>
      <c r="K5648" s="5" t="s">
        <v>4</v>
      </c>
      <c r="L5648" s="5" t="s">
        <v>4</v>
      </c>
      <c r="M5648" s="5" t="s">
        <v>5</v>
      </c>
      <c r="N5648" s="5" t="s">
        <v>6426</v>
      </c>
      <c r="O5648" s="18">
        <v>44678</v>
      </c>
      <c r="P5648" s="5" t="s">
        <v>7</v>
      </c>
      <c r="Q5648" s="19">
        <v>1756.42</v>
      </c>
      <c r="R5648" s="19">
        <v>0</v>
      </c>
      <c r="S5648" s="19">
        <v>1756.42</v>
      </c>
      <c r="T5648" s="19">
        <v>0</v>
      </c>
    </row>
    <row r="5649" spans="1:20" ht="29" outlineLevel="4" x14ac:dyDescent="0.35">
      <c r="A5649" s="9" t="s">
        <v>37</v>
      </c>
      <c r="B5649" s="9" t="s">
        <v>38</v>
      </c>
      <c r="C5649" s="12" t="s">
        <v>12435</v>
      </c>
      <c r="D5649" s="5" t="s">
        <v>6417</v>
      </c>
      <c r="E5649" s="9" t="s">
        <v>6417</v>
      </c>
      <c r="F5649" s="5" t="s">
        <v>4</v>
      </c>
      <c r="G5649" s="5" t="s">
        <v>45</v>
      </c>
      <c r="H5649" s="5" t="s">
        <v>6427</v>
      </c>
      <c r="I5649" s="4" t="s">
        <v>6428</v>
      </c>
      <c r="J5649" s="5" t="s">
        <v>4</v>
      </c>
      <c r="K5649" s="5" t="s">
        <v>4</v>
      </c>
      <c r="L5649" s="5" t="s">
        <v>4</v>
      </c>
      <c r="M5649" s="5" t="s">
        <v>5</v>
      </c>
      <c r="N5649" s="5" t="s">
        <v>6429</v>
      </c>
      <c r="O5649" s="18">
        <v>44692</v>
      </c>
      <c r="P5649" s="5" t="s">
        <v>7</v>
      </c>
      <c r="Q5649" s="19">
        <v>3066.13</v>
      </c>
      <c r="R5649" s="19">
        <v>0</v>
      </c>
      <c r="S5649" s="19">
        <v>3066.13</v>
      </c>
      <c r="T5649" s="19">
        <v>0</v>
      </c>
    </row>
    <row r="5650" spans="1:20" ht="29" outlineLevel="4" x14ac:dyDescent="0.35">
      <c r="A5650" s="9" t="s">
        <v>37</v>
      </c>
      <c r="B5650" s="9" t="s">
        <v>38</v>
      </c>
      <c r="C5650" s="12" t="s">
        <v>12435</v>
      </c>
      <c r="D5650" s="5" t="s">
        <v>6417</v>
      </c>
      <c r="E5650" s="9" t="s">
        <v>6417</v>
      </c>
      <c r="F5650" s="5" t="s">
        <v>49</v>
      </c>
      <c r="G5650" s="5" t="s">
        <v>4</v>
      </c>
      <c r="H5650" s="5" t="s">
        <v>6427</v>
      </c>
      <c r="I5650" s="4" t="s">
        <v>6428</v>
      </c>
      <c r="J5650" s="5" t="s">
        <v>4</v>
      </c>
      <c r="K5650" s="5" t="s">
        <v>4</v>
      </c>
      <c r="L5650" s="5" t="s">
        <v>4</v>
      </c>
      <c r="M5650" s="5" t="s">
        <v>5</v>
      </c>
      <c r="N5650" s="5" t="s">
        <v>6426</v>
      </c>
      <c r="O5650" s="18">
        <v>44678</v>
      </c>
      <c r="P5650" s="5" t="s">
        <v>7</v>
      </c>
      <c r="Q5650" s="19">
        <v>28103.58</v>
      </c>
      <c r="R5650" s="19">
        <v>28103.58</v>
      </c>
      <c r="S5650" s="19">
        <v>0</v>
      </c>
      <c r="T5650" s="19">
        <v>0</v>
      </c>
    </row>
    <row r="5651" spans="1:20" ht="29" outlineLevel="4" x14ac:dyDescent="0.35">
      <c r="A5651" s="9" t="s">
        <v>37</v>
      </c>
      <c r="B5651" s="9" t="s">
        <v>38</v>
      </c>
      <c r="C5651" s="12" t="s">
        <v>12435</v>
      </c>
      <c r="D5651" s="5" t="s">
        <v>6417</v>
      </c>
      <c r="E5651" s="9" t="s">
        <v>6417</v>
      </c>
      <c r="F5651" s="5" t="s">
        <v>49</v>
      </c>
      <c r="G5651" s="5" t="s">
        <v>4</v>
      </c>
      <c r="H5651" s="5" t="s">
        <v>6427</v>
      </c>
      <c r="I5651" s="4" t="s">
        <v>6428</v>
      </c>
      <c r="J5651" s="5" t="s">
        <v>4</v>
      </c>
      <c r="K5651" s="5" t="s">
        <v>4</v>
      </c>
      <c r="L5651" s="5" t="s">
        <v>4</v>
      </c>
      <c r="M5651" s="5" t="s">
        <v>5</v>
      </c>
      <c r="N5651" s="5" t="s">
        <v>6429</v>
      </c>
      <c r="O5651" s="18">
        <v>44692</v>
      </c>
      <c r="P5651" s="5" t="s">
        <v>7</v>
      </c>
      <c r="Q5651" s="19">
        <v>49059.87</v>
      </c>
      <c r="R5651" s="19">
        <v>49059.87</v>
      </c>
      <c r="S5651" s="19">
        <v>0</v>
      </c>
      <c r="T5651" s="19">
        <v>0</v>
      </c>
    </row>
    <row r="5652" spans="1:20" outlineLevel="3" x14ac:dyDescent="0.35">
      <c r="H5652" s="1" t="s">
        <v>11977</v>
      </c>
      <c r="O5652" s="18"/>
      <c r="Q5652" s="19">
        <f>SUBTOTAL(9,Q5648:Q5651)</f>
        <v>81986</v>
      </c>
      <c r="R5652" s="19">
        <f>SUBTOTAL(9,R5648:R5651)</f>
        <v>77163.450000000012</v>
      </c>
      <c r="S5652" s="19">
        <f>SUBTOTAL(9,S5648:S5651)</f>
        <v>4822.55</v>
      </c>
      <c r="T5652" s="19">
        <f>SUBTOTAL(9,T5648:T5651)</f>
        <v>0</v>
      </c>
    </row>
    <row r="5653" spans="1:20" outlineLevel="2" x14ac:dyDescent="0.35">
      <c r="C5653" s="11" t="s">
        <v>12436</v>
      </c>
      <c r="O5653" s="18"/>
      <c r="Q5653" s="19">
        <f>SUBTOTAL(9,Q5641:Q5651)</f>
        <v>646464</v>
      </c>
      <c r="R5653" s="19">
        <f>SUBTOTAL(9,R5641:R5651)</f>
        <v>631263.46</v>
      </c>
      <c r="S5653" s="19">
        <f>SUBTOTAL(9,S5641:S5651)</f>
        <v>15200.54</v>
      </c>
      <c r="T5653" s="19">
        <f>SUBTOTAL(9,T5641:T5651)</f>
        <v>0</v>
      </c>
    </row>
    <row r="5654" spans="1:20" ht="29" outlineLevel="4" x14ac:dyDescent="0.35">
      <c r="A5654" s="9" t="s">
        <v>104</v>
      </c>
      <c r="B5654" s="9" t="s">
        <v>105</v>
      </c>
      <c r="C5654" s="12" t="s">
        <v>6430</v>
      </c>
      <c r="D5654" s="5" t="s">
        <v>6431</v>
      </c>
      <c r="E5654" s="9" t="s">
        <v>6431</v>
      </c>
      <c r="F5654" s="5" t="s">
        <v>4</v>
      </c>
      <c r="G5654" s="5" t="s">
        <v>50</v>
      </c>
      <c r="H5654" s="5" t="s">
        <v>6433</v>
      </c>
      <c r="I5654" s="4" t="s">
        <v>6434</v>
      </c>
      <c r="J5654" s="5" t="s">
        <v>4</v>
      </c>
      <c r="K5654" s="5" t="s">
        <v>4</v>
      </c>
      <c r="L5654" s="5" t="s">
        <v>4</v>
      </c>
      <c r="M5654" s="5" t="s">
        <v>5</v>
      </c>
      <c r="N5654" s="5" t="s">
        <v>6432</v>
      </c>
      <c r="O5654" s="18">
        <v>44392</v>
      </c>
      <c r="P5654" s="5" t="s">
        <v>7</v>
      </c>
      <c r="Q5654" s="19">
        <v>9666.01</v>
      </c>
      <c r="R5654" s="19">
        <v>0</v>
      </c>
      <c r="S5654" s="19">
        <v>9666.01</v>
      </c>
      <c r="T5654" s="19">
        <v>0</v>
      </c>
    </row>
    <row r="5655" spans="1:20" ht="29" outlineLevel="4" x14ac:dyDescent="0.35">
      <c r="A5655" s="9" t="s">
        <v>104</v>
      </c>
      <c r="B5655" s="9" t="s">
        <v>105</v>
      </c>
      <c r="C5655" s="12" t="s">
        <v>6430</v>
      </c>
      <c r="D5655" s="5" t="s">
        <v>6431</v>
      </c>
      <c r="E5655" s="9" t="s">
        <v>6431</v>
      </c>
      <c r="F5655" s="5" t="s">
        <v>49</v>
      </c>
      <c r="G5655" s="5" t="s">
        <v>4</v>
      </c>
      <c r="H5655" s="5" t="s">
        <v>6433</v>
      </c>
      <c r="I5655" s="4" t="s">
        <v>6434</v>
      </c>
      <c r="J5655" s="5" t="s">
        <v>4</v>
      </c>
      <c r="K5655" s="5" t="s">
        <v>4</v>
      </c>
      <c r="L5655" s="5" t="s">
        <v>4</v>
      </c>
      <c r="M5655" s="5" t="s">
        <v>5</v>
      </c>
      <c r="N5655" s="5" t="s">
        <v>6432</v>
      </c>
      <c r="O5655" s="18">
        <v>44392</v>
      </c>
      <c r="P5655" s="5" t="s">
        <v>7</v>
      </c>
      <c r="Q5655" s="19">
        <v>77323.990000000005</v>
      </c>
      <c r="R5655" s="19">
        <v>77323.990000000005</v>
      </c>
      <c r="S5655" s="19">
        <v>0</v>
      </c>
      <c r="T5655" s="19">
        <v>0</v>
      </c>
    </row>
    <row r="5656" spans="1:20" outlineLevel="3" x14ac:dyDescent="0.35">
      <c r="H5656" s="1" t="s">
        <v>11978</v>
      </c>
      <c r="O5656" s="18"/>
      <c r="Q5656" s="19">
        <f>SUBTOTAL(9,Q5654:Q5655)</f>
        <v>86990</v>
      </c>
      <c r="R5656" s="19">
        <f>SUBTOTAL(9,R5654:R5655)</f>
        <v>77323.990000000005</v>
      </c>
      <c r="S5656" s="19">
        <f>SUBTOTAL(9,S5654:S5655)</f>
        <v>9666.01</v>
      </c>
      <c r="T5656" s="19">
        <f>SUBTOTAL(9,T5654:T5655)</f>
        <v>0</v>
      </c>
    </row>
    <row r="5657" spans="1:20" ht="29" outlineLevel="4" x14ac:dyDescent="0.35">
      <c r="A5657" s="9" t="s">
        <v>104</v>
      </c>
      <c r="B5657" s="9" t="s">
        <v>105</v>
      </c>
      <c r="C5657" s="12" t="s">
        <v>6430</v>
      </c>
      <c r="D5657" s="5" t="s">
        <v>6431</v>
      </c>
      <c r="E5657" s="9" t="s">
        <v>6431</v>
      </c>
      <c r="F5657" s="5" t="s">
        <v>4</v>
      </c>
      <c r="G5657" s="5" t="s">
        <v>50</v>
      </c>
      <c r="H5657" s="5" t="s">
        <v>6436</v>
      </c>
      <c r="I5657" s="4" t="s">
        <v>6437</v>
      </c>
      <c r="J5657" s="5" t="s">
        <v>4</v>
      </c>
      <c r="K5657" s="5" t="s">
        <v>4</v>
      </c>
      <c r="L5657" s="5" t="s">
        <v>4</v>
      </c>
      <c r="M5657" s="5" t="s">
        <v>5</v>
      </c>
      <c r="N5657" s="5" t="s">
        <v>6435</v>
      </c>
      <c r="O5657" s="18">
        <v>44385</v>
      </c>
      <c r="P5657" s="5" t="s">
        <v>7</v>
      </c>
      <c r="Q5657" s="19">
        <v>766.73</v>
      </c>
      <c r="R5657" s="19">
        <v>0</v>
      </c>
      <c r="S5657" s="19">
        <v>766.73</v>
      </c>
      <c r="T5657" s="19">
        <v>0</v>
      </c>
    </row>
    <row r="5658" spans="1:20" ht="29" outlineLevel="4" x14ac:dyDescent="0.35">
      <c r="A5658" s="9" t="s">
        <v>104</v>
      </c>
      <c r="B5658" s="9" t="s">
        <v>105</v>
      </c>
      <c r="C5658" s="12" t="s">
        <v>6430</v>
      </c>
      <c r="D5658" s="5" t="s">
        <v>6431</v>
      </c>
      <c r="E5658" s="9" t="s">
        <v>6431</v>
      </c>
      <c r="F5658" s="5" t="s">
        <v>49</v>
      </c>
      <c r="G5658" s="5" t="s">
        <v>4</v>
      </c>
      <c r="H5658" s="5" t="s">
        <v>6436</v>
      </c>
      <c r="I5658" s="4" t="s">
        <v>6437</v>
      </c>
      <c r="J5658" s="5" t="s">
        <v>4</v>
      </c>
      <c r="K5658" s="5" t="s">
        <v>4</v>
      </c>
      <c r="L5658" s="5" t="s">
        <v>4</v>
      </c>
      <c r="M5658" s="5" t="s">
        <v>5</v>
      </c>
      <c r="N5658" s="5" t="s">
        <v>6435</v>
      </c>
      <c r="O5658" s="18">
        <v>44385</v>
      </c>
      <c r="P5658" s="5" t="s">
        <v>7</v>
      </c>
      <c r="Q5658" s="19">
        <v>6133.27</v>
      </c>
      <c r="R5658" s="19">
        <v>6133.27</v>
      </c>
      <c r="S5658" s="19">
        <v>0</v>
      </c>
      <c r="T5658" s="19">
        <v>0</v>
      </c>
    </row>
    <row r="5659" spans="1:20" outlineLevel="3" x14ac:dyDescent="0.35">
      <c r="H5659" s="1" t="s">
        <v>11979</v>
      </c>
      <c r="O5659" s="18"/>
      <c r="Q5659" s="19">
        <f>SUBTOTAL(9,Q5657:Q5658)</f>
        <v>6900</v>
      </c>
      <c r="R5659" s="19">
        <f>SUBTOTAL(9,R5657:R5658)</f>
        <v>6133.27</v>
      </c>
      <c r="S5659" s="19">
        <f>SUBTOTAL(9,S5657:S5658)</f>
        <v>766.73</v>
      </c>
      <c r="T5659" s="19">
        <f>SUBTOTAL(9,T5657:T5658)</f>
        <v>0</v>
      </c>
    </row>
    <row r="5660" spans="1:20" ht="29" outlineLevel="4" x14ac:dyDescent="0.35">
      <c r="A5660" s="9" t="s">
        <v>104</v>
      </c>
      <c r="B5660" s="9" t="s">
        <v>105</v>
      </c>
      <c r="C5660" s="12" t="s">
        <v>6430</v>
      </c>
      <c r="D5660" s="5" t="s">
        <v>6431</v>
      </c>
      <c r="E5660" s="9" t="s">
        <v>6431</v>
      </c>
      <c r="F5660" s="5" t="s">
        <v>4</v>
      </c>
      <c r="G5660" s="5" t="s">
        <v>50</v>
      </c>
      <c r="H5660" s="5" t="s">
        <v>6439</v>
      </c>
      <c r="I5660" s="4" t="s">
        <v>6437</v>
      </c>
      <c r="J5660" s="5" t="s">
        <v>4</v>
      </c>
      <c r="K5660" s="5" t="s">
        <v>4</v>
      </c>
      <c r="L5660" s="5" t="s">
        <v>4</v>
      </c>
      <c r="M5660" s="5" t="s">
        <v>5</v>
      </c>
      <c r="N5660" s="5" t="s">
        <v>6438</v>
      </c>
      <c r="O5660" s="18">
        <v>44390</v>
      </c>
      <c r="P5660" s="5" t="s">
        <v>7</v>
      </c>
      <c r="Q5660" s="19">
        <v>389.55</v>
      </c>
      <c r="R5660" s="19">
        <v>0</v>
      </c>
      <c r="S5660" s="19">
        <v>389.55</v>
      </c>
      <c r="T5660" s="19">
        <v>0</v>
      </c>
    </row>
    <row r="5661" spans="1:20" ht="29" outlineLevel="4" x14ac:dyDescent="0.35">
      <c r="A5661" s="9" t="s">
        <v>104</v>
      </c>
      <c r="B5661" s="9" t="s">
        <v>105</v>
      </c>
      <c r="C5661" s="12" t="s">
        <v>6430</v>
      </c>
      <c r="D5661" s="5" t="s">
        <v>6431</v>
      </c>
      <c r="E5661" s="9" t="s">
        <v>6431</v>
      </c>
      <c r="F5661" s="5" t="s">
        <v>49</v>
      </c>
      <c r="G5661" s="5" t="s">
        <v>4</v>
      </c>
      <c r="H5661" s="5" t="s">
        <v>6439</v>
      </c>
      <c r="I5661" s="4" t="s">
        <v>6437</v>
      </c>
      <c r="J5661" s="5" t="s">
        <v>4</v>
      </c>
      <c r="K5661" s="5" t="s">
        <v>4</v>
      </c>
      <c r="L5661" s="5" t="s">
        <v>4</v>
      </c>
      <c r="M5661" s="5" t="s">
        <v>5</v>
      </c>
      <c r="N5661" s="5" t="s">
        <v>6438</v>
      </c>
      <c r="O5661" s="18">
        <v>44390</v>
      </c>
      <c r="P5661" s="5" t="s">
        <v>7</v>
      </c>
      <c r="Q5661" s="19">
        <v>3115.45</v>
      </c>
      <c r="R5661" s="19">
        <v>3115.45</v>
      </c>
      <c r="S5661" s="19">
        <v>0</v>
      </c>
      <c r="T5661" s="19">
        <v>0</v>
      </c>
    </row>
    <row r="5662" spans="1:20" outlineLevel="3" x14ac:dyDescent="0.35">
      <c r="H5662" s="1" t="s">
        <v>11980</v>
      </c>
      <c r="O5662" s="18"/>
      <c r="Q5662" s="19">
        <f>SUBTOTAL(9,Q5660:Q5661)</f>
        <v>3505</v>
      </c>
      <c r="R5662" s="19">
        <f>SUBTOTAL(9,R5660:R5661)</f>
        <v>3115.45</v>
      </c>
      <c r="S5662" s="19">
        <f>SUBTOTAL(9,S5660:S5661)</f>
        <v>389.55</v>
      </c>
      <c r="T5662" s="19">
        <f>SUBTOTAL(9,T5660:T5661)</f>
        <v>0</v>
      </c>
    </row>
    <row r="5663" spans="1:20" ht="29" outlineLevel="4" x14ac:dyDescent="0.35">
      <c r="A5663" s="9" t="s">
        <v>104</v>
      </c>
      <c r="B5663" s="9" t="s">
        <v>105</v>
      </c>
      <c r="C5663" s="12" t="s">
        <v>6430</v>
      </c>
      <c r="D5663" s="5" t="s">
        <v>6431</v>
      </c>
      <c r="E5663" s="9" t="s">
        <v>6431</v>
      </c>
      <c r="F5663" s="5" t="s">
        <v>49</v>
      </c>
      <c r="G5663" s="5" t="s">
        <v>4</v>
      </c>
      <c r="H5663" s="5" t="s">
        <v>6441</v>
      </c>
      <c r="I5663" s="4" t="s">
        <v>6442</v>
      </c>
      <c r="J5663" s="5" t="s">
        <v>4</v>
      </c>
      <c r="K5663" s="5" t="s">
        <v>4</v>
      </c>
      <c r="L5663" s="5" t="s">
        <v>4</v>
      </c>
      <c r="M5663" s="5" t="s">
        <v>5</v>
      </c>
      <c r="N5663" s="5" t="s">
        <v>6440</v>
      </c>
      <c r="O5663" s="18">
        <v>44385</v>
      </c>
      <c r="P5663" s="5" t="s">
        <v>7</v>
      </c>
      <c r="Q5663" s="19">
        <v>324351</v>
      </c>
      <c r="R5663" s="19">
        <v>324351</v>
      </c>
      <c r="S5663" s="19">
        <v>0</v>
      </c>
      <c r="T5663" s="19">
        <v>0</v>
      </c>
    </row>
    <row r="5664" spans="1:20" ht="29" outlineLevel="4" x14ac:dyDescent="0.35">
      <c r="A5664" s="9" t="s">
        <v>104</v>
      </c>
      <c r="B5664" s="9" t="s">
        <v>105</v>
      </c>
      <c r="C5664" s="12" t="s">
        <v>6430</v>
      </c>
      <c r="D5664" s="5" t="s">
        <v>6431</v>
      </c>
      <c r="E5664" s="9" t="s">
        <v>6431</v>
      </c>
      <c r="F5664" s="5" t="s">
        <v>49</v>
      </c>
      <c r="G5664" s="5" t="s">
        <v>4</v>
      </c>
      <c r="H5664" s="5" t="s">
        <v>6441</v>
      </c>
      <c r="I5664" s="4" t="s">
        <v>6442</v>
      </c>
      <c r="J5664" s="5" t="s">
        <v>4</v>
      </c>
      <c r="K5664" s="5" t="s">
        <v>4</v>
      </c>
      <c r="L5664" s="5" t="s">
        <v>4</v>
      </c>
      <c r="M5664" s="5" t="s">
        <v>5</v>
      </c>
      <c r="N5664" s="5" t="s">
        <v>6443</v>
      </c>
      <c r="O5664" s="18">
        <v>44428</v>
      </c>
      <c r="P5664" s="5" t="s">
        <v>7</v>
      </c>
      <c r="Q5664" s="19">
        <v>163573</v>
      </c>
      <c r="R5664" s="19">
        <v>163573</v>
      </c>
      <c r="S5664" s="19">
        <v>0</v>
      </c>
      <c r="T5664" s="19">
        <v>0</v>
      </c>
    </row>
    <row r="5665" spans="1:20" outlineLevel="3" x14ac:dyDescent="0.35">
      <c r="H5665" s="1" t="s">
        <v>11981</v>
      </c>
      <c r="O5665" s="18"/>
      <c r="Q5665" s="19">
        <f>SUBTOTAL(9,Q5663:Q5664)</f>
        <v>487924</v>
      </c>
      <c r="R5665" s="19">
        <f>SUBTOTAL(9,R5663:R5664)</f>
        <v>487924</v>
      </c>
      <c r="S5665" s="19">
        <f>SUBTOTAL(9,S5663:S5664)</f>
        <v>0</v>
      </c>
      <c r="T5665" s="19">
        <f>SUBTOTAL(9,T5663:T5664)</f>
        <v>0</v>
      </c>
    </row>
    <row r="5666" spans="1:20" ht="29" outlineLevel="4" x14ac:dyDescent="0.35">
      <c r="A5666" s="9" t="s">
        <v>526</v>
      </c>
      <c r="B5666" s="9" t="s">
        <v>527</v>
      </c>
      <c r="C5666" s="12" t="s">
        <v>6430</v>
      </c>
      <c r="D5666" s="5" t="s">
        <v>6444</v>
      </c>
      <c r="E5666" s="9" t="s">
        <v>6444</v>
      </c>
      <c r="F5666" s="5" t="s">
        <v>529</v>
      </c>
      <c r="G5666" s="5" t="s">
        <v>4</v>
      </c>
      <c r="H5666" s="5" t="s">
        <v>6447</v>
      </c>
      <c r="I5666" s="4" t="s">
        <v>12700</v>
      </c>
      <c r="J5666" s="5" t="s">
        <v>4</v>
      </c>
      <c r="K5666" s="5" t="s">
        <v>4</v>
      </c>
      <c r="L5666" s="5" t="s">
        <v>4</v>
      </c>
      <c r="M5666" s="5" t="s">
        <v>5</v>
      </c>
      <c r="N5666" s="5" t="s">
        <v>6448</v>
      </c>
      <c r="O5666" s="18">
        <v>44396</v>
      </c>
      <c r="P5666" s="5" t="s">
        <v>6449</v>
      </c>
      <c r="Q5666" s="19">
        <v>8160.12</v>
      </c>
      <c r="R5666" s="19">
        <v>8160.12</v>
      </c>
      <c r="S5666" s="19">
        <v>0</v>
      </c>
      <c r="T5666" s="19">
        <v>0</v>
      </c>
    </row>
    <row r="5667" spans="1:20" ht="29" outlineLevel="4" x14ac:dyDescent="0.35">
      <c r="A5667" s="9" t="s">
        <v>526</v>
      </c>
      <c r="B5667" s="9" t="s">
        <v>527</v>
      </c>
      <c r="C5667" s="12" t="s">
        <v>6430</v>
      </c>
      <c r="D5667" s="5" t="s">
        <v>6444</v>
      </c>
      <c r="E5667" s="9" t="s">
        <v>6444</v>
      </c>
      <c r="F5667" s="5" t="s">
        <v>529</v>
      </c>
      <c r="G5667" s="5" t="s">
        <v>4</v>
      </c>
      <c r="H5667" s="5" t="s">
        <v>6447</v>
      </c>
      <c r="I5667" s="4" t="s">
        <v>12700</v>
      </c>
      <c r="J5667" s="5" t="s">
        <v>4</v>
      </c>
      <c r="K5667" s="5" t="s">
        <v>4</v>
      </c>
      <c r="L5667" s="5" t="s">
        <v>4</v>
      </c>
      <c r="M5667" s="5" t="s">
        <v>5</v>
      </c>
      <c r="N5667" s="5" t="s">
        <v>6450</v>
      </c>
      <c r="O5667" s="18">
        <v>44427</v>
      </c>
      <c r="P5667" s="5" t="s">
        <v>6451</v>
      </c>
      <c r="Q5667" s="19">
        <v>6925.27</v>
      </c>
      <c r="R5667" s="19">
        <v>6925.27</v>
      </c>
      <c r="S5667" s="19">
        <v>0</v>
      </c>
      <c r="T5667" s="19">
        <v>0</v>
      </c>
    </row>
    <row r="5668" spans="1:20" ht="29" outlineLevel="4" x14ac:dyDescent="0.35">
      <c r="A5668" s="9" t="s">
        <v>526</v>
      </c>
      <c r="B5668" s="9" t="s">
        <v>527</v>
      </c>
      <c r="C5668" s="12" t="s">
        <v>6430</v>
      </c>
      <c r="D5668" s="5" t="s">
        <v>6444</v>
      </c>
      <c r="E5668" s="9" t="s">
        <v>6444</v>
      </c>
      <c r="F5668" s="5" t="s">
        <v>529</v>
      </c>
      <c r="G5668" s="5" t="s">
        <v>4</v>
      </c>
      <c r="H5668" s="5" t="s">
        <v>6447</v>
      </c>
      <c r="I5668" s="4" t="s">
        <v>12700</v>
      </c>
      <c r="J5668" s="5" t="s">
        <v>4</v>
      </c>
      <c r="K5668" s="5" t="s">
        <v>4</v>
      </c>
      <c r="L5668" s="5" t="s">
        <v>4</v>
      </c>
      <c r="M5668" s="5" t="s">
        <v>5</v>
      </c>
      <c r="N5668" s="5" t="s">
        <v>6452</v>
      </c>
      <c r="O5668" s="18">
        <v>44431</v>
      </c>
      <c r="P5668" s="5" t="s">
        <v>6453</v>
      </c>
      <c r="Q5668" s="19">
        <v>6539.26</v>
      </c>
      <c r="R5668" s="19">
        <v>6539.26</v>
      </c>
      <c r="S5668" s="19">
        <v>0</v>
      </c>
      <c r="T5668" s="19">
        <v>0</v>
      </c>
    </row>
    <row r="5669" spans="1:20" ht="29" outlineLevel="4" x14ac:dyDescent="0.35">
      <c r="A5669" s="9" t="s">
        <v>526</v>
      </c>
      <c r="B5669" s="9" t="s">
        <v>527</v>
      </c>
      <c r="C5669" s="12" t="s">
        <v>6430</v>
      </c>
      <c r="D5669" s="5" t="s">
        <v>6444</v>
      </c>
      <c r="E5669" s="9" t="s">
        <v>6444</v>
      </c>
      <c r="F5669" s="5" t="s">
        <v>529</v>
      </c>
      <c r="G5669" s="5" t="s">
        <v>4</v>
      </c>
      <c r="H5669" s="5" t="s">
        <v>6447</v>
      </c>
      <c r="I5669" s="4" t="s">
        <v>12700</v>
      </c>
      <c r="J5669" s="5" t="s">
        <v>4</v>
      </c>
      <c r="K5669" s="5" t="s">
        <v>4</v>
      </c>
      <c r="L5669" s="5" t="s">
        <v>4</v>
      </c>
      <c r="M5669" s="5" t="s">
        <v>5</v>
      </c>
      <c r="N5669" s="5" t="s">
        <v>6454</v>
      </c>
      <c r="O5669" s="18">
        <v>44441</v>
      </c>
      <c r="P5669" s="5" t="s">
        <v>6455</v>
      </c>
      <c r="Q5669" s="19">
        <v>7731.7</v>
      </c>
      <c r="R5669" s="19">
        <v>7731.7</v>
      </c>
      <c r="S5669" s="19">
        <v>0</v>
      </c>
      <c r="T5669" s="19">
        <v>0</v>
      </c>
    </row>
    <row r="5670" spans="1:20" ht="29" outlineLevel="4" x14ac:dyDescent="0.35">
      <c r="A5670" s="9" t="s">
        <v>526</v>
      </c>
      <c r="B5670" s="9" t="s">
        <v>527</v>
      </c>
      <c r="C5670" s="12" t="s">
        <v>6430</v>
      </c>
      <c r="D5670" s="5" t="s">
        <v>6444</v>
      </c>
      <c r="E5670" s="9" t="s">
        <v>6444</v>
      </c>
      <c r="F5670" s="5" t="s">
        <v>529</v>
      </c>
      <c r="G5670" s="5" t="s">
        <v>4</v>
      </c>
      <c r="H5670" s="5" t="s">
        <v>6447</v>
      </c>
      <c r="I5670" s="4" t="s">
        <v>12700</v>
      </c>
      <c r="J5670" s="5" t="s">
        <v>4</v>
      </c>
      <c r="K5670" s="5" t="s">
        <v>4</v>
      </c>
      <c r="L5670" s="5" t="s">
        <v>4</v>
      </c>
      <c r="M5670" s="5" t="s">
        <v>5</v>
      </c>
      <c r="N5670" s="5" t="s">
        <v>6445</v>
      </c>
      <c r="O5670" s="18">
        <v>44532</v>
      </c>
      <c r="P5670" s="5" t="s">
        <v>6446</v>
      </c>
      <c r="Q5670" s="19">
        <f>11959.06+0.77</f>
        <v>11959.83</v>
      </c>
      <c r="R5670" s="19">
        <f>11959.06+0.77</f>
        <v>11959.83</v>
      </c>
      <c r="S5670" s="19">
        <v>0</v>
      </c>
      <c r="T5670" s="19">
        <v>0</v>
      </c>
    </row>
    <row r="5671" spans="1:20" outlineLevel="3" x14ac:dyDescent="0.35">
      <c r="H5671" s="1" t="s">
        <v>11982</v>
      </c>
      <c r="O5671" s="18"/>
      <c r="Q5671" s="19">
        <f>SUBTOTAL(9,Q5666:Q5670)</f>
        <v>41316.18</v>
      </c>
      <c r="R5671" s="19">
        <f>SUBTOTAL(9,R5666:R5670)</f>
        <v>41316.18</v>
      </c>
      <c r="S5671" s="19">
        <f>SUBTOTAL(9,S5666:S5670)</f>
        <v>0</v>
      </c>
      <c r="T5671" s="19">
        <f>SUBTOTAL(9,T5666:T5670)</f>
        <v>0</v>
      </c>
    </row>
    <row r="5672" spans="1:20" ht="29" outlineLevel="4" x14ac:dyDescent="0.35">
      <c r="A5672" s="9" t="s">
        <v>526</v>
      </c>
      <c r="B5672" s="9" t="s">
        <v>527</v>
      </c>
      <c r="C5672" s="12" t="s">
        <v>6430</v>
      </c>
      <c r="D5672" s="5" t="s">
        <v>6444</v>
      </c>
      <c r="E5672" s="9" t="s">
        <v>6444</v>
      </c>
      <c r="F5672" s="5" t="s">
        <v>529</v>
      </c>
      <c r="G5672" s="5" t="s">
        <v>4</v>
      </c>
      <c r="H5672" s="5" t="s">
        <v>6458</v>
      </c>
      <c r="I5672" s="4" t="s">
        <v>6459</v>
      </c>
      <c r="J5672" s="5" t="s">
        <v>4</v>
      </c>
      <c r="K5672" s="5" t="s">
        <v>4</v>
      </c>
      <c r="L5672" s="5" t="s">
        <v>4</v>
      </c>
      <c r="M5672" s="5" t="s">
        <v>5</v>
      </c>
      <c r="N5672" s="5" t="s">
        <v>6456</v>
      </c>
      <c r="O5672" s="18">
        <v>44571</v>
      </c>
      <c r="P5672" s="5" t="s">
        <v>6457</v>
      </c>
      <c r="Q5672" s="19">
        <v>6113.03</v>
      </c>
      <c r="R5672" s="19">
        <v>6113.03</v>
      </c>
      <c r="S5672" s="19">
        <v>0</v>
      </c>
      <c r="T5672" s="19">
        <v>0</v>
      </c>
    </row>
    <row r="5673" spans="1:20" ht="29" outlineLevel="4" x14ac:dyDescent="0.35">
      <c r="A5673" s="9" t="s">
        <v>526</v>
      </c>
      <c r="B5673" s="9" t="s">
        <v>527</v>
      </c>
      <c r="C5673" s="12" t="s">
        <v>6430</v>
      </c>
      <c r="D5673" s="5" t="s">
        <v>6444</v>
      </c>
      <c r="E5673" s="9" t="s">
        <v>6444</v>
      </c>
      <c r="F5673" s="5" t="s">
        <v>529</v>
      </c>
      <c r="G5673" s="5" t="s">
        <v>4</v>
      </c>
      <c r="H5673" s="5" t="s">
        <v>6458</v>
      </c>
      <c r="I5673" s="4" t="s">
        <v>6459</v>
      </c>
      <c r="J5673" s="5" t="s">
        <v>4</v>
      </c>
      <c r="K5673" s="5" t="s">
        <v>4</v>
      </c>
      <c r="L5673" s="5" t="s">
        <v>4</v>
      </c>
      <c r="M5673" s="5" t="s">
        <v>5</v>
      </c>
      <c r="N5673" s="5" t="s">
        <v>6460</v>
      </c>
      <c r="O5673" s="18">
        <v>44588</v>
      </c>
      <c r="P5673" s="5" t="s">
        <v>6461</v>
      </c>
      <c r="Q5673" s="19">
        <v>3901.84</v>
      </c>
      <c r="R5673" s="19">
        <v>3901.84</v>
      </c>
      <c r="S5673" s="19">
        <v>0</v>
      </c>
      <c r="T5673" s="19">
        <v>0</v>
      </c>
    </row>
    <row r="5674" spans="1:20" ht="29" outlineLevel="4" x14ac:dyDescent="0.35">
      <c r="A5674" s="9" t="s">
        <v>526</v>
      </c>
      <c r="B5674" s="9" t="s">
        <v>527</v>
      </c>
      <c r="C5674" s="12" t="s">
        <v>6430</v>
      </c>
      <c r="D5674" s="5" t="s">
        <v>6444</v>
      </c>
      <c r="E5674" s="9" t="s">
        <v>6444</v>
      </c>
      <c r="F5674" s="5" t="s">
        <v>529</v>
      </c>
      <c r="G5674" s="5" t="s">
        <v>4</v>
      </c>
      <c r="H5674" s="5" t="s">
        <v>6458</v>
      </c>
      <c r="I5674" s="4" t="s">
        <v>6459</v>
      </c>
      <c r="J5674" s="5" t="s">
        <v>4</v>
      </c>
      <c r="K5674" s="5" t="s">
        <v>4</v>
      </c>
      <c r="L5674" s="5" t="s">
        <v>4</v>
      </c>
      <c r="M5674" s="5" t="s">
        <v>5</v>
      </c>
      <c r="N5674" s="5" t="s">
        <v>6462</v>
      </c>
      <c r="O5674" s="18">
        <v>44627</v>
      </c>
      <c r="P5674" s="5" t="s">
        <v>6463</v>
      </c>
      <c r="Q5674" s="19">
        <v>5796.78</v>
      </c>
      <c r="R5674" s="19">
        <v>5796.78</v>
      </c>
      <c r="S5674" s="19">
        <v>0</v>
      </c>
      <c r="T5674" s="19">
        <v>0</v>
      </c>
    </row>
    <row r="5675" spans="1:20" ht="29" outlineLevel="4" x14ac:dyDescent="0.35">
      <c r="A5675" s="9" t="s">
        <v>526</v>
      </c>
      <c r="B5675" s="9" t="s">
        <v>527</v>
      </c>
      <c r="C5675" s="12" t="s">
        <v>6430</v>
      </c>
      <c r="D5675" s="5" t="s">
        <v>6444</v>
      </c>
      <c r="E5675" s="9" t="s">
        <v>6444</v>
      </c>
      <c r="F5675" s="5" t="s">
        <v>529</v>
      </c>
      <c r="G5675" s="5" t="s">
        <v>4</v>
      </c>
      <c r="H5675" s="5" t="s">
        <v>6458</v>
      </c>
      <c r="I5675" s="4" t="s">
        <v>6459</v>
      </c>
      <c r="J5675" s="5" t="s">
        <v>4</v>
      </c>
      <c r="K5675" s="5" t="s">
        <v>4</v>
      </c>
      <c r="L5675" s="5" t="s">
        <v>4</v>
      </c>
      <c r="M5675" s="5" t="s">
        <v>5</v>
      </c>
      <c r="N5675" s="5" t="s">
        <v>6464</v>
      </c>
      <c r="O5675" s="18">
        <v>44676</v>
      </c>
      <c r="P5675" s="5" t="s">
        <v>6465</v>
      </c>
      <c r="Q5675" s="19">
        <v>5805.61</v>
      </c>
      <c r="R5675" s="19">
        <v>5805.61</v>
      </c>
      <c r="S5675" s="19">
        <v>0</v>
      </c>
      <c r="T5675" s="19">
        <v>0</v>
      </c>
    </row>
    <row r="5676" spans="1:20" ht="29" outlineLevel="4" x14ac:dyDescent="0.35">
      <c r="A5676" s="9" t="s">
        <v>526</v>
      </c>
      <c r="B5676" s="9" t="s">
        <v>527</v>
      </c>
      <c r="C5676" s="12" t="s">
        <v>6430</v>
      </c>
      <c r="D5676" s="5" t="s">
        <v>6444</v>
      </c>
      <c r="E5676" s="9" t="s">
        <v>6444</v>
      </c>
      <c r="F5676" s="5" t="s">
        <v>529</v>
      </c>
      <c r="G5676" s="5" t="s">
        <v>4</v>
      </c>
      <c r="H5676" s="5" t="s">
        <v>6458</v>
      </c>
      <c r="I5676" s="4" t="s">
        <v>6459</v>
      </c>
      <c r="J5676" s="5" t="s">
        <v>4</v>
      </c>
      <c r="K5676" s="5" t="s">
        <v>4</v>
      </c>
      <c r="L5676" s="5" t="s">
        <v>4</v>
      </c>
      <c r="M5676" s="5" t="s">
        <v>5</v>
      </c>
      <c r="N5676" s="5" t="s">
        <v>6466</v>
      </c>
      <c r="O5676" s="18">
        <v>44697</v>
      </c>
      <c r="P5676" s="5" t="s">
        <v>6467</v>
      </c>
      <c r="Q5676" s="19">
        <v>5787.32</v>
      </c>
      <c r="R5676" s="19">
        <v>5787.32</v>
      </c>
      <c r="S5676" s="19">
        <v>0</v>
      </c>
      <c r="T5676" s="19">
        <v>0</v>
      </c>
    </row>
    <row r="5677" spans="1:20" outlineLevel="3" x14ac:dyDescent="0.35">
      <c r="H5677" s="1" t="s">
        <v>11983</v>
      </c>
      <c r="O5677" s="18"/>
      <c r="Q5677" s="19">
        <f>SUBTOTAL(9,Q5672:Q5676)</f>
        <v>27404.579999999998</v>
      </c>
      <c r="R5677" s="19">
        <f>SUBTOTAL(9,R5672:R5676)</f>
        <v>27404.579999999998</v>
      </c>
      <c r="S5677" s="19">
        <f>SUBTOTAL(9,S5672:S5676)</f>
        <v>0</v>
      </c>
      <c r="T5677" s="19">
        <f>SUBTOTAL(9,T5672:T5676)</f>
        <v>0</v>
      </c>
    </row>
    <row r="5678" spans="1:20" outlineLevel="4" x14ac:dyDescent="0.35">
      <c r="A5678" s="9" t="s">
        <v>104</v>
      </c>
      <c r="B5678" s="9" t="s">
        <v>105</v>
      </c>
      <c r="C5678" s="12" t="s">
        <v>6430</v>
      </c>
      <c r="D5678" s="5" t="s">
        <v>6431</v>
      </c>
      <c r="E5678" s="9" t="s">
        <v>6431</v>
      </c>
      <c r="F5678" s="5" t="s">
        <v>4</v>
      </c>
      <c r="G5678" s="5" t="s">
        <v>106</v>
      </c>
      <c r="H5678" s="5" t="s">
        <v>108</v>
      </c>
      <c r="I5678" s="20" t="s">
        <v>12479</v>
      </c>
      <c r="J5678" s="5" t="s">
        <v>4</v>
      </c>
      <c r="K5678" s="5" t="s">
        <v>4</v>
      </c>
      <c r="L5678" s="5" t="s">
        <v>4</v>
      </c>
      <c r="M5678" s="5" t="s">
        <v>5</v>
      </c>
      <c r="N5678" s="5" t="s">
        <v>6468</v>
      </c>
      <c r="O5678" s="18">
        <v>44524</v>
      </c>
      <c r="P5678" s="5" t="s">
        <v>7</v>
      </c>
      <c r="Q5678" s="19">
        <v>166306</v>
      </c>
      <c r="R5678" s="19">
        <v>0</v>
      </c>
      <c r="S5678" s="19">
        <v>166306</v>
      </c>
      <c r="T5678" s="19">
        <v>0</v>
      </c>
    </row>
    <row r="5679" spans="1:20" outlineLevel="3" x14ac:dyDescent="0.35">
      <c r="H5679" s="1" t="s">
        <v>10932</v>
      </c>
      <c r="O5679" s="18"/>
      <c r="Q5679" s="19">
        <f>SUBTOTAL(9,Q5678:Q5678)</f>
        <v>166306</v>
      </c>
      <c r="R5679" s="19">
        <f>SUBTOTAL(9,R5678:R5678)</f>
        <v>0</v>
      </c>
      <c r="S5679" s="19">
        <f>SUBTOTAL(9,S5678:S5678)</f>
        <v>166306</v>
      </c>
      <c r="T5679" s="19">
        <f>SUBTOTAL(9,T5678:T5678)</f>
        <v>0</v>
      </c>
    </row>
    <row r="5680" spans="1:20" outlineLevel="4" x14ac:dyDescent="0.35">
      <c r="A5680" s="9" t="s">
        <v>104</v>
      </c>
      <c r="B5680" s="9" t="s">
        <v>105</v>
      </c>
      <c r="C5680" s="12" t="s">
        <v>6430</v>
      </c>
      <c r="D5680" s="5" t="s">
        <v>6431</v>
      </c>
      <c r="E5680" s="9" t="s">
        <v>6431</v>
      </c>
      <c r="F5680" s="5" t="s">
        <v>4</v>
      </c>
      <c r="G5680" s="5" t="s">
        <v>106</v>
      </c>
      <c r="H5680" s="5" t="s">
        <v>109</v>
      </c>
      <c r="I5680" s="20" t="s">
        <v>12480</v>
      </c>
      <c r="J5680" s="5" t="s">
        <v>4</v>
      </c>
      <c r="K5680" s="5" t="s">
        <v>4</v>
      </c>
      <c r="L5680" s="5" t="s">
        <v>4</v>
      </c>
      <c r="M5680" s="5" t="s">
        <v>5</v>
      </c>
      <c r="N5680" s="5" t="s">
        <v>6468</v>
      </c>
      <c r="O5680" s="18">
        <v>44524</v>
      </c>
      <c r="P5680" s="5" t="s">
        <v>7</v>
      </c>
      <c r="Q5680" s="19">
        <v>110957</v>
      </c>
      <c r="R5680" s="19">
        <v>0</v>
      </c>
      <c r="S5680" s="19">
        <v>110957</v>
      </c>
      <c r="T5680" s="19">
        <v>0</v>
      </c>
    </row>
    <row r="5681" spans="1:20" outlineLevel="3" x14ac:dyDescent="0.35">
      <c r="H5681" s="1" t="s">
        <v>10933</v>
      </c>
      <c r="O5681" s="18"/>
      <c r="Q5681" s="19">
        <f>SUBTOTAL(9,Q5680:Q5680)</f>
        <v>110957</v>
      </c>
      <c r="R5681" s="19">
        <f>SUBTOTAL(9,R5680:R5680)</f>
        <v>0</v>
      </c>
      <c r="S5681" s="19">
        <f>SUBTOTAL(9,S5680:S5680)</f>
        <v>110957</v>
      </c>
      <c r="T5681" s="19">
        <f>SUBTOTAL(9,T5680:T5680)</f>
        <v>0</v>
      </c>
    </row>
    <row r="5682" spans="1:20" outlineLevel="4" x14ac:dyDescent="0.35">
      <c r="A5682" s="9" t="s">
        <v>104</v>
      </c>
      <c r="B5682" s="9" t="s">
        <v>105</v>
      </c>
      <c r="C5682" s="12" t="s">
        <v>6430</v>
      </c>
      <c r="D5682" s="5" t="s">
        <v>6431</v>
      </c>
      <c r="E5682" s="9" t="s">
        <v>6431</v>
      </c>
      <c r="F5682" s="5" t="s">
        <v>4</v>
      </c>
      <c r="G5682" s="5" t="s">
        <v>106</v>
      </c>
      <c r="H5682" s="5" t="s">
        <v>110</v>
      </c>
      <c r="I5682" s="20" t="s">
        <v>12481</v>
      </c>
      <c r="J5682" s="5" t="s">
        <v>4</v>
      </c>
      <c r="K5682" s="5" t="s">
        <v>4</v>
      </c>
      <c r="L5682" s="5" t="s">
        <v>4</v>
      </c>
      <c r="M5682" s="5" t="s">
        <v>5</v>
      </c>
      <c r="N5682" s="5" t="s">
        <v>6468</v>
      </c>
      <c r="O5682" s="18">
        <v>44524</v>
      </c>
      <c r="P5682" s="5" t="s">
        <v>7</v>
      </c>
      <c r="Q5682" s="19">
        <v>36628</v>
      </c>
      <c r="R5682" s="19">
        <v>0</v>
      </c>
      <c r="S5682" s="19">
        <v>36628</v>
      </c>
      <c r="T5682" s="19">
        <v>0</v>
      </c>
    </row>
    <row r="5683" spans="1:20" outlineLevel="3" x14ac:dyDescent="0.35">
      <c r="H5683" s="1" t="s">
        <v>10934</v>
      </c>
      <c r="O5683" s="18"/>
      <c r="Q5683" s="19">
        <f>SUBTOTAL(9,Q5682:Q5682)</f>
        <v>36628</v>
      </c>
      <c r="R5683" s="19">
        <f>SUBTOTAL(9,R5682:R5682)</f>
        <v>0</v>
      </c>
      <c r="S5683" s="19">
        <f>SUBTOTAL(9,S5682:S5682)</f>
        <v>36628</v>
      </c>
      <c r="T5683" s="19">
        <f>SUBTOTAL(9,T5682:T5682)</f>
        <v>0</v>
      </c>
    </row>
    <row r="5684" spans="1:20" outlineLevel="2" x14ac:dyDescent="0.35">
      <c r="C5684" s="11" t="s">
        <v>10432</v>
      </c>
      <c r="O5684" s="18"/>
      <c r="Q5684" s="19">
        <f>SUBTOTAL(9,Q5654:Q5682)</f>
        <v>967930.75999999989</v>
      </c>
      <c r="R5684" s="19">
        <f>SUBTOTAL(9,R5654:R5682)</f>
        <v>643217.46999999986</v>
      </c>
      <c r="S5684" s="19">
        <f>SUBTOTAL(9,S5654:S5682)</f>
        <v>324713.29000000004</v>
      </c>
      <c r="T5684" s="19">
        <f>SUBTOTAL(9,T5654:T5682)</f>
        <v>0</v>
      </c>
    </row>
    <row r="5685" spans="1:20" ht="29" outlineLevel="4" x14ac:dyDescent="0.35">
      <c r="A5685" s="9" t="s">
        <v>526</v>
      </c>
      <c r="B5685" s="9" t="s">
        <v>527</v>
      </c>
      <c r="C5685" s="12" t="s">
        <v>12437</v>
      </c>
      <c r="D5685" s="5" t="s">
        <v>6469</v>
      </c>
      <c r="E5685" s="9" t="s">
        <v>6469</v>
      </c>
      <c r="F5685" s="5" t="s">
        <v>529</v>
      </c>
      <c r="G5685" s="5" t="s">
        <v>4</v>
      </c>
      <c r="H5685" s="5" t="s">
        <v>6472</v>
      </c>
      <c r="I5685" s="4" t="s">
        <v>12701</v>
      </c>
      <c r="J5685" s="5" t="s">
        <v>4</v>
      </c>
      <c r="K5685" s="5" t="s">
        <v>4</v>
      </c>
      <c r="L5685" s="5" t="s">
        <v>4</v>
      </c>
      <c r="M5685" s="5" t="s">
        <v>5</v>
      </c>
      <c r="N5685" s="5" t="s">
        <v>6470</v>
      </c>
      <c r="O5685" s="18">
        <v>44532</v>
      </c>
      <c r="P5685" s="5" t="s">
        <v>6471</v>
      </c>
      <c r="Q5685" s="19">
        <v>22208.79</v>
      </c>
      <c r="R5685" s="19">
        <v>22208.79</v>
      </c>
      <c r="S5685" s="19">
        <v>0</v>
      </c>
      <c r="T5685" s="19">
        <v>0</v>
      </c>
    </row>
    <row r="5686" spans="1:20" outlineLevel="3" x14ac:dyDescent="0.35">
      <c r="H5686" s="1" t="s">
        <v>11984</v>
      </c>
      <c r="O5686" s="18"/>
      <c r="Q5686" s="19">
        <f>SUBTOTAL(9,Q5685:Q5685)</f>
        <v>22208.79</v>
      </c>
      <c r="R5686" s="19">
        <f>SUBTOTAL(9,R5685:R5685)</f>
        <v>22208.79</v>
      </c>
      <c r="S5686" s="19">
        <f>SUBTOTAL(9,S5685:S5685)</f>
        <v>0</v>
      </c>
      <c r="T5686" s="19">
        <f>SUBTOTAL(9,T5685:T5685)</f>
        <v>0</v>
      </c>
    </row>
    <row r="5687" spans="1:20" ht="29" outlineLevel="4" x14ac:dyDescent="0.35">
      <c r="A5687" s="9" t="s">
        <v>526</v>
      </c>
      <c r="B5687" s="9" t="s">
        <v>527</v>
      </c>
      <c r="C5687" s="12" t="s">
        <v>12437</v>
      </c>
      <c r="D5687" s="5" t="s">
        <v>6469</v>
      </c>
      <c r="E5687" s="9" t="s">
        <v>6469</v>
      </c>
      <c r="F5687" s="5" t="s">
        <v>529</v>
      </c>
      <c r="G5687" s="5" t="s">
        <v>4</v>
      </c>
      <c r="H5687" s="5" t="s">
        <v>6475</v>
      </c>
      <c r="I5687" s="4" t="s">
        <v>12702</v>
      </c>
      <c r="J5687" s="5" t="s">
        <v>4</v>
      </c>
      <c r="K5687" s="5" t="s">
        <v>4</v>
      </c>
      <c r="L5687" s="5" t="s">
        <v>4</v>
      </c>
      <c r="M5687" s="5" t="s">
        <v>5</v>
      </c>
      <c r="N5687" s="5" t="s">
        <v>6473</v>
      </c>
      <c r="O5687" s="18">
        <v>44581</v>
      </c>
      <c r="P5687" s="5" t="s">
        <v>6474</v>
      </c>
      <c r="Q5687" s="19">
        <v>9760.1200000000008</v>
      </c>
      <c r="R5687" s="19">
        <v>9760.1200000000008</v>
      </c>
      <c r="S5687" s="19">
        <v>0</v>
      </c>
      <c r="T5687" s="19">
        <v>0</v>
      </c>
    </row>
    <row r="5688" spans="1:20" ht="29" outlineLevel="4" x14ac:dyDescent="0.35">
      <c r="A5688" s="9" t="s">
        <v>526</v>
      </c>
      <c r="B5688" s="9" t="s">
        <v>527</v>
      </c>
      <c r="C5688" s="12" t="s">
        <v>12437</v>
      </c>
      <c r="D5688" s="5" t="s">
        <v>6469</v>
      </c>
      <c r="E5688" s="9" t="s">
        <v>6469</v>
      </c>
      <c r="F5688" s="5" t="s">
        <v>529</v>
      </c>
      <c r="G5688" s="5" t="s">
        <v>4</v>
      </c>
      <c r="H5688" s="5" t="s">
        <v>6475</v>
      </c>
      <c r="I5688" s="4" t="s">
        <v>12702</v>
      </c>
      <c r="J5688" s="5" t="s">
        <v>4</v>
      </c>
      <c r="K5688" s="5" t="s">
        <v>4</v>
      </c>
      <c r="L5688" s="5" t="s">
        <v>4</v>
      </c>
      <c r="M5688" s="5" t="s">
        <v>5</v>
      </c>
      <c r="N5688" s="5" t="s">
        <v>6476</v>
      </c>
      <c r="O5688" s="18">
        <v>44658</v>
      </c>
      <c r="P5688" s="5" t="s">
        <v>6477</v>
      </c>
      <c r="Q5688" s="19">
        <v>9812.64</v>
      </c>
      <c r="R5688" s="19">
        <v>9812.64</v>
      </c>
      <c r="S5688" s="19">
        <v>0</v>
      </c>
      <c r="T5688" s="19">
        <v>0</v>
      </c>
    </row>
    <row r="5689" spans="1:20" ht="29" outlineLevel="4" x14ac:dyDescent="0.35">
      <c r="A5689" s="9" t="s">
        <v>526</v>
      </c>
      <c r="B5689" s="9" t="s">
        <v>527</v>
      </c>
      <c r="C5689" s="12" t="s">
        <v>12437</v>
      </c>
      <c r="D5689" s="5" t="s">
        <v>6469</v>
      </c>
      <c r="E5689" s="9" t="s">
        <v>6469</v>
      </c>
      <c r="F5689" s="5" t="s">
        <v>529</v>
      </c>
      <c r="G5689" s="5" t="s">
        <v>4</v>
      </c>
      <c r="H5689" s="5" t="s">
        <v>6475</v>
      </c>
      <c r="I5689" s="4" t="s">
        <v>12702</v>
      </c>
      <c r="J5689" s="5" t="s">
        <v>4</v>
      </c>
      <c r="K5689" s="5" t="s">
        <v>4</v>
      </c>
      <c r="L5689" s="5" t="s">
        <v>4</v>
      </c>
      <c r="M5689" s="5" t="s">
        <v>5</v>
      </c>
      <c r="N5689" s="5" t="s">
        <v>6478</v>
      </c>
      <c r="O5689" s="18">
        <v>44728</v>
      </c>
      <c r="P5689" s="5" t="s">
        <v>6479</v>
      </c>
      <c r="Q5689" s="19">
        <v>7854.16</v>
      </c>
      <c r="R5689" s="19">
        <v>7854.16</v>
      </c>
      <c r="S5689" s="19">
        <v>0</v>
      </c>
      <c r="T5689" s="19">
        <v>0</v>
      </c>
    </row>
    <row r="5690" spans="1:20" outlineLevel="3" x14ac:dyDescent="0.35">
      <c r="H5690" s="1" t="s">
        <v>11985</v>
      </c>
      <c r="O5690" s="18"/>
      <c r="Q5690" s="19">
        <f>SUBTOTAL(9,Q5687:Q5689)</f>
        <v>27426.920000000002</v>
      </c>
      <c r="R5690" s="19">
        <f>SUBTOTAL(9,R5687:R5689)</f>
        <v>27426.920000000002</v>
      </c>
      <c r="S5690" s="19">
        <f>SUBTOTAL(9,S5687:S5689)</f>
        <v>0</v>
      </c>
      <c r="T5690" s="19">
        <f>SUBTOTAL(9,T5687:T5689)</f>
        <v>0</v>
      </c>
    </row>
    <row r="5691" spans="1:20" outlineLevel="2" x14ac:dyDescent="0.35">
      <c r="C5691" s="11" t="s">
        <v>12438</v>
      </c>
      <c r="O5691" s="18"/>
      <c r="Q5691" s="19">
        <f>SUBTOTAL(9,Q5685:Q5689)</f>
        <v>49635.710000000006</v>
      </c>
      <c r="R5691" s="19">
        <f>SUBTOTAL(9,R5685:R5689)</f>
        <v>49635.710000000006</v>
      </c>
      <c r="S5691" s="19">
        <f>SUBTOTAL(9,S5685:S5689)</f>
        <v>0</v>
      </c>
      <c r="T5691" s="19">
        <f>SUBTOTAL(9,T5685:T5689)</f>
        <v>0</v>
      </c>
    </row>
    <row r="5692" spans="1:20" outlineLevel="4" x14ac:dyDescent="0.35">
      <c r="A5692" s="9" t="s">
        <v>104</v>
      </c>
      <c r="B5692" s="9" t="s">
        <v>105</v>
      </c>
      <c r="C5692" s="12" t="s">
        <v>6480</v>
      </c>
      <c r="D5692" s="5" t="s">
        <v>6481</v>
      </c>
      <c r="E5692" s="9" t="s">
        <v>6481</v>
      </c>
      <c r="F5692" s="5" t="s">
        <v>4</v>
      </c>
      <c r="G5692" s="5" t="s">
        <v>106</v>
      </c>
      <c r="H5692" s="5" t="s">
        <v>108</v>
      </c>
      <c r="I5692" s="20" t="s">
        <v>12479</v>
      </c>
      <c r="J5692" s="5" t="s">
        <v>4</v>
      </c>
      <c r="K5692" s="5" t="s">
        <v>4</v>
      </c>
      <c r="L5692" s="5" t="s">
        <v>4</v>
      </c>
      <c r="M5692" s="5" t="s">
        <v>5</v>
      </c>
      <c r="N5692" s="5" t="s">
        <v>6482</v>
      </c>
      <c r="O5692" s="18">
        <v>44524</v>
      </c>
      <c r="P5692" s="5" t="s">
        <v>7</v>
      </c>
      <c r="Q5692" s="19">
        <v>128582</v>
      </c>
      <c r="R5692" s="19">
        <v>0</v>
      </c>
      <c r="S5692" s="19">
        <v>128582</v>
      </c>
      <c r="T5692" s="19">
        <v>0</v>
      </c>
    </row>
    <row r="5693" spans="1:20" outlineLevel="3" x14ac:dyDescent="0.35">
      <c r="H5693" s="1" t="s">
        <v>10932</v>
      </c>
      <c r="O5693" s="18"/>
      <c r="Q5693" s="19">
        <f>SUBTOTAL(9,Q5692:Q5692)</f>
        <v>128582</v>
      </c>
      <c r="R5693" s="19">
        <f>SUBTOTAL(9,R5692:R5692)</f>
        <v>0</v>
      </c>
      <c r="S5693" s="19">
        <f>SUBTOTAL(9,S5692:S5692)</f>
        <v>128582</v>
      </c>
      <c r="T5693" s="19">
        <f>SUBTOTAL(9,T5692:T5692)</f>
        <v>0</v>
      </c>
    </row>
    <row r="5694" spans="1:20" outlineLevel="4" x14ac:dyDescent="0.35">
      <c r="A5694" s="9" t="s">
        <v>104</v>
      </c>
      <c r="B5694" s="9" t="s">
        <v>105</v>
      </c>
      <c r="C5694" s="12" t="s">
        <v>6480</v>
      </c>
      <c r="D5694" s="5" t="s">
        <v>6481</v>
      </c>
      <c r="E5694" s="9" t="s">
        <v>6481</v>
      </c>
      <c r="F5694" s="5" t="s">
        <v>4</v>
      </c>
      <c r="G5694" s="5" t="s">
        <v>106</v>
      </c>
      <c r="H5694" s="5" t="s">
        <v>109</v>
      </c>
      <c r="I5694" s="20" t="s">
        <v>12480</v>
      </c>
      <c r="J5694" s="5" t="s">
        <v>4</v>
      </c>
      <c r="K5694" s="5" t="s">
        <v>4</v>
      </c>
      <c r="L5694" s="5" t="s">
        <v>4</v>
      </c>
      <c r="M5694" s="5" t="s">
        <v>5</v>
      </c>
      <c r="N5694" s="5" t="s">
        <v>6482</v>
      </c>
      <c r="O5694" s="18">
        <v>44524</v>
      </c>
      <c r="P5694" s="5" t="s">
        <v>7</v>
      </c>
      <c r="Q5694" s="19">
        <v>97372</v>
      </c>
      <c r="R5694" s="19">
        <v>0</v>
      </c>
      <c r="S5694" s="19">
        <v>97372</v>
      </c>
      <c r="T5694" s="19">
        <v>0</v>
      </c>
    </row>
    <row r="5695" spans="1:20" outlineLevel="3" x14ac:dyDescent="0.35">
      <c r="H5695" s="1" t="s">
        <v>10933</v>
      </c>
      <c r="O5695" s="18"/>
      <c r="Q5695" s="19">
        <f>SUBTOTAL(9,Q5694:Q5694)</f>
        <v>97372</v>
      </c>
      <c r="R5695" s="19">
        <f>SUBTOTAL(9,R5694:R5694)</f>
        <v>0</v>
      </c>
      <c r="S5695" s="19">
        <f>SUBTOTAL(9,S5694:S5694)</f>
        <v>97372</v>
      </c>
      <c r="T5695" s="19">
        <f>SUBTOTAL(9,T5694:T5694)</f>
        <v>0</v>
      </c>
    </row>
    <row r="5696" spans="1:20" outlineLevel="4" x14ac:dyDescent="0.35">
      <c r="A5696" s="9" t="s">
        <v>104</v>
      </c>
      <c r="B5696" s="9" t="s">
        <v>105</v>
      </c>
      <c r="C5696" s="12" t="s">
        <v>6480</v>
      </c>
      <c r="D5696" s="5" t="s">
        <v>6481</v>
      </c>
      <c r="E5696" s="9" t="s">
        <v>6481</v>
      </c>
      <c r="F5696" s="5" t="s">
        <v>4</v>
      </c>
      <c r="G5696" s="5" t="s">
        <v>106</v>
      </c>
      <c r="H5696" s="5" t="s">
        <v>110</v>
      </c>
      <c r="I5696" s="20" t="s">
        <v>12481</v>
      </c>
      <c r="J5696" s="5" t="s">
        <v>4</v>
      </c>
      <c r="K5696" s="5" t="s">
        <v>4</v>
      </c>
      <c r="L5696" s="5" t="s">
        <v>4</v>
      </c>
      <c r="M5696" s="5" t="s">
        <v>5</v>
      </c>
      <c r="N5696" s="5" t="s">
        <v>6482</v>
      </c>
      <c r="O5696" s="18">
        <v>44524</v>
      </c>
      <c r="P5696" s="5" t="s">
        <v>7</v>
      </c>
      <c r="Q5696" s="19">
        <v>24933</v>
      </c>
      <c r="R5696" s="19">
        <v>0</v>
      </c>
      <c r="S5696" s="19">
        <v>24933</v>
      </c>
      <c r="T5696" s="19">
        <v>0</v>
      </c>
    </row>
    <row r="5697" spans="1:20" outlineLevel="3" x14ac:dyDescent="0.35">
      <c r="H5697" s="1" t="s">
        <v>10934</v>
      </c>
      <c r="O5697" s="18"/>
      <c r="Q5697" s="19">
        <f>SUBTOTAL(9,Q5696:Q5696)</f>
        <v>24933</v>
      </c>
      <c r="R5697" s="19">
        <f>SUBTOTAL(9,R5696:R5696)</f>
        <v>0</v>
      </c>
      <c r="S5697" s="19">
        <f>SUBTOTAL(9,S5696:S5696)</f>
        <v>24933</v>
      </c>
      <c r="T5697" s="19">
        <f>SUBTOTAL(9,T5696:T5696)</f>
        <v>0</v>
      </c>
    </row>
    <row r="5698" spans="1:20" outlineLevel="2" x14ac:dyDescent="0.35">
      <c r="C5698" s="11" t="s">
        <v>10433</v>
      </c>
      <c r="O5698" s="18"/>
      <c r="Q5698" s="19">
        <f>SUBTOTAL(9,Q5692:Q5696)</f>
        <v>250887</v>
      </c>
      <c r="R5698" s="19">
        <f>SUBTOTAL(9,R5692:R5696)</f>
        <v>0</v>
      </c>
      <c r="S5698" s="19">
        <f>SUBTOTAL(9,S5692:S5696)</f>
        <v>250887</v>
      </c>
      <c r="T5698" s="19">
        <f>SUBTOTAL(9,T5692:T5696)</f>
        <v>0</v>
      </c>
    </row>
    <row r="5699" spans="1:20" ht="43.5" outlineLevel="4" x14ac:dyDescent="0.35">
      <c r="A5699" s="9" t="s">
        <v>74</v>
      </c>
      <c r="B5699" s="9" t="s">
        <v>75</v>
      </c>
      <c r="C5699" s="12" t="s">
        <v>6483</v>
      </c>
      <c r="D5699" s="5" t="s">
        <v>6484</v>
      </c>
      <c r="E5699" s="9" t="s">
        <v>6484</v>
      </c>
      <c r="F5699" s="5" t="s">
        <v>4</v>
      </c>
      <c r="G5699" s="5" t="s">
        <v>729</v>
      </c>
      <c r="H5699" s="5" t="s">
        <v>6487</v>
      </c>
      <c r="I5699" s="4" t="s">
        <v>6488</v>
      </c>
      <c r="J5699" s="5" t="s">
        <v>4</v>
      </c>
      <c r="K5699" s="5" t="s">
        <v>4</v>
      </c>
      <c r="L5699" s="5" t="s">
        <v>4</v>
      </c>
      <c r="M5699" s="5" t="s">
        <v>5</v>
      </c>
      <c r="N5699" s="5" t="s">
        <v>6485</v>
      </c>
      <c r="O5699" s="18">
        <v>44536</v>
      </c>
      <c r="P5699" s="5" t="s">
        <v>6486</v>
      </c>
      <c r="Q5699" s="19">
        <v>6350</v>
      </c>
      <c r="R5699" s="19">
        <v>0</v>
      </c>
      <c r="S5699" s="19">
        <v>6350</v>
      </c>
      <c r="T5699" s="19">
        <v>0</v>
      </c>
    </row>
    <row r="5700" spans="1:20" ht="43.5" outlineLevel="4" x14ac:dyDescent="0.35">
      <c r="A5700" s="9" t="s">
        <v>74</v>
      </c>
      <c r="B5700" s="9" t="s">
        <v>75</v>
      </c>
      <c r="C5700" s="12" t="s">
        <v>6483</v>
      </c>
      <c r="D5700" s="5" t="s">
        <v>6484</v>
      </c>
      <c r="E5700" s="9" t="s">
        <v>6484</v>
      </c>
      <c r="F5700" s="5" t="s">
        <v>4</v>
      </c>
      <c r="G5700" s="5" t="s">
        <v>729</v>
      </c>
      <c r="H5700" s="5" t="s">
        <v>6487</v>
      </c>
      <c r="I5700" s="4" t="s">
        <v>6488</v>
      </c>
      <c r="J5700" s="5" t="s">
        <v>4</v>
      </c>
      <c r="K5700" s="5" t="s">
        <v>4</v>
      </c>
      <c r="L5700" s="5" t="s">
        <v>4</v>
      </c>
      <c r="M5700" s="5" t="s">
        <v>5</v>
      </c>
      <c r="N5700" s="5" t="s">
        <v>6489</v>
      </c>
      <c r="O5700" s="18">
        <v>44552</v>
      </c>
      <c r="P5700" s="5" t="s">
        <v>6490</v>
      </c>
      <c r="Q5700" s="19">
        <v>8725</v>
      </c>
      <c r="R5700" s="19">
        <v>0</v>
      </c>
      <c r="S5700" s="19">
        <v>8725</v>
      </c>
      <c r="T5700" s="19">
        <v>0</v>
      </c>
    </row>
    <row r="5701" spans="1:20" ht="43.5" outlineLevel="4" x14ac:dyDescent="0.35">
      <c r="A5701" s="9" t="s">
        <v>74</v>
      </c>
      <c r="B5701" s="9" t="s">
        <v>75</v>
      </c>
      <c r="C5701" s="12" t="s">
        <v>6483</v>
      </c>
      <c r="D5701" s="5" t="s">
        <v>6484</v>
      </c>
      <c r="E5701" s="9" t="s">
        <v>6484</v>
      </c>
      <c r="F5701" s="5" t="s">
        <v>4</v>
      </c>
      <c r="G5701" s="5" t="s">
        <v>729</v>
      </c>
      <c r="H5701" s="5" t="s">
        <v>6487</v>
      </c>
      <c r="I5701" s="4" t="s">
        <v>6488</v>
      </c>
      <c r="J5701" s="5" t="s">
        <v>4</v>
      </c>
      <c r="K5701" s="5" t="s">
        <v>4</v>
      </c>
      <c r="L5701" s="5" t="s">
        <v>4</v>
      </c>
      <c r="M5701" s="5" t="s">
        <v>5</v>
      </c>
      <c r="N5701" s="5" t="s">
        <v>6491</v>
      </c>
      <c r="O5701" s="18">
        <v>44620</v>
      </c>
      <c r="P5701" s="5" t="s">
        <v>6492</v>
      </c>
      <c r="Q5701" s="19">
        <v>18975</v>
      </c>
      <c r="R5701" s="19">
        <v>0</v>
      </c>
      <c r="S5701" s="19">
        <v>18975</v>
      </c>
      <c r="T5701" s="19">
        <v>0</v>
      </c>
    </row>
    <row r="5702" spans="1:20" ht="43.5" outlineLevel="4" x14ac:dyDescent="0.35">
      <c r="A5702" s="9" t="s">
        <v>74</v>
      </c>
      <c r="B5702" s="9" t="s">
        <v>75</v>
      </c>
      <c r="C5702" s="12" t="s">
        <v>6483</v>
      </c>
      <c r="D5702" s="5" t="s">
        <v>6484</v>
      </c>
      <c r="E5702" s="9" t="s">
        <v>6484</v>
      </c>
      <c r="F5702" s="5" t="s">
        <v>4</v>
      </c>
      <c r="G5702" s="5" t="s">
        <v>729</v>
      </c>
      <c r="H5702" s="5" t="s">
        <v>6487</v>
      </c>
      <c r="I5702" s="4" t="s">
        <v>6488</v>
      </c>
      <c r="J5702" s="5" t="s">
        <v>4</v>
      </c>
      <c r="K5702" s="5" t="s">
        <v>4</v>
      </c>
      <c r="L5702" s="5" t="s">
        <v>4</v>
      </c>
      <c r="M5702" s="5" t="s">
        <v>5</v>
      </c>
      <c r="N5702" s="5" t="s">
        <v>6493</v>
      </c>
      <c r="O5702" s="18">
        <v>44644</v>
      </c>
      <c r="P5702" s="5" t="s">
        <v>6494</v>
      </c>
      <c r="Q5702" s="19">
        <v>6273</v>
      </c>
      <c r="R5702" s="19">
        <v>0</v>
      </c>
      <c r="S5702" s="19">
        <v>6273</v>
      </c>
      <c r="T5702" s="19">
        <v>0</v>
      </c>
    </row>
    <row r="5703" spans="1:20" ht="43.5" outlineLevel="4" x14ac:dyDescent="0.35">
      <c r="A5703" s="9" t="s">
        <v>74</v>
      </c>
      <c r="B5703" s="9" t="s">
        <v>75</v>
      </c>
      <c r="C5703" s="12" t="s">
        <v>6483</v>
      </c>
      <c r="D5703" s="5" t="s">
        <v>6484</v>
      </c>
      <c r="E5703" s="9" t="s">
        <v>6484</v>
      </c>
      <c r="F5703" s="5" t="s">
        <v>4</v>
      </c>
      <c r="G5703" s="5" t="s">
        <v>729</v>
      </c>
      <c r="H5703" s="5" t="s">
        <v>6487</v>
      </c>
      <c r="I5703" s="4" t="s">
        <v>6488</v>
      </c>
      <c r="J5703" s="5" t="s">
        <v>4</v>
      </c>
      <c r="K5703" s="5" t="s">
        <v>4</v>
      </c>
      <c r="L5703" s="5" t="s">
        <v>4</v>
      </c>
      <c r="M5703" s="5" t="s">
        <v>5</v>
      </c>
      <c r="N5703" s="5" t="s">
        <v>6495</v>
      </c>
      <c r="O5703" s="18">
        <v>44676</v>
      </c>
      <c r="P5703" s="5" t="s">
        <v>6496</v>
      </c>
      <c r="Q5703" s="19">
        <v>88389</v>
      </c>
      <c r="R5703" s="19">
        <v>0</v>
      </c>
      <c r="S5703" s="19">
        <v>88389</v>
      </c>
      <c r="T5703" s="19">
        <v>0</v>
      </c>
    </row>
    <row r="5704" spans="1:20" outlineLevel="3" x14ac:dyDescent="0.35">
      <c r="H5704" s="1" t="s">
        <v>11986</v>
      </c>
      <c r="O5704" s="18"/>
      <c r="Q5704" s="19">
        <f>SUBTOTAL(9,Q5699:Q5703)</f>
        <v>128712</v>
      </c>
      <c r="R5704" s="19">
        <f>SUBTOTAL(9,R5699:R5703)</f>
        <v>0</v>
      </c>
      <c r="S5704" s="19">
        <f>SUBTOTAL(9,S5699:S5703)</f>
        <v>128712</v>
      </c>
      <c r="T5704" s="19">
        <f>SUBTOTAL(9,T5699:T5703)</f>
        <v>0</v>
      </c>
    </row>
    <row r="5705" spans="1:20" ht="29" outlineLevel="4" x14ac:dyDescent="0.35">
      <c r="A5705" s="9" t="s">
        <v>74</v>
      </c>
      <c r="B5705" s="9" t="s">
        <v>75</v>
      </c>
      <c r="C5705" s="12" t="s">
        <v>6483</v>
      </c>
      <c r="D5705" s="5" t="s">
        <v>6484</v>
      </c>
      <c r="E5705" s="9" t="s">
        <v>6484</v>
      </c>
      <c r="F5705" s="5" t="s">
        <v>4</v>
      </c>
      <c r="G5705" s="5" t="s">
        <v>729</v>
      </c>
      <c r="H5705" s="5" t="s">
        <v>6499</v>
      </c>
      <c r="I5705" s="4" t="s">
        <v>6500</v>
      </c>
      <c r="J5705" s="5" t="s">
        <v>4</v>
      </c>
      <c r="K5705" s="5" t="s">
        <v>4</v>
      </c>
      <c r="L5705" s="5" t="s">
        <v>4</v>
      </c>
      <c r="M5705" s="5" t="s">
        <v>5</v>
      </c>
      <c r="N5705" s="5" t="s">
        <v>6497</v>
      </c>
      <c r="O5705" s="18">
        <v>44469</v>
      </c>
      <c r="P5705" s="5" t="s">
        <v>6498</v>
      </c>
      <c r="Q5705" s="19">
        <v>1485</v>
      </c>
      <c r="R5705" s="19">
        <v>0</v>
      </c>
      <c r="S5705" s="19">
        <v>1485</v>
      </c>
      <c r="T5705" s="19">
        <v>0</v>
      </c>
    </row>
    <row r="5706" spans="1:20" ht="29" outlineLevel="4" x14ac:dyDescent="0.35">
      <c r="A5706" s="9" t="s">
        <v>74</v>
      </c>
      <c r="B5706" s="9" t="s">
        <v>75</v>
      </c>
      <c r="C5706" s="12" t="s">
        <v>6483</v>
      </c>
      <c r="D5706" s="5" t="s">
        <v>6484</v>
      </c>
      <c r="E5706" s="9" t="s">
        <v>6484</v>
      </c>
      <c r="F5706" s="5" t="s">
        <v>4</v>
      </c>
      <c r="G5706" s="5" t="s">
        <v>729</v>
      </c>
      <c r="H5706" s="5" t="s">
        <v>6499</v>
      </c>
      <c r="I5706" s="4" t="s">
        <v>6500</v>
      </c>
      <c r="J5706" s="5" t="s">
        <v>4</v>
      </c>
      <c r="K5706" s="5" t="s">
        <v>4</v>
      </c>
      <c r="L5706" s="5" t="s">
        <v>4</v>
      </c>
      <c r="M5706" s="5" t="s">
        <v>5</v>
      </c>
      <c r="N5706" s="5" t="s">
        <v>6501</v>
      </c>
      <c r="O5706" s="18">
        <v>44490</v>
      </c>
      <c r="P5706" s="5" t="s">
        <v>6502</v>
      </c>
      <c r="Q5706" s="19">
        <v>81000</v>
      </c>
      <c r="R5706" s="19">
        <v>0</v>
      </c>
      <c r="S5706" s="19">
        <v>81000</v>
      </c>
      <c r="T5706" s="19">
        <v>0</v>
      </c>
    </row>
    <row r="5707" spans="1:20" ht="29" outlineLevel="4" x14ac:dyDescent="0.35">
      <c r="A5707" s="9" t="s">
        <v>74</v>
      </c>
      <c r="B5707" s="9" t="s">
        <v>75</v>
      </c>
      <c r="C5707" s="12" t="s">
        <v>6483</v>
      </c>
      <c r="D5707" s="5" t="s">
        <v>6484</v>
      </c>
      <c r="E5707" s="9" t="s">
        <v>6484</v>
      </c>
      <c r="F5707" s="5" t="s">
        <v>4</v>
      </c>
      <c r="G5707" s="5" t="s">
        <v>729</v>
      </c>
      <c r="H5707" s="5" t="s">
        <v>6499</v>
      </c>
      <c r="I5707" s="4" t="s">
        <v>6500</v>
      </c>
      <c r="J5707" s="5" t="s">
        <v>4</v>
      </c>
      <c r="K5707" s="5" t="s">
        <v>4</v>
      </c>
      <c r="L5707" s="5" t="s">
        <v>4</v>
      </c>
      <c r="M5707" s="5" t="s">
        <v>5</v>
      </c>
      <c r="N5707" s="5" t="s">
        <v>6503</v>
      </c>
      <c r="O5707" s="18">
        <v>44620</v>
      </c>
      <c r="P5707" s="5" t="s">
        <v>6492</v>
      </c>
      <c r="Q5707" s="19">
        <v>20502</v>
      </c>
      <c r="R5707" s="19">
        <v>0</v>
      </c>
      <c r="S5707" s="19">
        <v>20502</v>
      </c>
      <c r="T5707" s="19">
        <v>0</v>
      </c>
    </row>
    <row r="5708" spans="1:20" ht="29" outlineLevel="4" x14ac:dyDescent="0.35">
      <c r="A5708" s="9" t="s">
        <v>74</v>
      </c>
      <c r="B5708" s="9" t="s">
        <v>75</v>
      </c>
      <c r="C5708" s="12" t="s">
        <v>6483</v>
      </c>
      <c r="D5708" s="5" t="s">
        <v>6484</v>
      </c>
      <c r="E5708" s="9" t="s">
        <v>6484</v>
      </c>
      <c r="F5708" s="5" t="s">
        <v>4</v>
      </c>
      <c r="G5708" s="5" t="s">
        <v>729</v>
      </c>
      <c r="H5708" s="5" t="s">
        <v>6499</v>
      </c>
      <c r="I5708" s="4" t="s">
        <v>6500</v>
      </c>
      <c r="J5708" s="5" t="s">
        <v>4</v>
      </c>
      <c r="K5708" s="5" t="s">
        <v>4</v>
      </c>
      <c r="L5708" s="5" t="s">
        <v>4</v>
      </c>
      <c r="M5708" s="5" t="s">
        <v>5</v>
      </c>
      <c r="N5708" s="5" t="s">
        <v>6504</v>
      </c>
      <c r="O5708" s="18">
        <v>44676</v>
      </c>
      <c r="P5708" s="5" t="s">
        <v>6496</v>
      </c>
      <c r="Q5708" s="19">
        <v>19959</v>
      </c>
      <c r="R5708" s="19">
        <v>0</v>
      </c>
      <c r="S5708" s="19">
        <v>19959</v>
      </c>
      <c r="T5708" s="19">
        <v>0</v>
      </c>
    </row>
    <row r="5709" spans="1:20" outlineLevel="3" x14ac:dyDescent="0.35">
      <c r="H5709" s="1" t="s">
        <v>11987</v>
      </c>
      <c r="O5709" s="18"/>
      <c r="Q5709" s="19">
        <f>SUBTOTAL(9,Q5705:Q5708)</f>
        <v>122946</v>
      </c>
      <c r="R5709" s="19">
        <f>SUBTOTAL(9,R5705:R5708)</f>
        <v>0</v>
      </c>
      <c r="S5709" s="19">
        <f>SUBTOTAL(9,S5705:S5708)</f>
        <v>122946</v>
      </c>
      <c r="T5709" s="19">
        <f>SUBTOTAL(9,T5705:T5708)</f>
        <v>0</v>
      </c>
    </row>
    <row r="5710" spans="1:20" ht="29" outlineLevel="4" x14ac:dyDescent="0.35">
      <c r="A5710" s="9" t="s">
        <v>74</v>
      </c>
      <c r="B5710" s="9" t="s">
        <v>75</v>
      </c>
      <c r="C5710" s="12" t="s">
        <v>6483</v>
      </c>
      <c r="D5710" s="5" t="s">
        <v>6484</v>
      </c>
      <c r="E5710" s="9" t="s">
        <v>6484</v>
      </c>
      <c r="F5710" s="5" t="s">
        <v>77</v>
      </c>
      <c r="G5710" s="5" t="s">
        <v>4</v>
      </c>
      <c r="H5710" s="5" t="s">
        <v>6507</v>
      </c>
      <c r="I5710" s="4" t="s">
        <v>6508</v>
      </c>
      <c r="J5710" s="5" t="s">
        <v>4</v>
      </c>
      <c r="K5710" s="5" t="s">
        <v>4</v>
      </c>
      <c r="L5710" s="5" t="s">
        <v>4</v>
      </c>
      <c r="M5710" s="5" t="s">
        <v>5</v>
      </c>
      <c r="N5710" s="5" t="s">
        <v>6505</v>
      </c>
      <c r="O5710" s="18">
        <v>44427</v>
      </c>
      <c r="P5710" s="5" t="s">
        <v>6506</v>
      </c>
      <c r="Q5710" s="19">
        <v>8608</v>
      </c>
      <c r="R5710" s="19">
        <v>8608</v>
      </c>
      <c r="S5710" s="19">
        <v>0</v>
      </c>
      <c r="T5710" s="19">
        <v>0</v>
      </c>
    </row>
    <row r="5711" spans="1:20" ht="29" outlineLevel="4" x14ac:dyDescent="0.35">
      <c r="A5711" s="9" t="s">
        <v>74</v>
      </c>
      <c r="B5711" s="9" t="s">
        <v>75</v>
      </c>
      <c r="C5711" s="12" t="s">
        <v>6483</v>
      </c>
      <c r="D5711" s="5" t="s">
        <v>6484</v>
      </c>
      <c r="E5711" s="9" t="s">
        <v>6484</v>
      </c>
      <c r="F5711" s="5" t="s">
        <v>77</v>
      </c>
      <c r="G5711" s="5" t="s">
        <v>4</v>
      </c>
      <c r="H5711" s="5" t="s">
        <v>6507</v>
      </c>
      <c r="I5711" s="4" t="s">
        <v>6508</v>
      </c>
      <c r="J5711" s="5" t="s">
        <v>4</v>
      </c>
      <c r="K5711" s="5" t="s">
        <v>4</v>
      </c>
      <c r="L5711" s="5" t="s">
        <v>4</v>
      </c>
      <c r="M5711" s="5" t="s">
        <v>5</v>
      </c>
      <c r="N5711" s="5" t="s">
        <v>6509</v>
      </c>
      <c r="O5711" s="18">
        <v>44469</v>
      </c>
      <c r="P5711" s="5" t="s">
        <v>6498</v>
      </c>
      <c r="Q5711" s="19">
        <v>7980</v>
      </c>
      <c r="R5711" s="19">
        <v>7980</v>
      </c>
      <c r="S5711" s="19">
        <v>0</v>
      </c>
      <c r="T5711" s="19">
        <v>0</v>
      </c>
    </row>
    <row r="5712" spans="1:20" ht="29" outlineLevel="4" x14ac:dyDescent="0.35">
      <c r="A5712" s="9" t="s">
        <v>74</v>
      </c>
      <c r="B5712" s="9" t="s">
        <v>75</v>
      </c>
      <c r="C5712" s="12" t="s">
        <v>6483</v>
      </c>
      <c r="D5712" s="5" t="s">
        <v>6484</v>
      </c>
      <c r="E5712" s="9" t="s">
        <v>6484</v>
      </c>
      <c r="F5712" s="5" t="s">
        <v>77</v>
      </c>
      <c r="G5712" s="5" t="s">
        <v>4</v>
      </c>
      <c r="H5712" s="5" t="s">
        <v>6507</v>
      </c>
      <c r="I5712" s="4" t="s">
        <v>6508</v>
      </c>
      <c r="J5712" s="5" t="s">
        <v>4</v>
      </c>
      <c r="K5712" s="5" t="s">
        <v>4</v>
      </c>
      <c r="L5712" s="5" t="s">
        <v>4</v>
      </c>
      <c r="M5712" s="5" t="s">
        <v>5</v>
      </c>
      <c r="N5712" s="5" t="s">
        <v>6510</v>
      </c>
      <c r="O5712" s="18">
        <v>44552</v>
      </c>
      <c r="P5712" s="5" t="s">
        <v>6490</v>
      </c>
      <c r="Q5712" s="19">
        <v>1383</v>
      </c>
      <c r="R5712" s="19">
        <v>1383</v>
      </c>
      <c r="S5712" s="19">
        <v>0</v>
      </c>
      <c r="T5712" s="19">
        <v>0</v>
      </c>
    </row>
    <row r="5713" spans="1:20" outlineLevel="3" x14ac:dyDescent="0.35">
      <c r="H5713" s="1" t="s">
        <v>11988</v>
      </c>
      <c r="O5713" s="18"/>
      <c r="Q5713" s="19">
        <f>SUBTOTAL(9,Q5710:Q5712)</f>
        <v>17971</v>
      </c>
      <c r="R5713" s="19">
        <f>SUBTOTAL(9,R5710:R5712)</f>
        <v>17971</v>
      </c>
      <c r="S5713" s="19">
        <f>SUBTOTAL(9,S5710:S5712)</f>
        <v>0</v>
      </c>
      <c r="T5713" s="19">
        <f>SUBTOTAL(9,T5710:T5712)</f>
        <v>0</v>
      </c>
    </row>
    <row r="5714" spans="1:20" ht="29" outlineLevel="4" x14ac:dyDescent="0.35">
      <c r="A5714" s="9" t="s">
        <v>74</v>
      </c>
      <c r="B5714" s="9" t="s">
        <v>75</v>
      </c>
      <c r="C5714" s="12" t="s">
        <v>6483</v>
      </c>
      <c r="D5714" s="5" t="s">
        <v>6484</v>
      </c>
      <c r="E5714" s="9" t="s">
        <v>6484</v>
      </c>
      <c r="F5714" s="5" t="s">
        <v>4</v>
      </c>
      <c r="G5714" s="5" t="s">
        <v>729</v>
      </c>
      <c r="H5714" s="5" t="s">
        <v>6513</v>
      </c>
      <c r="I5714" s="4" t="s">
        <v>6500</v>
      </c>
      <c r="J5714" s="5" t="s">
        <v>4</v>
      </c>
      <c r="K5714" s="5" t="s">
        <v>4</v>
      </c>
      <c r="L5714" s="5" t="s">
        <v>4</v>
      </c>
      <c r="M5714" s="5" t="s">
        <v>5</v>
      </c>
      <c r="N5714" s="5" t="s">
        <v>6511</v>
      </c>
      <c r="O5714" s="18">
        <v>44641</v>
      </c>
      <c r="P5714" s="5" t="s">
        <v>6512</v>
      </c>
      <c r="Q5714" s="19">
        <v>3500000</v>
      </c>
      <c r="R5714" s="19">
        <v>0</v>
      </c>
      <c r="S5714" s="19">
        <v>3500000</v>
      </c>
      <c r="T5714" s="19">
        <v>0</v>
      </c>
    </row>
    <row r="5715" spans="1:20" ht="29" outlineLevel="4" x14ac:dyDescent="0.35">
      <c r="A5715" s="9" t="s">
        <v>74</v>
      </c>
      <c r="B5715" s="9" t="s">
        <v>75</v>
      </c>
      <c r="C5715" s="12" t="s">
        <v>6483</v>
      </c>
      <c r="D5715" s="5" t="s">
        <v>6484</v>
      </c>
      <c r="E5715" s="9" t="s">
        <v>6484</v>
      </c>
      <c r="F5715" s="5" t="s">
        <v>4</v>
      </c>
      <c r="G5715" s="5" t="s">
        <v>729</v>
      </c>
      <c r="H5715" s="5" t="s">
        <v>6513</v>
      </c>
      <c r="I5715" s="4" t="s">
        <v>6500</v>
      </c>
      <c r="J5715" s="5" t="s">
        <v>4</v>
      </c>
      <c r="K5715" s="5" t="s">
        <v>4</v>
      </c>
      <c r="L5715" s="5" t="s">
        <v>4</v>
      </c>
      <c r="M5715" s="5" t="s">
        <v>5</v>
      </c>
      <c r="N5715" s="5" t="s">
        <v>6514</v>
      </c>
      <c r="O5715" s="18">
        <v>44739</v>
      </c>
      <c r="P5715" s="5" t="s">
        <v>6515</v>
      </c>
      <c r="Q5715" s="19">
        <v>3500000</v>
      </c>
      <c r="R5715" s="19">
        <v>0</v>
      </c>
      <c r="S5715" s="19">
        <v>3500000</v>
      </c>
      <c r="T5715" s="19">
        <v>0</v>
      </c>
    </row>
    <row r="5716" spans="1:20" outlineLevel="3" x14ac:dyDescent="0.35">
      <c r="H5716" s="1" t="s">
        <v>11989</v>
      </c>
      <c r="O5716" s="18"/>
      <c r="Q5716" s="19">
        <f>SUBTOTAL(9,Q5714:Q5715)</f>
        <v>7000000</v>
      </c>
      <c r="R5716" s="19">
        <f>SUBTOTAL(9,R5714:R5715)</f>
        <v>0</v>
      </c>
      <c r="S5716" s="19">
        <f>SUBTOTAL(9,S5714:S5715)</f>
        <v>7000000</v>
      </c>
      <c r="T5716" s="19">
        <f>SUBTOTAL(9,T5714:T5715)</f>
        <v>0</v>
      </c>
    </row>
    <row r="5717" spans="1:20" outlineLevel="2" x14ac:dyDescent="0.35">
      <c r="C5717" s="11" t="s">
        <v>10434</v>
      </c>
      <c r="O5717" s="18"/>
      <c r="Q5717" s="19">
        <f>SUBTOTAL(9,Q5699:Q5715)</f>
        <v>7269629</v>
      </c>
      <c r="R5717" s="19">
        <f>SUBTOTAL(9,R5699:R5715)</f>
        <v>17971</v>
      </c>
      <c r="S5717" s="19">
        <f>SUBTOTAL(9,S5699:S5715)</f>
        <v>7251658</v>
      </c>
      <c r="T5717" s="19">
        <f>SUBTOTAL(9,T5699:T5715)</f>
        <v>0</v>
      </c>
    </row>
    <row r="5718" spans="1:20" ht="29" outlineLevel="4" x14ac:dyDescent="0.35">
      <c r="A5718" s="9" t="s">
        <v>74</v>
      </c>
      <c r="B5718" s="9" t="s">
        <v>75</v>
      </c>
      <c r="C5718" s="12" t="s">
        <v>12439</v>
      </c>
      <c r="D5718" s="5" t="s">
        <v>6516</v>
      </c>
      <c r="E5718" s="9" t="s">
        <v>6516</v>
      </c>
      <c r="F5718" s="5" t="s">
        <v>4</v>
      </c>
      <c r="G5718" s="5" t="s">
        <v>729</v>
      </c>
      <c r="H5718" s="5" t="s">
        <v>6518</v>
      </c>
      <c r="I5718" s="4" t="s">
        <v>12703</v>
      </c>
      <c r="J5718" s="5" t="s">
        <v>4</v>
      </c>
      <c r="K5718" s="5" t="s">
        <v>4</v>
      </c>
      <c r="L5718" s="5" t="s">
        <v>4</v>
      </c>
      <c r="M5718" s="5" t="s">
        <v>5</v>
      </c>
      <c r="N5718" s="5" t="s">
        <v>6517</v>
      </c>
      <c r="O5718" s="18">
        <v>44713</v>
      </c>
      <c r="P5718" s="5" t="s">
        <v>7</v>
      </c>
      <c r="Q5718" s="19">
        <v>36987</v>
      </c>
      <c r="R5718" s="19">
        <v>0</v>
      </c>
      <c r="S5718" s="19">
        <v>36987</v>
      </c>
      <c r="T5718" s="19">
        <v>0</v>
      </c>
    </row>
    <row r="5719" spans="1:20" outlineLevel="3" x14ac:dyDescent="0.35">
      <c r="H5719" s="1" t="s">
        <v>11990</v>
      </c>
      <c r="O5719" s="18"/>
      <c r="Q5719" s="19">
        <f>SUBTOTAL(9,Q5718:Q5718)</f>
        <v>36987</v>
      </c>
      <c r="R5719" s="19">
        <f>SUBTOTAL(9,R5718:R5718)</f>
        <v>0</v>
      </c>
      <c r="S5719" s="19">
        <f>SUBTOTAL(9,S5718:S5718)</f>
        <v>36987</v>
      </c>
      <c r="T5719" s="19">
        <f>SUBTOTAL(9,T5718:T5718)</f>
        <v>0</v>
      </c>
    </row>
    <row r="5720" spans="1:20" ht="58" outlineLevel="4" x14ac:dyDescent="0.35">
      <c r="A5720" s="9" t="s">
        <v>74</v>
      </c>
      <c r="B5720" s="9" t="s">
        <v>75</v>
      </c>
      <c r="C5720" s="12" t="s">
        <v>12439</v>
      </c>
      <c r="D5720" s="5" t="s">
        <v>6516</v>
      </c>
      <c r="E5720" s="9" t="s">
        <v>6516</v>
      </c>
      <c r="F5720" s="5" t="s">
        <v>77</v>
      </c>
      <c r="G5720" s="5" t="s">
        <v>4</v>
      </c>
      <c r="H5720" s="5" t="s">
        <v>6520</v>
      </c>
      <c r="I5720" s="4" t="s">
        <v>12704</v>
      </c>
      <c r="J5720" s="5" t="s">
        <v>4</v>
      </c>
      <c r="K5720" s="5" t="s">
        <v>4</v>
      </c>
      <c r="L5720" s="5" t="s">
        <v>4</v>
      </c>
      <c r="M5720" s="5" t="s">
        <v>5</v>
      </c>
      <c r="N5720" s="5" t="s">
        <v>6519</v>
      </c>
      <c r="O5720" s="18">
        <v>44462</v>
      </c>
      <c r="P5720" s="5" t="s">
        <v>7</v>
      </c>
      <c r="Q5720" s="19">
        <v>7596</v>
      </c>
      <c r="R5720" s="19">
        <v>7596</v>
      </c>
      <c r="S5720" s="19">
        <v>0</v>
      </c>
      <c r="T5720" s="19">
        <v>0</v>
      </c>
    </row>
    <row r="5721" spans="1:20" ht="58" outlineLevel="4" x14ac:dyDescent="0.35">
      <c r="A5721" s="9" t="s">
        <v>74</v>
      </c>
      <c r="B5721" s="9" t="s">
        <v>75</v>
      </c>
      <c r="C5721" s="12" t="s">
        <v>12439</v>
      </c>
      <c r="D5721" s="5" t="s">
        <v>6516</v>
      </c>
      <c r="E5721" s="9" t="s">
        <v>6516</v>
      </c>
      <c r="F5721" s="5" t="s">
        <v>77</v>
      </c>
      <c r="G5721" s="5" t="s">
        <v>4</v>
      </c>
      <c r="H5721" s="5" t="s">
        <v>6520</v>
      </c>
      <c r="I5721" s="4" t="s">
        <v>12704</v>
      </c>
      <c r="J5721" s="5" t="s">
        <v>4</v>
      </c>
      <c r="K5721" s="5" t="s">
        <v>4</v>
      </c>
      <c r="L5721" s="5" t="s">
        <v>4</v>
      </c>
      <c r="M5721" s="5" t="s">
        <v>5</v>
      </c>
      <c r="N5721" s="5" t="s">
        <v>6521</v>
      </c>
      <c r="O5721" s="18">
        <v>44524</v>
      </c>
      <c r="P5721" s="5" t="s">
        <v>7</v>
      </c>
      <c r="Q5721" s="19">
        <v>1407</v>
      </c>
      <c r="R5721" s="19">
        <v>1407</v>
      </c>
      <c r="S5721" s="19">
        <v>0</v>
      </c>
      <c r="T5721" s="19">
        <v>0</v>
      </c>
    </row>
    <row r="5722" spans="1:20" ht="58" outlineLevel="4" x14ac:dyDescent="0.35">
      <c r="A5722" s="9" t="s">
        <v>74</v>
      </c>
      <c r="B5722" s="9" t="s">
        <v>75</v>
      </c>
      <c r="C5722" s="12" t="s">
        <v>12439</v>
      </c>
      <c r="D5722" s="5" t="s">
        <v>6516</v>
      </c>
      <c r="E5722" s="9" t="s">
        <v>6516</v>
      </c>
      <c r="F5722" s="5" t="s">
        <v>77</v>
      </c>
      <c r="G5722" s="5" t="s">
        <v>4</v>
      </c>
      <c r="H5722" s="5" t="s">
        <v>6520</v>
      </c>
      <c r="I5722" s="4" t="s">
        <v>12704</v>
      </c>
      <c r="J5722" s="5" t="s">
        <v>4</v>
      </c>
      <c r="K5722" s="5" t="s">
        <v>4</v>
      </c>
      <c r="L5722" s="5" t="s">
        <v>4</v>
      </c>
      <c r="M5722" s="5" t="s">
        <v>5</v>
      </c>
      <c r="N5722" s="5" t="s">
        <v>6522</v>
      </c>
      <c r="O5722" s="18">
        <v>44620</v>
      </c>
      <c r="P5722" s="5" t="s">
        <v>7</v>
      </c>
      <c r="Q5722" s="19">
        <v>2250</v>
      </c>
      <c r="R5722" s="19">
        <v>2250</v>
      </c>
      <c r="S5722" s="19">
        <v>0</v>
      </c>
      <c r="T5722" s="19">
        <v>0</v>
      </c>
    </row>
    <row r="5723" spans="1:20" ht="58" outlineLevel="4" x14ac:dyDescent="0.35">
      <c r="A5723" s="9" t="s">
        <v>74</v>
      </c>
      <c r="B5723" s="9" t="s">
        <v>75</v>
      </c>
      <c r="C5723" s="12" t="s">
        <v>12439</v>
      </c>
      <c r="D5723" s="5" t="s">
        <v>6516</v>
      </c>
      <c r="E5723" s="9" t="s">
        <v>6516</v>
      </c>
      <c r="F5723" s="5" t="s">
        <v>77</v>
      </c>
      <c r="G5723" s="5" t="s">
        <v>4</v>
      </c>
      <c r="H5723" s="5" t="s">
        <v>6520</v>
      </c>
      <c r="I5723" s="4" t="s">
        <v>12704</v>
      </c>
      <c r="J5723" s="5" t="s">
        <v>4</v>
      </c>
      <c r="K5723" s="5" t="s">
        <v>4</v>
      </c>
      <c r="L5723" s="5" t="s">
        <v>4</v>
      </c>
      <c r="M5723" s="5" t="s">
        <v>5</v>
      </c>
      <c r="N5723" s="5" t="s">
        <v>6523</v>
      </c>
      <c r="O5723" s="18">
        <v>44651</v>
      </c>
      <c r="P5723" s="5" t="s">
        <v>7</v>
      </c>
      <c r="Q5723" s="19">
        <v>10102</v>
      </c>
      <c r="R5723" s="19">
        <v>10102</v>
      </c>
      <c r="S5723" s="19">
        <v>0</v>
      </c>
      <c r="T5723" s="19">
        <v>0</v>
      </c>
    </row>
    <row r="5724" spans="1:20" outlineLevel="3" x14ac:dyDescent="0.35">
      <c r="H5724" s="1" t="s">
        <v>11991</v>
      </c>
      <c r="O5724" s="18"/>
      <c r="Q5724" s="19">
        <f>SUBTOTAL(9,Q5720:Q5723)</f>
        <v>21355</v>
      </c>
      <c r="R5724" s="19">
        <f>SUBTOTAL(9,R5720:R5723)</f>
        <v>21355</v>
      </c>
      <c r="S5724" s="19">
        <f>SUBTOTAL(9,S5720:S5723)</f>
        <v>0</v>
      </c>
      <c r="T5724" s="19">
        <f>SUBTOTAL(9,T5720:T5723)</f>
        <v>0</v>
      </c>
    </row>
    <row r="5725" spans="1:20" ht="87" outlineLevel="4" x14ac:dyDescent="0.35">
      <c r="A5725" s="9" t="s">
        <v>74</v>
      </c>
      <c r="B5725" s="9" t="s">
        <v>75</v>
      </c>
      <c r="C5725" s="12" t="s">
        <v>12439</v>
      </c>
      <c r="D5725" s="5" t="s">
        <v>6516</v>
      </c>
      <c r="E5725" s="9" t="s">
        <v>6516</v>
      </c>
      <c r="F5725" s="5" t="s">
        <v>4</v>
      </c>
      <c r="G5725" s="5" t="s">
        <v>729</v>
      </c>
      <c r="H5725" s="5" t="s">
        <v>6525</v>
      </c>
      <c r="I5725" s="4" t="s">
        <v>12705</v>
      </c>
      <c r="J5725" s="5" t="s">
        <v>4</v>
      </c>
      <c r="K5725" s="5" t="s">
        <v>4</v>
      </c>
      <c r="L5725" s="5" t="s">
        <v>4</v>
      </c>
      <c r="M5725" s="5" t="s">
        <v>5</v>
      </c>
      <c r="N5725" s="5" t="s">
        <v>6524</v>
      </c>
      <c r="O5725" s="18">
        <v>44579</v>
      </c>
      <c r="P5725" s="5" t="s">
        <v>7</v>
      </c>
      <c r="Q5725" s="19">
        <v>11192</v>
      </c>
      <c r="R5725" s="19">
        <v>0</v>
      </c>
      <c r="S5725" s="19">
        <v>11192</v>
      </c>
      <c r="T5725" s="19">
        <v>0</v>
      </c>
    </row>
    <row r="5726" spans="1:20" outlineLevel="3" x14ac:dyDescent="0.35">
      <c r="H5726" s="1" t="s">
        <v>11992</v>
      </c>
      <c r="O5726" s="18"/>
      <c r="Q5726" s="19">
        <f>SUBTOTAL(9,Q5725:Q5725)</f>
        <v>11192</v>
      </c>
      <c r="R5726" s="19">
        <f>SUBTOTAL(9,R5725:R5725)</f>
        <v>0</v>
      </c>
      <c r="S5726" s="19">
        <f>SUBTOTAL(9,S5725:S5725)</f>
        <v>11192</v>
      </c>
      <c r="T5726" s="19">
        <f>SUBTOTAL(9,T5725:T5725)</f>
        <v>0</v>
      </c>
    </row>
    <row r="5727" spans="1:20" ht="29" outlineLevel="4" x14ac:dyDescent="0.35">
      <c r="A5727" s="9" t="s">
        <v>74</v>
      </c>
      <c r="B5727" s="9" t="s">
        <v>75</v>
      </c>
      <c r="C5727" s="12" t="s">
        <v>12439</v>
      </c>
      <c r="D5727" s="5" t="s">
        <v>6516</v>
      </c>
      <c r="E5727" s="9" t="s">
        <v>6516</v>
      </c>
      <c r="F5727" s="5" t="s">
        <v>4</v>
      </c>
      <c r="G5727" s="5" t="s">
        <v>729</v>
      </c>
      <c r="H5727" s="5" t="s">
        <v>6527</v>
      </c>
      <c r="I5727" s="4" t="s">
        <v>6528</v>
      </c>
      <c r="J5727" s="5" t="s">
        <v>4</v>
      </c>
      <c r="K5727" s="5" t="s">
        <v>4</v>
      </c>
      <c r="L5727" s="5" t="s">
        <v>4</v>
      </c>
      <c r="M5727" s="5" t="s">
        <v>5</v>
      </c>
      <c r="N5727" s="5" t="s">
        <v>6526</v>
      </c>
      <c r="O5727" s="18">
        <v>44602</v>
      </c>
      <c r="P5727" s="5" t="s">
        <v>7</v>
      </c>
      <c r="Q5727" s="19">
        <v>62321.77</v>
      </c>
      <c r="R5727" s="19">
        <v>0</v>
      </c>
      <c r="S5727" s="19">
        <v>62321.77</v>
      </c>
      <c r="T5727" s="19">
        <v>0</v>
      </c>
    </row>
    <row r="5728" spans="1:20" ht="29" outlineLevel="4" x14ac:dyDescent="0.35">
      <c r="A5728" s="9" t="s">
        <v>74</v>
      </c>
      <c r="B5728" s="9" t="s">
        <v>75</v>
      </c>
      <c r="C5728" s="12" t="s">
        <v>12439</v>
      </c>
      <c r="D5728" s="5" t="s">
        <v>6516</v>
      </c>
      <c r="E5728" s="9" t="s">
        <v>6516</v>
      </c>
      <c r="F5728" s="5" t="s">
        <v>77</v>
      </c>
      <c r="G5728" s="5" t="s">
        <v>4</v>
      </c>
      <c r="H5728" s="5" t="s">
        <v>6527</v>
      </c>
      <c r="I5728" s="4" t="s">
        <v>6528</v>
      </c>
      <c r="J5728" s="5" t="s">
        <v>4</v>
      </c>
      <c r="K5728" s="5" t="s">
        <v>4</v>
      </c>
      <c r="L5728" s="5" t="s">
        <v>4</v>
      </c>
      <c r="M5728" s="5" t="s">
        <v>5</v>
      </c>
      <c r="N5728" s="5" t="s">
        <v>6526</v>
      </c>
      <c r="O5728" s="18">
        <v>44602</v>
      </c>
      <c r="P5728" s="5" t="s">
        <v>7</v>
      </c>
      <c r="Q5728" s="19">
        <v>183362.23</v>
      </c>
      <c r="R5728" s="19">
        <v>183362.23</v>
      </c>
      <c r="S5728" s="19">
        <v>0</v>
      </c>
      <c r="T5728" s="19">
        <v>0</v>
      </c>
    </row>
    <row r="5729" spans="1:20" outlineLevel="3" x14ac:dyDescent="0.35">
      <c r="H5729" s="1" t="s">
        <v>11993</v>
      </c>
      <c r="O5729" s="18"/>
      <c r="Q5729" s="19">
        <f>SUBTOTAL(9,Q5727:Q5728)</f>
        <v>245684</v>
      </c>
      <c r="R5729" s="19">
        <f>SUBTOTAL(9,R5727:R5728)</f>
        <v>183362.23</v>
      </c>
      <c r="S5729" s="19">
        <f>SUBTOTAL(9,S5727:S5728)</f>
        <v>62321.77</v>
      </c>
      <c r="T5729" s="19">
        <f>SUBTOTAL(9,T5727:T5728)</f>
        <v>0</v>
      </c>
    </row>
    <row r="5730" spans="1:20" ht="29" outlineLevel="4" x14ac:dyDescent="0.35">
      <c r="A5730" s="9" t="s">
        <v>74</v>
      </c>
      <c r="B5730" s="9" t="s">
        <v>75</v>
      </c>
      <c r="C5730" s="12" t="s">
        <v>12439</v>
      </c>
      <c r="D5730" s="5" t="s">
        <v>6516</v>
      </c>
      <c r="E5730" s="9" t="s">
        <v>6516</v>
      </c>
      <c r="F5730" s="5" t="s">
        <v>77</v>
      </c>
      <c r="G5730" s="5" t="s">
        <v>4</v>
      </c>
      <c r="H5730" s="5" t="s">
        <v>6530</v>
      </c>
      <c r="I5730" s="4" t="s">
        <v>6528</v>
      </c>
      <c r="J5730" s="5" t="s">
        <v>4</v>
      </c>
      <c r="K5730" s="5" t="s">
        <v>4</v>
      </c>
      <c r="L5730" s="5" t="s">
        <v>4</v>
      </c>
      <c r="M5730" s="5" t="s">
        <v>5</v>
      </c>
      <c r="N5730" s="5" t="s">
        <v>6529</v>
      </c>
      <c r="O5730" s="18">
        <v>44673</v>
      </c>
      <c r="P5730" s="5" t="s">
        <v>7</v>
      </c>
      <c r="Q5730" s="19">
        <v>59000</v>
      </c>
      <c r="R5730" s="19">
        <v>59000</v>
      </c>
      <c r="S5730" s="19">
        <v>0</v>
      </c>
      <c r="T5730" s="19">
        <v>0</v>
      </c>
    </row>
    <row r="5731" spans="1:20" outlineLevel="3" x14ac:dyDescent="0.35">
      <c r="H5731" s="1" t="s">
        <v>11994</v>
      </c>
      <c r="O5731" s="18"/>
      <c r="Q5731" s="19">
        <f>SUBTOTAL(9,Q5730:Q5730)</f>
        <v>59000</v>
      </c>
      <c r="R5731" s="19">
        <f>SUBTOTAL(9,R5730:R5730)</f>
        <v>59000</v>
      </c>
      <c r="S5731" s="19">
        <f>SUBTOTAL(9,S5730:S5730)</f>
        <v>0</v>
      </c>
      <c r="T5731" s="19">
        <f>SUBTOTAL(9,T5730:T5730)</f>
        <v>0</v>
      </c>
    </row>
    <row r="5732" spans="1:20" ht="29" outlineLevel="4" x14ac:dyDescent="0.35">
      <c r="A5732" s="9" t="s">
        <v>74</v>
      </c>
      <c r="B5732" s="9" t="s">
        <v>75</v>
      </c>
      <c r="C5732" s="12" t="s">
        <v>12439</v>
      </c>
      <c r="D5732" s="5" t="s">
        <v>6516</v>
      </c>
      <c r="E5732" s="9" t="s">
        <v>6516</v>
      </c>
      <c r="F5732" s="5" t="s">
        <v>77</v>
      </c>
      <c r="G5732" s="5" t="s">
        <v>4</v>
      </c>
      <c r="H5732" s="5" t="s">
        <v>6532</v>
      </c>
      <c r="I5732" s="4" t="s">
        <v>6528</v>
      </c>
      <c r="J5732" s="5" t="s">
        <v>4</v>
      </c>
      <c r="K5732" s="5" t="s">
        <v>4</v>
      </c>
      <c r="L5732" s="5" t="s">
        <v>4</v>
      </c>
      <c r="M5732" s="5" t="s">
        <v>5</v>
      </c>
      <c r="N5732" s="5" t="s">
        <v>6531</v>
      </c>
      <c r="O5732" s="18">
        <v>44518</v>
      </c>
      <c r="P5732" s="5" t="s">
        <v>7</v>
      </c>
      <c r="Q5732" s="19">
        <v>27295</v>
      </c>
      <c r="R5732" s="19">
        <v>27295</v>
      </c>
      <c r="S5732" s="19">
        <v>0</v>
      </c>
      <c r="T5732" s="19">
        <v>0</v>
      </c>
    </row>
    <row r="5733" spans="1:20" ht="29" outlineLevel="4" x14ac:dyDescent="0.35">
      <c r="A5733" s="9" t="s">
        <v>74</v>
      </c>
      <c r="B5733" s="9" t="s">
        <v>75</v>
      </c>
      <c r="C5733" s="12" t="s">
        <v>12439</v>
      </c>
      <c r="D5733" s="5" t="s">
        <v>6516</v>
      </c>
      <c r="E5733" s="9" t="s">
        <v>6516</v>
      </c>
      <c r="F5733" s="5" t="s">
        <v>77</v>
      </c>
      <c r="G5733" s="5" t="s">
        <v>4</v>
      </c>
      <c r="H5733" s="5" t="s">
        <v>6532</v>
      </c>
      <c r="I5733" s="4" t="s">
        <v>6528</v>
      </c>
      <c r="J5733" s="5" t="s">
        <v>4</v>
      </c>
      <c r="K5733" s="5" t="s">
        <v>4</v>
      </c>
      <c r="L5733" s="5" t="s">
        <v>4</v>
      </c>
      <c r="M5733" s="5" t="s">
        <v>5</v>
      </c>
      <c r="N5733" s="5" t="s">
        <v>6533</v>
      </c>
      <c r="O5733" s="18">
        <v>44575</v>
      </c>
      <c r="P5733" s="5" t="s">
        <v>7</v>
      </c>
      <c r="Q5733" s="19">
        <v>19225</v>
      </c>
      <c r="R5733" s="19">
        <v>19225</v>
      </c>
      <c r="S5733" s="19">
        <v>0</v>
      </c>
      <c r="T5733" s="19">
        <v>0</v>
      </c>
    </row>
    <row r="5734" spans="1:20" ht="29" outlineLevel="4" x14ac:dyDescent="0.35">
      <c r="A5734" s="9" t="s">
        <v>74</v>
      </c>
      <c r="B5734" s="9" t="s">
        <v>75</v>
      </c>
      <c r="C5734" s="12" t="s">
        <v>12439</v>
      </c>
      <c r="D5734" s="5" t="s">
        <v>6516</v>
      </c>
      <c r="E5734" s="9" t="s">
        <v>6516</v>
      </c>
      <c r="F5734" s="5" t="s">
        <v>77</v>
      </c>
      <c r="G5734" s="5" t="s">
        <v>4</v>
      </c>
      <c r="H5734" s="5" t="s">
        <v>6532</v>
      </c>
      <c r="I5734" s="4" t="s">
        <v>6528</v>
      </c>
      <c r="J5734" s="5" t="s">
        <v>4</v>
      </c>
      <c r="K5734" s="5" t="s">
        <v>4</v>
      </c>
      <c r="L5734" s="5" t="s">
        <v>4</v>
      </c>
      <c r="M5734" s="5" t="s">
        <v>5</v>
      </c>
      <c r="N5734" s="5" t="s">
        <v>6534</v>
      </c>
      <c r="O5734" s="18">
        <v>44651</v>
      </c>
      <c r="P5734" s="5" t="s">
        <v>7</v>
      </c>
      <c r="Q5734" s="19">
        <v>3061</v>
      </c>
      <c r="R5734" s="19">
        <v>3061</v>
      </c>
      <c r="S5734" s="19">
        <v>0</v>
      </c>
      <c r="T5734" s="19">
        <v>0</v>
      </c>
    </row>
    <row r="5735" spans="1:20" outlineLevel="3" x14ac:dyDescent="0.35">
      <c r="H5735" s="1" t="s">
        <v>11995</v>
      </c>
      <c r="O5735" s="18"/>
      <c r="Q5735" s="19">
        <f>SUBTOTAL(9,Q5732:Q5734)</f>
        <v>49581</v>
      </c>
      <c r="R5735" s="19">
        <f>SUBTOTAL(9,R5732:R5734)</f>
        <v>49581</v>
      </c>
      <c r="S5735" s="19">
        <f>SUBTOTAL(9,S5732:S5734)</f>
        <v>0</v>
      </c>
      <c r="T5735" s="19">
        <f>SUBTOTAL(9,T5732:T5734)</f>
        <v>0</v>
      </c>
    </row>
    <row r="5736" spans="1:20" outlineLevel="2" x14ac:dyDescent="0.35">
      <c r="C5736" s="11" t="s">
        <v>12440</v>
      </c>
      <c r="O5736" s="18"/>
      <c r="Q5736" s="19">
        <f>SUBTOTAL(9,Q5718:Q5734)</f>
        <v>423799</v>
      </c>
      <c r="R5736" s="19">
        <f>SUBTOTAL(9,R5718:R5734)</f>
        <v>313298.23</v>
      </c>
      <c r="S5736" s="19">
        <f>SUBTOTAL(9,S5718:S5734)</f>
        <v>110500.76999999999</v>
      </c>
      <c r="T5736" s="19">
        <f>SUBTOTAL(9,T5718:T5734)</f>
        <v>0</v>
      </c>
    </row>
    <row r="5737" spans="1:20" ht="29" outlineLevel="4" x14ac:dyDescent="0.35">
      <c r="A5737" s="9" t="s">
        <v>104</v>
      </c>
      <c r="B5737" s="9" t="s">
        <v>105</v>
      </c>
      <c r="C5737" s="12" t="s">
        <v>6535</v>
      </c>
      <c r="D5737" s="5" t="s">
        <v>6536</v>
      </c>
      <c r="E5737" s="9" t="s">
        <v>6536</v>
      </c>
      <c r="F5737" s="5" t="s">
        <v>4</v>
      </c>
      <c r="G5737" s="5" t="s">
        <v>45</v>
      </c>
      <c r="H5737" s="5" t="s">
        <v>6538</v>
      </c>
      <c r="I5737" s="4" t="s">
        <v>6539</v>
      </c>
      <c r="J5737" s="5" t="s">
        <v>4</v>
      </c>
      <c r="K5737" s="5" t="s">
        <v>4</v>
      </c>
      <c r="L5737" s="5" t="s">
        <v>4</v>
      </c>
      <c r="M5737" s="5" t="s">
        <v>5</v>
      </c>
      <c r="N5737" s="5" t="s">
        <v>6537</v>
      </c>
      <c r="O5737" s="18">
        <v>44410</v>
      </c>
      <c r="P5737" s="5" t="s">
        <v>7</v>
      </c>
      <c r="Q5737" s="19">
        <v>2211.37</v>
      </c>
      <c r="R5737" s="19">
        <v>0</v>
      </c>
      <c r="S5737" s="19">
        <v>2211.37</v>
      </c>
      <c r="T5737" s="19">
        <v>0</v>
      </c>
    </row>
    <row r="5738" spans="1:20" ht="29" outlineLevel="4" x14ac:dyDescent="0.35">
      <c r="A5738" s="9" t="s">
        <v>104</v>
      </c>
      <c r="B5738" s="9" t="s">
        <v>105</v>
      </c>
      <c r="C5738" s="12" t="s">
        <v>6535</v>
      </c>
      <c r="D5738" s="5" t="s">
        <v>6536</v>
      </c>
      <c r="E5738" s="9" t="s">
        <v>6536</v>
      </c>
      <c r="F5738" s="5" t="s">
        <v>49</v>
      </c>
      <c r="G5738" s="5" t="s">
        <v>4</v>
      </c>
      <c r="H5738" s="5" t="s">
        <v>6538</v>
      </c>
      <c r="I5738" s="4" t="s">
        <v>6539</v>
      </c>
      <c r="J5738" s="5" t="s">
        <v>4</v>
      </c>
      <c r="K5738" s="5" t="s">
        <v>4</v>
      </c>
      <c r="L5738" s="5" t="s">
        <v>4</v>
      </c>
      <c r="M5738" s="5" t="s">
        <v>5</v>
      </c>
      <c r="N5738" s="5" t="s">
        <v>6537</v>
      </c>
      <c r="O5738" s="18">
        <v>44410</v>
      </c>
      <c r="P5738" s="5" t="s">
        <v>7</v>
      </c>
      <c r="Q5738" s="19">
        <v>35383.629999999997</v>
      </c>
      <c r="R5738" s="19">
        <v>35383.629999999997</v>
      </c>
      <c r="S5738" s="19">
        <v>0</v>
      </c>
      <c r="T5738" s="19">
        <v>0</v>
      </c>
    </row>
    <row r="5739" spans="1:20" outlineLevel="3" x14ac:dyDescent="0.35">
      <c r="H5739" s="1" t="s">
        <v>11996</v>
      </c>
      <c r="O5739" s="18"/>
      <c r="Q5739" s="19">
        <f>SUBTOTAL(9,Q5737:Q5738)</f>
        <v>37595</v>
      </c>
      <c r="R5739" s="19">
        <f>SUBTOTAL(9,R5737:R5738)</f>
        <v>35383.629999999997</v>
      </c>
      <c r="S5739" s="19">
        <f>SUBTOTAL(9,S5737:S5738)</f>
        <v>2211.37</v>
      </c>
      <c r="T5739" s="19">
        <f>SUBTOTAL(9,T5737:T5738)</f>
        <v>0</v>
      </c>
    </row>
    <row r="5740" spans="1:20" ht="29" outlineLevel="4" x14ac:dyDescent="0.35">
      <c r="A5740" s="9" t="s">
        <v>104</v>
      </c>
      <c r="B5740" s="9" t="s">
        <v>105</v>
      </c>
      <c r="C5740" s="12" t="s">
        <v>6535</v>
      </c>
      <c r="D5740" s="5" t="s">
        <v>6536</v>
      </c>
      <c r="E5740" s="9" t="s">
        <v>6536</v>
      </c>
      <c r="F5740" s="5" t="s">
        <v>4</v>
      </c>
      <c r="G5740" s="5" t="s">
        <v>50</v>
      </c>
      <c r="H5740" s="5" t="s">
        <v>6541</v>
      </c>
      <c r="I5740" s="4" t="s">
        <v>6542</v>
      </c>
      <c r="J5740" s="5" t="s">
        <v>4</v>
      </c>
      <c r="K5740" s="5" t="s">
        <v>4</v>
      </c>
      <c r="L5740" s="5" t="s">
        <v>4</v>
      </c>
      <c r="M5740" s="5" t="s">
        <v>5</v>
      </c>
      <c r="N5740" s="5" t="s">
        <v>6540</v>
      </c>
      <c r="O5740" s="18">
        <v>44441</v>
      </c>
      <c r="P5740" s="5" t="s">
        <v>7</v>
      </c>
      <c r="Q5740" s="19">
        <v>6816.11</v>
      </c>
      <c r="R5740" s="19">
        <v>0</v>
      </c>
      <c r="S5740" s="19">
        <v>6816.11</v>
      </c>
      <c r="T5740" s="19">
        <v>0</v>
      </c>
    </row>
    <row r="5741" spans="1:20" ht="29" outlineLevel="4" x14ac:dyDescent="0.35">
      <c r="A5741" s="9" t="s">
        <v>104</v>
      </c>
      <c r="B5741" s="9" t="s">
        <v>105</v>
      </c>
      <c r="C5741" s="12" t="s">
        <v>6535</v>
      </c>
      <c r="D5741" s="5" t="s">
        <v>6536</v>
      </c>
      <c r="E5741" s="9" t="s">
        <v>6536</v>
      </c>
      <c r="F5741" s="5" t="s">
        <v>4</v>
      </c>
      <c r="G5741" s="5" t="s">
        <v>50</v>
      </c>
      <c r="H5741" s="5" t="s">
        <v>6541</v>
      </c>
      <c r="I5741" s="4" t="s">
        <v>6542</v>
      </c>
      <c r="J5741" s="5" t="s">
        <v>4</v>
      </c>
      <c r="K5741" s="5" t="s">
        <v>4</v>
      </c>
      <c r="L5741" s="5" t="s">
        <v>4</v>
      </c>
      <c r="M5741" s="5" t="s">
        <v>5</v>
      </c>
      <c r="N5741" s="5" t="s">
        <v>6543</v>
      </c>
      <c r="O5741" s="18">
        <v>44725</v>
      </c>
      <c r="P5741" s="5" t="s">
        <v>7</v>
      </c>
      <c r="Q5741" s="19">
        <v>356.55</v>
      </c>
      <c r="R5741" s="19">
        <v>0</v>
      </c>
      <c r="S5741" s="19">
        <v>356.55</v>
      </c>
      <c r="T5741" s="19">
        <v>0</v>
      </c>
    </row>
    <row r="5742" spans="1:20" ht="29" outlineLevel="4" x14ac:dyDescent="0.35">
      <c r="A5742" s="9" t="s">
        <v>104</v>
      </c>
      <c r="B5742" s="9" t="s">
        <v>105</v>
      </c>
      <c r="C5742" s="12" t="s">
        <v>6535</v>
      </c>
      <c r="D5742" s="5" t="s">
        <v>6536</v>
      </c>
      <c r="E5742" s="9" t="s">
        <v>6536</v>
      </c>
      <c r="F5742" s="5" t="s">
        <v>49</v>
      </c>
      <c r="G5742" s="5" t="s">
        <v>4</v>
      </c>
      <c r="H5742" s="5" t="s">
        <v>6541</v>
      </c>
      <c r="I5742" s="4" t="s">
        <v>6542</v>
      </c>
      <c r="J5742" s="5" t="s">
        <v>4</v>
      </c>
      <c r="K5742" s="5" t="s">
        <v>4</v>
      </c>
      <c r="L5742" s="5" t="s">
        <v>4</v>
      </c>
      <c r="M5742" s="5" t="s">
        <v>5</v>
      </c>
      <c r="N5742" s="5" t="s">
        <v>6540</v>
      </c>
      <c r="O5742" s="18">
        <v>44441</v>
      </c>
      <c r="P5742" s="5" t="s">
        <v>7</v>
      </c>
      <c r="Q5742" s="19">
        <v>54528.89</v>
      </c>
      <c r="R5742" s="19">
        <v>54528.89</v>
      </c>
      <c r="S5742" s="19">
        <v>0</v>
      </c>
      <c r="T5742" s="19">
        <v>0</v>
      </c>
    </row>
    <row r="5743" spans="1:20" ht="29" outlineLevel="4" x14ac:dyDescent="0.35">
      <c r="A5743" s="9" t="s">
        <v>104</v>
      </c>
      <c r="B5743" s="9" t="s">
        <v>105</v>
      </c>
      <c r="C5743" s="12" t="s">
        <v>6535</v>
      </c>
      <c r="D5743" s="5" t="s">
        <v>6536</v>
      </c>
      <c r="E5743" s="9" t="s">
        <v>6536</v>
      </c>
      <c r="F5743" s="5" t="s">
        <v>49</v>
      </c>
      <c r="G5743" s="5" t="s">
        <v>4</v>
      </c>
      <c r="H5743" s="5" t="s">
        <v>6541</v>
      </c>
      <c r="I5743" s="4" t="s">
        <v>6542</v>
      </c>
      <c r="J5743" s="5" t="s">
        <v>4</v>
      </c>
      <c r="K5743" s="5" t="s">
        <v>4</v>
      </c>
      <c r="L5743" s="5" t="s">
        <v>4</v>
      </c>
      <c r="M5743" s="5" t="s">
        <v>5</v>
      </c>
      <c r="N5743" s="5" t="s">
        <v>6543</v>
      </c>
      <c r="O5743" s="18">
        <v>44725</v>
      </c>
      <c r="P5743" s="5" t="s">
        <v>7</v>
      </c>
      <c r="Q5743" s="19">
        <v>2852.45</v>
      </c>
      <c r="R5743" s="19">
        <v>2852.45</v>
      </c>
      <c r="S5743" s="19">
        <v>0</v>
      </c>
      <c r="T5743" s="19">
        <v>0</v>
      </c>
    </row>
    <row r="5744" spans="1:20" outlineLevel="3" x14ac:dyDescent="0.35">
      <c r="H5744" s="1" t="s">
        <v>11997</v>
      </c>
      <c r="O5744" s="18"/>
      <c r="Q5744" s="19">
        <f>SUBTOTAL(9,Q5740:Q5743)</f>
        <v>64554</v>
      </c>
      <c r="R5744" s="19">
        <f>SUBTOTAL(9,R5740:R5743)</f>
        <v>57381.34</v>
      </c>
      <c r="S5744" s="19">
        <f>SUBTOTAL(9,S5740:S5743)</f>
        <v>7172.66</v>
      </c>
      <c r="T5744" s="19">
        <f>SUBTOTAL(9,T5740:T5743)</f>
        <v>0</v>
      </c>
    </row>
    <row r="5745" spans="1:20" outlineLevel="4" x14ac:dyDescent="0.35">
      <c r="A5745" s="9" t="s">
        <v>74</v>
      </c>
      <c r="B5745" s="9" t="s">
        <v>75</v>
      </c>
      <c r="C5745" s="12" t="s">
        <v>6535</v>
      </c>
      <c r="D5745" s="5" t="s">
        <v>6544</v>
      </c>
      <c r="E5745" s="9" t="s">
        <v>6544</v>
      </c>
      <c r="F5745" s="5" t="s">
        <v>77</v>
      </c>
      <c r="G5745" s="5" t="s">
        <v>4</v>
      </c>
      <c r="H5745" s="5" t="s">
        <v>6546</v>
      </c>
      <c r="I5745" s="4" t="s">
        <v>6535</v>
      </c>
      <c r="J5745" s="5" t="s">
        <v>4</v>
      </c>
      <c r="K5745" s="5" t="s">
        <v>4</v>
      </c>
      <c r="L5745" s="5" t="s">
        <v>4</v>
      </c>
      <c r="M5745" s="5" t="s">
        <v>5</v>
      </c>
      <c r="N5745" s="5" t="s">
        <v>6545</v>
      </c>
      <c r="O5745" s="18">
        <v>44483</v>
      </c>
      <c r="P5745" s="5" t="s">
        <v>7</v>
      </c>
      <c r="Q5745" s="19">
        <v>23000</v>
      </c>
      <c r="R5745" s="19">
        <v>23000</v>
      </c>
      <c r="S5745" s="19">
        <v>0</v>
      </c>
      <c r="T5745" s="19">
        <v>0</v>
      </c>
    </row>
    <row r="5746" spans="1:20" outlineLevel="4" x14ac:dyDescent="0.35">
      <c r="A5746" s="9" t="s">
        <v>74</v>
      </c>
      <c r="B5746" s="9" t="s">
        <v>75</v>
      </c>
      <c r="C5746" s="12" t="s">
        <v>6535</v>
      </c>
      <c r="D5746" s="5" t="s">
        <v>6544</v>
      </c>
      <c r="E5746" s="9" t="s">
        <v>6544</v>
      </c>
      <c r="F5746" s="5" t="s">
        <v>77</v>
      </c>
      <c r="G5746" s="5" t="s">
        <v>4</v>
      </c>
      <c r="H5746" s="5" t="s">
        <v>6546</v>
      </c>
      <c r="I5746" s="4" t="s">
        <v>6535</v>
      </c>
      <c r="J5746" s="5" t="s">
        <v>4</v>
      </c>
      <c r="K5746" s="5" t="s">
        <v>4</v>
      </c>
      <c r="L5746" s="5" t="s">
        <v>4</v>
      </c>
      <c r="M5746" s="5" t="s">
        <v>5</v>
      </c>
      <c r="N5746" s="5" t="s">
        <v>6547</v>
      </c>
      <c r="O5746" s="18">
        <v>44732</v>
      </c>
      <c r="P5746" s="5" t="s">
        <v>7</v>
      </c>
      <c r="Q5746" s="19">
        <v>59000</v>
      </c>
      <c r="R5746" s="19">
        <v>59000</v>
      </c>
      <c r="S5746" s="19">
        <v>0</v>
      </c>
      <c r="T5746" s="19">
        <v>0</v>
      </c>
    </row>
    <row r="5747" spans="1:20" outlineLevel="3" x14ac:dyDescent="0.35">
      <c r="H5747" s="1" t="s">
        <v>11998</v>
      </c>
      <c r="O5747" s="18"/>
      <c r="Q5747" s="19">
        <f>SUBTOTAL(9,Q5745:Q5746)</f>
        <v>82000</v>
      </c>
      <c r="R5747" s="19">
        <f>SUBTOTAL(9,R5745:R5746)</f>
        <v>82000</v>
      </c>
      <c r="S5747" s="19">
        <f>SUBTOTAL(9,S5745:S5746)</f>
        <v>0</v>
      </c>
      <c r="T5747" s="19">
        <f>SUBTOTAL(9,T5745:T5746)</f>
        <v>0</v>
      </c>
    </row>
    <row r="5748" spans="1:20" ht="29" outlineLevel="4" x14ac:dyDescent="0.35">
      <c r="A5748" s="9" t="s">
        <v>104</v>
      </c>
      <c r="B5748" s="9" t="s">
        <v>105</v>
      </c>
      <c r="C5748" s="12" t="s">
        <v>6535</v>
      </c>
      <c r="D5748" s="5" t="s">
        <v>6536</v>
      </c>
      <c r="E5748" s="9" t="s">
        <v>6536</v>
      </c>
      <c r="F5748" s="5" t="s">
        <v>4</v>
      </c>
      <c r="G5748" s="5" t="s">
        <v>45</v>
      </c>
      <c r="H5748" s="5" t="s">
        <v>6549</v>
      </c>
      <c r="I5748" s="4" t="s">
        <v>6550</v>
      </c>
      <c r="J5748" s="5" t="s">
        <v>4</v>
      </c>
      <c r="K5748" s="5" t="s">
        <v>4</v>
      </c>
      <c r="L5748" s="5" t="s">
        <v>4</v>
      </c>
      <c r="M5748" s="5" t="s">
        <v>5</v>
      </c>
      <c r="N5748" s="5" t="s">
        <v>6548</v>
      </c>
      <c r="O5748" s="18">
        <v>44498</v>
      </c>
      <c r="P5748" s="5" t="s">
        <v>7</v>
      </c>
      <c r="Q5748" s="19">
        <v>7087.41</v>
      </c>
      <c r="R5748" s="19">
        <v>0</v>
      </c>
      <c r="S5748" s="19">
        <v>7087.41</v>
      </c>
      <c r="T5748" s="19">
        <v>0</v>
      </c>
    </row>
    <row r="5749" spans="1:20" ht="29" outlineLevel="4" x14ac:dyDescent="0.35">
      <c r="A5749" s="9" t="s">
        <v>104</v>
      </c>
      <c r="B5749" s="9" t="s">
        <v>105</v>
      </c>
      <c r="C5749" s="12" t="s">
        <v>6535</v>
      </c>
      <c r="D5749" s="5" t="s">
        <v>6536</v>
      </c>
      <c r="E5749" s="9" t="s">
        <v>6536</v>
      </c>
      <c r="F5749" s="5" t="s">
        <v>4</v>
      </c>
      <c r="G5749" s="5" t="s">
        <v>45</v>
      </c>
      <c r="H5749" s="5" t="s">
        <v>6549</v>
      </c>
      <c r="I5749" s="4" t="s">
        <v>6550</v>
      </c>
      <c r="J5749" s="5" t="s">
        <v>4</v>
      </c>
      <c r="K5749" s="5" t="s">
        <v>4</v>
      </c>
      <c r="L5749" s="5" t="s">
        <v>4</v>
      </c>
      <c r="M5749" s="5" t="s">
        <v>5</v>
      </c>
      <c r="N5749" s="5" t="s">
        <v>6551</v>
      </c>
      <c r="O5749" s="18">
        <v>44690</v>
      </c>
      <c r="P5749" s="5" t="s">
        <v>7</v>
      </c>
      <c r="Q5749" s="19">
        <v>2660.04</v>
      </c>
      <c r="R5749" s="19">
        <v>0</v>
      </c>
      <c r="S5749" s="19">
        <v>2660.04</v>
      </c>
      <c r="T5749" s="19">
        <v>0</v>
      </c>
    </row>
    <row r="5750" spans="1:20" ht="29" outlineLevel="4" x14ac:dyDescent="0.35">
      <c r="A5750" s="9" t="s">
        <v>104</v>
      </c>
      <c r="B5750" s="9" t="s">
        <v>105</v>
      </c>
      <c r="C5750" s="12" t="s">
        <v>6535</v>
      </c>
      <c r="D5750" s="5" t="s">
        <v>6536</v>
      </c>
      <c r="E5750" s="9" t="s">
        <v>6536</v>
      </c>
      <c r="F5750" s="5" t="s">
        <v>49</v>
      </c>
      <c r="G5750" s="5" t="s">
        <v>4</v>
      </c>
      <c r="H5750" s="5" t="s">
        <v>6549</v>
      </c>
      <c r="I5750" s="4" t="s">
        <v>6550</v>
      </c>
      <c r="J5750" s="5" t="s">
        <v>4</v>
      </c>
      <c r="K5750" s="5" t="s">
        <v>4</v>
      </c>
      <c r="L5750" s="5" t="s">
        <v>4</v>
      </c>
      <c r="M5750" s="5" t="s">
        <v>5</v>
      </c>
      <c r="N5750" s="5" t="s">
        <v>6548</v>
      </c>
      <c r="O5750" s="18">
        <v>44498</v>
      </c>
      <c r="P5750" s="5" t="s">
        <v>7</v>
      </c>
      <c r="Q5750" s="19">
        <v>113404.59</v>
      </c>
      <c r="R5750" s="19">
        <v>113404.59</v>
      </c>
      <c r="S5750" s="19">
        <v>0</v>
      </c>
      <c r="T5750" s="19">
        <v>0</v>
      </c>
    </row>
    <row r="5751" spans="1:20" ht="29" outlineLevel="4" x14ac:dyDescent="0.35">
      <c r="A5751" s="9" t="s">
        <v>104</v>
      </c>
      <c r="B5751" s="9" t="s">
        <v>105</v>
      </c>
      <c r="C5751" s="12" t="s">
        <v>6535</v>
      </c>
      <c r="D5751" s="5" t="s">
        <v>6536</v>
      </c>
      <c r="E5751" s="9" t="s">
        <v>6536</v>
      </c>
      <c r="F5751" s="5" t="s">
        <v>49</v>
      </c>
      <c r="G5751" s="5" t="s">
        <v>4</v>
      </c>
      <c r="H5751" s="5" t="s">
        <v>6549</v>
      </c>
      <c r="I5751" s="4" t="s">
        <v>6550</v>
      </c>
      <c r="J5751" s="5" t="s">
        <v>4</v>
      </c>
      <c r="K5751" s="5" t="s">
        <v>4</v>
      </c>
      <c r="L5751" s="5" t="s">
        <v>4</v>
      </c>
      <c r="M5751" s="5" t="s">
        <v>5</v>
      </c>
      <c r="N5751" s="5" t="s">
        <v>6551</v>
      </c>
      <c r="O5751" s="18">
        <v>44690</v>
      </c>
      <c r="P5751" s="5" t="s">
        <v>7</v>
      </c>
      <c r="Q5751" s="19">
        <v>42562.96</v>
      </c>
      <c r="R5751" s="19">
        <v>42562.96</v>
      </c>
      <c r="S5751" s="19">
        <v>0</v>
      </c>
      <c r="T5751" s="19">
        <v>0</v>
      </c>
    </row>
    <row r="5752" spans="1:20" outlineLevel="3" x14ac:dyDescent="0.35">
      <c r="H5752" s="1" t="s">
        <v>11999</v>
      </c>
      <c r="O5752" s="18"/>
      <c r="Q5752" s="19">
        <f>SUBTOTAL(9,Q5748:Q5751)</f>
        <v>165715</v>
      </c>
      <c r="R5752" s="19">
        <f>SUBTOTAL(9,R5748:R5751)</f>
        <v>155967.54999999999</v>
      </c>
      <c r="S5752" s="19">
        <f>SUBTOTAL(9,S5748:S5751)</f>
        <v>9747.4500000000007</v>
      </c>
      <c r="T5752" s="19">
        <f>SUBTOTAL(9,T5748:T5751)</f>
        <v>0</v>
      </c>
    </row>
    <row r="5753" spans="1:20" outlineLevel="4" x14ac:dyDescent="0.35">
      <c r="A5753" s="9" t="s">
        <v>104</v>
      </c>
      <c r="B5753" s="9" t="s">
        <v>105</v>
      </c>
      <c r="C5753" s="12" t="s">
        <v>6535</v>
      </c>
      <c r="D5753" s="5" t="s">
        <v>6536</v>
      </c>
      <c r="E5753" s="9" t="s">
        <v>6536</v>
      </c>
      <c r="F5753" s="5" t="s">
        <v>4</v>
      </c>
      <c r="G5753" s="5" t="s">
        <v>106</v>
      </c>
      <c r="H5753" s="5" t="s">
        <v>108</v>
      </c>
      <c r="I5753" s="20" t="s">
        <v>12479</v>
      </c>
      <c r="J5753" s="5" t="s">
        <v>4</v>
      </c>
      <c r="K5753" s="5" t="s">
        <v>4</v>
      </c>
      <c r="L5753" s="5" t="s">
        <v>4</v>
      </c>
      <c r="M5753" s="5" t="s">
        <v>5</v>
      </c>
      <c r="N5753" s="5" t="s">
        <v>6552</v>
      </c>
      <c r="O5753" s="18">
        <v>44524</v>
      </c>
      <c r="P5753" s="5" t="s">
        <v>7</v>
      </c>
      <c r="Q5753" s="19">
        <v>104231</v>
      </c>
      <c r="R5753" s="19">
        <v>0</v>
      </c>
      <c r="S5753" s="19">
        <v>104231</v>
      </c>
      <c r="T5753" s="19">
        <v>0</v>
      </c>
    </row>
    <row r="5754" spans="1:20" outlineLevel="3" x14ac:dyDescent="0.35">
      <c r="H5754" s="1" t="s">
        <v>10932</v>
      </c>
      <c r="O5754" s="18"/>
      <c r="Q5754" s="19">
        <f>SUBTOTAL(9,Q5753:Q5753)</f>
        <v>104231</v>
      </c>
      <c r="R5754" s="19">
        <f>SUBTOTAL(9,R5753:R5753)</f>
        <v>0</v>
      </c>
      <c r="S5754" s="19">
        <f>SUBTOTAL(9,S5753:S5753)</f>
        <v>104231</v>
      </c>
      <c r="T5754" s="19">
        <f>SUBTOTAL(9,T5753:T5753)</f>
        <v>0</v>
      </c>
    </row>
    <row r="5755" spans="1:20" outlineLevel="4" x14ac:dyDescent="0.35">
      <c r="A5755" s="9" t="s">
        <v>104</v>
      </c>
      <c r="B5755" s="9" t="s">
        <v>105</v>
      </c>
      <c r="C5755" s="12" t="s">
        <v>6535</v>
      </c>
      <c r="D5755" s="5" t="s">
        <v>6536</v>
      </c>
      <c r="E5755" s="9" t="s">
        <v>6536</v>
      </c>
      <c r="F5755" s="5" t="s">
        <v>4</v>
      </c>
      <c r="G5755" s="5" t="s">
        <v>106</v>
      </c>
      <c r="H5755" s="5" t="s">
        <v>109</v>
      </c>
      <c r="I5755" s="20" t="s">
        <v>12480</v>
      </c>
      <c r="J5755" s="5" t="s">
        <v>4</v>
      </c>
      <c r="K5755" s="5" t="s">
        <v>4</v>
      </c>
      <c r="L5755" s="5" t="s">
        <v>4</v>
      </c>
      <c r="M5755" s="5" t="s">
        <v>5</v>
      </c>
      <c r="N5755" s="5" t="s">
        <v>6552</v>
      </c>
      <c r="O5755" s="18">
        <v>44524</v>
      </c>
      <c r="P5755" s="5" t="s">
        <v>7</v>
      </c>
      <c r="Q5755" s="19">
        <v>85752</v>
      </c>
      <c r="R5755" s="19">
        <v>0</v>
      </c>
      <c r="S5755" s="19">
        <v>85752</v>
      </c>
      <c r="T5755" s="19">
        <v>0</v>
      </c>
    </row>
    <row r="5756" spans="1:20" outlineLevel="3" x14ac:dyDescent="0.35">
      <c r="H5756" s="1" t="s">
        <v>10933</v>
      </c>
      <c r="O5756" s="18"/>
      <c r="Q5756" s="19">
        <f>SUBTOTAL(9,Q5755:Q5755)</f>
        <v>85752</v>
      </c>
      <c r="R5756" s="19">
        <f>SUBTOTAL(9,R5755:R5755)</f>
        <v>0</v>
      </c>
      <c r="S5756" s="19">
        <f>SUBTOTAL(9,S5755:S5755)</f>
        <v>85752</v>
      </c>
      <c r="T5756" s="19">
        <f>SUBTOTAL(9,T5755:T5755)</f>
        <v>0</v>
      </c>
    </row>
    <row r="5757" spans="1:20" outlineLevel="4" x14ac:dyDescent="0.35">
      <c r="A5757" s="9" t="s">
        <v>104</v>
      </c>
      <c r="B5757" s="9" t="s">
        <v>105</v>
      </c>
      <c r="C5757" s="12" t="s">
        <v>6535</v>
      </c>
      <c r="D5757" s="5" t="s">
        <v>6536</v>
      </c>
      <c r="E5757" s="9" t="s">
        <v>6536</v>
      </c>
      <c r="F5757" s="5" t="s">
        <v>4</v>
      </c>
      <c r="G5757" s="5" t="s">
        <v>106</v>
      </c>
      <c r="H5757" s="5" t="s">
        <v>110</v>
      </c>
      <c r="I5757" s="20" t="s">
        <v>12481</v>
      </c>
      <c r="J5757" s="5" t="s">
        <v>4</v>
      </c>
      <c r="K5757" s="5" t="s">
        <v>4</v>
      </c>
      <c r="L5757" s="5" t="s">
        <v>4</v>
      </c>
      <c r="M5757" s="5" t="s">
        <v>5</v>
      </c>
      <c r="N5757" s="5" t="s">
        <v>6552</v>
      </c>
      <c r="O5757" s="18">
        <v>44524</v>
      </c>
      <c r="P5757" s="5" t="s">
        <v>7</v>
      </c>
      <c r="Q5757" s="19">
        <v>18967</v>
      </c>
      <c r="R5757" s="19">
        <v>0</v>
      </c>
      <c r="S5757" s="19">
        <v>18967</v>
      </c>
      <c r="T5757" s="19">
        <v>0</v>
      </c>
    </row>
    <row r="5758" spans="1:20" outlineLevel="3" x14ac:dyDescent="0.35">
      <c r="H5758" s="1" t="s">
        <v>10934</v>
      </c>
      <c r="O5758" s="18"/>
      <c r="Q5758" s="19">
        <f>SUBTOTAL(9,Q5757:Q5757)</f>
        <v>18967</v>
      </c>
      <c r="R5758" s="19">
        <f>SUBTOTAL(9,R5757:R5757)</f>
        <v>0</v>
      </c>
      <c r="S5758" s="19">
        <f>SUBTOTAL(9,S5757:S5757)</f>
        <v>18967</v>
      </c>
      <c r="T5758" s="19">
        <f>SUBTOTAL(9,T5757:T5757)</f>
        <v>0</v>
      </c>
    </row>
    <row r="5759" spans="1:20" outlineLevel="4" x14ac:dyDescent="0.35">
      <c r="A5759" s="9" t="s">
        <v>74</v>
      </c>
      <c r="B5759" s="9" t="s">
        <v>75</v>
      </c>
      <c r="C5759" s="12" t="s">
        <v>6535</v>
      </c>
      <c r="D5759" s="5" t="s">
        <v>6544</v>
      </c>
      <c r="E5759" s="9" t="s">
        <v>6544</v>
      </c>
      <c r="F5759" s="5" t="s">
        <v>77</v>
      </c>
      <c r="G5759" s="5" t="s">
        <v>4</v>
      </c>
      <c r="H5759" s="5" t="s">
        <v>6554</v>
      </c>
      <c r="I5759" s="4" t="s">
        <v>6535</v>
      </c>
      <c r="J5759" s="5" t="s">
        <v>4</v>
      </c>
      <c r="K5759" s="5" t="s">
        <v>4</v>
      </c>
      <c r="L5759" s="5" t="s">
        <v>4</v>
      </c>
      <c r="M5759" s="5" t="s">
        <v>5</v>
      </c>
      <c r="N5759" s="5" t="s">
        <v>6553</v>
      </c>
      <c r="O5759" s="18">
        <v>44680</v>
      </c>
      <c r="P5759" s="5" t="s">
        <v>7</v>
      </c>
      <c r="Q5759" s="19">
        <v>57931</v>
      </c>
      <c r="R5759" s="19">
        <v>57931</v>
      </c>
      <c r="S5759" s="19">
        <v>0</v>
      </c>
      <c r="T5759" s="19">
        <v>0</v>
      </c>
    </row>
    <row r="5760" spans="1:20" outlineLevel="4" x14ac:dyDescent="0.35">
      <c r="A5760" s="9" t="s">
        <v>74</v>
      </c>
      <c r="B5760" s="9" t="s">
        <v>75</v>
      </c>
      <c r="C5760" s="12" t="s">
        <v>6535</v>
      </c>
      <c r="D5760" s="5" t="s">
        <v>6544</v>
      </c>
      <c r="E5760" s="9" t="s">
        <v>6544</v>
      </c>
      <c r="F5760" s="5" t="s">
        <v>77</v>
      </c>
      <c r="G5760" s="5" t="s">
        <v>4</v>
      </c>
      <c r="H5760" s="5" t="s">
        <v>6554</v>
      </c>
      <c r="I5760" s="4" t="s">
        <v>6535</v>
      </c>
      <c r="J5760" s="5" t="s">
        <v>4</v>
      </c>
      <c r="K5760" s="5" t="s">
        <v>4</v>
      </c>
      <c r="L5760" s="5" t="s">
        <v>4</v>
      </c>
      <c r="M5760" s="5" t="s">
        <v>5</v>
      </c>
      <c r="N5760" s="5" t="s">
        <v>6555</v>
      </c>
      <c r="O5760" s="18">
        <v>44707</v>
      </c>
      <c r="P5760" s="5" t="s">
        <v>7</v>
      </c>
      <c r="Q5760" s="19">
        <v>6037</v>
      </c>
      <c r="R5760" s="19">
        <v>6037</v>
      </c>
      <c r="S5760" s="19">
        <v>0</v>
      </c>
      <c r="T5760" s="19">
        <v>0</v>
      </c>
    </row>
    <row r="5761" spans="1:20" outlineLevel="3" x14ac:dyDescent="0.35">
      <c r="H5761" s="1" t="s">
        <v>12000</v>
      </c>
      <c r="O5761" s="18"/>
      <c r="Q5761" s="19">
        <f>SUBTOTAL(9,Q5759:Q5760)</f>
        <v>63968</v>
      </c>
      <c r="R5761" s="19">
        <f>SUBTOTAL(9,R5759:R5760)</f>
        <v>63968</v>
      </c>
      <c r="S5761" s="19">
        <f>SUBTOTAL(9,S5759:S5760)</f>
        <v>0</v>
      </c>
      <c r="T5761" s="19">
        <f>SUBTOTAL(9,T5759:T5760)</f>
        <v>0</v>
      </c>
    </row>
    <row r="5762" spans="1:20" outlineLevel="2" x14ac:dyDescent="0.35">
      <c r="C5762" s="11" t="s">
        <v>10435</v>
      </c>
      <c r="O5762" s="18"/>
      <c r="Q5762" s="19">
        <f>SUBTOTAL(9,Q5737:Q5760)</f>
        <v>622782</v>
      </c>
      <c r="R5762" s="19">
        <f>SUBTOTAL(9,R5737:R5760)</f>
        <v>394700.51999999996</v>
      </c>
      <c r="S5762" s="19">
        <f>SUBTOTAL(9,S5737:S5760)</f>
        <v>228081.47999999998</v>
      </c>
      <c r="T5762" s="19">
        <f>SUBTOTAL(9,T5737:T5760)</f>
        <v>0</v>
      </c>
    </row>
    <row r="5763" spans="1:20" ht="29" outlineLevel="4" x14ac:dyDescent="0.35">
      <c r="A5763" s="9" t="s">
        <v>104</v>
      </c>
      <c r="B5763" s="9" t="s">
        <v>105</v>
      </c>
      <c r="C5763" s="12" t="s">
        <v>6556</v>
      </c>
      <c r="D5763" s="5" t="s">
        <v>6557</v>
      </c>
      <c r="E5763" s="9" t="s">
        <v>6557</v>
      </c>
      <c r="F5763" s="5" t="s">
        <v>4</v>
      </c>
      <c r="G5763" s="5" t="s">
        <v>50</v>
      </c>
      <c r="H5763" s="5" t="s">
        <v>6559</v>
      </c>
      <c r="I5763" s="4" t="s">
        <v>6560</v>
      </c>
      <c r="J5763" s="5" t="s">
        <v>4</v>
      </c>
      <c r="K5763" s="5" t="s">
        <v>4</v>
      </c>
      <c r="L5763" s="5" t="s">
        <v>4</v>
      </c>
      <c r="M5763" s="5" t="s">
        <v>5</v>
      </c>
      <c r="N5763" s="5" t="s">
        <v>6558</v>
      </c>
      <c r="O5763" s="18">
        <v>44446</v>
      </c>
      <c r="P5763" s="5" t="s">
        <v>7</v>
      </c>
      <c r="Q5763" s="19">
        <v>2886.11</v>
      </c>
      <c r="R5763" s="19">
        <v>0</v>
      </c>
      <c r="S5763" s="19">
        <v>2886.11</v>
      </c>
      <c r="T5763" s="19">
        <v>0</v>
      </c>
    </row>
    <row r="5764" spans="1:20" ht="29" outlineLevel="4" x14ac:dyDescent="0.35">
      <c r="A5764" s="9" t="s">
        <v>104</v>
      </c>
      <c r="B5764" s="9" t="s">
        <v>105</v>
      </c>
      <c r="C5764" s="12" t="s">
        <v>6556</v>
      </c>
      <c r="D5764" s="5" t="s">
        <v>6557</v>
      </c>
      <c r="E5764" s="9" t="s">
        <v>6557</v>
      </c>
      <c r="F5764" s="5" t="s">
        <v>41</v>
      </c>
      <c r="G5764" s="5" t="s">
        <v>4</v>
      </c>
      <c r="H5764" s="5" t="s">
        <v>6559</v>
      </c>
      <c r="I5764" s="4" t="s">
        <v>6560</v>
      </c>
      <c r="J5764" s="5" t="s">
        <v>4</v>
      </c>
      <c r="K5764" s="5" t="s">
        <v>4</v>
      </c>
      <c r="L5764" s="5" t="s">
        <v>4</v>
      </c>
      <c r="M5764" s="5" t="s">
        <v>5</v>
      </c>
      <c r="N5764" s="5" t="s">
        <v>6558</v>
      </c>
      <c r="O5764" s="18">
        <v>44446</v>
      </c>
      <c r="P5764" s="5" t="s">
        <v>7</v>
      </c>
      <c r="Q5764" s="19">
        <v>23088.89</v>
      </c>
      <c r="R5764" s="19">
        <v>23088.89</v>
      </c>
      <c r="S5764" s="19">
        <v>0</v>
      </c>
      <c r="T5764" s="19">
        <v>0</v>
      </c>
    </row>
    <row r="5765" spans="1:20" outlineLevel="3" x14ac:dyDescent="0.35">
      <c r="H5765" s="1" t="s">
        <v>12001</v>
      </c>
      <c r="O5765" s="18"/>
      <c r="Q5765" s="19">
        <f>SUBTOTAL(9,Q5763:Q5764)</f>
        <v>25975</v>
      </c>
      <c r="R5765" s="19">
        <f>SUBTOTAL(9,R5763:R5764)</f>
        <v>23088.89</v>
      </c>
      <c r="S5765" s="19">
        <f>SUBTOTAL(9,S5763:S5764)</f>
        <v>2886.11</v>
      </c>
      <c r="T5765" s="19">
        <f>SUBTOTAL(9,T5763:T5764)</f>
        <v>0</v>
      </c>
    </row>
    <row r="5766" spans="1:20" ht="29" outlineLevel="4" x14ac:dyDescent="0.35">
      <c r="A5766" s="9" t="s">
        <v>104</v>
      </c>
      <c r="B5766" s="9" t="s">
        <v>105</v>
      </c>
      <c r="C5766" s="12" t="s">
        <v>6556</v>
      </c>
      <c r="D5766" s="5" t="s">
        <v>6557</v>
      </c>
      <c r="E5766" s="9" t="s">
        <v>6557</v>
      </c>
      <c r="F5766" s="5" t="s">
        <v>4</v>
      </c>
      <c r="G5766" s="5" t="s">
        <v>50</v>
      </c>
      <c r="H5766" s="5" t="s">
        <v>6562</v>
      </c>
      <c r="I5766" s="4" t="s">
        <v>6563</v>
      </c>
      <c r="J5766" s="5" t="s">
        <v>4</v>
      </c>
      <c r="K5766" s="5" t="s">
        <v>4</v>
      </c>
      <c r="L5766" s="5" t="s">
        <v>4</v>
      </c>
      <c r="M5766" s="5" t="s">
        <v>5</v>
      </c>
      <c r="N5766" s="5" t="s">
        <v>6561</v>
      </c>
      <c r="O5766" s="18">
        <v>44718</v>
      </c>
      <c r="P5766" s="5" t="s">
        <v>7</v>
      </c>
      <c r="Q5766" s="19">
        <v>1625.66</v>
      </c>
      <c r="R5766" s="19">
        <v>0</v>
      </c>
      <c r="S5766" s="19">
        <v>1625.66</v>
      </c>
      <c r="T5766" s="19">
        <v>0</v>
      </c>
    </row>
    <row r="5767" spans="1:20" ht="29" outlineLevel="4" x14ac:dyDescent="0.35">
      <c r="A5767" s="9" t="s">
        <v>104</v>
      </c>
      <c r="B5767" s="9" t="s">
        <v>105</v>
      </c>
      <c r="C5767" s="12" t="s">
        <v>6556</v>
      </c>
      <c r="D5767" s="5" t="s">
        <v>6557</v>
      </c>
      <c r="E5767" s="9" t="s">
        <v>6557</v>
      </c>
      <c r="F5767" s="5" t="s">
        <v>41</v>
      </c>
      <c r="G5767" s="5" t="s">
        <v>4</v>
      </c>
      <c r="H5767" s="5" t="s">
        <v>6562</v>
      </c>
      <c r="I5767" s="4" t="s">
        <v>6563</v>
      </c>
      <c r="J5767" s="5" t="s">
        <v>4</v>
      </c>
      <c r="K5767" s="5" t="s">
        <v>4</v>
      </c>
      <c r="L5767" s="5" t="s">
        <v>4</v>
      </c>
      <c r="M5767" s="5" t="s">
        <v>5</v>
      </c>
      <c r="N5767" s="5" t="s">
        <v>6561</v>
      </c>
      <c r="O5767" s="18">
        <v>44718</v>
      </c>
      <c r="P5767" s="5" t="s">
        <v>7</v>
      </c>
      <c r="Q5767" s="19">
        <v>13005.34</v>
      </c>
      <c r="R5767" s="19">
        <v>13005.34</v>
      </c>
      <c r="S5767" s="19">
        <v>0</v>
      </c>
      <c r="T5767" s="19">
        <v>0</v>
      </c>
    </row>
    <row r="5768" spans="1:20" outlineLevel="3" x14ac:dyDescent="0.35">
      <c r="H5768" s="1" t="s">
        <v>12002</v>
      </c>
      <c r="O5768" s="18"/>
      <c r="Q5768" s="19">
        <f>SUBTOTAL(9,Q5766:Q5767)</f>
        <v>14631</v>
      </c>
      <c r="R5768" s="19">
        <f>SUBTOTAL(9,R5766:R5767)</f>
        <v>13005.34</v>
      </c>
      <c r="S5768" s="19">
        <f>SUBTOTAL(9,S5766:S5767)</f>
        <v>1625.66</v>
      </c>
      <c r="T5768" s="19">
        <f>SUBTOTAL(9,T5766:T5767)</f>
        <v>0</v>
      </c>
    </row>
    <row r="5769" spans="1:20" outlineLevel="2" x14ac:dyDescent="0.35">
      <c r="C5769" s="11" t="s">
        <v>10436</v>
      </c>
      <c r="O5769" s="18"/>
      <c r="Q5769" s="19">
        <f>SUBTOTAL(9,Q5763:Q5767)</f>
        <v>40606</v>
      </c>
      <c r="R5769" s="19">
        <f>SUBTOTAL(9,R5763:R5767)</f>
        <v>36094.229999999996</v>
      </c>
      <c r="S5769" s="19">
        <f>SUBTOTAL(9,S5763:S5767)</f>
        <v>4511.7700000000004</v>
      </c>
      <c r="T5769" s="19">
        <f>SUBTOTAL(9,T5763:T5767)</f>
        <v>0</v>
      </c>
    </row>
    <row r="5770" spans="1:20" outlineLevel="4" x14ac:dyDescent="0.35">
      <c r="A5770" s="9" t="s">
        <v>526</v>
      </c>
      <c r="B5770" s="9" t="s">
        <v>527</v>
      </c>
      <c r="C5770" s="12" t="s">
        <v>6564</v>
      </c>
      <c r="D5770" s="5" t="s">
        <v>6565</v>
      </c>
      <c r="E5770" s="9" t="s">
        <v>6565</v>
      </c>
      <c r="F5770" s="5" t="s">
        <v>529</v>
      </c>
      <c r="G5770" s="5" t="s">
        <v>4</v>
      </c>
      <c r="H5770" s="5" t="s">
        <v>6567</v>
      </c>
      <c r="I5770" s="4" t="s">
        <v>6568</v>
      </c>
      <c r="J5770" s="5" t="s">
        <v>4</v>
      </c>
      <c r="K5770" s="5" t="s">
        <v>4</v>
      </c>
      <c r="L5770" s="5" t="s">
        <v>4</v>
      </c>
      <c r="M5770" s="5" t="s">
        <v>5</v>
      </c>
      <c r="N5770" s="5" t="s">
        <v>6569</v>
      </c>
      <c r="O5770" s="18">
        <v>44378</v>
      </c>
      <c r="P5770" s="5" t="s">
        <v>6570</v>
      </c>
      <c r="Q5770" s="19">
        <v>9767.4500000000007</v>
      </c>
      <c r="R5770" s="19">
        <v>9767.4500000000007</v>
      </c>
      <c r="S5770" s="19">
        <v>0</v>
      </c>
      <c r="T5770" s="19">
        <v>0</v>
      </c>
    </row>
    <row r="5771" spans="1:20" outlineLevel="4" x14ac:dyDescent="0.35">
      <c r="A5771" s="9" t="s">
        <v>526</v>
      </c>
      <c r="B5771" s="9" t="s">
        <v>527</v>
      </c>
      <c r="C5771" s="12" t="s">
        <v>6564</v>
      </c>
      <c r="D5771" s="5" t="s">
        <v>6565</v>
      </c>
      <c r="E5771" s="9" t="s">
        <v>6565</v>
      </c>
      <c r="F5771" s="5" t="s">
        <v>529</v>
      </c>
      <c r="G5771" s="5" t="s">
        <v>4</v>
      </c>
      <c r="H5771" s="5" t="s">
        <v>6567</v>
      </c>
      <c r="I5771" s="4" t="s">
        <v>6568</v>
      </c>
      <c r="J5771" s="5" t="s">
        <v>4</v>
      </c>
      <c r="K5771" s="5" t="s">
        <v>4</v>
      </c>
      <c r="L5771" s="5" t="s">
        <v>4</v>
      </c>
      <c r="M5771" s="5" t="s">
        <v>5</v>
      </c>
      <c r="N5771" s="5" t="s">
        <v>6571</v>
      </c>
      <c r="O5771" s="18">
        <v>44424</v>
      </c>
      <c r="P5771" s="5" t="s">
        <v>6572</v>
      </c>
      <c r="Q5771" s="19">
        <v>4575.8999999999996</v>
      </c>
      <c r="R5771" s="19">
        <v>4575.8999999999996</v>
      </c>
      <c r="S5771" s="19">
        <v>0</v>
      </c>
      <c r="T5771" s="19">
        <v>0</v>
      </c>
    </row>
    <row r="5772" spans="1:20" outlineLevel="4" x14ac:dyDescent="0.35">
      <c r="A5772" s="9" t="s">
        <v>526</v>
      </c>
      <c r="B5772" s="9" t="s">
        <v>527</v>
      </c>
      <c r="C5772" s="12" t="s">
        <v>6564</v>
      </c>
      <c r="D5772" s="5" t="s">
        <v>6565</v>
      </c>
      <c r="E5772" s="9" t="s">
        <v>6565</v>
      </c>
      <c r="F5772" s="5" t="s">
        <v>529</v>
      </c>
      <c r="G5772" s="5" t="s">
        <v>4</v>
      </c>
      <c r="H5772" s="5" t="s">
        <v>6567</v>
      </c>
      <c r="I5772" s="4" t="s">
        <v>6568</v>
      </c>
      <c r="J5772" s="5" t="s">
        <v>4</v>
      </c>
      <c r="K5772" s="5" t="s">
        <v>4</v>
      </c>
      <c r="L5772" s="5" t="s">
        <v>4</v>
      </c>
      <c r="M5772" s="5" t="s">
        <v>5</v>
      </c>
      <c r="N5772" s="5" t="s">
        <v>6573</v>
      </c>
      <c r="O5772" s="18">
        <v>44463</v>
      </c>
      <c r="P5772" s="5" t="s">
        <v>7</v>
      </c>
      <c r="Q5772" s="19">
        <v>3335.66</v>
      </c>
      <c r="R5772" s="19">
        <v>3335.66</v>
      </c>
      <c r="S5772" s="19">
        <v>0</v>
      </c>
      <c r="T5772" s="19">
        <v>0</v>
      </c>
    </row>
    <row r="5773" spans="1:20" outlineLevel="4" x14ac:dyDescent="0.35">
      <c r="A5773" s="9" t="s">
        <v>526</v>
      </c>
      <c r="B5773" s="9" t="s">
        <v>527</v>
      </c>
      <c r="C5773" s="12" t="s">
        <v>6564</v>
      </c>
      <c r="D5773" s="5" t="s">
        <v>6565</v>
      </c>
      <c r="E5773" s="9" t="s">
        <v>6565</v>
      </c>
      <c r="F5773" s="5" t="s">
        <v>529</v>
      </c>
      <c r="G5773" s="5" t="s">
        <v>4</v>
      </c>
      <c r="H5773" s="5" t="s">
        <v>6567</v>
      </c>
      <c r="I5773" s="4" t="s">
        <v>6568</v>
      </c>
      <c r="J5773" s="5" t="s">
        <v>4</v>
      </c>
      <c r="K5773" s="5" t="s">
        <v>4</v>
      </c>
      <c r="L5773" s="5" t="s">
        <v>4</v>
      </c>
      <c r="M5773" s="5" t="s">
        <v>5</v>
      </c>
      <c r="N5773" s="5" t="s">
        <v>6574</v>
      </c>
      <c r="O5773" s="18">
        <v>44455</v>
      </c>
      <c r="P5773" s="5" t="s">
        <v>6575</v>
      </c>
      <c r="Q5773" s="19">
        <v>4711.26</v>
      </c>
      <c r="R5773" s="19">
        <v>4711.26</v>
      </c>
      <c r="S5773" s="19">
        <v>0</v>
      </c>
      <c r="T5773" s="19">
        <v>0</v>
      </c>
    </row>
    <row r="5774" spans="1:20" outlineLevel="4" x14ac:dyDescent="0.35">
      <c r="A5774" s="9" t="s">
        <v>526</v>
      </c>
      <c r="B5774" s="9" t="s">
        <v>527</v>
      </c>
      <c r="C5774" s="12" t="s">
        <v>6564</v>
      </c>
      <c r="D5774" s="5" t="s">
        <v>6565</v>
      </c>
      <c r="E5774" s="9" t="s">
        <v>6565</v>
      </c>
      <c r="F5774" s="5" t="s">
        <v>529</v>
      </c>
      <c r="G5774" s="5" t="s">
        <v>4</v>
      </c>
      <c r="H5774" s="5" t="s">
        <v>6567</v>
      </c>
      <c r="I5774" s="4" t="s">
        <v>6568</v>
      </c>
      <c r="J5774" s="5" t="s">
        <v>4</v>
      </c>
      <c r="K5774" s="5" t="s">
        <v>4</v>
      </c>
      <c r="L5774" s="5" t="s">
        <v>4</v>
      </c>
      <c r="M5774" s="5" t="s">
        <v>5</v>
      </c>
      <c r="N5774" s="5" t="s">
        <v>6566</v>
      </c>
      <c r="O5774" s="18">
        <v>44482</v>
      </c>
      <c r="P5774" s="5" t="s">
        <v>7</v>
      </c>
      <c r="Q5774" s="19">
        <f>16190.38+0.66</f>
        <v>16191.039999999999</v>
      </c>
      <c r="R5774" s="19">
        <f>16190.38+0.66</f>
        <v>16191.039999999999</v>
      </c>
      <c r="S5774" s="19">
        <v>0</v>
      </c>
      <c r="T5774" s="19">
        <v>0</v>
      </c>
    </row>
    <row r="5775" spans="1:20" outlineLevel="4" x14ac:dyDescent="0.35">
      <c r="A5775" s="9" t="s">
        <v>526</v>
      </c>
      <c r="B5775" s="9" t="s">
        <v>527</v>
      </c>
      <c r="C5775" s="12" t="s">
        <v>6564</v>
      </c>
      <c r="D5775" s="5" t="s">
        <v>6565</v>
      </c>
      <c r="E5775" s="9" t="s">
        <v>6565</v>
      </c>
      <c r="F5775" s="5" t="s">
        <v>529</v>
      </c>
      <c r="G5775" s="5" t="s">
        <v>4</v>
      </c>
      <c r="H5775" s="5" t="s">
        <v>6567</v>
      </c>
      <c r="I5775" s="4" t="s">
        <v>6568</v>
      </c>
      <c r="J5775" s="5" t="s">
        <v>4</v>
      </c>
      <c r="K5775" s="5" t="s">
        <v>4</v>
      </c>
      <c r="L5775" s="5" t="s">
        <v>4</v>
      </c>
      <c r="M5775" s="5" t="s">
        <v>5</v>
      </c>
      <c r="N5775" s="5" t="s">
        <v>6576</v>
      </c>
      <c r="O5775" s="18">
        <v>44537</v>
      </c>
      <c r="P5775" s="5" t="s">
        <v>7</v>
      </c>
      <c r="Q5775" s="19">
        <v>5622.39</v>
      </c>
      <c r="R5775" s="19">
        <v>5622.39</v>
      </c>
      <c r="S5775" s="19">
        <v>0</v>
      </c>
      <c r="T5775" s="19">
        <v>0</v>
      </c>
    </row>
    <row r="5776" spans="1:20" outlineLevel="3" x14ac:dyDescent="0.35">
      <c r="H5776" s="1" t="s">
        <v>12003</v>
      </c>
      <c r="O5776" s="18"/>
      <c r="Q5776" s="19">
        <f>SUBTOTAL(9,Q5770:Q5775)</f>
        <v>44203.700000000004</v>
      </c>
      <c r="R5776" s="19">
        <f>SUBTOTAL(9,R5770:R5775)</f>
        <v>44203.700000000004</v>
      </c>
      <c r="S5776" s="19">
        <f>SUBTOTAL(9,S5770:S5775)</f>
        <v>0</v>
      </c>
      <c r="T5776" s="19">
        <f>SUBTOTAL(9,T5770:T5775)</f>
        <v>0</v>
      </c>
    </row>
    <row r="5777" spans="1:20" outlineLevel="4" x14ac:dyDescent="0.35">
      <c r="A5777" s="9" t="s">
        <v>526</v>
      </c>
      <c r="B5777" s="9" t="s">
        <v>527</v>
      </c>
      <c r="C5777" s="12" t="s">
        <v>6564</v>
      </c>
      <c r="D5777" s="5" t="s">
        <v>6565</v>
      </c>
      <c r="E5777" s="9" t="s">
        <v>6565</v>
      </c>
      <c r="F5777" s="5" t="s">
        <v>529</v>
      </c>
      <c r="G5777" s="5" t="s">
        <v>4</v>
      </c>
      <c r="H5777" s="5" t="s">
        <v>6578</v>
      </c>
      <c r="I5777" s="4" t="s">
        <v>6579</v>
      </c>
      <c r="J5777" s="5" t="s">
        <v>4</v>
      </c>
      <c r="K5777" s="5" t="s">
        <v>4</v>
      </c>
      <c r="L5777" s="5" t="s">
        <v>4</v>
      </c>
      <c r="M5777" s="5" t="s">
        <v>5</v>
      </c>
      <c r="N5777" s="5" t="s">
        <v>6577</v>
      </c>
      <c r="O5777" s="18">
        <v>44595</v>
      </c>
      <c r="P5777" s="5" t="s">
        <v>7</v>
      </c>
      <c r="Q5777" s="19">
        <v>4115.1099999999997</v>
      </c>
      <c r="R5777" s="19">
        <v>4115.1099999999997</v>
      </c>
      <c r="S5777" s="19">
        <v>0</v>
      </c>
      <c r="T5777" s="19">
        <v>0</v>
      </c>
    </row>
    <row r="5778" spans="1:20" outlineLevel="4" x14ac:dyDescent="0.35">
      <c r="A5778" s="9" t="s">
        <v>526</v>
      </c>
      <c r="B5778" s="9" t="s">
        <v>527</v>
      </c>
      <c r="C5778" s="12" t="s">
        <v>6564</v>
      </c>
      <c r="D5778" s="5" t="s">
        <v>6565</v>
      </c>
      <c r="E5778" s="9" t="s">
        <v>6565</v>
      </c>
      <c r="F5778" s="5" t="s">
        <v>529</v>
      </c>
      <c r="G5778" s="5" t="s">
        <v>4</v>
      </c>
      <c r="H5778" s="5" t="s">
        <v>6578</v>
      </c>
      <c r="I5778" s="4" t="s">
        <v>6579</v>
      </c>
      <c r="J5778" s="5" t="s">
        <v>4</v>
      </c>
      <c r="K5778" s="5" t="s">
        <v>4</v>
      </c>
      <c r="L5778" s="5" t="s">
        <v>4</v>
      </c>
      <c r="M5778" s="5" t="s">
        <v>5</v>
      </c>
      <c r="N5778" s="5" t="s">
        <v>6580</v>
      </c>
      <c r="O5778" s="18">
        <v>44615</v>
      </c>
      <c r="P5778" s="5" t="s">
        <v>7</v>
      </c>
      <c r="Q5778" s="19">
        <v>5364.92</v>
      </c>
      <c r="R5778" s="19">
        <v>5364.92</v>
      </c>
      <c r="S5778" s="19">
        <v>0</v>
      </c>
      <c r="T5778" s="19">
        <v>0</v>
      </c>
    </row>
    <row r="5779" spans="1:20" outlineLevel="4" x14ac:dyDescent="0.35">
      <c r="A5779" s="9" t="s">
        <v>526</v>
      </c>
      <c r="B5779" s="9" t="s">
        <v>527</v>
      </c>
      <c r="C5779" s="12" t="s">
        <v>6564</v>
      </c>
      <c r="D5779" s="5" t="s">
        <v>6565</v>
      </c>
      <c r="E5779" s="9" t="s">
        <v>6565</v>
      </c>
      <c r="F5779" s="5" t="s">
        <v>529</v>
      </c>
      <c r="G5779" s="5" t="s">
        <v>4</v>
      </c>
      <c r="H5779" s="5" t="s">
        <v>6578</v>
      </c>
      <c r="I5779" s="4" t="s">
        <v>6579</v>
      </c>
      <c r="J5779" s="5" t="s">
        <v>4</v>
      </c>
      <c r="K5779" s="5" t="s">
        <v>4</v>
      </c>
      <c r="L5779" s="5" t="s">
        <v>4</v>
      </c>
      <c r="M5779" s="5" t="s">
        <v>5</v>
      </c>
      <c r="N5779" s="5" t="s">
        <v>6581</v>
      </c>
      <c r="O5779" s="18">
        <v>44631</v>
      </c>
      <c r="P5779" s="5" t="s">
        <v>7</v>
      </c>
      <c r="Q5779" s="19">
        <v>3872.97</v>
      </c>
      <c r="R5779" s="19">
        <v>3872.97</v>
      </c>
      <c r="S5779" s="19">
        <v>0</v>
      </c>
      <c r="T5779" s="19">
        <v>0</v>
      </c>
    </row>
    <row r="5780" spans="1:20" outlineLevel="4" x14ac:dyDescent="0.35">
      <c r="A5780" s="9" t="s">
        <v>526</v>
      </c>
      <c r="B5780" s="9" t="s">
        <v>527</v>
      </c>
      <c r="C5780" s="12" t="s">
        <v>6564</v>
      </c>
      <c r="D5780" s="5" t="s">
        <v>6565</v>
      </c>
      <c r="E5780" s="9" t="s">
        <v>6565</v>
      </c>
      <c r="F5780" s="5" t="s">
        <v>529</v>
      </c>
      <c r="G5780" s="5" t="s">
        <v>4</v>
      </c>
      <c r="H5780" s="5" t="s">
        <v>6578</v>
      </c>
      <c r="I5780" s="4" t="s">
        <v>6579</v>
      </c>
      <c r="J5780" s="5" t="s">
        <v>4</v>
      </c>
      <c r="K5780" s="5" t="s">
        <v>4</v>
      </c>
      <c r="L5780" s="5" t="s">
        <v>4</v>
      </c>
      <c r="M5780" s="5" t="s">
        <v>5</v>
      </c>
      <c r="N5780" s="5" t="s">
        <v>6582</v>
      </c>
      <c r="O5780" s="18">
        <v>44665</v>
      </c>
      <c r="P5780" s="5" t="s">
        <v>7</v>
      </c>
      <c r="Q5780" s="19">
        <v>8662.09</v>
      </c>
      <c r="R5780" s="19">
        <v>8662.09</v>
      </c>
      <c r="S5780" s="19">
        <v>0</v>
      </c>
      <c r="T5780" s="19">
        <v>0</v>
      </c>
    </row>
    <row r="5781" spans="1:20" outlineLevel="4" x14ac:dyDescent="0.35">
      <c r="A5781" s="9" t="s">
        <v>526</v>
      </c>
      <c r="B5781" s="9" t="s">
        <v>527</v>
      </c>
      <c r="C5781" s="12" t="s">
        <v>6564</v>
      </c>
      <c r="D5781" s="5" t="s">
        <v>6565</v>
      </c>
      <c r="E5781" s="9" t="s">
        <v>6565</v>
      </c>
      <c r="F5781" s="5" t="s">
        <v>529</v>
      </c>
      <c r="G5781" s="5" t="s">
        <v>4</v>
      </c>
      <c r="H5781" s="5" t="s">
        <v>6578</v>
      </c>
      <c r="I5781" s="4" t="s">
        <v>6579</v>
      </c>
      <c r="J5781" s="5" t="s">
        <v>4</v>
      </c>
      <c r="K5781" s="5" t="s">
        <v>4</v>
      </c>
      <c r="L5781" s="5" t="s">
        <v>4</v>
      </c>
      <c r="M5781" s="5" t="s">
        <v>5</v>
      </c>
      <c r="N5781" s="5" t="s">
        <v>6583</v>
      </c>
      <c r="O5781" s="18">
        <v>44679</v>
      </c>
      <c r="P5781" s="5" t="s">
        <v>7</v>
      </c>
      <c r="Q5781" s="19">
        <v>5481.58</v>
      </c>
      <c r="R5781" s="19">
        <v>5481.58</v>
      </c>
      <c r="S5781" s="19">
        <v>0</v>
      </c>
      <c r="T5781" s="19">
        <v>0</v>
      </c>
    </row>
    <row r="5782" spans="1:20" outlineLevel="3" x14ac:dyDescent="0.35">
      <c r="H5782" s="1" t="s">
        <v>12004</v>
      </c>
      <c r="O5782" s="18"/>
      <c r="Q5782" s="19">
        <f>SUBTOTAL(9,Q5777:Q5781)</f>
        <v>27496.67</v>
      </c>
      <c r="R5782" s="19">
        <f>SUBTOTAL(9,R5777:R5781)</f>
        <v>27496.67</v>
      </c>
      <c r="S5782" s="19">
        <f>SUBTOTAL(9,S5777:S5781)</f>
        <v>0</v>
      </c>
      <c r="T5782" s="19">
        <f>SUBTOTAL(9,T5777:T5781)</f>
        <v>0</v>
      </c>
    </row>
    <row r="5783" spans="1:20" outlineLevel="2" x14ac:dyDescent="0.35">
      <c r="C5783" s="11" t="s">
        <v>10437</v>
      </c>
      <c r="O5783" s="18"/>
      <c r="Q5783" s="19">
        <f>SUBTOTAL(9,Q5770:Q5781)</f>
        <v>71700.37000000001</v>
      </c>
      <c r="R5783" s="19">
        <f>SUBTOTAL(9,R5770:R5781)</f>
        <v>71700.37000000001</v>
      </c>
      <c r="S5783" s="19">
        <f>SUBTOTAL(9,S5770:S5781)</f>
        <v>0</v>
      </c>
      <c r="T5783" s="19">
        <f>SUBTOTAL(9,T5770:T5781)</f>
        <v>0</v>
      </c>
    </row>
    <row r="5784" spans="1:20" outlineLevel="4" x14ac:dyDescent="0.35">
      <c r="A5784" s="9" t="s">
        <v>74</v>
      </c>
      <c r="B5784" s="9" t="s">
        <v>75</v>
      </c>
      <c r="C5784" s="12" t="s">
        <v>6584</v>
      </c>
      <c r="D5784" s="5" t="s">
        <v>6585</v>
      </c>
      <c r="E5784" s="9" t="s">
        <v>6585</v>
      </c>
      <c r="F5784" s="5" t="s">
        <v>4</v>
      </c>
      <c r="G5784" s="5" t="s">
        <v>729</v>
      </c>
      <c r="H5784" s="5" t="s">
        <v>6587</v>
      </c>
      <c r="I5784" s="4" t="s">
        <v>6588</v>
      </c>
      <c r="J5784" s="5" t="s">
        <v>4</v>
      </c>
      <c r="K5784" s="5" t="s">
        <v>4</v>
      </c>
      <c r="L5784" s="5" t="s">
        <v>4</v>
      </c>
      <c r="M5784" s="5" t="s">
        <v>5</v>
      </c>
      <c r="N5784" s="5" t="s">
        <v>6586</v>
      </c>
      <c r="O5784" s="18">
        <v>44641</v>
      </c>
      <c r="P5784" s="5" t="s">
        <v>7</v>
      </c>
      <c r="Q5784" s="19">
        <v>161211</v>
      </c>
      <c r="R5784" s="19">
        <v>0</v>
      </c>
      <c r="S5784" s="19">
        <v>161211</v>
      </c>
      <c r="T5784" s="19">
        <v>0</v>
      </c>
    </row>
    <row r="5785" spans="1:20" outlineLevel="4" x14ac:dyDescent="0.35">
      <c r="A5785" s="9" t="s">
        <v>74</v>
      </c>
      <c r="B5785" s="9" t="s">
        <v>75</v>
      </c>
      <c r="C5785" s="12" t="s">
        <v>6584</v>
      </c>
      <c r="D5785" s="5" t="s">
        <v>6585</v>
      </c>
      <c r="E5785" s="9" t="s">
        <v>6585</v>
      </c>
      <c r="F5785" s="5" t="s">
        <v>4</v>
      </c>
      <c r="G5785" s="5" t="s">
        <v>729</v>
      </c>
      <c r="H5785" s="5" t="s">
        <v>6587</v>
      </c>
      <c r="I5785" s="4" t="s">
        <v>6588</v>
      </c>
      <c r="J5785" s="5" t="s">
        <v>4</v>
      </c>
      <c r="K5785" s="5" t="s">
        <v>4</v>
      </c>
      <c r="L5785" s="5" t="s">
        <v>4</v>
      </c>
      <c r="M5785" s="5" t="s">
        <v>5</v>
      </c>
      <c r="N5785" s="5" t="s">
        <v>6589</v>
      </c>
      <c r="O5785" s="18">
        <v>44686</v>
      </c>
      <c r="P5785" s="5" t="s">
        <v>7</v>
      </c>
      <c r="Q5785" s="19">
        <v>225144</v>
      </c>
      <c r="R5785" s="19">
        <v>0</v>
      </c>
      <c r="S5785" s="19">
        <v>225144</v>
      </c>
      <c r="T5785" s="19">
        <v>0</v>
      </c>
    </row>
    <row r="5786" spans="1:20" outlineLevel="4" x14ac:dyDescent="0.35">
      <c r="A5786" s="9" t="s">
        <v>74</v>
      </c>
      <c r="B5786" s="9" t="s">
        <v>75</v>
      </c>
      <c r="C5786" s="12" t="s">
        <v>6584</v>
      </c>
      <c r="D5786" s="5" t="s">
        <v>6585</v>
      </c>
      <c r="E5786" s="9" t="s">
        <v>6585</v>
      </c>
      <c r="F5786" s="5" t="s">
        <v>4</v>
      </c>
      <c r="G5786" s="5" t="s">
        <v>729</v>
      </c>
      <c r="H5786" s="5" t="s">
        <v>6587</v>
      </c>
      <c r="I5786" s="4" t="s">
        <v>6588</v>
      </c>
      <c r="J5786" s="5" t="s">
        <v>4</v>
      </c>
      <c r="K5786" s="5" t="s">
        <v>4</v>
      </c>
      <c r="L5786" s="5" t="s">
        <v>4</v>
      </c>
      <c r="M5786" s="5" t="s">
        <v>5</v>
      </c>
      <c r="N5786" s="5" t="s">
        <v>6590</v>
      </c>
      <c r="O5786" s="18">
        <v>44733</v>
      </c>
      <c r="P5786" s="5" t="s">
        <v>7</v>
      </c>
      <c r="Q5786" s="19">
        <v>39823</v>
      </c>
      <c r="R5786" s="19">
        <v>0</v>
      </c>
      <c r="S5786" s="19">
        <v>39823</v>
      </c>
      <c r="T5786" s="19">
        <v>0</v>
      </c>
    </row>
    <row r="5787" spans="1:20" outlineLevel="3" x14ac:dyDescent="0.35">
      <c r="H5787" s="1" t="s">
        <v>12005</v>
      </c>
      <c r="O5787" s="18"/>
      <c r="Q5787" s="19">
        <f>SUBTOTAL(9,Q5784:Q5786)</f>
        <v>426178</v>
      </c>
      <c r="R5787" s="19">
        <f>SUBTOTAL(9,R5784:R5786)</f>
        <v>0</v>
      </c>
      <c r="S5787" s="19">
        <f>SUBTOTAL(9,S5784:S5786)</f>
        <v>426178</v>
      </c>
      <c r="T5787" s="19">
        <f>SUBTOTAL(9,T5784:T5786)</f>
        <v>0</v>
      </c>
    </row>
    <row r="5788" spans="1:20" ht="29" outlineLevel="4" x14ac:dyDescent="0.35">
      <c r="A5788" s="9" t="s">
        <v>104</v>
      </c>
      <c r="B5788" s="9" t="s">
        <v>105</v>
      </c>
      <c r="C5788" s="12" t="s">
        <v>6584</v>
      </c>
      <c r="D5788" s="5" t="s">
        <v>6591</v>
      </c>
      <c r="E5788" s="9" t="s">
        <v>6591</v>
      </c>
      <c r="F5788" s="5" t="s">
        <v>4</v>
      </c>
      <c r="G5788" s="5" t="s">
        <v>45</v>
      </c>
      <c r="H5788" s="5" t="s">
        <v>6593</v>
      </c>
      <c r="I5788" s="4" t="s">
        <v>6594</v>
      </c>
      <c r="J5788" s="5" t="s">
        <v>4</v>
      </c>
      <c r="K5788" s="5" t="s">
        <v>4</v>
      </c>
      <c r="L5788" s="5" t="s">
        <v>4</v>
      </c>
      <c r="M5788" s="5" t="s">
        <v>5</v>
      </c>
      <c r="N5788" s="5" t="s">
        <v>6592</v>
      </c>
      <c r="O5788" s="18">
        <v>44446</v>
      </c>
      <c r="P5788" s="5" t="s">
        <v>7</v>
      </c>
      <c r="Q5788" s="19">
        <v>632.86</v>
      </c>
      <c r="R5788" s="19">
        <v>0</v>
      </c>
      <c r="S5788" s="19">
        <v>632.86</v>
      </c>
      <c r="T5788" s="19">
        <v>0</v>
      </c>
    </row>
    <row r="5789" spans="1:20" ht="29" outlineLevel="4" x14ac:dyDescent="0.35">
      <c r="A5789" s="9" t="s">
        <v>104</v>
      </c>
      <c r="B5789" s="9" t="s">
        <v>105</v>
      </c>
      <c r="C5789" s="12" t="s">
        <v>6584</v>
      </c>
      <c r="D5789" s="5" t="s">
        <v>6591</v>
      </c>
      <c r="E5789" s="9" t="s">
        <v>6591</v>
      </c>
      <c r="F5789" s="5" t="s">
        <v>49</v>
      </c>
      <c r="G5789" s="5" t="s">
        <v>4</v>
      </c>
      <c r="H5789" s="5" t="s">
        <v>6593</v>
      </c>
      <c r="I5789" s="4" t="s">
        <v>6594</v>
      </c>
      <c r="J5789" s="5" t="s">
        <v>4</v>
      </c>
      <c r="K5789" s="5" t="s">
        <v>4</v>
      </c>
      <c r="L5789" s="5" t="s">
        <v>4</v>
      </c>
      <c r="M5789" s="5" t="s">
        <v>5</v>
      </c>
      <c r="N5789" s="5" t="s">
        <v>6592</v>
      </c>
      <c r="O5789" s="18">
        <v>44446</v>
      </c>
      <c r="P5789" s="5" t="s">
        <v>7</v>
      </c>
      <c r="Q5789" s="19">
        <v>10126.14</v>
      </c>
      <c r="R5789" s="19">
        <v>10126.14</v>
      </c>
      <c r="S5789" s="19">
        <v>0</v>
      </c>
      <c r="T5789" s="19">
        <v>0</v>
      </c>
    </row>
    <row r="5790" spans="1:20" outlineLevel="3" x14ac:dyDescent="0.35">
      <c r="H5790" s="1" t="s">
        <v>12006</v>
      </c>
      <c r="O5790" s="18"/>
      <c r="Q5790" s="19">
        <f>SUBTOTAL(9,Q5788:Q5789)</f>
        <v>10759</v>
      </c>
      <c r="R5790" s="19">
        <f>SUBTOTAL(9,R5788:R5789)</f>
        <v>10126.14</v>
      </c>
      <c r="S5790" s="19">
        <f>SUBTOTAL(9,S5788:S5789)</f>
        <v>632.86</v>
      </c>
      <c r="T5790" s="19">
        <f>SUBTOTAL(9,T5788:T5789)</f>
        <v>0</v>
      </c>
    </row>
    <row r="5791" spans="1:20" ht="29" outlineLevel="4" x14ac:dyDescent="0.35">
      <c r="A5791" s="9" t="s">
        <v>104</v>
      </c>
      <c r="B5791" s="9" t="s">
        <v>105</v>
      </c>
      <c r="C5791" s="12" t="s">
        <v>6584</v>
      </c>
      <c r="D5791" s="5" t="s">
        <v>6591</v>
      </c>
      <c r="E5791" s="9" t="s">
        <v>6591</v>
      </c>
      <c r="F5791" s="5" t="s">
        <v>49</v>
      </c>
      <c r="G5791" s="5" t="s">
        <v>4</v>
      </c>
      <c r="H5791" s="5" t="s">
        <v>6596</v>
      </c>
      <c r="I5791" s="4" t="s">
        <v>6597</v>
      </c>
      <c r="J5791" s="5" t="s">
        <v>4</v>
      </c>
      <c r="K5791" s="5" t="s">
        <v>4</v>
      </c>
      <c r="L5791" s="5" t="s">
        <v>4</v>
      </c>
      <c r="M5791" s="5" t="s">
        <v>5</v>
      </c>
      <c r="N5791" s="5" t="s">
        <v>6595</v>
      </c>
      <c r="O5791" s="18">
        <v>44424</v>
      </c>
      <c r="P5791" s="5" t="s">
        <v>7</v>
      </c>
      <c r="Q5791" s="19">
        <v>100233</v>
      </c>
      <c r="R5791" s="19">
        <v>100233</v>
      </c>
      <c r="S5791" s="19">
        <v>0</v>
      </c>
      <c r="T5791" s="19">
        <v>0</v>
      </c>
    </row>
    <row r="5792" spans="1:20" ht="29" outlineLevel="4" x14ac:dyDescent="0.35">
      <c r="A5792" s="9" t="s">
        <v>104</v>
      </c>
      <c r="B5792" s="9" t="s">
        <v>105</v>
      </c>
      <c r="C5792" s="12" t="s">
        <v>6584</v>
      </c>
      <c r="D5792" s="5" t="s">
        <v>6591</v>
      </c>
      <c r="E5792" s="9" t="s">
        <v>6591</v>
      </c>
      <c r="F5792" s="5" t="s">
        <v>49</v>
      </c>
      <c r="G5792" s="5" t="s">
        <v>4</v>
      </c>
      <c r="H5792" s="5" t="s">
        <v>6596</v>
      </c>
      <c r="I5792" s="4" t="s">
        <v>6597</v>
      </c>
      <c r="J5792" s="5" t="s">
        <v>4</v>
      </c>
      <c r="K5792" s="5" t="s">
        <v>4</v>
      </c>
      <c r="L5792" s="5" t="s">
        <v>4</v>
      </c>
      <c r="M5792" s="5" t="s">
        <v>5</v>
      </c>
      <c r="N5792" s="5" t="s">
        <v>6598</v>
      </c>
      <c r="O5792" s="18">
        <v>44468</v>
      </c>
      <c r="P5792" s="5" t="s">
        <v>7</v>
      </c>
      <c r="Q5792" s="19">
        <v>52249</v>
      </c>
      <c r="R5792" s="19">
        <v>52249</v>
      </c>
      <c r="S5792" s="19">
        <v>0</v>
      </c>
      <c r="T5792" s="19">
        <v>0</v>
      </c>
    </row>
    <row r="5793" spans="1:20" ht="29" outlineLevel="4" x14ac:dyDescent="0.35">
      <c r="A5793" s="9" t="s">
        <v>104</v>
      </c>
      <c r="B5793" s="9" t="s">
        <v>105</v>
      </c>
      <c r="C5793" s="12" t="s">
        <v>6584</v>
      </c>
      <c r="D5793" s="5" t="s">
        <v>6591</v>
      </c>
      <c r="E5793" s="9" t="s">
        <v>6591</v>
      </c>
      <c r="F5793" s="5" t="s">
        <v>49</v>
      </c>
      <c r="G5793" s="5" t="s">
        <v>4</v>
      </c>
      <c r="H5793" s="5" t="s">
        <v>6596</v>
      </c>
      <c r="I5793" s="4" t="s">
        <v>6597</v>
      </c>
      <c r="J5793" s="5" t="s">
        <v>4</v>
      </c>
      <c r="K5793" s="5" t="s">
        <v>4</v>
      </c>
      <c r="L5793" s="5" t="s">
        <v>4</v>
      </c>
      <c r="M5793" s="5" t="s">
        <v>5</v>
      </c>
      <c r="N5793" s="5" t="s">
        <v>6599</v>
      </c>
      <c r="O5793" s="18">
        <v>44483</v>
      </c>
      <c r="P5793" s="5" t="s">
        <v>7</v>
      </c>
      <c r="Q5793" s="19">
        <v>54797</v>
      </c>
      <c r="R5793" s="19">
        <v>54797</v>
      </c>
      <c r="S5793" s="19">
        <v>0</v>
      </c>
      <c r="T5793" s="19">
        <v>0</v>
      </c>
    </row>
    <row r="5794" spans="1:20" ht="29" outlineLevel="4" x14ac:dyDescent="0.35">
      <c r="A5794" s="9" t="s">
        <v>104</v>
      </c>
      <c r="B5794" s="9" t="s">
        <v>105</v>
      </c>
      <c r="C5794" s="12" t="s">
        <v>6584</v>
      </c>
      <c r="D5794" s="5" t="s">
        <v>6591</v>
      </c>
      <c r="E5794" s="9" t="s">
        <v>6591</v>
      </c>
      <c r="F5794" s="5" t="s">
        <v>49</v>
      </c>
      <c r="G5794" s="5" t="s">
        <v>4</v>
      </c>
      <c r="H5794" s="5" t="s">
        <v>6596</v>
      </c>
      <c r="I5794" s="4" t="s">
        <v>6597</v>
      </c>
      <c r="J5794" s="5" t="s">
        <v>4</v>
      </c>
      <c r="K5794" s="5" t="s">
        <v>4</v>
      </c>
      <c r="L5794" s="5" t="s">
        <v>4</v>
      </c>
      <c r="M5794" s="5" t="s">
        <v>5</v>
      </c>
      <c r="N5794" s="5" t="s">
        <v>6600</v>
      </c>
      <c r="O5794" s="18">
        <v>44498</v>
      </c>
      <c r="P5794" s="5" t="s">
        <v>7</v>
      </c>
      <c r="Q5794" s="19">
        <v>49871</v>
      </c>
      <c r="R5794" s="19">
        <v>49871</v>
      </c>
      <c r="S5794" s="19">
        <v>0</v>
      </c>
      <c r="T5794" s="19">
        <v>0</v>
      </c>
    </row>
    <row r="5795" spans="1:20" ht="29" outlineLevel="4" x14ac:dyDescent="0.35">
      <c r="A5795" s="9" t="s">
        <v>104</v>
      </c>
      <c r="B5795" s="9" t="s">
        <v>105</v>
      </c>
      <c r="C5795" s="12" t="s">
        <v>6584</v>
      </c>
      <c r="D5795" s="5" t="s">
        <v>6591</v>
      </c>
      <c r="E5795" s="9" t="s">
        <v>6591</v>
      </c>
      <c r="F5795" s="5" t="s">
        <v>49</v>
      </c>
      <c r="G5795" s="5" t="s">
        <v>4</v>
      </c>
      <c r="H5795" s="5" t="s">
        <v>6596</v>
      </c>
      <c r="I5795" s="4" t="s">
        <v>6597</v>
      </c>
      <c r="J5795" s="5" t="s">
        <v>4</v>
      </c>
      <c r="K5795" s="5" t="s">
        <v>4</v>
      </c>
      <c r="L5795" s="5" t="s">
        <v>4</v>
      </c>
      <c r="M5795" s="5" t="s">
        <v>5</v>
      </c>
      <c r="N5795" s="5" t="s">
        <v>6601</v>
      </c>
      <c r="O5795" s="18">
        <v>44643</v>
      </c>
      <c r="P5795" s="5" t="s">
        <v>7</v>
      </c>
      <c r="Q5795" s="19">
        <v>61917</v>
      </c>
      <c r="R5795" s="19">
        <v>61917</v>
      </c>
      <c r="S5795" s="19">
        <v>0</v>
      </c>
      <c r="T5795" s="19">
        <v>0</v>
      </c>
    </row>
    <row r="5796" spans="1:20" ht="29" outlineLevel="4" x14ac:dyDescent="0.35">
      <c r="A5796" s="9" t="s">
        <v>104</v>
      </c>
      <c r="B5796" s="9" t="s">
        <v>105</v>
      </c>
      <c r="C5796" s="12" t="s">
        <v>6584</v>
      </c>
      <c r="D5796" s="5" t="s">
        <v>6591</v>
      </c>
      <c r="E5796" s="9" t="s">
        <v>6591</v>
      </c>
      <c r="F5796" s="5" t="s">
        <v>49</v>
      </c>
      <c r="G5796" s="5" t="s">
        <v>4</v>
      </c>
      <c r="H5796" s="5" t="s">
        <v>6596</v>
      </c>
      <c r="I5796" s="4" t="s">
        <v>6597</v>
      </c>
      <c r="J5796" s="5" t="s">
        <v>4</v>
      </c>
      <c r="K5796" s="5" t="s">
        <v>4</v>
      </c>
      <c r="L5796" s="5" t="s">
        <v>4</v>
      </c>
      <c r="M5796" s="5" t="s">
        <v>5</v>
      </c>
      <c r="N5796" s="5" t="s">
        <v>6602</v>
      </c>
      <c r="O5796" s="18">
        <v>44690</v>
      </c>
      <c r="P5796" s="5" t="s">
        <v>7</v>
      </c>
      <c r="Q5796" s="19">
        <v>59344</v>
      </c>
      <c r="R5796" s="19">
        <v>59344</v>
      </c>
      <c r="S5796" s="19">
        <v>0</v>
      </c>
      <c r="T5796" s="19">
        <v>0</v>
      </c>
    </row>
    <row r="5797" spans="1:20" ht="29" outlineLevel="4" x14ac:dyDescent="0.35">
      <c r="A5797" s="9" t="s">
        <v>104</v>
      </c>
      <c r="B5797" s="9" t="s">
        <v>105</v>
      </c>
      <c r="C5797" s="12" t="s">
        <v>6584</v>
      </c>
      <c r="D5797" s="5" t="s">
        <v>6591</v>
      </c>
      <c r="E5797" s="9" t="s">
        <v>6591</v>
      </c>
      <c r="F5797" s="5" t="s">
        <v>49</v>
      </c>
      <c r="G5797" s="5" t="s">
        <v>4</v>
      </c>
      <c r="H5797" s="5" t="s">
        <v>6596</v>
      </c>
      <c r="I5797" s="4" t="s">
        <v>6597</v>
      </c>
      <c r="J5797" s="5" t="s">
        <v>4</v>
      </c>
      <c r="K5797" s="5" t="s">
        <v>4</v>
      </c>
      <c r="L5797" s="5" t="s">
        <v>4</v>
      </c>
      <c r="M5797" s="5" t="s">
        <v>5</v>
      </c>
      <c r="N5797" s="5" t="s">
        <v>6603</v>
      </c>
      <c r="O5797" s="18">
        <v>44725</v>
      </c>
      <c r="P5797" s="5" t="s">
        <v>7</v>
      </c>
      <c r="Q5797" s="19">
        <v>74811</v>
      </c>
      <c r="R5797" s="19">
        <v>74811</v>
      </c>
      <c r="S5797" s="19">
        <v>0</v>
      </c>
      <c r="T5797" s="19">
        <v>0</v>
      </c>
    </row>
    <row r="5798" spans="1:20" outlineLevel="3" x14ac:dyDescent="0.35">
      <c r="H5798" s="1" t="s">
        <v>12007</v>
      </c>
      <c r="O5798" s="18"/>
      <c r="Q5798" s="19">
        <f>SUBTOTAL(9,Q5791:Q5797)</f>
        <v>453222</v>
      </c>
      <c r="R5798" s="19">
        <f>SUBTOTAL(9,R5791:R5797)</f>
        <v>453222</v>
      </c>
      <c r="S5798" s="19">
        <f>SUBTOTAL(9,S5791:S5797)</f>
        <v>0</v>
      </c>
      <c r="T5798" s="19">
        <f>SUBTOTAL(9,T5791:T5797)</f>
        <v>0</v>
      </c>
    </row>
    <row r="5799" spans="1:20" outlineLevel="4" x14ac:dyDescent="0.35">
      <c r="A5799" s="9" t="s">
        <v>74</v>
      </c>
      <c r="B5799" s="9" t="s">
        <v>75</v>
      </c>
      <c r="C5799" s="12" t="s">
        <v>6584</v>
      </c>
      <c r="D5799" s="5" t="s">
        <v>6585</v>
      </c>
      <c r="E5799" s="9" t="s">
        <v>6585</v>
      </c>
      <c r="F5799" s="5" t="s">
        <v>4</v>
      </c>
      <c r="G5799" s="5" t="s">
        <v>729</v>
      </c>
      <c r="H5799" s="5" t="s">
        <v>6605</v>
      </c>
      <c r="I5799" s="4" t="s">
        <v>6606</v>
      </c>
      <c r="J5799" s="5" t="s">
        <v>4</v>
      </c>
      <c r="K5799" s="5" t="s">
        <v>4</v>
      </c>
      <c r="L5799" s="5" t="s">
        <v>4</v>
      </c>
      <c r="M5799" s="5" t="s">
        <v>5</v>
      </c>
      <c r="N5799" s="5" t="s">
        <v>6604</v>
      </c>
      <c r="O5799" s="18">
        <v>44455</v>
      </c>
      <c r="P5799" s="5" t="s">
        <v>7</v>
      </c>
      <c r="Q5799" s="19">
        <v>3974.65</v>
      </c>
      <c r="R5799" s="19">
        <v>0</v>
      </c>
      <c r="S5799" s="19">
        <v>3974.65</v>
      </c>
      <c r="T5799" s="19">
        <v>0</v>
      </c>
    </row>
    <row r="5800" spans="1:20" outlineLevel="4" x14ac:dyDescent="0.35">
      <c r="A5800" s="9" t="s">
        <v>74</v>
      </c>
      <c r="B5800" s="9" t="s">
        <v>75</v>
      </c>
      <c r="C5800" s="12" t="s">
        <v>6584</v>
      </c>
      <c r="D5800" s="5" t="s">
        <v>6585</v>
      </c>
      <c r="E5800" s="9" t="s">
        <v>6585</v>
      </c>
      <c r="F5800" s="5" t="s">
        <v>4</v>
      </c>
      <c r="G5800" s="5" t="s">
        <v>729</v>
      </c>
      <c r="H5800" s="5" t="s">
        <v>6605</v>
      </c>
      <c r="I5800" s="4" t="s">
        <v>6606</v>
      </c>
      <c r="J5800" s="5" t="s">
        <v>4</v>
      </c>
      <c r="K5800" s="5" t="s">
        <v>4</v>
      </c>
      <c r="L5800" s="5" t="s">
        <v>4</v>
      </c>
      <c r="M5800" s="5" t="s">
        <v>5</v>
      </c>
      <c r="N5800" s="5" t="s">
        <v>6607</v>
      </c>
      <c r="O5800" s="18">
        <v>44524</v>
      </c>
      <c r="P5800" s="5" t="s">
        <v>7</v>
      </c>
      <c r="Q5800" s="19">
        <v>1589.14</v>
      </c>
      <c r="R5800" s="19">
        <v>0</v>
      </c>
      <c r="S5800" s="19">
        <v>1589.14</v>
      </c>
      <c r="T5800" s="19">
        <v>0</v>
      </c>
    </row>
    <row r="5801" spans="1:20" outlineLevel="4" x14ac:dyDescent="0.35">
      <c r="A5801" s="9" t="s">
        <v>74</v>
      </c>
      <c r="B5801" s="9" t="s">
        <v>75</v>
      </c>
      <c r="C5801" s="12" t="s">
        <v>6584</v>
      </c>
      <c r="D5801" s="5" t="s">
        <v>6585</v>
      </c>
      <c r="E5801" s="9" t="s">
        <v>6585</v>
      </c>
      <c r="F5801" s="5" t="s">
        <v>4</v>
      </c>
      <c r="G5801" s="5" t="s">
        <v>729</v>
      </c>
      <c r="H5801" s="5" t="s">
        <v>6605</v>
      </c>
      <c r="I5801" s="4" t="s">
        <v>6606</v>
      </c>
      <c r="J5801" s="5" t="s">
        <v>4</v>
      </c>
      <c r="K5801" s="5" t="s">
        <v>4</v>
      </c>
      <c r="L5801" s="5" t="s">
        <v>4</v>
      </c>
      <c r="M5801" s="5" t="s">
        <v>5</v>
      </c>
      <c r="N5801" s="5" t="s">
        <v>6608</v>
      </c>
      <c r="O5801" s="18">
        <v>44627</v>
      </c>
      <c r="P5801" s="5" t="s">
        <v>7</v>
      </c>
      <c r="Q5801" s="19">
        <v>1881.22</v>
      </c>
      <c r="R5801" s="19">
        <v>0</v>
      </c>
      <c r="S5801" s="19">
        <v>1881.22</v>
      </c>
      <c r="T5801" s="19">
        <v>0</v>
      </c>
    </row>
    <row r="5802" spans="1:20" outlineLevel="4" x14ac:dyDescent="0.35">
      <c r="A5802" s="9" t="s">
        <v>74</v>
      </c>
      <c r="B5802" s="9" t="s">
        <v>75</v>
      </c>
      <c r="C5802" s="12" t="s">
        <v>6584</v>
      </c>
      <c r="D5802" s="5" t="s">
        <v>6585</v>
      </c>
      <c r="E5802" s="9" t="s">
        <v>6585</v>
      </c>
      <c r="F5802" s="5" t="s">
        <v>4</v>
      </c>
      <c r="G5802" s="5" t="s">
        <v>729</v>
      </c>
      <c r="H5802" s="5" t="s">
        <v>6605</v>
      </c>
      <c r="I5802" s="4" t="s">
        <v>6606</v>
      </c>
      <c r="J5802" s="5" t="s">
        <v>4</v>
      </c>
      <c r="K5802" s="5" t="s">
        <v>4</v>
      </c>
      <c r="L5802" s="5" t="s">
        <v>4</v>
      </c>
      <c r="M5802" s="5" t="s">
        <v>5</v>
      </c>
      <c r="N5802" s="5" t="s">
        <v>6609</v>
      </c>
      <c r="O5802" s="18">
        <v>44694</v>
      </c>
      <c r="P5802" s="5" t="s">
        <v>7</v>
      </c>
      <c r="Q5802" s="19">
        <v>3359.24</v>
      </c>
      <c r="R5802" s="19">
        <v>0</v>
      </c>
      <c r="S5802" s="19">
        <v>3359.24</v>
      </c>
      <c r="T5802" s="19">
        <v>0</v>
      </c>
    </row>
    <row r="5803" spans="1:20" outlineLevel="4" x14ac:dyDescent="0.35">
      <c r="A5803" s="9" t="s">
        <v>74</v>
      </c>
      <c r="B5803" s="9" t="s">
        <v>75</v>
      </c>
      <c r="C5803" s="12" t="s">
        <v>6584</v>
      </c>
      <c r="D5803" s="5" t="s">
        <v>6585</v>
      </c>
      <c r="E5803" s="9" t="s">
        <v>6585</v>
      </c>
      <c r="F5803" s="5" t="s">
        <v>77</v>
      </c>
      <c r="G5803" s="5" t="s">
        <v>4</v>
      </c>
      <c r="H5803" s="5" t="s">
        <v>6605</v>
      </c>
      <c r="I5803" s="4" t="s">
        <v>6606</v>
      </c>
      <c r="J5803" s="5" t="s">
        <v>4</v>
      </c>
      <c r="K5803" s="5" t="s">
        <v>4</v>
      </c>
      <c r="L5803" s="5" t="s">
        <v>4</v>
      </c>
      <c r="M5803" s="5" t="s">
        <v>5</v>
      </c>
      <c r="N5803" s="5" t="s">
        <v>6604</v>
      </c>
      <c r="O5803" s="18">
        <v>44455</v>
      </c>
      <c r="P5803" s="5" t="s">
        <v>7</v>
      </c>
      <c r="Q5803" s="19">
        <v>35772.35</v>
      </c>
      <c r="R5803" s="19">
        <v>35772.35</v>
      </c>
      <c r="S5803" s="19">
        <v>0</v>
      </c>
      <c r="T5803" s="19">
        <v>0</v>
      </c>
    </row>
    <row r="5804" spans="1:20" outlineLevel="4" x14ac:dyDescent="0.35">
      <c r="A5804" s="9" t="s">
        <v>74</v>
      </c>
      <c r="B5804" s="9" t="s">
        <v>75</v>
      </c>
      <c r="C5804" s="12" t="s">
        <v>6584</v>
      </c>
      <c r="D5804" s="5" t="s">
        <v>6585</v>
      </c>
      <c r="E5804" s="9" t="s">
        <v>6585</v>
      </c>
      <c r="F5804" s="5" t="s">
        <v>77</v>
      </c>
      <c r="G5804" s="5" t="s">
        <v>4</v>
      </c>
      <c r="H5804" s="5" t="s">
        <v>6605</v>
      </c>
      <c r="I5804" s="4" t="s">
        <v>6606</v>
      </c>
      <c r="J5804" s="5" t="s">
        <v>4</v>
      </c>
      <c r="K5804" s="5" t="s">
        <v>4</v>
      </c>
      <c r="L5804" s="5" t="s">
        <v>4</v>
      </c>
      <c r="M5804" s="5" t="s">
        <v>5</v>
      </c>
      <c r="N5804" s="5" t="s">
        <v>6607</v>
      </c>
      <c r="O5804" s="18">
        <v>44524</v>
      </c>
      <c r="P5804" s="5" t="s">
        <v>7</v>
      </c>
      <c r="Q5804" s="19">
        <v>14302.86</v>
      </c>
      <c r="R5804" s="19">
        <v>14302.86</v>
      </c>
      <c r="S5804" s="19">
        <v>0</v>
      </c>
      <c r="T5804" s="19">
        <v>0</v>
      </c>
    </row>
    <row r="5805" spans="1:20" outlineLevel="4" x14ac:dyDescent="0.35">
      <c r="A5805" s="9" t="s">
        <v>74</v>
      </c>
      <c r="B5805" s="9" t="s">
        <v>75</v>
      </c>
      <c r="C5805" s="12" t="s">
        <v>6584</v>
      </c>
      <c r="D5805" s="5" t="s">
        <v>6585</v>
      </c>
      <c r="E5805" s="9" t="s">
        <v>6585</v>
      </c>
      <c r="F5805" s="5" t="s">
        <v>77</v>
      </c>
      <c r="G5805" s="5" t="s">
        <v>4</v>
      </c>
      <c r="H5805" s="5" t="s">
        <v>6605</v>
      </c>
      <c r="I5805" s="4" t="s">
        <v>6606</v>
      </c>
      <c r="J5805" s="5" t="s">
        <v>4</v>
      </c>
      <c r="K5805" s="5" t="s">
        <v>4</v>
      </c>
      <c r="L5805" s="5" t="s">
        <v>4</v>
      </c>
      <c r="M5805" s="5" t="s">
        <v>5</v>
      </c>
      <c r="N5805" s="5" t="s">
        <v>6608</v>
      </c>
      <c r="O5805" s="18">
        <v>44627</v>
      </c>
      <c r="P5805" s="5" t="s">
        <v>7</v>
      </c>
      <c r="Q5805" s="19">
        <v>16931.78</v>
      </c>
      <c r="R5805" s="19">
        <v>16931.78</v>
      </c>
      <c r="S5805" s="19">
        <v>0</v>
      </c>
      <c r="T5805" s="19">
        <v>0</v>
      </c>
    </row>
    <row r="5806" spans="1:20" outlineLevel="4" x14ac:dyDescent="0.35">
      <c r="A5806" s="9" t="s">
        <v>74</v>
      </c>
      <c r="B5806" s="9" t="s">
        <v>75</v>
      </c>
      <c r="C5806" s="12" t="s">
        <v>6584</v>
      </c>
      <c r="D5806" s="5" t="s">
        <v>6585</v>
      </c>
      <c r="E5806" s="9" t="s">
        <v>6585</v>
      </c>
      <c r="F5806" s="5" t="s">
        <v>77</v>
      </c>
      <c r="G5806" s="5" t="s">
        <v>4</v>
      </c>
      <c r="H5806" s="5" t="s">
        <v>6605</v>
      </c>
      <c r="I5806" s="4" t="s">
        <v>6606</v>
      </c>
      <c r="J5806" s="5" t="s">
        <v>4</v>
      </c>
      <c r="K5806" s="5" t="s">
        <v>4</v>
      </c>
      <c r="L5806" s="5" t="s">
        <v>4</v>
      </c>
      <c r="M5806" s="5" t="s">
        <v>5</v>
      </c>
      <c r="N5806" s="5" t="s">
        <v>6609</v>
      </c>
      <c r="O5806" s="18">
        <v>44694</v>
      </c>
      <c r="P5806" s="5" t="s">
        <v>7</v>
      </c>
      <c r="Q5806" s="19">
        <v>30234.76</v>
      </c>
      <c r="R5806" s="19">
        <v>30234.76</v>
      </c>
      <c r="S5806" s="19">
        <v>0</v>
      </c>
      <c r="T5806" s="19">
        <v>0</v>
      </c>
    </row>
    <row r="5807" spans="1:20" outlineLevel="3" x14ac:dyDescent="0.35">
      <c r="H5807" s="1" t="s">
        <v>12008</v>
      </c>
      <c r="O5807" s="18"/>
      <c r="Q5807" s="19">
        <f>SUBTOTAL(9,Q5799:Q5806)</f>
        <v>108045.99999999999</v>
      </c>
      <c r="R5807" s="19">
        <f>SUBTOTAL(9,R5799:R5806)</f>
        <v>97241.749999999985</v>
      </c>
      <c r="S5807" s="19">
        <f>SUBTOTAL(9,S5799:S5806)</f>
        <v>10804.25</v>
      </c>
      <c r="T5807" s="19">
        <f>SUBTOTAL(9,T5799:T5806)</f>
        <v>0</v>
      </c>
    </row>
    <row r="5808" spans="1:20" outlineLevel="4" x14ac:dyDescent="0.35">
      <c r="A5808" s="9" t="s">
        <v>74</v>
      </c>
      <c r="B5808" s="9" t="s">
        <v>75</v>
      </c>
      <c r="C5808" s="12" t="s">
        <v>6584</v>
      </c>
      <c r="D5808" s="5" t="s">
        <v>6585</v>
      </c>
      <c r="E5808" s="9" t="s">
        <v>6585</v>
      </c>
      <c r="F5808" s="5" t="s">
        <v>4</v>
      </c>
      <c r="G5808" s="5" t="s">
        <v>729</v>
      </c>
      <c r="H5808" s="5" t="s">
        <v>6611</v>
      </c>
      <c r="I5808" s="4" t="s">
        <v>6606</v>
      </c>
      <c r="J5808" s="5" t="s">
        <v>4</v>
      </c>
      <c r="K5808" s="5" t="s">
        <v>4</v>
      </c>
      <c r="L5808" s="5" t="s">
        <v>4</v>
      </c>
      <c r="M5808" s="5" t="s">
        <v>5</v>
      </c>
      <c r="N5808" s="5" t="s">
        <v>6610</v>
      </c>
      <c r="O5808" s="18">
        <v>44455</v>
      </c>
      <c r="P5808" s="5" t="s">
        <v>7</v>
      </c>
      <c r="Q5808" s="19">
        <v>871.39</v>
      </c>
      <c r="R5808" s="19">
        <v>0</v>
      </c>
      <c r="S5808" s="19">
        <v>871.39</v>
      </c>
      <c r="T5808" s="19">
        <v>0</v>
      </c>
    </row>
    <row r="5809" spans="1:20" outlineLevel="4" x14ac:dyDescent="0.35">
      <c r="A5809" s="9" t="s">
        <v>74</v>
      </c>
      <c r="B5809" s="9" t="s">
        <v>75</v>
      </c>
      <c r="C5809" s="12" t="s">
        <v>6584</v>
      </c>
      <c r="D5809" s="5" t="s">
        <v>6585</v>
      </c>
      <c r="E5809" s="9" t="s">
        <v>6585</v>
      </c>
      <c r="F5809" s="5" t="s">
        <v>77</v>
      </c>
      <c r="G5809" s="5" t="s">
        <v>4</v>
      </c>
      <c r="H5809" s="5" t="s">
        <v>6611</v>
      </c>
      <c r="I5809" s="4" t="s">
        <v>6606</v>
      </c>
      <c r="J5809" s="5" t="s">
        <v>4</v>
      </c>
      <c r="K5809" s="5" t="s">
        <v>4</v>
      </c>
      <c r="L5809" s="5" t="s">
        <v>4</v>
      </c>
      <c r="M5809" s="5" t="s">
        <v>5</v>
      </c>
      <c r="N5809" s="5" t="s">
        <v>6610</v>
      </c>
      <c r="O5809" s="18">
        <v>44455</v>
      </c>
      <c r="P5809" s="5" t="s">
        <v>7</v>
      </c>
      <c r="Q5809" s="19">
        <v>7841.61</v>
      </c>
      <c r="R5809" s="19">
        <v>7841.61</v>
      </c>
      <c r="S5809" s="19">
        <v>0</v>
      </c>
      <c r="T5809" s="19">
        <v>0</v>
      </c>
    </row>
    <row r="5810" spans="1:20" outlineLevel="3" x14ac:dyDescent="0.35">
      <c r="H5810" s="1" t="s">
        <v>12009</v>
      </c>
      <c r="O5810" s="18"/>
      <c r="Q5810" s="19">
        <f>SUBTOTAL(9,Q5808:Q5809)</f>
        <v>8713</v>
      </c>
      <c r="R5810" s="19">
        <f>SUBTOTAL(9,R5808:R5809)</f>
        <v>7841.61</v>
      </c>
      <c r="S5810" s="19">
        <f>SUBTOTAL(9,S5808:S5809)</f>
        <v>871.39</v>
      </c>
      <c r="T5810" s="19">
        <f>SUBTOTAL(9,T5808:T5809)</f>
        <v>0</v>
      </c>
    </row>
    <row r="5811" spans="1:20" ht="29" outlineLevel="4" x14ac:dyDescent="0.35">
      <c r="A5811" s="9" t="s">
        <v>104</v>
      </c>
      <c r="B5811" s="9" t="s">
        <v>105</v>
      </c>
      <c r="C5811" s="12" t="s">
        <v>6584</v>
      </c>
      <c r="D5811" s="5" t="s">
        <v>6591</v>
      </c>
      <c r="E5811" s="9" t="s">
        <v>6591</v>
      </c>
      <c r="F5811" s="5" t="s">
        <v>41</v>
      </c>
      <c r="G5811" s="5" t="s">
        <v>4</v>
      </c>
      <c r="H5811" s="5" t="s">
        <v>6613</v>
      </c>
      <c r="I5811" s="4" t="s">
        <v>6614</v>
      </c>
      <c r="J5811" s="5" t="s">
        <v>4</v>
      </c>
      <c r="K5811" s="5" t="s">
        <v>4</v>
      </c>
      <c r="L5811" s="5" t="s">
        <v>4</v>
      </c>
      <c r="M5811" s="5" t="s">
        <v>5</v>
      </c>
      <c r="N5811" s="5" t="s">
        <v>6612</v>
      </c>
      <c r="O5811" s="18">
        <v>44649</v>
      </c>
      <c r="P5811" s="5" t="s">
        <v>7</v>
      </c>
      <c r="Q5811" s="19">
        <v>1143</v>
      </c>
      <c r="R5811" s="19">
        <v>1143</v>
      </c>
      <c r="S5811" s="19">
        <v>0</v>
      </c>
      <c r="T5811" s="19">
        <v>0</v>
      </c>
    </row>
    <row r="5812" spans="1:20" ht="29" outlineLevel="4" x14ac:dyDescent="0.35">
      <c r="A5812" s="9" t="s">
        <v>104</v>
      </c>
      <c r="B5812" s="9" t="s">
        <v>105</v>
      </c>
      <c r="C5812" s="12" t="s">
        <v>6584</v>
      </c>
      <c r="D5812" s="5" t="s">
        <v>6591</v>
      </c>
      <c r="E5812" s="9" t="s">
        <v>6591</v>
      </c>
      <c r="F5812" s="5" t="s">
        <v>41</v>
      </c>
      <c r="G5812" s="5" t="s">
        <v>4</v>
      </c>
      <c r="H5812" s="5" t="s">
        <v>6613</v>
      </c>
      <c r="I5812" s="4" t="s">
        <v>6614</v>
      </c>
      <c r="J5812" s="5" t="s">
        <v>4</v>
      </c>
      <c r="K5812" s="5" t="s">
        <v>4</v>
      </c>
      <c r="L5812" s="5" t="s">
        <v>4</v>
      </c>
      <c r="M5812" s="5" t="s">
        <v>5</v>
      </c>
      <c r="N5812" s="5" t="s">
        <v>6615</v>
      </c>
      <c r="O5812" s="18">
        <v>44720</v>
      </c>
      <c r="P5812" s="5" t="s">
        <v>7</v>
      </c>
      <c r="Q5812" s="19">
        <v>3267</v>
      </c>
      <c r="R5812" s="19">
        <v>3267</v>
      </c>
      <c r="S5812" s="19">
        <v>0</v>
      </c>
      <c r="T5812" s="19">
        <v>0</v>
      </c>
    </row>
    <row r="5813" spans="1:20" ht="29" outlineLevel="4" x14ac:dyDescent="0.35">
      <c r="A5813" s="9" t="s">
        <v>104</v>
      </c>
      <c r="B5813" s="9" t="s">
        <v>105</v>
      </c>
      <c r="C5813" s="12" t="s">
        <v>6584</v>
      </c>
      <c r="D5813" s="5" t="s">
        <v>6591</v>
      </c>
      <c r="E5813" s="9" t="s">
        <v>6591</v>
      </c>
      <c r="F5813" s="5" t="s">
        <v>41</v>
      </c>
      <c r="G5813" s="5" t="s">
        <v>4</v>
      </c>
      <c r="H5813" s="5" t="s">
        <v>6613</v>
      </c>
      <c r="I5813" s="4" t="s">
        <v>6614</v>
      </c>
      <c r="J5813" s="5" t="s">
        <v>4</v>
      </c>
      <c r="K5813" s="5" t="s">
        <v>4</v>
      </c>
      <c r="L5813" s="5" t="s">
        <v>4</v>
      </c>
      <c r="M5813" s="5" t="s">
        <v>5</v>
      </c>
      <c r="N5813" s="5" t="s">
        <v>6616</v>
      </c>
      <c r="O5813" s="18">
        <v>44736</v>
      </c>
      <c r="P5813" s="5" t="s">
        <v>7</v>
      </c>
      <c r="Q5813" s="19">
        <v>2770</v>
      </c>
      <c r="R5813" s="19">
        <v>2770</v>
      </c>
      <c r="S5813" s="19">
        <v>0</v>
      </c>
      <c r="T5813" s="19">
        <v>0</v>
      </c>
    </row>
    <row r="5814" spans="1:20" outlineLevel="3" x14ac:dyDescent="0.35">
      <c r="H5814" s="1" t="s">
        <v>12010</v>
      </c>
      <c r="O5814" s="18"/>
      <c r="Q5814" s="19">
        <f>SUBTOTAL(9,Q5811:Q5813)</f>
        <v>7180</v>
      </c>
      <c r="R5814" s="19">
        <f>SUBTOTAL(9,R5811:R5813)</f>
        <v>7180</v>
      </c>
      <c r="S5814" s="19">
        <f>SUBTOTAL(9,S5811:S5813)</f>
        <v>0</v>
      </c>
      <c r="T5814" s="19">
        <f>SUBTOTAL(9,T5811:T5813)</f>
        <v>0</v>
      </c>
    </row>
    <row r="5815" spans="1:20" outlineLevel="4" x14ac:dyDescent="0.35">
      <c r="A5815" s="9" t="s">
        <v>74</v>
      </c>
      <c r="B5815" s="9" t="s">
        <v>75</v>
      </c>
      <c r="C5815" s="12" t="s">
        <v>6584</v>
      </c>
      <c r="D5815" s="5" t="s">
        <v>6585</v>
      </c>
      <c r="E5815" s="9" t="s">
        <v>6585</v>
      </c>
      <c r="F5815" s="5" t="s">
        <v>4</v>
      </c>
      <c r="G5815" s="5" t="s">
        <v>729</v>
      </c>
      <c r="H5815" s="5" t="s">
        <v>6618</v>
      </c>
      <c r="I5815" s="4" t="s">
        <v>6588</v>
      </c>
      <c r="J5815" s="5" t="s">
        <v>4</v>
      </c>
      <c r="K5815" s="5" t="s">
        <v>4</v>
      </c>
      <c r="L5815" s="5" t="s">
        <v>4</v>
      </c>
      <c r="M5815" s="5" t="s">
        <v>5</v>
      </c>
      <c r="N5815" s="5" t="s">
        <v>6617</v>
      </c>
      <c r="O5815" s="18">
        <v>44524</v>
      </c>
      <c r="P5815" s="5" t="s">
        <v>7</v>
      </c>
      <c r="Q5815" s="19">
        <v>46421</v>
      </c>
      <c r="R5815" s="19">
        <v>0</v>
      </c>
      <c r="S5815" s="19">
        <v>46421</v>
      </c>
      <c r="T5815" s="19">
        <v>0</v>
      </c>
    </row>
    <row r="5816" spans="1:20" outlineLevel="4" x14ac:dyDescent="0.35">
      <c r="A5816" s="9" t="s">
        <v>74</v>
      </c>
      <c r="B5816" s="9" t="s">
        <v>75</v>
      </c>
      <c r="C5816" s="12" t="s">
        <v>6584</v>
      </c>
      <c r="D5816" s="5" t="s">
        <v>6585</v>
      </c>
      <c r="E5816" s="9" t="s">
        <v>6585</v>
      </c>
      <c r="F5816" s="5" t="s">
        <v>4</v>
      </c>
      <c r="G5816" s="5" t="s">
        <v>729</v>
      </c>
      <c r="H5816" s="5" t="s">
        <v>6618</v>
      </c>
      <c r="I5816" s="4" t="s">
        <v>6588</v>
      </c>
      <c r="J5816" s="5" t="s">
        <v>4</v>
      </c>
      <c r="K5816" s="5" t="s">
        <v>4</v>
      </c>
      <c r="L5816" s="5" t="s">
        <v>4</v>
      </c>
      <c r="M5816" s="5" t="s">
        <v>5</v>
      </c>
      <c r="N5816" s="5" t="s">
        <v>6619</v>
      </c>
      <c r="O5816" s="18">
        <v>44627</v>
      </c>
      <c r="P5816" s="5" t="s">
        <v>7</v>
      </c>
      <c r="Q5816" s="19">
        <v>18955</v>
      </c>
      <c r="R5816" s="19">
        <v>0</v>
      </c>
      <c r="S5816" s="19">
        <v>18955</v>
      </c>
      <c r="T5816" s="19">
        <v>0</v>
      </c>
    </row>
    <row r="5817" spans="1:20" outlineLevel="4" x14ac:dyDescent="0.35">
      <c r="A5817" s="9" t="s">
        <v>74</v>
      </c>
      <c r="B5817" s="9" t="s">
        <v>75</v>
      </c>
      <c r="C5817" s="12" t="s">
        <v>6584</v>
      </c>
      <c r="D5817" s="5" t="s">
        <v>6585</v>
      </c>
      <c r="E5817" s="9" t="s">
        <v>6585</v>
      </c>
      <c r="F5817" s="5" t="s">
        <v>4</v>
      </c>
      <c r="G5817" s="5" t="s">
        <v>729</v>
      </c>
      <c r="H5817" s="5" t="s">
        <v>6618</v>
      </c>
      <c r="I5817" s="4" t="s">
        <v>6588</v>
      </c>
      <c r="J5817" s="5" t="s">
        <v>4</v>
      </c>
      <c r="K5817" s="5" t="s">
        <v>4</v>
      </c>
      <c r="L5817" s="5" t="s">
        <v>4</v>
      </c>
      <c r="M5817" s="5" t="s">
        <v>5</v>
      </c>
      <c r="N5817" s="5" t="s">
        <v>6620</v>
      </c>
      <c r="O5817" s="18">
        <v>44692</v>
      </c>
      <c r="P5817" s="5" t="s">
        <v>7</v>
      </c>
      <c r="Q5817" s="19">
        <v>9127</v>
      </c>
      <c r="R5817" s="19">
        <v>0</v>
      </c>
      <c r="S5817" s="19">
        <v>9127</v>
      </c>
      <c r="T5817" s="19">
        <v>0</v>
      </c>
    </row>
    <row r="5818" spans="1:20" outlineLevel="3" x14ac:dyDescent="0.35">
      <c r="H5818" s="1" t="s">
        <v>12011</v>
      </c>
      <c r="O5818" s="18"/>
      <c r="Q5818" s="19">
        <f>SUBTOTAL(9,Q5815:Q5817)</f>
        <v>74503</v>
      </c>
      <c r="R5818" s="19">
        <f>SUBTOTAL(9,R5815:R5817)</f>
        <v>0</v>
      </c>
      <c r="S5818" s="19">
        <f>SUBTOTAL(9,S5815:S5817)</f>
        <v>74503</v>
      </c>
      <c r="T5818" s="19">
        <f>SUBTOTAL(9,T5815:T5817)</f>
        <v>0</v>
      </c>
    </row>
    <row r="5819" spans="1:20" ht="29" outlineLevel="4" x14ac:dyDescent="0.35">
      <c r="A5819" s="9" t="s">
        <v>104</v>
      </c>
      <c r="B5819" s="9" t="s">
        <v>105</v>
      </c>
      <c r="C5819" s="12" t="s">
        <v>6584</v>
      </c>
      <c r="D5819" s="5" t="s">
        <v>6591</v>
      </c>
      <c r="E5819" s="9" t="s">
        <v>6591</v>
      </c>
      <c r="F5819" s="5" t="s">
        <v>4</v>
      </c>
      <c r="G5819" s="5" t="s">
        <v>45</v>
      </c>
      <c r="H5819" s="5" t="s">
        <v>6622</v>
      </c>
      <c r="I5819" s="4" t="s">
        <v>6623</v>
      </c>
      <c r="J5819" s="5" t="s">
        <v>4</v>
      </c>
      <c r="K5819" s="5" t="s">
        <v>4</v>
      </c>
      <c r="L5819" s="5" t="s">
        <v>4</v>
      </c>
      <c r="M5819" s="5" t="s">
        <v>5</v>
      </c>
      <c r="N5819" s="5" t="s">
        <v>6621</v>
      </c>
      <c r="O5819" s="18">
        <v>44455</v>
      </c>
      <c r="P5819" s="5" t="s">
        <v>7</v>
      </c>
      <c r="Q5819" s="19">
        <v>640.38</v>
      </c>
      <c r="R5819" s="19">
        <v>0</v>
      </c>
      <c r="S5819" s="19">
        <v>640.38</v>
      </c>
      <c r="T5819" s="19">
        <v>0</v>
      </c>
    </row>
    <row r="5820" spans="1:20" ht="29" outlineLevel="4" x14ac:dyDescent="0.35">
      <c r="A5820" s="9" t="s">
        <v>104</v>
      </c>
      <c r="B5820" s="9" t="s">
        <v>105</v>
      </c>
      <c r="C5820" s="12" t="s">
        <v>6584</v>
      </c>
      <c r="D5820" s="5" t="s">
        <v>6591</v>
      </c>
      <c r="E5820" s="9" t="s">
        <v>6591</v>
      </c>
      <c r="F5820" s="5" t="s">
        <v>4</v>
      </c>
      <c r="G5820" s="5" t="s">
        <v>45</v>
      </c>
      <c r="H5820" s="5" t="s">
        <v>6622</v>
      </c>
      <c r="I5820" s="4" t="s">
        <v>6623</v>
      </c>
      <c r="J5820" s="5" t="s">
        <v>4</v>
      </c>
      <c r="K5820" s="5" t="s">
        <v>4</v>
      </c>
      <c r="L5820" s="5" t="s">
        <v>4</v>
      </c>
      <c r="M5820" s="5" t="s">
        <v>5</v>
      </c>
      <c r="N5820" s="5" t="s">
        <v>6624</v>
      </c>
      <c r="O5820" s="18">
        <v>44473</v>
      </c>
      <c r="P5820" s="5" t="s">
        <v>7</v>
      </c>
      <c r="Q5820" s="19">
        <v>643.97</v>
      </c>
      <c r="R5820" s="19">
        <v>0</v>
      </c>
      <c r="S5820" s="19">
        <v>643.97</v>
      </c>
      <c r="T5820" s="19">
        <v>0</v>
      </c>
    </row>
    <row r="5821" spans="1:20" ht="29" outlineLevel="4" x14ac:dyDescent="0.35">
      <c r="A5821" s="9" t="s">
        <v>104</v>
      </c>
      <c r="B5821" s="9" t="s">
        <v>105</v>
      </c>
      <c r="C5821" s="12" t="s">
        <v>6584</v>
      </c>
      <c r="D5821" s="5" t="s">
        <v>6591</v>
      </c>
      <c r="E5821" s="9" t="s">
        <v>6591</v>
      </c>
      <c r="F5821" s="5" t="s">
        <v>4</v>
      </c>
      <c r="G5821" s="5" t="s">
        <v>45</v>
      </c>
      <c r="H5821" s="5" t="s">
        <v>6622</v>
      </c>
      <c r="I5821" s="4" t="s">
        <v>6623</v>
      </c>
      <c r="J5821" s="5" t="s">
        <v>4</v>
      </c>
      <c r="K5821" s="5" t="s">
        <v>4</v>
      </c>
      <c r="L5821" s="5" t="s">
        <v>4</v>
      </c>
      <c r="M5821" s="5" t="s">
        <v>5</v>
      </c>
      <c r="N5821" s="5" t="s">
        <v>6625</v>
      </c>
      <c r="O5821" s="18">
        <v>44498</v>
      </c>
      <c r="P5821" s="5" t="s">
        <v>7</v>
      </c>
      <c r="Q5821" s="19">
        <v>684.2</v>
      </c>
      <c r="R5821" s="19">
        <v>0</v>
      </c>
      <c r="S5821" s="19">
        <v>684.2</v>
      </c>
      <c r="T5821" s="19">
        <v>0</v>
      </c>
    </row>
    <row r="5822" spans="1:20" ht="29" outlineLevel="4" x14ac:dyDescent="0.35">
      <c r="A5822" s="9" t="s">
        <v>104</v>
      </c>
      <c r="B5822" s="9" t="s">
        <v>105</v>
      </c>
      <c r="C5822" s="12" t="s">
        <v>6584</v>
      </c>
      <c r="D5822" s="5" t="s">
        <v>6591</v>
      </c>
      <c r="E5822" s="9" t="s">
        <v>6591</v>
      </c>
      <c r="F5822" s="5" t="s">
        <v>4</v>
      </c>
      <c r="G5822" s="5" t="s">
        <v>45</v>
      </c>
      <c r="H5822" s="5" t="s">
        <v>6622</v>
      </c>
      <c r="I5822" s="4" t="s">
        <v>6623</v>
      </c>
      <c r="J5822" s="5" t="s">
        <v>4</v>
      </c>
      <c r="K5822" s="5" t="s">
        <v>4</v>
      </c>
      <c r="L5822" s="5" t="s">
        <v>4</v>
      </c>
      <c r="M5822" s="5" t="s">
        <v>5</v>
      </c>
      <c r="N5822" s="5" t="s">
        <v>6626</v>
      </c>
      <c r="O5822" s="18">
        <v>44552</v>
      </c>
      <c r="P5822" s="5" t="s">
        <v>7</v>
      </c>
      <c r="Q5822" s="19">
        <v>683.44</v>
      </c>
      <c r="R5822" s="19">
        <v>0</v>
      </c>
      <c r="S5822" s="19">
        <v>683.44</v>
      </c>
      <c r="T5822" s="19">
        <v>0</v>
      </c>
    </row>
    <row r="5823" spans="1:20" ht="29" outlineLevel="4" x14ac:dyDescent="0.35">
      <c r="A5823" s="9" t="s">
        <v>104</v>
      </c>
      <c r="B5823" s="9" t="s">
        <v>105</v>
      </c>
      <c r="C5823" s="12" t="s">
        <v>6584</v>
      </c>
      <c r="D5823" s="5" t="s">
        <v>6591</v>
      </c>
      <c r="E5823" s="9" t="s">
        <v>6591</v>
      </c>
      <c r="F5823" s="5" t="s">
        <v>4</v>
      </c>
      <c r="G5823" s="5" t="s">
        <v>45</v>
      </c>
      <c r="H5823" s="5" t="s">
        <v>6622</v>
      </c>
      <c r="I5823" s="4" t="s">
        <v>6623</v>
      </c>
      <c r="J5823" s="5" t="s">
        <v>4</v>
      </c>
      <c r="K5823" s="5" t="s">
        <v>4</v>
      </c>
      <c r="L5823" s="5" t="s">
        <v>4</v>
      </c>
      <c r="M5823" s="5" t="s">
        <v>5</v>
      </c>
      <c r="N5823" s="5" t="s">
        <v>6627</v>
      </c>
      <c r="O5823" s="18">
        <v>44582</v>
      </c>
      <c r="P5823" s="5" t="s">
        <v>7</v>
      </c>
      <c r="Q5823" s="19">
        <v>629.85</v>
      </c>
      <c r="R5823" s="19">
        <v>0</v>
      </c>
      <c r="S5823" s="19">
        <v>629.85</v>
      </c>
      <c r="T5823" s="19">
        <v>0</v>
      </c>
    </row>
    <row r="5824" spans="1:20" ht="29" outlineLevel="4" x14ac:dyDescent="0.35">
      <c r="A5824" s="9" t="s">
        <v>104</v>
      </c>
      <c r="B5824" s="9" t="s">
        <v>105</v>
      </c>
      <c r="C5824" s="12" t="s">
        <v>6584</v>
      </c>
      <c r="D5824" s="5" t="s">
        <v>6591</v>
      </c>
      <c r="E5824" s="9" t="s">
        <v>6591</v>
      </c>
      <c r="F5824" s="5" t="s">
        <v>4</v>
      </c>
      <c r="G5824" s="5" t="s">
        <v>45</v>
      </c>
      <c r="H5824" s="5" t="s">
        <v>6622</v>
      </c>
      <c r="I5824" s="4" t="s">
        <v>6623</v>
      </c>
      <c r="J5824" s="5" t="s">
        <v>4</v>
      </c>
      <c r="K5824" s="5" t="s">
        <v>4</v>
      </c>
      <c r="L5824" s="5" t="s">
        <v>4</v>
      </c>
      <c r="M5824" s="5" t="s">
        <v>5</v>
      </c>
      <c r="N5824" s="5" t="s">
        <v>6628</v>
      </c>
      <c r="O5824" s="18">
        <v>44610</v>
      </c>
      <c r="P5824" s="5" t="s">
        <v>7</v>
      </c>
      <c r="Q5824" s="19">
        <v>829.66</v>
      </c>
      <c r="R5824" s="19">
        <v>0</v>
      </c>
      <c r="S5824" s="19">
        <v>829.66</v>
      </c>
      <c r="T5824" s="19">
        <v>0</v>
      </c>
    </row>
    <row r="5825" spans="1:20" ht="29" outlineLevel="4" x14ac:dyDescent="0.35">
      <c r="A5825" s="9" t="s">
        <v>104</v>
      </c>
      <c r="B5825" s="9" t="s">
        <v>105</v>
      </c>
      <c r="C5825" s="12" t="s">
        <v>6584</v>
      </c>
      <c r="D5825" s="5" t="s">
        <v>6591</v>
      </c>
      <c r="E5825" s="9" t="s">
        <v>6591</v>
      </c>
      <c r="F5825" s="5" t="s">
        <v>4</v>
      </c>
      <c r="G5825" s="5" t="s">
        <v>45</v>
      </c>
      <c r="H5825" s="5" t="s">
        <v>6622</v>
      </c>
      <c r="I5825" s="4" t="s">
        <v>6623</v>
      </c>
      <c r="J5825" s="5" t="s">
        <v>4</v>
      </c>
      <c r="K5825" s="5" t="s">
        <v>4</v>
      </c>
      <c r="L5825" s="5" t="s">
        <v>4</v>
      </c>
      <c r="M5825" s="5" t="s">
        <v>5</v>
      </c>
      <c r="N5825" s="5" t="s">
        <v>6629</v>
      </c>
      <c r="O5825" s="18">
        <v>44645</v>
      </c>
      <c r="P5825" s="5" t="s">
        <v>7</v>
      </c>
      <c r="Q5825" s="19">
        <v>848.25</v>
      </c>
      <c r="R5825" s="19">
        <v>0</v>
      </c>
      <c r="S5825" s="19">
        <v>848.25</v>
      </c>
      <c r="T5825" s="19">
        <v>0</v>
      </c>
    </row>
    <row r="5826" spans="1:20" ht="29" outlineLevel="4" x14ac:dyDescent="0.35">
      <c r="A5826" s="9" t="s">
        <v>104</v>
      </c>
      <c r="B5826" s="9" t="s">
        <v>105</v>
      </c>
      <c r="C5826" s="12" t="s">
        <v>6584</v>
      </c>
      <c r="D5826" s="5" t="s">
        <v>6591</v>
      </c>
      <c r="E5826" s="9" t="s">
        <v>6591</v>
      </c>
      <c r="F5826" s="5" t="s">
        <v>4</v>
      </c>
      <c r="G5826" s="5" t="s">
        <v>45</v>
      </c>
      <c r="H5826" s="5" t="s">
        <v>6622</v>
      </c>
      <c r="I5826" s="4" t="s">
        <v>6623</v>
      </c>
      <c r="J5826" s="5" t="s">
        <v>4</v>
      </c>
      <c r="K5826" s="5" t="s">
        <v>4</v>
      </c>
      <c r="L5826" s="5" t="s">
        <v>4</v>
      </c>
      <c r="M5826" s="5" t="s">
        <v>5</v>
      </c>
      <c r="N5826" s="5" t="s">
        <v>6630</v>
      </c>
      <c r="O5826" s="18">
        <v>44677</v>
      </c>
      <c r="P5826" s="5" t="s">
        <v>7</v>
      </c>
      <c r="Q5826" s="19">
        <v>706.02</v>
      </c>
      <c r="R5826" s="19">
        <v>0</v>
      </c>
      <c r="S5826" s="19">
        <v>706.02</v>
      </c>
      <c r="T5826" s="19">
        <v>0</v>
      </c>
    </row>
    <row r="5827" spans="1:20" ht="29" outlineLevel="4" x14ac:dyDescent="0.35">
      <c r="A5827" s="9" t="s">
        <v>104</v>
      </c>
      <c r="B5827" s="9" t="s">
        <v>105</v>
      </c>
      <c r="C5827" s="12" t="s">
        <v>6584</v>
      </c>
      <c r="D5827" s="5" t="s">
        <v>6591</v>
      </c>
      <c r="E5827" s="9" t="s">
        <v>6591</v>
      </c>
      <c r="F5827" s="5" t="s">
        <v>4</v>
      </c>
      <c r="G5827" s="5" t="s">
        <v>45</v>
      </c>
      <c r="H5827" s="5" t="s">
        <v>6622</v>
      </c>
      <c r="I5827" s="4" t="s">
        <v>6623</v>
      </c>
      <c r="J5827" s="5" t="s">
        <v>4</v>
      </c>
      <c r="K5827" s="5" t="s">
        <v>4</v>
      </c>
      <c r="L5827" s="5" t="s">
        <v>4</v>
      </c>
      <c r="M5827" s="5" t="s">
        <v>5</v>
      </c>
      <c r="N5827" s="5" t="s">
        <v>6631</v>
      </c>
      <c r="O5827" s="18">
        <v>44701</v>
      </c>
      <c r="P5827" s="5" t="s">
        <v>7</v>
      </c>
      <c r="Q5827" s="19">
        <v>1018.43</v>
      </c>
      <c r="R5827" s="19">
        <v>0</v>
      </c>
      <c r="S5827" s="19">
        <v>1018.43</v>
      </c>
      <c r="T5827" s="19">
        <v>0</v>
      </c>
    </row>
    <row r="5828" spans="1:20" ht="29" outlineLevel="4" x14ac:dyDescent="0.35">
      <c r="A5828" s="9" t="s">
        <v>104</v>
      </c>
      <c r="B5828" s="9" t="s">
        <v>105</v>
      </c>
      <c r="C5828" s="12" t="s">
        <v>6584</v>
      </c>
      <c r="D5828" s="5" t="s">
        <v>6591</v>
      </c>
      <c r="E5828" s="9" t="s">
        <v>6591</v>
      </c>
      <c r="F5828" s="5" t="s">
        <v>4</v>
      </c>
      <c r="G5828" s="5" t="s">
        <v>45</v>
      </c>
      <c r="H5828" s="5" t="s">
        <v>6622</v>
      </c>
      <c r="I5828" s="4" t="s">
        <v>6623</v>
      </c>
      <c r="J5828" s="5" t="s">
        <v>4</v>
      </c>
      <c r="K5828" s="5" t="s">
        <v>4</v>
      </c>
      <c r="L5828" s="5" t="s">
        <v>4</v>
      </c>
      <c r="M5828" s="5" t="s">
        <v>5</v>
      </c>
      <c r="N5828" s="5" t="s">
        <v>6632</v>
      </c>
      <c r="O5828" s="18">
        <v>44735</v>
      </c>
      <c r="P5828" s="5" t="s">
        <v>7</v>
      </c>
      <c r="Q5828" s="19">
        <v>1021.72</v>
      </c>
      <c r="R5828" s="19">
        <v>0</v>
      </c>
      <c r="S5828" s="19">
        <v>1021.72</v>
      </c>
      <c r="T5828" s="19">
        <v>0</v>
      </c>
    </row>
    <row r="5829" spans="1:20" ht="29" outlineLevel="4" x14ac:dyDescent="0.35">
      <c r="A5829" s="9" t="s">
        <v>104</v>
      </c>
      <c r="B5829" s="9" t="s">
        <v>105</v>
      </c>
      <c r="C5829" s="12" t="s">
        <v>6584</v>
      </c>
      <c r="D5829" s="5" t="s">
        <v>6591</v>
      </c>
      <c r="E5829" s="9" t="s">
        <v>6591</v>
      </c>
      <c r="F5829" s="5" t="s">
        <v>49</v>
      </c>
      <c r="G5829" s="5" t="s">
        <v>4</v>
      </c>
      <c r="H5829" s="5" t="s">
        <v>6622</v>
      </c>
      <c r="I5829" s="4" t="s">
        <v>6623</v>
      </c>
      <c r="J5829" s="5" t="s">
        <v>4</v>
      </c>
      <c r="K5829" s="5" t="s">
        <v>4</v>
      </c>
      <c r="L5829" s="5" t="s">
        <v>4</v>
      </c>
      <c r="M5829" s="5" t="s">
        <v>5</v>
      </c>
      <c r="N5829" s="5" t="s">
        <v>6621</v>
      </c>
      <c r="O5829" s="18">
        <v>44455</v>
      </c>
      <c r="P5829" s="5" t="s">
        <v>7</v>
      </c>
      <c r="Q5829" s="19">
        <v>10246.620000000001</v>
      </c>
      <c r="R5829" s="19">
        <v>10246.620000000001</v>
      </c>
      <c r="S5829" s="19">
        <v>0</v>
      </c>
      <c r="T5829" s="19">
        <v>0</v>
      </c>
    </row>
    <row r="5830" spans="1:20" ht="29" outlineLevel="4" x14ac:dyDescent="0.35">
      <c r="A5830" s="9" t="s">
        <v>104</v>
      </c>
      <c r="B5830" s="9" t="s">
        <v>105</v>
      </c>
      <c r="C5830" s="12" t="s">
        <v>6584</v>
      </c>
      <c r="D5830" s="5" t="s">
        <v>6591</v>
      </c>
      <c r="E5830" s="9" t="s">
        <v>6591</v>
      </c>
      <c r="F5830" s="5" t="s">
        <v>49</v>
      </c>
      <c r="G5830" s="5" t="s">
        <v>4</v>
      </c>
      <c r="H5830" s="5" t="s">
        <v>6622</v>
      </c>
      <c r="I5830" s="4" t="s">
        <v>6623</v>
      </c>
      <c r="J5830" s="5" t="s">
        <v>4</v>
      </c>
      <c r="K5830" s="5" t="s">
        <v>4</v>
      </c>
      <c r="L5830" s="5" t="s">
        <v>4</v>
      </c>
      <c r="M5830" s="5" t="s">
        <v>5</v>
      </c>
      <c r="N5830" s="5" t="s">
        <v>6624</v>
      </c>
      <c r="O5830" s="18">
        <v>44473</v>
      </c>
      <c r="P5830" s="5" t="s">
        <v>7</v>
      </c>
      <c r="Q5830" s="19">
        <v>10304.030000000001</v>
      </c>
      <c r="R5830" s="19">
        <v>10304.030000000001</v>
      </c>
      <c r="S5830" s="19">
        <v>0</v>
      </c>
      <c r="T5830" s="19">
        <v>0</v>
      </c>
    </row>
    <row r="5831" spans="1:20" ht="29" outlineLevel="4" x14ac:dyDescent="0.35">
      <c r="A5831" s="9" t="s">
        <v>104</v>
      </c>
      <c r="B5831" s="9" t="s">
        <v>105</v>
      </c>
      <c r="C5831" s="12" t="s">
        <v>6584</v>
      </c>
      <c r="D5831" s="5" t="s">
        <v>6591</v>
      </c>
      <c r="E5831" s="9" t="s">
        <v>6591</v>
      </c>
      <c r="F5831" s="5" t="s">
        <v>49</v>
      </c>
      <c r="G5831" s="5" t="s">
        <v>4</v>
      </c>
      <c r="H5831" s="5" t="s">
        <v>6622</v>
      </c>
      <c r="I5831" s="4" t="s">
        <v>6623</v>
      </c>
      <c r="J5831" s="5" t="s">
        <v>4</v>
      </c>
      <c r="K5831" s="5" t="s">
        <v>4</v>
      </c>
      <c r="L5831" s="5" t="s">
        <v>4</v>
      </c>
      <c r="M5831" s="5" t="s">
        <v>5</v>
      </c>
      <c r="N5831" s="5" t="s">
        <v>6625</v>
      </c>
      <c r="O5831" s="18">
        <v>44498</v>
      </c>
      <c r="P5831" s="5" t="s">
        <v>7</v>
      </c>
      <c r="Q5831" s="19">
        <v>10947.8</v>
      </c>
      <c r="R5831" s="19">
        <v>10947.8</v>
      </c>
      <c r="S5831" s="19">
        <v>0</v>
      </c>
      <c r="T5831" s="19">
        <v>0</v>
      </c>
    </row>
    <row r="5832" spans="1:20" ht="29" outlineLevel="4" x14ac:dyDescent="0.35">
      <c r="A5832" s="9" t="s">
        <v>104</v>
      </c>
      <c r="B5832" s="9" t="s">
        <v>105</v>
      </c>
      <c r="C5832" s="12" t="s">
        <v>6584</v>
      </c>
      <c r="D5832" s="5" t="s">
        <v>6591</v>
      </c>
      <c r="E5832" s="9" t="s">
        <v>6591</v>
      </c>
      <c r="F5832" s="5" t="s">
        <v>49</v>
      </c>
      <c r="G5832" s="5" t="s">
        <v>4</v>
      </c>
      <c r="H5832" s="5" t="s">
        <v>6622</v>
      </c>
      <c r="I5832" s="4" t="s">
        <v>6623</v>
      </c>
      <c r="J5832" s="5" t="s">
        <v>4</v>
      </c>
      <c r="K5832" s="5" t="s">
        <v>4</v>
      </c>
      <c r="L5832" s="5" t="s">
        <v>4</v>
      </c>
      <c r="M5832" s="5" t="s">
        <v>5</v>
      </c>
      <c r="N5832" s="5" t="s">
        <v>6626</v>
      </c>
      <c r="O5832" s="18">
        <v>44552</v>
      </c>
      <c r="P5832" s="5" t="s">
        <v>7</v>
      </c>
      <c r="Q5832" s="19">
        <v>10935.56</v>
      </c>
      <c r="R5832" s="19">
        <v>10935.56</v>
      </c>
      <c r="S5832" s="19">
        <v>0</v>
      </c>
      <c r="T5832" s="19">
        <v>0</v>
      </c>
    </row>
    <row r="5833" spans="1:20" ht="29" outlineLevel="4" x14ac:dyDescent="0.35">
      <c r="A5833" s="9" t="s">
        <v>104</v>
      </c>
      <c r="B5833" s="9" t="s">
        <v>105</v>
      </c>
      <c r="C5833" s="12" t="s">
        <v>6584</v>
      </c>
      <c r="D5833" s="5" t="s">
        <v>6591</v>
      </c>
      <c r="E5833" s="9" t="s">
        <v>6591</v>
      </c>
      <c r="F5833" s="5" t="s">
        <v>49</v>
      </c>
      <c r="G5833" s="5" t="s">
        <v>4</v>
      </c>
      <c r="H5833" s="5" t="s">
        <v>6622</v>
      </c>
      <c r="I5833" s="4" t="s">
        <v>6623</v>
      </c>
      <c r="J5833" s="5" t="s">
        <v>4</v>
      </c>
      <c r="K5833" s="5" t="s">
        <v>4</v>
      </c>
      <c r="L5833" s="5" t="s">
        <v>4</v>
      </c>
      <c r="M5833" s="5" t="s">
        <v>5</v>
      </c>
      <c r="N5833" s="5" t="s">
        <v>6627</v>
      </c>
      <c r="O5833" s="18">
        <v>44582</v>
      </c>
      <c r="P5833" s="5" t="s">
        <v>7</v>
      </c>
      <c r="Q5833" s="19">
        <v>10078.15</v>
      </c>
      <c r="R5833" s="19">
        <v>10078.15</v>
      </c>
      <c r="S5833" s="19">
        <v>0</v>
      </c>
      <c r="T5833" s="19">
        <v>0</v>
      </c>
    </row>
    <row r="5834" spans="1:20" ht="29" outlineLevel="4" x14ac:dyDescent="0.35">
      <c r="A5834" s="9" t="s">
        <v>104</v>
      </c>
      <c r="B5834" s="9" t="s">
        <v>105</v>
      </c>
      <c r="C5834" s="12" t="s">
        <v>6584</v>
      </c>
      <c r="D5834" s="5" t="s">
        <v>6591</v>
      </c>
      <c r="E5834" s="9" t="s">
        <v>6591</v>
      </c>
      <c r="F5834" s="5" t="s">
        <v>49</v>
      </c>
      <c r="G5834" s="5" t="s">
        <v>4</v>
      </c>
      <c r="H5834" s="5" t="s">
        <v>6622</v>
      </c>
      <c r="I5834" s="4" t="s">
        <v>6623</v>
      </c>
      <c r="J5834" s="5" t="s">
        <v>4</v>
      </c>
      <c r="K5834" s="5" t="s">
        <v>4</v>
      </c>
      <c r="L5834" s="5" t="s">
        <v>4</v>
      </c>
      <c r="M5834" s="5" t="s">
        <v>5</v>
      </c>
      <c r="N5834" s="5" t="s">
        <v>6628</v>
      </c>
      <c r="O5834" s="18">
        <v>44610</v>
      </c>
      <c r="P5834" s="5" t="s">
        <v>7</v>
      </c>
      <c r="Q5834" s="19">
        <v>13275.34</v>
      </c>
      <c r="R5834" s="19">
        <v>13275.34</v>
      </c>
      <c r="S5834" s="19">
        <v>0</v>
      </c>
      <c r="T5834" s="19">
        <v>0</v>
      </c>
    </row>
    <row r="5835" spans="1:20" ht="29" outlineLevel="4" x14ac:dyDescent="0.35">
      <c r="A5835" s="9" t="s">
        <v>104</v>
      </c>
      <c r="B5835" s="9" t="s">
        <v>105</v>
      </c>
      <c r="C5835" s="12" t="s">
        <v>6584</v>
      </c>
      <c r="D5835" s="5" t="s">
        <v>6591</v>
      </c>
      <c r="E5835" s="9" t="s">
        <v>6591</v>
      </c>
      <c r="F5835" s="5" t="s">
        <v>49</v>
      </c>
      <c r="G5835" s="5" t="s">
        <v>4</v>
      </c>
      <c r="H5835" s="5" t="s">
        <v>6622</v>
      </c>
      <c r="I5835" s="4" t="s">
        <v>6623</v>
      </c>
      <c r="J5835" s="5" t="s">
        <v>4</v>
      </c>
      <c r="K5835" s="5" t="s">
        <v>4</v>
      </c>
      <c r="L5835" s="5" t="s">
        <v>4</v>
      </c>
      <c r="M5835" s="5" t="s">
        <v>5</v>
      </c>
      <c r="N5835" s="5" t="s">
        <v>6629</v>
      </c>
      <c r="O5835" s="18">
        <v>44645</v>
      </c>
      <c r="P5835" s="5" t="s">
        <v>7</v>
      </c>
      <c r="Q5835" s="19">
        <v>13572.75</v>
      </c>
      <c r="R5835" s="19">
        <v>13572.75</v>
      </c>
      <c r="S5835" s="19">
        <v>0</v>
      </c>
      <c r="T5835" s="19">
        <v>0</v>
      </c>
    </row>
    <row r="5836" spans="1:20" ht="29" outlineLevel="4" x14ac:dyDescent="0.35">
      <c r="A5836" s="9" t="s">
        <v>104</v>
      </c>
      <c r="B5836" s="9" t="s">
        <v>105</v>
      </c>
      <c r="C5836" s="12" t="s">
        <v>6584</v>
      </c>
      <c r="D5836" s="5" t="s">
        <v>6591</v>
      </c>
      <c r="E5836" s="9" t="s">
        <v>6591</v>
      </c>
      <c r="F5836" s="5" t="s">
        <v>49</v>
      </c>
      <c r="G5836" s="5" t="s">
        <v>4</v>
      </c>
      <c r="H5836" s="5" t="s">
        <v>6622</v>
      </c>
      <c r="I5836" s="4" t="s">
        <v>6623</v>
      </c>
      <c r="J5836" s="5" t="s">
        <v>4</v>
      </c>
      <c r="K5836" s="5" t="s">
        <v>4</v>
      </c>
      <c r="L5836" s="5" t="s">
        <v>4</v>
      </c>
      <c r="M5836" s="5" t="s">
        <v>5</v>
      </c>
      <c r="N5836" s="5" t="s">
        <v>6630</v>
      </c>
      <c r="O5836" s="18">
        <v>44677</v>
      </c>
      <c r="P5836" s="5" t="s">
        <v>7</v>
      </c>
      <c r="Q5836" s="19">
        <v>11296.98</v>
      </c>
      <c r="R5836" s="19">
        <v>11296.98</v>
      </c>
      <c r="S5836" s="19">
        <v>0</v>
      </c>
      <c r="T5836" s="19">
        <v>0</v>
      </c>
    </row>
    <row r="5837" spans="1:20" ht="29" outlineLevel="4" x14ac:dyDescent="0.35">
      <c r="A5837" s="9" t="s">
        <v>104</v>
      </c>
      <c r="B5837" s="9" t="s">
        <v>105</v>
      </c>
      <c r="C5837" s="12" t="s">
        <v>6584</v>
      </c>
      <c r="D5837" s="5" t="s">
        <v>6591</v>
      </c>
      <c r="E5837" s="9" t="s">
        <v>6591</v>
      </c>
      <c r="F5837" s="5" t="s">
        <v>49</v>
      </c>
      <c r="G5837" s="5" t="s">
        <v>4</v>
      </c>
      <c r="H5837" s="5" t="s">
        <v>6622</v>
      </c>
      <c r="I5837" s="4" t="s">
        <v>6623</v>
      </c>
      <c r="J5837" s="5" t="s">
        <v>4</v>
      </c>
      <c r="K5837" s="5" t="s">
        <v>4</v>
      </c>
      <c r="L5837" s="5" t="s">
        <v>4</v>
      </c>
      <c r="M5837" s="5" t="s">
        <v>5</v>
      </c>
      <c r="N5837" s="5" t="s">
        <v>6631</v>
      </c>
      <c r="O5837" s="18">
        <v>44701</v>
      </c>
      <c r="P5837" s="5" t="s">
        <v>7</v>
      </c>
      <c r="Q5837" s="19">
        <v>16295.57</v>
      </c>
      <c r="R5837" s="19">
        <v>16295.57</v>
      </c>
      <c r="S5837" s="19">
        <v>0</v>
      </c>
      <c r="T5837" s="19">
        <v>0</v>
      </c>
    </row>
    <row r="5838" spans="1:20" ht="29" outlineLevel="4" x14ac:dyDescent="0.35">
      <c r="A5838" s="9" t="s">
        <v>104</v>
      </c>
      <c r="B5838" s="9" t="s">
        <v>105</v>
      </c>
      <c r="C5838" s="12" t="s">
        <v>6584</v>
      </c>
      <c r="D5838" s="5" t="s">
        <v>6591</v>
      </c>
      <c r="E5838" s="9" t="s">
        <v>6591</v>
      </c>
      <c r="F5838" s="5" t="s">
        <v>49</v>
      </c>
      <c r="G5838" s="5" t="s">
        <v>4</v>
      </c>
      <c r="H5838" s="5" t="s">
        <v>6622</v>
      </c>
      <c r="I5838" s="4" t="s">
        <v>6623</v>
      </c>
      <c r="J5838" s="5" t="s">
        <v>4</v>
      </c>
      <c r="K5838" s="5" t="s">
        <v>4</v>
      </c>
      <c r="L5838" s="5" t="s">
        <v>4</v>
      </c>
      <c r="M5838" s="5" t="s">
        <v>5</v>
      </c>
      <c r="N5838" s="5" t="s">
        <v>6632</v>
      </c>
      <c r="O5838" s="18">
        <v>44735</v>
      </c>
      <c r="P5838" s="5" t="s">
        <v>7</v>
      </c>
      <c r="Q5838" s="19">
        <v>16348.28</v>
      </c>
      <c r="R5838" s="19">
        <v>16348.28</v>
      </c>
      <c r="S5838" s="19">
        <v>0</v>
      </c>
      <c r="T5838" s="19">
        <v>0</v>
      </c>
    </row>
    <row r="5839" spans="1:20" outlineLevel="3" x14ac:dyDescent="0.35">
      <c r="H5839" s="1" t="s">
        <v>12012</v>
      </c>
      <c r="O5839" s="18"/>
      <c r="Q5839" s="19">
        <f>SUBTOTAL(9,Q5819:Q5838)</f>
        <v>131007</v>
      </c>
      <c r="R5839" s="19">
        <f>SUBTOTAL(9,R5819:R5838)</f>
        <v>123301.07999999999</v>
      </c>
      <c r="S5839" s="19">
        <f>SUBTOTAL(9,S5819:S5838)</f>
        <v>7705.920000000001</v>
      </c>
      <c r="T5839" s="19">
        <f>SUBTOTAL(9,T5819:T5838)</f>
        <v>0</v>
      </c>
    </row>
    <row r="5840" spans="1:20" ht="29" outlineLevel="4" x14ac:dyDescent="0.35">
      <c r="A5840" s="9" t="s">
        <v>104</v>
      </c>
      <c r="B5840" s="9" t="s">
        <v>105</v>
      </c>
      <c r="C5840" s="12" t="s">
        <v>6584</v>
      </c>
      <c r="D5840" s="5" t="s">
        <v>6591</v>
      </c>
      <c r="E5840" s="9" t="s">
        <v>6591</v>
      </c>
      <c r="F5840" s="5" t="s">
        <v>4</v>
      </c>
      <c r="G5840" s="5" t="s">
        <v>50</v>
      </c>
      <c r="H5840" s="5" t="s">
        <v>6634</v>
      </c>
      <c r="I5840" s="4" t="s">
        <v>6635</v>
      </c>
      <c r="J5840" s="5" t="s">
        <v>4</v>
      </c>
      <c r="K5840" s="5" t="s">
        <v>4</v>
      </c>
      <c r="L5840" s="5" t="s">
        <v>4</v>
      </c>
      <c r="M5840" s="5" t="s">
        <v>5</v>
      </c>
      <c r="N5840" s="5" t="s">
        <v>6633</v>
      </c>
      <c r="O5840" s="18">
        <v>44543</v>
      </c>
      <c r="P5840" s="5" t="s">
        <v>7</v>
      </c>
      <c r="Q5840" s="19">
        <v>4604.47</v>
      </c>
      <c r="R5840" s="19">
        <v>0</v>
      </c>
      <c r="S5840" s="19">
        <v>4604.47</v>
      </c>
      <c r="T5840" s="19">
        <v>0</v>
      </c>
    </row>
    <row r="5841" spans="1:20" ht="29" outlineLevel="4" x14ac:dyDescent="0.35">
      <c r="A5841" s="9" t="s">
        <v>104</v>
      </c>
      <c r="B5841" s="9" t="s">
        <v>105</v>
      </c>
      <c r="C5841" s="12" t="s">
        <v>6584</v>
      </c>
      <c r="D5841" s="5" t="s">
        <v>6591</v>
      </c>
      <c r="E5841" s="9" t="s">
        <v>6591</v>
      </c>
      <c r="F5841" s="5" t="s">
        <v>49</v>
      </c>
      <c r="G5841" s="5" t="s">
        <v>4</v>
      </c>
      <c r="H5841" s="5" t="s">
        <v>6634</v>
      </c>
      <c r="I5841" s="4" t="s">
        <v>6635</v>
      </c>
      <c r="J5841" s="5" t="s">
        <v>4</v>
      </c>
      <c r="K5841" s="5" t="s">
        <v>4</v>
      </c>
      <c r="L5841" s="5" t="s">
        <v>4</v>
      </c>
      <c r="M5841" s="5" t="s">
        <v>5</v>
      </c>
      <c r="N5841" s="5" t="s">
        <v>6633</v>
      </c>
      <c r="O5841" s="18">
        <v>44543</v>
      </c>
      <c r="P5841" s="5" t="s">
        <v>7</v>
      </c>
      <c r="Q5841" s="19">
        <v>36828.53</v>
      </c>
      <c r="R5841" s="19">
        <v>36828.53</v>
      </c>
      <c r="S5841" s="19">
        <v>0</v>
      </c>
      <c r="T5841" s="19">
        <v>0</v>
      </c>
    </row>
    <row r="5842" spans="1:20" outlineLevel="3" x14ac:dyDescent="0.35">
      <c r="H5842" s="1" t="s">
        <v>12013</v>
      </c>
      <c r="O5842" s="18"/>
      <c r="Q5842" s="19">
        <f>SUBTOTAL(9,Q5840:Q5841)</f>
        <v>41433</v>
      </c>
      <c r="R5842" s="19">
        <f>SUBTOTAL(9,R5840:R5841)</f>
        <v>36828.53</v>
      </c>
      <c r="S5842" s="19">
        <f>SUBTOTAL(9,S5840:S5841)</f>
        <v>4604.47</v>
      </c>
      <c r="T5842" s="19">
        <f>SUBTOTAL(9,T5840:T5841)</f>
        <v>0</v>
      </c>
    </row>
    <row r="5843" spans="1:20" outlineLevel="4" x14ac:dyDescent="0.35">
      <c r="A5843" s="9" t="s">
        <v>104</v>
      </c>
      <c r="B5843" s="9" t="s">
        <v>105</v>
      </c>
      <c r="C5843" s="12" t="s">
        <v>6584</v>
      </c>
      <c r="D5843" s="5" t="s">
        <v>6636</v>
      </c>
      <c r="E5843" s="9" t="s">
        <v>6636</v>
      </c>
      <c r="F5843" s="5" t="s">
        <v>4</v>
      </c>
      <c r="G5843" s="5" t="s">
        <v>106</v>
      </c>
      <c r="H5843" s="5" t="s">
        <v>108</v>
      </c>
      <c r="I5843" s="20" t="s">
        <v>12479</v>
      </c>
      <c r="J5843" s="5" t="s">
        <v>4</v>
      </c>
      <c r="K5843" s="5" t="s">
        <v>4</v>
      </c>
      <c r="L5843" s="5" t="s">
        <v>4</v>
      </c>
      <c r="M5843" s="5" t="s">
        <v>5</v>
      </c>
      <c r="N5843" s="5" t="s">
        <v>6637</v>
      </c>
      <c r="O5843" s="18">
        <v>44524</v>
      </c>
      <c r="P5843" s="5" t="s">
        <v>7</v>
      </c>
      <c r="Q5843" s="19">
        <v>100104</v>
      </c>
      <c r="R5843" s="19">
        <v>0</v>
      </c>
      <c r="S5843" s="19">
        <v>100104</v>
      </c>
      <c r="T5843" s="19">
        <v>0</v>
      </c>
    </row>
    <row r="5844" spans="1:20" outlineLevel="3" x14ac:dyDescent="0.35">
      <c r="H5844" s="1" t="s">
        <v>10932</v>
      </c>
      <c r="O5844" s="18"/>
      <c r="Q5844" s="19">
        <f>SUBTOTAL(9,Q5843:Q5843)</f>
        <v>100104</v>
      </c>
      <c r="R5844" s="19">
        <f>SUBTOTAL(9,R5843:R5843)</f>
        <v>0</v>
      </c>
      <c r="S5844" s="19">
        <f>SUBTOTAL(9,S5843:S5843)</f>
        <v>100104</v>
      </c>
      <c r="T5844" s="19">
        <f>SUBTOTAL(9,T5843:T5843)</f>
        <v>0</v>
      </c>
    </row>
    <row r="5845" spans="1:20" outlineLevel="4" x14ac:dyDescent="0.35">
      <c r="A5845" s="9" t="s">
        <v>104</v>
      </c>
      <c r="B5845" s="9" t="s">
        <v>105</v>
      </c>
      <c r="C5845" s="12" t="s">
        <v>6584</v>
      </c>
      <c r="D5845" s="5" t="s">
        <v>6636</v>
      </c>
      <c r="E5845" s="9" t="s">
        <v>6636</v>
      </c>
      <c r="F5845" s="5" t="s">
        <v>4</v>
      </c>
      <c r="G5845" s="5" t="s">
        <v>106</v>
      </c>
      <c r="H5845" s="5" t="s">
        <v>109</v>
      </c>
      <c r="I5845" s="20" t="s">
        <v>12480</v>
      </c>
      <c r="J5845" s="5" t="s">
        <v>4</v>
      </c>
      <c r="K5845" s="5" t="s">
        <v>4</v>
      </c>
      <c r="L5845" s="5" t="s">
        <v>4</v>
      </c>
      <c r="M5845" s="5" t="s">
        <v>5</v>
      </c>
      <c r="N5845" s="5" t="s">
        <v>6637</v>
      </c>
      <c r="O5845" s="18">
        <v>44524</v>
      </c>
      <c r="P5845" s="5" t="s">
        <v>7</v>
      </c>
      <c r="Q5845" s="19">
        <v>77212</v>
      </c>
      <c r="R5845" s="19">
        <v>0</v>
      </c>
      <c r="S5845" s="19">
        <v>77212</v>
      </c>
      <c r="T5845" s="19">
        <v>0</v>
      </c>
    </row>
    <row r="5846" spans="1:20" outlineLevel="3" x14ac:dyDescent="0.35">
      <c r="H5846" s="1" t="s">
        <v>10933</v>
      </c>
      <c r="O5846" s="18"/>
      <c r="Q5846" s="19">
        <f>SUBTOTAL(9,Q5845:Q5845)</f>
        <v>77212</v>
      </c>
      <c r="R5846" s="19">
        <f>SUBTOTAL(9,R5845:R5845)</f>
        <v>0</v>
      </c>
      <c r="S5846" s="19">
        <f>SUBTOTAL(9,S5845:S5845)</f>
        <v>77212</v>
      </c>
      <c r="T5846" s="19">
        <f>SUBTOTAL(9,T5845:T5845)</f>
        <v>0</v>
      </c>
    </row>
    <row r="5847" spans="1:20" outlineLevel="4" x14ac:dyDescent="0.35">
      <c r="A5847" s="9" t="s">
        <v>104</v>
      </c>
      <c r="B5847" s="9" t="s">
        <v>105</v>
      </c>
      <c r="C5847" s="12" t="s">
        <v>6584</v>
      </c>
      <c r="D5847" s="5" t="s">
        <v>6636</v>
      </c>
      <c r="E5847" s="9" t="s">
        <v>6636</v>
      </c>
      <c r="F5847" s="5" t="s">
        <v>4</v>
      </c>
      <c r="G5847" s="5" t="s">
        <v>106</v>
      </c>
      <c r="H5847" s="5" t="s">
        <v>110</v>
      </c>
      <c r="I5847" s="20" t="s">
        <v>12481</v>
      </c>
      <c r="J5847" s="5" t="s">
        <v>4</v>
      </c>
      <c r="K5847" s="5" t="s">
        <v>4</v>
      </c>
      <c r="L5847" s="5" t="s">
        <v>4</v>
      </c>
      <c r="M5847" s="5" t="s">
        <v>5</v>
      </c>
      <c r="N5847" s="5" t="s">
        <v>6637</v>
      </c>
      <c r="O5847" s="18">
        <v>44524</v>
      </c>
      <c r="P5847" s="5" t="s">
        <v>7</v>
      </c>
      <c r="Q5847" s="19">
        <v>17913</v>
      </c>
      <c r="R5847" s="19">
        <v>0</v>
      </c>
      <c r="S5847" s="19">
        <v>17913</v>
      </c>
      <c r="T5847" s="19">
        <v>0</v>
      </c>
    </row>
    <row r="5848" spans="1:20" outlineLevel="3" x14ac:dyDescent="0.35">
      <c r="H5848" s="1" t="s">
        <v>10934</v>
      </c>
      <c r="O5848" s="18"/>
      <c r="Q5848" s="19">
        <f>SUBTOTAL(9,Q5847:Q5847)</f>
        <v>17913</v>
      </c>
      <c r="R5848" s="19">
        <f>SUBTOTAL(9,R5847:R5847)</f>
        <v>0</v>
      </c>
      <c r="S5848" s="19">
        <f>SUBTOTAL(9,S5847:S5847)</f>
        <v>17913</v>
      </c>
      <c r="T5848" s="19">
        <f>SUBTOTAL(9,T5847:T5847)</f>
        <v>0</v>
      </c>
    </row>
    <row r="5849" spans="1:20" outlineLevel="2" x14ac:dyDescent="0.35">
      <c r="C5849" s="11" t="s">
        <v>10438</v>
      </c>
      <c r="O5849" s="18"/>
      <c r="Q5849" s="19">
        <f>SUBTOTAL(9,Q5784:Q5847)</f>
        <v>1456270</v>
      </c>
      <c r="R5849" s="19">
        <f>SUBTOTAL(9,R5784:R5847)</f>
        <v>735741.1100000001</v>
      </c>
      <c r="S5849" s="19">
        <f>SUBTOTAL(9,S5784:S5847)</f>
        <v>720528.8899999999</v>
      </c>
      <c r="T5849" s="19">
        <f>SUBTOTAL(9,T5784:T5847)</f>
        <v>0</v>
      </c>
    </row>
    <row r="5850" spans="1:20" ht="29" outlineLevel="4" x14ac:dyDescent="0.35">
      <c r="A5850" s="9" t="s">
        <v>74</v>
      </c>
      <c r="B5850" s="9" t="s">
        <v>75</v>
      </c>
      <c r="C5850" s="12" t="s">
        <v>12441</v>
      </c>
      <c r="D5850" s="5" t="s">
        <v>6638</v>
      </c>
      <c r="E5850" s="9" t="s">
        <v>6638</v>
      </c>
      <c r="F5850" s="5" t="s">
        <v>4</v>
      </c>
      <c r="G5850" s="5" t="s">
        <v>729</v>
      </c>
      <c r="H5850" s="5" t="s">
        <v>6640</v>
      </c>
      <c r="I5850" s="4" t="s">
        <v>6641</v>
      </c>
      <c r="J5850" s="5" t="s">
        <v>4</v>
      </c>
      <c r="K5850" s="5" t="s">
        <v>4</v>
      </c>
      <c r="L5850" s="5" t="s">
        <v>4</v>
      </c>
      <c r="M5850" s="5" t="s">
        <v>5</v>
      </c>
      <c r="N5850" s="5" t="s">
        <v>6639</v>
      </c>
      <c r="O5850" s="18">
        <v>44389</v>
      </c>
      <c r="P5850" s="5" t="s">
        <v>7</v>
      </c>
      <c r="Q5850" s="19">
        <v>40261</v>
      </c>
      <c r="R5850" s="19">
        <v>0</v>
      </c>
      <c r="S5850" s="19">
        <v>40261</v>
      </c>
      <c r="T5850" s="19">
        <v>0</v>
      </c>
    </row>
    <row r="5851" spans="1:20" outlineLevel="3" x14ac:dyDescent="0.35">
      <c r="H5851" s="1" t="s">
        <v>12014</v>
      </c>
      <c r="O5851" s="18"/>
      <c r="Q5851" s="19">
        <f>SUBTOTAL(9,Q5850:Q5850)</f>
        <v>40261</v>
      </c>
      <c r="R5851" s="19">
        <f>SUBTOTAL(9,R5850:R5850)</f>
        <v>0</v>
      </c>
      <c r="S5851" s="19">
        <f>SUBTOTAL(9,S5850:S5850)</f>
        <v>40261</v>
      </c>
      <c r="T5851" s="19">
        <f>SUBTOTAL(9,T5850:T5850)</f>
        <v>0</v>
      </c>
    </row>
    <row r="5852" spans="1:20" ht="72.5" outlineLevel="4" x14ac:dyDescent="0.35">
      <c r="A5852" s="9" t="s">
        <v>74</v>
      </c>
      <c r="B5852" s="9" t="s">
        <v>75</v>
      </c>
      <c r="C5852" s="12" t="s">
        <v>12441</v>
      </c>
      <c r="D5852" s="5" t="s">
        <v>6638</v>
      </c>
      <c r="E5852" s="9" t="s">
        <v>6638</v>
      </c>
      <c r="F5852" s="5" t="s">
        <v>4</v>
      </c>
      <c r="G5852" s="5" t="s">
        <v>729</v>
      </c>
      <c r="H5852" s="5" t="s">
        <v>6643</v>
      </c>
      <c r="I5852" s="4" t="s">
        <v>6644</v>
      </c>
      <c r="J5852" s="5" t="s">
        <v>4</v>
      </c>
      <c r="K5852" s="5" t="s">
        <v>4</v>
      </c>
      <c r="L5852" s="5" t="s">
        <v>4</v>
      </c>
      <c r="M5852" s="5" t="s">
        <v>5</v>
      </c>
      <c r="N5852" s="5" t="s">
        <v>6642</v>
      </c>
      <c r="O5852" s="18">
        <v>44468</v>
      </c>
      <c r="P5852" s="5" t="s">
        <v>7</v>
      </c>
      <c r="Q5852" s="19">
        <v>2709</v>
      </c>
      <c r="R5852" s="19">
        <v>0</v>
      </c>
      <c r="S5852" s="19">
        <v>2709</v>
      </c>
      <c r="T5852" s="19">
        <v>0</v>
      </c>
    </row>
    <row r="5853" spans="1:20" outlineLevel="3" x14ac:dyDescent="0.35">
      <c r="H5853" s="1" t="s">
        <v>12015</v>
      </c>
      <c r="O5853" s="18"/>
      <c r="Q5853" s="19">
        <f>SUBTOTAL(9,Q5852:Q5852)</f>
        <v>2709</v>
      </c>
      <c r="R5853" s="19">
        <f>SUBTOTAL(9,R5852:R5852)</f>
        <v>0</v>
      </c>
      <c r="S5853" s="19">
        <f>SUBTOTAL(9,S5852:S5852)</f>
        <v>2709</v>
      </c>
      <c r="T5853" s="19">
        <f>SUBTOTAL(9,T5852:T5852)</f>
        <v>0</v>
      </c>
    </row>
    <row r="5854" spans="1:20" ht="29" outlineLevel="4" x14ac:dyDescent="0.35">
      <c r="A5854" s="9" t="s">
        <v>74</v>
      </c>
      <c r="B5854" s="9" t="s">
        <v>75</v>
      </c>
      <c r="C5854" s="12" t="s">
        <v>12441</v>
      </c>
      <c r="D5854" s="5" t="s">
        <v>6638</v>
      </c>
      <c r="E5854" s="9" t="s">
        <v>6638</v>
      </c>
      <c r="F5854" s="5" t="s">
        <v>77</v>
      </c>
      <c r="G5854" s="5" t="s">
        <v>4</v>
      </c>
      <c r="H5854" s="5" t="s">
        <v>6646</v>
      </c>
      <c r="I5854" s="4" t="s">
        <v>6647</v>
      </c>
      <c r="J5854" s="5" t="s">
        <v>4</v>
      </c>
      <c r="K5854" s="5" t="s">
        <v>4</v>
      </c>
      <c r="L5854" s="5" t="s">
        <v>4</v>
      </c>
      <c r="M5854" s="5" t="s">
        <v>5</v>
      </c>
      <c r="N5854" s="5" t="s">
        <v>6645</v>
      </c>
      <c r="O5854" s="18">
        <v>44524</v>
      </c>
      <c r="P5854" s="5" t="s">
        <v>7</v>
      </c>
      <c r="Q5854" s="19">
        <v>9233</v>
      </c>
      <c r="R5854" s="19">
        <v>9233</v>
      </c>
      <c r="S5854" s="19">
        <v>0</v>
      </c>
      <c r="T5854" s="19">
        <v>0</v>
      </c>
    </row>
    <row r="5855" spans="1:20" ht="29" outlineLevel="4" x14ac:dyDescent="0.35">
      <c r="A5855" s="9" t="s">
        <v>74</v>
      </c>
      <c r="B5855" s="9" t="s">
        <v>75</v>
      </c>
      <c r="C5855" s="12" t="s">
        <v>12441</v>
      </c>
      <c r="D5855" s="5" t="s">
        <v>6638</v>
      </c>
      <c r="E5855" s="9" t="s">
        <v>6638</v>
      </c>
      <c r="F5855" s="5" t="s">
        <v>77</v>
      </c>
      <c r="G5855" s="5" t="s">
        <v>4</v>
      </c>
      <c r="H5855" s="5" t="s">
        <v>6646</v>
      </c>
      <c r="I5855" s="4" t="s">
        <v>6647</v>
      </c>
      <c r="J5855" s="5" t="s">
        <v>4</v>
      </c>
      <c r="K5855" s="5" t="s">
        <v>4</v>
      </c>
      <c r="L5855" s="5" t="s">
        <v>4</v>
      </c>
      <c r="M5855" s="5" t="s">
        <v>5</v>
      </c>
      <c r="N5855" s="5" t="s">
        <v>6648</v>
      </c>
      <c r="O5855" s="18">
        <v>44636</v>
      </c>
      <c r="P5855" s="5" t="s">
        <v>7</v>
      </c>
      <c r="Q5855" s="19">
        <v>6263</v>
      </c>
      <c r="R5855" s="19">
        <v>6263</v>
      </c>
      <c r="S5855" s="19">
        <v>0</v>
      </c>
      <c r="T5855" s="19">
        <v>0</v>
      </c>
    </row>
    <row r="5856" spans="1:20" outlineLevel="3" x14ac:dyDescent="0.35">
      <c r="H5856" s="1" t="s">
        <v>12016</v>
      </c>
      <c r="O5856" s="18"/>
      <c r="Q5856" s="19">
        <f>SUBTOTAL(9,Q5854:Q5855)</f>
        <v>15496</v>
      </c>
      <c r="R5856" s="19">
        <f>SUBTOTAL(9,R5854:R5855)</f>
        <v>15496</v>
      </c>
      <c r="S5856" s="19">
        <f>SUBTOTAL(9,S5854:S5855)</f>
        <v>0</v>
      </c>
      <c r="T5856" s="19">
        <f>SUBTOTAL(9,T5854:T5855)</f>
        <v>0</v>
      </c>
    </row>
    <row r="5857" spans="1:20" ht="29" outlineLevel="4" x14ac:dyDescent="0.35">
      <c r="A5857" s="9" t="s">
        <v>74</v>
      </c>
      <c r="B5857" s="9" t="s">
        <v>75</v>
      </c>
      <c r="C5857" s="12" t="s">
        <v>12441</v>
      </c>
      <c r="D5857" s="5" t="s">
        <v>6638</v>
      </c>
      <c r="E5857" s="9" t="s">
        <v>6638</v>
      </c>
      <c r="F5857" s="5" t="s">
        <v>77</v>
      </c>
      <c r="G5857" s="5" t="s">
        <v>4</v>
      </c>
      <c r="H5857" s="5" t="s">
        <v>6650</v>
      </c>
      <c r="I5857" s="4" t="s">
        <v>6647</v>
      </c>
      <c r="J5857" s="5" t="s">
        <v>4</v>
      </c>
      <c r="K5857" s="5" t="s">
        <v>4</v>
      </c>
      <c r="L5857" s="5" t="s">
        <v>4</v>
      </c>
      <c r="M5857" s="5" t="s">
        <v>5</v>
      </c>
      <c r="N5857" s="5" t="s">
        <v>6649</v>
      </c>
      <c r="O5857" s="18">
        <v>44594</v>
      </c>
      <c r="P5857" s="5" t="s">
        <v>7</v>
      </c>
      <c r="Q5857" s="19">
        <v>82000</v>
      </c>
      <c r="R5857" s="19">
        <v>82000</v>
      </c>
      <c r="S5857" s="19">
        <v>0</v>
      </c>
      <c r="T5857" s="19">
        <v>0</v>
      </c>
    </row>
    <row r="5858" spans="1:20" outlineLevel="3" x14ac:dyDescent="0.35">
      <c r="H5858" s="1" t="s">
        <v>12017</v>
      </c>
      <c r="O5858" s="18"/>
      <c r="Q5858" s="19">
        <f>SUBTOTAL(9,Q5857:Q5857)</f>
        <v>82000</v>
      </c>
      <c r="R5858" s="19">
        <f>SUBTOTAL(9,R5857:R5857)</f>
        <v>82000</v>
      </c>
      <c r="S5858" s="19">
        <f>SUBTOTAL(9,S5857:S5857)</f>
        <v>0</v>
      </c>
      <c r="T5858" s="19">
        <f>SUBTOTAL(9,T5857:T5857)</f>
        <v>0</v>
      </c>
    </row>
    <row r="5859" spans="1:20" ht="29" outlineLevel="4" x14ac:dyDescent="0.35">
      <c r="A5859" s="9" t="s">
        <v>74</v>
      </c>
      <c r="B5859" s="9" t="s">
        <v>75</v>
      </c>
      <c r="C5859" s="12" t="s">
        <v>12441</v>
      </c>
      <c r="D5859" s="5" t="s">
        <v>6638</v>
      </c>
      <c r="E5859" s="9" t="s">
        <v>6638</v>
      </c>
      <c r="F5859" s="5" t="s">
        <v>77</v>
      </c>
      <c r="G5859" s="5" t="s">
        <v>4</v>
      </c>
      <c r="H5859" s="5" t="s">
        <v>6652</v>
      </c>
      <c r="I5859" s="4" t="s">
        <v>6647</v>
      </c>
      <c r="J5859" s="5" t="s">
        <v>4</v>
      </c>
      <c r="K5859" s="5" t="s">
        <v>4</v>
      </c>
      <c r="L5859" s="5" t="s">
        <v>4</v>
      </c>
      <c r="M5859" s="5" t="s">
        <v>5</v>
      </c>
      <c r="N5859" s="5" t="s">
        <v>6651</v>
      </c>
      <c r="O5859" s="18">
        <v>44389</v>
      </c>
      <c r="P5859" s="5" t="s">
        <v>7</v>
      </c>
      <c r="Q5859" s="19">
        <v>200582</v>
      </c>
      <c r="R5859" s="19">
        <v>200582</v>
      </c>
      <c r="S5859" s="19">
        <v>0</v>
      </c>
      <c r="T5859" s="19">
        <v>0</v>
      </c>
    </row>
    <row r="5860" spans="1:20" outlineLevel="3" x14ac:dyDescent="0.35">
      <c r="H5860" s="1" t="s">
        <v>12018</v>
      </c>
      <c r="O5860" s="18"/>
      <c r="Q5860" s="19">
        <f>SUBTOTAL(9,Q5859:Q5859)</f>
        <v>200582</v>
      </c>
      <c r="R5860" s="19">
        <f>SUBTOTAL(9,R5859:R5859)</f>
        <v>200582</v>
      </c>
      <c r="S5860" s="19">
        <f>SUBTOTAL(9,S5859:S5859)</f>
        <v>0</v>
      </c>
      <c r="T5860" s="19">
        <f>SUBTOTAL(9,T5859:T5859)</f>
        <v>0</v>
      </c>
    </row>
    <row r="5861" spans="1:20" ht="29" outlineLevel="4" x14ac:dyDescent="0.35">
      <c r="A5861" s="9" t="s">
        <v>74</v>
      </c>
      <c r="B5861" s="9" t="s">
        <v>75</v>
      </c>
      <c r="C5861" s="12" t="s">
        <v>12441</v>
      </c>
      <c r="D5861" s="5" t="s">
        <v>6638</v>
      </c>
      <c r="E5861" s="9" t="s">
        <v>6638</v>
      </c>
      <c r="F5861" s="5" t="s">
        <v>4</v>
      </c>
      <c r="G5861" s="5" t="s">
        <v>729</v>
      </c>
      <c r="H5861" s="5" t="s">
        <v>6654</v>
      </c>
      <c r="I5861" s="4" t="s">
        <v>6655</v>
      </c>
      <c r="J5861" s="5" t="s">
        <v>4</v>
      </c>
      <c r="K5861" s="5" t="s">
        <v>4</v>
      </c>
      <c r="L5861" s="5" t="s">
        <v>4</v>
      </c>
      <c r="M5861" s="5" t="s">
        <v>5</v>
      </c>
      <c r="N5861" s="5" t="s">
        <v>6653</v>
      </c>
      <c r="O5861" s="18">
        <v>44694</v>
      </c>
      <c r="P5861" s="5" t="s">
        <v>7</v>
      </c>
      <c r="Q5861" s="19">
        <v>135849</v>
      </c>
      <c r="R5861" s="19">
        <v>0</v>
      </c>
      <c r="S5861" s="19">
        <v>135849</v>
      </c>
      <c r="T5861" s="19">
        <v>0</v>
      </c>
    </row>
    <row r="5862" spans="1:20" ht="29" outlineLevel="4" x14ac:dyDescent="0.35">
      <c r="A5862" s="9" t="s">
        <v>74</v>
      </c>
      <c r="B5862" s="9" t="s">
        <v>75</v>
      </c>
      <c r="C5862" s="12" t="s">
        <v>12441</v>
      </c>
      <c r="D5862" s="5" t="s">
        <v>6638</v>
      </c>
      <c r="E5862" s="9" t="s">
        <v>6638</v>
      </c>
      <c r="F5862" s="5" t="s">
        <v>4</v>
      </c>
      <c r="G5862" s="5" t="s">
        <v>729</v>
      </c>
      <c r="H5862" s="5" t="s">
        <v>6654</v>
      </c>
      <c r="I5862" s="4" t="s">
        <v>6655</v>
      </c>
      <c r="J5862" s="5" t="s">
        <v>4</v>
      </c>
      <c r="K5862" s="5" t="s">
        <v>4</v>
      </c>
      <c r="L5862" s="5" t="s">
        <v>4</v>
      </c>
      <c r="M5862" s="5" t="s">
        <v>5</v>
      </c>
      <c r="N5862" s="5" t="s">
        <v>6656</v>
      </c>
      <c r="O5862" s="18">
        <v>44732</v>
      </c>
      <c r="P5862" s="5" t="s">
        <v>7</v>
      </c>
      <c r="Q5862" s="19">
        <v>247014</v>
      </c>
      <c r="R5862" s="19">
        <v>0</v>
      </c>
      <c r="S5862" s="19">
        <v>247014</v>
      </c>
      <c r="T5862" s="19">
        <v>0</v>
      </c>
    </row>
    <row r="5863" spans="1:20" outlineLevel="3" x14ac:dyDescent="0.35">
      <c r="H5863" s="1" t="s">
        <v>12019</v>
      </c>
      <c r="O5863" s="18"/>
      <c r="Q5863" s="19">
        <f>SUBTOTAL(9,Q5861:Q5862)</f>
        <v>382863</v>
      </c>
      <c r="R5863" s="19">
        <f>SUBTOTAL(9,R5861:R5862)</f>
        <v>0</v>
      </c>
      <c r="S5863" s="19">
        <f>SUBTOTAL(9,S5861:S5862)</f>
        <v>382863</v>
      </c>
      <c r="T5863" s="19">
        <f>SUBTOTAL(9,T5861:T5862)</f>
        <v>0</v>
      </c>
    </row>
    <row r="5864" spans="1:20" ht="29" outlineLevel="4" x14ac:dyDescent="0.35">
      <c r="A5864" s="9" t="s">
        <v>74</v>
      </c>
      <c r="B5864" s="9" t="s">
        <v>75</v>
      </c>
      <c r="C5864" s="12" t="s">
        <v>12441</v>
      </c>
      <c r="D5864" s="5" t="s">
        <v>6638</v>
      </c>
      <c r="E5864" s="9" t="s">
        <v>6638</v>
      </c>
      <c r="F5864" s="5" t="s">
        <v>4</v>
      </c>
      <c r="G5864" s="5" t="s">
        <v>729</v>
      </c>
      <c r="H5864" s="5" t="s">
        <v>6658</v>
      </c>
      <c r="I5864" s="4" t="s">
        <v>6655</v>
      </c>
      <c r="J5864" s="5" t="s">
        <v>4</v>
      </c>
      <c r="K5864" s="5" t="s">
        <v>4</v>
      </c>
      <c r="L5864" s="5" t="s">
        <v>4</v>
      </c>
      <c r="M5864" s="5" t="s">
        <v>5</v>
      </c>
      <c r="N5864" s="5" t="s">
        <v>6657</v>
      </c>
      <c r="O5864" s="18">
        <v>44680</v>
      </c>
      <c r="P5864" s="5" t="s">
        <v>7</v>
      </c>
      <c r="Q5864" s="19">
        <v>4500000</v>
      </c>
      <c r="R5864" s="19">
        <v>0</v>
      </c>
      <c r="S5864" s="19">
        <v>4500000</v>
      </c>
      <c r="T5864" s="19">
        <v>0</v>
      </c>
    </row>
    <row r="5865" spans="1:20" ht="29" outlineLevel="4" x14ac:dyDescent="0.35">
      <c r="A5865" s="9" t="s">
        <v>74</v>
      </c>
      <c r="B5865" s="9" t="s">
        <v>75</v>
      </c>
      <c r="C5865" s="12" t="s">
        <v>12441</v>
      </c>
      <c r="D5865" s="5" t="s">
        <v>6638</v>
      </c>
      <c r="E5865" s="9" t="s">
        <v>6638</v>
      </c>
      <c r="F5865" s="5" t="s">
        <v>4</v>
      </c>
      <c r="G5865" s="5" t="s">
        <v>729</v>
      </c>
      <c r="H5865" s="5" t="s">
        <v>6658</v>
      </c>
      <c r="I5865" s="4" t="s">
        <v>6655</v>
      </c>
      <c r="J5865" s="5" t="s">
        <v>4</v>
      </c>
      <c r="K5865" s="5" t="s">
        <v>4</v>
      </c>
      <c r="L5865" s="5" t="s">
        <v>4</v>
      </c>
      <c r="M5865" s="5" t="s">
        <v>5</v>
      </c>
      <c r="N5865" s="5" t="s">
        <v>6659</v>
      </c>
      <c r="O5865" s="18">
        <v>44714</v>
      </c>
      <c r="P5865" s="5" t="s">
        <v>7</v>
      </c>
      <c r="Q5865" s="19">
        <v>4500000</v>
      </c>
      <c r="R5865" s="19">
        <v>0</v>
      </c>
      <c r="S5865" s="19">
        <v>4500000</v>
      </c>
      <c r="T5865" s="19">
        <v>0</v>
      </c>
    </row>
    <row r="5866" spans="1:20" outlineLevel="3" x14ac:dyDescent="0.35">
      <c r="H5866" s="1" t="s">
        <v>12020</v>
      </c>
      <c r="O5866" s="18"/>
      <c r="Q5866" s="19">
        <f>SUBTOTAL(9,Q5864:Q5865)</f>
        <v>9000000</v>
      </c>
      <c r="R5866" s="19">
        <f>SUBTOTAL(9,R5864:R5865)</f>
        <v>0</v>
      </c>
      <c r="S5866" s="19">
        <f>SUBTOTAL(9,S5864:S5865)</f>
        <v>9000000</v>
      </c>
      <c r="T5866" s="19">
        <f>SUBTOTAL(9,T5864:T5865)</f>
        <v>0</v>
      </c>
    </row>
    <row r="5867" spans="1:20" ht="29" outlineLevel="4" x14ac:dyDescent="0.35">
      <c r="A5867" s="9" t="s">
        <v>74</v>
      </c>
      <c r="B5867" s="9" t="s">
        <v>75</v>
      </c>
      <c r="C5867" s="12" t="s">
        <v>12441</v>
      </c>
      <c r="D5867" s="5" t="s">
        <v>6638</v>
      </c>
      <c r="E5867" s="9" t="s">
        <v>6638</v>
      </c>
      <c r="F5867" s="5" t="s">
        <v>77</v>
      </c>
      <c r="G5867" s="5" t="s">
        <v>4</v>
      </c>
      <c r="H5867" s="5" t="s">
        <v>6661</v>
      </c>
      <c r="I5867" s="4" t="s">
        <v>6647</v>
      </c>
      <c r="J5867" s="5" t="s">
        <v>4</v>
      </c>
      <c r="K5867" s="5" t="s">
        <v>4</v>
      </c>
      <c r="L5867" s="5" t="s">
        <v>4</v>
      </c>
      <c r="M5867" s="5" t="s">
        <v>5</v>
      </c>
      <c r="N5867" s="5" t="s">
        <v>6660</v>
      </c>
      <c r="O5867" s="18">
        <v>44740</v>
      </c>
      <c r="P5867" s="5" t="s">
        <v>7</v>
      </c>
      <c r="Q5867" s="19">
        <v>195936</v>
      </c>
      <c r="R5867" s="19">
        <v>195936</v>
      </c>
      <c r="S5867" s="19">
        <v>0</v>
      </c>
      <c r="T5867" s="19">
        <v>0</v>
      </c>
    </row>
    <row r="5868" spans="1:20" outlineLevel="3" x14ac:dyDescent="0.35">
      <c r="H5868" s="1" t="s">
        <v>12021</v>
      </c>
      <c r="O5868" s="18"/>
      <c r="Q5868" s="19">
        <f>SUBTOTAL(9,Q5867:Q5867)</f>
        <v>195936</v>
      </c>
      <c r="R5868" s="19">
        <f>SUBTOTAL(9,R5867:R5867)</f>
        <v>195936</v>
      </c>
      <c r="S5868" s="19">
        <f>SUBTOTAL(9,S5867:S5867)</f>
        <v>0</v>
      </c>
      <c r="T5868" s="19">
        <f>SUBTOTAL(9,T5867:T5867)</f>
        <v>0</v>
      </c>
    </row>
    <row r="5869" spans="1:20" outlineLevel="2" x14ac:dyDescent="0.35">
      <c r="C5869" s="11" t="s">
        <v>12442</v>
      </c>
      <c r="O5869" s="18"/>
      <c r="Q5869" s="19">
        <f>SUBTOTAL(9,Q5850:Q5867)</f>
        <v>9919847</v>
      </c>
      <c r="R5869" s="19">
        <f>SUBTOTAL(9,R5850:R5867)</f>
        <v>494014</v>
      </c>
      <c r="S5869" s="19">
        <f>SUBTOTAL(9,S5850:S5867)</f>
        <v>9425833</v>
      </c>
      <c r="T5869" s="19">
        <f>SUBTOTAL(9,T5850:T5867)</f>
        <v>0</v>
      </c>
    </row>
    <row r="5870" spans="1:20" ht="29" outlineLevel="4" x14ac:dyDescent="0.35">
      <c r="A5870" s="9" t="s">
        <v>104</v>
      </c>
      <c r="B5870" s="9" t="s">
        <v>105</v>
      </c>
      <c r="C5870" s="12" t="s">
        <v>6662</v>
      </c>
      <c r="D5870" s="5" t="s">
        <v>6663</v>
      </c>
      <c r="E5870" s="9" t="s">
        <v>6663</v>
      </c>
      <c r="F5870" s="5" t="s">
        <v>4</v>
      </c>
      <c r="G5870" s="5" t="s">
        <v>50</v>
      </c>
      <c r="H5870" s="5" t="s">
        <v>6666</v>
      </c>
      <c r="I5870" s="4" t="s">
        <v>6667</v>
      </c>
      <c r="J5870" s="5" t="s">
        <v>4</v>
      </c>
      <c r="K5870" s="5" t="s">
        <v>4</v>
      </c>
      <c r="L5870" s="5" t="s">
        <v>4</v>
      </c>
      <c r="M5870" s="5" t="s">
        <v>5</v>
      </c>
      <c r="N5870" s="5" t="s">
        <v>6664</v>
      </c>
      <c r="O5870" s="18">
        <v>44446</v>
      </c>
      <c r="P5870" s="5" t="s">
        <v>6665</v>
      </c>
      <c r="Q5870" s="19">
        <v>13389.44</v>
      </c>
      <c r="R5870" s="19">
        <v>0</v>
      </c>
      <c r="S5870" s="19">
        <v>13389.44</v>
      </c>
      <c r="T5870" s="19">
        <v>0</v>
      </c>
    </row>
    <row r="5871" spans="1:20" ht="29" outlineLevel="4" x14ac:dyDescent="0.35">
      <c r="A5871" s="9" t="s">
        <v>104</v>
      </c>
      <c r="B5871" s="9" t="s">
        <v>105</v>
      </c>
      <c r="C5871" s="12" t="s">
        <v>6662</v>
      </c>
      <c r="D5871" s="5" t="s">
        <v>6663</v>
      </c>
      <c r="E5871" s="9" t="s">
        <v>6663</v>
      </c>
      <c r="F5871" s="5" t="s">
        <v>49</v>
      </c>
      <c r="G5871" s="5" t="s">
        <v>4</v>
      </c>
      <c r="H5871" s="5" t="s">
        <v>6666</v>
      </c>
      <c r="I5871" s="4" t="s">
        <v>6667</v>
      </c>
      <c r="J5871" s="5" t="s">
        <v>4</v>
      </c>
      <c r="K5871" s="5" t="s">
        <v>4</v>
      </c>
      <c r="L5871" s="5" t="s">
        <v>4</v>
      </c>
      <c r="M5871" s="5" t="s">
        <v>5</v>
      </c>
      <c r="N5871" s="5" t="s">
        <v>6664</v>
      </c>
      <c r="O5871" s="18">
        <v>44446</v>
      </c>
      <c r="P5871" s="5" t="s">
        <v>6665</v>
      </c>
      <c r="Q5871" s="19">
        <v>107115.56</v>
      </c>
      <c r="R5871" s="19">
        <v>107115.56</v>
      </c>
      <c r="S5871" s="19">
        <v>0</v>
      </c>
      <c r="T5871" s="19">
        <v>0</v>
      </c>
    </row>
    <row r="5872" spans="1:20" outlineLevel="3" x14ac:dyDescent="0.35">
      <c r="H5872" s="1" t="s">
        <v>12022</v>
      </c>
      <c r="O5872" s="18"/>
      <c r="Q5872" s="19">
        <f>SUBTOTAL(9,Q5870:Q5871)</f>
        <v>120505</v>
      </c>
      <c r="R5872" s="19">
        <f>SUBTOTAL(9,R5870:R5871)</f>
        <v>107115.56</v>
      </c>
      <c r="S5872" s="19">
        <f>SUBTOTAL(9,S5870:S5871)</f>
        <v>13389.44</v>
      </c>
      <c r="T5872" s="19">
        <f>SUBTOTAL(9,T5870:T5871)</f>
        <v>0</v>
      </c>
    </row>
    <row r="5873" spans="1:20" ht="29" outlineLevel="4" x14ac:dyDescent="0.35">
      <c r="A5873" s="9" t="s">
        <v>104</v>
      </c>
      <c r="B5873" s="9" t="s">
        <v>105</v>
      </c>
      <c r="C5873" s="12" t="s">
        <v>6662</v>
      </c>
      <c r="D5873" s="5" t="s">
        <v>6663</v>
      </c>
      <c r="E5873" s="9" t="s">
        <v>6663</v>
      </c>
      <c r="F5873" s="5" t="s">
        <v>49</v>
      </c>
      <c r="G5873" s="5" t="s">
        <v>4</v>
      </c>
      <c r="H5873" s="5" t="s">
        <v>6670</v>
      </c>
      <c r="I5873" s="4" t="s">
        <v>6671</v>
      </c>
      <c r="J5873" s="5" t="s">
        <v>4</v>
      </c>
      <c r="K5873" s="5" t="s">
        <v>4</v>
      </c>
      <c r="L5873" s="5" t="s">
        <v>4</v>
      </c>
      <c r="M5873" s="5" t="s">
        <v>5</v>
      </c>
      <c r="N5873" s="5" t="s">
        <v>6668</v>
      </c>
      <c r="O5873" s="18">
        <v>44378</v>
      </c>
      <c r="P5873" s="5" t="s">
        <v>6669</v>
      </c>
      <c r="Q5873" s="19">
        <v>5929</v>
      </c>
      <c r="R5873" s="19">
        <v>5929</v>
      </c>
      <c r="S5873" s="19">
        <v>0</v>
      </c>
      <c r="T5873" s="19">
        <v>0</v>
      </c>
    </row>
    <row r="5874" spans="1:20" ht="29" outlineLevel="4" x14ac:dyDescent="0.35">
      <c r="A5874" s="9" t="s">
        <v>104</v>
      </c>
      <c r="B5874" s="9" t="s">
        <v>105</v>
      </c>
      <c r="C5874" s="12" t="s">
        <v>6662</v>
      </c>
      <c r="D5874" s="5" t="s">
        <v>6663</v>
      </c>
      <c r="E5874" s="9" t="s">
        <v>6663</v>
      </c>
      <c r="F5874" s="5" t="s">
        <v>49</v>
      </c>
      <c r="G5874" s="5" t="s">
        <v>4</v>
      </c>
      <c r="H5874" s="5" t="s">
        <v>6670</v>
      </c>
      <c r="I5874" s="4" t="s">
        <v>6671</v>
      </c>
      <c r="J5874" s="5" t="s">
        <v>4</v>
      </c>
      <c r="K5874" s="5" t="s">
        <v>4</v>
      </c>
      <c r="L5874" s="5" t="s">
        <v>4</v>
      </c>
      <c r="M5874" s="5" t="s">
        <v>5</v>
      </c>
      <c r="N5874" s="5" t="s">
        <v>6672</v>
      </c>
      <c r="O5874" s="18">
        <v>44441</v>
      </c>
      <c r="P5874" s="5" t="s">
        <v>6673</v>
      </c>
      <c r="Q5874" s="19">
        <v>8990</v>
      </c>
      <c r="R5874" s="19">
        <v>8990</v>
      </c>
      <c r="S5874" s="19">
        <v>0</v>
      </c>
      <c r="T5874" s="19">
        <v>0</v>
      </c>
    </row>
    <row r="5875" spans="1:20" ht="29" outlineLevel="4" x14ac:dyDescent="0.35">
      <c r="A5875" s="9" t="s">
        <v>104</v>
      </c>
      <c r="B5875" s="9" t="s">
        <v>105</v>
      </c>
      <c r="C5875" s="12" t="s">
        <v>6662</v>
      </c>
      <c r="D5875" s="5" t="s">
        <v>6663</v>
      </c>
      <c r="E5875" s="9" t="s">
        <v>6663</v>
      </c>
      <c r="F5875" s="5" t="s">
        <v>49</v>
      </c>
      <c r="G5875" s="5" t="s">
        <v>4</v>
      </c>
      <c r="H5875" s="5" t="s">
        <v>6670</v>
      </c>
      <c r="I5875" s="4" t="s">
        <v>6671</v>
      </c>
      <c r="J5875" s="5" t="s">
        <v>4</v>
      </c>
      <c r="K5875" s="5" t="s">
        <v>4</v>
      </c>
      <c r="L5875" s="5" t="s">
        <v>4</v>
      </c>
      <c r="M5875" s="5" t="s">
        <v>5</v>
      </c>
      <c r="N5875" s="5" t="s">
        <v>6674</v>
      </c>
      <c r="O5875" s="18">
        <v>44455</v>
      </c>
      <c r="P5875" s="5" t="s">
        <v>6675</v>
      </c>
      <c r="Q5875" s="19">
        <v>12800</v>
      </c>
      <c r="R5875" s="19">
        <v>12800</v>
      </c>
      <c r="S5875" s="19">
        <v>0</v>
      </c>
      <c r="T5875" s="19">
        <v>0</v>
      </c>
    </row>
    <row r="5876" spans="1:20" ht="29" outlineLevel="4" x14ac:dyDescent="0.35">
      <c r="A5876" s="9" t="s">
        <v>104</v>
      </c>
      <c r="B5876" s="9" t="s">
        <v>105</v>
      </c>
      <c r="C5876" s="12" t="s">
        <v>6662</v>
      </c>
      <c r="D5876" s="5" t="s">
        <v>6663</v>
      </c>
      <c r="E5876" s="9" t="s">
        <v>6663</v>
      </c>
      <c r="F5876" s="5" t="s">
        <v>49</v>
      </c>
      <c r="G5876" s="5" t="s">
        <v>4</v>
      </c>
      <c r="H5876" s="5" t="s">
        <v>6670</v>
      </c>
      <c r="I5876" s="4" t="s">
        <v>6671</v>
      </c>
      <c r="J5876" s="5" t="s">
        <v>4</v>
      </c>
      <c r="K5876" s="5" t="s">
        <v>4</v>
      </c>
      <c r="L5876" s="5" t="s">
        <v>4</v>
      </c>
      <c r="M5876" s="5" t="s">
        <v>5</v>
      </c>
      <c r="N5876" s="5" t="s">
        <v>6676</v>
      </c>
      <c r="O5876" s="18">
        <v>44469</v>
      </c>
      <c r="P5876" s="5" t="s">
        <v>6677</v>
      </c>
      <c r="Q5876" s="19">
        <v>12905</v>
      </c>
      <c r="R5876" s="19">
        <v>12905</v>
      </c>
      <c r="S5876" s="19">
        <v>0</v>
      </c>
      <c r="T5876" s="19">
        <v>0</v>
      </c>
    </row>
    <row r="5877" spans="1:20" ht="29" outlineLevel="4" x14ac:dyDescent="0.35">
      <c r="A5877" s="9" t="s">
        <v>104</v>
      </c>
      <c r="B5877" s="9" t="s">
        <v>105</v>
      </c>
      <c r="C5877" s="12" t="s">
        <v>6662</v>
      </c>
      <c r="D5877" s="5" t="s">
        <v>6663</v>
      </c>
      <c r="E5877" s="9" t="s">
        <v>6663</v>
      </c>
      <c r="F5877" s="5" t="s">
        <v>49</v>
      </c>
      <c r="G5877" s="5" t="s">
        <v>4</v>
      </c>
      <c r="H5877" s="5" t="s">
        <v>6670</v>
      </c>
      <c r="I5877" s="4" t="s">
        <v>6671</v>
      </c>
      <c r="J5877" s="5" t="s">
        <v>4</v>
      </c>
      <c r="K5877" s="5" t="s">
        <v>4</v>
      </c>
      <c r="L5877" s="5" t="s">
        <v>4</v>
      </c>
      <c r="M5877" s="5" t="s">
        <v>5</v>
      </c>
      <c r="N5877" s="5" t="s">
        <v>6678</v>
      </c>
      <c r="O5877" s="18">
        <v>44510</v>
      </c>
      <c r="P5877" s="5" t="s">
        <v>6679</v>
      </c>
      <c r="Q5877" s="19">
        <v>14067</v>
      </c>
      <c r="R5877" s="19">
        <v>14067</v>
      </c>
      <c r="S5877" s="19">
        <v>0</v>
      </c>
      <c r="T5877" s="19">
        <v>0</v>
      </c>
    </row>
    <row r="5878" spans="1:20" ht="29" outlineLevel="4" x14ac:dyDescent="0.35">
      <c r="A5878" s="9" t="s">
        <v>104</v>
      </c>
      <c r="B5878" s="9" t="s">
        <v>105</v>
      </c>
      <c r="C5878" s="12" t="s">
        <v>6662</v>
      </c>
      <c r="D5878" s="5" t="s">
        <v>6663</v>
      </c>
      <c r="E5878" s="9" t="s">
        <v>6663</v>
      </c>
      <c r="F5878" s="5" t="s">
        <v>49</v>
      </c>
      <c r="G5878" s="5" t="s">
        <v>4</v>
      </c>
      <c r="H5878" s="5" t="s">
        <v>6670</v>
      </c>
      <c r="I5878" s="4" t="s">
        <v>6671</v>
      </c>
      <c r="J5878" s="5" t="s">
        <v>4</v>
      </c>
      <c r="K5878" s="5" t="s">
        <v>4</v>
      </c>
      <c r="L5878" s="5" t="s">
        <v>4</v>
      </c>
      <c r="M5878" s="5" t="s">
        <v>5</v>
      </c>
      <c r="N5878" s="5" t="s">
        <v>6680</v>
      </c>
      <c r="O5878" s="18">
        <v>44543</v>
      </c>
      <c r="P5878" s="5" t="s">
        <v>6681</v>
      </c>
      <c r="Q5878" s="19">
        <v>13156</v>
      </c>
      <c r="R5878" s="19">
        <v>13156</v>
      </c>
      <c r="S5878" s="19">
        <v>0</v>
      </c>
      <c r="T5878" s="19">
        <v>0</v>
      </c>
    </row>
    <row r="5879" spans="1:20" ht="29" outlineLevel="4" x14ac:dyDescent="0.35">
      <c r="A5879" s="9" t="s">
        <v>104</v>
      </c>
      <c r="B5879" s="9" t="s">
        <v>105</v>
      </c>
      <c r="C5879" s="12" t="s">
        <v>6662</v>
      </c>
      <c r="D5879" s="5" t="s">
        <v>6663</v>
      </c>
      <c r="E5879" s="9" t="s">
        <v>6663</v>
      </c>
      <c r="F5879" s="5" t="s">
        <v>49</v>
      </c>
      <c r="G5879" s="5" t="s">
        <v>4</v>
      </c>
      <c r="H5879" s="5" t="s">
        <v>6670</v>
      </c>
      <c r="I5879" s="4" t="s">
        <v>6671</v>
      </c>
      <c r="J5879" s="5" t="s">
        <v>4</v>
      </c>
      <c r="K5879" s="5" t="s">
        <v>4</v>
      </c>
      <c r="L5879" s="5" t="s">
        <v>4</v>
      </c>
      <c r="M5879" s="5" t="s">
        <v>5</v>
      </c>
      <c r="N5879" s="5" t="s">
        <v>6682</v>
      </c>
      <c r="O5879" s="18">
        <v>44603</v>
      </c>
      <c r="P5879" s="5" t="s">
        <v>6683</v>
      </c>
      <c r="Q5879" s="19">
        <v>36258</v>
      </c>
      <c r="R5879" s="19">
        <v>36258</v>
      </c>
      <c r="S5879" s="19">
        <v>0</v>
      </c>
      <c r="T5879" s="19">
        <v>0</v>
      </c>
    </row>
    <row r="5880" spans="1:20" ht="29" outlineLevel="4" x14ac:dyDescent="0.35">
      <c r="A5880" s="9" t="s">
        <v>104</v>
      </c>
      <c r="B5880" s="9" t="s">
        <v>105</v>
      </c>
      <c r="C5880" s="12" t="s">
        <v>6662</v>
      </c>
      <c r="D5880" s="5" t="s">
        <v>6663</v>
      </c>
      <c r="E5880" s="9" t="s">
        <v>6663</v>
      </c>
      <c r="F5880" s="5" t="s">
        <v>49</v>
      </c>
      <c r="G5880" s="5" t="s">
        <v>4</v>
      </c>
      <c r="H5880" s="5" t="s">
        <v>6670</v>
      </c>
      <c r="I5880" s="4" t="s">
        <v>6671</v>
      </c>
      <c r="J5880" s="5" t="s">
        <v>4</v>
      </c>
      <c r="K5880" s="5" t="s">
        <v>4</v>
      </c>
      <c r="L5880" s="5" t="s">
        <v>4</v>
      </c>
      <c r="M5880" s="5" t="s">
        <v>5</v>
      </c>
      <c r="N5880" s="5" t="s">
        <v>6684</v>
      </c>
      <c r="O5880" s="18">
        <v>44634</v>
      </c>
      <c r="P5880" s="5" t="s">
        <v>6685</v>
      </c>
      <c r="Q5880" s="19">
        <v>12988</v>
      </c>
      <c r="R5880" s="19">
        <v>12988</v>
      </c>
      <c r="S5880" s="19">
        <v>0</v>
      </c>
      <c r="T5880" s="19">
        <v>0</v>
      </c>
    </row>
    <row r="5881" spans="1:20" ht="29" outlineLevel="4" x14ac:dyDescent="0.35">
      <c r="A5881" s="9" t="s">
        <v>104</v>
      </c>
      <c r="B5881" s="9" t="s">
        <v>105</v>
      </c>
      <c r="C5881" s="12" t="s">
        <v>6662</v>
      </c>
      <c r="D5881" s="5" t="s">
        <v>6663</v>
      </c>
      <c r="E5881" s="9" t="s">
        <v>6663</v>
      </c>
      <c r="F5881" s="5" t="s">
        <v>49</v>
      </c>
      <c r="G5881" s="5" t="s">
        <v>4</v>
      </c>
      <c r="H5881" s="5" t="s">
        <v>6670</v>
      </c>
      <c r="I5881" s="4" t="s">
        <v>6671</v>
      </c>
      <c r="J5881" s="5" t="s">
        <v>4</v>
      </c>
      <c r="K5881" s="5" t="s">
        <v>4</v>
      </c>
      <c r="L5881" s="5" t="s">
        <v>4</v>
      </c>
      <c r="M5881" s="5" t="s">
        <v>5</v>
      </c>
      <c r="N5881" s="5" t="s">
        <v>6686</v>
      </c>
      <c r="O5881" s="18">
        <v>44676</v>
      </c>
      <c r="P5881" s="5" t="s">
        <v>6687</v>
      </c>
      <c r="Q5881" s="19">
        <v>38206</v>
      </c>
      <c r="R5881" s="19">
        <v>38206</v>
      </c>
      <c r="S5881" s="19">
        <v>0</v>
      </c>
      <c r="T5881" s="19">
        <v>0</v>
      </c>
    </row>
    <row r="5882" spans="1:20" ht="29" outlineLevel="4" x14ac:dyDescent="0.35">
      <c r="A5882" s="9" t="s">
        <v>104</v>
      </c>
      <c r="B5882" s="9" t="s">
        <v>105</v>
      </c>
      <c r="C5882" s="12" t="s">
        <v>6662</v>
      </c>
      <c r="D5882" s="5" t="s">
        <v>6663</v>
      </c>
      <c r="E5882" s="9" t="s">
        <v>6663</v>
      </c>
      <c r="F5882" s="5" t="s">
        <v>49</v>
      </c>
      <c r="G5882" s="5" t="s">
        <v>4</v>
      </c>
      <c r="H5882" s="5" t="s">
        <v>6670</v>
      </c>
      <c r="I5882" s="4" t="s">
        <v>6671</v>
      </c>
      <c r="J5882" s="5" t="s">
        <v>4</v>
      </c>
      <c r="K5882" s="5" t="s">
        <v>4</v>
      </c>
      <c r="L5882" s="5" t="s">
        <v>4</v>
      </c>
      <c r="M5882" s="5" t="s">
        <v>5</v>
      </c>
      <c r="N5882" s="5" t="s">
        <v>6688</v>
      </c>
      <c r="O5882" s="18">
        <v>44700</v>
      </c>
      <c r="P5882" s="5" t="s">
        <v>6689</v>
      </c>
      <c r="Q5882" s="19">
        <v>19892</v>
      </c>
      <c r="R5882" s="19">
        <v>19892</v>
      </c>
      <c r="S5882" s="19">
        <v>0</v>
      </c>
      <c r="T5882" s="19">
        <v>0</v>
      </c>
    </row>
    <row r="5883" spans="1:20" ht="29" outlineLevel="4" x14ac:dyDescent="0.35">
      <c r="A5883" s="9" t="s">
        <v>104</v>
      </c>
      <c r="B5883" s="9" t="s">
        <v>105</v>
      </c>
      <c r="C5883" s="12" t="s">
        <v>6662</v>
      </c>
      <c r="D5883" s="5" t="s">
        <v>6663</v>
      </c>
      <c r="E5883" s="9" t="s">
        <v>6663</v>
      </c>
      <c r="F5883" s="5" t="s">
        <v>49</v>
      </c>
      <c r="G5883" s="5" t="s">
        <v>4</v>
      </c>
      <c r="H5883" s="5" t="s">
        <v>6670</v>
      </c>
      <c r="I5883" s="4" t="s">
        <v>6671</v>
      </c>
      <c r="J5883" s="5" t="s">
        <v>4</v>
      </c>
      <c r="K5883" s="5" t="s">
        <v>4</v>
      </c>
      <c r="L5883" s="5" t="s">
        <v>4</v>
      </c>
      <c r="M5883" s="5" t="s">
        <v>5</v>
      </c>
      <c r="N5883" s="5" t="s">
        <v>6690</v>
      </c>
      <c r="O5883" s="18">
        <v>44739</v>
      </c>
      <c r="P5883" s="5" t="s">
        <v>6691</v>
      </c>
      <c r="Q5883" s="19">
        <v>20195</v>
      </c>
      <c r="R5883" s="19">
        <v>20195</v>
      </c>
      <c r="S5883" s="19">
        <v>0</v>
      </c>
      <c r="T5883" s="19">
        <v>0</v>
      </c>
    </row>
    <row r="5884" spans="1:20" outlineLevel="3" x14ac:dyDescent="0.35">
      <c r="H5884" s="1" t="s">
        <v>12023</v>
      </c>
      <c r="O5884" s="18"/>
      <c r="Q5884" s="19">
        <f>SUBTOTAL(9,Q5873:Q5883)</f>
        <v>195386</v>
      </c>
      <c r="R5884" s="19">
        <f>SUBTOTAL(9,R5873:R5883)</f>
        <v>195386</v>
      </c>
      <c r="S5884" s="19">
        <f>SUBTOTAL(9,S5873:S5883)</f>
        <v>0</v>
      </c>
      <c r="T5884" s="19">
        <f>SUBTOTAL(9,T5873:T5883)</f>
        <v>0</v>
      </c>
    </row>
    <row r="5885" spans="1:20" ht="29" outlineLevel="4" x14ac:dyDescent="0.35">
      <c r="A5885" s="9" t="s">
        <v>104</v>
      </c>
      <c r="B5885" s="9" t="s">
        <v>105</v>
      </c>
      <c r="C5885" s="12" t="s">
        <v>6662</v>
      </c>
      <c r="D5885" s="5" t="s">
        <v>6663</v>
      </c>
      <c r="E5885" s="9" t="s">
        <v>6663</v>
      </c>
      <c r="F5885" s="5" t="s">
        <v>4</v>
      </c>
      <c r="G5885" s="5" t="s">
        <v>50</v>
      </c>
      <c r="H5885" s="5" t="s">
        <v>6694</v>
      </c>
      <c r="I5885" s="4" t="s">
        <v>6695</v>
      </c>
      <c r="J5885" s="5" t="s">
        <v>4</v>
      </c>
      <c r="K5885" s="5" t="s">
        <v>4</v>
      </c>
      <c r="L5885" s="5" t="s">
        <v>4</v>
      </c>
      <c r="M5885" s="5" t="s">
        <v>5</v>
      </c>
      <c r="N5885" s="5" t="s">
        <v>6692</v>
      </c>
      <c r="O5885" s="18">
        <v>44704</v>
      </c>
      <c r="P5885" s="5" t="s">
        <v>6693</v>
      </c>
      <c r="Q5885" s="19">
        <v>1970.3</v>
      </c>
      <c r="R5885" s="19">
        <v>0</v>
      </c>
      <c r="S5885" s="19">
        <v>1970.3</v>
      </c>
      <c r="T5885" s="19">
        <v>0</v>
      </c>
    </row>
    <row r="5886" spans="1:20" ht="29" outlineLevel="4" x14ac:dyDescent="0.35">
      <c r="A5886" s="9" t="s">
        <v>104</v>
      </c>
      <c r="B5886" s="9" t="s">
        <v>105</v>
      </c>
      <c r="C5886" s="12" t="s">
        <v>6662</v>
      </c>
      <c r="D5886" s="5" t="s">
        <v>6663</v>
      </c>
      <c r="E5886" s="9" t="s">
        <v>6663</v>
      </c>
      <c r="F5886" s="5" t="s">
        <v>49</v>
      </c>
      <c r="G5886" s="5" t="s">
        <v>4</v>
      </c>
      <c r="H5886" s="5" t="s">
        <v>6694</v>
      </c>
      <c r="I5886" s="4" t="s">
        <v>6695</v>
      </c>
      <c r="J5886" s="5" t="s">
        <v>4</v>
      </c>
      <c r="K5886" s="5" t="s">
        <v>4</v>
      </c>
      <c r="L5886" s="5" t="s">
        <v>4</v>
      </c>
      <c r="M5886" s="5" t="s">
        <v>5</v>
      </c>
      <c r="N5886" s="5" t="s">
        <v>6692</v>
      </c>
      <c r="O5886" s="18">
        <v>44704</v>
      </c>
      <c r="P5886" s="5" t="s">
        <v>6693</v>
      </c>
      <c r="Q5886" s="19">
        <v>15762.7</v>
      </c>
      <c r="R5886" s="19">
        <v>15762.7</v>
      </c>
      <c r="S5886" s="19">
        <v>0</v>
      </c>
      <c r="T5886" s="19">
        <v>0</v>
      </c>
    </row>
    <row r="5887" spans="1:20" outlineLevel="3" x14ac:dyDescent="0.35">
      <c r="H5887" s="1" t="s">
        <v>12024</v>
      </c>
      <c r="O5887" s="18"/>
      <c r="Q5887" s="19">
        <f>SUBTOTAL(9,Q5885:Q5886)</f>
        <v>17733</v>
      </c>
      <c r="R5887" s="19">
        <f>SUBTOTAL(9,R5885:R5886)</f>
        <v>15762.7</v>
      </c>
      <c r="S5887" s="19">
        <f>SUBTOTAL(9,S5885:S5886)</f>
        <v>1970.3</v>
      </c>
      <c r="T5887" s="19">
        <f>SUBTOTAL(9,T5885:T5886)</f>
        <v>0</v>
      </c>
    </row>
    <row r="5888" spans="1:20" ht="29" outlineLevel="4" x14ac:dyDescent="0.35">
      <c r="A5888" s="9" t="s">
        <v>104</v>
      </c>
      <c r="B5888" s="9" t="s">
        <v>105</v>
      </c>
      <c r="C5888" s="12" t="s">
        <v>6662</v>
      </c>
      <c r="D5888" s="5" t="s">
        <v>6663</v>
      </c>
      <c r="E5888" s="9" t="s">
        <v>6663</v>
      </c>
      <c r="F5888" s="5" t="s">
        <v>4</v>
      </c>
      <c r="G5888" s="5" t="s">
        <v>45</v>
      </c>
      <c r="H5888" s="5" t="s">
        <v>6698</v>
      </c>
      <c r="I5888" s="4" t="s">
        <v>6699</v>
      </c>
      <c r="J5888" s="5" t="s">
        <v>4</v>
      </c>
      <c r="K5888" s="5" t="s">
        <v>4</v>
      </c>
      <c r="L5888" s="5" t="s">
        <v>4</v>
      </c>
      <c r="M5888" s="5" t="s">
        <v>5</v>
      </c>
      <c r="N5888" s="5" t="s">
        <v>6696</v>
      </c>
      <c r="O5888" s="18">
        <v>44728</v>
      </c>
      <c r="P5888" s="5" t="s">
        <v>6697</v>
      </c>
      <c r="Q5888" s="19">
        <v>106</v>
      </c>
      <c r="R5888" s="19">
        <v>0</v>
      </c>
      <c r="S5888" s="19">
        <v>106</v>
      </c>
      <c r="T5888" s="19">
        <v>0</v>
      </c>
    </row>
    <row r="5889" spans="1:20" outlineLevel="3" x14ac:dyDescent="0.35">
      <c r="H5889" s="1" t="s">
        <v>12025</v>
      </c>
      <c r="O5889" s="18"/>
      <c r="Q5889" s="19">
        <f>SUBTOTAL(9,Q5888:Q5888)</f>
        <v>106</v>
      </c>
      <c r="R5889" s="19">
        <f>SUBTOTAL(9,R5888:R5888)</f>
        <v>0</v>
      </c>
      <c r="S5889" s="19">
        <f>SUBTOTAL(9,S5888:S5888)</f>
        <v>106</v>
      </c>
      <c r="T5889" s="19">
        <f>SUBTOTAL(9,T5888:T5888)</f>
        <v>0</v>
      </c>
    </row>
    <row r="5890" spans="1:20" outlineLevel="4" x14ac:dyDescent="0.35">
      <c r="A5890" s="9" t="s">
        <v>104</v>
      </c>
      <c r="B5890" s="9" t="s">
        <v>105</v>
      </c>
      <c r="C5890" s="12" t="s">
        <v>6662</v>
      </c>
      <c r="D5890" s="5" t="s">
        <v>6700</v>
      </c>
      <c r="E5890" s="9" t="s">
        <v>6700</v>
      </c>
      <c r="F5890" s="5" t="s">
        <v>4</v>
      </c>
      <c r="G5890" s="5" t="s">
        <v>106</v>
      </c>
      <c r="H5890" s="5" t="s">
        <v>108</v>
      </c>
      <c r="I5890" s="20" t="s">
        <v>12479</v>
      </c>
      <c r="J5890" s="5" t="s">
        <v>4</v>
      </c>
      <c r="K5890" s="5" t="s">
        <v>4</v>
      </c>
      <c r="L5890" s="5" t="s">
        <v>4</v>
      </c>
      <c r="M5890" s="5" t="s">
        <v>5</v>
      </c>
      <c r="N5890" s="5" t="s">
        <v>6701</v>
      </c>
      <c r="O5890" s="18">
        <v>44524</v>
      </c>
      <c r="P5890" s="5" t="s">
        <v>7</v>
      </c>
      <c r="Q5890" s="19">
        <v>49797</v>
      </c>
      <c r="R5890" s="19">
        <v>0</v>
      </c>
      <c r="S5890" s="19">
        <v>49797</v>
      </c>
      <c r="T5890" s="19">
        <v>0</v>
      </c>
    </row>
    <row r="5891" spans="1:20" outlineLevel="3" x14ac:dyDescent="0.35">
      <c r="H5891" s="1" t="s">
        <v>10932</v>
      </c>
      <c r="O5891" s="18"/>
      <c r="Q5891" s="19">
        <f>SUBTOTAL(9,Q5890:Q5890)</f>
        <v>49797</v>
      </c>
      <c r="R5891" s="19">
        <f>SUBTOTAL(9,R5890:R5890)</f>
        <v>0</v>
      </c>
      <c r="S5891" s="19">
        <f>SUBTOTAL(9,S5890:S5890)</f>
        <v>49797</v>
      </c>
      <c r="T5891" s="19">
        <f>SUBTOTAL(9,T5890:T5890)</f>
        <v>0</v>
      </c>
    </row>
    <row r="5892" spans="1:20" outlineLevel="4" x14ac:dyDescent="0.35">
      <c r="A5892" s="9" t="s">
        <v>104</v>
      </c>
      <c r="B5892" s="9" t="s">
        <v>105</v>
      </c>
      <c r="C5892" s="12" t="s">
        <v>6662</v>
      </c>
      <c r="D5892" s="5" t="s">
        <v>6700</v>
      </c>
      <c r="E5892" s="9" t="s">
        <v>6700</v>
      </c>
      <c r="F5892" s="5" t="s">
        <v>4</v>
      </c>
      <c r="G5892" s="5" t="s">
        <v>106</v>
      </c>
      <c r="H5892" s="5" t="s">
        <v>109</v>
      </c>
      <c r="I5892" s="20" t="s">
        <v>12480</v>
      </c>
      <c r="J5892" s="5" t="s">
        <v>4</v>
      </c>
      <c r="K5892" s="5" t="s">
        <v>4</v>
      </c>
      <c r="L5892" s="5" t="s">
        <v>4</v>
      </c>
      <c r="M5892" s="5" t="s">
        <v>5</v>
      </c>
      <c r="N5892" s="5" t="s">
        <v>6701</v>
      </c>
      <c r="O5892" s="18">
        <v>44524</v>
      </c>
      <c r="P5892" s="5" t="s">
        <v>7</v>
      </c>
      <c r="Q5892" s="19">
        <v>68428</v>
      </c>
      <c r="R5892" s="19">
        <v>0</v>
      </c>
      <c r="S5892" s="19">
        <v>68428</v>
      </c>
      <c r="T5892" s="19">
        <v>0</v>
      </c>
    </row>
    <row r="5893" spans="1:20" outlineLevel="3" x14ac:dyDescent="0.35">
      <c r="H5893" s="1" t="s">
        <v>10933</v>
      </c>
      <c r="O5893" s="18"/>
      <c r="Q5893" s="19">
        <f>SUBTOTAL(9,Q5892:Q5892)</f>
        <v>68428</v>
      </c>
      <c r="R5893" s="19">
        <f>SUBTOTAL(9,R5892:R5892)</f>
        <v>0</v>
      </c>
      <c r="S5893" s="19">
        <f>SUBTOTAL(9,S5892:S5892)</f>
        <v>68428</v>
      </c>
      <c r="T5893" s="19">
        <f>SUBTOTAL(9,T5892:T5892)</f>
        <v>0</v>
      </c>
    </row>
    <row r="5894" spans="1:20" outlineLevel="4" x14ac:dyDescent="0.35">
      <c r="A5894" s="9" t="s">
        <v>104</v>
      </c>
      <c r="B5894" s="9" t="s">
        <v>105</v>
      </c>
      <c r="C5894" s="12" t="s">
        <v>6662</v>
      </c>
      <c r="D5894" s="5" t="s">
        <v>6700</v>
      </c>
      <c r="E5894" s="9" t="s">
        <v>6700</v>
      </c>
      <c r="F5894" s="5" t="s">
        <v>4</v>
      </c>
      <c r="G5894" s="5" t="s">
        <v>106</v>
      </c>
      <c r="H5894" s="5" t="s">
        <v>110</v>
      </c>
      <c r="I5894" s="20" t="s">
        <v>12481</v>
      </c>
      <c r="J5894" s="5" t="s">
        <v>4</v>
      </c>
      <c r="K5894" s="5" t="s">
        <v>4</v>
      </c>
      <c r="L5894" s="5" t="s">
        <v>4</v>
      </c>
      <c r="M5894" s="5" t="s">
        <v>5</v>
      </c>
      <c r="N5894" s="5" t="s">
        <v>6701</v>
      </c>
      <c r="O5894" s="18">
        <v>44524</v>
      </c>
      <c r="P5894" s="5" t="s">
        <v>7</v>
      </c>
      <c r="Q5894" s="19">
        <v>4085</v>
      </c>
      <c r="R5894" s="19">
        <v>0</v>
      </c>
      <c r="S5894" s="19">
        <v>4085</v>
      </c>
      <c r="T5894" s="19">
        <v>0</v>
      </c>
    </row>
    <row r="5895" spans="1:20" outlineLevel="3" x14ac:dyDescent="0.35">
      <c r="H5895" s="1" t="s">
        <v>10934</v>
      </c>
      <c r="O5895" s="18"/>
      <c r="Q5895" s="19">
        <f>SUBTOTAL(9,Q5894:Q5894)</f>
        <v>4085</v>
      </c>
      <c r="R5895" s="19">
        <f>SUBTOTAL(9,R5894:R5894)</f>
        <v>0</v>
      </c>
      <c r="S5895" s="19">
        <f>SUBTOTAL(9,S5894:S5894)</f>
        <v>4085</v>
      </c>
      <c r="T5895" s="19">
        <f>SUBTOTAL(9,T5894:T5894)</f>
        <v>0</v>
      </c>
    </row>
    <row r="5896" spans="1:20" outlineLevel="2" x14ac:dyDescent="0.35">
      <c r="C5896" s="11" t="s">
        <v>10439</v>
      </c>
      <c r="O5896" s="18"/>
      <c r="Q5896" s="19">
        <f>SUBTOTAL(9,Q5870:Q5894)</f>
        <v>456040</v>
      </c>
      <c r="R5896" s="19">
        <f>SUBTOTAL(9,R5870:R5894)</f>
        <v>318264.26</v>
      </c>
      <c r="S5896" s="19">
        <f>SUBTOTAL(9,S5870:S5894)</f>
        <v>137775.74</v>
      </c>
      <c r="T5896" s="19">
        <f>SUBTOTAL(9,T5870:T5894)</f>
        <v>0</v>
      </c>
    </row>
    <row r="5897" spans="1:20" ht="29" outlineLevel="4" x14ac:dyDescent="0.35">
      <c r="A5897" s="9" t="s">
        <v>97</v>
      </c>
      <c r="B5897" s="9" t="s">
        <v>98</v>
      </c>
      <c r="C5897" s="12" t="s">
        <v>6702</v>
      </c>
      <c r="D5897" s="5" t="s">
        <v>6703</v>
      </c>
      <c r="E5897" s="9" t="s">
        <v>6703</v>
      </c>
      <c r="F5897" s="5" t="s">
        <v>4</v>
      </c>
      <c r="G5897" s="5" t="s">
        <v>800</v>
      </c>
      <c r="H5897" s="5" t="s">
        <v>798</v>
      </c>
      <c r="I5897" s="4" t="s">
        <v>799</v>
      </c>
      <c r="J5897" s="5" t="s">
        <v>6704</v>
      </c>
      <c r="K5897" s="5" t="s">
        <v>4</v>
      </c>
      <c r="L5897" s="5" t="s">
        <v>4</v>
      </c>
      <c r="M5897" s="5" t="s">
        <v>5</v>
      </c>
      <c r="N5897" s="5" t="s">
        <v>6705</v>
      </c>
      <c r="O5897" s="18">
        <v>44665</v>
      </c>
      <c r="P5897" s="5" t="s">
        <v>7</v>
      </c>
      <c r="Q5897" s="19">
        <v>142857</v>
      </c>
      <c r="R5897" s="19">
        <v>0</v>
      </c>
      <c r="S5897" s="19">
        <v>142857</v>
      </c>
      <c r="T5897" s="19">
        <v>0</v>
      </c>
    </row>
    <row r="5898" spans="1:20" outlineLevel="3" x14ac:dyDescent="0.35">
      <c r="H5898" s="1" t="s">
        <v>11064</v>
      </c>
      <c r="O5898" s="18"/>
      <c r="Q5898" s="19">
        <f>SUBTOTAL(9,Q5897:Q5897)</f>
        <v>142857</v>
      </c>
      <c r="R5898" s="19">
        <f>SUBTOTAL(9,R5897:R5897)</f>
        <v>0</v>
      </c>
      <c r="S5898" s="19">
        <f>SUBTOTAL(9,S5897:S5897)</f>
        <v>142857</v>
      </c>
      <c r="T5898" s="19">
        <f>SUBTOTAL(9,T5897:T5897)</f>
        <v>0</v>
      </c>
    </row>
    <row r="5899" spans="1:20" outlineLevel="2" x14ac:dyDescent="0.35">
      <c r="C5899" s="11" t="s">
        <v>10440</v>
      </c>
      <c r="O5899" s="18"/>
      <c r="Q5899" s="19">
        <f>SUBTOTAL(9,Q5897:Q5897)</f>
        <v>142857</v>
      </c>
      <c r="R5899" s="19">
        <f>SUBTOTAL(9,R5897:R5897)</f>
        <v>0</v>
      </c>
      <c r="S5899" s="19">
        <f>SUBTOTAL(9,S5897:S5897)</f>
        <v>142857</v>
      </c>
      <c r="T5899" s="19">
        <f>SUBTOTAL(9,T5897:T5897)</f>
        <v>0</v>
      </c>
    </row>
    <row r="5900" spans="1:20" ht="29" outlineLevel="4" x14ac:dyDescent="0.35">
      <c r="A5900" s="9" t="s">
        <v>526</v>
      </c>
      <c r="B5900" s="9" t="s">
        <v>527</v>
      </c>
      <c r="C5900" s="12" t="s">
        <v>12443</v>
      </c>
      <c r="D5900" s="5" t="s">
        <v>6706</v>
      </c>
      <c r="E5900" s="9" t="s">
        <v>6706</v>
      </c>
      <c r="F5900" s="5" t="s">
        <v>529</v>
      </c>
      <c r="G5900" s="5" t="s">
        <v>4</v>
      </c>
      <c r="H5900" s="5" t="s">
        <v>6709</v>
      </c>
      <c r="I5900" s="4" t="s">
        <v>6710</v>
      </c>
      <c r="J5900" s="5" t="s">
        <v>4</v>
      </c>
      <c r="K5900" s="5" t="s">
        <v>4</v>
      </c>
      <c r="L5900" s="5" t="s">
        <v>4</v>
      </c>
      <c r="M5900" s="5" t="s">
        <v>5</v>
      </c>
      <c r="N5900" s="5" t="s">
        <v>6707</v>
      </c>
      <c r="O5900" s="18">
        <v>44392</v>
      </c>
      <c r="P5900" s="5" t="s">
        <v>6708</v>
      </c>
      <c r="Q5900" s="19">
        <v>3171.7</v>
      </c>
      <c r="R5900" s="19">
        <v>3171.7</v>
      </c>
      <c r="S5900" s="19">
        <v>0</v>
      </c>
      <c r="T5900" s="19">
        <v>0</v>
      </c>
    </row>
    <row r="5901" spans="1:20" ht="29" outlineLevel="4" x14ac:dyDescent="0.35">
      <c r="A5901" s="9" t="s">
        <v>526</v>
      </c>
      <c r="B5901" s="9" t="s">
        <v>527</v>
      </c>
      <c r="C5901" s="12" t="s">
        <v>12443</v>
      </c>
      <c r="D5901" s="5" t="s">
        <v>6706</v>
      </c>
      <c r="E5901" s="9" t="s">
        <v>6706</v>
      </c>
      <c r="F5901" s="5" t="s">
        <v>529</v>
      </c>
      <c r="G5901" s="5" t="s">
        <v>4</v>
      </c>
      <c r="H5901" s="5" t="s">
        <v>6709</v>
      </c>
      <c r="I5901" s="4" t="s">
        <v>6710</v>
      </c>
      <c r="J5901" s="5" t="s">
        <v>4</v>
      </c>
      <c r="K5901" s="5" t="s">
        <v>4</v>
      </c>
      <c r="L5901" s="5" t="s">
        <v>4</v>
      </c>
      <c r="M5901" s="5" t="s">
        <v>5</v>
      </c>
      <c r="N5901" s="5" t="s">
        <v>6711</v>
      </c>
      <c r="O5901" s="18">
        <v>44420</v>
      </c>
      <c r="P5901" s="5" t="s">
        <v>6712</v>
      </c>
      <c r="Q5901" s="19">
        <v>2217.4299999999998</v>
      </c>
      <c r="R5901" s="19">
        <v>2217.4299999999998</v>
      </c>
      <c r="S5901" s="19">
        <v>0</v>
      </c>
      <c r="T5901" s="19">
        <v>0</v>
      </c>
    </row>
    <row r="5902" spans="1:20" ht="29" outlineLevel="4" x14ac:dyDescent="0.35">
      <c r="A5902" s="9" t="s">
        <v>526</v>
      </c>
      <c r="B5902" s="9" t="s">
        <v>527</v>
      </c>
      <c r="C5902" s="12" t="s">
        <v>12443</v>
      </c>
      <c r="D5902" s="5" t="s">
        <v>6706</v>
      </c>
      <c r="E5902" s="9" t="s">
        <v>6706</v>
      </c>
      <c r="F5902" s="5" t="s">
        <v>529</v>
      </c>
      <c r="G5902" s="5" t="s">
        <v>4</v>
      </c>
      <c r="H5902" s="5" t="s">
        <v>6709</v>
      </c>
      <c r="I5902" s="4" t="s">
        <v>6710</v>
      </c>
      <c r="J5902" s="5" t="s">
        <v>4</v>
      </c>
      <c r="K5902" s="5" t="s">
        <v>4</v>
      </c>
      <c r="L5902" s="5" t="s">
        <v>4</v>
      </c>
      <c r="M5902" s="5" t="s">
        <v>5</v>
      </c>
      <c r="N5902" s="5" t="s">
        <v>6713</v>
      </c>
      <c r="O5902" s="18">
        <v>44427</v>
      </c>
      <c r="P5902" s="5" t="s">
        <v>6714</v>
      </c>
      <c r="Q5902" s="19">
        <v>2165.0500000000002</v>
      </c>
      <c r="R5902" s="19">
        <v>2165.0500000000002</v>
      </c>
      <c r="S5902" s="19">
        <v>0</v>
      </c>
      <c r="T5902" s="19">
        <v>0</v>
      </c>
    </row>
    <row r="5903" spans="1:20" ht="29" outlineLevel="4" x14ac:dyDescent="0.35">
      <c r="A5903" s="9" t="s">
        <v>526</v>
      </c>
      <c r="B5903" s="9" t="s">
        <v>527</v>
      </c>
      <c r="C5903" s="12" t="s">
        <v>12443</v>
      </c>
      <c r="D5903" s="5" t="s">
        <v>6706</v>
      </c>
      <c r="E5903" s="9" t="s">
        <v>6706</v>
      </c>
      <c r="F5903" s="5" t="s">
        <v>529</v>
      </c>
      <c r="G5903" s="5" t="s">
        <v>4</v>
      </c>
      <c r="H5903" s="5" t="s">
        <v>6709</v>
      </c>
      <c r="I5903" s="4" t="s">
        <v>6710</v>
      </c>
      <c r="J5903" s="5" t="s">
        <v>4</v>
      </c>
      <c r="K5903" s="5" t="s">
        <v>4</v>
      </c>
      <c r="L5903" s="5" t="s">
        <v>4</v>
      </c>
      <c r="M5903" s="5" t="s">
        <v>5</v>
      </c>
      <c r="N5903" s="5" t="s">
        <v>6715</v>
      </c>
      <c r="O5903" s="18">
        <v>44455</v>
      </c>
      <c r="P5903" s="5" t="s">
        <v>6716</v>
      </c>
      <c r="Q5903" s="19">
        <v>2589.81</v>
      </c>
      <c r="R5903" s="19">
        <v>2589.81</v>
      </c>
      <c r="S5903" s="19">
        <v>0</v>
      </c>
      <c r="T5903" s="19">
        <v>0</v>
      </c>
    </row>
    <row r="5904" spans="1:20" ht="29" outlineLevel="4" x14ac:dyDescent="0.35">
      <c r="A5904" s="9" t="s">
        <v>526</v>
      </c>
      <c r="B5904" s="9" t="s">
        <v>527</v>
      </c>
      <c r="C5904" s="12" t="s">
        <v>12443</v>
      </c>
      <c r="D5904" s="5" t="s">
        <v>6706</v>
      </c>
      <c r="E5904" s="9" t="s">
        <v>6706</v>
      </c>
      <c r="F5904" s="5" t="s">
        <v>529</v>
      </c>
      <c r="G5904" s="5" t="s">
        <v>4</v>
      </c>
      <c r="H5904" s="5" t="s">
        <v>6709</v>
      </c>
      <c r="I5904" s="4" t="s">
        <v>6710</v>
      </c>
      <c r="J5904" s="5" t="s">
        <v>4</v>
      </c>
      <c r="K5904" s="5" t="s">
        <v>4</v>
      </c>
      <c r="L5904" s="5" t="s">
        <v>4</v>
      </c>
      <c r="M5904" s="5" t="s">
        <v>5</v>
      </c>
      <c r="N5904" s="5" t="s">
        <v>6717</v>
      </c>
      <c r="O5904" s="18">
        <v>44481</v>
      </c>
      <c r="P5904" s="5" t="s">
        <v>6718</v>
      </c>
      <c r="Q5904" s="19">
        <v>2493.3000000000002</v>
      </c>
      <c r="R5904" s="19">
        <v>2493.3000000000002</v>
      </c>
      <c r="S5904" s="19">
        <v>0</v>
      </c>
      <c r="T5904" s="19">
        <v>0</v>
      </c>
    </row>
    <row r="5905" spans="1:20" ht="29" outlineLevel="4" x14ac:dyDescent="0.35">
      <c r="A5905" s="9" t="s">
        <v>526</v>
      </c>
      <c r="B5905" s="9" t="s">
        <v>527</v>
      </c>
      <c r="C5905" s="12" t="s">
        <v>12443</v>
      </c>
      <c r="D5905" s="5" t="s">
        <v>6706</v>
      </c>
      <c r="E5905" s="9" t="s">
        <v>6706</v>
      </c>
      <c r="F5905" s="5" t="s">
        <v>529</v>
      </c>
      <c r="G5905" s="5" t="s">
        <v>4</v>
      </c>
      <c r="H5905" s="5" t="s">
        <v>6709</v>
      </c>
      <c r="I5905" s="4" t="s">
        <v>6710</v>
      </c>
      <c r="J5905" s="5" t="s">
        <v>4</v>
      </c>
      <c r="K5905" s="5" t="s">
        <v>4</v>
      </c>
      <c r="L5905" s="5" t="s">
        <v>4</v>
      </c>
      <c r="M5905" s="5" t="s">
        <v>5</v>
      </c>
      <c r="N5905" s="5" t="s">
        <v>6719</v>
      </c>
      <c r="O5905" s="18">
        <v>44497</v>
      </c>
      <c r="P5905" s="5" t="s">
        <v>6720</v>
      </c>
      <c r="Q5905" s="19">
        <v>7701.48</v>
      </c>
      <c r="R5905" s="19">
        <v>7701.48</v>
      </c>
      <c r="S5905" s="19">
        <v>0</v>
      </c>
      <c r="T5905" s="19">
        <v>0</v>
      </c>
    </row>
    <row r="5906" spans="1:20" outlineLevel="3" x14ac:dyDescent="0.35">
      <c r="H5906" s="1" t="s">
        <v>12026</v>
      </c>
      <c r="O5906" s="18"/>
      <c r="Q5906" s="19">
        <f>SUBTOTAL(9,Q5900:Q5905)</f>
        <v>20338.77</v>
      </c>
      <c r="R5906" s="19">
        <f>SUBTOTAL(9,R5900:R5905)</f>
        <v>20338.77</v>
      </c>
      <c r="S5906" s="19">
        <f>SUBTOTAL(9,S5900:S5905)</f>
        <v>0</v>
      </c>
      <c r="T5906" s="19">
        <f>SUBTOTAL(9,T5900:T5905)</f>
        <v>0</v>
      </c>
    </row>
    <row r="5907" spans="1:20" ht="29" outlineLevel="4" x14ac:dyDescent="0.35">
      <c r="A5907" s="9" t="s">
        <v>526</v>
      </c>
      <c r="B5907" s="9" t="s">
        <v>527</v>
      </c>
      <c r="C5907" s="12" t="s">
        <v>12443</v>
      </c>
      <c r="D5907" s="5" t="s">
        <v>6706</v>
      </c>
      <c r="E5907" s="9" t="s">
        <v>6706</v>
      </c>
      <c r="F5907" s="5" t="s">
        <v>529</v>
      </c>
      <c r="G5907" s="5" t="s">
        <v>4</v>
      </c>
      <c r="H5907" s="5" t="s">
        <v>6723</v>
      </c>
      <c r="I5907" s="4" t="s">
        <v>6724</v>
      </c>
      <c r="J5907" s="5" t="s">
        <v>4</v>
      </c>
      <c r="K5907" s="5" t="s">
        <v>4</v>
      </c>
      <c r="L5907" s="5" t="s">
        <v>4</v>
      </c>
      <c r="M5907" s="5" t="s">
        <v>5</v>
      </c>
      <c r="N5907" s="5" t="s">
        <v>6721</v>
      </c>
      <c r="O5907" s="18">
        <v>44552</v>
      </c>
      <c r="P5907" s="5" t="s">
        <v>6722</v>
      </c>
      <c r="Q5907" s="19">
        <v>4714.58</v>
      </c>
      <c r="R5907" s="19">
        <v>4714.58</v>
      </c>
      <c r="S5907" s="19">
        <v>0</v>
      </c>
      <c r="T5907" s="19">
        <v>0</v>
      </c>
    </row>
    <row r="5908" spans="1:20" ht="29" outlineLevel="4" x14ac:dyDescent="0.35">
      <c r="A5908" s="9" t="s">
        <v>526</v>
      </c>
      <c r="B5908" s="9" t="s">
        <v>527</v>
      </c>
      <c r="C5908" s="12" t="s">
        <v>12443</v>
      </c>
      <c r="D5908" s="5" t="s">
        <v>6706</v>
      </c>
      <c r="E5908" s="9" t="s">
        <v>6706</v>
      </c>
      <c r="F5908" s="5" t="s">
        <v>529</v>
      </c>
      <c r="G5908" s="5" t="s">
        <v>4</v>
      </c>
      <c r="H5908" s="5" t="s">
        <v>6723</v>
      </c>
      <c r="I5908" s="4" t="s">
        <v>6724</v>
      </c>
      <c r="J5908" s="5" t="s">
        <v>4</v>
      </c>
      <c r="K5908" s="5" t="s">
        <v>4</v>
      </c>
      <c r="L5908" s="5" t="s">
        <v>4</v>
      </c>
      <c r="M5908" s="5" t="s">
        <v>5</v>
      </c>
      <c r="N5908" s="5" t="s">
        <v>6725</v>
      </c>
      <c r="O5908" s="18">
        <v>44588</v>
      </c>
      <c r="P5908" s="5" t="s">
        <v>6726</v>
      </c>
      <c r="Q5908" s="19">
        <v>2598.06</v>
      </c>
      <c r="R5908" s="19">
        <v>2598.06</v>
      </c>
      <c r="S5908" s="19">
        <v>0</v>
      </c>
      <c r="T5908" s="19">
        <v>0</v>
      </c>
    </row>
    <row r="5909" spans="1:20" ht="29" outlineLevel="4" x14ac:dyDescent="0.35">
      <c r="A5909" s="9" t="s">
        <v>526</v>
      </c>
      <c r="B5909" s="9" t="s">
        <v>527</v>
      </c>
      <c r="C5909" s="12" t="s">
        <v>12443</v>
      </c>
      <c r="D5909" s="5" t="s">
        <v>6706</v>
      </c>
      <c r="E5909" s="9" t="s">
        <v>6706</v>
      </c>
      <c r="F5909" s="5" t="s">
        <v>529</v>
      </c>
      <c r="G5909" s="5" t="s">
        <v>4</v>
      </c>
      <c r="H5909" s="5" t="s">
        <v>6723</v>
      </c>
      <c r="I5909" s="4" t="s">
        <v>6724</v>
      </c>
      <c r="J5909" s="5" t="s">
        <v>4</v>
      </c>
      <c r="K5909" s="5" t="s">
        <v>4</v>
      </c>
      <c r="L5909" s="5" t="s">
        <v>4</v>
      </c>
      <c r="M5909" s="5" t="s">
        <v>5</v>
      </c>
      <c r="N5909" s="5" t="s">
        <v>6727</v>
      </c>
      <c r="O5909" s="18">
        <v>44620</v>
      </c>
      <c r="P5909" s="5" t="s">
        <v>6728</v>
      </c>
      <c r="Q5909" s="19">
        <v>2758.06</v>
      </c>
      <c r="R5909" s="19">
        <v>2758.06</v>
      </c>
      <c r="S5909" s="19">
        <v>0</v>
      </c>
      <c r="T5909" s="19">
        <v>0</v>
      </c>
    </row>
    <row r="5910" spans="1:20" ht="29" outlineLevel="4" x14ac:dyDescent="0.35">
      <c r="A5910" s="9" t="s">
        <v>526</v>
      </c>
      <c r="B5910" s="9" t="s">
        <v>527</v>
      </c>
      <c r="C5910" s="12" t="s">
        <v>12443</v>
      </c>
      <c r="D5910" s="5" t="s">
        <v>6706</v>
      </c>
      <c r="E5910" s="9" t="s">
        <v>6706</v>
      </c>
      <c r="F5910" s="5" t="s">
        <v>529</v>
      </c>
      <c r="G5910" s="5" t="s">
        <v>4</v>
      </c>
      <c r="H5910" s="5" t="s">
        <v>6723</v>
      </c>
      <c r="I5910" s="4" t="s">
        <v>6724</v>
      </c>
      <c r="J5910" s="5" t="s">
        <v>4</v>
      </c>
      <c r="K5910" s="5" t="s">
        <v>4</v>
      </c>
      <c r="L5910" s="5" t="s">
        <v>4</v>
      </c>
      <c r="M5910" s="5" t="s">
        <v>5</v>
      </c>
      <c r="N5910" s="5" t="s">
        <v>6729</v>
      </c>
      <c r="O5910" s="18">
        <v>44644</v>
      </c>
      <c r="P5910" s="5" t="s">
        <v>6730</v>
      </c>
      <c r="Q5910" s="19">
        <v>2915.18</v>
      </c>
      <c r="R5910" s="19">
        <v>2915.18</v>
      </c>
      <c r="S5910" s="19">
        <v>0</v>
      </c>
      <c r="T5910" s="19">
        <v>0</v>
      </c>
    </row>
    <row r="5911" spans="1:20" ht="29" outlineLevel="4" x14ac:dyDescent="0.35">
      <c r="A5911" s="9" t="s">
        <v>526</v>
      </c>
      <c r="B5911" s="9" t="s">
        <v>527</v>
      </c>
      <c r="C5911" s="12" t="s">
        <v>12443</v>
      </c>
      <c r="D5911" s="5" t="s">
        <v>6706</v>
      </c>
      <c r="E5911" s="9" t="s">
        <v>6706</v>
      </c>
      <c r="F5911" s="5" t="s">
        <v>529</v>
      </c>
      <c r="G5911" s="5" t="s">
        <v>4</v>
      </c>
      <c r="H5911" s="5" t="s">
        <v>6723</v>
      </c>
      <c r="I5911" s="4" t="s">
        <v>6724</v>
      </c>
      <c r="J5911" s="5" t="s">
        <v>4</v>
      </c>
      <c r="K5911" s="5" t="s">
        <v>4</v>
      </c>
      <c r="L5911" s="5" t="s">
        <v>4</v>
      </c>
      <c r="M5911" s="5" t="s">
        <v>5</v>
      </c>
      <c r="N5911" s="5" t="s">
        <v>6731</v>
      </c>
      <c r="O5911" s="18">
        <v>44665</v>
      </c>
      <c r="P5911" s="5" t="s">
        <v>6732</v>
      </c>
      <c r="Q5911" s="19">
        <v>2730.43</v>
      </c>
      <c r="R5911" s="19">
        <v>2730.43</v>
      </c>
      <c r="S5911" s="19">
        <v>0</v>
      </c>
      <c r="T5911" s="19">
        <v>0</v>
      </c>
    </row>
    <row r="5912" spans="1:20" ht="29" outlineLevel="4" x14ac:dyDescent="0.35">
      <c r="A5912" s="9" t="s">
        <v>526</v>
      </c>
      <c r="B5912" s="9" t="s">
        <v>527</v>
      </c>
      <c r="C5912" s="12" t="s">
        <v>12443</v>
      </c>
      <c r="D5912" s="5" t="s">
        <v>6706</v>
      </c>
      <c r="E5912" s="9" t="s">
        <v>6706</v>
      </c>
      <c r="F5912" s="5" t="s">
        <v>529</v>
      </c>
      <c r="G5912" s="5" t="s">
        <v>4</v>
      </c>
      <c r="H5912" s="5" t="s">
        <v>6723</v>
      </c>
      <c r="I5912" s="4" t="s">
        <v>6724</v>
      </c>
      <c r="J5912" s="5" t="s">
        <v>4</v>
      </c>
      <c r="K5912" s="5" t="s">
        <v>4</v>
      </c>
      <c r="L5912" s="5" t="s">
        <v>4</v>
      </c>
      <c r="M5912" s="5" t="s">
        <v>5</v>
      </c>
      <c r="N5912" s="5" t="s">
        <v>6733</v>
      </c>
      <c r="O5912" s="18">
        <v>44718</v>
      </c>
      <c r="P5912" s="5" t="s">
        <v>6734</v>
      </c>
      <c r="Q5912" s="19">
        <v>2959.31</v>
      </c>
      <c r="R5912" s="19">
        <v>2959.31</v>
      </c>
      <c r="S5912" s="19">
        <v>0</v>
      </c>
      <c r="T5912" s="19">
        <v>0</v>
      </c>
    </row>
    <row r="5913" spans="1:20" outlineLevel="3" x14ac:dyDescent="0.35">
      <c r="H5913" s="1" t="s">
        <v>12027</v>
      </c>
      <c r="O5913" s="18"/>
      <c r="Q5913" s="19">
        <f>SUBTOTAL(9,Q5907:Q5912)</f>
        <v>18675.62</v>
      </c>
      <c r="R5913" s="19">
        <f>SUBTOTAL(9,R5907:R5912)</f>
        <v>18675.62</v>
      </c>
      <c r="S5913" s="19">
        <f>SUBTOTAL(9,S5907:S5912)</f>
        <v>0</v>
      </c>
      <c r="T5913" s="19">
        <f>SUBTOTAL(9,T5907:T5912)</f>
        <v>0</v>
      </c>
    </row>
    <row r="5914" spans="1:20" outlineLevel="2" x14ac:dyDescent="0.35">
      <c r="C5914" s="11" t="s">
        <v>12444</v>
      </c>
      <c r="O5914" s="18"/>
      <c r="Q5914" s="19">
        <f>SUBTOTAL(9,Q5900:Q5912)</f>
        <v>39014.39</v>
      </c>
      <c r="R5914" s="19">
        <f>SUBTOTAL(9,R5900:R5912)</f>
        <v>39014.39</v>
      </c>
      <c r="S5914" s="19">
        <f>SUBTOTAL(9,S5900:S5912)</f>
        <v>0</v>
      </c>
      <c r="T5914" s="19">
        <f>SUBTOTAL(9,T5900:T5912)</f>
        <v>0</v>
      </c>
    </row>
    <row r="5915" spans="1:20" ht="29" outlineLevel="4" x14ac:dyDescent="0.35">
      <c r="A5915" s="9" t="s">
        <v>37</v>
      </c>
      <c r="B5915" s="9" t="s">
        <v>38</v>
      </c>
      <c r="C5915" s="12" t="s">
        <v>6735</v>
      </c>
      <c r="D5915" s="5" t="s">
        <v>6736</v>
      </c>
      <c r="E5915" s="9" t="s">
        <v>6736</v>
      </c>
      <c r="F5915" s="5" t="s">
        <v>49</v>
      </c>
      <c r="G5915" s="5" t="s">
        <v>4</v>
      </c>
      <c r="H5915" s="5" t="s">
        <v>6739</v>
      </c>
      <c r="I5915" s="4" t="s">
        <v>6740</v>
      </c>
      <c r="J5915" s="5" t="s">
        <v>4</v>
      </c>
      <c r="K5915" s="5" t="s">
        <v>4</v>
      </c>
      <c r="L5915" s="5" t="s">
        <v>4</v>
      </c>
      <c r="M5915" s="5" t="s">
        <v>5</v>
      </c>
      <c r="N5915" s="5" t="s">
        <v>6737</v>
      </c>
      <c r="O5915" s="18">
        <v>44585</v>
      </c>
      <c r="P5915" s="5" t="s">
        <v>6738</v>
      </c>
      <c r="Q5915" s="19">
        <v>151565</v>
      </c>
      <c r="R5915" s="19">
        <v>151565</v>
      </c>
      <c r="S5915" s="19">
        <v>0</v>
      </c>
      <c r="T5915" s="19">
        <v>0</v>
      </c>
    </row>
    <row r="5916" spans="1:20" outlineLevel="3" x14ac:dyDescent="0.35">
      <c r="H5916" s="1" t="s">
        <v>12028</v>
      </c>
      <c r="O5916" s="18"/>
      <c r="Q5916" s="19">
        <f>SUBTOTAL(9,Q5915:Q5915)</f>
        <v>151565</v>
      </c>
      <c r="R5916" s="19">
        <f>SUBTOTAL(9,R5915:R5915)</f>
        <v>151565</v>
      </c>
      <c r="S5916" s="19">
        <f>SUBTOTAL(9,S5915:S5915)</f>
        <v>0</v>
      </c>
      <c r="T5916" s="19">
        <f>SUBTOTAL(9,T5915:T5915)</f>
        <v>0</v>
      </c>
    </row>
    <row r="5917" spans="1:20" outlineLevel="2" x14ac:dyDescent="0.35">
      <c r="C5917" s="11" t="s">
        <v>10441</v>
      </c>
      <c r="O5917" s="18"/>
      <c r="Q5917" s="19">
        <f>SUBTOTAL(9,Q5915:Q5915)</f>
        <v>151565</v>
      </c>
      <c r="R5917" s="19">
        <f>SUBTOTAL(9,R5915:R5915)</f>
        <v>151565</v>
      </c>
      <c r="S5917" s="19">
        <f>SUBTOTAL(9,S5915:S5915)</f>
        <v>0</v>
      </c>
      <c r="T5917" s="19">
        <f>SUBTOTAL(9,T5915:T5915)</f>
        <v>0</v>
      </c>
    </row>
    <row r="5918" spans="1:20" ht="29" outlineLevel="4" x14ac:dyDescent="0.35">
      <c r="A5918" s="9" t="s">
        <v>97</v>
      </c>
      <c r="B5918" s="9" t="s">
        <v>98</v>
      </c>
      <c r="C5918" s="12" t="s">
        <v>12445</v>
      </c>
      <c r="D5918" s="5" t="s">
        <v>6741</v>
      </c>
      <c r="E5918" s="9" t="s">
        <v>6741</v>
      </c>
      <c r="F5918" s="5" t="s">
        <v>4</v>
      </c>
      <c r="G5918" s="5" t="s">
        <v>800</v>
      </c>
      <c r="H5918" s="5" t="s">
        <v>798</v>
      </c>
      <c r="I5918" s="4" t="s">
        <v>799</v>
      </c>
      <c r="J5918" s="5" t="s">
        <v>6742</v>
      </c>
      <c r="K5918" s="5" t="s">
        <v>4</v>
      </c>
      <c r="L5918" s="5" t="s">
        <v>4</v>
      </c>
      <c r="M5918" s="5" t="s">
        <v>5</v>
      </c>
      <c r="N5918" s="5" t="s">
        <v>6743</v>
      </c>
      <c r="O5918" s="18">
        <v>44567</v>
      </c>
      <c r="P5918" s="5" t="s">
        <v>7</v>
      </c>
      <c r="Q5918" s="19">
        <v>35714.25</v>
      </c>
      <c r="R5918" s="19">
        <v>0</v>
      </c>
      <c r="S5918" s="19">
        <v>35714.25</v>
      </c>
      <c r="T5918" s="19">
        <v>0</v>
      </c>
    </row>
    <row r="5919" spans="1:20" ht="29" outlineLevel="4" x14ac:dyDescent="0.35">
      <c r="A5919" s="9" t="s">
        <v>97</v>
      </c>
      <c r="B5919" s="9" t="s">
        <v>98</v>
      </c>
      <c r="C5919" s="12" t="s">
        <v>12445</v>
      </c>
      <c r="D5919" s="5" t="s">
        <v>6741</v>
      </c>
      <c r="E5919" s="9" t="s">
        <v>6741</v>
      </c>
      <c r="F5919" s="5" t="s">
        <v>4</v>
      </c>
      <c r="G5919" s="5" t="s">
        <v>800</v>
      </c>
      <c r="H5919" s="5" t="s">
        <v>798</v>
      </c>
      <c r="I5919" s="4" t="s">
        <v>799</v>
      </c>
      <c r="J5919" s="5" t="s">
        <v>6742</v>
      </c>
      <c r="K5919" s="5" t="s">
        <v>4</v>
      </c>
      <c r="L5919" s="5" t="s">
        <v>4</v>
      </c>
      <c r="M5919" s="5" t="s">
        <v>5</v>
      </c>
      <c r="N5919" s="5" t="s">
        <v>6744</v>
      </c>
      <c r="O5919" s="18">
        <v>44390</v>
      </c>
      <c r="P5919" s="5" t="s">
        <v>7</v>
      </c>
      <c r="Q5919" s="19">
        <v>35714.25</v>
      </c>
      <c r="R5919" s="19">
        <v>0</v>
      </c>
      <c r="S5919" s="19">
        <v>35714.25</v>
      </c>
      <c r="T5919" s="19">
        <v>0</v>
      </c>
    </row>
    <row r="5920" spans="1:20" ht="29" outlineLevel="4" x14ac:dyDescent="0.35">
      <c r="A5920" s="9" t="s">
        <v>97</v>
      </c>
      <c r="B5920" s="9" t="s">
        <v>98</v>
      </c>
      <c r="C5920" s="12" t="s">
        <v>12445</v>
      </c>
      <c r="D5920" s="5" t="s">
        <v>6741</v>
      </c>
      <c r="E5920" s="9" t="s">
        <v>6741</v>
      </c>
      <c r="F5920" s="5" t="s">
        <v>4</v>
      </c>
      <c r="G5920" s="5" t="s">
        <v>800</v>
      </c>
      <c r="H5920" s="5" t="s">
        <v>798</v>
      </c>
      <c r="I5920" s="4" t="s">
        <v>799</v>
      </c>
      <c r="J5920" s="5" t="s">
        <v>6742</v>
      </c>
      <c r="K5920" s="5" t="s">
        <v>4</v>
      </c>
      <c r="L5920" s="5" t="s">
        <v>4</v>
      </c>
      <c r="M5920" s="5" t="s">
        <v>5</v>
      </c>
      <c r="N5920" s="5" t="s">
        <v>6745</v>
      </c>
      <c r="O5920" s="18">
        <v>44480</v>
      </c>
      <c r="P5920" s="5" t="s">
        <v>7</v>
      </c>
      <c r="Q5920" s="19">
        <v>35714.25</v>
      </c>
      <c r="R5920" s="19">
        <v>0</v>
      </c>
      <c r="S5920" s="19">
        <v>35714.25</v>
      </c>
      <c r="T5920" s="19">
        <v>0</v>
      </c>
    </row>
    <row r="5921" spans="1:20" ht="29" outlineLevel="4" x14ac:dyDescent="0.35">
      <c r="A5921" s="9" t="s">
        <v>97</v>
      </c>
      <c r="B5921" s="9" t="s">
        <v>98</v>
      </c>
      <c r="C5921" s="12" t="s">
        <v>12445</v>
      </c>
      <c r="D5921" s="5" t="s">
        <v>6741</v>
      </c>
      <c r="E5921" s="9" t="s">
        <v>6741</v>
      </c>
      <c r="F5921" s="5" t="s">
        <v>4</v>
      </c>
      <c r="G5921" s="5" t="s">
        <v>800</v>
      </c>
      <c r="H5921" s="5" t="s">
        <v>798</v>
      </c>
      <c r="I5921" s="4" t="s">
        <v>799</v>
      </c>
      <c r="J5921" s="5" t="s">
        <v>6742</v>
      </c>
      <c r="K5921" s="5" t="s">
        <v>4</v>
      </c>
      <c r="L5921" s="5" t="s">
        <v>4</v>
      </c>
      <c r="M5921" s="5" t="s">
        <v>5</v>
      </c>
      <c r="N5921" s="5" t="s">
        <v>6746</v>
      </c>
      <c r="O5921" s="18">
        <v>44665</v>
      </c>
      <c r="P5921" s="5" t="s">
        <v>7</v>
      </c>
      <c r="Q5921" s="19">
        <v>35714.25</v>
      </c>
      <c r="R5921" s="19">
        <v>0</v>
      </c>
      <c r="S5921" s="19">
        <v>35714.25</v>
      </c>
      <c r="T5921" s="19">
        <v>0</v>
      </c>
    </row>
    <row r="5922" spans="1:20" outlineLevel="3" x14ac:dyDescent="0.35">
      <c r="H5922" s="1" t="s">
        <v>11064</v>
      </c>
      <c r="O5922" s="18"/>
      <c r="Q5922" s="19">
        <f>SUBTOTAL(9,Q5918:Q5921)</f>
        <v>142857</v>
      </c>
      <c r="R5922" s="19">
        <f>SUBTOTAL(9,R5918:R5921)</f>
        <v>0</v>
      </c>
      <c r="S5922" s="19">
        <f>SUBTOTAL(9,S5918:S5921)</f>
        <v>142857</v>
      </c>
      <c r="T5922" s="19">
        <f>SUBTOTAL(9,T5918:T5921)</f>
        <v>0</v>
      </c>
    </row>
    <row r="5923" spans="1:20" outlineLevel="2" x14ac:dyDescent="0.35">
      <c r="C5923" s="11" t="s">
        <v>12446</v>
      </c>
      <c r="O5923" s="18"/>
      <c r="Q5923" s="19">
        <f>SUBTOTAL(9,Q5918:Q5921)</f>
        <v>142857</v>
      </c>
      <c r="R5923" s="19">
        <f>SUBTOTAL(9,R5918:R5921)</f>
        <v>0</v>
      </c>
      <c r="S5923" s="19">
        <f>SUBTOTAL(9,S5918:S5921)</f>
        <v>142857</v>
      </c>
      <c r="T5923" s="19">
        <f>SUBTOTAL(9,T5918:T5921)</f>
        <v>0</v>
      </c>
    </row>
    <row r="5924" spans="1:20" outlineLevel="4" x14ac:dyDescent="0.35">
      <c r="A5924" s="9" t="s">
        <v>150</v>
      </c>
      <c r="B5924" s="9" t="s">
        <v>151</v>
      </c>
      <c r="C5924" s="12" t="s">
        <v>12447</v>
      </c>
      <c r="D5924" s="5" t="s">
        <v>6747</v>
      </c>
      <c r="E5924" s="9" t="s">
        <v>6747</v>
      </c>
      <c r="F5924" s="5" t="s">
        <v>12474</v>
      </c>
      <c r="G5924" s="5" t="s">
        <v>4</v>
      </c>
      <c r="H5924" s="5" t="s">
        <v>6750</v>
      </c>
      <c r="I5924" s="4" t="s">
        <v>12707</v>
      </c>
      <c r="J5924" s="5" t="s">
        <v>6748</v>
      </c>
      <c r="K5924" s="5" t="s">
        <v>4</v>
      </c>
      <c r="L5924" s="5" t="s">
        <v>4</v>
      </c>
      <c r="M5924" s="5" t="s">
        <v>5</v>
      </c>
      <c r="N5924" s="5" t="s">
        <v>6749</v>
      </c>
      <c r="O5924" s="18">
        <v>44467</v>
      </c>
      <c r="P5924" s="5" t="s">
        <v>7</v>
      </c>
      <c r="Q5924" s="19">
        <v>28388.12</v>
      </c>
      <c r="R5924" s="19">
        <v>28388.12</v>
      </c>
      <c r="S5924" s="19">
        <v>0</v>
      </c>
      <c r="T5924" s="19">
        <v>0</v>
      </c>
    </row>
    <row r="5925" spans="1:20" outlineLevel="4" x14ac:dyDescent="0.35">
      <c r="A5925" s="9" t="s">
        <v>150</v>
      </c>
      <c r="B5925" s="9" t="s">
        <v>151</v>
      </c>
      <c r="C5925" s="12" t="s">
        <v>12447</v>
      </c>
      <c r="D5925" s="5" t="s">
        <v>6747</v>
      </c>
      <c r="E5925" s="9" t="s">
        <v>6747</v>
      </c>
      <c r="F5925" s="5" t="s">
        <v>12474</v>
      </c>
      <c r="G5925" s="5" t="s">
        <v>4</v>
      </c>
      <c r="H5925" s="5" t="s">
        <v>6750</v>
      </c>
      <c r="I5925" s="4" t="s">
        <v>12706</v>
      </c>
      <c r="J5925" s="5" t="s">
        <v>6748</v>
      </c>
      <c r="K5925" s="5" t="s">
        <v>4</v>
      </c>
      <c r="L5925" s="5" t="s">
        <v>4</v>
      </c>
      <c r="M5925" s="5" t="s">
        <v>5</v>
      </c>
      <c r="N5925" s="5" t="s">
        <v>6751</v>
      </c>
      <c r="O5925" s="18">
        <v>44502</v>
      </c>
      <c r="P5925" s="5" t="s">
        <v>7</v>
      </c>
      <c r="Q5925" s="19">
        <v>-2049.19</v>
      </c>
      <c r="R5925" s="19">
        <v>-2049.19</v>
      </c>
      <c r="S5925" s="19">
        <v>0</v>
      </c>
      <c r="T5925" s="19">
        <v>0</v>
      </c>
    </row>
    <row r="5926" spans="1:20" outlineLevel="3" x14ac:dyDescent="0.35">
      <c r="H5926" s="1" t="s">
        <v>12029</v>
      </c>
      <c r="O5926" s="18"/>
      <c r="Q5926" s="19">
        <f>SUBTOTAL(9,Q5924:Q5925)</f>
        <v>26338.93</v>
      </c>
      <c r="R5926" s="19">
        <f>SUBTOTAL(9,R5924:R5925)</f>
        <v>26338.93</v>
      </c>
      <c r="S5926" s="19">
        <f>SUBTOTAL(9,S5924:S5925)</f>
        <v>0</v>
      </c>
      <c r="T5926" s="19">
        <f>SUBTOTAL(9,T5924:T5925)</f>
        <v>0</v>
      </c>
    </row>
    <row r="5927" spans="1:20" outlineLevel="4" x14ac:dyDescent="0.35">
      <c r="A5927" s="9" t="s">
        <v>150</v>
      </c>
      <c r="B5927" s="9" t="s">
        <v>151</v>
      </c>
      <c r="C5927" s="12" t="s">
        <v>12447</v>
      </c>
      <c r="D5927" s="5" t="s">
        <v>6747</v>
      </c>
      <c r="E5927" s="9" t="s">
        <v>6747</v>
      </c>
      <c r="F5927" s="5" t="s">
        <v>12474</v>
      </c>
      <c r="G5927" s="5" t="s">
        <v>4</v>
      </c>
      <c r="H5927" s="5" t="s">
        <v>6754</v>
      </c>
      <c r="I5927" s="4" t="s">
        <v>12707</v>
      </c>
      <c r="J5927" s="5" t="s">
        <v>6752</v>
      </c>
      <c r="K5927" s="5" t="s">
        <v>4</v>
      </c>
      <c r="L5927" s="5" t="s">
        <v>4</v>
      </c>
      <c r="M5927" s="5" t="s">
        <v>5</v>
      </c>
      <c r="N5927" s="5" t="s">
        <v>6753</v>
      </c>
      <c r="O5927" s="18">
        <v>44586</v>
      </c>
      <c r="P5927" s="5" t="s">
        <v>7</v>
      </c>
      <c r="Q5927" s="19">
        <v>21693.46</v>
      </c>
      <c r="R5927" s="19">
        <v>21693.46</v>
      </c>
      <c r="S5927" s="19">
        <v>0</v>
      </c>
      <c r="T5927" s="19">
        <v>0</v>
      </c>
    </row>
    <row r="5928" spans="1:20" outlineLevel="4" x14ac:dyDescent="0.35">
      <c r="A5928" s="9" t="s">
        <v>150</v>
      </c>
      <c r="B5928" s="9" t="s">
        <v>151</v>
      </c>
      <c r="C5928" s="12" t="s">
        <v>12447</v>
      </c>
      <c r="D5928" s="5" t="s">
        <v>6747</v>
      </c>
      <c r="E5928" s="9" t="s">
        <v>6747</v>
      </c>
      <c r="F5928" s="5" t="s">
        <v>12474</v>
      </c>
      <c r="G5928" s="5" t="s">
        <v>4</v>
      </c>
      <c r="H5928" s="5" t="s">
        <v>6754</v>
      </c>
      <c r="I5928" s="4" t="s">
        <v>12707</v>
      </c>
      <c r="J5928" s="5" t="s">
        <v>6752</v>
      </c>
      <c r="K5928" s="5" t="s">
        <v>4</v>
      </c>
      <c r="L5928" s="5" t="s">
        <v>4</v>
      </c>
      <c r="M5928" s="5" t="s">
        <v>5</v>
      </c>
      <c r="N5928" s="5" t="s">
        <v>6755</v>
      </c>
      <c r="O5928" s="18">
        <v>44650</v>
      </c>
      <c r="P5928" s="5" t="s">
        <v>7</v>
      </c>
      <c r="Q5928" s="19">
        <v>28877.35</v>
      </c>
      <c r="R5928" s="19">
        <v>28877.35</v>
      </c>
      <c r="S5928" s="19">
        <v>0</v>
      </c>
      <c r="T5928" s="19">
        <v>0</v>
      </c>
    </row>
    <row r="5929" spans="1:20" outlineLevel="4" x14ac:dyDescent="0.35">
      <c r="A5929" s="9" t="s">
        <v>150</v>
      </c>
      <c r="B5929" s="9" t="s">
        <v>151</v>
      </c>
      <c r="C5929" s="12" t="s">
        <v>12447</v>
      </c>
      <c r="D5929" s="5" t="s">
        <v>6747</v>
      </c>
      <c r="E5929" s="9" t="s">
        <v>6747</v>
      </c>
      <c r="F5929" s="5" t="s">
        <v>12474</v>
      </c>
      <c r="G5929" s="5" t="s">
        <v>4</v>
      </c>
      <c r="H5929" s="5" t="s">
        <v>6754</v>
      </c>
      <c r="I5929" s="4" t="s">
        <v>12707</v>
      </c>
      <c r="J5929" s="5" t="s">
        <v>6752</v>
      </c>
      <c r="K5929" s="5" t="s">
        <v>4</v>
      </c>
      <c r="L5929" s="5" t="s">
        <v>4</v>
      </c>
      <c r="M5929" s="5" t="s">
        <v>5</v>
      </c>
      <c r="N5929" s="5" t="s">
        <v>6756</v>
      </c>
      <c r="O5929" s="18">
        <v>44729</v>
      </c>
      <c r="P5929" s="5" t="s">
        <v>7</v>
      </c>
      <c r="Q5929" s="19">
        <v>23880.34</v>
      </c>
      <c r="R5929" s="19">
        <v>23880.34</v>
      </c>
      <c r="S5929" s="19">
        <v>0</v>
      </c>
      <c r="T5929" s="19">
        <v>0</v>
      </c>
    </row>
    <row r="5930" spans="1:20" outlineLevel="3" x14ac:dyDescent="0.35">
      <c r="H5930" s="1" t="s">
        <v>12030</v>
      </c>
      <c r="O5930" s="18"/>
      <c r="Q5930" s="19">
        <f>SUBTOTAL(9,Q5927:Q5929)</f>
        <v>74451.149999999994</v>
      </c>
      <c r="R5930" s="19">
        <f>SUBTOTAL(9,R5927:R5929)</f>
        <v>74451.149999999994</v>
      </c>
      <c r="S5930" s="19">
        <f>SUBTOTAL(9,S5927:S5929)</f>
        <v>0</v>
      </c>
      <c r="T5930" s="19">
        <f>SUBTOTAL(9,T5927:T5929)</f>
        <v>0</v>
      </c>
    </row>
    <row r="5931" spans="1:20" outlineLevel="2" x14ac:dyDescent="0.35">
      <c r="C5931" s="11" t="s">
        <v>12448</v>
      </c>
      <c r="O5931" s="18"/>
      <c r="Q5931" s="19">
        <f>SUBTOTAL(9,Q5924:Q5929)</f>
        <v>100790.07999999999</v>
      </c>
      <c r="R5931" s="19">
        <f>SUBTOTAL(9,R5924:R5929)</f>
        <v>100790.07999999999</v>
      </c>
      <c r="S5931" s="19">
        <f>SUBTOTAL(9,S5924:S5929)</f>
        <v>0</v>
      </c>
      <c r="T5931" s="19">
        <f>SUBTOTAL(9,T5924:T5929)</f>
        <v>0</v>
      </c>
    </row>
    <row r="5932" spans="1:20" ht="29" outlineLevel="4" x14ac:dyDescent="0.35">
      <c r="A5932" s="9" t="s">
        <v>104</v>
      </c>
      <c r="B5932" s="9" t="s">
        <v>105</v>
      </c>
      <c r="C5932" s="12" t="s">
        <v>6757</v>
      </c>
      <c r="D5932" s="5" t="s">
        <v>6758</v>
      </c>
      <c r="E5932" s="9" t="s">
        <v>6758</v>
      </c>
      <c r="F5932" s="5" t="s">
        <v>4</v>
      </c>
      <c r="G5932" s="5" t="s">
        <v>45</v>
      </c>
      <c r="H5932" s="5" t="s">
        <v>6760</v>
      </c>
      <c r="I5932" s="4" t="s">
        <v>6761</v>
      </c>
      <c r="J5932" s="5" t="s">
        <v>4</v>
      </c>
      <c r="K5932" s="5" t="s">
        <v>4</v>
      </c>
      <c r="L5932" s="5" t="s">
        <v>4</v>
      </c>
      <c r="M5932" s="5" t="s">
        <v>5</v>
      </c>
      <c r="N5932" s="5" t="s">
        <v>6759</v>
      </c>
      <c r="O5932" s="18">
        <v>44392</v>
      </c>
      <c r="P5932" s="5" t="s">
        <v>7</v>
      </c>
      <c r="Q5932" s="19">
        <v>347.99</v>
      </c>
      <c r="R5932" s="19">
        <v>0</v>
      </c>
      <c r="S5932" s="19">
        <v>347.99</v>
      </c>
      <c r="T5932" s="19">
        <v>0</v>
      </c>
    </row>
    <row r="5933" spans="1:20" ht="29" outlineLevel="4" x14ac:dyDescent="0.35">
      <c r="A5933" s="9" t="s">
        <v>104</v>
      </c>
      <c r="B5933" s="9" t="s">
        <v>105</v>
      </c>
      <c r="C5933" s="12" t="s">
        <v>6757</v>
      </c>
      <c r="D5933" s="5" t="s">
        <v>6758</v>
      </c>
      <c r="E5933" s="9" t="s">
        <v>6758</v>
      </c>
      <c r="F5933" s="5" t="s">
        <v>49</v>
      </c>
      <c r="G5933" s="5" t="s">
        <v>4</v>
      </c>
      <c r="H5933" s="5" t="s">
        <v>6760</v>
      </c>
      <c r="I5933" s="4" t="s">
        <v>6761</v>
      </c>
      <c r="J5933" s="5" t="s">
        <v>4</v>
      </c>
      <c r="K5933" s="5" t="s">
        <v>4</v>
      </c>
      <c r="L5933" s="5" t="s">
        <v>4</v>
      </c>
      <c r="M5933" s="5" t="s">
        <v>5</v>
      </c>
      <c r="N5933" s="5" t="s">
        <v>6759</v>
      </c>
      <c r="O5933" s="18">
        <v>44392</v>
      </c>
      <c r="P5933" s="5" t="s">
        <v>7</v>
      </c>
      <c r="Q5933" s="19">
        <v>5568.01</v>
      </c>
      <c r="R5933" s="19">
        <v>5568.01</v>
      </c>
      <c r="S5933" s="19">
        <v>0</v>
      </c>
      <c r="T5933" s="19">
        <v>0</v>
      </c>
    </row>
    <row r="5934" spans="1:20" outlineLevel="3" x14ac:dyDescent="0.35">
      <c r="H5934" s="1" t="s">
        <v>12031</v>
      </c>
      <c r="O5934" s="18"/>
      <c r="Q5934" s="19">
        <f>SUBTOTAL(9,Q5932:Q5933)</f>
        <v>5916</v>
      </c>
      <c r="R5934" s="19">
        <f>SUBTOTAL(9,R5932:R5933)</f>
        <v>5568.01</v>
      </c>
      <c r="S5934" s="19">
        <f>SUBTOTAL(9,S5932:S5933)</f>
        <v>347.99</v>
      </c>
      <c r="T5934" s="19">
        <f>SUBTOTAL(9,T5932:T5933)</f>
        <v>0</v>
      </c>
    </row>
    <row r="5935" spans="1:20" outlineLevel="4" x14ac:dyDescent="0.35">
      <c r="A5935" s="9" t="s">
        <v>150</v>
      </c>
      <c r="B5935" s="9" t="s">
        <v>151</v>
      </c>
      <c r="C5935" s="12" t="s">
        <v>6757</v>
      </c>
      <c r="D5935" s="5" t="s">
        <v>6762</v>
      </c>
      <c r="E5935" s="9" t="s">
        <v>6762</v>
      </c>
      <c r="F5935" s="5" t="s">
        <v>12474</v>
      </c>
      <c r="G5935" s="5" t="s">
        <v>4</v>
      </c>
      <c r="H5935" s="5" t="s">
        <v>6765</v>
      </c>
      <c r="I5935" s="4" t="s">
        <v>12708</v>
      </c>
      <c r="J5935" s="5" t="s">
        <v>6763</v>
      </c>
      <c r="K5935" s="5" t="s">
        <v>4</v>
      </c>
      <c r="L5935" s="5" t="s">
        <v>4</v>
      </c>
      <c r="M5935" s="5" t="s">
        <v>5</v>
      </c>
      <c r="N5935" s="5" t="s">
        <v>6764</v>
      </c>
      <c r="O5935" s="18">
        <v>44431</v>
      </c>
      <c r="P5935" s="5" t="s">
        <v>7</v>
      </c>
      <c r="Q5935" s="19">
        <v>22973.22</v>
      </c>
      <c r="R5935" s="19">
        <v>22973.22</v>
      </c>
      <c r="S5935" s="19">
        <v>0</v>
      </c>
      <c r="T5935" s="19">
        <v>0</v>
      </c>
    </row>
    <row r="5936" spans="1:20" outlineLevel="3" x14ac:dyDescent="0.35">
      <c r="H5936" s="1" t="s">
        <v>12032</v>
      </c>
      <c r="O5936" s="18"/>
      <c r="Q5936" s="19">
        <f>SUBTOTAL(9,Q5935:Q5935)</f>
        <v>22973.22</v>
      </c>
      <c r="R5936" s="19">
        <f>SUBTOTAL(9,R5935:R5935)</f>
        <v>22973.22</v>
      </c>
      <c r="S5936" s="19">
        <f>SUBTOTAL(9,S5935:S5935)</f>
        <v>0</v>
      </c>
      <c r="T5936" s="19">
        <f>SUBTOTAL(9,T5935:T5935)</f>
        <v>0</v>
      </c>
    </row>
    <row r="5937" spans="1:20" ht="29" outlineLevel="4" x14ac:dyDescent="0.35">
      <c r="A5937" s="9" t="s">
        <v>104</v>
      </c>
      <c r="B5937" s="9" t="s">
        <v>105</v>
      </c>
      <c r="C5937" s="12" t="s">
        <v>6757</v>
      </c>
      <c r="D5937" s="5" t="s">
        <v>6758</v>
      </c>
      <c r="E5937" s="9" t="s">
        <v>6758</v>
      </c>
      <c r="F5937" s="5" t="s">
        <v>49</v>
      </c>
      <c r="G5937" s="5" t="s">
        <v>4</v>
      </c>
      <c r="H5937" s="5" t="s">
        <v>6767</v>
      </c>
      <c r="I5937" s="4" t="s">
        <v>6768</v>
      </c>
      <c r="J5937" s="5" t="s">
        <v>4</v>
      </c>
      <c r="K5937" s="5" t="s">
        <v>4</v>
      </c>
      <c r="L5937" s="5" t="s">
        <v>4</v>
      </c>
      <c r="M5937" s="5" t="s">
        <v>5</v>
      </c>
      <c r="N5937" s="5" t="s">
        <v>6766</v>
      </c>
      <c r="O5937" s="18">
        <v>44622</v>
      </c>
      <c r="P5937" s="5" t="s">
        <v>7</v>
      </c>
      <c r="Q5937" s="19">
        <v>231908</v>
      </c>
      <c r="R5937" s="19">
        <v>231908</v>
      </c>
      <c r="S5937" s="19">
        <v>0</v>
      </c>
      <c r="T5937" s="19">
        <v>0</v>
      </c>
    </row>
    <row r="5938" spans="1:20" outlineLevel="3" x14ac:dyDescent="0.35">
      <c r="H5938" s="1" t="s">
        <v>12033</v>
      </c>
      <c r="O5938" s="18"/>
      <c r="Q5938" s="19">
        <f>SUBTOTAL(9,Q5937:Q5937)</f>
        <v>231908</v>
      </c>
      <c r="R5938" s="19">
        <f>SUBTOTAL(9,R5937:R5937)</f>
        <v>231908</v>
      </c>
      <c r="S5938" s="19">
        <f>SUBTOTAL(9,S5937:S5937)</f>
        <v>0</v>
      </c>
      <c r="T5938" s="19">
        <f>SUBTOTAL(9,T5937:T5937)</f>
        <v>0</v>
      </c>
    </row>
    <row r="5939" spans="1:20" outlineLevel="4" x14ac:dyDescent="0.35">
      <c r="A5939" s="9" t="s">
        <v>150</v>
      </c>
      <c r="B5939" s="9" t="s">
        <v>151</v>
      </c>
      <c r="C5939" s="12" t="s">
        <v>6757</v>
      </c>
      <c r="D5939" s="5" t="s">
        <v>6762</v>
      </c>
      <c r="E5939" s="9" t="s">
        <v>6762</v>
      </c>
      <c r="F5939" s="5" t="s">
        <v>12474</v>
      </c>
      <c r="G5939" s="5" t="s">
        <v>4</v>
      </c>
      <c r="H5939" s="5" t="s">
        <v>6771</v>
      </c>
      <c r="I5939" s="4" t="s">
        <v>12708</v>
      </c>
      <c r="J5939" s="5" t="s">
        <v>6769</v>
      </c>
      <c r="K5939" s="5" t="s">
        <v>4</v>
      </c>
      <c r="L5939" s="5" t="s">
        <v>4</v>
      </c>
      <c r="M5939" s="5" t="s">
        <v>5</v>
      </c>
      <c r="N5939" s="5" t="s">
        <v>6770</v>
      </c>
      <c r="O5939" s="18">
        <v>44538</v>
      </c>
      <c r="P5939" s="5" t="s">
        <v>7</v>
      </c>
      <c r="Q5939" s="19">
        <v>22977.59</v>
      </c>
      <c r="R5939" s="19">
        <v>22977.59</v>
      </c>
      <c r="S5939" s="19">
        <v>0</v>
      </c>
      <c r="T5939" s="19">
        <v>0</v>
      </c>
    </row>
    <row r="5940" spans="1:20" outlineLevel="4" x14ac:dyDescent="0.35">
      <c r="A5940" s="9" t="s">
        <v>150</v>
      </c>
      <c r="B5940" s="9" t="s">
        <v>151</v>
      </c>
      <c r="C5940" s="12" t="s">
        <v>6757</v>
      </c>
      <c r="D5940" s="5" t="s">
        <v>6762</v>
      </c>
      <c r="E5940" s="9" t="s">
        <v>6762</v>
      </c>
      <c r="F5940" s="5" t="s">
        <v>12474</v>
      </c>
      <c r="G5940" s="5" t="s">
        <v>4</v>
      </c>
      <c r="H5940" s="5" t="s">
        <v>6771</v>
      </c>
      <c r="I5940" s="4" t="s">
        <v>12708</v>
      </c>
      <c r="J5940" s="5" t="s">
        <v>6769</v>
      </c>
      <c r="K5940" s="5" t="s">
        <v>4</v>
      </c>
      <c r="L5940" s="5" t="s">
        <v>4</v>
      </c>
      <c r="M5940" s="5" t="s">
        <v>5</v>
      </c>
      <c r="N5940" s="5" t="s">
        <v>6772</v>
      </c>
      <c r="O5940" s="18">
        <v>44630</v>
      </c>
      <c r="P5940" s="5" t="s">
        <v>7</v>
      </c>
      <c r="Q5940" s="19">
        <v>21592.7</v>
      </c>
      <c r="R5940" s="19">
        <v>21592.7</v>
      </c>
      <c r="S5940" s="19">
        <v>0</v>
      </c>
      <c r="T5940" s="19">
        <v>0</v>
      </c>
    </row>
    <row r="5941" spans="1:20" outlineLevel="4" x14ac:dyDescent="0.35">
      <c r="A5941" s="9" t="s">
        <v>150</v>
      </c>
      <c r="B5941" s="9" t="s">
        <v>151</v>
      </c>
      <c r="C5941" s="12" t="s">
        <v>6757</v>
      </c>
      <c r="D5941" s="5" t="s">
        <v>6762</v>
      </c>
      <c r="E5941" s="9" t="s">
        <v>6762</v>
      </c>
      <c r="F5941" s="5" t="s">
        <v>12474</v>
      </c>
      <c r="G5941" s="5" t="s">
        <v>4</v>
      </c>
      <c r="H5941" s="5" t="s">
        <v>6771</v>
      </c>
      <c r="I5941" s="4" t="s">
        <v>12708</v>
      </c>
      <c r="J5941" s="5" t="s">
        <v>6769</v>
      </c>
      <c r="K5941" s="5" t="s">
        <v>4</v>
      </c>
      <c r="L5941" s="5" t="s">
        <v>4</v>
      </c>
      <c r="M5941" s="5" t="s">
        <v>5</v>
      </c>
      <c r="N5941" s="5" t="s">
        <v>6773</v>
      </c>
      <c r="O5941" s="18">
        <v>44722</v>
      </c>
      <c r="P5941" s="5" t="s">
        <v>7</v>
      </c>
      <c r="Q5941" s="19">
        <v>20177.080000000002</v>
      </c>
      <c r="R5941" s="19">
        <v>20177.080000000002</v>
      </c>
      <c r="S5941" s="19">
        <v>0</v>
      </c>
      <c r="T5941" s="19">
        <v>0</v>
      </c>
    </row>
    <row r="5942" spans="1:20" outlineLevel="3" x14ac:dyDescent="0.35">
      <c r="H5942" s="1" t="s">
        <v>12034</v>
      </c>
      <c r="O5942" s="18"/>
      <c r="Q5942" s="19">
        <f>SUBTOTAL(9,Q5939:Q5941)</f>
        <v>64747.37</v>
      </c>
      <c r="R5942" s="19">
        <f>SUBTOTAL(9,R5939:R5941)</f>
        <v>64747.37</v>
      </c>
      <c r="S5942" s="19">
        <f>SUBTOTAL(9,S5939:S5941)</f>
        <v>0</v>
      </c>
      <c r="T5942" s="19">
        <f>SUBTOTAL(9,T5939:T5941)</f>
        <v>0</v>
      </c>
    </row>
    <row r="5943" spans="1:20" ht="29" outlineLevel="4" x14ac:dyDescent="0.35">
      <c r="A5943" s="9" t="s">
        <v>104</v>
      </c>
      <c r="B5943" s="9" t="s">
        <v>105</v>
      </c>
      <c r="C5943" s="12" t="s">
        <v>6757</v>
      </c>
      <c r="D5943" s="5" t="s">
        <v>6758</v>
      </c>
      <c r="E5943" s="9" t="s">
        <v>6758</v>
      </c>
      <c r="F5943" s="5" t="s">
        <v>4</v>
      </c>
      <c r="G5943" s="5" t="s">
        <v>45</v>
      </c>
      <c r="H5943" s="5" t="s">
        <v>6775</v>
      </c>
      <c r="I5943" s="4" t="s">
        <v>6776</v>
      </c>
      <c r="J5943" s="5" t="s">
        <v>4</v>
      </c>
      <c r="K5943" s="5" t="s">
        <v>4</v>
      </c>
      <c r="L5943" s="5" t="s">
        <v>4</v>
      </c>
      <c r="M5943" s="5" t="s">
        <v>5</v>
      </c>
      <c r="N5943" s="5" t="s">
        <v>6774</v>
      </c>
      <c r="O5943" s="18">
        <v>44452</v>
      </c>
      <c r="P5943" s="5" t="s">
        <v>7</v>
      </c>
      <c r="Q5943" s="19">
        <v>3777.44</v>
      </c>
      <c r="R5943" s="19">
        <v>0</v>
      </c>
      <c r="S5943" s="19">
        <v>3777.44</v>
      </c>
      <c r="T5943" s="19">
        <v>0</v>
      </c>
    </row>
    <row r="5944" spans="1:20" ht="29" outlineLevel="4" x14ac:dyDescent="0.35">
      <c r="A5944" s="9" t="s">
        <v>104</v>
      </c>
      <c r="B5944" s="9" t="s">
        <v>105</v>
      </c>
      <c r="C5944" s="12" t="s">
        <v>6757</v>
      </c>
      <c r="D5944" s="5" t="s">
        <v>6758</v>
      </c>
      <c r="E5944" s="9" t="s">
        <v>6758</v>
      </c>
      <c r="F5944" s="5" t="s">
        <v>4</v>
      </c>
      <c r="G5944" s="5" t="s">
        <v>45</v>
      </c>
      <c r="H5944" s="5" t="s">
        <v>6775</v>
      </c>
      <c r="I5944" s="4" t="s">
        <v>6776</v>
      </c>
      <c r="J5944" s="5" t="s">
        <v>4</v>
      </c>
      <c r="K5944" s="5" t="s">
        <v>4</v>
      </c>
      <c r="L5944" s="5" t="s">
        <v>4</v>
      </c>
      <c r="M5944" s="5" t="s">
        <v>5</v>
      </c>
      <c r="N5944" s="5" t="s">
        <v>6777</v>
      </c>
      <c r="O5944" s="18">
        <v>44483</v>
      </c>
      <c r="P5944" s="5" t="s">
        <v>7</v>
      </c>
      <c r="Q5944" s="19">
        <v>833.99</v>
      </c>
      <c r="R5944" s="19">
        <v>0</v>
      </c>
      <c r="S5944" s="19">
        <v>833.99</v>
      </c>
      <c r="T5944" s="19">
        <v>0</v>
      </c>
    </row>
    <row r="5945" spans="1:20" ht="29" outlineLevel="4" x14ac:dyDescent="0.35">
      <c r="A5945" s="9" t="s">
        <v>104</v>
      </c>
      <c r="B5945" s="9" t="s">
        <v>105</v>
      </c>
      <c r="C5945" s="12" t="s">
        <v>6757</v>
      </c>
      <c r="D5945" s="5" t="s">
        <v>6758</v>
      </c>
      <c r="E5945" s="9" t="s">
        <v>6758</v>
      </c>
      <c r="F5945" s="5" t="s">
        <v>4</v>
      </c>
      <c r="G5945" s="5" t="s">
        <v>45</v>
      </c>
      <c r="H5945" s="5" t="s">
        <v>6775</v>
      </c>
      <c r="I5945" s="4" t="s">
        <v>6776</v>
      </c>
      <c r="J5945" s="5" t="s">
        <v>4</v>
      </c>
      <c r="K5945" s="5" t="s">
        <v>4</v>
      </c>
      <c r="L5945" s="5" t="s">
        <v>4</v>
      </c>
      <c r="M5945" s="5" t="s">
        <v>5</v>
      </c>
      <c r="N5945" s="5" t="s">
        <v>6778</v>
      </c>
      <c r="O5945" s="18">
        <v>44536</v>
      </c>
      <c r="P5945" s="5" t="s">
        <v>7</v>
      </c>
      <c r="Q5945" s="19">
        <v>1280.44</v>
      </c>
      <c r="R5945" s="19">
        <v>0</v>
      </c>
      <c r="S5945" s="19">
        <v>1280.44</v>
      </c>
      <c r="T5945" s="19">
        <v>0</v>
      </c>
    </row>
    <row r="5946" spans="1:20" ht="29" outlineLevel="4" x14ac:dyDescent="0.35">
      <c r="A5946" s="9" t="s">
        <v>104</v>
      </c>
      <c r="B5946" s="9" t="s">
        <v>105</v>
      </c>
      <c r="C5946" s="12" t="s">
        <v>6757</v>
      </c>
      <c r="D5946" s="5" t="s">
        <v>6758</v>
      </c>
      <c r="E5946" s="9" t="s">
        <v>6758</v>
      </c>
      <c r="F5946" s="5" t="s">
        <v>4</v>
      </c>
      <c r="G5946" s="5" t="s">
        <v>45</v>
      </c>
      <c r="H5946" s="5" t="s">
        <v>6775</v>
      </c>
      <c r="I5946" s="4" t="s">
        <v>6776</v>
      </c>
      <c r="J5946" s="5" t="s">
        <v>4</v>
      </c>
      <c r="K5946" s="5" t="s">
        <v>4</v>
      </c>
      <c r="L5946" s="5" t="s">
        <v>4</v>
      </c>
      <c r="M5946" s="5" t="s">
        <v>5</v>
      </c>
      <c r="N5946" s="5" t="s">
        <v>6779</v>
      </c>
      <c r="O5946" s="18">
        <v>44565</v>
      </c>
      <c r="P5946" s="5" t="s">
        <v>7</v>
      </c>
      <c r="Q5946" s="19">
        <v>882.28</v>
      </c>
      <c r="R5946" s="19">
        <v>0</v>
      </c>
      <c r="S5946" s="19">
        <v>882.28</v>
      </c>
      <c r="T5946" s="19">
        <v>0</v>
      </c>
    </row>
    <row r="5947" spans="1:20" ht="29" outlineLevel="4" x14ac:dyDescent="0.35">
      <c r="A5947" s="9" t="s">
        <v>104</v>
      </c>
      <c r="B5947" s="9" t="s">
        <v>105</v>
      </c>
      <c r="C5947" s="12" t="s">
        <v>6757</v>
      </c>
      <c r="D5947" s="5" t="s">
        <v>6758</v>
      </c>
      <c r="E5947" s="9" t="s">
        <v>6758</v>
      </c>
      <c r="F5947" s="5" t="s">
        <v>4</v>
      </c>
      <c r="G5947" s="5" t="s">
        <v>45</v>
      </c>
      <c r="H5947" s="5" t="s">
        <v>6775</v>
      </c>
      <c r="I5947" s="4" t="s">
        <v>6776</v>
      </c>
      <c r="J5947" s="5" t="s">
        <v>4</v>
      </c>
      <c r="K5947" s="5" t="s">
        <v>4</v>
      </c>
      <c r="L5947" s="5" t="s">
        <v>4</v>
      </c>
      <c r="M5947" s="5" t="s">
        <v>5</v>
      </c>
      <c r="N5947" s="5" t="s">
        <v>6780</v>
      </c>
      <c r="O5947" s="18">
        <v>44594</v>
      </c>
      <c r="P5947" s="5" t="s">
        <v>7</v>
      </c>
      <c r="Q5947" s="19">
        <v>841.47</v>
      </c>
      <c r="R5947" s="19">
        <v>0</v>
      </c>
      <c r="S5947" s="19">
        <v>841.47</v>
      </c>
      <c r="T5947" s="19">
        <v>0</v>
      </c>
    </row>
    <row r="5948" spans="1:20" ht="29" outlineLevel="4" x14ac:dyDescent="0.35">
      <c r="A5948" s="9" t="s">
        <v>104</v>
      </c>
      <c r="B5948" s="9" t="s">
        <v>105</v>
      </c>
      <c r="C5948" s="12" t="s">
        <v>6757</v>
      </c>
      <c r="D5948" s="5" t="s">
        <v>6758</v>
      </c>
      <c r="E5948" s="9" t="s">
        <v>6758</v>
      </c>
      <c r="F5948" s="5" t="s">
        <v>4</v>
      </c>
      <c r="G5948" s="5" t="s">
        <v>45</v>
      </c>
      <c r="H5948" s="5" t="s">
        <v>6775</v>
      </c>
      <c r="I5948" s="4" t="s">
        <v>6776</v>
      </c>
      <c r="J5948" s="5" t="s">
        <v>4</v>
      </c>
      <c r="K5948" s="5" t="s">
        <v>4</v>
      </c>
      <c r="L5948" s="5" t="s">
        <v>4</v>
      </c>
      <c r="M5948" s="5" t="s">
        <v>5</v>
      </c>
      <c r="N5948" s="5" t="s">
        <v>6781</v>
      </c>
      <c r="O5948" s="18">
        <v>44678</v>
      </c>
      <c r="P5948" s="5" t="s">
        <v>7</v>
      </c>
      <c r="Q5948" s="19">
        <v>1631.37</v>
      </c>
      <c r="R5948" s="19">
        <v>0</v>
      </c>
      <c r="S5948" s="19">
        <v>1631.37</v>
      </c>
      <c r="T5948" s="19">
        <v>0</v>
      </c>
    </row>
    <row r="5949" spans="1:20" ht="29" outlineLevel="4" x14ac:dyDescent="0.35">
      <c r="A5949" s="9" t="s">
        <v>104</v>
      </c>
      <c r="B5949" s="9" t="s">
        <v>105</v>
      </c>
      <c r="C5949" s="12" t="s">
        <v>6757</v>
      </c>
      <c r="D5949" s="5" t="s">
        <v>6758</v>
      </c>
      <c r="E5949" s="9" t="s">
        <v>6758</v>
      </c>
      <c r="F5949" s="5" t="s">
        <v>4</v>
      </c>
      <c r="G5949" s="5" t="s">
        <v>45</v>
      </c>
      <c r="H5949" s="5" t="s">
        <v>6775</v>
      </c>
      <c r="I5949" s="4" t="s">
        <v>6776</v>
      </c>
      <c r="J5949" s="5" t="s">
        <v>4</v>
      </c>
      <c r="K5949" s="5" t="s">
        <v>4</v>
      </c>
      <c r="L5949" s="5" t="s">
        <v>4</v>
      </c>
      <c r="M5949" s="5" t="s">
        <v>5</v>
      </c>
      <c r="N5949" s="5" t="s">
        <v>6782</v>
      </c>
      <c r="O5949" s="18">
        <v>44718</v>
      </c>
      <c r="P5949" s="5" t="s">
        <v>7</v>
      </c>
      <c r="Q5949" s="19">
        <v>2027.67</v>
      </c>
      <c r="R5949" s="19">
        <v>0</v>
      </c>
      <c r="S5949" s="19">
        <v>2027.67</v>
      </c>
      <c r="T5949" s="19">
        <v>0</v>
      </c>
    </row>
    <row r="5950" spans="1:20" ht="29" outlineLevel="4" x14ac:dyDescent="0.35">
      <c r="A5950" s="9" t="s">
        <v>104</v>
      </c>
      <c r="B5950" s="9" t="s">
        <v>105</v>
      </c>
      <c r="C5950" s="12" t="s">
        <v>6757</v>
      </c>
      <c r="D5950" s="5" t="s">
        <v>6758</v>
      </c>
      <c r="E5950" s="9" t="s">
        <v>6758</v>
      </c>
      <c r="F5950" s="5" t="s">
        <v>49</v>
      </c>
      <c r="G5950" s="5" t="s">
        <v>4</v>
      </c>
      <c r="H5950" s="5" t="s">
        <v>6775</v>
      </c>
      <c r="I5950" s="4" t="s">
        <v>6776</v>
      </c>
      <c r="J5950" s="5" t="s">
        <v>4</v>
      </c>
      <c r="K5950" s="5" t="s">
        <v>4</v>
      </c>
      <c r="L5950" s="5" t="s">
        <v>4</v>
      </c>
      <c r="M5950" s="5" t="s">
        <v>5</v>
      </c>
      <c r="N5950" s="5" t="s">
        <v>6774</v>
      </c>
      <c r="O5950" s="18">
        <v>44452</v>
      </c>
      <c r="P5950" s="5" t="s">
        <v>7</v>
      </c>
      <c r="Q5950" s="19">
        <v>60440.56</v>
      </c>
      <c r="R5950" s="19">
        <v>60440.56</v>
      </c>
      <c r="S5950" s="19">
        <v>0</v>
      </c>
      <c r="T5950" s="19">
        <v>0</v>
      </c>
    </row>
    <row r="5951" spans="1:20" ht="29" outlineLevel="4" x14ac:dyDescent="0.35">
      <c r="A5951" s="9" t="s">
        <v>104</v>
      </c>
      <c r="B5951" s="9" t="s">
        <v>105</v>
      </c>
      <c r="C5951" s="12" t="s">
        <v>6757</v>
      </c>
      <c r="D5951" s="5" t="s">
        <v>6758</v>
      </c>
      <c r="E5951" s="9" t="s">
        <v>6758</v>
      </c>
      <c r="F5951" s="5" t="s">
        <v>49</v>
      </c>
      <c r="G5951" s="5" t="s">
        <v>4</v>
      </c>
      <c r="H5951" s="5" t="s">
        <v>6775</v>
      </c>
      <c r="I5951" s="4" t="s">
        <v>6776</v>
      </c>
      <c r="J5951" s="5" t="s">
        <v>4</v>
      </c>
      <c r="K5951" s="5" t="s">
        <v>4</v>
      </c>
      <c r="L5951" s="5" t="s">
        <v>4</v>
      </c>
      <c r="M5951" s="5" t="s">
        <v>5</v>
      </c>
      <c r="N5951" s="5" t="s">
        <v>6777</v>
      </c>
      <c r="O5951" s="18">
        <v>44483</v>
      </c>
      <c r="P5951" s="5" t="s">
        <v>7</v>
      </c>
      <c r="Q5951" s="19">
        <v>13344.01</v>
      </c>
      <c r="R5951" s="19">
        <v>13344.01</v>
      </c>
      <c r="S5951" s="19">
        <v>0</v>
      </c>
      <c r="T5951" s="19">
        <v>0</v>
      </c>
    </row>
    <row r="5952" spans="1:20" ht="29" outlineLevel="4" x14ac:dyDescent="0.35">
      <c r="A5952" s="9" t="s">
        <v>104</v>
      </c>
      <c r="B5952" s="9" t="s">
        <v>105</v>
      </c>
      <c r="C5952" s="12" t="s">
        <v>6757</v>
      </c>
      <c r="D5952" s="5" t="s">
        <v>6758</v>
      </c>
      <c r="E5952" s="9" t="s">
        <v>6758</v>
      </c>
      <c r="F5952" s="5" t="s">
        <v>49</v>
      </c>
      <c r="G5952" s="5" t="s">
        <v>4</v>
      </c>
      <c r="H5952" s="5" t="s">
        <v>6775</v>
      </c>
      <c r="I5952" s="4" t="s">
        <v>6776</v>
      </c>
      <c r="J5952" s="5" t="s">
        <v>4</v>
      </c>
      <c r="K5952" s="5" t="s">
        <v>4</v>
      </c>
      <c r="L5952" s="5" t="s">
        <v>4</v>
      </c>
      <c r="M5952" s="5" t="s">
        <v>5</v>
      </c>
      <c r="N5952" s="5" t="s">
        <v>6778</v>
      </c>
      <c r="O5952" s="18">
        <v>44536</v>
      </c>
      <c r="P5952" s="5" t="s">
        <v>7</v>
      </c>
      <c r="Q5952" s="19">
        <v>20487.560000000001</v>
      </c>
      <c r="R5952" s="19">
        <v>20487.560000000001</v>
      </c>
      <c r="S5952" s="19">
        <v>0</v>
      </c>
      <c r="T5952" s="19">
        <v>0</v>
      </c>
    </row>
    <row r="5953" spans="1:20" ht="29" outlineLevel="4" x14ac:dyDescent="0.35">
      <c r="A5953" s="9" t="s">
        <v>104</v>
      </c>
      <c r="B5953" s="9" t="s">
        <v>105</v>
      </c>
      <c r="C5953" s="12" t="s">
        <v>6757</v>
      </c>
      <c r="D5953" s="5" t="s">
        <v>6758</v>
      </c>
      <c r="E5953" s="9" t="s">
        <v>6758</v>
      </c>
      <c r="F5953" s="5" t="s">
        <v>49</v>
      </c>
      <c r="G5953" s="5" t="s">
        <v>4</v>
      </c>
      <c r="H5953" s="5" t="s">
        <v>6775</v>
      </c>
      <c r="I5953" s="4" t="s">
        <v>6776</v>
      </c>
      <c r="J5953" s="5" t="s">
        <v>4</v>
      </c>
      <c r="K5953" s="5" t="s">
        <v>4</v>
      </c>
      <c r="L5953" s="5" t="s">
        <v>4</v>
      </c>
      <c r="M5953" s="5" t="s">
        <v>5</v>
      </c>
      <c r="N5953" s="5" t="s">
        <v>6779</v>
      </c>
      <c r="O5953" s="18">
        <v>44565</v>
      </c>
      <c r="P5953" s="5" t="s">
        <v>7</v>
      </c>
      <c r="Q5953" s="19">
        <v>14116.72</v>
      </c>
      <c r="R5953" s="19">
        <v>14116.72</v>
      </c>
      <c r="S5953" s="19">
        <v>0</v>
      </c>
      <c r="T5953" s="19">
        <v>0</v>
      </c>
    </row>
    <row r="5954" spans="1:20" ht="29" outlineLevel="4" x14ac:dyDescent="0.35">
      <c r="A5954" s="9" t="s">
        <v>104</v>
      </c>
      <c r="B5954" s="9" t="s">
        <v>105</v>
      </c>
      <c r="C5954" s="12" t="s">
        <v>6757</v>
      </c>
      <c r="D5954" s="5" t="s">
        <v>6758</v>
      </c>
      <c r="E5954" s="9" t="s">
        <v>6758</v>
      </c>
      <c r="F5954" s="5" t="s">
        <v>49</v>
      </c>
      <c r="G5954" s="5" t="s">
        <v>4</v>
      </c>
      <c r="H5954" s="5" t="s">
        <v>6775</v>
      </c>
      <c r="I5954" s="4" t="s">
        <v>6776</v>
      </c>
      <c r="J5954" s="5" t="s">
        <v>4</v>
      </c>
      <c r="K5954" s="5" t="s">
        <v>4</v>
      </c>
      <c r="L5954" s="5" t="s">
        <v>4</v>
      </c>
      <c r="M5954" s="5" t="s">
        <v>5</v>
      </c>
      <c r="N5954" s="5" t="s">
        <v>6780</v>
      </c>
      <c r="O5954" s="18">
        <v>44594</v>
      </c>
      <c r="P5954" s="5" t="s">
        <v>7</v>
      </c>
      <c r="Q5954" s="19">
        <v>13463.53</v>
      </c>
      <c r="R5954" s="19">
        <v>13463.53</v>
      </c>
      <c r="S5954" s="19">
        <v>0</v>
      </c>
      <c r="T5954" s="19">
        <v>0</v>
      </c>
    </row>
    <row r="5955" spans="1:20" ht="29" outlineLevel="4" x14ac:dyDescent="0.35">
      <c r="A5955" s="9" t="s">
        <v>104</v>
      </c>
      <c r="B5955" s="9" t="s">
        <v>105</v>
      </c>
      <c r="C5955" s="12" t="s">
        <v>6757</v>
      </c>
      <c r="D5955" s="5" t="s">
        <v>6758</v>
      </c>
      <c r="E5955" s="9" t="s">
        <v>6758</v>
      </c>
      <c r="F5955" s="5" t="s">
        <v>49</v>
      </c>
      <c r="G5955" s="5" t="s">
        <v>4</v>
      </c>
      <c r="H5955" s="5" t="s">
        <v>6775</v>
      </c>
      <c r="I5955" s="4" t="s">
        <v>6776</v>
      </c>
      <c r="J5955" s="5" t="s">
        <v>4</v>
      </c>
      <c r="K5955" s="5" t="s">
        <v>4</v>
      </c>
      <c r="L5955" s="5" t="s">
        <v>4</v>
      </c>
      <c r="M5955" s="5" t="s">
        <v>5</v>
      </c>
      <c r="N5955" s="5" t="s">
        <v>6781</v>
      </c>
      <c r="O5955" s="18">
        <v>44678</v>
      </c>
      <c r="P5955" s="5" t="s">
        <v>7</v>
      </c>
      <c r="Q5955" s="19">
        <v>26102.63</v>
      </c>
      <c r="R5955" s="19">
        <v>26102.63</v>
      </c>
      <c r="S5955" s="19">
        <v>0</v>
      </c>
      <c r="T5955" s="19">
        <v>0</v>
      </c>
    </row>
    <row r="5956" spans="1:20" ht="29" outlineLevel="4" x14ac:dyDescent="0.35">
      <c r="A5956" s="9" t="s">
        <v>104</v>
      </c>
      <c r="B5956" s="9" t="s">
        <v>105</v>
      </c>
      <c r="C5956" s="12" t="s">
        <v>6757</v>
      </c>
      <c r="D5956" s="5" t="s">
        <v>6758</v>
      </c>
      <c r="E5956" s="9" t="s">
        <v>6758</v>
      </c>
      <c r="F5956" s="5" t="s">
        <v>49</v>
      </c>
      <c r="G5956" s="5" t="s">
        <v>4</v>
      </c>
      <c r="H5956" s="5" t="s">
        <v>6775</v>
      </c>
      <c r="I5956" s="4" t="s">
        <v>6776</v>
      </c>
      <c r="J5956" s="5" t="s">
        <v>4</v>
      </c>
      <c r="K5956" s="5" t="s">
        <v>4</v>
      </c>
      <c r="L5956" s="5" t="s">
        <v>4</v>
      </c>
      <c r="M5956" s="5" t="s">
        <v>5</v>
      </c>
      <c r="N5956" s="5" t="s">
        <v>6782</v>
      </c>
      <c r="O5956" s="18">
        <v>44718</v>
      </c>
      <c r="P5956" s="5" t="s">
        <v>7</v>
      </c>
      <c r="Q5956" s="19">
        <v>32443.33</v>
      </c>
      <c r="R5956" s="19">
        <v>32443.33</v>
      </c>
      <c r="S5956" s="19">
        <v>0</v>
      </c>
      <c r="T5956" s="19">
        <v>0</v>
      </c>
    </row>
    <row r="5957" spans="1:20" outlineLevel="3" x14ac:dyDescent="0.35">
      <c r="H5957" s="1" t="s">
        <v>12035</v>
      </c>
      <c r="O5957" s="18"/>
      <c r="Q5957" s="19">
        <f>SUBTOTAL(9,Q5943:Q5956)</f>
        <v>191673</v>
      </c>
      <c r="R5957" s="19">
        <f>SUBTOTAL(9,R5943:R5956)</f>
        <v>180398.33999999997</v>
      </c>
      <c r="S5957" s="19">
        <f>SUBTOTAL(9,S5943:S5956)</f>
        <v>11274.660000000002</v>
      </c>
      <c r="T5957" s="19">
        <f>SUBTOTAL(9,T5943:T5956)</f>
        <v>0</v>
      </c>
    </row>
    <row r="5958" spans="1:20" outlineLevel="4" x14ac:dyDescent="0.35">
      <c r="A5958" s="9" t="s">
        <v>104</v>
      </c>
      <c r="B5958" s="9" t="s">
        <v>105</v>
      </c>
      <c r="C5958" s="12" t="s">
        <v>6757</v>
      </c>
      <c r="D5958" s="5" t="s">
        <v>6762</v>
      </c>
      <c r="E5958" s="9" t="s">
        <v>6762</v>
      </c>
      <c r="F5958" s="5" t="s">
        <v>4</v>
      </c>
      <c r="G5958" s="5" t="s">
        <v>106</v>
      </c>
      <c r="H5958" s="5" t="s">
        <v>108</v>
      </c>
      <c r="I5958" s="20" t="s">
        <v>12479</v>
      </c>
      <c r="J5958" s="5" t="s">
        <v>4</v>
      </c>
      <c r="K5958" s="5" t="s">
        <v>4</v>
      </c>
      <c r="L5958" s="5" t="s">
        <v>4</v>
      </c>
      <c r="M5958" s="5" t="s">
        <v>5</v>
      </c>
      <c r="N5958" s="5" t="s">
        <v>6783</v>
      </c>
      <c r="O5958" s="18">
        <v>44524</v>
      </c>
      <c r="P5958" s="5" t="s">
        <v>7</v>
      </c>
      <c r="Q5958" s="19">
        <v>97421</v>
      </c>
      <c r="R5958" s="19">
        <v>0</v>
      </c>
      <c r="S5958" s="19">
        <v>97421</v>
      </c>
      <c r="T5958" s="19">
        <v>0</v>
      </c>
    </row>
    <row r="5959" spans="1:20" outlineLevel="3" x14ac:dyDescent="0.35">
      <c r="H5959" s="1" t="s">
        <v>10932</v>
      </c>
      <c r="O5959" s="18"/>
      <c r="Q5959" s="19">
        <f>SUBTOTAL(9,Q5958:Q5958)</f>
        <v>97421</v>
      </c>
      <c r="R5959" s="19">
        <f>SUBTOTAL(9,R5958:R5958)</f>
        <v>0</v>
      </c>
      <c r="S5959" s="19">
        <f>SUBTOTAL(9,S5958:S5958)</f>
        <v>97421</v>
      </c>
      <c r="T5959" s="19">
        <f>SUBTOTAL(9,T5958:T5958)</f>
        <v>0</v>
      </c>
    </row>
    <row r="5960" spans="1:20" outlineLevel="4" x14ac:dyDescent="0.35">
      <c r="A5960" s="9" t="s">
        <v>104</v>
      </c>
      <c r="B5960" s="9" t="s">
        <v>105</v>
      </c>
      <c r="C5960" s="12" t="s">
        <v>6757</v>
      </c>
      <c r="D5960" s="5" t="s">
        <v>6762</v>
      </c>
      <c r="E5960" s="9" t="s">
        <v>6762</v>
      </c>
      <c r="F5960" s="5" t="s">
        <v>4</v>
      </c>
      <c r="G5960" s="5" t="s">
        <v>106</v>
      </c>
      <c r="H5960" s="5" t="s">
        <v>109</v>
      </c>
      <c r="I5960" s="20" t="s">
        <v>12480</v>
      </c>
      <c r="J5960" s="5" t="s">
        <v>4</v>
      </c>
      <c r="K5960" s="5" t="s">
        <v>4</v>
      </c>
      <c r="L5960" s="5" t="s">
        <v>4</v>
      </c>
      <c r="M5960" s="5" t="s">
        <v>5</v>
      </c>
      <c r="N5960" s="5" t="s">
        <v>6783</v>
      </c>
      <c r="O5960" s="18">
        <v>44524</v>
      </c>
      <c r="P5960" s="5" t="s">
        <v>7</v>
      </c>
      <c r="Q5960" s="19">
        <v>75447</v>
      </c>
      <c r="R5960" s="19">
        <v>0</v>
      </c>
      <c r="S5960" s="19">
        <v>75447</v>
      </c>
      <c r="T5960" s="19">
        <v>0</v>
      </c>
    </row>
    <row r="5961" spans="1:20" outlineLevel="3" x14ac:dyDescent="0.35">
      <c r="H5961" s="1" t="s">
        <v>10933</v>
      </c>
      <c r="O5961" s="18"/>
      <c r="Q5961" s="19">
        <f>SUBTOTAL(9,Q5960:Q5960)</f>
        <v>75447</v>
      </c>
      <c r="R5961" s="19">
        <f>SUBTOTAL(9,R5960:R5960)</f>
        <v>0</v>
      </c>
      <c r="S5961" s="19">
        <f>SUBTOTAL(9,S5960:S5960)</f>
        <v>75447</v>
      </c>
      <c r="T5961" s="19">
        <f>SUBTOTAL(9,T5960:T5960)</f>
        <v>0</v>
      </c>
    </row>
    <row r="5962" spans="1:20" outlineLevel="4" x14ac:dyDescent="0.35">
      <c r="A5962" s="9" t="s">
        <v>104</v>
      </c>
      <c r="B5962" s="9" t="s">
        <v>105</v>
      </c>
      <c r="C5962" s="12" t="s">
        <v>6757</v>
      </c>
      <c r="D5962" s="5" t="s">
        <v>6762</v>
      </c>
      <c r="E5962" s="9" t="s">
        <v>6762</v>
      </c>
      <c r="F5962" s="5" t="s">
        <v>4</v>
      </c>
      <c r="G5962" s="5" t="s">
        <v>106</v>
      </c>
      <c r="H5962" s="5" t="s">
        <v>110</v>
      </c>
      <c r="I5962" s="20" t="s">
        <v>12481</v>
      </c>
      <c r="J5962" s="5" t="s">
        <v>4</v>
      </c>
      <c r="K5962" s="5" t="s">
        <v>4</v>
      </c>
      <c r="L5962" s="5" t="s">
        <v>4</v>
      </c>
      <c r="M5962" s="5" t="s">
        <v>5</v>
      </c>
      <c r="N5962" s="5" t="s">
        <v>6783</v>
      </c>
      <c r="O5962" s="18">
        <v>44524</v>
      </c>
      <c r="P5962" s="5" t="s">
        <v>7</v>
      </c>
      <c r="Q5962" s="19">
        <v>16247</v>
      </c>
      <c r="R5962" s="19">
        <v>0</v>
      </c>
      <c r="S5962" s="19">
        <v>16247</v>
      </c>
      <c r="T5962" s="19">
        <v>0</v>
      </c>
    </row>
    <row r="5963" spans="1:20" outlineLevel="3" x14ac:dyDescent="0.35">
      <c r="H5963" s="1" t="s">
        <v>10934</v>
      </c>
      <c r="O5963" s="18"/>
      <c r="Q5963" s="19">
        <f>SUBTOTAL(9,Q5962:Q5962)</f>
        <v>16247</v>
      </c>
      <c r="R5963" s="19">
        <f>SUBTOTAL(9,R5962:R5962)</f>
        <v>0</v>
      </c>
      <c r="S5963" s="19">
        <f>SUBTOTAL(9,S5962:S5962)</f>
        <v>16247</v>
      </c>
      <c r="T5963" s="19">
        <f>SUBTOTAL(9,T5962:T5962)</f>
        <v>0</v>
      </c>
    </row>
    <row r="5964" spans="1:20" outlineLevel="2" x14ac:dyDescent="0.35">
      <c r="C5964" s="11" t="s">
        <v>10442</v>
      </c>
      <c r="O5964" s="18"/>
      <c r="Q5964" s="19">
        <f>SUBTOTAL(9,Q5932:Q5962)</f>
        <v>706332.59000000008</v>
      </c>
      <c r="R5964" s="19">
        <f>SUBTOTAL(9,R5932:R5962)</f>
        <v>505594.94000000006</v>
      </c>
      <c r="S5964" s="19">
        <f>SUBTOTAL(9,S5932:S5962)</f>
        <v>200737.65</v>
      </c>
      <c r="T5964" s="19">
        <f>SUBTOTAL(9,T5932:T5962)</f>
        <v>0</v>
      </c>
    </row>
    <row r="5965" spans="1:20" outlineLevel="4" x14ac:dyDescent="0.35">
      <c r="A5965" s="9" t="s">
        <v>74</v>
      </c>
      <c r="B5965" s="9" t="s">
        <v>75</v>
      </c>
      <c r="C5965" s="12" t="s">
        <v>6784</v>
      </c>
      <c r="D5965" s="5" t="s">
        <v>6785</v>
      </c>
      <c r="E5965" s="9" t="s">
        <v>6785</v>
      </c>
      <c r="F5965" s="5" t="s">
        <v>77</v>
      </c>
      <c r="G5965" s="5" t="s">
        <v>4</v>
      </c>
      <c r="H5965" s="5" t="s">
        <v>6787</v>
      </c>
      <c r="I5965" s="4" t="s">
        <v>6788</v>
      </c>
      <c r="J5965" s="5" t="s">
        <v>4</v>
      </c>
      <c r="K5965" s="5" t="s">
        <v>4</v>
      </c>
      <c r="L5965" s="5" t="s">
        <v>4</v>
      </c>
      <c r="M5965" s="5" t="s">
        <v>5</v>
      </c>
      <c r="N5965" s="5" t="s">
        <v>6786</v>
      </c>
      <c r="O5965" s="18">
        <v>44498</v>
      </c>
      <c r="P5965" s="5" t="s">
        <v>7</v>
      </c>
      <c r="Q5965" s="19">
        <v>10997</v>
      </c>
      <c r="R5965" s="19">
        <v>10997</v>
      </c>
      <c r="S5965" s="19">
        <v>0</v>
      </c>
      <c r="T5965" s="19">
        <v>0</v>
      </c>
    </row>
    <row r="5966" spans="1:20" outlineLevel="4" x14ac:dyDescent="0.35">
      <c r="A5966" s="9" t="s">
        <v>74</v>
      </c>
      <c r="B5966" s="9" t="s">
        <v>75</v>
      </c>
      <c r="C5966" s="12" t="s">
        <v>6784</v>
      </c>
      <c r="D5966" s="5" t="s">
        <v>6785</v>
      </c>
      <c r="E5966" s="9" t="s">
        <v>6785</v>
      </c>
      <c r="F5966" s="5" t="s">
        <v>77</v>
      </c>
      <c r="G5966" s="5" t="s">
        <v>4</v>
      </c>
      <c r="H5966" s="5" t="s">
        <v>6787</v>
      </c>
      <c r="I5966" s="4" t="s">
        <v>6788</v>
      </c>
      <c r="J5966" s="5" t="s">
        <v>4</v>
      </c>
      <c r="K5966" s="5" t="s">
        <v>4</v>
      </c>
      <c r="L5966" s="5" t="s">
        <v>4</v>
      </c>
      <c r="M5966" s="5" t="s">
        <v>5</v>
      </c>
      <c r="N5966" s="5" t="s">
        <v>6789</v>
      </c>
      <c r="O5966" s="18">
        <v>44615</v>
      </c>
      <c r="P5966" s="5" t="s">
        <v>7</v>
      </c>
      <c r="Q5966" s="19">
        <v>12677</v>
      </c>
      <c r="R5966" s="19">
        <v>12677</v>
      </c>
      <c r="S5966" s="19">
        <v>0</v>
      </c>
      <c r="T5966" s="19">
        <v>0</v>
      </c>
    </row>
    <row r="5967" spans="1:20" outlineLevel="3" x14ac:dyDescent="0.35">
      <c r="H5967" s="1" t="s">
        <v>12036</v>
      </c>
      <c r="O5967" s="18"/>
      <c r="Q5967" s="19">
        <f>SUBTOTAL(9,Q5965:Q5966)</f>
        <v>23674</v>
      </c>
      <c r="R5967" s="19">
        <f>SUBTOTAL(9,R5965:R5966)</f>
        <v>23674</v>
      </c>
      <c r="S5967" s="19">
        <f>SUBTOTAL(9,S5965:S5966)</f>
        <v>0</v>
      </c>
      <c r="T5967" s="19">
        <f>SUBTOTAL(9,T5965:T5966)</f>
        <v>0</v>
      </c>
    </row>
    <row r="5968" spans="1:20" outlineLevel="4" x14ac:dyDescent="0.35">
      <c r="A5968" s="9" t="s">
        <v>74</v>
      </c>
      <c r="B5968" s="9" t="s">
        <v>75</v>
      </c>
      <c r="C5968" s="12" t="s">
        <v>6784</v>
      </c>
      <c r="D5968" s="5" t="s">
        <v>6785</v>
      </c>
      <c r="E5968" s="9" t="s">
        <v>6785</v>
      </c>
      <c r="F5968" s="5" t="s">
        <v>77</v>
      </c>
      <c r="G5968" s="5" t="s">
        <v>4</v>
      </c>
      <c r="H5968" s="5" t="s">
        <v>6791</v>
      </c>
      <c r="I5968" s="4" t="s">
        <v>6788</v>
      </c>
      <c r="J5968" s="5" t="s">
        <v>4</v>
      </c>
      <c r="K5968" s="5" t="s">
        <v>4</v>
      </c>
      <c r="L5968" s="5" t="s">
        <v>4</v>
      </c>
      <c r="M5968" s="5" t="s">
        <v>5</v>
      </c>
      <c r="N5968" s="5" t="s">
        <v>6790</v>
      </c>
      <c r="O5968" s="18">
        <v>44483</v>
      </c>
      <c r="P5968" s="5" t="s">
        <v>7</v>
      </c>
      <c r="Q5968" s="19">
        <v>74853</v>
      </c>
      <c r="R5968" s="19">
        <v>74853</v>
      </c>
      <c r="S5968" s="19">
        <v>0</v>
      </c>
      <c r="T5968" s="19">
        <v>0</v>
      </c>
    </row>
    <row r="5969" spans="1:20" outlineLevel="4" x14ac:dyDescent="0.35">
      <c r="A5969" s="9" t="s">
        <v>74</v>
      </c>
      <c r="B5969" s="9" t="s">
        <v>75</v>
      </c>
      <c r="C5969" s="12" t="s">
        <v>6784</v>
      </c>
      <c r="D5969" s="5" t="s">
        <v>6785</v>
      </c>
      <c r="E5969" s="9" t="s">
        <v>6785</v>
      </c>
      <c r="F5969" s="5" t="s">
        <v>77</v>
      </c>
      <c r="G5969" s="5" t="s">
        <v>4</v>
      </c>
      <c r="H5969" s="5" t="s">
        <v>6791</v>
      </c>
      <c r="I5969" s="4" t="s">
        <v>6788</v>
      </c>
      <c r="J5969" s="5" t="s">
        <v>4</v>
      </c>
      <c r="K5969" s="5" t="s">
        <v>4</v>
      </c>
      <c r="L5969" s="5" t="s">
        <v>4</v>
      </c>
      <c r="M5969" s="5" t="s">
        <v>5</v>
      </c>
      <c r="N5969" s="5" t="s">
        <v>6792</v>
      </c>
      <c r="O5969" s="18">
        <v>44524</v>
      </c>
      <c r="P5969" s="5" t="s">
        <v>7</v>
      </c>
      <c r="Q5969" s="19">
        <v>3629</v>
      </c>
      <c r="R5969" s="19">
        <v>3629</v>
      </c>
      <c r="S5969" s="19">
        <v>0</v>
      </c>
      <c r="T5969" s="19">
        <v>0</v>
      </c>
    </row>
    <row r="5970" spans="1:20" outlineLevel="3" x14ac:dyDescent="0.35">
      <c r="H5970" s="1" t="s">
        <v>12037</v>
      </c>
      <c r="O5970" s="18"/>
      <c r="Q5970" s="19">
        <f>SUBTOTAL(9,Q5968:Q5969)</f>
        <v>78482</v>
      </c>
      <c r="R5970" s="19">
        <f>SUBTOTAL(9,R5968:R5969)</f>
        <v>78482</v>
      </c>
      <c r="S5970" s="19">
        <f>SUBTOTAL(9,S5968:S5969)</f>
        <v>0</v>
      </c>
      <c r="T5970" s="19">
        <f>SUBTOTAL(9,T5968:T5969)</f>
        <v>0</v>
      </c>
    </row>
    <row r="5971" spans="1:20" outlineLevel="4" x14ac:dyDescent="0.35">
      <c r="A5971" s="9" t="s">
        <v>74</v>
      </c>
      <c r="B5971" s="9" t="s">
        <v>75</v>
      </c>
      <c r="C5971" s="12" t="s">
        <v>6784</v>
      </c>
      <c r="D5971" s="5" t="s">
        <v>6785</v>
      </c>
      <c r="E5971" s="9" t="s">
        <v>6785</v>
      </c>
      <c r="F5971" s="5" t="s">
        <v>77</v>
      </c>
      <c r="G5971" s="5" t="s">
        <v>4</v>
      </c>
      <c r="H5971" s="5" t="s">
        <v>6794</v>
      </c>
      <c r="I5971" s="4" t="s">
        <v>6788</v>
      </c>
      <c r="J5971" s="5" t="s">
        <v>4</v>
      </c>
      <c r="K5971" s="5" t="s">
        <v>4</v>
      </c>
      <c r="L5971" s="5" t="s">
        <v>4</v>
      </c>
      <c r="M5971" s="5" t="s">
        <v>5</v>
      </c>
      <c r="N5971" s="5" t="s">
        <v>6793</v>
      </c>
      <c r="O5971" s="18">
        <v>44483</v>
      </c>
      <c r="P5971" s="5" t="s">
        <v>7</v>
      </c>
      <c r="Q5971" s="19">
        <v>8694</v>
      </c>
      <c r="R5971" s="19">
        <v>8694</v>
      </c>
      <c r="S5971" s="19">
        <v>0</v>
      </c>
      <c r="T5971" s="19">
        <v>0</v>
      </c>
    </row>
    <row r="5972" spans="1:20" outlineLevel="4" x14ac:dyDescent="0.35">
      <c r="A5972" s="9" t="s">
        <v>74</v>
      </c>
      <c r="B5972" s="9" t="s">
        <v>75</v>
      </c>
      <c r="C5972" s="12" t="s">
        <v>6784</v>
      </c>
      <c r="D5972" s="5" t="s">
        <v>6785</v>
      </c>
      <c r="E5972" s="9" t="s">
        <v>6785</v>
      </c>
      <c r="F5972" s="5" t="s">
        <v>77</v>
      </c>
      <c r="G5972" s="5" t="s">
        <v>4</v>
      </c>
      <c r="H5972" s="5" t="s">
        <v>6794</v>
      </c>
      <c r="I5972" s="4" t="s">
        <v>6788</v>
      </c>
      <c r="J5972" s="5" t="s">
        <v>4</v>
      </c>
      <c r="K5972" s="5" t="s">
        <v>4</v>
      </c>
      <c r="L5972" s="5" t="s">
        <v>4</v>
      </c>
      <c r="M5972" s="5" t="s">
        <v>5</v>
      </c>
      <c r="N5972" s="5" t="s">
        <v>6795</v>
      </c>
      <c r="O5972" s="18">
        <v>44523</v>
      </c>
      <c r="P5972" s="5" t="s">
        <v>7</v>
      </c>
      <c r="Q5972" s="19">
        <v>2176</v>
      </c>
      <c r="R5972" s="19">
        <v>2176</v>
      </c>
      <c r="S5972" s="19">
        <v>0</v>
      </c>
      <c r="T5972" s="19">
        <v>0</v>
      </c>
    </row>
    <row r="5973" spans="1:20" outlineLevel="4" x14ac:dyDescent="0.35">
      <c r="A5973" s="9" t="s">
        <v>74</v>
      </c>
      <c r="B5973" s="9" t="s">
        <v>75</v>
      </c>
      <c r="C5973" s="12" t="s">
        <v>6784</v>
      </c>
      <c r="D5973" s="5" t="s">
        <v>6785</v>
      </c>
      <c r="E5973" s="9" t="s">
        <v>6785</v>
      </c>
      <c r="F5973" s="5" t="s">
        <v>77</v>
      </c>
      <c r="G5973" s="5" t="s">
        <v>4</v>
      </c>
      <c r="H5973" s="5" t="s">
        <v>6794</v>
      </c>
      <c r="I5973" s="4" t="s">
        <v>6788</v>
      </c>
      <c r="J5973" s="5" t="s">
        <v>4</v>
      </c>
      <c r="K5973" s="5" t="s">
        <v>4</v>
      </c>
      <c r="L5973" s="5" t="s">
        <v>4</v>
      </c>
      <c r="M5973" s="5" t="s">
        <v>5</v>
      </c>
      <c r="N5973" s="5" t="s">
        <v>6796</v>
      </c>
      <c r="O5973" s="18">
        <v>44559</v>
      </c>
      <c r="P5973" s="5" t="s">
        <v>7</v>
      </c>
      <c r="Q5973" s="19">
        <v>2476</v>
      </c>
      <c r="R5973" s="19">
        <v>2476</v>
      </c>
      <c r="S5973" s="19">
        <v>0</v>
      </c>
      <c r="T5973" s="19">
        <v>0</v>
      </c>
    </row>
    <row r="5974" spans="1:20" outlineLevel="4" x14ac:dyDescent="0.35">
      <c r="A5974" s="9" t="s">
        <v>74</v>
      </c>
      <c r="B5974" s="9" t="s">
        <v>75</v>
      </c>
      <c r="C5974" s="12" t="s">
        <v>6784</v>
      </c>
      <c r="D5974" s="5" t="s">
        <v>6785</v>
      </c>
      <c r="E5974" s="9" t="s">
        <v>6785</v>
      </c>
      <c r="F5974" s="5" t="s">
        <v>77</v>
      </c>
      <c r="G5974" s="5" t="s">
        <v>4</v>
      </c>
      <c r="H5974" s="5" t="s">
        <v>6794</v>
      </c>
      <c r="I5974" s="4" t="s">
        <v>6788</v>
      </c>
      <c r="J5974" s="5" t="s">
        <v>4</v>
      </c>
      <c r="K5974" s="5" t="s">
        <v>4</v>
      </c>
      <c r="L5974" s="5" t="s">
        <v>4</v>
      </c>
      <c r="M5974" s="5" t="s">
        <v>5</v>
      </c>
      <c r="N5974" s="5" t="s">
        <v>6797</v>
      </c>
      <c r="O5974" s="18">
        <v>44712</v>
      </c>
      <c r="P5974" s="5" t="s">
        <v>7</v>
      </c>
      <c r="Q5974" s="19">
        <v>58155</v>
      </c>
      <c r="R5974" s="19">
        <v>58155</v>
      </c>
      <c r="S5974" s="19">
        <v>0</v>
      </c>
      <c r="T5974" s="19">
        <v>0</v>
      </c>
    </row>
    <row r="5975" spans="1:20" outlineLevel="3" x14ac:dyDescent="0.35">
      <c r="H5975" s="1" t="s">
        <v>12038</v>
      </c>
      <c r="O5975" s="18"/>
      <c r="Q5975" s="19">
        <f>SUBTOTAL(9,Q5971:Q5974)</f>
        <v>71501</v>
      </c>
      <c r="R5975" s="19">
        <f>SUBTOTAL(9,R5971:R5974)</f>
        <v>71501</v>
      </c>
      <c r="S5975" s="19">
        <f>SUBTOTAL(9,S5971:S5974)</f>
        <v>0</v>
      </c>
      <c r="T5975" s="19">
        <f>SUBTOTAL(9,T5971:T5974)</f>
        <v>0</v>
      </c>
    </row>
    <row r="5976" spans="1:20" outlineLevel="2" x14ac:dyDescent="0.35">
      <c r="C5976" s="11" t="s">
        <v>10443</v>
      </c>
      <c r="O5976" s="18"/>
      <c r="Q5976" s="19">
        <f>SUBTOTAL(9,Q5965:Q5974)</f>
        <v>173657</v>
      </c>
      <c r="R5976" s="19">
        <f>SUBTOTAL(9,R5965:R5974)</f>
        <v>173657</v>
      </c>
      <c r="S5976" s="19">
        <f>SUBTOTAL(9,S5965:S5974)</f>
        <v>0</v>
      </c>
      <c r="T5976" s="19">
        <f>SUBTOTAL(9,T5965:T5974)</f>
        <v>0</v>
      </c>
    </row>
    <row r="5977" spans="1:20" ht="29" outlineLevel="4" x14ac:dyDescent="0.35">
      <c r="A5977" s="9" t="s">
        <v>104</v>
      </c>
      <c r="B5977" s="9" t="s">
        <v>105</v>
      </c>
      <c r="C5977" s="12" t="s">
        <v>6798</v>
      </c>
      <c r="D5977" s="5" t="s">
        <v>6799</v>
      </c>
      <c r="E5977" s="9" t="s">
        <v>6799</v>
      </c>
      <c r="F5977" s="5" t="s">
        <v>4</v>
      </c>
      <c r="G5977" s="5" t="s">
        <v>50</v>
      </c>
      <c r="H5977" s="5" t="s">
        <v>6802</v>
      </c>
      <c r="I5977" s="4" t="s">
        <v>6803</v>
      </c>
      <c r="J5977" s="5" t="s">
        <v>4</v>
      </c>
      <c r="K5977" s="5" t="s">
        <v>4</v>
      </c>
      <c r="L5977" s="5" t="s">
        <v>4</v>
      </c>
      <c r="M5977" s="5" t="s">
        <v>5</v>
      </c>
      <c r="N5977" s="5" t="s">
        <v>6800</v>
      </c>
      <c r="O5977" s="18">
        <v>44399</v>
      </c>
      <c r="P5977" s="5" t="s">
        <v>6801</v>
      </c>
      <c r="Q5977" s="19">
        <v>448.44</v>
      </c>
      <c r="R5977" s="19">
        <v>0</v>
      </c>
      <c r="S5977" s="19">
        <v>448.44</v>
      </c>
      <c r="T5977" s="19">
        <v>0</v>
      </c>
    </row>
    <row r="5978" spans="1:20" ht="29" outlineLevel="4" x14ac:dyDescent="0.35">
      <c r="A5978" s="9" t="s">
        <v>104</v>
      </c>
      <c r="B5978" s="9" t="s">
        <v>105</v>
      </c>
      <c r="C5978" s="12" t="s">
        <v>6798</v>
      </c>
      <c r="D5978" s="5" t="s">
        <v>6799</v>
      </c>
      <c r="E5978" s="9" t="s">
        <v>6799</v>
      </c>
      <c r="F5978" s="5" t="s">
        <v>41</v>
      </c>
      <c r="G5978" s="5" t="s">
        <v>4</v>
      </c>
      <c r="H5978" s="5" t="s">
        <v>6802</v>
      </c>
      <c r="I5978" s="4" t="s">
        <v>6803</v>
      </c>
      <c r="J5978" s="5" t="s">
        <v>4</v>
      </c>
      <c r="K5978" s="5" t="s">
        <v>4</v>
      </c>
      <c r="L5978" s="5" t="s">
        <v>4</v>
      </c>
      <c r="M5978" s="5" t="s">
        <v>5</v>
      </c>
      <c r="N5978" s="5" t="s">
        <v>6800</v>
      </c>
      <c r="O5978" s="18">
        <v>44399</v>
      </c>
      <c r="P5978" s="5" t="s">
        <v>6801</v>
      </c>
      <c r="Q5978" s="19">
        <v>3587.56</v>
      </c>
      <c r="R5978" s="19">
        <v>3587.56</v>
      </c>
      <c r="S5978" s="19">
        <v>0</v>
      </c>
      <c r="T5978" s="19">
        <v>0</v>
      </c>
    </row>
    <row r="5979" spans="1:20" outlineLevel="3" x14ac:dyDescent="0.35">
      <c r="H5979" s="1" t="s">
        <v>12039</v>
      </c>
      <c r="O5979" s="18"/>
      <c r="Q5979" s="19">
        <f>SUBTOTAL(9,Q5977:Q5978)</f>
        <v>4036</v>
      </c>
      <c r="R5979" s="19">
        <f>SUBTOTAL(9,R5977:R5978)</f>
        <v>3587.56</v>
      </c>
      <c r="S5979" s="19">
        <f>SUBTOTAL(9,S5977:S5978)</f>
        <v>448.44</v>
      </c>
      <c r="T5979" s="19">
        <f>SUBTOTAL(9,T5977:T5978)</f>
        <v>0</v>
      </c>
    </row>
    <row r="5980" spans="1:20" ht="29" outlineLevel="4" x14ac:dyDescent="0.35">
      <c r="A5980" s="9" t="s">
        <v>104</v>
      </c>
      <c r="B5980" s="9" t="s">
        <v>105</v>
      </c>
      <c r="C5980" s="12" t="s">
        <v>6798</v>
      </c>
      <c r="D5980" s="5" t="s">
        <v>6799</v>
      </c>
      <c r="E5980" s="9" t="s">
        <v>6799</v>
      </c>
      <c r="F5980" s="5" t="s">
        <v>4</v>
      </c>
      <c r="G5980" s="5" t="s">
        <v>50</v>
      </c>
      <c r="H5980" s="5" t="s">
        <v>6806</v>
      </c>
      <c r="I5980" s="4" t="s">
        <v>6807</v>
      </c>
      <c r="J5980" s="5" t="s">
        <v>4</v>
      </c>
      <c r="K5980" s="5" t="s">
        <v>4</v>
      </c>
      <c r="L5980" s="5" t="s">
        <v>4</v>
      </c>
      <c r="M5980" s="5" t="s">
        <v>5</v>
      </c>
      <c r="N5980" s="5" t="s">
        <v>6804</v>
      </c>
      <c r="O5980" s="18">
        <v>44585</v>
      </c>
      <c r="P5980" s="5" t="s">
        <v>6805</v>
      </c>
      <c r="Q5980" s="19">
        <v>1271</v>
      </c>
      <c r="R5980" s="19">
        <v>0</v>
      </c>
      <c r="S5980" s="19">
        <v>1271</v>
      </c>
      <c r="T5980" s="19">
        <v>0</v>
      </c>
    </row>
    <row r="5981" spans="1:20" ht="29" outlineLevel="4" x14ac:dyDescent="0.35">
      <c r="A5981" s="9" t="s">
        <v>104</v>
      </c>
      <c r="B5981" s="9" t="s">
        <v>105</v>
      </c>
      <c r="C5981" s="12" t="s">
        <v>6798</v>
      </c>
      <c r="D5981" s="5" t="s">
        <v>6799</v>
      </c>
      <c r="E5981" s="9" t="s">
        <v>6799</v>
      </c>
      <c r="F5981" s="5" t="s">
        <v>41</v>
      </c>
      <c r="G5981" s="5" t="s">
        <v>4</v>
      </c>
      <c r="H5981" s="5" t="s">
        <v>6806</v>
      </c>
      <c r="I5981" s="4" t="s">
        <v>6807</v>
      </c>
      <c r="J5981" s="5" t="s">
        <v>4</v>
      </c>
      <c r="K5981" s="5" t="s">
        <v>4</v>
      </c>
      <c r="L5981" s="5" t="s">
        <v>4</v>
      </c>
      <c r="M5981" s="5" t="s">
        <v>5</v>
      </c>
      <c r="N5981" s="5" t="s">
        <v>6804</v>
      </c>
      <c r="O5981" s="18">
        <v>44585</v>
      </c>
      <c r="P5981" s="5" t="s">
        <v>6805</v>
      </c>
      <c r="Q5981" s="19">
        <v>10168</v>
      </c>
      <c r="R5981" s="19">
        <v>10168</v>
      </c>
      <c r="S5981" s="19">
        <v>0</v>
      </c>
      <c r="T5981" s="19">
        <v>0</v>
      </c>
    </row>
    <row r="5982" spans="1:20" outlineLevel="3" x14ac:dyDescent="0.35">
      <c r="H5982" s="1" t="s">
        <v>12040</v>
      </c>
      <c r="O5982" s="18"/>
      <c r="Q5982" s="19">
        <f>SUBTOTAL(9,Q5980:Q5981)</f>
        <v>11439</v>
      </c>
      <c r="R5982" s="19">
        <f>SUBTOTAL(9,R5980:R5981)</f>
        <v>10168</v>
      </c>
      <c r="S5982" s="19">
        <f>SUBTOTAL(9,S5980:S5981)</f>
        <v>1271</v>
      </c>
      <c r="T5982" s="19">
        <f>SUBTOTAL(9,T5980:T5981)</f>
        <v>0</v>
      </c>
    </row>
    <row r="5983" spans="1:20" outlineLevel="2" x14ac:dyDescent="0.35">
      <c r="C5983" s="11" t="s">
        <v>10444</v>
      </c>
      <c r="O5983" s="18"/>
      <c r="Q5983" s="19">
        <f>SUBTOTAL(9,Q5977:Q5981)</f>
        <v>15475</v>
      </c>
      <c r="R5983" s="19">
        <f>SUBTOTAL(9,R5977:R5981)</f>
        <v>13755.56</v>
      </c>
      <c r="S5983" s="19">
        <f>SUBTOTAL(9,S5977:S5981)</f>
        <v>1719.44</v>
      </c>
      <c r="T5983" s="19">
        <f>SUBTOTAL(9,T5977:T5981)</f>
        <v>0</v>
      </c>
    </row>
    <row r="5984" spans="1:20" ht="29" outlineLevel="4" x14ac:dyDescent="0.35">
      <c r="A5984" s="9" t="s">
        <v>37</v>
      </c>
      <c r="B5984" s="9" t="s">
        <v>38</v>
      </c>
      <c r="C5984" s="12" t="s">
        <v>6808</v>
      </c>
      <c r="D5984" s="5" t="s">
        <v>6809</v>
      </c>
      <c r="E5984" s="9" t="s">
        <v>6809</v>
      </c>
      <c r="F5984" s="5" t="s">
        <v>4</v>
      </c>
      <c r="G5984" s="5" t="s">
        <v>50</v>
      </c>
      <c r="H5984" s="5" t="s">
        <v>6811</v>
      </c>
      <c r="I5984" s="4" t="s">
        <v>6812</v>
      </c>
      <c r="J5984" s="5" t="s">
        <v>4</v>
      </c>
      <c r="K5984" s="5" t="s">
        <v>4</v>
      </c>
      <c r="L5984" s="5" t="s">
        <v>4</v>
      </c>
      <c r="M5984" s="5" t="s">
        <v>5</v>
      </c>
      <c r="N5984" s="5" t="s">
        <v>6810</v>
      </c>
      <c r="O5984" s="18">
        <v>44384</v>
      </c>
      <c r="P5984" s="5" t="s">
        <v>7</v>
      </c>
      <c r="Q5984" s="19">
        <v>340.56</v>
      </c>
      <c r="R5984" s="19">
        <v>0</v>
      </c>
      <c r="S5984" s="19">
        <v>340.56</v>
      </c>
      <c r="T5984" s="19">
        <v>0</v>
      </c>
    </row>
    <row r="5985" spans="1:20" ht="29" outlineLevel="4" x14ac:dyDescent="0.35">
      <c r="A5985" s="9" t="s">
        <v>37</v>
      </c>
      <c r="B5985" s="9" t="s">
        <v>38</v>
      </c>
      <c r="C5985" s="12" t="s">
        <v>6808</v>
      </c>
      <c r="D5985" s="5" t="s">
        <v>6809</v>
      </c>
      <c r="E5985" s="9" t="s">
        <v>6809</v>
      </c>
      <c r="F5985" s="5" t="s">
        <v>4</v>
      </c>
      <c r="G5985" s="5" t="s">
        <v>50</v>
      </c>
      <c r="H5985" s="5" t="s">
        <v>6811</v>
      </c>
      <c r="I5985" s="4" t="s">
        <v>6812</v>
      </c>
      <c r="J5985" s="5" t="s">
        <v>4</v>
      </c>
      <c r="K5985" s="5" t="s">
        <v>4</v>
      </c>
      <c r="L5985" s="5" t="s">
        <v>4</v>
      </c>
      <c r="M5985" s="5" t="s">
        <v>5</v>
      </c>
      <c r="N5985" s="5" t="s">
        <v>6813</v>
      </c>
      <c r="O5985" s="18">
        <v>44412</v>
      </c>
      <c r="P5985" s="5" t="s">
        <v>7</v>
      </c>
      <c r="Q5985" s="19">
        <v>169.44</v>
      </c>
      <c r="R5985" s="19">
        <v>0</v>
      </c>
      <c r="S5985" s="19">
        <v>169.44</v>
      </c>
      <c r="T5985" s="19">
        <v>0</v>
      </c>
    </row>
    <row r="5986" spans="1:20" ht="29" outlineLevel="4" x14ac:dyDescent="0.35">
      <c r="A5986" s="9" t="s">
        <v>37</v>
      </c>
      <c r="B5986" s="9" t="s">
        <v>38</v>
      </c>
      <c r="C5986" s="12" t="s">
        <v>6808</v>
      </c>
      <c r="D5986" s="5" t="s">
        <v>6809</v>
      </c>
      <c r="E5986" s="9" t="s">
        <v>6809</v>
      </c>
      <c r="F5986" s="5" t="s">
        <v>41</v>
      </c>
      <c r="G5986" s="5" t="s">
        <v>4</v>
      </c>
      <c r="H5986" s="5" t="s">
        <v>6811</v>
      </c>
      <c r="I5986" s="4" t="s">
        <v>6812</v>
      </c>
      <c r="J5986" s="5" t="s">
        <v>4</v>
      </c>
      <c r="K5986" s="5" t="s">
        <v>4</v>
      </c>
      <c r="L5986" s="5" t="s">
        <v>4</v>
      </c>
      <c r="M5986" s="5" t="s">
        <v>5</v>
      </c>
      <c r="N5986" s="5" t="s">
        <v>6810</v>
      </c>
      <c r="O5986" s="18">
        <v>44384</v>
      </c>
      <c r="P5986" s="5" t="s">
        <v>7</v>
      </c>
      <c r="Q5986" s="19">
        <v>2724.44</v>
      </c>
      <c r="R5986" s="19">
        <v>2724.44</v>
      </c>
      <c r="S5986" s="19">
        <v>0</v>
      </c>
      <c r="T5986" s="19">
        <v>0</v>
      </c>
    </row>
    <row r="5987" spans="1:20" ht="29" outlineLevel="4" x14ac:dyDescent="0.35">
      <c r="A5987" s="9" t="s">
        <v>37</v>
      </c>
      <c r="B5987" s="9" t="s">
        <v>38</v>
      </c>
      <c r="C5987" s="12" t="s">
        <v>6808</v>
      </c>
      <c r="D5987" s="5" t="s">
        <v>6809</v>
      </c>
      <c r="E5987" s="9" t="s">
        <v>6809</v>
      </c>
      <c r="F5987" s="5" t="s">
        <v>41</v>
      </c>
      <c r="G5987" s="5" t="s">
        <v>4</v>
      </c>
      <c r="H5987" s="5" t="s">
        <v>6811</v>
      </c>
      <c r="I5987" s="4" t="s">
        <v>6812</v>
      </c>
      <c r="J5987" s="5" t="s">
        <v>4</v>
      </c>
      <c r="K5987" s="5" t="s">
        <v>4</v>
      </c>
      <c r="L5987" s="5" t="s">
        <v>4</v>
      </c>
      <c r="M5987" s="5" t="s">
        <v>5</v>
      </c>
      <c r="N5987" s="5" t="s">
        <v>6813</v>
      </c>
      <c r="O5987" s="18">
        <v>44412</v>
      </c>
      <c r="P5987" s="5" t="s">
        <v>7</v>
      </c>
      <c r="Q5987" s="19">
        <v>1355.56</v>
      </c>
      <c r="R5987" s="19">
        <v>1355.56</v>
      </c>
      <c r="S5987" s="19">
        <v>0</v>
      </c>
      <c r="T5987" s="19">
        <v>0</v>
      </c>
    </row>
    <row r="5988" spans="1:20" outlineLevel="3" x14ac:dyDescent="0.35">
      <c r="H5988" s="1" t="s">
        <v>12041</v>
      </c>
      <c r="O5988" s="18"/>
      <c r="Q5988" s="19">
        <f>SUBTOTAL(9,Q5984:Q5987)</f>
        <v>4590</v>
      </c>
      <c r="R5988" s="19">
        <f>SUBTOTAL(9,R5984:R5987)</f>
        <v>4080</v>
      </c>
      <c r="S5988" s="19">
        <f>SUBTOTAL(9,S5984:S5987)</f>
        <v>510</v>
      </c>
      <c r="T5988" s="19">
        <f>SUBTOTAL(9,T5984:T5987)</f>
        <v>0</v>
      </c>
    </row>
    <row r="5989" spans="1:20" ht="29" outlineLevel="4" x14ac:dyDescent="0.35">
      <c r="A5989" s="9" t="s">
        <v>37</v>
      </c>
      <c r="B5989" s="9" t="s">
        <v>38</v>
      </c>
      <c r="C5989" s="12" t="s">
        <v>6808</v>
      </c>
      <c r="D5989" s="5" t="s">
        <v>6809</v>
      </c>
      <c r="E5989" s="9" t="s">
        <v>6809</v>
      </c>
      <c r="F5989" s="5" t="s">
        <v>4</v>
      </c>
      <c r="G5989" s="5" t="s">
        <v>50</v>
      </c>
      <c r="H5989" s="5" t="s">
        <v>6815</v>
      </c>
      <c r="I5989" s="4" t="s">
        <v>6816</v>
      </c>
      <c r="J5989" s="5" t="s">
        <v>4</v>
      </c>
      <c r="K5989" s="5" t="s">
        <v>4</v>
      </c>
      <c r="L5989" s="5" t="s">
        <v>4</v>
      </c>
      <c r="M5989" s="5" t="s">
        <v>5</v>
      </c>
      <c r="N5989" s="5" t="s">
        <v>6814</v>
      </c>
      <c r="O5989" s="18">
        <v>44543</v>
      </c>
      <c r="P5989" s="5" t="s">
        <v>7</v>
      </c>
      <c r="Q5989" s="19">
        <v>796.44</v>
      </c>
      <c r="R5989" s="19">
        <v>0</v>
      </c>
      <c r="S5989" s="19">
        <v>796.44</v>
      </c>
      <c r="T5989" s="19">
        <v>0</v>
      </c>
    </row>
    <row r="5990" spans="1:20" ht="29" outlineLevel="4" x14ac:dyDescent="0.35">
      <c r="A5990" s="9" t="s">
        <v>37</v>
      </c>
      <c r="B5990" s="9" t="s">
        <v>38</v>
      </c>
      <c r="C5990" s="12" t="s">
        <v>6808</v>
      </c>
      <c r="D5990" s="5" t="s">
        <v>6809</v>
      </c>
      <c r="E5990" s="9" t="s">
        <v>6809</v>
      </c>
      <c r="F5990" s="5" t="s">
        <v>4</v>
      </c>
      <c r="G5990" s="5" t="s">
        <v>50</v>
      </c>
      <c r="H5990" s="5" t="s">
        <v>6815</v>
      </c>
      <c r="I5990" s="4" t="s">
        <v>6816</v>
      </c>
      <c r="J5990" s="5" t="s">
        <v>4</v>
      </c>
      <c r="K5990" s="5" t="s">
        <v>4</v>
      </c>
      <c r="L5990" s="5" t="s">
        <v>4</v>
      </c>
      <c r="M5990" s="5" t="s">
        <v>5</v>
      </c>
      <c r="N5990" s="5" t="s">
        <v>6817</v>
      </c>
      <c r="O5990" s="18">
        <v>44704</v>
      </c>
      <c r="P5990" s="5" t="s">
        <v>7</v>
      </c>
      <c r="Q5990" s="19">
        <v>535.33000000000004</v>
      </c>
      <c r="R5990" s="19">
        <v>0</v>
      </c>
      <c r="S5990" s="19">
        <v>535.33000000000004</v>
      </c>
      <c r="T5990" s="19">
        <v>0</v>
      </c>
    </row>
    <row r="5991" spans="1:20" ht="29" outlineLevel="4" x14ac:dyDescent="0.35">
      <c r="A5991" s="9" t="s">
        <v>37</v>
      </c>
      <c r="B5991" s="9" t="s">
        <v>38</v>
      </c>
      <c r="C5991" s="12" t="s">
        <v>6808</v>
      </c>
      <c r="D5991" s="5" t="s">
        <v>6809</v>
      </c>
      <c r="E5991" s="9" t="s">
        <v>6809</v>
      </c>
      <c r="F5991" s="5" t="s">
        <v>41</v>
      </c>
      <c r="G5991" s="5" t="s">
        <v>4</v>
      </c>
      <c r="H5991" s="5" t="s">
        <v>6815</v>
      </c>
      <c r="I5991" s="4" t="s">
        <v>6816</v>
      </c>
      <c r="J5991" s="5" t="s">
        <v>4</v>
      </c>
      <c r="K5991" s="5" t="s">
        <v>4</v>
      </c>
      <c r="L5991" s="5" t="s">
        <v>4</v>
      </c>
      <c r="M5991" s="5" t="s">
        <v>5</v>
      </c>
      <c r="N5991" s="5" t="s">
        <v>6814</v>
      </c>
      <c r="O5991" s="18">
        <v>44543</v>
      </c>
      <c r="P5991" s="5" t="s">
        <v>7</v>
      </c>
      <c r="Q5991" s="19">
        <v>6371.56</v>
      </c>
      <c r="R5991" s="19">
        <v>6371.56</v>
      </c>
      <c r="S5991" s="19">
        <v>0</v>
      </c>
      <c r="T5991" s="19">
        <v>0</v>
      </c>
    </row>
    <row r="5992" spans="1:20" ht="29" outlineLevel="4" x14ac:dyDescent="0.35">
      <c r="A5992" s="9" t="s">
        <v>37</v>
      </c>
      <c r="B5992" s="9" t="s">
        <v>38</v>
      </c>
      <c r="C5992" s="12" t="s">
        <v>6808</v>
      </c>
      <c r="D5992" s="5" t="s">
        <v>6809</v>
      </c>
      <c r="E5992" s="9" t="s">
        <v>6809</v>
      </c>
      <c r="F5992" s="5" t="s">
        <v>41</v>
      </c>
      <c r="G5992" s="5" t="s">
        <v>4</v>
      </c>
      <c r="H5992" s="5" t="s">
        <v>6815</v>
      </c>
      <c r="I5992" s="4" t="s">
        <v>6816</v>
      </c>
      <c r="J5992" s="5" t="s">
        <v>4</v>
      </c>
      <c r="K5992" s="5" t="s">
        <v>4</v>
      </c>
      <c r="L5992" s="5" t="s">
        <v>4</v>
      </c>
      <c r="M5992" s="5" t="s">
        <v>5</v>
      </c>
      <c r="N5992" s="5" t="s">
        <v>6817</v>
      </c>
      <c r="O5992" s="18">
        <v>44704</v>
      </c>
      <c r="P5992" s="5" t="s">
        <v>7</v>
      </c>
      <c r="Q5992" s="19">
        <v>4282.67</v>
      </c>
      <c r="R5992" s="19">
        <v>4282.67</v>
      </c>
      <c r="S5992" s="19">
        <v>0</v>
      </c>
      <c r="T5992" s="19">
        <v>0</v>
      </c>
    </row>
    <row r="5993" spans="1:20" outlineLevel="3" x14ac:dyDescent="0.35">
      <c r="H5993" s="1" t="s">
        <v>12042</v>
      </c>
      <c r="O5993" s="18"/>
      <c r="Q5993" s="19">
        <f>SUBTOTAL(9,Q5989:Q5992)</f>
        <v>11986</v>
      </c>
      <c r="R5993" s="19">
        <f>SUBTOTAL(9,R5989:R5992)</f>
        <v>10654.23</v>
      </c>
      <c r="S5993" s="19">
        <f>SUBTOTAL(9,S5989:S5992)</f>
        <v>1331.77</v>
      </c>
      <c r="T5993" s="19">
        <f>SUBTOTAL(9,T5989:T5992)</f>
        <v>0</v>
      </c>
    </row>
    <row r="5994" spans="1:20" outlineLevel="2" x14ac:dyDescent="0.35">
      <c r="C5994" s="11" t="s">
        <v>10445</v>
      </c>
      <c r="O5994" s="18"/>
      <c r="Q5994" s="19">
        <f>SUBTOTAL(9,Q5984:Q5992)</f>
        <v>16576</v>
      </c>
      <c r="R5994" s="19">
        <f>SUBTOTAL(9,R5984:R5992)</f>
        <v>14734.230000000001</v>
      </c>
      <c r="S5994" s="19">
        <f>SUBTOTAL(9,S5984:S5992)</f>
        <v>1841.77</v>
      </c>
      <c r="T5994" s="19">
        <f>SUBTOTAL(9,T5984:T5992)</f>
        <v>0</v>
      </c>
    </row>
    <row r="5995" spans="1:20" outlineLevel="4" x14ac:dyDescent="0.35">
      <c r="A5995" s="9" t="s">
        <v>104</v>
      </c>
      <c r="B5995" s="9" t="s">
        <v>105</v>
      </c>
      <c r="C5995" s="12" t="s">
        <v>6818</v>
      </c>
      <c r="D5995" s="5" t="s">
        <v>6819</v>
      </c>
      <c r="E5995" s="9" t="s">
        <v>6819</v>
      </c>
      <c r="F5995" s="5" t="s">
        <v>4</v>
      </c>
      <c r="G5995" s="5" t="s">
        <v>106</v>
      </c>
      <c r="H5995" s="5" t="s">
        <v>108</v>
      </c>
      <c r="I5995" s="20" t="s">
        <v>12479</v>
      </c>
      <c r="J5995" s="5" t="s">
        <v>4</v>
      </c>
      <c r="K5995" s="5" t="s">
        <v>4</v>
      </c>
      <c r="L5995" s="5" t="s">
        <v>4</v>
      </c>
      <c r="M5995" s="5" t="s">
        <v>5</v>
      </c>
      <c r="N5995" s="5" t="s">
        <v>6820</v>
      </c>
      <c r="O5995" s="18">
        <v>44524</v>
      </c>
      <c r="P5995" s="5" t="s">
        <v>7</v>
      </c>
      <c r="Q5995" s="19">
        <v>74135</v>
      </c>
      <c r="R5995" s="19">
        <v>0</v>
      </c>
      <c r="S5995" s="19">
        <v>74135</v>
      </c>
      <c r="T5995" s="19">
        <v>0</v>
      </c>
    </row>
    <row r="5996" spans="1:20" outlineLevel="3" x14ac:dyDescent="0.35">
      <c r="H5996" s="1" t="s">
        <v>10932</v>
      </c>
      <c r="O5996" s="18"/>
      <c r="Q5996" s="19">
        <f>SUBTOTAL(9,Q5995:Q5995)</f>
        <v>74135</v>
      </c>
      <c r="R5996" s="19">
        <f>SUBTOTAL(9,R5995:R5995)</f>
        <v>0</v>
      </c>
      <c r="S5996" s="19">
        <f>SUBTOTAL(9,S5995:S5995)</f>
        <v>74135</v>
      </c>
      <c r="T5996" s="19">
        <f>SUBTOTAL(9,T5995:T5995)</f>
        <v>0</v>
      </c>
    </row>
    <row r="5997" spans="1:20" outlineLevel="4" x14ac:dyDescent="0.35">
      <c r="A5997" s="9" t="s">
        <v>104</v>
      </c>
      <c r="B5997" s="9" t="s">
        <v>105</v>
      </c>
      <c r="C5997" s="12" t="s">
        <v>6818</v>
      </c>
      <c r="D5997" s="5" t="s">
        <v>6819</v>
      </c>
      <c r="E5997" s="9" t="s">
        <v>6819</v>
      </c>
      <c r="F5997" s="5" t="s">
        <v>4</v>
      </c>
      <c r="G5997" s="5" t="s">
        <v>106</v>
      </c>
      <c r="H5997" s="5" t="s">
        <v>109</v>
      </c>
      <c r="I5997" s="20" t="s">
        <v>12480</v>
      </c>
      <c r="J5997" s="5" t="s">
        <v>4</v>
      </c>
      <c r="K5997" s="5" t="s">
        <v>4</v>
      </c>
      <c r="L5997" s="5" t="s">
        <v>4</v>
      </c>
      <c r="M5997" s="5" t="s">
        <v>5</v>
      </c>
      <c r="N5997" s="5" t="s">
        <v>6820</v>
      </c>
      <c r="O5997" s="18">
        <v>44524</v>
      </c>
      <c r="P5997" s="5" t="s">
        <v>7</v>
      </c>
      <c r="Q5997" s="19">
        <v>70065</v>
      </c>
      <c r="R5997" s="19">
        <v>0</v>
      </c>
      <c r="S5997" s="19">
        <v>70065</v>
      </c>
      <c r="T5997" s="19">
        <v>0</v>
      </c>
    </row>
    <row r="5998" spans="1:20" outlineLevel="3" x14ac:dyDescent="0.35">
      <c r="H5998" s="1" t="s">
        <v>10933</v>
      </c>
      <c r="O5998" s="18"/>
      <c r="Q5998" s="19">
        <f>SUBTOTAL(9,Q5997:Q5997)</f>
        <v>70065</v>
      </c>
      <c r="R5998" s="19">
        <f>SUBTOTAL(9,R5997:R5997)</f>
        <v>0</v>
      </c>
      <c r="S5998" s="19">
        <f>SUBTOTAL(9,S5997:S5997)</f>
        <v>70065</v>
      </c>
      <c r="T5998" s="19">
        <f>SUBTOTAL(9,T5997:T5997)</f>
        <v>0</v>
      </c>
    </row>
    <row r="5999" spans="1:20" outlineLevel="4" x14ac:dyDescent="0.35">
      <c r="A5999" s="9" t="s">
        <v>104</v>
      </c>
      <c r="B5999" s="9" t="s">
        <v>105</v>
      </c>
      <c r="C5999" s="12" t="s">
        <v>6818</v>
      </c>
      <c r="D5999" s="5" t="s">
        <v>6819</v>
      </c>
      <c r="E5999" s="9" t="s">
        <v>6819</v>
      </c>
      <c r="F5999" s="5" t="s">
        <v>4</v>
      </c>
      <c r="G5999" s="5" t="s">
        <v>106</v>
      </c>
      <c r="H5999" s="5" t="s">
        <v>110</v>
      </c>
      <c r="I5999" s="20" t="s">
        <v>12481</v>
      </c>
      <c r="J5999" s="5" t="s">
        <v>4</v>
      </c>
      <c r="K5999" s="5" t="s">
        <v>4</v>
      </c>
      <c r="L5999" s="5" t="s">
        <v>4</v>
      </c>
      <c r="M5999" s="5" t="s">
        <v>5</v>
      </c>
      <c r="N5999" s="5" t="s">
        <v>6820</v>
      </c>
      <c r="O5999" s="18">
        <v>44524</v>
      </c>
      <c r="P5999" s="5" t="s">
        <v>7</v>
      </c>
      <c r="Q5999" s="19">
        <v>13285</v>
      </c>
      <c r="R5999" s="19">
        <v>0</v>
      </c>
      <c r="S5999" s="19">
        <v>13285</v>
      </c>
      <c r="T5999" s="19">
        <v>0</v>
      </c>
    </row>
    <row r="6000" spans="1:20" outlineLevel="3" x14ac:dyDescent="0.35">
      <c r="H6000" s="1" t="s">
        <v>10934</v>
      </c>
      <c r="O6000" s="18"/>
      <c r="Q6000" s="19">
        <f>SUBTOTAL(9,Q5999:Q5999)</f>
        <v>13285</v>
      </c>
      <c r="R6000" s="19">
        <f>SUBTOTAL(9,R5999:R5999)</f>
        <v>0</v>
      </c>
      <c r="S6000" s="19">
        <f>SUBTOTAL(9,S5999:S5999)</f>
        <v>13285</v>
      </c>
      <c r="T6000" s="19">
        <f>SUBTOTAL(9,T5999:T5999)</f>
        <v>0</v>
      </c>
    </row>
    <row r="6001" spans="1:20" outlineLevel="2" x14ac:dyDescent="0.35">
      <c r="C6001" s="11" t="s">
        <v>10446</v>
      </c>
      <c r="O6001" s="18"/>
      <c r="Q6001" s="19">
        <f>SUBTOTAL(9,Q5995:Q5999)</f>
        <v>157485</v>
      </c>
      <c r="R6001" s="19">
        <f>SUBTOTAL(9,R5995:R5999)</f>
        <v>0</v>
      </c>
      <c r="S6001" s="19">
        <f>SUBTOTAL(9,S5995:S5999)</f>
        <v>157485</v>
      </c>
      <c r="T6001" s="19">
        <f>SUBTOTAL(9,T5995:T5999)</f>
        <v>0</v>
      </c>
    </row>
    <row r="6002" spans="1:20" outlineLevel="4" x14ac:dyDescent="0.35">
      <c r="A6002" s="9" t="s">
        <v>104</v>
      </c>
      <c r="B6002" s="9" t="s">
        <v>105</v>
      </c>
      <c r="C6002" s="12" t="s">
        <v>6821</v>
      </c>
      <c r="D6002" s="5" t="s">
        <v>6822</v>
      </c>
      <c r="E6002" s="9" t="s">
        <v>6822</v>
      </c>
      <c r="F6002" s="5" t="s">
        <v>4</v>
      </c>
      <c r="G6002" s="5" t="s">
        <v>106</v>
      </c>
      <c r="H6002" s="5" t="s">
        <v>108</v>
      </c>
      <c r="I6002" s="20" t="s">
        <v>12479</v>
      </c>
      <c r="J6002" s="5" t="s">
        <v>4</v>
      </c>
      <c r="K6002" s="5" t="s">
        <v>4</v>
      </c>
      <c r="L6002" s="5" t="s">
        <v>4</v>
      </c>
      <c r="M6002" s="5" t="s">
        <v>5</v>
      </c>
      <c r="N6002" s="5" t="s">
        <v>6823</v>
      </c>
      <c r="O6002" s="18">
        <v>44524</v>
      </c>
      <c r="P6002" s="5" t="s">
        <v>7</v>
      </c>
      <c r="Q6002" s="19">
        <v>109758</v>
      </c>
      <c r="R6002" s="19">
        <v>0</v>
      </c>
      <c r="S6002" s="19">
        <v>109758</v>
      </c>
      <c r="T6002" s="19">
        <v>0</v>
      </c>
    </row>
    <row r="6003" spans="1:20" outlineLevel="3" x14ac:dyDescent="0.35">
      <c r="H6003" s="1" t="s">
        <v>10932</v>
      </c>
      <c r="O6003" s="18"/>
      <c r="Q6003" s="19">
        <f>SUBTOTAL(9,Q6002:Q6002)</f>
        <v>109758</v>
      </c>
      <c r="R6003" s="19">
        <f>SUBTOTAL(9,R6002:R6002)</f>
        <v>0</v>
      </c>
      <c r="S6003" s="19">
        <f>SUBTOTAL(9,S6002:S6002)</f>
        <v>109758</v>
      </c>
      <c r="T6003" s="19">
        <f>SUBTOTAL(9,T6002:T6002)</f>
        <v>0</v>
      </c>
    </row>
    <row r="6004" spans="1:20" outlineLevel="4" x14ac:dyDescent="0.35">
      <c r="A6004" s="9" t="s">
        <v>104</v>
      </c>
      <c r="B6004" s="9" t="s">
        <v>105</v>
      </c>
      <c r="C6004" s="12" t="s">
        <v>6821</v>
      </c>
      <c r="D6004" s="5" t="s">
        <v>6822</v>
      </c>
      <c r="E6004" s="9" t="s">
        <v>6822</v>
      </c>
      <c r="F6004" s="5" t="s">
        <v>4</v>
      </c>
      <c r="G6004" s="5" t="s">
        <v>106</v>
      </c>
      <c r="H6004" s="5" t="s">
        <v>109</v>
      </c>
      <c r="I6004" s="20" t="s">
        <v>12480</v>
      </c>
      <c r="J6004" s="5" t="s">
        <v>4</v>
      </c>
      <c r="K6004" s="5" t="s">
        <v>4</v>
      </c>
      <c r="L6004" s="5" t="s">
        <v>4</v>
      </c>
      <c r="M6004" s="5" t="s">
        <v>5</v>
      </c>
      <c r="N6004" s="5" t="s">
        <v>6823</v>
      </c>
      <c r="O6004" s="18">
        <v>44524</v>
      </c>
      <c r="P6004" s="5" t="s">
        <v>7</v>
      </c>
      <c r="Q6004" s="19">
        <v>84167</v>
      </c>
      <c r="R6004" s="19">
        <v>0</v>
      </c>
      <c r="S6004" s="19">
        <v>84167</v>
      </c>
      <c r="T6004" s="19">
        <v>0</v>
      </c>
    </row>
    <row r="6005" spans="1:20" outlineLevel="3" x14ac:dyDescent="0.35">
      <c r="H6005" s="1" t="s">
        <v>10933</v>
      </c>
      <c r="O6005" s="18"/>
      <c r="Q6005" s="19">
        <f>SUBTOTAL(9,Q6004:Q6004)</f>
        <v>84167</v>
      </c>
      <c r="R6005" s="19">
        <f>SUBTOTAL(9,R6004:R6004)</f>
        <v>0</v>
      </c>
      <c r="S6005" s="19">
        <f>SUBTOTAL(9,S6004:S6004)</f>
        <v>84167</v>
      </c>
      <c r="T6005" s="19">
        <f>SUBTOTAL(9,T6004:T6004)</f>
        <v>0</v>
      </c>
    </row>
    <row r="6006" spans="1:20" outlineLevel="4" x14ac:dyDescent="0.35">
      <c r="A6006" s="9" t="s">
        <v>104</v>
      </c>
      <c r="B6006" s="9" t="s">
        <v>105</v>
      </c>
      <c r="C6006" s="12" t="s">
        <v>6821</v>
      </c>
      <c r="D6006" s="5" t="s">
        <v>6822</v>
      </c>
      <c r="E6006" s="9" t="s">
        <v>6822</v>
      </c>
      <c r="F6006" s="5" t="s">
        <v>4</v>
      </c>
      <c r="G6006" s="5" t="s">
        <v>106</v>
      </c>
      <c r="H6006" s="5" t="s">
        <v>110</v>
      </c>
      <c r="I6006" s="20" t="s">
        <v>12481</v>
      </c>
      <c r="J6006" s="5" t="s">
        <v>4</v>
      </c>
      <c r="K6006" s="5" t="s">
        <v>4</v>
      </c>
      <c r="L6006" s="5" t="s">
        <v>4</v>
      </c>
      <c r="M6006" s="5" t="s">
        <v>5</v>
      </c>
      <c r="N6006" s="5" t="s">
        <v>6823</v>
      </c>
      <c r="O6006" s="18">
        <v>44524</v>
      </c>
      <c r="P6006" s="5" t="s">
        <v>7</v>
      </c>
      <c r="Q6006" s="19">
        <v>19181</v>
      </c>
      <c r="R6006" s="19">
        <v>0</v>
      </c>
      <c r="S6006" s="19">
        <v>19181</v>
      </c>
      <c r="T6006" s="19">
        <v>0</v>
      </c>
    </row>
    <row r="6007" spans="1:20" outlineLevel="3" x14ac:dyDescent="0.35">
      <c r="H6007" s="1" t="s">
        <v>10934</v>
      </c>
      <c r="O6007" s="18"/>
      <c r="Q6007" s="19">
        <f>SUBTOTAL(9,Q6006:Q6006)</f>
        <v>19181</v>
      </c>
      <c r="R6007" s="19">
        <f>SUBTOTAL(9,R6006:R6006)</f>
        <v>0</v>
      </c>
      <c r="S6007" s="19">
        <f>SUBTOTAL(9,S6006:S6006)</f>
        <v>19181</v>
      </c>
      <c r="T6007" s="19">
        <f>SUBTOTAL(9,T6006:T6006)</f>
        <v>0</v>
      </c>
    </row>
    <row r="6008" spans="1:20" outlineLevel="2" x14ac:dyDescent="0.35">
      <c r="C6008" s="11" t="s">
        <v>10447</v>
      </c>
      <c r="O6008" s="18"/>
      <c r="Q6008" s="19">
        <f>SUBTOTAL(9,Q6002:Q6006)</f>
        <v>213106</v>
      </c>
      <c r="R6008" s="19">
        <f>SUBTOTAL(9,R6002:R6006)</f>
        <v>0</v>
      </c>
      <c r="S6008" s="19">
        <f>SUBTOTAL(9,S6002:S6006)</f>
        <v>213106</v>
      </c>
      <c r="T6008" s="19">
        <f>SUBTOTAL(9,T6002:T6006)</f>
        <v>0</v>
      </c>
    </row>
    <row r="6009" spans="1:20" ht="29" outlineLevel="4" x14ac:dyDescent="0.35">
      <c r="A6009" s="9" t="s">
        <v>37</v>
      </c>
      <c r="B6009" s="9" t="s">
        <v>38</v>
      </c>
      <c r="C6009" s="12" t="s">
        <v>6824</v>
      </c>
      <c r="D6009" s="5" t="s">
        <v>6825</v>
      </c>
      <c r="E6009" s="9" t="s">
        <v>6825</v>
      </c>
      <c r="F6009" s="5" t="s">
        <v>4</v>
      </c>
      <c r="G6009" s="5" t="s">
        <v>45</v>
      </c>
      <c r="H6009" s="5" t="s">
        <v>6827</v>
      </c>
      <c r="I6009" s="4" t="s">
        <v>6828</v>
      </c>
      <c r="J6009" s="5" t="s">
        <v>4</v>
      </c>
      <c r="K6009" s="5" t="s">
        <v>4</v>
      </c>
      <c r="L6009" s="5" t="s">
        <v>4</v>
      </c>
      <c r="M6009" s="5" t="s">
        <v>5</v>
      </c>
      <c r="N6009" s="5" t="s">
        <v>6826</v>
      </c>
      <c r="O6009" s="18">
        <v>44407</v>
      </c>
      <c r="P6009" s="5" t="s">
        <v>7</v>
      </c>
      <c r="Q6009" s="19">
        <v>15400</v>
      </c>
      <c r="R6009" s="19">
        <v>0</v>
      </c>
      <c r="S6009" s="19">
        <v>15400</v>
      </c>
      <c r="T6009" s="19">
        <v>0</v>
      </c>
    </row>
    <row r="6010" spans="1:20" outlineLevel="3" x14ac:dyDescent="0.35">
      <c r="H6010" s="1" t="s">
        <v>12043</v>
      </c>
      <c r="O6010" s="18"/>
      <c r="Q6010" s="19">
        <f>SUBTOTAL(9,Q6009:Q6009)</f>
        <v>15400</v>
      </c>
      <c r="R6010" s="19">
        <f>SUBTOTAL(9,R6009:R6009)</f>
        <v>0</v>
      </c>
      <c r="S6010" s="19">
        <f>SUBTOTAL(9,S6009:S6009)</f>
        <v>15400</v>
      </c>
      <c r="T6010" s="19">
        <f>SUBTOTAL(9,T6009:T6009)</f>
        <v>0</v>
      </c>
    </row>
    <row r="6011" spans="1:20" outlineLevel="2" x14ac:dyDescent="0.35">
      <c r="C6011" s="11" t="s">
        <v>10448</v>
      </c>
      <c r="O6011" s="18"/>
      <c r="Q6011" s="19">
        <f>SUBTOTAL(9,Q6009:Q6009)</f>
        <v>15400</v>
      </c>
      <c r="R6011" s="19">
        <f>SUBTOTAL(9,R6009:R6009)</f>
        <v>0</v>
      </c>
      <c r="S6011" s="19">
        <f>SUBTOTAL(9,S6009:S6009)</f>
        <v>15400</v>
      </c>
      <c r="T6011" s="19">
        <f>SUBTOTAL(9,T6009:T6009)</f>
        <v>0</v>
      </c>
    </row>
    <row r="6012" spans="1:20" outlineLevel="4" x14ac:dyDescent="0.35">
      <c r="A6012" s="9" t="s">
        <v>104</v>
      </c>
      <c r="B6012" s="9" t="s">
        <v>105</v>
      </c>
      <c r="C6012" s="12" t="s">
        <v>6829</v>
      </c>
      <c r="D6012" s="5" t="s">
        <v>6830</v>
      </c>
      <c r="E6012" s="9" t="s">
        <v>6830</v>
      </c>
      <c r="F6012" s="5" t="s">
        <v>4</v>
      </c>
      <c r="G6012" s="5" t="s">
        <v>106</v>
      </c>
      <c r="H6012" s="5" t="s">
        <v>108</v>
      </c>
      <c r="I6012" s="20" t="s">
        <v>12479</v>
      </c>
      <c r="J6012" s="5" t="s">
        <v>4</v>
      </c>
      <c r="K6012" s="5" t="s">
        <v>4</v>
      </c>
      <c r="L6012" s="5" t="s">
        <v>4</v>
      </c>
      <c r="M6012" s="5" t="s">
        <v>5</v>
      </c>
      <c r="N6012" s="5" t="s">
        <v>6831</v>
      </c>
      <c r="O6012" s="18">
        <v>44524</v>
      </c>
      <c r="P6012" s="5" t="s">
        <v>7</v>
      </c>
      <c r="Q6012" s="19">
        <v>46936</v>
      </c>
      <c r="R6012" s="19">
        <v>0</v>
      </c>
      <c r="S6012" s="19">
        <v>46936</v>
      </c>
      <c r="T6012" s="19">
        <v>0</v>
      </c>
    </row>
    <row r="6013" spans="1:20" outlineLevel="3" x14ac:dyDescent="0.35">
      <c r="H6013" s="1" t="s">
        <v>10932</v>
      </c>
      <c r="O6013" s="18"/>
      <c r="Q6013" s="19">
        <f>SUBTOTAL(9,Q6012:Q6012)</f>
        <v>46936</v>
      </c>
      <c r="R6013" s="19">
        <f>SUBTOTAL(9,R6012:R6012)</f>
        <v>0</v>
      </c>
      <c r="S6013" s="19">
        <f>SUBTOTAL(9,S6012:S6012)</f>
        <v>46936</v>
      </c>
      <c r="T6013" s="19">
        <f>SUBTOTAL(9,T6012:T6012)</f>
        <v>0</v>
      </c>
    </row>
    <row r="6014" spans="1:20" outlineLevel="4" x14ac:dyDescent="0.35">
      <c r="A6014" s="9" t="s">
        <v>104</v>
      </c>
      <c r="B6014" s="9" t="s">
        <v>105</v>
      </c>
      <c r="C6014" s="12" t="s">
        <v>6829</v>
      </c>
      <c r="D6014" s="5" t="s">
        <v>6830</v>
      </c>
      <c r="E6014" s="9" t="s">
        <v>6830</v>
      </c>
      <c r="F6014" s="5" t="s">
        <v>4</v>
      </c>
      <c r="G6014" s="5" t="s">
        <v>106</v>
      </c>
      <c r="H6014" s="5" t="s">
        <v>109</v>
      </c>
      <c r="I6014" s="20" t="s">
        <v>12480</v>
      </c>
      <c r="J6014" s="5" t="s">
        <v>4</v>
      </c>
      <c r="K6014" s="5" t="s">
        <v>4</v>
      </c>
      <c r="L6014" s="5" t="s">
        <v>4</v>
      </c>
      <c r="M6014" s="5" t="s">
        <v>5</v>
      </c>
      <c r="N6014" s="5" t="s">
        <v>6831</v>
      </c>
      <c r="O6014" s="18">
        <v>44524</v>
      </c>
      <c r="P6014" s="5" t="s">
        <v>7</v>
      </c>
      <c r="Q6014" s="19">
        <v>53814</v>
      </c>
      <c r="R6014" s="19">
        <v>0</v>
      </c>
      <c r="S6014" s="19">
        <v>53814</v>
      </c>
      <c r="T6014" s="19">
        <v>0</v>
      </c>
    </row>
    <row r="6015" spans="1:20" outlineLevel="3" x14ac:dyDescent="0.35">
      <c r="H6015" s="1" t="s">
        <v>10933</v>
      </c>
      <c r="O6015" s="18"/>
      <c r="Q6015" s="19">
        <f>SUBTOTAL(9,Q6014:Q6014)</f>
        <v>53814</v>
      </c>
      <c r="R6015" s="19">
        <f>SUBTOTAL(9,R6014:R6014)</f>
        <v>0</v>
      </c>
      <c r="S6015" s="19">
        <f>SUBTOTAL(9,S6014:S6014)</f>
        <v>53814</v>
      </c>
      <c r="T6015" s="19">
        <f>SUBTOTAL(9,T6014:T6014)</f>
        <v>0</v>
      </c>
    </row>
    <row r="6016" spans="1:20" outlineLevel="4" x14ac:dyDescent="0.35">
      <c r="A6016" s="9" t="s">
        <v>104</v>
      </c>
      <c r="B6016" s="9" t="s">
        <v>105</v>
      </c>
      <c r="C6016" s="12" t="s">
        <v>6829</v>
      </c>
      <c r="D6016" s="5" t="s">
        <v>6830</v>
      </c>
      <c r="E6016" s="9" t="s">
        <v>6830</v>
      </c>
      <c r="F6016" s="5" t="s">
        <v>4</v>
      </c>
      <c r="G6016" s="5" t="s">
        <v>106</v>
      </c>
      <c r="H6016" s="5" t="s">
        <v>110</v>
      </c>
      <c r="I6016" s="20" t="s">
        <v>12481</v>
      </c>
      <c r="J6016" s="5" t="s">
        <v>4</v>
      </c>
      <c r="K6016" s="5" t="s">
        <v>4</v>
      </c>
      <c r="L6016" s="5" t="s">
        <v>4</v>
      </c>
      <c r="M6016" s="5" t="s">
        <v>5</v>
      </c>
      <c r="N6016" s="5" t="s">
        <v>6831</v>
      </c>
      <c r="O6016" s="18">
        <v>44524</v>
      </c>
      <c r="P6016" s="5" t="s">
        <v>7</v>
      </c>
      <c r="Q6016" s="19">
        <v>7099</v>
      </c>
      <c r="R6016" s="19">
        <v>0</v>
      </c>
      <c r="S6016" s="19">
        <v>7099</v>
      </c>
      <c r="T6016" s="19">
        <v>0</v>
      </c>
    </row>
    <row r="6017" spans="1:20" outlineLevel="3" x14ac:dyDescent="0.35">
      <c r="H6017" s="1" t="s">
        <v>10934</v>
      </c>
      <c r="O6017" s="18"/>
      <c r="Q6017" s="19">
        <f>SUBTOTAL(9,Q6016:Q6016)</f>
        <v>7099</v>
      </c>
      <c r="R6017" s="19">
        <f>SUBTOTAL(9,R6016:R6016)</f>
        <v>0</v>
      </c>
      <c r="S6017" s="19">
        <f>SUBTOTAL(9,S6016:S6016)</f>
        <v>7099</v>
      </c>
      <c r="T6017" s="19">
        <f>SUBTOTAL(9,T6016:T6016)</f>
        <v>0</v>
      </c>
    </row>
    <row r="6018" spans="1:20" outlineLevel="2" x14ac:dyDescent="0.35">
      <c r="C6018" s="11" t="s">
        <v>10449</v>
      </c>
      <c r="O6018" s="18"/>
      <c r="Q6018" s="19">
        <f>SUBTOTAL(9,Q6012:Q6016)</f>
        <v>107849</v>
      </c>
      <c r="R6018" s="19">
        <f>SUBTOTAL(9,R6012:R6016)</f>
        <v>0</v>
      </c>
      <c r="S6018" s="19">
        <f>SUBTOTAL(9,S6012:S6016)</f>
        <v>107849</v>
      </c>
      <c r="T6018" s="19">
        <f>SUBTOTAL(9,T6012:T6016)</f>
        <v>0</v>
      </c>
    </row>
    <row r="6019" spans="1:20" ht="29" outlineLevel="4" x14ac:dyDescent="0.35">
      <c r="A6019" s="9" t="s">
        <v>37</v>
      </c>
      <c r="B6019" s="9" t="s">
        <v>38</v>
      </c>
      <c r="C6019" s="12" t="s">
        <v>12449</v>
      </c>
      <c r="D6019" s="5" t="s">
        <v>6832</v>
      </c>
      <c r="E6019" s="9" t="s">
        <v>6832</v>
      </c>
      <c r="F6019" s="5" t="s">
        <v>41</v>
      </c>
      <c r="G6019" s="5" t="s">
        <v>4</v>
      </c>
      <c r="H6019" s="5" t="s">
        <v>6834</v>
      </c>
      <c r="I6019" s="4" t="s">
        <v>6835</v>
      </c>
      <c r="J6019" s="5" t="s">
        <v>4</v>
      </c>
      <c r="K6019" s="5" t="s">
        <v>4</v>
      </c>
      <c r="L6019" s="5" t="s">
        <v>4</v>
      </c>
      <c r="M6019" s="5" t="s">
        <v>5</v>
      </c>
      <c r="N6019" s="5" t="s">
        <v>6833</v>
      </c>
      <c r="O6019" s="18">
        <v>44405</v>
      </c>
      <c r="P6019" s="5" t="s">
        <v>7</v>
      </c>
      <c r="Q6019" s="19">
        <v>2556</v>
      </c>
      <c r="R6019" s="19">
        <v>2556</v>
      </c>
      <c r="S6019" s="19">
        <v>0</v>
      </c>
      <c r="T6019" s="19">
        <v>0</v>
      </c>
    </row>
    <row r="6020" spans="1:20" outlineLevel="3" x14ac:dyDescent="0.35">
      <c r="H6020" s="1" t="s">
        <v>12044</v>
      </c>
      <c r="O6020" s="18"/>
      <c r="Q6020" s="19">
        <f>SUBTOTAL(9,Q6019:Q6019)</f>
        <v>2556</v>
      </c>
      <c r="R6020" s="19">
        <f>SUBTOTAL(9,R6019:R6019)</f>
        <v>2556</v>
      </c>
      <c r="S6020" s="19">
        <f>SUBTOTAL(9,S6019:S6019)</f>
        <v>0</v>
      </c>
      <c r="T6020" s="19">
        <f>SUBTOTAL(9,T6019:T6019)</f>
        <v>0</v>
      </c>
    </row>
    <row r="6021" spans="1:20" ht="29" outlineLevel="4" x14ac:dyDescent="0.35">
      <c r="A6021" s="9" t="s">
        <v>37</v>
      </c>
      <c r="B6021" s="9" t="s">
        <v>38</v>
      </c>
      <c r="C6021" s="12" t="s">
        <v>12449</v>
      </c>
      <c r="D6021" s="5" t="s">
        <v>6832</v>
      </c>
      <c r="E6021" s="9" t="s">
        <v>6832</v>
      </c>
      <c r="F6021" s="5" t="s">
        <v>4</v>
      </c>
      <c r="G6021" s="5" t="s">
        <v>45</v>
      </c>
      <c r="H6021" s="5" t="s">
        <v>6837</v>
      </c>
      <c r="I6021" s="4" t="s">
        <v>6838</v>
      </c>
      <c r="J6021" s="5" t="s">
        <v>4</v>
      </c>
      <c r="K6021" s="5" t="s">
        <v>4</v>
      </c>
      <c r="L6021" s="5" t="s">
        <v>4</v>
      </c>
      <c r="M6021" s="5" t="s">
        <v>5</v>
      </c>
      <c r="N6021" s="5" t="s">
        <v>6836</v>
      </c>
      <c r="O6021" s="18">
        <v>44407</v>
      </c>
      <c r="P6021" s="5" t="s">
        <v>7</v>
      </c>
      <c r="Q6021" s="19">
        <v>539.05999999999995</v>
      </c>
      <c r="R6021" s="19">
        <v>0</v>
      </c>
      <c r="S6021" s="19">
        <v>539.05999999999995</v>
      </c>
      <c r="T6021" s="19">
        <v>0</v>
      </c>
    </row>
    <row r="6022" spans="1:20" ht="29" outlineLevel="4" x14ac:dyDescent="0.35">
      <c r="A6022" s="9" t="s">
        <v>37</v>
      </c>
      <c r="B6022" s="9" t="s">
        <v>38</v>
      </c>
      <c r="C6022" s="12" t="s">
        <v>12449</v>
      </c>
      <c r="D6022" s="5" t="s">
        <v>6832</v>
      </c>
      <c r="E6022" s="9" t="s">
        <v>6832</v>
      </c>
      <c r="F6022" s="5" t="s">
        <v>49</v>
      </c>
      <c r="G6022" s="5" t="s">
        <v>4</v>
      </c>
      <c r="H6022" s="5" t="s">
        <v>6837</v>
      </c>
      <c r="I6022" s="4" t="s">
        <v>6838</v>
      </c>
      <c r="J6022" s="5" t="s">
        <v>4</v>
      </c>
      <c r="K6022" s="5" t="s">
        <v>4</v>
      </c>
      <c r="L6022" s="5" t="s">
        <v>4</v>
      </c>
      <c r="M6022" s="5" t="s">
        <v>5</v>
      </c>
      <c r="N6022" s="5" t="s">
        <v>6836</v>
      </c>
      <c r="O6022" s="18">
        <v>44407</v>
      </c>
      <c r="P6022" s="5" t="s">
        <v>7</v>
      </c>
      <c r="Q6022" s="19">
        <v>8624.94</v>
      </c>
      <c r="R6022" s="19">
        <v>8624.94</v>
      </c>
      <c r="S6022" s="19">
        <v>0</v>
      </c>
      <c r="T6022" s="19">
        <v>0</v>
      </c>
    </row>
    <row r="6023" spans="1:20" outlineLevel="3" x14ac:dyDescent="0.35">
      <c r="H6023" s="1" t="s">
        <v>12045</v>
      </c>
      <c r="O6023" s="18"/>
      <c r="Q6023" s="19">
        <f>SUBTOTAL(9,Q6021:Q6022)</f>
        <v>9164</v>
      </c>
      <c r="R6023" s="19">
        <f>SUBTOTAL(9,R6021:R6022)</f>
        <v>8624.94</v>
      </c>
      <c r="S6023" s="19">
        <f>SUBTOTAL(9,S6021:S6022)</f>
        <v>539.05999999999995</v>
      </c>
      <c r="T6023" s="19">
        <f>SUBTOTAL(9,T6021:T6022)</f>
        <v>0</v>
      </c>
    </row>
    <row r="6024" spans="1:20" ht="29" outlineLevel="4" x14ac:dyDescent="0.35">
      <c r="A6024" s="9" t="s">
        <v>37</v>
      </c>
      <c r="B6024" s="9" t="s">
        <v>38</v>
      </c>
      <c r="C6024" s="12" t="s">
        <v>12449</v>
      </c>
      <c r="D6024" s="5" t="s">
        <v>6832</v>
      </c>
      <c r="E6024" s="9" t="s">
        <v>6832</v>
      </c>
      <c r="F6024" s="5" t="s">
        <v>49</v>
      </c>
      <c r="G6024" s="5" t="s">
        <v>4</v>
      </c>
      <c r="H6024" s="5" t="s">
        <v>6840</v>
      </c>
      <c r="I6024" s="4" t="s">
        <v>6841</v>
      </c>
      <c r="J6024" s="5" t="s">
        <v>4</v>
      </c>
      <c r="K6024" s="5" t="s">
        <v>4</v>
      </c>
      <c r="L6024" s="5" t="s">
        <v>4</v>
      </c>
      <c r="M6024" s="5" t="s">
        <v>5</v>
      </c>
      <c r="N6024" s="5" t="s">
        <v>6839</v>
      </c>
      <c r="O6024" s="18">
        <v>44384</v>
      </c>
      <c r="P6024" s="5" t="s">
        <v>7</v>
      </c>
      <c r="Q6024" s="19">
        <v>34839</v>
      </c>
      <c r="R6024" s="19">
        <v>34839</v>
      </c>
      <c r="S6024" s="19">
        <v>0</v>
      </c>
      <c r="T6024" s="19">
        <v>0</v>
      </c>
    </row>
    <row r="6025" spans="1:20" ht="29" outlineLevel="4" x14ac:dyDescent="0.35">
      <c r="A6025" s="9" t="s">
        <v>37</v>
      </c>
      <c r="B6025" s="9" t="s">
        <v>38</v>
      </c>
      <c r="C6025" s="12" t="s">
        <v>12449</v>
      </c>
      <c r="D6025" s="5" t="s">
        <v>6832</v>
      </c>
      <c r="E6025" s="9" t="s">
        <v>6832</v>
      </c>
      <c r="F6025" s="5" t="s">
        <v>49</v>
      </c>
      <c r="G6025" s="5" t="s">
        <v>4</v>
      </c>
      <c r="H6025" s="5" t="s">
        <v>6840</v>
      </c>
      <c r="I6025" s="4" t="s">
        <v>6841</v>
      </c>
      <c r="J6025" s="5" t="s">
        <v>4</v>
      </c>
      <c r="K6025" s="5" t="s">
        <v>4</v>
      </c>
      <c r="L6025" s="5" t="s">
        <v>4</v>
      </c>
      <c r="M6025" s="5" t="s">
        <v>5</v>
      </c>
      <c r="N6025" s="5" t="s">
        <v>6842</v>
      </c>
      <c r="O6025" s="18">
        <v>44410</v>
      </c>
      <c r="P6025" s="5" t="s">
        <v>7</v>
      </c>
      <c r="Q6025" s="19">
        <v>26764</v>
      </c>
      <c r="R6025" s="19">
        <v>26764</v>
      </c>
      <c r="S6025" s="19">
        <v>0</v>
      </c>
      <c r="T6025" s="19">
        <v>0</v>
      </c>
    </row>
    <row r="6026" spans="1:20" ht="29" outlineLevel="4" x14ac:dyDescent="0.35">
      <c r="A6026" s="9" t="s">
        <v>37</v>
      </c>
      <c r="B6026" s="9" t="s">
        <v>38</v>
      </c>
      <c r="C6026" s="12" t="s">
        <v>12449</v>
      </c>
      <c r="D6026" s="5" t="s">
        <v>6832</v>
      </c>
      <c r="E6026" s="9" t="s">
        <v>6832</v>
      </c>
      <c r="F6026" s="5" t="s">
        <v>49</v>
      </c>
      <c r="G6026" s="5" t="s">
        <v>4</v>
      </c>
      <c r="H6026" s="5" t="s">
        <v>6840</v>
      </c>
      <c r="I6026" s="4" t="s">
        <v>6841</v>
      </c>
      <c r="J6026" s="5" t="s">
        <v>4</v>
      </c>
      <c r="K6026" s="5" t="s">
        <v>4</v>
      </c>
      <c r="L6026" s="5" t="s">
        <v>4</v>
      </c>
      <c r="M6026" s="5" t="s">
        <v>5</v>
      </c>
      <c r="N6026" s="5" t="s">
        <v>6843</v>
      </c>
      <c r="O6026" s="18">
        <v>44435</v>
      </c>
      <c r="P6026" s="5" t="s">
        <v>7</v>
      </c>
      <c r="Q6026" s="19">
        <v>15410</v>
      </c>
      <c r="R6026" s="19">
        <v>15410</v>
      </c>
      <c r="S6026" s="19">
        <v>0</v>
      </c>
      <c r="T6026" s="19">
        <v>0</v>
      </c>
    </row>
    <row r="6027" spans="1:20" ht="29" outlineLevel="4" x14ac:dyDescent="0.35">
      <c r="A6027" s="9" t="s">
        <v>37</v>
      </c>
      <c r="B6027" s="9" t="s">
        <v>38</v>
      </c>
      <c r="C6027" s="12" t="s">
        <v>12449</v>
      </c>
      <c r="D6027" s="5" t="s">
        <v>6832</v>
      </c>
      <c r="E6027" s="9" t="s">
        <v>6832</v>
      </c>
      <c r="F6027" s="5" t="s">
        <v>49</v>
      </c>
      <c r="G6027" s="5" t="s">
        <v>4</v>
      </c>
      <c r="H6027" s="5" t="s">
        <v>6840</v>
      </c>
      <c r="I6027" s="4" t="s">
        <v>6841</v>
      </c>
      <c r="J6027" s="5" t="s">
        <v>4</v>
      </c>
      <c r="K6027" s="5" t="s">
        <v>4</v>
      </c>
      <c r="L6027" s="5" t="s">
        <v>4</v>
      </c>
      <c r="M6027" s="5" t="s">
        <v>5</v>
      </c>
      <c r="N6027" s="5" t="s">
        <v>6844</v>
      </c>
      <c r="O6027" s="18">
        <v>44496</v>
      </c>
      <c r="P6027" s="5" t="s">
        <v>7</v>
      </c>
      <c r="Q6027" s="19">
        <v>29822</v>
      </c>
      <c r="R6027" s="19">
        <v>29822</v>
      </c>
      <c r="S6027" s="19">
        <v>0</v>
      </c>
      <c r="T6027" s="19">
        <v>0</v>
      </c>
    </row>
    <row r="6028" spans="1:20" ht="29" outlineLevel="4" x14ac:dyDescent="0.35">
      <c r="A6028" s="9" t="s">
        <v>37</v>
      </c>
      <c r="B6028" s="9" t="s">
        <v>38</v>
      </c>
      <c r="C6028" s="12" t="s">
        <v>12449</v>
      </c>
      <c r="D6028" s="5" t="s">
        <v>6832</v>
      </c>
      <c r="E6028" s="9" t="s">
        <v>6832</v>
      </c>
      <c r="F6028" s="5" t="s">
        <v>49</v>
      </c>
      <c r="G6028" s="5" t="s">
        <v>4</v>
      </c>
      <c r="H6028" s="5" t="s">
        <v>6840</v>
      </c>
      <c r="I6028" s="4" t="s">
        <v>6841</v>
      </c>
      <c r="J6028" s="5" t="s">
        <v>4</v>
      </c>
      <c r="K6028" s="5" t="s">
        <v>4</v>
      </c>
      <c r="L6028" s="5" t="s">
        <v>4</v>
      </c>
      <c r="M6028" s="5" t="s">
        <v>5</v>
      </c>
      <c r="N6028" s="5" t="s">
        <v>6845</v>
      </c>
      <c r="O6028" s="18">
        <v>44690</v>
      </c>
      <c r="P6028" s="5" t="s">
        <v>7</v>
      </c>
      <c r="Q6028" s="19">
        <v>59400</v>
      </c>
      <c r="R6028" s="19">
        <v>59400</v>
      </c>
      <c r="S6028" s="19">
        <v>0</v>
      </c>
      <c r="T6028" s="19">
        <v>0</v>
      </c>
    </row>
    <row r="6029" spans="1:20" ht="29" outlineLevel="4" x14ac:dyDescent="0.35">
      <c r="A6029" s="9" t="s">
        <v>37</v>
      </c>
      <c r="B6029" s="9" t="s">
        <v>38</v>
      </c>
      <c r="C6029" s="12" t="s">
        <v>12449</v>
      </c>
      <c r="D6029" s="5" t="s">
        <v>6832</v>
      </c>
      <c r="E6029" s="9" t="s">
        <v>6832</v>
      </c>
      <c r="F6029" s="5" t="s">
        <v>49</v>
      </c>
      <c r="G6029" s="5" t="s">
        <v>4</v>
      </c>
      <c r="H6029" s="5" t="s">
        <v>6840</v>
      </c>
      <c r="I6029" s="4" t="s">
        <v>6841</v>
      </c>
      <c r="J6029" s="5" t="s">
        <v>4</v>
      </c>
      <c r="K6029" s="5" t="s">
        <v>4</v>
      </c>
      <c r="L6029" s="5" t="s">
        <v>4</v>
      </c>
      <c r="M6029" s="5" t="s">
        <v>5</v>
      </c>
      <c r="N6029" s="5" t="s">
        <v>6846</v>
      </c>
      <c r="O6029" s="18">
        <v>44718</v>
      </c>
      <c r="P6029" s="5" t="s">
        <v>7</v>
      </c>
      <c r="Q6029" s="19">
        <v>1271</v>
      </c>
      <c r="R6029" s="19">
        <v>1271</v>
      </c>
      <c r="S6029" s="19">
        <v>0</v>
      </c>
      <c r="T6029" s="19">
        <v>0</v>
      </c>
    </row>
    <row r="6030" spans="1:20" outlineLevel="3" x14ac:dyDescent="0.35">
      <c r="H6030" s="1" t="s">
        <v>12046</v>
      </c>
      <c r="O6030" s="18"/>
      <c r="Q6030" s="19">
        <f>SUBTOTAL(9,Q6024:Q6029)</f>
        <v>167506</v>
      </c>
      <c r="R6030" s="19">
        <f>SUBTOTAL(9,R6024:R6029)</f>
        <v>167506</v>
      </c>
      <c r="S6030" s="19">
        <f>SUBTOTAL(9,S6024:S6029)</f>
        <v>0</v>
      </c>
      <c r="T6030" s="19">
        <f>SUBTOTAL(9,T6024:T6029)</f>
        <v>0</v>
      </c>
    </row>
    <row r="6031" spans="1:20" ht="29" outlineLevel="4" x14ac:dyDescent="0.35">
      <c r="A6031" s="9" t="s">
        <v>37</v>
      </c>
      <c r="B6031" s="9" t="s">
        <v>38</v>
      </c>
      <c r="C6031" s="12" t="s">
        <v>12449</v>
      </c>
      <c r="D6031" s="5" t="s">
        <v>6832</v>
      </c>
      <c r="E6031" s="9" t="s">
        <v>6832</v>
      </c>
      <c r="F6031" s="5" t="s">
        <v>49</v>
      </c>
      <c r="G6031" s="5" t="s">
        <v>4</v>
      </c>
      <c r="H6031" s="5" t="s">
        <v>6848</v>
      </c>
      <c r="I6031" s="4" t="s">
        <v>6849</v>
      </c>
      <c r="J6031" s="5" t="s">
        <v>4</v>
      </c>
      <c r="K6031" s="5" t="s">
        <v>4</v>
      </c>
      <c r="L6031" s="5" t="s">
        <v>4</v>
      </c>
      <c r="M6031" s="5" t="s">
        <v>5</v>
      </c>
      <c r="N6031" s="5" t="s">
        <v>6847</v>
      </c>
      <c r="O6031" s="18">
        <v>44410</v>
      </c>
      <c r="P6031" s="5" t="s">
        <v>7</v>
      </c>
      <c r="Q6031" s="19">
        <v>6761</v>
      </c>
      <c r="R6031" s="19">
        <v>6761</v>
      </c>
      <c r="S6031" s="19">
        <v>0</v>
      </c>
      <c r="T6031" s="19">
        <v>0</v>
      </c>
    </row>
    <row r="6032" spans="1:20" outlineLevel="3" x14ac:dyDescent="0.35">
      <c r="H6032" s="1" t="s">
        <v>12047</v>
      </c>
      <c r="O6032" s="18"/>
      <c r="Q6032" s="19">
        <f>SUBTOTAL(9,Q6031:Q6031)</f>
        <v>6761</v>
      </c>
      <c r="R6032" s="19">
        <f>SUBTOTAL(9,R6031:R6031)</f>
        <v>6761</v>
      </c>
      <c r="S6032" s="19">
        <f>SUBTOTAL(9,S6031:S6031)</f>
        <v>0</v>
      </c>
      <c r="T6032" s="19">
        <f>SUBTOTAL(9,T6031:T6031)</f>
        <v>0</v>
      </c>
    </row>
    <row r="6033" spans="1:20" ht="29" outlineLevel="4" x14ac:dyDescent="0.35">
      <c r="A6033" s="9" t="s">
        <v>37</v>
      </c>
      <c r="B6033" s="9" t="s">
        <v>38</v>
      </c>
      <c r="C6033" s="12" t="s">
        <v>12449</v>
      </c>
      <c r="D6033" s="5" t="s">
        <v>6832</v>
      </c>
      <c r="E6033" s="9" t="s">
        <v>6832</v>
      </c>
      <c r="F6033" s="5" t="s">
        <v>41</v>
      </c>
      <c r="G6033" s="5" t="s">
        <v>4</v>
      </c>
      <c r="H6033" s="5" t="s">
        <v>6851</v>
      </c>
      <c r="I6033" s="4" t="s">
        <v>6852</v>
      </c>
      <c r="J6033" s="5" t="s">
        <v>4</v>
      </c>
      <c r="K6033" s="5" t="s">
        <v>4</v>
      </c>
      <c r="L6033" s="5" t="s">
        <v>4</v>
      </c>
      <c r="M6033" s="5" t="s">
        <v>5</v>
      </c>
      <c r="N6033" s="5" t="s">
        <v>6850</v>
      </c>
      <c r="O6033" s="18">
        <v>44496</v>
      </c>
      <c r="P6033" s="5" t="s">
        <v>7</v>
      </c>
      <c r="Q6033" s="19">
        <v>10565</v>
      </c>
      <c r="R6033" s="19">
        <v>10565</v>
      </c>
      <c r="S6033" s="19">
        <v>0</v>
      </c>
      <c r="T6033" s="19">
        <v>0</v>
      </c>
    </row>
    <row r="6034" spans="1:20" ht="29" outlineLevel="4" x14ac:dyDescent="0.35">
      <c r="A6034" s="9" t="s">
        <v>37</v>
      </c>
      <c r="B6034" s="9" t="s">
        <v>38</v>
      </c>
      <c r="C6034" s="12" t="s">
        <v>12449</v>
      </c>
      <c r="D6034" s="5" t="s">
        <v>6832</v>
      </c>
      <c r="E6034" s="9" t="s">
        <v>6832</v>
      </c>
      <c r="F6034" s="5" t="s">
        <v>41</v>
      </c>
      <c r="G6034" s="5" t="s">
        <v>4</v>
      </c>
      <c r="H6034" s="5" t="s">
        <v>6851</v>
      </c>
      <c r="I6034" s="4" t="s">
        <v>6852</v>
      </c>
      <c r="J6034" s="5" t="s">
        <v>4</v>
      </c>
      <c r="K6034" s="5" t="s">
        <v>4</v>
      </c>
      <c r="L6034" s="5" t="s">
        <v>4</v>
      </c>
      <c r="M6034" s="5" t="s">
        <v>5</v>
      </c>
      <c r="N6034" s="5" t="s">
        <v>6853</v>
      </c>
      <c r="O6034" s="18">
        <v>44568</v>
      </c>
      <c r="P6034" s="5" t="s">
        <v>7</v>
      </c>
      <c r="Q6034" s="19">
        <v>5151</v>
      </c>
      <c r="R6034" s="19">
        <v>5151</v>
      </c>
      <c r="S6034" s="19">
        <v>0</v>
      </c>
      <c r="T6034" s="19">
        <v>0</v>
      </c>
    </row>
    <row r="6035" spans="1:20" ht="29" outlineLevel="4" x14ac:dyDescent="0.35">
      <c r="A6035" s="9" t="s">
        <v>37</v>
      </c>
      <c r="B6035" s="9" t="s">
        <v>38</v>
      </c>
      <c r="C6035" s="12" t="s">
        <v>12449</v>
      </c>
      <c r="D6035" s="5" t="s">
        <v>6832</v>
      </c>
      <c r="E6035" s="9" t="s">
        <v>6832</v>
      </c>
      <c r="F6035" s="5" t="s">
        <v>41</v>
      </c>
      <c r="G6035" s="5" t="s">
        <v>4</v>
      </c>
      <c r="H6035" s="5" t="s">
        <v>6851</v>
      </c>
      <c r="I6035" s="4" t="s">
        <v>6852</v>
      </c>
      <c r="J6035" s="5" t="s">
        <v>4</v>
      </c>
      <c r="K6035" s="5" t="s">
        <v>4</v>
      </c>
      <c r="L6035" s="5" t="s">
        <v>4</v>
      </c>
      <c r="M6035" s="5" t="s">
        <v>5</v>
      </c>
      <c r="N6035" s="5" t="s">
        <v>6854</v>
      </c>
      <c r="O6035" s="18">
        <v>44636</v>
      </c>
      <c r="P6035" s="5" t="s">
        <v>7</v>
      </c>
      <c r="Q6035" s="19">
        <v>2740</v>
      </c>
      <c r="R6035" s="19">
        <v>2740</v>
      </c>
      <c r="S6035" s="19">
        <v>0</v>
      </c>
      <c r="T6035" s="19">
        <v>0</v>
      </c>
    </row>
    <row r="6036" spans="1:20" ht="29" outlineLevel="4" x14ac:dyDescent="0.35">
      <c r="A6036" s="9" t="s">
        <v>37</v>
      </c>
      <c r="B6036" s="9" t="s">
        <v>38</v>
      </c>
      <c r="C6036" s="12" t="s">
        <v>12449</v>
      </c>
      <c r="D6036" s="5" t="s">
        <v>6832</v>
      </c>
      <c r="E6036" s="9" t="s">
        <v>6832</v>
      </c>
      <c r="F6036" s="5" t="s">
        <v>41</v>
      </c>
      <c r="G6036" s="5" t="s">
        <v>4</v>
      </c>
      <c r="H6036" s="5" t="s">
        <v>6851</v>
      </c>
      <c r="I6036" s="4" t="s">
        <v>6852</v>
      </c>
      <c r="J6036" s="5" t="s">
        <v>4</v>
      </c>
      <c r="K6036" s="5" t="s">
        <v>4</v>
      </c>
      <c r="L6036" s="5" t="s">
        <v>4</v>
      </c>
      <c r="M6036" s="5" t="s">
        <v>5</v>
      </c>
      <c r="N6036" s="5" t="s">
        <v>6855</v>
      </c>
      <c r="O6036" s="18">
        <v>44690</v>
      </c>
      <c r="P6036" s="5" t="s">
        <v>7</v>
      </c>
      <c r="Q6036" s="19">
        <v>2028</v>
      </c>
      <c r="R6036" s="19">
        <v>2028</v>
      </c>
      <c r="S6036" s="19">
        <v>0</v>
      </c>
      <c r="T6036" s="19">
        <v>0</v>
      </c>
    </row>
    <row r="6037" spans="1:20" ht="29" outlineLevel="4" x14ac:dyDescent="0.35">
      <c r="A6037" s="9" t="s">
        <v>37</v>
      </c>
      <c r="B6037" s="9" t="s">
        <v>38</v>
      </c>
      <c r="C6037" s="12" t="s">
        <v>12449</v>
      </c>
      <c r="D6037" s="5" t="s">
        <v>6832</v>
      </c>
      <c r="E6037" s="9" t="s">
        <v>6832</v>
      </c>
      <c r="F6037" s="5" t="s">
        <v>41</v>
      </c>
      <c r="G6037" s="5" t="s">
        <v>4</v>
      </c>
      <c r="H6037" s="5" t="s">
        <v>6851</v>
      </c>
      <c r="I6037" s="4" t="s">
        <v>6852</v>
      </c>
      <c r="J6037" s="5" t="s">
        <v>4</v>
      </c>
      <c r="K6037" s="5" t="s">
        <v>4</v>
      </c>
      <c r="L6037" s="5" t="s">
        <v>4</v>
      </c>
      <c r="M6037" s="5" t="s">
        <v>5</v>
      </c>
      <c r="N6037" s="5" t="s">
        <v>6856</v>
      </c>
      <c r="O6037" s="18">
        <v>44719</v>
      </c>
      <c r="P6037" s="5" t="s">
        <v>7</v>
      </c>
      <c r="Q6037" s="19">
        <v>8981</v>
      </c>
      <c r="R6037" s="19">
        <v>8981</v>
      </c>
      <c r="S6037" s="19">
        <v>0</v>
      </c>
      <c r="T6037" s="19">
        <v>0</v>
      </c>
    </row>
    <row r="6038" spans="1:20" outlineLevel="3" x14ac:dyDescent="0.35">
      <c r="H6038" s="1" t="s">
        <v>12048</v>
      </c>
      <c r="O6038" s="18"/>
      <c r="Q6038" s="19">
        <f>SUBTOTAL(9,Q6033:Q6037)</f>
        <v>29465</v>
      </c>
      <c r="R6038" s="19">
        <f>SUBTOTAL(9,R6033:R6037)</f>
        <v>29465</v>
      </c>
      <c r="S6038" s="19">
        <f>SUBTOTAL(9,S6033:S6037)</f>
        <v>0</v>
      </c>
      <c r="T6038" s="19">
        <f>SUBTOTAL(9,T6033:T6037)</f>
        <v>0</v>
      </c>
    </row>
    <row r="6039" spans="1:20" ht="29" outlineLevel="4" x14ac:dyDescent="0.35">
      <c r="A6039" s="9" t="s">
        <v>37</v>
      </c>
      <c r="B6039" s="9" t="s">
        <v>38</v>
      </c>
      <c r="C6039" s="12" t="s">
        <v>12449</v>
      </c>
      <c r="D6039" s="5" t="s">
        <v>6832</v>
      </c>
      <c r="E6039" s="9" t="s">
        <v>6832</v>
      </c>
      <c r="F6039" s="5" t="s">
        <v>4</v>
      </c>
      <c r="G6039" s="5" t="s">
        <v>45</v>
      </c>
      <c r="H6039" s="5" t="s">
        <v>6858</v>
      </c>
      <c r="I6039" s="4" t="s">
        <v>6859</v>
      </c>
      <c r="J6039" s="5" t="s">
        <v>4</v>
      </c>
      <c r="K6039" s="5" t="s">
        <v>4</v>
      </c>
      <c r="L6039" s="5" t="s">
        <v>4</v>
      </c>
      <c r="M6039" s="5" t="s">
        <v>5</v>
      </c>
      <c r="N6039" s="5" t="s">
        <v>6857</v>
      </c>
      <c r="O6039" s="18">
        <v>44434</v>
      </c>
      <c r="P6039" s="5" t="s">
        <v>7</v>
      </c>
      <c r="Q6039" s="19">
        <v>359.03</v>
      </c>
      <c r="R6039" s="19">
        <v>0</v>
      </c>
      <c r="S6039" s="19">
        <v>359.03</v>
      </c>
      <c r="T6039" s="19">
        <v>0</v>
      </c>
    </row>
    <row r="6040" spans="1:20" ht="29" outlineLevel="4" x14ac:dyDescent="0.35">
      <c r="A6040" s="9" t="s">
        <v>37</v>
      </c>
      <c r="B6040" s="9" t="s">
        <v>38</v>
      </c>
      <c r="C6040" s="12" t="s">
        <v>12449</v>
      </c>
      <c r="D6040" s="5" t="s">
        <v>6832</v>
      </c>
      <c r="E6040" s="9" t="s">
        <v>6832</v>
      </c>
      <c r="F6040" s="5" t="s">
        <v>4</v>
      </c>
      <c r="G6040" s="5" t="s">
        <v>45</v>
      </c>
      <c r="H6040" s="5" t="s">
        <v>6858</v>
      </c>
      <c r="I6040" s="4" t="s">
        <v>6859</v>
      </c>
      <c r="J6040" s="5" t="s">
        <v>4</v>
      </c>
      <c r="K6040" s="5" t="s">
        <v>4</v>
      </c>
      <c r="L6040" s="5" t="s">
        <v>4</v>
      </c>
      <c r="M6040" s="5" t="s">
        <v>5</v>
      </c>
      <c r="N6040" s="5" t="s">
        <v>6860</v>
      </c>
      <c r="O6040" s="18">
        <v>44496</v>
      </c>
      <c r="P6040" s="5" t="s">
        <v>7</v>
      </c>
      <c r="Q6040" s="19">
        <v>1035.8800000000001</v>
      </c>
      <c r="R6040" s="19">
        <v>0</v>
      </c>
      <c r="S6040" s="19">
        <v>1035.8800000000001</v>
      </c>
      <c r="T6040" s="19">
        <v>0</v>
      </c>
    </row>
    <row r="6041" spans="1:20" ht="29" outlineLevel="4" x14ac:dyDescent="0.35">
      <c r="A6041" s="9" t="s">
        <v>37</v>
      </c>
      <c r="B6041" s="9" t="s">
        <v>38</v>
      </c>
      <c r="C6041" s="12" t="s">
        <v>12449</v>
      </c>
      <c r="D6041" s="5" t="s">
        <v>6832</v>
      </c>
      <c r="E6041" s="9" t="s">
        <v>6832</v>
      </c>
      <c r="F6041" s="5" t="s">
        <v>4</v>
      </c>
      <c r="G6041" s="5" t="s">
        <v>45</v>
      </c>
      <c r="H6041" s="5" t="s">
        <v>6858</v>
      </c>
      <c r="I6041" s="4" t="s">
        <v>6859</v>
      </c>
      <c r="J6041" s="5" t="s">
        <v>4</v>
      </c>
      <c r="K6041" s="5" t="s">
        <v>4</v>
      </c>
      <c r="L6041" s="5" t="s">
        <v>4</v>
      </c>
      <c r="M6041" s="5" t="s">
        <v>5</v>
      </c>
      <c r="N6041" s="5" t="s">
        <v>6861</v>
      </c>
      <c r="O6041" s="18">
        <v>44585</v>
      </c>
      <c r="P6041" s="5" t="s">
        <v>7</v>
      </c>
      <c r="Q6041" s="19">
        <v>1036.3499999999999</v>
      </c>
      <c r="R6041" s="19">
        <v>0</v>
      </c>
      <c r="S6041" s="19">
        <v>1036.3499999999999</v>
      </c>
      <c r="T6041" s="19">
        <v>0</v>
      </c>
    </row>
    <row r="6042" spans="1:20" ht="29" outlineLevel="4" x14ac:dyDescent="0.35">
      <c r="A6042" s="9" t="s">
        <v>37</v>
      </c>
      <c r="B6042" s="9" t="s">
        <v>38</v>
      </c>
      <c r="C6042" s="12" t="s">
        <v>12449</v>
      </c>
      <c r="D6042" s="5" t="s">
        <v>6832</v>
      </c>
      <c r="E6042" s="9" t="s">
        <v>6832</v>
      </c>
      <c r="F6042" s="5" t="s">
        <v>4</v>
      </c>
      <c r="G6042" s="5" t="s">
        <v>45</v>
      </c>
      <c r="H6042" s="5" t="s">
        <v>6858</v>
      </c>
      <c r="I6042" s="4" t="s">
        <v>6859</v>
      </c>
      <c r="J6042" s="5" t="s">
        <v>4</v>
      </c>
      <c r="K6042" s="5" t="s">
        <v>4</v>
      </c>
      <c r="L6042" s="5" t="s">
        <v>4</v>
      </c>
      <c r="M6042" s="5" t="s">
        <v>5</v>
      </c>
      <c r="N6042" s="5" t="s">
        <v>6862</v>
      </c>
      <c r="O6042" s="18">
        <v>44645</v>
      </c>
      <c r="P6042" s="5" t="s">
        <v>7</v>
      </c>
      <c r="Q6042" s="19">
        <v>593</v>
      </c>
      <c r="R6042" s="19">
        <v>0</v>
      </c>
      <c r="S6042" s="19">
        <v>593</v>
      </c>
      <c r="T6042" s="19">
        <v>0</v>
      </c>
    </row>
    <row r="6043" spans="1:20" ht="29" outlineLevel="4" x14ac:dyDescent="0.35">
      <c r="A6043" s="9" t="s">
        <v>37</v>
      </c>
      <c r="B6043" s="9" t="s">
        <v>38</v>
      </c>
      <c r="C6043" s="12" t="s">
        <v>12449</v>
      </c>
      <c r="D6043" s="5" t="s">
        <v>6832</v>
      </c>
      <c r="E6043" s="9" t="s">
        <v>6832</v>
      </c>
      <c r="F6043" s="5" t="s">
        <v>4</v>
      </c>
      <c r="G6043" s="5" t="s">
        <v>45</v>
      </c>
      <c r="H6043" s="5" t="s">
        <v>6858</v>
      </c>
      <c r="I6043" s="4" t="s">
        <v>6859</v>
      </c>
      <c r="J6043" s="5" t="s">
        <v>4</v>
      </c>
      <c r="K6043" s="5" t="s">
        <v>4</v>
      </c>
      <c r="L6043" s="5" t="s">
        <v>4</v>
      </c>
      <c r="M6043" s="5" t="s">
        <v>5</v>
      </c>
      <c r="N6043" s="5" t="s">
        <v>6863</v>
      </c>
      <c r="O6043" s="18">
        <v>44690</v>
      </c>
      <c r="P6043" s="5" t="s">
        <v>7</v>
      </c>
      <c r="Q6043" s="19">
        <v>823.2</v>
      </c>
      <c r="R6043" s="19">
        <v>0</v>
      </c>
      <c r="S6043" s="19">
        <v>823.2</v>
      </c>
      <c r="T6043" s="19">
        <v>0</v>
      </c>
    </row>
    <row r="6044" spans="1:20" ht="29" outlineLevel="4" x14ac:dyDescent="0.35">
      <c r="A6044" s="9" t="s">
        <v>37</v>
      </c>
      <c r="B6044" s="9" t="s">
        <v>38</v>
      </c>
      <c r="C6044" s="12" t="s">
        <v>12449</v>
      </c>
      <c r="D6044" s="5" t="s">
        <v>6832</v>
      </c>
      <c r="E6044" s="9" t="s">
        <v>6832</v>
      </c>
      <c r="F6044" s="5" t="s">
        <v>4</v>
      </c>
      <c r="G6044" s="5" t="s">
        <v>45</v>
      </c>
      <c r="H6044" s="5" t="s">
        <v>6858</v>
      </c>
      <c r="I6044" s="4" t="s">
        <v>6859</v>
      </c>
      <c r="J6044" s="5" t="s">
        <v>4</v>
      </c>
      <c r="K6044" s="5" t="s">
        <v>4</v>
      </c>
      <c r="L6044" s="5" t="s">
        <v>4</v>
      </c>
      <c r="M6044" s="5" t="s">
        <v>5</v>
      </c>
      <c r="N6044" s="5" t="s">
        <v>6864</v>
      </c>
      <c r="O6044" s="18">
        <v>44733</v>
      </c>
      <c r="P6044" s="5" t="s">
        <v>7</v>
      </c>
      <c r="Q6044" s="19">
        <v>797.96</v>
      </c>
      <c r="R6044" s="19">
        <v>0</v>
      </c>
      <c r="S6044" s="19">
        <v>797.96</v>
      </c>
      <c r="T6044" s="19">
        <v>0</v>
      </c>
    </row>
    <row r="6045" spans="1:20" ht="29" outlineLevel="4" x14ac:dyDescent="0.35">
      <c r="A6045" s="9" t="s">
        <v>37</v>
      </c>
      <c r="B6045" s="9" t="s">
        <v>38</v>
      </c>
      <c r="C6045" s="12" t="s">
        <v>12449</v>
      </c>
      <c r="D6045" s="5" t="s">
        <v>6832</v>
      </c>
      <c r="E6045" s="9" t="s">
        <v>6832</v>
      </c>
      <c r="F6045" s="5" t="s">
        <v>49</v>
      </c>
      <c r="G6045" s="5" t="s">
        <v>4</v>
      </c>
      <c r="H6045" s="5" t="s">
        <v>6858</v>
      </c>
      <c r="I6045" s="4" t="s">
        <v>6859</v>
      </c>
      <c r="J6045" s="5" t="s">
        <v>4</v>
      </c>
      <c r="K6045" s="5" t="s">
        <v>4</v>
      </c>
      <c r="L6045" s="5" t="s">
        <v>4</v>
      </c>
      <c r="M6045" s="5" t="s">
        <v>5</v>
      </c>
      <c r="N6045" s="5" t="s">
        <v>6857</v>
      </c>
      <c r="O6045" s="18">
        <v>44434</v>
      </c>
      <c r="P6045" s="5" t="s">
        <v>7</v>
      </c>
      <c r="Q6045" s="19">
        <v>5744.97</v>
      </c>
      <c r="R6045" s="19">
        <v>5744.97</v>
      </c>
      <c r="S6045" s="19">
        <v>0</v>
      </c>
      <c r="T6045" s="19">
        <v>0</v>
      </c>
    </row>
    <row r="6046" spans="1:20" ht="29" outlineLevel="4" x14ac:dyDescent="0.35">
      <c r="A6046" s="9" t="s">
        <v>37</v>
      </c>
      <c r="B6046" s="9" t="s">
        <v>38</v>
      </c>
      <c r="C6046" s="12" t="s">
        <v>12449</v>
      </c>
      <c r="D6046" s="5" t="s">
        <v>6832</v>
      </c>
      <c r="E6046" s="9" t="s">
        <v>6832</v>
      </c>
      <c r="F6046" s="5" t="s">
        <v>49</v>
      </c>
      <c r="G6046" s="5" t="s">
        <v>4</v>
      </c>
      <c r="H6046" s="5" t="s">
        <v>6858</v>
      </c>
      <c r="I6046" s="4" t="s">
        <v>6859</v>
      </c>
      <c r="J6046" s="5" t="s">
        <v>4</v>
      </c>
      <c r="K6046" s="5" t="s">
        <v>4</v>
      </c>
      <c r="L6046" s="5" t="s">
        <v>4</v>
      </c>
      <c r="M6046" s="5" t="s">
        <v>5</v>
      </c>
      <c r="N6046" s="5" t="s">
        <v>6860</v>
      </c>
      <c r="O6046" s="18">
        <v>44496</v>
      </c>
      <c r="P6046" s="5" t="s">
        <v>7</v>
      </c>
      <c r="Q6046" s="19">
        <v>16576.12</v>
      </c>
      <c r="R6046" s="19">
        <v>16576.12</v>
      </c>
      <c r="S6046" s="19">
        <v>0</v>
      </c>
      <c r="T6046" s="19">
        <v>0</v>
      </c>
    </row>
    <row r="6047" spans="1:20" ht="29" outlineLevel="4" x14ac:dyDescent="0.35">
      <c r="A6047" s="9" t="s">
        <v>37</v>
      </c>
      <c r="B6047" s="9" t="s">
        <v>38</v>
      </c>
      <c r="C6047" s="12" t="s">
        <v>12449</v>
      </c>
      <c r="D6047" s="5" t="s">
        <v>6832</v>
      </c>
      <c r="E6047" s="9" t="s">
        <v>6832</v>
      </c>
      <c r="F6047" s="5" t="s">
        <v>49</v>
      </c>
      <c r="G6047" s="5" t="s">
        <v>4</v>
      </c>
      <c r="H6047" s="5" t="s">
        <v>6858</v>
      </c>
      <c r="I6047" s="4" t="s">
        <v>6859</v>
      </c>
      <c r="J6047" s="5" t="s">
        <v>4</v>
      </c>
      <c r="K6047" s="5" t="s">
        <v>4</v>
      </c>
      <c r="L6047" s="5" t="s">
        <v>4</v>
      </c>
      <c r="M6047" s="5" t="s">
        <v>5</v>
      </c>
      <c r="N6047" s="5" t="s">
        <v>6861</v>
      </c>
      <c r="O6047" s="18">
        <v>44585</v>
      </c>
      <c r="P6047" s="5" t="s">
        <v>7</v>
      </c>
      <c r="Q6047" s="19">
        <v>16583.650000000001</v>
      </c>
      <c r="R6047" s="19">
        <v>16583.650000000001</v>
      </c>
      <c r="S6047" s="19">
        <v>0</v>
      </c>
      <c r="T6047" s="19">
        <v>0</v>
      </c>
    </row>
    <row r="6048" spans="1:20" ht="29" outlineLevel="4" x14ac:dyDescent="0.35">
      <c r="A6048" s="9" t="s">
        <v>37</v>
      </c>
      <c r="B6048" s="9" t="s">
        <v>38</v>
      </c>
      <c r="C6048" s="12" t="s">
        <v>12449</v>
      </c>
      <c r="D6048" s="5" t="s">
        <v>6832</v>
      </c>
      <c r="E6048" s="9" t="s">
        <v>6832</v>
      </c>
      <c r="F6048" s="5" t="s">
        <v>49</v>
      </c>
      <c r="G6048" s="5" t="s">
        <v>4</v>
      </c>
      <c r="H6048" s="5" t="s">
        <v>6858</v>
      </c>
      <c r="I6048" s="4" t="s">
        <v>6859</v>
      </c>
      <c r="J6048" s="5" t="s">
        <v>4</v>
      </c>
      <c r="K6048" s="5" t="s">
        <v>4</v>
      </c>
      <c r="L6048" s="5" t="s">
        <v>4</v>
      </c>
      <c r="M6048" s="5" t="s">
        <v>5</v>
      </c>
      <c r="N6048" s="5" t="s">
        <v>6862</v>
      </c>
      <c r="O6048" s="18">
        <v>44645</v>
      </c>
      <c r="P6048" s="5" t="s">
        <v>7</v>
      </c>
      <c r="Q6048" s="19">
        <v>9489</v>
      </c>
      <c r="R6048" s="19">
        <v>9489</v>
      </c>
      <c r="S6048" s="19">
        <v>0</v>
      </c>
      <c r="T6048" s="19">
        <v>0</v>
      </c>
    </row>
    <row r="6049" spans="1:20" ht="29" outlineLevel="4" x14ac:dyDescent="0.35">
      <c r="A6049" s="9" t="s">
        <v>37</v>
      </c>
      <c r="B6049" s="9" t="s">
        <v>38</v>
      </c>
      <c r="C6049" s="12" t="s">
        <v>12449</v>
      </c>
      <c r="D6049" s="5" t="s">
        <v>6832</v>
      </c>
      <c r="E6049" s="9" t="s">
        <v>6832</v>
      </c>
      <c r="F6049" s="5" t="s">
        <v>49</v>
      </c>
      <c r="G6049" s="5" t="s">
        <v>4</v>
      </c>
      <c r="H6049" s="5" t="s">
        <v>6858</v>
      </c>
      <c r="I6049" s="4" t="s">
        <v>6859</v>
      </c>
      <c r="J6049" s="5" t="s">
        <v>4</v>
      </c>
      <c r="K6049" s="5" t="s">
        <v>4</v>
      </c>
      <c r="L6049" s="5" t="s">
        <v>4</v>
      </c>
      <c r="M6049" s="5" t="s">
        <v>5</v>
      </c>
      <c r="N6049" s="5" t="s">
        <v>6863</v>
      </c>
      <c r="O6049" s="18">
        <v>44690</v>
      </c>
      <c r="P6049" s="5" t="s">
        <v>7</v>
      </c>
      <c r="Q6049" s="19">
        <v>13172.8</v>
      </c>
      <c r="R6049" s="19">
        <v>13172.8</v>
      </c>
      <c r="S6049" s="19">
        <v>0</v>
      </c>
      <c r="T6049" s="19">
        <v>0</v>
      </c>
    </row>
    <row r="6050" spans="1:20" ht="29" outlineLevel="4" x14ac:dyDescent="0.35">
      <c r="A6050" s="9" t="s">
        <v>37</v>
      </c>
      <c r="B6050" s="9" t="s">
        <v>38</v>
      </c>
      <c r="C6050" s="12" t="s">
        <v>12449</v>
      </c>
      <c r="D6050" s="5" t="s">
        <v>6832</v>
      </c>
      <c r="E6050" s="9" t="s">
        <v>6832</v>
      </c>
      <c r="F6050" s="5" t="s">
        <v>49</v>
      </c>
      <c r="G6050" s="5" t="s">
        <v>4</v>
      </c>
      <c r="H6050" s="5" t="s">
        <v>6858</v>
      </c>
      <c r="I6050" s="4" t="s">
        <v>6859</v>
      </c>
      <c r="J6050" s="5" t="s">
        <v>4</v>
      </c>
      <c r="K6050" s="5" t="s">
        <v>4</v>
      </c>
      <c r="L6050" s="5" t="s">
        <v>4</v>
      </c>
      <c r="M6050" s="5" t="s">
        <v>5</v>
      </c>
      <c r="N6050" s="5" t="s">
        <v>6864</v>
      </c>
      <c r="O6050" s="18">
        <v>44733</v>
      </c>
      <c r="P6050" s="5" t="s">
        <v>7</v>
      </c>
      <c r="Q6050" s="19">
        <v>12769.04</v>
      </c>
      <c r="R6050" s="19">
        <v>12769.04</v>
      </c>
      <c r="S6050" s="19">
        <v>0</v>
      </c>
      <c r="T6050" s="19">
        <v>0</v>
      </c>
    </row>
    <row r="6051" spans="1:20" outlineLevel="3" x14ac:dyDescent="0.35">
      <c r="H6051" s="1" t="s">
        <v>12049</v>
      </c>
      <c r="O6051" s="18"/>
      <c r="Q6051" s="19">
        <f>SUBTOTAL(9,Q6039:Q6050)</f>
        <v>78981</v>
      </c>
      <c r="R6051" s="19">
        <f>SUBTOTAL(9,R6039:R6050)</f>
        <v>74335.580000000016</v>
      </c>
      <c r="S6051" s="19">
        <f>SUBTOTAL(9,S6039:S6050)</f>
        <v>4645.42</v>
      </c>
      <c r="T6051" s="19">
        <f>SUBTOTAL(9,T6039:T6050)</f>
        <v>0</v>
      </c>
    </row>
    <row r="6052" spans="1:20" outlineLevel="2" x14ac:dyDescent="0.35">
      <c r="C6052" s="11" t="s">
        <v>12450</v>
      </c>
      <c r="O6052" s="18"/>
      <c r="Q6052" s="19">
        <f>SUBTOTAL(9,Q6019:Q6050)</f>
        <v>294433</v>
      </c>
      <c r="R6052" s="19">
        <f>SUBTOTAL(9,R6019:R6050)</f>
        <v>289248.51999999996</v>
      </c>
      <c r="S6052" s="19">
        <f>SUBTOTAL(9,S6019:S6050)</f>
        <v>5184.4799999999996</v>
      </c>
      <c r="T6052" s="19">
        <f>SUBTOTAL(9,T6019:T6050)</f>
        <v>0</v>
      </c>
    </row>
    <row r="6053" spans="1:20" ht="72.5" outlineLevel="4" x14ac:dyDescent="0.35">
      <c r="A6053" s="9" t="s">
        <v>74</v>
      </c>
      <c r="B6053" s="9" t="s">
        <v>75</v>
      </c>
      <c r="C6053" s="12" t="s">
        <v>12451</v>
      </c>
      <c r="D6053" s="5" t="s">
        <v>6865</v>
      </c>
      <c r="E6053" s="9" t="s">
        <v>6865</v>
      </c>
      <c r="F6053" s="5" t="s">
        <v>4</v>
      </c>
      <c r="G6053" s="5" t="s">
        <v>729</v>
      </c>
      <c r="H6053" s="5" t="s">
        <v>6867</v>
      </c>
      <c r="I6053" s="4" t="s">
        <v>12709</v>
      </c>
      <c r="J6053" s="5" t="s">
        <v>4</v>
      </c>
      <c r="K6053" s="5" t="s">
        <v>4</v>
      </c>
      <c r="L6053" s="5" t="s">
        <v>4</v>
      </c>
      <c r="M6053" s="5" t="s">
        <v>5</v>
      </c>
      <c r="N6053" s="5" t="s">
        <v>6866</v>
      </c>
      <c r="O6053" s="18">
        <v>44540</v>
      </c>
      <c r="P6053" s="5" t="s">
        <v>7</v>
      </c>
      <c r="Q6053" s="19">
        <v>21833</v>
      </c>
      <c r="R6053" s="19">
        <v>0</v>
      </c>
      <c r="S6053" s="19">
        <v>21833</v>
      </c>
      <c r="T6053" s="19">
        <v>0</v>
      </c>
    </row>
    <row r="6054" spans="1:20" outlineLevel="3" x14ac:dyDescent="0.35">
      <c r="H6054" s="1" t="s">
        <v>12050</v>
      </c>
      <c r="O6054" s="18"/>
      <c r="Q6054" s="19">
        <f>SUBTOTAL(9,Q6053:Q6053)</f>
        <v>21833</v>
      </c>
      <c r="R6054" s="19">
        <f>SUBTOTAL(9,R6053:R6053)</f>
        <v>0</v>
      </c>
      <c r="S6054" s="19">
        <f>SUBTOTAL(9,S6053:S6053)</f>
        <v>21833</v>
      </c>
      <c r="T6054" s="19">
        <f>SUBTOTAL(9,T6053:T6053)</f>
        <v>0</v>
      </c>
    </row>
    <row r="6055" spans="1:20" ht="29" outlineLevel="4" x14ac:dyDescent="0.35">
      <c r="A6055" s="9" t="s">
        <v>74</v>
      </c>
      <c r="B6055" s="9" t="s">
        <v>75</v>
      </c>
      <c r="C6055" s="12" t="s">
        <v>12451</v>
      </c>
      <c r="D6055" s="5" t="s">
        <v>6865</v>
      </c>
      <c r="E6055" s="9" t="s">
        <v>6865</v>
      </c>
      <c r="F6055" s="5" t="s">
        <v>77</v>
      </c>
      <c r="G6055" s="5" t="s">
        <v>4</v>
      </c>
      <c r="H6055" s="5" t="s">
        <v>6869</v>
      </c>
      <c r="I6055" s="4" t="s">
        <v>6870</v>
      </c>
      <c r="J6055" s="5" t="s">
        <v>4</v>
      </c>
      <c r="K6055" s="5" t="s">
        <v>4</v>
      </c>
      <c r="L6055" s="5" t="s">
        <v>4</v>
      </c>
      <c r="M6055" s="5" t="s">
        <v>5</v>
      </c>
      <c r="N6055" s="5" t="s">
        <v>6868</v>
      </c>
      <c r="O6055" s="18">
        <v>44536</v>
      </c>
      <c r="P6055" s="5" t="s">
        <v>7</v>
      </c>
      <c r="Q6055" s="19">
        <v>31181</v>
      </c>
      <c r="R6055" s="19">
        <v>31181</v>
      </c>
      <c r="S6055" s="19">
        <v>0</v>
      </c>
      <c r="T6055" s="19">
        <v>0</v>
      </c>
    </row>
    <row r="6056" spans="1:20" outlineLevel="3" x14ac:dyDescent="0.35">
      <c r="H6056" s="1" t="s">
        <v>12051</v>
      </c>
      <c r="O6056" s="18"/>
      <c r="Q6056" s="19">
        <f>SUBTOTAL(9,Q6055:Q6055)</f>
        <v>31181</v>
      </c>
      <c r="R6056" s="19">
        <f>SUBTOTAL(9,R6055:R6055)</f>
        <v>31181</v>
      </c>
      <c r="S6056" s="19">
        <f>SUBTOTAL(9,S6055:S6055)</f>
        <v>0</v>
      </c>
      <c r="T6056" s="19">
        <f>SUBTOTAL(9,T6055:T6055)</f>
        <v>0</v>
      </c>
    </row>
    <row r="6057" spans="1:20" ht="29" outlineLevel="4" x14ac:dyDescent="0.35">
      <c r="A6057" s="9" t="s">
        <v>74</v>
      </c>
      <c r="B6057" s="9" t="s">
        <v>75</v>
      </c>
      <c r="C6057" s="12" t="s">
        <v>12451</v>
      </c>
      <c r="D6057" s="5" t="s">
        <v>6865</v>
      </c>
      <c r="E6057" s="9" t="s">
        <v>6865</v>
      </c>
      <c r="F6057" s="5" t="s">
        <v>77</v>
      </c>
      <c r="G6057" s="5" t="s">
        <v>4</v>
      </c>
      <c r="H6057" s="5" t="s">
        <v>6872</v>
      </c>
      <c r="I6057" s="4" t="s">
        <v>6870</v>
      </c>
      <c r="J6057" s="5" t="s">
        <v>4</v>
      </c>
      <c r="K6057" s="5" t="s">
        <v>4</v>
      </c>
      <c r="L6057" s="5" t="s">
        <v>4</v>
      </c>
      <c r="M6057" s="5" t="s">
        <v>5</v>
      </c>
      <c r="N6057" s="5" t="s">
        <v>6871</v>
      </c>
      <c r="O6057" s="18">
        <v>44536</v>
      </c>
      <c r="P6057" s="5" t="s">
        <v>7</v>
      </c>
      <c r="Q6057" s="19">
        <v>18949</v>
      </c>
      <c r="R6057" s="19">
        <v>18949</v>
      </c>
      <c r="S6057" s="19">
        <v>0</v>
      </c>
      <c r="T6057" s="19">
        <v>0</v>
      </c>
    </row>
    <row r="6058" spans="1:20" outlineLevel="3" x14ac:dyDescent="0.35">
      <c r="H6058" s="1" t="s">
        <v>12052</v>
      </c>
      <c r="O6058" s="18"/>
      <c r="Q6058" s="19">
        <f>SUBTOTAL(9,Q6057:Q6057)</f>
        <v>18949</v>
      </c>
      <c r="R6058" s="19">
        <f>SUBTOTAL(9,R6057:R6057)</f>
        <v>18949</v>
      </c>
      <c r="S6058" s="19">
        <f>SUBTOTAL(9,S6057:S6057)</f>
        <v>0</v>
      </c>
      <c r="T6058" s="19">
        <f>SUBTOTAL(9,T6057:T6057)</f>
        <v>0</v>
      </c>
    </row>
    <row r="6059" spans="1:20" outlineLevel="2" x14ac:dyDescent="0.35">
      <c r="C6059" s="11" t="s">
        <v>12452</v>
      </c>
      <c r="O6059" s="18"/>
      <c r="Q6059" s="19">
        <f>SUBTOTAL(9,Q6053:Q6057)</f>
        <v>71963</v>
      </c>
      <c r="R6059" s="19">
        <f>SUBTOTAL(9,R6053:R6057)</f>
        <v>50130</v>
      </c>
      <c r="S6059" s="19">
        <f>SUBTOTAL(9,S6053:S6057)</f>
        <v>21833</v>
      </c>
      <c r="T6059" s="19">
        <f>SUBTOTAL(9,T6053:T6057)</f>
        <v>0</v>
      </c>
    </row>
    <row r="6060" spans="1:20" ht="29" outlineLevel="4" x14ac:dyDescent="0.35">
      <c r="A6060" s="9" t="s">
        <v>37</v>
      </c>
      <c r="B6060" s="9" t="s">
        <v>38</v>
      </c>
      <c r="C6060" s="12" t="s">
        <v>12453</v>
      </c>
      <c r="D6060" s="5" t="s">
        <v>6873</v>
      </c>
      <c r="E6060" s="9" t="s">
        <v>6873</v>
      </c>
      <c r="F6060" s="5" t="s">
        <v>4</v>
      </c>
      <c r="G6060" s="5" t="s">
        <v>50</v>
      </c>
      <c r="H6060" s="5" t="s">
        <v>6875</v>
      </c>
      <c r="I6060" s="4" t="s">
        <v>6876</v>
      </c>
      <c r="J6060" s="5" t="s">
        <v>4</v>
      </c>
      <c r="K6060" s="5" t="s">
        <v>4</v>
      </c>
      <c r="L6060" s="5" t="s">
        <v>4</v>
      </c>
      <c r="M6060" s="5" t="s">
        <v>5</v>
      </c>
      <c r="N6060" s="5" t="s">
        <v>6874</v>
      </c>
      <c r="O6060" s="18">
        <v>44407</v>
      </c>
      <c r="P6060" s="5" t="s">
        <v>7</v>
      </c>
      <c r="Q6060" s="19">
        <v>514.80999999999995</v>
      </c>
      <c r="R6060" s="19">
        <v>0</v>
      </c>
      <c r="S6060" s="19">
        <v>514.80999999999995</v>
      </c>
      <c r="T6060" s="19">
        <v>0</v>
      </c>
    </row>
    <row r="6061" spans="1:20" ht="29" outlineLevel="4" x14ac:dyDescent="0.35">
      <c r="A6061" s="9" t="s">
        <v>37</v>
      </c>
      <c r="B6061" s="9" t="s">
        <v>38</v>
      </c>
      <c r="C6061" s="12" t="s">
        <v>12453</v>
      </c>
      <c r="D6061" s="5" t="s">
        <v>6873</v>
      </c>
      <c r="E6061" s="9" t="s">
        <v>6873</v>
      </c>
      <c r="F6061" s="5" t="s">
        <v>41</v>
      </c>
      <c r="G6061" s="5" t="s">
        <v>4</v>
      </c>
      <c r="H6061" s="5" t="s">
        <v>6875</v>
      </c>
      <c r="I6061" s="4" t="s">
        <v>6876</v>
      </c>
      <c r="J6061" s="5" t="s">
        <v>4</v>
      </c>
      <c r="K6061" s="5" t="s">
        <v>4</v>
      </c>
      <c r="L6061" s="5" t="s">
        <v>4</v>
      </c>
      <c r="M6061" s="5" t="s">
        <v>5</v>
      </c>
      <c r="N6061" s="5" t="s">
        <v>6874</v>
      </c>
      <c r="O6061" s="18">
        <v>44407</v>
      </c>
      <c r="P6061" s="5" t="s">
        <v>7</v>
      </c>
      <c r="Q6061" s="19">
        <v>4118.1899999999996</v>
      </c>
      <c r="R6061" s="19">
        <v>4118.1899999999996</v>
      </c>
      <c r="S6061" s="19">
        <v>0</v>
      </c>
      <c r="T6061" s="19">
        <v>0</v>
      </c>
    </row>
    <row r="6062" spans="1:20" outlineLevel="3" x14ac:dyDescent="0.35">
      <c r="H6062" s="1" t="s">
        <v>12053</v>
      </c>
      <c r="O6062" s="18"/>
      <c r="Q6062" s="19">
        <f>SUBTOTAL(9,Q6060:Q6061)</f>
        <v>4633</v>
      </c>
      <c r="R6062" s="19">
        <f>SUBTOTAL(9,R6060:R6061)</f>
        <v>4118.1899999999996</v>
      </c>
      <c r="S6062" s="19">
        <f>SUBTOTAL(9,S6060:S6061)</f>
        <v>514.80999999999995</v>
      </c>
      <c r="T6062" s="19">
        <f>SUBTOTAL(9,T6060:T6061)</f>
        <v>0</v>
      </c>
    </row>
    <row r="6063" spans="1:20" ht="29" outlineLevel="4" x14ac:dyDescent="0.35">
      <c r="A6063" s="9" t="s">
        <v>37</v>
      </c>
      <c r="B6063" s="9" t="s">
        <v>38</v>
      </c>
      <c r="C6063" s="12" t="s">
        <v>12453</v>
      </c>
      <c r="D6063" s="5" t="s">
        <v>6873</v>
      </c>
      <c r="E6063" s="9" t="s">
        <v>6873</v>
      </c>
      <c r="F6063" s="5" t="s">
        <v>4</v>
      </c>
      <c r="G6063" s="5" t="s">
        <v>50</v>
      </c>
      <c r="H6063" s="5" t="s">
        <v>6878</v>
      </c>
      <c r="I6063" s="4" t="s">
        <v>6879</v>
      </c>
      <c r="J6063" s="5" t="s">
        <v>4</v>
      </c>
      <c r="K6063" s="5" t="s">
        <v>4</v>
      </c>
      <c r="L6063" s="5" t="s">
        <v>4</v>
      </c>
      <c r="M6063" s="5" t="s">
        <v>5</v>
      </c>
      <c r="N6063" s="5" t="s">
        <v>6877</v>
      </c>
      <c r="O6063" s="18">
        <v>44491</v>
      </c>
      <c r="P6063" s="5" t="s">
        <v>7</v>
      </c>
      <c r="Q6063" s="19">
        <v>498.34</v>
      </c>
      <c r="R6063" s="19">
        <v>0</v>
      </c>
      <c r="S6063" s="19">
        <v>498.34</v>
      </c>
      <c r="T6063" s="19">
        <v>0</v>
      </c>
    </row>
    <row r="6064" spans="1:20" ht="29" outlineLevel="4" x14ac:dyDescent="0.35">
      <c r="A6064" s="9" t="s">
        <v>37</v>
      </c>
      <c r="B6064" s="9" t="s">
        <v>38</v>
      </c>
      <c r="C6064" s="12" t="s">
        <v>12453</v>
      </c>
      <c r="D6064" s="5" t="s">
        <v>6873</v>
      </c>
      <c r="E6064" s="9" t="s">
        <v>6873</v>
      </c>
      <c r="F6064" s="5" t="s">
        <v>4</v>
      </c>
      <c r="G6064" s="5" t="s">
        <v>50</v>
      </c>
      <c r="H6064" s="5" t="s">
        <v>6878</v>
      </c>
      <c r="I6064" s="4" t="s">
        <v>6879</v>
      </c>
      <c r="J6064" s="5" t="s">
        <v>4</v>
      </c>
      <c r="K6064" s="5" t="s">
        <v>4</v>
      </c>
      <c r="L6064" s="5" t="s">
        <v>4</v>
      </c>
      <c r="M6064" s="5" t="s">
        <v>5</v>
      </c>
      <c r="N6064" s="5" t="s">
        <v>6880</v>
      </c>
      <c r="O6064" s="18">
        <v>44498</v>
      </c>
      <c r="P6064" s="5" t="s">
        <v>7</v>
      </c>
      <c r="Q6064" s="19">
        <v>527.11</v>
      </c>
      <c r="R6064" s="19">
        <v>0</v>
      </c>
      <c r="S6064" s="19">
        <v>527.11</v>
      </c>
      <c r="T6064" s="19">
        <v>0</v>
      </c>
    </row>
    <row r="6065" spans="1:20" ht="29" outlineLevel="4" x14ac:dyDescent="0.35">
      <c r="A6065" s="9" t="s">
        <v>37</v>
      </c>
      <c r="B6065" s="9" t="s">
        <v>38</v>
      </c>
      <c r="C6065" s="12" t="s">
        <v>12453</v>
      </c>
      <c r="D6065" s="5" t="s">
        <v>6873</v>
      </c>
      <c r="E6065" s="9" t="s">
        <v>6873</v>
      </c>
      <c r="F6065" s="5" t="s">
        <v>4</v>
      </c>
      <c r="G6065" s="5" t="s">
        <v>50</v>
      </c>
      <c r="H6065" s="5" t="s">
        <v>6878</v>
      </c>
      <c r="I6065" s="4" t="s">
        <v>6879</v>
      </c>
      <c r="J6065" s="5" t="s">
        <v>4</v>
      </c>
      <c r="K6065" s="5" t="s">
        <v>4</v>
      </c>
      <c r="L6065" s="5" t="s">
        <v>4</v>
      </c>
      <c r="M6065" s="5" t="s">
        <v>5</v>
      </c>
      <c r="N6065" s="5" t="s">
        <v>6881</v>
      </c>
      <c r="O6065" s="18">
        <v>44508</v>
      </c>
      <c r="P6065" s="5" t="s">
        <v>7</v>
      </c>
      <c r="Q6065" s="19">
        <v>435.66</v>
      </c>
      <c r="R6065" s="19">
        <v>0</v>
      </c>
      <c r="S6065" s="19">
        <v>435.66</v>
      </c>
      <c r="T6065" s="19">
        <v>0</v>
      </c>
    </row>
    <row r="6066" spans="1:20" ht="29" outlineLevel="4" x14ac:dyDescent="0.35">
      <c r="A6066" s="9" t="s">
        <v>37</v>
      </c>
      <c r="B6066" s="9" t="s">
        <v>38</v>
      </c>
      <c r="C6066" s="12" t="s">
        <v>12453</v>
      </c>
      <c r="D6066" s="5" t="s">
        <v>6873</v>
      </c>
      <c r="E6066" s="9" t="s">
        <v>6873</v>
      </c>
      <c r="F6066" s="5" t="s">
        <v>4</v>
      </c>
      <c r="G6066" s="5" t="s">
        <v>50</v>
      </c>
      <c r="H6066" s="5" t="s">
        <v>6878</v>
      </c>
      <c r="I6066" s="4" t="s">
        <v>6879</v>
      </c>
      <c r="J6066" s="5" t="s">
        <v>4</v>
      </c>
      <c r="K6066" s="5" t="s">
        <v>4</v>
      </c>
      <c r="L6066" s="5" t="s">
        <v>4</v>
      </c>
      <c r="M6066" s="5" t="s">
        <v>5</v>
      </c>
      <c r="N6066" s="5" t="s">
        <v>6882</v>
      </c>
      <c r="O6066" s="18">
        <v>44539</v>
      </c>
      <c r="P6066" s="5" t="s">
        <v>7</v>
      </c>
      <c r="Q6066" s="19">
        <v>434.34</v>
      </c>
      <c r="R6066" s="19">
        <v>0</v>
      </c>
      <c r="S6066" s="19">
        <v>434.34</v>
      </c>
      <c r="T6066" s="19">
        <v>0</v>
      </c>
    </row>
    <row r="6067" spans="1:20" ht="29" outlineLevel="4" x14ac:dyDescent="0.35">
      <c r="A6067" s="9" t="s">
        <v>37</v>
      </c>
      <c r="B6067" s="9" t="s">
        <v>38</v>
      </c>
      <c r="C6067" s="12" t="s">
        <v>12453</v>
      </c>
      <c r="D6067" s="5" t="s">
        <v>6873</v>
      </c>
      <c r="E6067" s="9" t="s">
        <v>6873</v>
      </c>
      <c r="F6067" s="5" t="s">
        <v>4</v>
      </c>
      <c r="G6067" s="5" t="s">
        <v>50</v>
      </c>
      <c r="H6067" s="5" t="s">
        <v>6878</v>
      </c>
      <c r="I6067" s="4" t="s">
        <v>6879</v>
      </c>
      <c r="J6067" s="5" t="s">
        <v>4</v>
      </c>
      <c r="K6067" s="5" t="s">
        <v>4</v>
      </c>
      <c r="L6067" s="5" t="s">
        <v>4</v>
      </c>
      <c r="M6067" s="5" t="s">
        <v>5</v>
      </c>
      <c r="N6067" s="5" t="s">
        <v>6883</v>
      </c>
      <c r="O6067" s="18">
        <v>44568</v>
      </c>
      <c r="P6067" s="5" t="s">
        <v>7</v>
      </c>
      <c r="Q6067" s="19">
        <v>458.78</v>
      </c>
      <c r="R6067" s="19">
        <v>0</v>
      </c>
      <c r="S6067" s="19">
        <v>458.78</v>
      </c>
      <c r="T6067" s="19">
        <v>0</v>
      </c>
    </row>
    <row r="6068" spans="1:20" ht="29" outlineLevel="4" x14ac:dyDescent="0.35">
      <c r="A6068" s="9" t="s">
        <v>37</v>
      </c>
      <c r="B6068" s="9" t="s">
        <v>38</v>
      </c>
      <c r="C6068" s="12" t="s">
        <v>12453</v>
      </c>
      <c r="D6068" s="5" t="s">
        <v>6873</v>
      </c>
      <c r="E6068" s="9" t="s">
        <v>6873</v>
      </c>
      <c r="F6068" s="5" t="s">
        <v>4</v>
      </c>
      <c r="G6068" s="5" t="s">
        <v>50</v>
      </c>
      <c r="H6068" s="5" t="s">
        <v>6878</v>
      </c>
      <c r="I6068" s="4" t="s">
        <v>6879</v>
      </c>
      <c r="J6068" s="5" t="s">
        <v>4</v>
      </c>
      <c r="K6068" s="5" t="s">
        <v>4</v>
      </c>
      <c r="L6068" s="5" t="s">
        <v>4</v>
      </c>
      <c r="M6068" s="5" t="s">
        <v>5</v>
      </c>
      <c r="N6068" s="5" t="s">
        <v>6884</v>
      </c>
      <c r="O6068" s="18">
        <v>44596</v>
      </c>
      <c r="P6068" s="5" t="s">
        <v>7</v>
      </c>
      <c r="Q6068" s="19">
        <v>519.78</v>
      </c>
      <c r="R6068" s="19">
        <v>0</v>
      </c>
      <c r="S6068" s="19">
        <v>519.78</v>
      </c>
      <c r="T6068" s="19">
        <v>0</v>
      </c>
    </row>
    <row r="6069" spans="1:20" ht="29" outlineLevel="4" x14ac:dyDescent="0.35">
      <c r="A6069" s="9" t="s">
        <v>37</v>
      </c>
      <c r="B6069" s="9" t="s">
        <v>38</v>
      </c>
      <c r="C6069" s="12" t="s">
        <v>12453</v>
      </c>
      <c r="D6069" s="5" t="s">
        <v>6873</v>
      </c>
      <c r="E6069" s="9" t="s">
        <v>6873</v>
      </c>
      <c r="F6069" s="5" t="s">
        <v>4</v>
      </c>
      <c r="G6069" s="5" t="s">
        <v>50</v>
      </c>
      <c r="H6069" s="5" t="s">
        <v>6878</v>
      </c>
      <c r="I6069" s="4" t="s">
        <v>6879</v>
      </c>
      <c r="J6069" s="5" t="s">
        <v>4</v>
      </c>
      <c r="K6069" s="5" t="s">
        <v>4</v>
      </c>
      <c r="L6069" s="5" t="s">
        <v>4</v>
      </c>
      <c r="M6069" s="5" t="s">
        <v>5</v>
      </c>
      <c r="N6069" s="5" t="s">
        <v>6885</v>
      </c>
      <c r="O6069" s="18">
        <v>44638</v>
      </c>
      <c r="P6069" s="5" t="s">
        <v>7</v>
      </c>
      <c r="Q6069" s="19">
        <v>479.11</v>
      </c>
      <c r="R6069" s="19">
        <v>0</v>
      </c>
      <c r="S6069" s="19">
        <v>479.11</v>
      </c>
      <c r="T6069" s="19">
        <v>0</v>
      </c>
    </row>
    <row r="6070" spans="1:20" ht="29" outlineLevel="4" x14ac:dyDescent="0.35">
      <c r="A6070" s="9" t="s">
        <v>37</v>
      </c>
      <c r="B6070" s="9" t="s">
        <v>38</v>
      </c>
      <c r="C6070" s="12" t="s">
        <v>12453</v>
      </c>
      <c r="D6070" s="5" t="s">
        <v>6873</v>
      </c>
      <c r="E6070" s="9" t="s">
        <v>6873</v>
      </c>
      <c r="F6070" s="5" t="s">
        <v>4</v>
      </c>
      <c r="G6070" s="5" t="s">
        <v>50</v>
      </c>
      <c r="H6070" s="5" t="s">
        <v>6878</v>
      </c>
      <c r="I6070" s="4" t="s">
        <v>6879</v>
      </c>
      <c r="J6070" s="5" t="s">
        <v>4</v>
      </c>
      <c r="K6070" s="5" t="s">
        <v>4</v>
      </c>
      <c r="L6070" s="5" t="s">
        <v>4</v>
      </c>
      <c r="M6070" s="5" t="s">
        <v>5</v>
      </c>
      <c r="N6070" s="5" t="s">
        <v>6886</v>
      </c>
      <c r="O6070" s="18">
        <v>44665</v>
      </c>
      <c r="P6070" s="5" t="s">
        <v>7</v>
      </c>
      <c r="Q6070" s="19">
        <v>680.55</v>
      </c>
      <c r="R6070" s="19">
        <v>0</v>
      </c>
      <c r="S6070" s="19">
        <v>680.55</v>
      </c>
      <c r="T6070" s="19">
        <v>0</v>
      </c>
    </row>
    <row r="6071" spans="1:20" ht="29" outlineLevel="4" x14ac:dyDescent="0.35">
      <c r="A6071" s="9" t="s">
        <v>37</v>
      </c>
      <c r="B6071" s="9" t="s">
        <v>38</v>
      </c>
      <c r="C6071" s="12" t="s">
        <v>12453</v>
      </c>
      <c r="D6071" s="5" t="s">
        <v>6873</v>
      </c>
      <c r="E6071" s="9" t="s">
        <v>6873</v>
      </c>
      <c r="F6071" s="5" t="s">
        <v>4</v>
      </c>
      <c r="G6071" s="5" t="s">
        <v>50</v>
      </c>
      <c r="H6071" s="5" t="s">
        <v>6878</v>
      </c>
      <c r="I6071" s="4" t="s">
        <v>6879</v>
      </c>
      <c r="J6071" s="5" t="s">
        <v>4</v>
      </c>
      <c r="K6071" s="5" t="s">
        <v>4</v>
      </c>
      <c r="L6071" s="5" t="s">
        <v>4</v>
      </c>
      <c r="M6071" s="5" t="s">
        <v>5</v>
      </c>
      <c r="N6071" s="5" t="s">
        <v>6887</v>
      </c>
      <c r="O6071" s="18">
        <v>44685</v>
      </c>
      <c r="P6071" s="5" t="s">
        <v>7</v>
      </c>
      <c r="Q6071" s="19">
        <v>709.33</v>
      </c>
      <c r="R6071" s="19">
        <v>0</v>
      </c>
      <c r="S6071" s="19">
        <v>709.33</v>
      </c>
      <c r="T6071" s="19">
        <v>0</v>
      </c>
    </row>
    <row r="6072" spans="1:20" ht="29" outlineLevel="4" x14ac:dyDescent="0.35">
      <c r="A6072" s="9" t="s">
        <v>37</v>
      </c>
      <c r="B6072" s="9" t="s">
        <v>38</v>
      </c>
      <c r="C6072" s="12" t="s">
        <v>12453</v>
      </c>
      <c r="D6072" s="5" t="s">
        <v>6873</v>
      </c>
      <c r="E6072" s="9" t="s">
        <v>6873</v>
      </c>
      <c r="F6072" s="5" t="s">
        <v>4</v>
      </c>
      <c r="G6072" s="5" t="s">
        <v>50</v>
      </c>
      <c r="H6072" s="5" t="s">
        <v>6878</v>
      </c>
      <c r="I6072" s="4" t="s">
        <v>6879</v>
      </c>
      <c r="J6072" s="5" t="s">
        <v>4</v>
      </c>
      <c r="K6072" s="5" t="s">
        <v>4</v>
      </c>
      <c r="L6072" s="5" t="s">
        <v>4</v>
      </c>
      <c r="M6072" s="5" t="s">
        <v>5</v>
      </c>
      <c r="N6072" s="5" t="s">
        <v>6888</v>
      </c>
      <c r="O6072" s="18">
        <v>44701</v>
      </c>
      <c r="P6072" s="5" t="s">
        <v>7</v>
      </c>
      <c r="Q6072" s="19">
        <v>574</v>
      </c>
      <c r="R6072" s="19">
        <v>0</v>
      </c>
      <c r="S6072" s="19">
        <v>574</v>
      </c>
      <c r="T6072" s="19">
        <v>0</v>
      </c>
    </row>
    <row r="6073" spans="1:20" ht="29" outlineLevel="4" x14ac:dyDescent="0.35">
      <c r="A6073" s="9" t="s">
        <v>37</v>
      </c>
      <c r="B6073" s="9" t="s">
        <v>38</v>
      </c>
      <c r="C6073" s="12" t="s">
        <v>12453</v>
      </c>
      <c r="D6073" s="5" t="s">
        <v>6873</v>
      </c>
      <c r="E6073" s="9" t="s">
        <v>6873</v>
      </c>
      <c r="F6073" s="5" t="s">
        <v>4</v>
      </c>
      <c r="G6073" s="5" t="s">
        <v>50</v>
      </c>
      <c r="H6073" s="5" t="s">
        <v>6878</v>
      </c>
      <c r="I6073" s="4" t="s">
        <v>6879</v>
      </c>
      <c r="J6073" s="5" t="s">
        <v>4</v>
      </c>
      <c r="K6073" s="5" t="s">
        <v>4</v>
      </c>
      <c r="L6073" s="5" t="s">
        <v>4</v>
      </c>
      <c r="M6073" s="5" t="s">
        <v>5</v>
      </c>
      <c r="N6073" s="5" t="s">
        <v>6889</v>
      </c>
      <c r="O6073" s="18">
        <v>44739</v>
      </c>
      <c r="P6073" s="5" t="s">
        <v>7</v>
      </c>
      <c r="Q6073" s="19">
        <v>471</v>
      </c>
      <c r="R6073" s="19">
        <v>0</v>
      </c>
      <c r="S6073" s="19">
        <v>471</v>
      </c>
      <c r="T6073" s="19">
        <v>0</v>
      </c>
    </row>
    <row r="6074" spans="1:20" ht="29" outlineLevel="4" x14ac:dyDescent="0.35">
      <c r="A6074" s="9" t="s">
        <v>37</v>
      </c>
      <c r="B6074" s="9" t="s">
        <v>38</v>
      </c>
      <c r="C6074" s="12" t="s">
        <v>12453</v>
      </c>
      <c r="D6074" s="5" t="s">
        <v>6873</v>
      </c>
      <c r="E6074" s="9" t="s">
        <v>6873</v>
      </c>
      <c r="F6074" s="5" t="s">
        <v>41</v>
      </c>
      <c r="G6074" s="5" t="s">
        <v>4</v>
      </c>
      <c r="H6074" s="5" t="s">
        <v>6878</v>
      </c>
      <c r="I6074" s="4" t="s">
        <v>6879</v>
      </c>
      <c r="J6074" s="5" t="s">
        <v>4</v>
      </c>
      <c r="K6074" s="5" t="s">
        <v>4</v>
      </c>
      <c r="L6074" s="5" t="s">
        <v>4</v>
      </c>
      <c r="M6074" s="5" t="s">
        <v>5</v>
      </c>
      <c r="N6074" s="5" t="s">
        <v>6877</v>
      </c>
      <c r="O6074" s="18">
        <v>44491</v>
      </c>
      <c r="P6074" s="5" t="s">
        <v>7</v>
      </c>
      <c r="Q6074" s="19">
        <v>3986.66</v>
      </c>
      <c r="R6074" s="19">
        <v>3986.66</v>
      </c>
      <c r="S6074" s="19">
        <v>0</v>
      </c>
      <c r="T6074" s="19">
        <v>0</v>
      </c>
    </row>
    <row r="6075" spans="1:20" ht="29" outlineLevel="4" x14ac:dyDescent="0.35">
      <c r="A6075" s="9" t="s">
        <v>37</v>
      </c>
      <c r="B6075" s="9" t="s">
        <v>38</v>
      </c>
      <c r="C6075" s="12" t="s">
        <v>12453</v>
      </c>
      <c r="D6075" s="5" t="s">
        <v>6873</v>
      </c>
      <c r="E6075" s="9" t="s">
        <v>6873</v>
      </c>
      <c r="F6075" s="5" t="s">
        <v>41</v>
      </c>
      <c r="G6075" s="5" t="s">
        <v>4</v>
      </c>
      <c r="H6075" s="5" t="s">
        <v>6878</v>
      </c>
      <c r="I6075" s="4" t="s">
        <v>6879</v>
      </c>
      <c r="J6075" s="5" t="s">
        <v>4</v>
      </c>
      <c r="K6075" s="5" t="s">
        <v>4</v>
      </c>
      <c r="L6075" s="5" t="s">
        <v>4</v>
      </c>
      <c r="M6075" s="5" t="s">
        <v>5</v>
      </c>
      <c r="N6075" s="5" t="s">
        <v>6880</v>
      </c>
      <c r="O6075" s="18">
        <v>44498</v>
      </c>
      <c r="P6075" s="5" t="s">
        <v>7</v>
      </c>
      <c r="Q6075" s="19">
        <v>4216.8900000000003</v>
      </c>
      <c r="R6075" s="19">
        <v>4216.8900000000003</v>
      </c>
      <c r="S6075" s="19">
        <v>0</v>
      </c>
      <c r="T6075" s="19">
        <v>0</v>
      </c>
    </row>
    <row r="6076" spans="1:20" ht="29" outlineLevel="4" x14ac:dyDescent="0.35">
      <c r="A6076" s="9" t="s">
        <v>37</v>
      </c>
      <c r="B6076" s="9" t="s">
        <v>38</v>
      </c>
      <c r="C6076" s="12" t="s">
        <v>12453</v>
      </c>
      <c r="D6076" s="5" t="s">
        <v>6873</v>
      </c>
      <c r="E6076" s="9" t="s">
        <v>6873</v>
      </c>
      <c r="F6076" s="5" t="s">
        <v>41</v>
      </c>
      <c r="G6076" s="5" t="s">
        <v>4</v>
      </c>
      <c r="H6076" s="5" t="s">
        <v>6878</v>
      </c>
      <c r="I6076" s="4" t="s">
        <v>6879</v>
      </c>
      <c r="J6076" s="5" t="s">
        <v>4</v>
      </c>
      <c r="K6076" s="5" t="s">
        <v>4</v>
      </c>
      <c r="L6076" s="5" t="s">
        <v>4</v>
      </c>
      <c r="M6076" s="5" t="s">
        <v>5</v>
      </c>
      <c r="N6076" s="5" t="s">
        <v>6881</v>
      </c>
      <c r="O6076" s="18">
        <v>44508</v>
      </c>
      <c r="P6076" s="5" t="s">
        <v>7</v>
      </c>
      <c r="Q6076" s="19">
        <v>3485.34</v>
      </c>
      <c r="R6076" s="19">
        <v>3485.34</v>
      </c>
      <c r="S6076" s="19">
        <v>0</v>
      </c>
      <c r="T6076" s="19">
        <v>0</v>
      </c>
    </row>
    <row r="6077" spans="1:20" ht="29" outlineLevel="4" x14ac:dyDescent="0.35">
      <c r="A6077" s="9" t="s">
        <v>37</v>
      </c>
      <c r="B6077" s="9" t="s">
        <v>38</v>
      </c>
      <c r="C6077" s="12" t="s">
        <v>12453</v>
      </c>
      <c r="D6077" s="5" t="s">
        <v>6873</v>
      </c>
      <c r="E6077" s="9" t="s">
        <v>6873</v>
      </c>
      <c r="F6077" s="5" t="s">
        <v>41</v>
      </c>
      <c r="G6077" s="5" t="s">
        <v>4</v>
      </c>
      <c r="H6077" s="5" t="s">
        <v>6878</v>
      </c>
      <c r="I6077" s="4" t="s">
        <v>6879</v>
      </c>
      <c r="J6077" s="5" t="s">
        <v>4</v>
      </c>
      <c r="K6077" s="5" t="s">
        <v>4</v>
      </c>
      <c r="L6077" s="5" t="s">
        <v>4</v>
      </c>
      <c r="M6077" s="5" t="s">
        <v>5</v>
      </c>
      <c r="N6077" s="5" t="s">
        <v>6882</v>
      </c>
      <c r="O6077" s="18">
        <v>44539</v>
      </c>
      <c r="P6077" s="5" t="s">
        <v>7</v>
      </c>
      <c r="Q6077" s="19">
        <v>3474.66</v>
      </c>
      <c r="R6077" s="19">
        <v>3474.66</v>
      </c>
      <c r="S6077" s="19">
        <v>0</v>
      </c>
      <c r="T6077" s="19">
        <v>0</v>
      </c>
    </row>
    <row r="6078" spans="1:20" ht="29" outlineLevel="4" x14ac:dyDescent="0.35">
      <c r="A6078" s="9" t="s">
        <v>37</v>
      </c>
      <c r="B6078" s="9" t="s">
        <v>38</v>
      </c>
      <c r="C6078" s="12" t="s">
        <v>12453</v>
      </c>
      <c r="D6078" s="5" t="s">
        <v>6873</v>
      </c>
      <c r="E6078" s="9" t="s">
        <v>6873</v>
      </c>
      <c r="F6078" s="5" t="s">
        <v>41</v>
      </c>
      <c r="G6078" s="5" t="s">
        <v>4</v>
      </c>
      <c r="H6078" s="5" t="s">
        <v>6878</v>
      </c>
      <c r="I6078" s="4" t="s">
        <v>6879</v>
      </c>
      <c r="J6078" s="5" t="s">
        <v>4</v>
      </c>
      <c r="K6078" s="5" t="s">
        <v>4</v>
      </c>
      <c r="L6078" s="5" t="s">
        <v>4</v>
      </c>
      <c r="M6078" s="5" t="s">
        <v>5</v>
      </c>
      <c r="N6078" s="5" t="s">
        <v>6883</v>
      </c>
      <c r="O6078" s="18">
        <v>44568</v>
      </c>
      <c r="P6078" s="5" t="s">
        <v>7</v>
      </c>
      <c r="Q6078" s="19">
        <v>3670.22</v>
      </c>
      <c r="R6078" s="19">
        <v>3670.22</v>
      </c>
      <c r="S6078" s="19">
        <v>0</v>
      </c>
      <c r="T6078" s="19">
        <v>0</v>
      </c>
    </row>
    <row r="6079" spans="1:20" ht="29" outlineLevel="4" x14ac:dyDescent="0.35">
      <c r="A6079" s="9" t="s">
        <v>37</v>
      </c>
      <c r="B6079" s="9" t="s">
        <v>38</v>
      </c>
      <c r="C6079" s="12" t="s">
        <v>12453</v>
      </c>
      <c r="D6079" s="5" t="s">
        <v>6873</v>
      </c>
      <c r="E6079" s="9" t="s">
        <v>6873</v>
      </c>
      <c r="F6079" s="5" t="s">
        <v>41</v>
      </c>
      <c r="G6079" s="5" t="s">
        <v>4</v>
      </c>
      <c r="H6079" s="5" t="s">
        <v>6878</v>
      </c>
      <c r="I6079" s="4" t="s">
        <v>6879</v>
      </c>
      <c r="J6079" s="5" t="s">
        <v>4</v>
      </c>
      <c r="K6079" s="5" t="s">
        <v>4</v>
      </c>
      <c r="L6079" s="5" t="s">
        <v>4</v>
      </c>
      <c r="M6079" s="5" t="s">
        <v>5</v>
      </c>
      <c r="N6079" s="5" t="s">
        <v>6884</v>
      </c>
      <c r="O6079" s="18">
        <v>44596</v>
      </c>
      <c r="P6079" s="5" t="s">
        <v>7</v>
      </c>
      <c r="Q6079" s="19">
        <v>4158.22</v>
      </c>
      <c r="R6079" s="19">
        <v>4158.22</v>
      </c>
      <c r="S6079" s="19">
        <v>0</v>
      </c>
      <c r="T6079" s="19">
        <v>0</v>
      </c>
    </row>
    <row r="6080" spans="1:20" ht="29" outlineLevel="4" x14ac:dyDescent="0.35">
      <c r="A6080" s="9" t="s">
        <v>37</v>
      </c>
      <c r="B6080" s="9" t="s">
        <v>38</v>
      </c>
      <c r="C6080" s="12" t="s">
        <v>12453</v>
      </c>
      <c r="D6080" s="5" t="s">
        <v>6873</v>
      </c>
      <c r="E6080" s="9" t="s">
        <v>6873</v>
      </c>
      <c r="F6080" s="5" t="s">
        <v>41</v>
      </c>
      <c r="G6080" s="5" t="s">
        <v>4</v>
      </c>
      <c r="H6080" s="5" t="s">
        <v>6878</v>
      </c>
      <c r="I6080" s="4" t="s">
        <v>6879</v>
      </c>
      <c r="J6080" s="5" t="s">
        <v>4</v>
      </c>
      <c r="K6080" s="5" t="s">
        <v>4</v>
      </c>
      <c r="L6080" s="5" t="s">
        <v>4</v>
      </c>
      <c r="M6080" s="5" t="s">
        <v>5</v>
      </c>
      <c r="N6080" s="5" t="s">
        <v>6885</v>
      </c>
      <c r="O6080" s="18">
        <v>44638</v>
      </c>
      <c r="P6080" s="5" t="s">
        <v>7</v>
      </c>
      <c r="Q6080" s="19">
        <v>3832.89</v>
      </c>
      <c r="R6080" s="19">
        <v>3832.89</v>
      </c>
      <c r="S6080" s="19">
        <v>0</v>
      </c>
      <c r="T6080" s="19">
        <v>0</v>
      </c>
    </row>
    <row r="6081" spans="1:20" ht="29" outlineLevel="4" x14ac:dyDescent="0.35">
      <c r="A6081" s="9" t="s">
        <v>37</v>
      </c>
      <c r="B6081" s="9" t="s">
        <v>38</v>
      </c>
      <c r="C6081" s="12" t="s">
        <v>12453</v>
      </c>
      <c r="D6081" s="5" t="s">
        <v>6873</v>
      </c>
      <c r="E6081" s="9" t="s">
        <v>6873</v>
      </c>
      <c r="F6081" s="5" t="s">
        <v>41</v>
      </c>
      <c r="G6081" s="5" t="s">
        <v>4</v>
      </c>
      <c r="H6081" s="5" t="s">
        <v>6878</v>
      </c>
      <c r="I6081" s="4" t="s">
        <v>6879</v>
      </c>
      <c r="J6081" s="5" t="s">
        <v>4</v>
      </c>
      <c r="K6081" s="5" t="s">
        <v>4</v>
      </c>
      <c r="L6081" s="5" t="s">
        <v>4</v>
      </c>
      <c r="M6081" s="5" t="s">
        <v>5</v>
      </c>
      <c r="N6081" s="5" t="s">
        <v>6886</v>
      </c>
      <c r="O6081" s="18">
        <v>44665</v>
      </c>
      <c r="P6081" s="5" t="s">
        <v>7</v>
      </c>
      <c r="Q6081" s="19">
        <v>5444.45</v>
      </c>
      <c r="R6081" s="19">
        <v>5444.45</v>
      </c>
      <c r="S6081" s="19">
        <v>0</v>
      </c>
      <c r="T6081" s="19">
        <v>0</v>
      </c>
    </row>
    <row r="6082" spans="1:20" ht="29" outlineLevel="4" x14ac:dyDescent="0.35">
      <c r="A6082" s="9" t="s">
        <v>37</v>
      </c>
      <c r="B6082" s="9" t="s">
        <v>38</v>
      </c>
      <c r="C6082" s="12" t="s">
        <v>12453</v>
      </c>
      <c r="D6082" s="5" t="s">
        <v>6873</v>
      </c>
      <c r="E6082" s="9" t="s">
        <v>6873</v>
      </c>
      <c r="F6082" s="5" t="s">
        <v>41</v>
      </c>
      <c r="G6082" s="5" t="s">
        <v>4</v>
      </c>
      <c r="H6082" s="5" t="s">
        <v>6878</v>
      </c>
      <c r="I6082" s="4" t="s">
        <v>6879</v>
      </c>
      <c r="J6082" s="5" t="s">
        <v>4</v>
      </c>
      <c r="K6082" s="5" t="s">
        <v>4</v>
      </c>
      <c r="L6082" s="5" t="s">
        <v>4</v>
      </c>
      <c r="M6082" s="5" t="s">
        <v>5</v>
      </c>
      <c r="N6082" s="5" t="s">
        <v>6887</v>
      </c>
      <c r="O6082" s="18">
        <v>44685</v>
      </c>
      <c r="P6082" s="5" t="s">
        <v>7</v>
      </c>
      <c r="Q6082" s="19">
        <v>5674.67</v>
      </c>
      <c r="R6082" s="19">
        <v>5674.67</v>
      </c>
      <c r="S6082" s="19">
        <v>0</v>
      </c>
      <c r="T6082" s="19">
        <v>0</v>
      </c>
    </row>
    <row r="6083" spans="1:20" ht="29" outlineLevel="4" x14ac:dyDescent="0.35">
      <c r="A6083" s="9" t="s">
        <v>37</v>
      </c>
      <c r="B6083" s="9" t="s">
        <v>38</v>
      </c>
      <c r="C6083" s="12" t="s">
        <v>12453</v>
      </c>
      <c r="D6083" s="5" t="s">
        <v>6873</v>
      </c>
      <c r="E6083" s="9" t="s">
        <v>6873</v>
      </c>
      <c r="F6083" s="5" t="s">
        <v>41</v>
      </c>
      <c r="G6083" s="5" t="s">
        <v>4</v>
      </c>
      <c r="H6083" s="5" t="s">
        <v>6878</v>
      </c>
      <c r="I6083" s="4" t="s">
        <v>6879</v>
      </c>
      <c r="J6083" s="5" t="s">
        <v>4</v>
      </c>
      <c r="K6083" s="5" t="s">
        <v>4</v>
      </c>
      <c r="L6083" s="5" t="s">
        <v>4</v>
      </c>
      <c r="M6083" s="5" t="s">
        <v>5</v>
      </c>
      <c r="N6083" s="5" t="s">
        <v>6888</v>
      </c>
      <c r="O6083" s="18">
        <v>44701</v>
      </c>
      <c r="P6083" s="5" t="s">
        <v>7</v>
      </c>
      <c r="Q6083" s="19">
        <v>4592</v>
      </c>
      <c r="R6083" s="19">
        <v>4592</v>
      </c>
      <c r="S6083" s="19">
        <v>0</v>
      </c>
      <c r="T6083" s="19">
        <v>0</v>
      </c>
    </row>
    <row r="6084" spans="1:20" ht="29" outlineLevel="4" x14ac:dyDescent="0.35">
      <c r="A6084" s="9" t="s">
        <v>37</v>
      </c>
      <c r="B6084" s="9" t="s">
        <v>38</v>
      </c>
      <c r="C6084" s="12" t="s">
        <v>12453</v>
      </c>
      <c r="D6084" s="5" t="s">
        <v>6873</v>
      </c>
      <c r="E6084" s="9" t="s">
        <v>6873</v>
      </c>
      <c r="F6084" s="5" t="s">
        <v>41</v>
      </c>
      <c r="G6084" s="5" t="s">
        <v>4</v>
      </c>
      <c r="H6084" s="5" t="s">
        <v>6878</v>
      </c>
      <c r="I6084" s="4" t="s">
        <v>6879</v>
      </c>
      <c r="J6084" s="5" t="s">
        <v>4</v>
      </c>
      <c r="K6084" s="5" t="s">
        <v>4</v>
      </c>
      <c r="L6084" s="5" t="s">
        <v>4</v>
      </c>
      <c r="M6084" s="5" t="s">
        <v>5</v>
      </c>
      <c r="N6084" s="5" t="s">
        <v>6889</v>
      </c>
      <c r="O6084" s="18">
        <v>44739</v>
      </c>
      <c r="P6084" s="5" t="s">
        <v>7</v>
      </c>
      <c r="Q6084" s="19">
        <v>3768</v>
      </c>
      <c r="R6084" s="19">
        <v>3768</v>
      </c>
      <c r="S6084" s="19">
        <v>0</v>
      </c>
      <c r="T6084" s="19">
        <v>0</v>
      </c>
    </row>
    <row r="6085" spans="1:20" outlineLevel="3" x14ac:dyDescent="0.35">
      <c r="H6085" s="1" t="s">
        <v>12054</v>
      </c>
      <c r="O6085" s="18"/>
      <c r="Q6085" s="19">
        <f>SUBTOTAL(9,Q6063:Q6084)</f>
        <v>52092</v>
      </c>
      <c r="R6085" s="19">
        <f>SUBTOTAL(9,R6063:R6084)</f>
        <v>46304</v>
      </c>
      <c r="S6085" s="19">
        <f>SUBTOTAL(9,S6063:S6084)</f>
        <v>5788</v>
      </c>
      <c r="T6085" s="19">
        <f>SUBTOTAL(9,T6063:T6084)</f>
        <v>0</v>
      </c>
    </row>
    <row r="6086" spans="1:20" outlineLevel="2" x14ac:dyDescent="0.35">
      <c r="C6086" s="11" t="s">
        <v>12454</v>
      </c>
      <c r="O6086" s="18"/>
      <c r="Q6086" s="19">
        <f>SUBTOTAL(9,Q6060:Q6084)</f>
        <v>56724.999999999993</v>
      </c>
      <c r="R6086" s="19">
        <f>SUBTOTAL(9,R6060:R6084)</f>
        <v>50422.189999999995</v>
      </c>
      <c r="S6086" s="19">
        <f>SUBTOTAL(9,S6060:S6084)</f>
        <v>6302.8099999999995</v>
      </c>
      <c r="T6086" s="19">
        <f>SUBTOTAL(9,T6060:T6084)</f>
        <v>0</v>
      </c>
    </row>
    <row r="6087" spans="1:20" ht="29" outlineLevel="4" x14ac:dyDescent="0.35">
      <c r="A6087" s="9" t="s">
        <v>37</v>
      </c>
      <c r="B6087" s="9" t="s">
        <v>38</v>
      </c>
      <c r="C6087" s="12" t="s">
        <v>6890</v>
      </c>
      <c r="D6087" s="5" t="s">
        <v>6891</v>
      </c>
      <c r="E6087" s="9" t="s">
        <v>6891</v>
      </c>
      <c r="F6087" s="5" t="s">
        <v>4</v>
      </c>
      <c r="G6087" s="5" t="s">
        <v>50</v>
      </c>
      <c r="H6087" s="5" t="s">
        <v>6893</v>
      </c>
      <c r="I6087" s="4" t="s">
        <v>6894</v>
      </c>
      <c r="J6087" s="5" t="s">
        <v>4</v>
      </c>
      <c r="K6087" s="5" t="s">
        <v>4</v>
      </c>
      <c r="L6087" s="5" t="s">
        <v>4</v>
      </c>
      <c r="M6087" s="5" t="s">
        <v>5</v>
      </c>
      <c r="N6087" s="5" t="s">
        <v>6892</v>
      </c>
      <c r="O6087" s="18">
        <v>44407</v>
      </c>
      <c r="P6087" s="5" t="s">
        <v>7</v>
      </c>
      <c r="Q6087" s="19">
        <v>2061.33</v>
      </c>
      <c r="R6087" s="19">
        <v>0</v>
      </c>
      <c r="S6087" s="19">
        <v>2061.33</v>
      </c>
      <c r="T6087" s="19">
        <v>0</v>
      </c>
    </row>
    <row r="6088" spans="1:20" ht="29" outlineLevel="4" x14ac:dyDescent="0.35">
      <c r="A6088" s="9" t="s">
        <v>37</v>
      </c>
      <c r="B6088" s="9" t="s">
        <v>38</v>
      </c>
      <c r="C6088" s="12" t="s">
        <v>6890</v>
      </c>
      <c r="D6088" s="5" t="s">
        <v>6891</v>
      </c>
      <c r="E6088" s="9" t="s">
        <v>6891</v>
      </c>
      <c r="F6088" s="5" t="s">
        <v>41</v>
      </c>
      <c r="G6088" s="5" t="s">
        <v>4</v>
      </c>
      <c r="H6088" s="5" t="s">
        <v>6893</v>
      </c>
      <c r="I6088" s="4" t="s">
        <v>6894</v>
      </c>
      <c r="J6088" s="5" t="s">
        <v>4</v>
      </c>
      <c r="K6088" s="5" t="s">
        <v>4</v>
      </c>
      <c r="L6088" s="5" t="s">
        <v>4</v>
      </c>
      <c r="M6088" s="5" t="s">
        <v>5</v>
      </c>
      <c r="N6088" s="5" t="s">
        <v>6892</v>
      </c>
      <c r="O6088" s="18">
        <v>44407</v>
      </c>
      <c r="P6088" s="5" t="s">
        <v>7</v>
      </c>
      <c r="Q6088" s="19">
        <v>16490.669999999998</v>
      </c>
      <c r="R6088" s="19">
        <v>16490.669999999998</v>
      </c>
      <c r="S6088" s="19">
        <v>0</v>
      </c>
      <c r="T6088" s="19">
        <v>0</v>
      </c>
    </row>
    <row r="6089" spans="1:20" outlineLevel="3" x14ac:dyDescent="0.35">
      <c r="H6089" s="1" t="s">
        <v>12055</v>
      </c>
      <c r="O6089" s="18"/>
      <c r="Q6089" s="19">
        <f>SUBTOTAL(9,Q6087:Q6088)</f>
        <v>18552</v>
      </c>
      <c r="R6089" s="19">
        <f>SUBTOTAL(9,R6087:R6088)</f>
        <v>16490.669999999998</v>
      </c>
      <c r="S6089" s="19">
        <f>SUBTOTAL(9,S6087:S6088)</f>
        <v>2061.33</v>
      </c>
      <c r="T6089" s="19">
        <f>SUBTOTAL(9,T6087:T6088)</f>
        <v>0</v>
      </c>
    </row>
    <row r="6090" spans="1:20" ht="29" outlineLevel="4" x14ac:dyDescent="0.35">
      <c r="A6090" s="9" t="s">
        <v>37</v>
      </c>
      <c r="B6090" s="9" t="s">
        <v>38</v>
      </c>
      <c r="C6090" s="12" t="s">
        <v>6890</v>
      </c>
      <c r="D6090" s="5" t="s">
        <v>6891</v>
      </c>
      <c r="E6090" s="9" t="s">
        <v>6891</v>
      </c>
      <c r="F6090" s="5" t="s">
        <v>4</v>
      </c>
      <c r="G6090" s="5" t="s">
        <v>50</v>
      </c>
      <c r="H6090" s="5" t="s">
        <v>6896</v>
      </c>
      <c r="I6090" s="4" t="s">
        <v>6897</v>
      </c>
      <c r="J6090" s="5" t="s">
        <v>4</v>
      </c>
      <c r="K6090" s="5" t="s">
        <v>4</v>
      </c>
      <c r="L6090" s="5" t="s">
        <v>4</v>
      </c>
      <c r="M6090" s="5" t="s">
        <v>5</v>
      </c>
      <c r="N6090" s="5" t="s">
        <v>6895</v>
      </c>
      <c r="O6090" s="18">
        <v>44508</v>
      </c>
      <c r="P6090" s="5" t="s">
        <v>7</v>
      </c>
      <c r="Q6090" s="19">
        <v>2406.44</v>
      </c>
      <c r="R6090" s="19">
        <v>0</v>
      </c>
      <c r="S6090" s="19">
        <v>2406.44</v>
      </c>
      <c r="T6090" s="19">
        <v>0</v>
      </c>
    </row>
    <row r="6091" spans="1:20" ht="29" outlineLevel="4" x14ac:dyDescent="0.35">
      <c r="A6091" s="9" t="s">
        <v>37</v>
      </c>
      <c r="B6091" s="9" t="s">
        <v>38</v>
      </c>
      <c r="C6091" s="12" t="s">
        <v>6890</v>
      </c>
      <c r="D6091" s="5" t="s">
        <v>6891</v>
      </c>
      <c r="E6091" s="9" t="s">
        <v>6891</v>
      </c>
      <c r="F6091" s="5" t="s">
        <v>4</v>
      </c>
      <c r="G6091" s="5" t="s">
        <v>50</v>
      </c>
      <c r="H6091" s="5" t="s">
        <v>6896</v>
      </c>
      <c r="I6091" s="4" t="s">
        <v>6897</v>
      </c>
      <c r="J6091" s="5" t="s">
        <v>4</v>
      </c>
      <c r="K6091" s="5" t="s">
        <v>4</v>
      </c>
      <c r="L6091" s="5" t="s">
        <v>4</v>
      </c>
      <c r="M6091" s="5" t="s">
        <v>5</v>
      </c>
      <c r="N6091" s="5" t="s">
        <v>6898</v>
      </c>
      <c r="O6091" s="18">
        <v>44539</v>
      </c>
      <c r="P6091" s="5" t="s">
        <v>7</v>
      </c>
      <c r="Q6091" s="19">
        <v>972.78</v>
      </c>
      <c r="R6091" s="19">
        <v>0</v>
      </c>
      <c r="S6091" s="19">
        <v>972.78</v>
      </c>
      <c r="T6091" s="19">
        <v>0</v>
      </c>
    </row>
    <row r="6092" spans="1:20" ht="29" outlineLevel="4" x14ac:dyDescent="0.35">
      <c r="A6092" s="9" t="s">
        <v>37</v>
      </c>
      <c r="B6092" s="9" t="s">
        <v>38</v>
      </c>
      <c r="C6092" s="12" t="s">
        <v>6890</v>
      </c>
      <c r="D6092" s="5" t="s">
        <v>6891</v>
      </c>
      <c r="E6092" s="9" t="s">
        <v>6891</v>
      </c>
      <c r="F6092" s="5" t="s">
        <v>4</v>
      </c>
      <c r="G6092" s="5" t="s">
        <v>50</v>
      </c>
      <c r="H6092" s="5" t="s">
        <v>6896</v>
      </c>
      <c r="I6092" s="4" t="s">
        <v>6897</v>
      </c>
      <c r="J6092" s="5" t="s">
        <v>4</v>
      </c>
      <c r="K6092" s="5" t="s">
        <v>4</v>
      </c>
      <c r="L6092" s="5" t="s">
        <v>4</v>
      </c>
      <c r="M6092" s="5" t="s">
        <v>5</v>
      </c>
      <c r="N6092" s="5" t="s">
        <v>6899</v>
      </c>
      <c r="O6092" s="18">
        <v>44620</v>
      </c>
      <c r="P6092" s="5" t="s">
        <v>7</v>
      </c>
      <c r="Q6092" s="19">
        <v>1488</v>
      </c>
      <c r="R6092" s="19">
        <v>0</v>
      </c>
      <c r="S6092" s="19">
        <v>1488</v>
      </c>
      <c r="T6092" s="19">
        <v>0</v>
      </c>
    </row>
    <row r="6093" spans="1:20" ht="29" outlineLevel="4" x14ac:dyDescent="0.35">
      <c r="A6093" s="9" t="s">
        <v>37</v>
      </c>
      <c r="B6093" s="9" t="s">
        <v>38</v>
      </c>
      <c r="C6093" s="12" t="s">
        <v>6890</v>
      </c>
      <c r="D6093" s="5" t="s">
        <v>6891</v>
      </c>
      <c r="E6093" s="9" t="s">
        <v>6891</v>
      </c>
      <c r="F6093" s="5" t="s">
        <v>4</v>
      </c>
      <c r="G6093" s="5" t="s">
        <v>50</v>
      </c>
      <c r="H6093" s="5" t="s">
        <v>6896</v>
      </c>
      <c r="I6093" s="4" t="s">
        <v>6897</v>
      </c>
      <c r="J6093" s="5" t="s">
        <v>4</v>
      </c>
      <c r="K6093" s="5" t="s">
        <v>4</v>
      </c>
      <c r="L6093" s="5" t="s">
        <v>4</v>
      </c>
      <c r="M6093" s="5" t="s">
        <v>5</v>
      </c>
      <c r="N6093" s="5" t="s">
        <v>6900</v>
      </c>
      <c r="O6093" s="18">
        <v>44652</v>
      </c>
      <c r="P6093" s="5" t="s">
        <v>7</v>
      </c>
      <c r="Q6093" s="19">
        <v>1298.78</v>
      </c>
      <c r="R6093" s="19">
        <v>0</v>
      </c>
      <c r="S6093" s="19">
        <v>1298.78</v>
      </c>
      <c r="T6093" s="19">
        <v>0</v>
      </c>
    </row>
    <row r="6094" spans="1:20" ht="29" outlineLevel="4" x14ac:dyDescent="0.35">
      <c r="A6094" s="9" t="s">
        <v>37</v>
      </c>
      <c r="B6094" s="9" t="s">
        <v>38</v>
      </c>
      <c r="C6094" s="12" t="s">
        <v>6890</v>
      </c>
      <c r="D6094" s="5" t="s">
        <v>6891</v>
      </c>
      <c r="E6094" s="9" t="s">
        <v>6891</v>
      </c>
      <c r="F6094" s="5" t="s">
        <v>4</v>
      </c>
      <c r="G6094" s="5" t="s">
        <v>50</v>
      </c>
      <c r="H6094" s="5" t="s">
        <v>6896</v>
      </c>
      <c r="I6094" s="4" t="s">
        <v>6897</v>
      </c>
      <c r="J6094" s="5" t="s">
        <v>4</v>
      </c>
      <c r="K6094" s="5" t="s">
        <v>4</v>
      </c>
      <c r="L6094" s="5" t="s">
        <v>4</v>
      </c>
      <c r="M6094" s="5" t="s">
        <v>5</v>
      </c>
      <c r="N6094" s="5" t="s">
        <v>6901</v>
      </c>
      <c r="O6094" s="18">
        <v>44704</v>
      </c>
      <c r="P6094" s="5" t="s">
        <v>7</v>
      </c>
      <c r="Q6094" s="19">
        <v>950.78</v>
      </c>
      <c r="R6094" s="19">
        <v>0</v>
      </c>
      <c r="S6094" s="19">
        <v>950.78</v>
      </c>
      <c r="T6094" s="19">
        <v>0</v>
      </c>
    </row>
    <row r="6095" spans="1:20" ht="29" outlineLevel="4" x14ac:dyDescent="0.35">
      <c r="A6095" s="9" t="s">
        <v>37</v>
      </c>
      <c r="B6095" s="9" t="s">
        <v>38</v>
      </c>
      <c r="C6095" s="12" t="s">
        <v>6890</v>
      </c>
      <c r="D6095" s="5" t="s">
        <v>6891</v>
      </c>
      <c r="E6095" s="9" t="s">
        <v>6891</v>
      </c>
      <c r="F6095" s="5" t="s">
        <v>4</v>
      </c>
      <c r="G6095" s="5" t="s">
        <v>50</v>
      </c>
      <c r="H6095" s="5" t="s">
        <v>6896</v>
      </c>
      <c r="I6095" s="4" t="s">
        <v>6897</v>
      </c>
      <c r="J6095" s="5" t="s">
        <v>4</v>
      </c>
      <c r="K6095" s="5" t="s">
        <v>4</v>
      </c>
      <c r="L6095" s="5" t="s">
        <v>4</v>
      </c>
      <c r="M6095" s="5" t="s">
        <v>5</v>
      </c>
      <c r="N6095" s="5" t="s">
        <v>6902</v>
      </c>
      <c r="O6095" s="18">
        <v>44729</v>
      </c>
      <c r="P6095" s="5" t="s">
        <v>7</v>
      </c>
      <c r="Q6095" s="19">
        <v>1937.34</v>
      </c>
      <c r="R6095" s="19">
        <v>0</v>
      </c>
      <c r="S6095" s="19">
        <v>1937.34</v>
      </c>
      <c r="T6095" s="19">
        <v>0</v>
      </c>
    </row>
    <row r="6096" spans="1:20" ht="29" outlineLevel="4" x14ac:dyDescent="0.35">
      <c r="A6096" s="9" t="s">
        <v>37</v>
      </c>
      <c r="B6096" s="9" t="s">
        <v>38</v>
      </c>
      <c r="C6096" s="12" t="s">
        <v>6890</v>
      </c>
      <c r="D6096" s="5" t="s">
        <v>6891</v>
      </c>
      <c r="E6096" s="9" t="s">
        <v>6891</v>
      </c>
      <c r="F6096" s="5" t="s">
        <v>41</v>
      </c>
      <c r="G6096" s="5" t="s">
        <v>4</v>
      </c>
      <c r="H6096" s="5" t="s">
        <v>6896</v>
      </c>
      <c r="I6096" s="4" t="s">
        <v>6897</v>
      </c>
      <c r="J6096" s="5" t="s">
        <v>4</v>
      </c>
      <c r="K6096" s="5" t="s">
        <v>4</v>
      </c>
      <c r="L6096" s="5" t="s">
        <v>4</v>
      </c>
      <c r="M6096" s="5" t="s">
        <v>5</v>
      </c>
      <c r="N6096" s="5" t="s">
        <v>6895</v>
      </c>
      <c r="O6096" s="18">
        <v>44508</v>
      </c>
      <c r="P6096" s="5" t="s">
        <v>7</v>
      </c>
      <c r="Q6096" s="19">
        <v>19251.560000000001</v>
      </c>
      <c r="R6096" s="19">
        <v>19251.560000000001</v>
      </c>
      <c r="S6096" s="19">
        <v>0</v>
      </c>
      <c r="T6096" s="19">
        <v>0</v>
      </c>
    </row>
    <row r="6097" spans="1:20" ht="29" outlineLevel="4" x14ac:dyDescent="0.35">
      <c r="A6097" s="9" t="s">
        <v>37</v>
      </c>
      <c r="B6097" s="9" t="s">
        <v>38</v>
      </c>
      <c r="C6097" s="12" t="s">
        <v>6890</v>
      </c>
      <c r="D6097" s="5" t="s">
        <v>6891</v>
      </c>
      <c r="E6097" s="9" t="s">
        <v>6891</v>
      </c>
      <c r="F6097" s="5" t="s">
        <v>41</v>
      </c>
      <c r="G6097" s="5" t="s">
        <v>4</v>
      </c>
      <c r="H6097" s="5" t="s">
        <v>6896</v>
      </c>
      <c r="I6097" s="4" t="s">
        <v>6897</v>
      </c>
      <c r="J6097" s="5" t="s">
        <v>4</v>
      </c>
      <c r="K6097" s="5" t="s">
        <v>4</v>
      </c>
      <c r="L6097" s="5" t="s">
        <v>4</v>
      </c>
      <c r="M6097" s="5" t="s">
        <v>5</v>
      </c>
      <c r="N6097" s="5" t="s">
        <v>6898</v>
      </c>
      <c r="O6097" s="18">
        <v>44539</v>
      </c>
      <c r="P6097" s="5" t="s">
        <v>7</v>
      </c>
      <c r="Q6097" s="19">
        <v>7782.22</v>
      </c>
      <c r="R6097" s="19">
        <v>7782.22</v>
      </c>
      <c r="S6097" s="19">
        <v>0</v>
      </c>
      <c r="T6097" s="19">
        <v>0</v>
      </c>
    </row>
    <row r="6098" spans="1:20" ht="29" outlineLevel="4" x14ac:dyDescent="0.35">
      <c r="A6098" s="9" t="s">
        <v>37</v>
      </c>
      <c r="B6098" s="9" t="s">
        <v>38</v>
      </c>
      <c r="C6098" s="12" t="s">
        <v>6890</v>
      </c>
      <c r="D6098" s="5" t="s">
        <v>6891</v>
      </c>
      <c r="E6098" s="9" t="s">
        <v>6891</v>
      </c>
      <c r="F6098" s="5" t="s">
        <v>41</v>
      </c>
      <c r="G6098" s="5" t="s">
        <v>4</v>
      </c>
      <c r="H6098" s="5" t="s">
        <v>6896</v>
      </c>
      <c r="I6098" s="4" t="s">
        <v>6897</v>
      </c>
      <c r="J6098" s="5" t="s">
        <v>4</v>
      </c>
      <c r="K6098" s="5" t="s">
        <v>4</v>
      </c>
      <c r="L6098" s="5" t="s">
        <v>4</v>
      </c>
      <c r="M6098" s="5" t="s">
        <v>5</v>
      </c>
      <c r="N6098" s="5" t="s">
        <v>6899</v>
      </c>
      <c r="O6098" s="18">
        <v>44620</v>
      </c>
      <c r="P6098" s="5" t="s">
        <v>7</v>
      </c>
      <c r="Q6098" s="19">
        <v>11904</v>
      </c>
      <c r="R6098" s="19">
        <v>11904</v>
      </c>
      <c r="S6098" s="19">
        <v>0</v>
      </c>
      <c r="T6098" s="19">
        <v>0</v>
      </c>
    </row>
    <row r="6099" spans="1:20" ht="29" outlineLevel="4" x14ac:dyDescent="0.35">
      <c r="A6099" s="9" t="s">
        <v>37</v>
      </c>
      <c r="B6099" s="9" t="s">
        <v>38</v>
      </c>
      <c r="C6099" s="12" t="s">
        <v>6890</v>
      </c>
      <c r="D6099" s="5" t="s">
        <v>6891</v>
      </c>
      <c r="E6099" s="9" t="s">
        <v>6891</v>
      </c>
      <c r="F6099" s="5" t="s">
        <v>41</v>
      </c>
      <c r="G6099" s="5" t="s">
        <v>4</v>
      </c>
      <c r="H6099" s="5" t="s">
        <v>6896</v>
      </c>
      <c r="I6099" s="4" t="s">
        <v>6897</v>
      </c>
      <c r="J6099" s="5" t="s">
        <v>4</v>
      </c>
      <c r="K6099" s="5" t="s">
        <v>4</v>
      </c>
      <c r="L6099" s="5" t="s">
        <v>4</v>
      </c>
      <c r="M6099" s="5" t="s">
        <v>5</v>
      </c>
      <c r="N6099" s="5" t="s">
        <v>6900</v>
      </c>
      <c r="O6099" s="18">
        <v>44652</v>
      </c>
      <c r="P6099" s="5" t="s">
        <v>7</v>
      </c>
      <c r="Q6099" s="19">
        <v>10390.219999999999</v>
      </c>
      <c r="R6099" s="19">
        <v>10390.219999999999</v>
      </c>
      <c r="S6099" s="19">
        <v>0</v>
      </c>
      <c r="T6099" s="19">
        <v>0</v>
      </c>
    </row>
    <row r="6100" spans="1:20" ht="29" outlineLevel="4" x14ac:dyDescent="0.35">
      <c r="A6100" s="9" t="s">
        <v>37</v>
      </c>
      <c r="B6100" s="9" t="s">
        <v>38</v>
      </c>
      <c r="C6100" s="12" t="s">
        <v>6890</v>
      </c>
      <c r="D6100" s="5" t="s">
        <v>6891</v>
      </c>
      <c r="E6100" s="9" t="s">
        <v>6891</v>
      </c>
      <c r="F6100" s="5" t="s">
        <v>41</v>
      </c>
      <c r="G6100" s="5" t="s">
        <v>4</v>
      </c>
      <c r="H6100" s="5" t="s">
        <v>6896</v>
      </c>
      <c r="I6100" s="4" t="s">
        <v>6897</v>
      </c>
      <c r="J6100" s="5" t="s">
        <v>4</v>
      </c>
      <c r="K6100" s="5" t="s">
        <v>4</v>
      </c>
      <c r="L6100" s="5" t="s">
        <v>4</v>
      </c>
      <c r="M6100" s="5" t="s">
        <v>5</v>
      </c>
      <c r="N6100" s="5" t="s">
        <v>6901</v>
      </c>
      <c r="O6100" s="18">
        <v>44704</v>
      </c>
      <c r="P6100" s="5" t="s">
        <v>7</v>
      </c>
      <c r="Q6100" s="19">
        <v>7606.22</v>
      </c>
      <c r="R6100" s="19">
        <v>7606.22</v>
      </c>
      <c r="S6100" s="19">
        <v>0</v>
      </c>
      <c r="T6100" s="19">
        <v>0</v>
      </c>
    </row>
    <row r="6101" spans="1:20" ht="29" outlineLevel="4" x14ac:dyDescent="0.35">
      <c r="A6101" s="9" t="s">
        <v>37</v>
      </c>
      <c r="B6101" s="9" t="s">
        <v>38</v>
      </c>
      <c r="C6101" s="12" t="s">
        <v>6890</v>
      </c>
      <c r="D6101" s="5" t="s">
        <v>6891</v>
      </c>
      <c r="E6101" s="9" t="s">
        <v>6891</v>
      </c>
      <c r="F6101" s="5" t="s">
        <v>41</v>
      </c>
      <c r="G6101" s="5" t="s">
        <v>4</v>
      </c>
      <c r="H6101" s="5" t="s">
        <v>6896</v>
      </c>
      <c r="I6101" s="4" t="s">
        <v>6897</v>
      </c>
      <c r="J6101" s="5" t="s">
        <v>4</v>
      </c>
      <c r="K6101" s="5" t="s">
        <v>4</v>
      </c>
      <c r="L6101" s="5" t="s">
        <v>4</v>
      </c>
      <c r="M6101" s="5" t="s">
        <v>5</v>
      </c>
      <c r="N6101" s="5" t="s">
        <v>6902</v>
      </c>
      <c r="O6101" s="18">
        <v>44729</v>
      </c>
      <c r="P6101" s="5" t="s">
        <v>7</v>
      </c>
      <c r="Q6101" s="19">
        <v>15498.66</v>
      </c>
      <c r="R6101" s="19">
        <v>15498.66</v>
      </c>
      <c r="S6101" s="19">
        <v>0</v>
      </c>
      <c r="T6101" s="19">
        <v>0</v>
      </c>
    </row>
    <row r="6102" spans="1:20" outlineLevel="3" x14ac:dyDescent="0.35">
      <c r="H6102" s="1" t="s">
        <v>12056</v>
      </c>
      <c r="O6102" s="18"/>
      <c r="Q6102" s="19">
        <f>SUBTOTAL(9,Q6090:Q6101)</f>
        <v>81487</v>
      </c>
      <c r="R6102" s="19">
        <f>SUBTOTAL(9,R6090:R6101)</f>
        <v>72432.88</v>
      </c>
      <c r="S6102" s="19">
        <f>SUBTOTAL(9,S6090:S6101)</f>
        <v>9054.119999999999</v>
      </c>
      <c r="T6102" s="19">
        <f>SUBTOTAL(9,T6090:T6101)</f>
        <v>0</v>
      </c>
    </row>
    <row r="6103" spans="1:20" outlineLevel="2" x14ac:dyDescent="0.35">
      <c r="C6103" s="11" t="s">
        <v>10450</v>
      </c>
      <c r="O6103" s="18"/>
      <c r="Q6103" s="19">
        <f>SUBTOTAL(9,Q6087:Q6101)</f>
        <v>100039</v>
      </c>
      <c r="R6103" s="19">
        <f>SUBTOTAL(9,R6087:R6101)</f>
        <v>88923.55</v>
      </c>
      <c r="S6103" s="19">
        <f>SUBTOTAL(9,S6087:S6101)</f>
        <v>11115.45</v>
      </c>
      <c r="T6103" s="19">
        <f>SUBTOTAL(9,T6087:T6101)</f>
        <v>0</v>
      </c>
    </row>
    <row r="6104" spans="1:20" outlineLevel="4" x14ac:dyDescent="0.35">
      <c r="A6104" s="9" t="s">
        <v>1129</v>
      </c>
      <c r="B6104" s="9" t="s">
        <v>1130</v>
      </c>
      <c r="C6104" s="12" t="s">
        <v>6903</v>
      </c>
      <c r="D6104" s="5" t="s">
        <v>6904</v>
      </c>
      <c r="E6104" s="9" t="s">
        <v>6904</v>
      </c>
      <c r="F6104" s="5" t="s">
        <v>4</v>
      </c>
      <c r="G6104" s="5" t="s">
        <v>1133</v>
      </c>
      <c r="H6104" s="5" t="s">
        <v>1135</v>
      </c>
      <c r="I6104" s="4" t="s">
        <v>1136</v>
      </c>
      <c r="J6104" s="5" t="s">
        <v>4</v>
      </c>
      <c r="K6104" s="5" t="s">
        <v>4</v>
      </c>
      <c r="L6104" s="5" t="s">
        <v>4</v>
      </c>
      <c r="M6104" s="5" t="s">
        <v>5</v>
      </c>
      <c r="N6104" s="5" t="s">
        <v>6905</v>
      </c>
      <c r="O6104" s="18">
        <v>44467</v>
      </c>
      <c r="P6104" s="5" t="s">
        <v>7</v>
      </c>
      <c r="Q6104" s="19">
        <v>115030.25</v>
      </c>
      <c r="R6104" s="19">
        <v>0</v>
      </c>
      <c r="S6104" s="19">
        <v>115030.25</v>
      </c>
      <c r="T6104" s="19">
        <v>0</v>
      </c>
    </row>
    <row r="6105" spans="1:20" outlineLevel="4" x14ac:dyDescent="0.35">
      <c r="A6105" s="9" t="s">
        <v>1129</v>
      </c>
      <c r="B6105" s="9" t="s">
        <v>1130</v>
      </c>
      <c r="C6105" s="12" t="s">
        <v>6903</v>
      </c>
      <c r="D6105" s="5" t="s">
        <v>6904</v>
      </c>
      <c r="E6105" s="9" t="s">
        <v>6904</v>
      </c>
      <c r="F6105" s="5" t="s">
        <v>4</v>
      </c>
      <c r="G6105" s="5" t="s">
        <v>1133</v>
      </c>
      <c r="H6105" s="5" t="s">
        <v>1135</v>
      </c>
      <c r="I6105" s="4" t="s">
        <v>1136</v>
      </c>
      <c r="J6105" s="5" t="s">
        <v>4</v>
      </c>
      <c r="K6105" s="5" t="s">
        <v>4</v>
      </c>
      <c r="L6105" s="5" t="s">
        <v>4</v>
      </c>
      <c r="M6105" s="5" t="s">
        <v>5</v>
      </c>
      <c r="N6105" s="5" t="s">
        <v>6906</v>
      </c>
      <c r="O6105" s="18">
        <v>44558</v>
      </c>
      <c r="P6105" s="5" t="s">
        <v>7</v>
      </c>
      <c r="Q6105" s="19">
        <v>156137.39000000001</v>
      </c>
      <c r="R6105" s="19">
        <v>0</v>
      </c>
      <c r="S6105" s="19">
        <v>156137.39000000001</v>
      </c>
      <c r="T6105" s="19">
        <v>0</v>
      </c>
    </row>
    <row r="6106" spans="1:20" outlineLevel="3" x14ac:dyDescent="0.35">
      <c r="H6106" s="1" t="s">
        <v>11125</v>
      </c>
      <c r="O6106" s="18"/>
      <c r="Q6106" s="19">
        <f>SUBTOTAL(9,Q6104:Q6105)</f>
        <v>271167.64</v>
      </c>
      <c r="R6106" s="19">
        <f>SUBTOTAL(9,R6104:R6105)</f>
        <v>0</v>
      </c>
      <c r="S6106" s="19">
        <f>SUBTOTAL(9,S6104:S6105)</f>
        <v>271167.64</v>
      </c>
      <c r="T6106" s="19">
        <f>SUBTOTAL(9,T6104:T6105)</f>
        <v>0</v>
      </c>
    </row>
    <row r="6107" spans="1:20" outlineLevel="4" x14ac:dyDescent="0.35">
      <c r="A6107" s="9" t="s">
        <v>97</v>
      </c>
      <c r="B6107" s="9" t="s">
        <v>98</v>
      </c>
      <c r="C6107" s="12" t="s">
        <v>6903</v>
      </c>
      <c r="D6107" s="5" t="s">
        <v>6907</v>
      </c>
      <c r="E6107" s="9" t="s">
        <v>6907</v>
      </c>
      <c r="F6107" s="5" t="s">
        <v>4</v>
      </c>
      <c r="G6107" s="5" t="s">
        <v>177</v>
      </c>
      <c r="H6107" s="5" t="s">
        <v>6911</v>
      </c>
      <c r="I6107" s="4" t="s">
        <v>6912</v>
      </c>
      <c r="J6107" s="5" t="s">
        <v>6908</v>
      </c>
      <c r="K6107" s="5" t="s">
        <v>4</v>
      </c>
      <c r="L6107" s="5" t="s">
        <v>4</v>
      </c>
      <c r="M6107" s="5" t="s">
        <v>5</v>
      </c>
      <c r="N6107" s="5" t="s">
        <v>6909</v>
      </c>
      <c r="O6107" s="18">
        <v>44683</v>
      </c>
      <c r="P6107" s="5" t="s">
        <v>6910</v>
      </c>
      <c r="Q6107" s="19">
        <v>50000</v>
      </c>
      <c r="R6107" s="19">
        <v>0</v>
      </c>
      <c r="S6107" s="19">
        <v>0</v>
      </c>
      <c r="T6107" s="19">
        <v>50000</v>
      </c>
    </row>
    <row r="6108" spans="1:20" outlineLevel="3" x14ac:dyDescent="0.35">
      <c r="H6108" s="1" t="s">
        <v>12057</v>
      </c>
      <c r="O6108" s="18"/>
      <c r="Q6108" s="19">
        <f>SUBTOTAL(9,Q6107:Q6107)</f>
        <v>50000</v>
      </c>
      <c r="R6108" s="19">
        <f>SUBTOTAL(9,R6107:R6107)</f>
        <v>0</v>
      </c>
      <c r="S6108" s="19">
        <f>SUBTOTAL(9,S6107:S6107)</f>
        <v>0</v>
      </c>
      <c r="T6108" s="19">
        <f>SUBTOTAL(9,T6107:T6107)</f>
        <v>50000</v>
      </c>
    </row>
    <row r="6109" spans="1:20" outlineLevel="2" x14ac:dyDescent="0.35">
      <c r="C6109" s="11" t="s">
        <v>10451</v>
      </c>
      <c r="O6109" s="18"/>
      <c r="Q6109" s="19">
        <f>SUBTOTAL(9,Q6104:Q6107)</f>
        <v>321167.64</v>
      </c>
      <c r="R6109" s="19">
        <f>SUBTOTAL(9,R6104:R6107)</f>
        <v>0</v>
      </c>
      <c r="S6109" s="19">
        <f>SUBTOTAL(9,S6104:S6107)</f>
        <v>271167.64</v>
      </c>
      <c r="T6109" s="19">
        <f>SUBTOTAL(9,T6104:T6107)</f>
        <v>50000</v>
      </c>
    </row>
    <row r="6110" spans="1:20" outlineLevel="4" x14ac:dyDescent="0.35">
      <c r="A6110" s="9" t="s">
        <v>1129</v>
      </c>
      <c r="B6110" s="9" t="s">
        <v>1130</v>
      </c>
      <c r="C6110" s="12" t="s">
        <v>6913</v>
      </c>
      <c r="D6110" s="5" t="s">
        <v>6914</v>
      </c>
      <c r="E6110" s="9" t="s">
        <v>6914</v>
      </c>
      <c r="F6110" s="5" t="s">
        <v>4</v>
      </c>
      <c r="G6110" s="5" t="s">
        <v>1133</v>
      </c>
      <c r="H6110" s="5" t="s">
        <v>1135</v>
      </c>
      <c r="I6110" s="4" t="s">
        <v>1136</v>
      </c>
      <c r="J6110" s="5" t="s">
        <v>4</v>
      </c>
      <c r="K6110" s="5" t="s">
        <v>4</v>
      </c>
      <c r="L6110" s="5" t="s">
        <v>4</v>
      </c>
      <c r="M6110" s="5" t="s">
        <v>5</v>
      </c>
      <c r="N6110" s="5" t="s">
        <v>6915</v>
      </c>
      <c r="O6110" s="18">
        <v>44467</v>
      </c>
      <c r="P6110" s="5" t="s">
        <v>7</v>
      </c>
      <c r="Q6110" s="19">
        <v>69032.62</v>
      </c>
      <c r="R6110" s="19">
        <v>0</v>
      </c>
      <c r="S6110" s="19">
        <v>69032.62</v>
      </c>
      <c r="T6110" s="19">
        <v>0</v>
      </c>
    </row>
    <row r="6111" spans="1:20" outlineLevel="4" x14ac:dyDescent="0.35">
      <c r="A6111" s="9" t="s">
        <v>1129</v>
      </c>
      <c r="B6111" s="9" t="s">
        <v>1130</v>
      </c>
      <c r="C6111" s="12" t="s">
        <v>6913</v>
      </c>
      <c r="D6111" s="5" t="s">
        <v>6914</v>
      </c>
      <c r="E6111" s="9" t="s">
        <v>6914</v>
      </c>
      <c r="F6111" s="5" t="s">
        <v>4</v>
      </c>
      <c r="G6111" s="5" t="s">
        <v>1133</v>
      </c>
      <c r="H6111" s="5" t="s">
        <v>1135</v>
      </c>
      <c r="I6111" s="4" t="s">
        <v>1136</v>
      </c>
      <c r="J6111" s="5" t="s">
        <v>4</v>
      </c>
      <c r="K6111" s="5" t="s">
        <v>4</v>
      </c>
      <c r="L6111" s="5" t="s">
        <v>4</v>
      </c>
      <c r="M6111" s="5" t="s">
        <v>5</v>
      </c>
      <c r="N6111" s="5" t="s">
        <v>6916</v>
      </c>
      <c r="O6111" s="18">
        <v>44558</v>
      </c>
      <c r="P6111" s="5" t="s">
        <v>7</v>
      </c>
      <c r="Q6111" s="19">
        <v>93170.16</v>
      </c>
      <c r="R6111" s="19">
        <v>0</v>
      </c>
      <c r="S6111" s="19">
        <v>93170.16</v>
      </c>
      <c r="T6111" s="19">
        <v>0</v>
      </c>
    </row>
    <row r="6112" spans="1:20" outlineLevel="3" x14ac:dyDescent="0.35">
      <c r="H6112" s="1" t="s">
        <v>11125</v>
      </c>
      <c r="O6112" s="18"/>
      <c r="Q6112" s="19">
        <f>SUBTOTAL(9,Q6110:Q6111)</f>
        <v>162202.78</v>
      </c>
      <c r="R6112" s="19">
        <f>SUBTOTAL(9,R6110:R6111)</f>
        <v>0</v>
      </c>
      <c r="S6112" s="19">
        <f>SUBTOTAL(9,S6110:S6111)</f>
        <v>162202.78</v>
      </c>
      <c r="T6112" s="19">
        <f>SUBTOTAL(9,T6110:T6111)</f>
        <v>0</v>
      </c>
    </row>
    <row r="6113" spans="1:20" outlineLevel="2" x14ac:dyDescent="0.35">
      <c r="C6113" s="11" t="s">
        <v>10452</v>
      </c>
      <c r="O6113" s="18"/>
      <c r="Q6113" s="19">
        <f>SUBTOTAL(9,Q6110:Q6111)</f>
        <v>162202.78</v>
      </c>
      <c r="R6113" s="19">
        <f>SUBTOTAL(9,R6110:R6111)</f>
        <v>0</v>
      </c>
      <c r="S6113" s="19">
        <f>SUBTOTAL(9,S6110:S6111)</f>
        <v>162202.78</v>
      </c>
      <c r="T6113" s="19">
        <f>SUBTOTAL(9,T6110:T6111)</f>
        <v>0</v>
      </c>
    </row>
    <row r="6114" spans="1:20" outlineLevel="4" x14ac:dyDescent="0.35">
      <c r="A6114" s="9" t="s">
        <v>1129</v>
      </c>
      <c r="B6114" s="9" t="s">
        <v>1130</v>
      </c>
      <c r="C6114" s="12" t="s">
        <v>6917</v>
      </c>
      <c r="D6114" s="5" t="s">
        <v>6918</v>
      </c>
      <c r="E6114" s="9" t="s">
        <v>6918</v>
      </c>
      <c r="F6114" s="5" t="s">
        <v>4</v>
      </c>
      <c r="G6114" s="5" t="s">
        <v>1133</v>
      </c>
      <c r="H6114" s="5" t="s">
        <v>1135</v>
      </c>
      <c r="I6114" s="4" t="s">
        <v>1136</v>
      </c>
      <c r="J6114" s="5" t="s">
        <v>4</v>
      </c>
      <c r="K6114" s="5" t="s">
        <v>4</v>
      </c>
      <c r="L6114" s="5" t="s">
        <v>4</v>
      </c>
      <c r="M6114" s="5" t="s">
        <v>5</v>
      </c>
      <c r="N6114" s="5" t="s">
        <v>6919</v>
      </c>
      <c r="O6114" s="18">
        <v>44467</v>
      </c>
      <c r="P6114" s="5" t="s">
        <v>7</v>
      </c>
      <c r="Q6114" s="19">
        <v>7781.16</v>
      </c>
      <c r="R6114" s="19">
        <v>0</v>
      </c>
      <c r="S6114" s="19">
        <v>7781.16</v>
      </c>
      <c r="T6114" s="19">
        <v>0</v>
      </c>
    </row>
    <row r="6115" spans="1:20" outlineLevel="4" x14ac:dyDescent="0.35">
      <c r="A6115" s="9" t="s">
        <v>1129</v>
      </c>
      <c r="B6115" s="9" t="s">
        <v>1130</v>
      </c>
      <c r="C6115" s="12" t="s">
        <v>6917</v>
      </c>
      <c r="D6115" s="5" t="s">
        <v>6918</v>
      </c>
      <c r="E6115" s="9" t="s">
        <v>6918</v>
      </c>
      <c r="F6115" s="5" t="s">
        <v>4</v>
      </c>
      <c r="G6115" s="5" t="s">
        <v>1133</v>
      </c>
      <c r="H6115" s="5" t="s">
        <v>1135</v>
      </c>
      <c r="I6115" s="4" t="s">
        <v>1136</v>
      </c>
      <c r="J6115" s="5" t="s">
        <v>4</v>
      </c>
      <c r="K6115" s="5" t="s">
        <v>4</v>
      </c>
      <c r="L6115" s="5" t="s">
        <v>4</v>
      </c>
      <c r="M6115" s="5" t="s">
        <v>5</v>
      </c>
      <c r="N6115" s="5" t="s">
        <v>6920</v>
      </c>
      <c r="O6115" s="18">
        <v>44558</v>
      </c>
      <c r="P6115" s="5" t="s">
        <v>7</v>
      </c>
      <c r="Q6115" s="19">
        <v>10845.77</v>
      </c>
      <c r="R6115" s="19">
        <v>0</v>
      </c>
      <c r="S6115" s="19">
        <v>10845.77</v>
      </c>
      <c r="T6115" s="19">
        <v>0</v>
      </c>
    </row>
    <row r="6116" spans="1:20" outlineLevel="3" x14ac:dyDescent="0.35">
      <c r="H6116" s="1" t="s">
        <v>11125</v>
      </c>
      <c r="O6116" s="18"/>
      <c r="Q6116" s="19">
        <f>SUBTOTAL(9,Q6114:Q6115)</f>
        <v>18626.93</v>
      </c>
      <c r="R6116" s="19">
        <f>SUBTOTAL(9,R6114:R6115)</f>
        <v>0</v>
      </c>
      <c r="S6116" s="19">
        <f>SUBTOTAL(9,S6114:S6115)</f>
        <v>18626.93</v>
      </c>
      <c r="T6116" s="19">
        <f>SUBTOTAL(9,T6114:T6115)</f>
        <v>0</v>
      </c>
    </row>
    <row r="6117" spans="1:20" outlineLevel="2" x14ac:dyDescent="0.35">
      <c r="C6117" s="11" t="s">
        <v>10453</v>
      </c>
      <c r="O6117" s="18"/>
      <c r="Q6117" s="19">
        <f>SUBTOTAL(9,Q6114:Q6115)</f>
        <v>18626.93</v>
      </c>
      <c r="R6117" s="19">
        <f>SUBTOTAL(9,R6114:R6115)</f>
        <v>0</v>
      </c>
      <c r="S6117" s="19">
        <f>SUBTOTAL(9,S6114:S6115)</f>
        <v>18626.93</v>
      </c>
      <c r="T6117" s="19">
        <f>SUBTOTAL(9,T6114:T6115)</f>
        <v>0</v>
      </c>
    </row>
    <row r="6118" spans="1:20" outlineLevel="4" x14ac:dyDescent="0.35">
      <c r="A6118" s="9" t="s">
        <v>1129</v>
      </c>
      <c r="B6118" s="9" t="s">
        <v>1130</v>
      </c>
      <c r="C6118" s="12" t="s">
        <v>6921</v>
      </c>
      <c r="D6118" s="5" t="s">
        <v>6922</v>
      </c>
      <c r="E6118" s="9" t="s">
        <v>6922</v>
      </c>
      <c r="F6118" s="5" t="s">
        <v>4</v>
      </c>
      <c r="G6118" s="5" t="s">
        <v>1133</v>
      </c>
      <c r="H6118" s="5" t="s">
        <v>1135</v>
      </c>
      <c r="I6118" s="4" t="s">
        <v>1136</v>
      </c>
      <c r="J6118" s="5" t="s">
        <v>4</v>
      </c>
      <c r="K6118" s="5" t="s">
        <v>4</v>
      </c>
      <c r="L6118" s="5" t="s">
        <v>4</v>
      </c>
      <c r="M6118" s="5" t="s">
        <v>5</v>
      </c>
      <c r="N6118" s="5" t="s">
        <v>6923</v>
      </c>
      <c r="O6118" s="18">
        <v>44467</v>
      </c>
      <c r="P6118" s="5" t="s">
        <v>7</v>
      </c>
      <c r="Q6118" s="19">
        <v>23697.17</v>
      </c>
      <c r="R6118" s="19">
        <v>0</v>
      </c>
      <c r="S6118" s="19">
        <v>23697.17</v>
      </c>
      <c r="T6118" s="19">
        <v>0</v>
      </c>
    </row>
    <row r="6119" spans="1:20" outlineLevel="4" x14ac:dyDescent="0.35">
      <c r="A6119" s="9" t="s">
        <v>1129</v>
      </c>
      <c r="B6119" s="9" t="s">
        <v>1130</v>
      </c>
      <c r="C6119" s="12" t="s">
        <v>6921</v>
      </c>
      <c r="D6119" s="5" t="s">
        <v>6922</v>
      </c>
      <c r="E6119" s="9" t="s">
        <v>6922</v>
      </c>
      <c r="F6119" s="5" t="s">
        <v>4</v>
      </c>
      <c r="G6119" s="5" t="s">
        <v>1133</v>
      </c>
      <c r="H6119" s="5" t="s">
        <v>1135</v>
      </c>
      <c r="I6119" s="4" t="s">
        <v>1136</v>
      </c>
      <c r="J6119" s="5" t="s">
        <v>4</v>
      </c>
      <c r="K6119" s="5" t="s">
        <v>4</v>
      </c>
      <c r="L6119" s="5" t="s">
        <v>4</v>
      </c>
      <c r="M6119" s="5" t="s">
        <v>5</v>
      </c>
      <c r="N6119" s="5" t="s">
        <v>6924</v>
      </c>
      <c r="O6119" s="18">
        <v>44558</v>
      </c>
      <c r="P6119" s="5" t="s">
        <v>7</v>
      </c>
      <c r="Q6119" s="19">
        <v>31983.31</v>
      </c>
      <c r="R6119" s="19">
        <v>0</v>
      </c>
      <c r="S6119" s="19">
        <v>31983.31</v>
      </c>
      <c r="T6119" s="19">
        <v>0</v>
      </c>
    </row>
    <row r="6120" spans="1:20" outlineLevel="3" x14ac:dyDescent="0.35">
      <c r="H6120" s="1" t="s">
        <v>11125</v>
      </c>
      <c r="O6120" s="18"/>
      <c r="Q6120" s="19">
        <f>SUBTOTAL(9,Q6118:Q6119)</f>
        <v>55680.479999999996</v>
      </c>
      <c r="R6120" s="19">
        <f>SUBTOTAL(9,R6118:R6119)</f>
        <v>0</v>
      </c>
      <c r="S6120" s="19">
        <f>SUBTOTAL(9,S6118:S6119)</f>
        <v>55680.479999999996</v>
      </c>
      <c r="T6120" s="19">
        <f>SUBTOTAL(9,T6118:T6119)</f>
        <v>0</v>
      </c>
    </row>
    <row r="6121" spans="1:20" outlineLevel="2" x14ac:dyDescent="0.35">
      <c r="C6121" s="11" t="s">
        <v>10454</v>
      </c>
      <c r="O6121" s="18"/>
      <c r="Q6121" s="19">
        <f>SUBTOTAL(9,Q6118:Q6119)</f>
        <v>55680.479999999996</v>
      </c>
      <c r="R6121" s="19">
        <f>SUBTOTAL(9,R6118:R6119)</f>
        <v>0</v>
      </c>
      <c r="S6121" s="19">
        <f>SUBTOTAL(9,S6118:S6119)</f>
        <v>55680.479999999996</v>
      </c>
      <c r="T6121" s="19">
        <f>SUBTOTAL(9,T6118:T6119)</f>
        <v>0</v>
      </c>
    </row>
    <row r="6122" spans="1:20" outlineLevel="4" x14ac:dyDescent="0.35">
      <c r="A6122" s="9" t="s">
        <v>1129</v>
      </c>
      <c r="B6122" s="9" t="s">
        <v>1130</v>
      </c>
      <c r="C6122" s="12" t="s">
        <v>6925</v>
      </c>
      <c r="D6122" s="5" t="s">
        <v>6926</v>
      </c>
      <c r="E6122" s="9" t="s">
        <v>6926</v>
      </c>
      <c r="F6122" s="5" t="s">
        <v>4</v>
      </c>
      <c r="G6122" s="5" t="s">
        <v>1133</v>
      </c>
      <c r="H6122" s="5" t="s">
        <v>1135</v>
      </c>
      <c r="I6122" s="4" t="s">
        <v>1136</v>
      </c>
      <c r="J6122" s="5" t="s">
        <v>4</v>
      </c>
      <c r="K6122" s="5" t="s">
        <v>4</v>
      </c>
      <c r="L6122" s="5" t="s">
        <v>4</v>
      </c>
      <c r="M6122" s="5" t="s">
        <v>5</v>
      </c>
      <c r="N6122" s="5" t="s">
        <v>6927</v>
      </c>
      <c r="O6122" s="18">
        <v>44467</v>
      </c>
      <c r="P6122" s="5" t="s">
        <v>7</v>
      </c>
      <c r="Q6122" s="19">
        <v>68883.31</v>
      </c>
      <c r="R6122" s="19">
        <v>0</v>
      </c>
      <c r="S6122" s="19">
        <v>68883.31</v>
      </c>
      <c r="T6122" s="19">
        <v>0</v>
      </c>
    </row>
    <row r="6123" spans="1:20" outlineLevel="4" x14ac:dyDescent="0.35">
      <c r="A6123" s="9" t="s">
        <v>1129</v>
      </c>
      <c r="B6123" s="9" t="s">
        <v>1130</v>
      </c>
      <c r="C6123" s="12" t="s">
        <v>6925</v>
      </c>
      <c r="D6123" s="5" t="s">
        <v>6926</v>
      </c>
      <c r="E6123" s="9" t="s">
        <v>6926</v>
      </c>
      <c r="F6123" s="5" t="s">
        <v>4</v>
      </c>
      <c r="G6123" s="5" t="s">
        <v>1133</v>
      </c>
      <c r="H6123" s="5" t="s">
        <v>1135</v>
      </c>
      <c r="I6123" s="4" t="s">
        <v>1136</v>
      </c>
      <c r="J6123" s="5" t="s">
        <v>4</v>
      </c>
      <c r="K6123" s="5" t="s">
        <v>4</v>
      </c>
      <c r="L6123" s="5" t="s">
        <v>4</v>
      </c>
      <c r="M6123" s="5" t="s">
        <v>5</v>
      </c>
      <c r="N6123" s="5" t="s">
        <v>6928</v>
      </c>
      <c r="O6123" s="18">
        <v>44558</v>
      </c>
      <c r="P6123" s="5" t="s">
        <v>7</v>
      </c>
      <c r="Q6123" s="19">
        <v>93808.95</v>
      </c>
      <c r="R6123" s="19">
        <v>0</v>
      </c>
      <c r="S6123" s="19">
        <v>93808.95</v>
      </c>
      <c r="T6123" s="19">
        <v>0</v>
      </c>
    </row>
    <row r="6124" spans="1:20" outlineLevel="3" x14ac:dyDescent="0.35">
      <c r="H6124" s="1" t="s">
        <v>11125</v>
      </c>
      <c r="O6124" s="18"/>
      <c r="Q6124" s="19">
        <f>SUBTOTAL(9,Q6122:Q6123)</f>
        <v>162692.26</v>
      </c>
      <c r="R6124" s="19">
        <f>SUBTOTAL(9,R6122:R6123)</f>
        <v>0</v>
      </c>
      <c r="S6124" s="19">
        <f>SUBTOTAL(9,S6122:S6123)</f>
        <v>162692.26</v>
      </c>
      <c r="T6124" s="19">
        <f>SUBTOTAL(9,T6122:T6123)</f>
        <v>0</v>
      </c>
    </row>
    <row r="6125" spans="1:20" outlineLevel="4" x14ac:dyDescent="0.35">
      <c r="A6125" s="9" t="s">
        <v>97</v>
      </c>
      <c r="B6125" s="9" t="s">
        <v>98</v>
      </c>
      <c r="C6125" s="12" t="s">
        <v>6925</v>
      </c>
      <c r="D6125" s="5" t="s">
        <v>6929</v>
      </c>
      <c r="E6125" s="9" t="s">
        <v>6929</v>
      </c>
      <c r="F6125" s="5" t="s">
        <v>12484</v>
      </c>
      <c r="G6125" s="5" t="s">
        <v>4</v>
      </c>
      <c r="H6125" s="5" t="s">
        <v>6932</v>
      </c>
      <c r="I6125" s="4" t="s">
        <v>6933</v>
      </c>
      <c r="J6125" s="5" t="s">
        <v>4</v>
      </c>
      <c r="K6125" s="5" t="s">
        <v>4</v>
      </c>
      <c r="L6125" s="5" t="s">
        <v>4</v>
      </c>
      <c r="M6125" s="5" t="s">
        <v>5</v>
      </c>
      <c r="N6125" s="5" t="s">
        <v>6930</v>
      </c>
      <c r="O6125" s="18">
        <v>44644</v>
      </c>
      <c r="P6125" s="5" t="s">
        <v>6931</v>
      </c>
      <c r="Q6125" s="19">
        <v>104952.14</v>
      </c>
      <c r="R6125" s="19">
        <v>104952.14</v>
      </c>
      <c r="S6125" s="19">
        <v>0</v>
      </c>
      <c r="T6125" s="19">
        <v>0</v>
      </c>
    </row>
    <row r="6126" spans="1:20" outlineLevel="4" x14ac:dyDescent="0.35">
      <c r="A6126" s="9" t="s">
        <v>97</v>
      </c>
      <c r="B6126" s="9" t="s">
        <v>98</v>
      </c>
      <c r="C6126" s="12" t="s">
        <v>6925</v>
      </c>
      <c r="D6126" s="5" t="s">
        <v>6929</v>
      </c>
      <c r="E6126" s="9" t="s">
        <v>6929</v>
      </c>
      <c r="F6126" s="5" t="s">
        <v>12484</v>
      </c>
      <c r="G6126" s="5" t="s">
        <v>4</v>
      </c>
      <c r="H6126" s="5" t="s">
        <v>6932</v>
      </c>
      <c r="I6126" s="4" t="s">
        <v>6933</v>
      </c>
      <c r="J6126" s="5" t="s">
        <v>4</v>
      </c>
      <c r="K6126" s="5" t="s">
        <v>4</v>
      </c>
      <c r="L6126" s="5" t="s">
        <v>4</v>
      </c>
      <c r="M6126" s="5" t="s">
        <v>5</v>
      </c>
      <c r="N6126" s="5" t="s">
        <v>6934</v>
      </c>
      <c r="O6126" s="18">
        <v>44700</v>
      </c>
      <c r="P6126" s="5" t="s">
        <v>6935</v>
      </c>
      <c r="Q6126" s="19">
        <v>53326.12</v>
      </c>
      <c r="R6126" s="19">
        <v>53326.12</v>
      </c>
      <c r="S6126" s="19">
        <v>0</v>
      </c>
      <c r="T6126" s="19">
        <v>0</v>
      </c>
    </row>
    <row r="6127" spans="1:20" outlineLevel="3" x14ac:dyDescent="0.35">
      <c r="H6127" s="1" t="s">
        <v>12058</v>
      </c>
      <c r="O6127" s="18"/>
      <c r="Q6127" s="19">
        <f>SUBTOTAL(9,Q6125:Q6126)</f>
        <v>158278.26</v>
      </c>
      <c r="R6127" s="19">
        <f>SUBTOTAL(9,R6125:R6126)</f>
        <v>158278.26</v>
      </c>
      <c r="S6127" s="19">
        <f>SUBTOTAL(9,S6125:S6126)</f>
        <v>0</v>
      </c>
      <c r="T6127" s="19">
        <f>SUBTOTAL(9,T6125:T6126)</f>
        <v>0</v>
      </c>
    </row>
    <row r="6128" spans="1:20" outlineLevel="2" x14ac:dyDescent="0.35">
      <c r="C6128" s="11" t="s">
        <v>10455</v>
      </c>
      <c r="O6128" s="18"/>
      <c r="Q6128" s="19">
        <f>SUBTOTAL(9,Q6122:Q6126)</f>
        <v>320970.52</v>
      </c>
      <c r="R6128" s="19">
        <f>SUBTOTAL(9,R6122:R6126)</f>
        <v>158278.26</v>
      </c>
      <c r="S6128" s="19">
        <f>SUBTOTAL(9,S6122:S6126)</f>
        <v>162692.26</v>
      </c>
      <c r="T6128" s="19">
        <f>SUBTOTAL(9,T6122:T6126)</f>
        <v>0</v>
      </c>
    </row>
    <row r="6129" spans="1:20" outlineLevel="4" x14ac:dyDescent="0.35">
      <c r="A6129" s="9" t="s">
        <v>1129</v>
      </c>
      <c r="B6129" s="9" t="s">
        <v>1130</v>
      </c>
      <c r="C6129" s="12" t="s">
        <v>6936</v>
      </c>
      <c r="D6129" s="5" t="s">
        <v>6937</v>
      </c>
      <c r="E6129" s="9" t="s">
        <v>6937</v>
      </c>
      <c r="F6129" s="5" t="s">
        <v>4</v>
      </c>
      <c r="G6129" s="5" t="s">
        <v>1133</v>
      </c>
      <c r="H6129" s="5" t="s">
        <v>1135</v>
      </c>
      <c r="I6129" s="4" t="s">
        <v>1136</v>
      </c>
      <c r="J6129" s="5" t="s">
        <v>4</v>
      </c>
      <c r="K6129" s="5" t="s">
        <v>4</v>
      </c>
      <c r="L6129" s="5" t="s">
        <v>4</v>
      </c>
      <c r="M6129" s="5" t="s">
        <v>5</v>
      </c>
      <c r="N6129" s="5" t="s">
        <v>6938</v>
      </c>
      <c r="O6129" s="18">
        <v>44505</v>
      </c>
      <c r="P6129" s="5" t="s">
        <v>7</v>
      </c>
      <c r="Q6129" s="19">
        <v>9861.2999999999993</v>
      </c>
      <c r="R6129" s="19">
        <v>0</v>
      </c>
      <c r="S6129" s="19">
        <v>9861.2999999999993</v>
      </c>
      <c r="T6129" s="19">
        <v>0</v>
      </c>
    </row>
    <row r="6130" spans="1:20" outlineLevel="4" x14ac:dyDescent="0.35">
      <c r="A6130" s="9" t="s">
        <v>1129</v>
      </c>
      <c r="B6130" s="9" t="s">
        <v>1130</v>
      </c>
      <c r="C6130" s="12" t="s">
        <v>6936</v>
      </c>
      <c r="D6130" s="5" t="s">
        <v>6937</v>
      </c>
      <c r="E6130" s="9" t="s">
        <v>6937</v>
      </c>
      <c r="F6130" s="5" t="s">
        <v>4</v>
      </c>
      <c r="G6130" s="5" t="s">
        <v>1133</v>
      </c>
      <c r="H6130" s="5" t="s">
        <v>1135</v>
      </c>
      <c r="I6130" s="4" t="s">
        <v>1136</v>
      </c>
      <c r="J6130" s="5" t="s">
        <v>4</v>
      </c>
      <c r="K6130" s="5" t="s">
        <v>4</v>
      </c>
      <c r="L6130" s="5" t="s">
        <v>4</v>
      </c>
      <c r="M6130" s="5" t="s">
        <v>5</v>
      </c>
      <c r="N6130" s="5" t="s">
        <v>6939</v>
      </c>
      <c r="O6130" s="18">
        <v>44558</v>
      </c>
      <c r="P6130" s="5" t="s">
        <v>7</v>
      </c>
      <c r="Q6130" s="19">
        <v>12841.62</v>
      </c>
      <c r="R6130" s="19">
        <v>0</v>
      </c>
      <c r="S6130" s="19">
        <v>12841.62</v>
      </c>
      <c r="T6130" s="19">
        <v>0</v>
      </c>
    </row>
    <row r="6131" spans="1:20" outlineLevel="3" x14ac:dyDescent="0.35">
      <c r="H6131" s="1" t="s">
        <v>11125</v>
      </c>
      <c r="O6131" s="18"/>
      <c r="Q6131" s="19">
        <f>SUBTOTAL(9,Q6129:Q6130)</f>
        <v>22702.92</v>
      </c>
      <c r="R6131" s="19">
        <f>SUBTOTAL(9,R6129:R6130)</f>
        <v>0</v>
      </c>
      <c r="S6131" s="19">
        <f>SUBTOTAL(9,S6129:S6130)</f>
        <v>22702.92</v>
      </c>
      <c r="T6131" s="19">
        <f>SUBTOTAL(9,T6129:T6130)</f>
        <v>0</v>
      </c>
    </row>
    <row r="6132" spans="1:20" outlineLevel="2" x14ac:dyDescent="0.35">
      <c r="C6132" s="11" t="s">
        <v>10456</v>
      </c>
      <c r="O6132" s="18"/>
      <c r="Q6132" s="19">
        <f>SUBTOTAL(9,Q6129:Q6130)</f>
        <v>22702.92</v>
      </c>
      <c r="R6132" s="19">
        <f>SUBTOTAL(9,R6129:R6130)</f>
        <v>0</v>
      </c>
      <c r="S6132" s="19">
        <f>SUBTOTAL(9,S6129:S6130)</f>
        <v>22702.92</v>
      </c>
      <c r="T6132" s="19">
        <f>SUBTOTAL(9,T6129:T6130)</f>
        <v>0</v>
      </c>
    </row>
    <row r="6133" spans="1:20" outlineLevel="4" x14ac:dyDescent="0.35">
      <c r="A6133" s="9" t="s">
        <v>1129</v>
      </c>
      <c r="B6133" s="9" t="s">
        <v>1130</v>
      </c>
      <c r="C6133" s="12" t="s">
        <v>6940</v>
      </c>
      <c r="D6133" s="5" t="s">
        <v>6941</v>
      </c>
      <c r="E6133" s="9" t="s">
        <v>6941</v>
      </c>
      <c r="F6133" s="5" t="s">
        <v>4</v>
      </c>
      <c r="G6133" s="5" t="s">
        <v>1133</v>
      </c>
      <c r="H6133" s="5" t="s">
        <v>1135</v>
      </c>
      <c r="I6133" s="4" t="s">
        <v>1136</v>
      </c>
      <c r="J6133" s="5" t="s">
        <v>4</v>
      </c>
      <c r="K6133" s="5" t="s">
        <v>4</v>
      </c>
      <c r="L6133" s="5" t="s">
        <v>4</v>
      </c>
      <c r="M6133" s="5" t="s">
        <v>5</v>
      </c>
      <c r="N6133" s="5" t="s">
        <v>6942</v>
      </c>
      <c r="O6133" s="18">
        <v>44467</v>
      </c>
      <c r="P6133" s="5" t="s">
        <v>7</v>
      </c>
      <c r="Q6133" s="19">
        <v>708757.05</v>
      </c>
      <c r="R6133" s="19">
        <v>0</v>
      </c>
      <c r="S6133" s="19">
        <v>708757.05</v>
      </c>
      <c r="T6133" s="19">
        <v>0</v>
      </c>
    </row>
    <row r="6134" spans="1:20" outlineLevel="4" x14ac:dyDescent="0.35">
      <c r="A6134" s="9" t="s">
        <v>1129</v>
      </c>
      <c r="B6134" s="9" t="s">
        <v>1130</v>
      </c>
      <c r="C6134" s="12" t="s">
        <v>6940</v>
      </c>
      <c r="D6134" s="5" t="s">
        <v>6941</v>
      </c>
      <c r="E6134" s="9" t="s">
        <v>6941</v>
      </c>
      <c r="F6134" s="5" t="s">
        <v>4</v>
      </c>
      <c r="G6134" s="5" t="s">
        <v>1133</v>
      </c>
      <c r="H6134" s="5" t="s">
        <v>1135</v>
      </c>
      <c r="I6134" s="4" t="s">
        <v>1136</v>
      </c>
      <c r="J6134" s="5" t="s">
        <v>4</v>
      </c>
      <c r="K6134" s="5" t="s">
        <v>4</v>
      </c>
      <c r="L6134" s="5" t="s">
        <v>4</v>
      </c>
      <c r="M6134" s="5" t="s">
        <v>5</v>
      </c>
      <c r="N6134" s="5" t="s">
        <v>6943</v>
      </c>
      <c r="O6134" s="18">
        <v>44558</v>
      </c>
      <c r="P6134" s="5" t="s">
        <v>7</v>
      </c>
      <c r="Q6134" s="19">
        <v>974390.98</v>
      </c>
      <c r="R6134" s="19">
        <v>0</v>
      </c>
      <c r="S6134" s="19">
        <v>974390.98</v>
      </c>
      <c r="T6134" s="19">
        <v>0</v>
      </c>
    </row>
    <row r="6135" spans="1:20" outlineLevel="3" x14ac:dyDescent="0.35">
      <c r="H6135" s="1" t="s">
        <v>11125</v>
      </c>
      <c r="O6135" s="18"/>
      <c r="Q6135" s="19">
        <f>SUBTOTAL(9,Q6133:Q6134)</f>
        <v>1683148.03</v>
      </c>
      <c r="R6135" s="19">
        <f>SUBTOTAL(9,R6133:R6134)</f>
        <v>0</v>
      </c>
      <c r="S6135" s="19">
        <f>SUBTOTAL(9,S6133:S6134)</f>
        <v>1683148.03</v>
      </c>
      <c r="T6135" s="19">
        <f>SUBTOTAL(9,T6133:T6134)</f>
        <v>0</v>
      </c>
    </row>
    <row r="6136" spans="1:20" ht="29" outlineLevel="4" x14ac:dyDescent="0.35">
      <c r="A6136" s="9" t="s">
        <v>97</v>
      </c>
      <c r="B6136" s="9" t="s">
        <v>98</v>
      </c>
      <c r="C6136" s="12" t="s">
        <v>6940</v>
      </c>
      <c r="D6136" s="5" t="s">
        <v>6944</v>
      </c>
      <c r="E6136" s="9" t="s">
        <v>6944</v>
      </c>
      <c r="F6136" s="5" t="s">
        <v>12484</v>
      </c>
      <c r="G6136" s="5" t="s">
        <v>4</v>
      </c>
      <c r="H6136" s="5" t="s">
        <v>6947</v>
      </c>
      <c r="I6136" s="4" t="s">
        <v>6948</v>
      </c>
      <c r="J6136" s="5" t="s">
        <v>4</v>
      </c>
      <c r="K6136" s="5" t="s">
        <v>4</v>
      </c>
      <c r="L6136" s="5" t="s">
        <v>4</v>
      </c>
      <c r="M6136" s="5" t="s">
        <v>5</v>
      </c>
      <c r="N6136" s="5" t="s">
        <v>6945</v>
      </c>
      <c r="O6136" s="18">
        <v>44427</v>
      </c>
      <c r="P6136" s="5" t="s">
        <v>6946</v>
      </c>
      <c r="Q6136" s="19">
        <v>218451.85</v>
      </c>
      <c r="R6136" s="19">
        <v>218451.85</v>
      </c>
      <c r="S6136" s="19">
        <v>0</v>
      </c>
      <c r="T6136" s="19">
        <v>0</v>
      </c>
    </row>
    <row r="6137" spans="1:20" ht="29" outlineLevel="4" x14ac:dyDescent="0.35">
      <c r="A6137" s="9" t="s">
        <v>97</v>
      </c>
      <c r="B6137" s="9" t="s">
        <v>98</v>
      </c>
      <c r="C6137" s="12" t="s">
        <v>6940</v>
      </c>
      <c r="D6137" s="5" t="s">
        <v>6944</v>
      </c>
      <c r="E6137" s="9" t="s">
        <v>6944</v>
      </c>
      <c r="F6137" s="5" t="s">
        <v>12484</v>
      </c>
      <c r="G6137" s="5" t="s">
        <v>4</v>
      </c>
      <c r="H6137" s="5" t="s">
        <v>6947</v>
      </c>
      <c r="I6137" s="4" t="s">
        <v>6948</v>
      </c>
      <c r="J6137" s="5" t="s">
        <v>4</v>
      </c>
      <c r="K6137" s="5" t="s">
        <v>4</v>
      </c>
      <c r="L6137" s="5" t="s">
        <v>4</v>
      </c>
      <c r="M6137" s="5" t="s">
        <v>5</v>
      </c>
      <c r="N6137" s="5" t="s">
        <v>6949</v>
      </c>
      <c r="O6137" s="18">
        <v>44501</v>
      </c>
      <c r="P6137" s="5" t="s">
        <v>6950</v>
      </c>
      <c r="Q6137" s="19">
        <v>262734.57</v>
      </c>
      <c r="R6137" s="19">
        <v>262734.57</v>
      </c>
      <c r="S6137" s="19">
        <v>0</v>
      </c>
      <c r="T6137" s="19">
        <v>0</v>
      </c>
    </row>
    <row r="6138" spans="1:20" ht="29" outlineLevel="4" x14ac:dyDescent="0.35">
      <c r="A6138" s="9" t="s">
        <v>97</v>
      </c>
      <c r="B6138" s="9" t="s">
        <v>98</v>
      </c>
      <c r="C6138" s="12" t="s">
        <v>6940</v>
      </c>
      <c r="D6138" s="5" t="s">
        <v>6944</v>
      </c>
      <c r="E6138" s="9" t="s">
        <v>6944</v>
      </c>
      <c r="F6138" s="5" t="s">
        <v>12484</v>
      </c>
      <c r="G6138" s="5" t="s">
        <v>4</v>
      </c>
      <c r="H6138" s="5" t="s">
        <v>6947</v>
      </c>
      <c r="I6138" s="4" t="s">
        <v>6948</v>
      </c>
      <c r="J6138" s="5" t="s">
        <v>4</v>
      </c>
      <c r="K6138" s="5" t="s">
        <v>4</v>
      </c>
      <c r="L6138" s="5" t="s">
        <v>4</v>
      </c>
      <c r="M6138" s="5" t="s">
        <v>5</v>
      </c>
      <c r="N6138" s="5" t="s">
        <v>6951</v>
      </c>
      <c r="O6138" s="18">
        <v>44532</v>
      </c>
      <c r="P6138" s="5" t="s">
        <v>6952</v>
      </c>
      <c r="Q6138" s="19">
        <v>108349.31</v>
      </c>
      <c r="R6138" s="19">
        <v>108349.31</v>
      </c>
      <c r="S6138" s="19">
        <v>0</v>
      </c>
      <c r="T6138" s="19">
        <v>0</v>
      </c>
    </row>
    <row r="6139" spans="1:20" ht="29" outlineLevel="4" x14ac:dyDescent="0.35">
      <c r="A6139" s="9" t="s">
        <v>97</v>
      </c>
      <c r="B6139" s="9" t="s">
        <v>98</v>
      </c>
      <c r="C6139" s="12" t="s">
        <v>6940</v>
      </c>
      <c r="D6139" s="5" t="s">
        <v>6944</v>
      </c>
      <c r="E6139" s="9" t="s">
        <v>6944</v>
      </c>
      <c r="F6139" s="5" t="s">
        <v>12484</v>
      </c>
      <c r="G6139" s="5" t="s">
        <v>4</v>
      </c>
      <c r="H6139" s="5" t="s">
        <v>6947</v>
      </c>
      <c r="I6139" s="4" t="s">
        <v>6948</v>
      </c>
      <c r="J6139" s="5" t="s">
        <v>4</v>
      </c>
      <c r="K6139" s="5" t="s">
        <v>4</v>
      </c>
      <c r="L6139" s="5" t="s">
        <v>4</v>
      </c>
      <c r="M6139" s="5" t="s">
        <v>5</v>
      </c>
      <c r="N6139" s="5" t="s">
        <v>6953</v>
      </c>
      <c r="O6139" s="18">
        <v>44599</v>
      </c>
      <c r="P6139" s="5" t="s">
        <v>6954</v>
      </c>
      <c r="Q6139" s="19">
        <v>60944.28</v>
      </c>
      <c r="R6139" s="19">
        <v>60944.28</v>
      </c>
      <c r="S6139" s="19">
        <v>0</v>
      </c>
      <c r="T6139" s="19">
        <v>0</v>
      </c>
    </row>
    <row r="6140" spans="1:20" ht="29" outlineLevel="4" x14ac:dyDescent="0.35">
      <c r="A6140" s="9" t="s">
        <v>97</v>
      </c>
      <c r="B6140" s="9" t="s">
        <v>98</v>
      </c>
      <c r="C6140" s="12" t="s">
        <v>6940</v>
      </c>
      <c r="D6140" s="5" t="s">
        <v>6944</v>
      </c>
      <c r="E6140" s="9" t="s">
        <v>6944</v>
      </c>
      <c r="F6140" s="5" t="s">
        <v>12484</v>
      </c>
      <c r="G6140" s="5" t="s">
        <v>4</v>
      </c>
      <c r="H6140" s="5" t="s">
        <v>6947</v>
      </c>
      <c r="I6140" s="4" t="s">
        <v>6948</v>
      </c>
      <c r="J6140" s="5" t="s">
        <v>4</v>
      </c>
      <c r="K6140" s="5" t="s">
        <v>4</v>
      </c>
      <c r="L6140" s="5" t="s">
        <v>4</v>
      </c>
      <c r="M6140" s="5" t="s">
        <v>5</v>
      </c>
      <c r="N6140" s="5" t="s">
        <v>6955</v>
      </c>
      <c r="O6140" s="18">
        <v>44700</v>
      </c>
      <c r="P6140" s="5" t="s">
        <v>6956</v>
      </c>
      <c r="Q6140" s="19">
        <v>148718.74</v>
      </c>
      <c r="R6140" s="19">
        <v>148718.74</v>
      </c>
      <c r="S6140" s="19">
        <v>0</v>
      </c>
      <c r="T6140" s="19">
        <v>0</v>
      </c>
    </row>
    <row r="6141" spans="1:20" outlineLevel="3" x14ac:dyDescent="0.35">
      <c r="H6141" s="1" t="s">
        <v>12059</v>
      </c>
      <c r="O6141" s="18"/>
      <c r="Q6141" s="19">
        <f>SUBTOTAL(9,Q6136:Q6140)</f>
        <v>799198.75</v>
      </c>
      <c r="R6141" s="19">
        <f>SUBTOTAL(9,R6136:R6140)</f>
        <v>799198.75</v>
      </c>
      <c r="S6141" s="19">
        <f>SUBTOTAL(9,S6136:S6140)</f>
        <v>0</v>
      </c>
      <c r="T6141" s="19">
        <f>SUBTOTAL(9,T6136:T6140)</f>
        <v>0</v>
      </c>
    </row>
    <row r="6142" spans="1:20" ht="29" outlineLevel="4" x14ac:dyDescent="0.35">
      <c r="A6142" s="9" t="s">
        <v>97</v>
      </c>
      <c r="B6142" s="9" t="s">
        <v>98</v>
      </c>
      <c r="C6142" s="12" t="s">
        <v>6940</v>
      </c>
      <c r="D6142" s="5" t="s">
        <v>6944</v>
      </c>
      <c r="E6142" s="9" t="s">
        <v>6944</v>
      </c>
      <c r="F6142" s="5" t="s">
        <v>12477</v>
      </c>
      <c r="G6142" s="5" t="s">
        <v>4</v>
      </c>
      <c r="H6142" s="5" t="s">
        <v>6958</v>
      </c>
      <c r="I6142" s="4" t="s">
        <v>12710</v>
      </c>
      <c r="J6142" s="5" t="s">
        <v>4</v>
      </c>
      <c r="K6142" s="5" t="s">
        <v>4</v>
      </c>
      <c r="L6142" s="5" t="s">
        <v>4</v>
      </c>
      <c r="M6142" s="5" t="s">
        <v>5</v>
      </c>
      <c r="N6142" s="5" t="s">
        <v>6957</v>
      </c>
      <c r="O6142" s="18">
        <v>44501</v>
      </c>
      <c r="P6142" s="5" t="s">
        <v>6950</v>
      </c>
      <c r="Q6142" s="19">
        <v>59713.48</v>
      </c>
      <c r="R6142" s="19">
        <v>59713.48</v>
      </c>
      <c r="S6142" s="19">
        <v>0</v>
      </c>
      <c r="T6142" s="19">
        <v>0</v>
      </c>
    </row>
    <row r="6143" spans="1:20" ht="29" outlineLevel="4" x14ac:dyDescent="0.35">
      <c r="A6143" s="9" t="s">
        <v>97</v>
      </c>
      <c r="B6143" s="9" t="s">
        <v>98</v>
      </c>
      <c r="C6143" s="12" t="s">
        <v>6940</v>
      </c>
      <c r="D6143" s="5" t="s">
        <v>6944</v>
      </c>
      <c r="E6143" s="9" t="s">
        <v>6944</v>
      </c>
      <c r="F6143" s="5" t="s">
        <v>12477</v>
      </c>
      <c r="G6143" s="5" t="s">
        <v>4</v>
      </c>
      <c r="H6143" s="5" t="s">
        <v>6958</v>
      </c>
      <c r="I6143" s="4" t="s">
        <v>12710</v>
      </c>
      <c r="J6143" s="5" t="s">
        <v>4</v>
      </c>
      <c r="K6143" s="5" t="s">
        <v>4</v>
      </c>
      <c r="L6143" s="5" t="s">
        <v>4</v>
      </c>
      <c r="M6143" s="5" t="s">
        <v>5</v>
      </c>
      <c r="N6143" s="5" t="s">
        <v>6959</v>
      </c>
      <c r="O6143" s="18">
        <v>44599</v>
      </c>
      <c r="P6143" s="5" t="s">
        <v>6954</v>
      </c>
      <c r="Q6143" s="19">
        <v>148612.49</v>
      </c>
      <c r="R6143" s="19">
        <v>148612.49</v>
      </c>
      <c r="S6143" s="19">
        <v>0</v>
      </c>
      <c r="T6143" s="19">
        <v>0</v>
      </c>
    </row>
    <row r="6144" spans="1:20" outlineLevel="3" x14ac:dyDescent="0.35">
      <c r="H6144" s="1" t="s">
        <v>12060</v>
      </c>
      <c r="O6144" s="18"/>
      <c r="Q6144" s="19">
        <f>SUBTOTAL(9,Q6142:Q6143)</f>
        <v>208325.97</v>
      </c>
      <c r="R6144" s="19">
        <f>SUBTOTAL(9,R6142:R6143)</f>
        <v>208325.97</v>
      </c>
      <c r="S6144" s="19">
        <f>SUBTOTAL(9,S6142:S6143)</f>
        <v>0</v>
      </c>
      <c r="T6144" s="19">
        <f>SUBTOTAL(9,T6142:T6143)</f>
        <v>0</v>
      </c>
    </row>
    <row r="6145" spans="1:20" ht="29" outlineLevel="4" x14ac:dyDescent="0.35">
      <c r="A6145" s="9" t="s">
        <v>97</v>
      </c>
      <c r="B6145" s="9" t="s">
        <v>98</v>
      </c>
      <c r="C6145" s="12" t="s">
        <v>6940</v>
      </c>
      <c r="D6145" s="5" t="s">
        <v>6944</v>
      </c>
      <c r="E6145" s="9" t="s">
        <v>6944</v>
      </c>
      <c r="F6145" s="5" t="s">
        <v>4</v>
      </c>
      <c r="G6145" s="5" t="s">
        <v>1006</v>
      </c>
      <c r="H6145" s="5" t="s">
        <v>6962</v>
      </c>
      <c r="I6145" s="4" t="s">
        <v>6963</v>
      </c>
      <c r="J6145" s="5" t="s">
        <v>4</v>
      </c>
      <c r="K6145" s="5" t="s">
        <v>4</v>
      </c>
      <c r="L6145" s="5" t="s">
        <v>4</v>
      </c>
      <c r="M6145" s="5" t="s">
        <v>5</v>
      </c>
      <c r="N6145" s="5" t="s">
        <v>6960</v>
      </c>
      <c r="O6145" s="18">
        <v>44481</v>
      </c>
      <c r="P6145" s="5" t="s">
        <v>6961</v>
      </c>
      <c r="Q6145" s="19">
        <v>33998.36</v>
      </c>
      <c r="R6145" s="19">
        <v>0</v>
      </c>
      <c r="S6145" s="19">
        <v>33998.36</v>
      </c>
      <c r="T6145" s="19">
        <v>0</v>
      </c>
    </row>
    <row r="6146" spans="1:20" ht="29" outlineLevel="4" x14ac:dyDescent="0.35">
      <c r="A6146" s="9" t="s">
        <v>97</v>
      </c>
      <c r="B6146" s="9" t="s">
        <v>98</v>
      </c>
      <c r="C6146" s="12" t="s">
        <v>6940</v>
      </c>
      <c r="D6146" s="5" t="s">
        <v>6944</v>
      </c>
      <c r="E6146" s="9" t="s">
        <v>6944</v>
      </c>
      <c r="F6146" s="5" t="s">
        <v>4</v>
      </c>
      <c r="G6146" s="5" t="s">
        <v>177</v>
      </c>
      <c r="H6146" s="5" t="s">
        <v>6962</v>
      </c>
      <c r="I6146" s="4" t="s">
        <v>6963</v>
      </c>
      <c r="J6146" s="5" t="s">
        <v>4</v>
      </c>
      <c r="K6146" s="5" t="s">
        <v>4</v>
      </c>
      <c r="L6146" s="5" t="s">
        <v>4</v>
      </c>
      <c r="M6146" s="5" t="s">
        <v>5</v>
      </c>
      <c r="N6146" s="5" t="s">
        <v>6960</v>
      </c>
      <c r="O6146" s="18">
        <v>44481</v>
      </c>
      <c r="P6146" s="5" t="s">
        <v>6961</v>
      </c>
      <c r="Q6146" s="19">
        <v>22639.68</v>
      </c>
      <c r="R6146" s="19">
        <v>0</v>
      </c>
      <c r="S6146" s="19">
        <v>0</v>
      </c>
      <c r="T6146" s="19">
        <v>22639.68</v>
      </c>
    </row>
    <row r="6147" spans="1:20" ht="29" outlineLevel="4" x14ac:dyDescent="0.35">
      <c r="A6147" s="9" t="s">
        <v>97</v>
      </c>
      <c r="B6147" s="9" t="s">
        <v>98</v>
      </c>
      <c r="C6147" s="12" t="s">
        <v>6940</v>
      </c>
      <c r="D6147" s="5" t="s">
        <v>6944</v>
      </c>
      <c r="E6147" s="9" t="s">
        <v>6944</v>
      </c>
      <c r="F6147" s="5" t="s">
        <v>12484</v>
      </c>
      <c r="G6147" s="5" t="s">
        <v>4</v>
      </c>
      <c r="H6147" s="5" t="s">
        <v>6962</v>
      </c>
      <c r="I6147" s="4" t="s">
        <v>6963</v>
      </c>
      <c r="J6147" s="5" t="s">
        <v>4</v>
      </c>
      <c r="K6147" s="5" t="s">
        <v>4</v>
      </c>
      <c r="L6147" s="5" t="s">
        <v>4</v>
      </c>
      <c r="M6147" s="5" t="s">
        <v>5</v>
      </c>
      <c r="N6147" s="5" t="s">
        <v>6960</v>
      </c>
      <c r="O6147" s="18">
        <v>44481</v>
      </c>
      <c r="P6147" s="5" t="s">
        <v>6961</v>
      </c>
      <c r="Q6147" s="19">
        <v>393753.96</v>
      </c>
      <c r="R6147" s="19">
        <v>393753.96</v>
      </c>
      <c r="S6147" s="19">
        <v>0</v>
      </c>
      <c r="T6147" s="19">
        <v>0</v>
      </c>
    </row>
    <row r="6148" spans="1:20" outlineLevel="3" x14ac:dyDescent="0.35">
      <c r="H6148" s="1" t="s">
        <v>12061</v>
      </c>
      <c r="O6148" s="18"/>
      <c r="Q6148" s="19">
        <f>SUBTOTAL(9,Q6145:Q6147)</f>
        <v>450392</v>
      </c>
      <c r="R6148" s="19">
        <f>SUBTOTAL(9,R6145:R6147)</f>
        <v>393753.96</v>
      </c>
      <c r="S6148" s="19">
        <f>SUBTOTAL(9,S6145:S6147)</f>
        <v>33998.36</v>
      </c>
      <c r="T6148" s="19">
        <f>SUBTOTAL(9,T6145:T6147)</f>
        <v>22639.68</v>
      </c>
    </row>
    <row r="6149" spans="1:20" ht="29" outlineLevel="4" x14ac:dyDescent="0.35">
      <c r="A6149" s="9" t="s">
        <v>97</v>
      </c>
      <c r="B6149" s="9" t="s">
        <v>98</v>
      </c>
      <c r="C6149" s="12" t="s">
        <v>6940</v>
      </c>
      <c r="D6149" s="5" t="s">
        <v>6944</v>
      </c>
      <c r="E6149" s="9" t="s">
        <v>6944</v>
      </c>
      <c r="F6149" s="5" t="s">
        <v>12484</v>
      </c>
      <c r="G6149" s="5" t="s">
        <v>4</v>
      </c>
      <c r="H6149" s="5" t="s">
        <v>6965</v>
      </c>
      <c r="I6149" s="4" t="s">
        <v>12711</v>
      </c>
      <c r="J6149" s="5" t="s">
        <v>4</v>
      </c>
      <c r="K6149" s="5" t="s">
        <v>4</v>
      </c>
      <c r="L6149" s="5" t="s">
        <v>4</v>
      </c>
      <c r="M6149" s="5" t="s">
        <v>5</v>
      </c>
      <c r="N6149" s="5" t="s">
        <v>6964</v>
      </c>
      <c r="O6149" s="18">
        <v>44501</v>
      </c>
      <c r="P6149" s="5" t="s">
        <v>6950</v>
      </c>
      <c r="Q6149" s="19">
        <v>34930</v>
      </c>
      <c r="R6149" s="19">
        <v>34930</v>
      </c>
      <c r="S6149" s="19">
        <v>0</v>
      </c>
      <c r="T6149" s="19">
        <v>0</v>
      </c>
    </row>
    <row r="6150" spans="1:20" ht="29" outlineLevel="4" x14ac:dyDescent="0.35">
      <c r="A6150" s="9" t="s">
        <v>97</v>
      </c>
      <c r="B6150" s="9" t="s">
        <v>98</v>
      </c>
      <c r="C6150" s="12" t="s">
        <v>6940</v>
      </c>
      <c r="D6150" s="5" t="s">
        <v>6944</v>
      </c>
      <c r="E6150" s="9" t="s">
        <v>6944</v>
      </c>
      <c r="F6150" s="5" t="s">
        <v>12484</v>
      </c>
      <c r="G6150" s="5" t="s">
        <v>4</v>
      </c>
      <c r="H6150" s="5" t="s">
        <v>6965</v>
      </c>
      <c r="I6150" s="4" t="s">
        <v>12711</v>
      </c>
      <c r="J6150" s="5" t="s">
        <v>4</v>
      </c>
      <c r="K6150" s="5" t="s">
        <v>4</v>
      </c>
      <c r="L6150" s="5" t="s">
        <v>4</v>
      </c>
      <c r="M6150" s="5" t="s">
        <v>5</v>
      </c>
      <c r="N6150" s="5" t="s">
        <v>6966</v>
      </c>
      <c r="O6150" s="18">
        <v>44543</v>
      </c>
      <c r="P6150" s="5" t="s">
        <v>6967</v>
      </c>
      <c r="Q6150" s="19">
        <v>141784.15</v>
      </c>
      <c r="R6150" s="19">
        <v>141784.15</v>
      </c>
      <c r="S6150" s="19">
        <v>0</v>
      </c>
      <c r="T6150" s="19">
        <v>0</v>
      </c>
    </row>
    <row r="6151" spans="1:20" ht="29" outlineLevel="4" x14ac:dyDescent="0.35">
      <c r="A6151" s="9" t="s">
        <v>97</v>
      </c>
      <c r="B6151" s="9" t="s">
        <v>98</v>
      </c>
      <c r="C6151" s="12" t="s">
        <v>6940</v>
      </c>
      <c r="D6151" s="5" t="s">
        <v>6944</v>
      </c>
      <c r="E6151" s="9" t="s">
        <v>6944</v>
      </c>
      <c r="F6151" s="5" t="s">
        <v>12484</v>
      </c>
      <c r="G6151" s="5" t="s">
        <v>4</v>
      </c>
      <c r="H6151" s="5" t="s">
        <v>6965</v>
      </c>
      <c r="I6151" s="4" t="s">
        <v>12711</v>
      </c>
      <c r="J6151" s="5" t="s">
        <v>4</v>
      </c>
      <c r="K6151" s="5" t="s">
        <v>4</v>
      </c>
      <c r="L6151" s="5" t="s">
        <v>4</v>
      </c>
      <c r="M6151" s="5" t="s">
        <v>5</v>
      </c>
      <c r="N6151" s="5" t="s">
        <v>6968</v>
      </c>
      <c r="O6151" s="18">
        <v>44599</v>
      </c>
      <c r="P6151" s="5" t="s">
        <v>6954</v>
      </c>
      <c r="Q6151" s="19">
        <v>58590.32</v>
      </c>
      <c r="R6151" s="19">
        <v>58590.32</v>
      </c>
      <c r="S6151" s="19">
        <v>0</v>
      </c>
      <c r="T6151" s="19">
        <v>0</v>
      </c>
    </row>
    <row r="6152" spans="1:20" outlineLevel="3" x14ac:dyDescent="0.35">
      <c r="H6152" s="1" t="s">
        <v>12062</v>
      </c>
      <c r="O6152" s="18"/>
      <c r="Q6152" s="19">
        <f>SUBTOTAL(9,Q6149:Q6151)</f>
        <v>235304.47</v>
      </c>
      <c r="R6152" s="19">
        <f>SUBTOTAL(9,R6149:R6151)</f>
        <v>235304.47</v>
      </c>
      <c r="S6152" s="19">
        <f>SUBTOTAL(9,S6149:S6151)</f>
        <v>0</v>
      </c>
      <c r="T6152" s="19">
        <f>SUBTOTAL(9,T6149:T6151)</f>
        <v>0</v>
      </c>
    </row>
    <row r="6153" spans="1:20" ht="29" outlineLevel="4" x14ac:dyDescent="0.35">
      <c r="A6153" s="9" t="s">
        <v>97</v>
      </c>
      <c r="B6153" s="9" t="s">
        <v>98</v>
      </c>
      <c r="C6153" s="12" t="s">
        <v>6940</v>
      </c>
      <c r="D6153" s="5" t="s">
        <v>6944</v>
      </c>
      <c r="E6153" s="9" t="s">
        <v>6944</v>
      </c>
      <c r="F6153" s="5" t="s">
        <v>12477</v>
      </c>
      <c r="G6153" s="5" t="s">
        <v>4</v>
      </c>
      <c r="H6153" s="5" t="s">
        <v>6971</v>
      </c>
      <c r="I6153" s="4" t="s">
        <v>12712</v>
      </c>
      <c r="J6153" s="5" t="s">
        <v>4</v>
      </c>
      <c r="K6153" s="5" t="s">
        <v>4</v>
      </c>
      <c r="L6153" s="5" t="s">
        <v>4</v>
      </c>
      <c r="M6153" s="5" t="s">
        <v>5</v>
      </c>
      <c r="N6153" s="5" t="s">
        <v>6969</v>
      </c>
      <c r="O6153" s="18">
        <v>44518</v>
      </c>
      <c r="P6153" s="5" t="s">
        <v>6970</v>
      </c>
      <c r="Q6153" s="19">
        <v>180606.55</v>
      </c>
      <c r="R6153" s="19">
        <v>180606.55</v>
      </c>
      <c r="S6153" s="19">
        <v>0</v>
      </c>
      <c r="T6153" s="19">
        <v>0</v>
      </c>
    </row>
    <row r="6154" spans="1:20" ht="29" outlineLevel="4" x14ac:dyDescent="0.35">
      <c r="A6154" s="9" t="s">
        <v>97</v>
      </c>
      <c r="B6154" s="9" t="s">
        <v>98</v>
      </c>
      <c r="C6154" s="12" t="s">
        <v>6940</v>
      </c>
      <c r="D6154" s="5" t="s">
        <v>6944</v>
      </c>
      <c r="E6154" s="9" t="s">
        <v>6944</v>
      </c>
      <c r="F6154" s="5" t="s">
        <v>12477</v>
      </c>
      <c r="G6154" s="5" t="s">
        <v>4</v>
      </c>
      <c r="H6154" s="5" t="s">
        <v>6971</v>
      </c>
      <c r="I6154" s="4" t="s">
        <v>12713</v>
      </c>
      <c r="J6154" s="5" t="s">
        <v>4</v>
      </c>
      <c r="K6154" s="5" t="s">
        <v>4</v>
      </c>
      <c r="L6154" s="5" t="s">
        <v>4</v>
      </c>
      <c r="M6154" s="5" t="s">
        <v>5</v>
      </c>
      <c r="N6154" s="5" t="s">
        <v>6972</v>
      </c>
      <c r="O6154" s="18">
        <v>44543</v>
      </c>
      <c r="P6154" s="5" t="s">
        <v>6967</v>
      </c>
      <c r="Q6154" s="19">
        <v>26862.79</v>
      </c>
      <c r="R6154" s="19">
        <v>26862.79</v>
      </c>
      <c r="S6154" s="19">
        <v>0</v>
      </c>
      <c r="T6154" s="19">
        <v>0</v>
      </c>
    </row>
    <row r="6155" spans="1:20" outlineLevel="3" x14ac:dyDescent="0.35">
      <c r="H6155" s="1" t="s">
        <v>12063</v>
      </c>
      <c r="O6155" s="18"/>
      <c r="Q6155" s="19">
        <f>SUBTOTAL(9,Q6153:Q6154)</f>
        <v>207469.34</v>
      </c>
      <c r="R6155" s="19">
        <f>SUBTOTAL(9,R6153:R6154)</f>
        <v>207469.34</v>
      </c>
      <c r="S6155" s="19">
        <f>SUBTOTAL(9,S6153:S6154)</f>
        <v>0</v>
      </c>
      <c r="T6155" s="19">
        <f>SUBTOTAL(9,T6153:T6154)</f>
        <v>0</v>
      </c>
    </row>
    <row r="6156" spans="1:20" outlineLevel="4" x14ac:dyDescent="0.35">
      <c r="A6156" s="9" t="s">
        <v>526</v>
      </c>
      <c r="B6156" s="9" t="s">
        <v>527</v>
      </c>
      <c r="C6156" s="12" t="s">
        <v>6940</v>
      </c>
      <c r="D6156" s="5" t="s">
        <v>6944</v>
      </c>
      <c r="E6156" s="9" t="s">
        <v>6973</v>
      </c>
      <c r="F6156" s="5" t="s">
        <v>529</v>
      </c>
      <c r="G6156" s="5" t="s">
        <v>4</v>
      </c>
      <c r="H6156" s="5" t="s">
        <v>6976</v>
      </c>
      <c r="I6156" s="4" t="s">
        <v>6977</v>
      </c>
      <c r="J6156" s="5" t="s">
        <v>4</v>
      </c>
      <c r="K6156" s="5" t="s">
        <v>4</v>
      </c>
      <c r="L6156" s="5" t="s">
        <v>4</v>
      </c>
      <c r="M6156" s="5" t="s">
        <v>5</v>
      </c>
      <c r="N6156" s="5" t="s">
        <v>6974</v>
      </c>
      <c r="O6156" s="18">
        <v>44403</v>
      </c>
      <c r="P6156" s="5" t="s">
        <v>6975</v>
      </c>
      <c r="Q6156" s="19">
        <f>12902.64+0.65</f>
        <v>12903.289999999999</v>
      </c>
      <c r="R6156" s="19">
        <f>12902.64+0.65</f>
        <v>12903.289999999999</v>
      </c>
      <c r="S6156" s="19">
        <v>0</v>
      </c>
      <c r="T6156" s="19">
        <v>0</v>
      </c>
    </row>
    <row r="6157" spans="1:20" outlineLevel="4" x14ac:dyDescent="0.35">
      <c r="A6157" s="9" t="s">
        <v>526</v>
      </c>
      <c r="B6157" s="9" t="s">
        <v>527</v>
      </c>
      <c r="C6157" s="12" t="s">
        <v>6940</v>
      </c>
      <c r="D6157" s="5" t="s">
        <v>6944</v>
      </c>
      <c r="E6157" s="9" t="s">
        <v>6973</v>
      </c>
      <c r="F6157" s="5" t="s">
        <v>529</v>
      </c>
      <c r="G6157" s="5" t="s">
        <v>4</v>
      </c>
      <c r="H6157" s="5" t="s">
        <v>6976</v>
      </c>
      <c r="I6157" s="4" t="s">
        <v>6977</v>
      </c>
      <c r="J6157" s="5" t="s">
        <v>4</v>
      </c>
      <c r="K6157" s="5" t="s">
        <v>4</v>
      </c>
      <c r="L6157" s="5" t="s">
        <v>4</v>
      </c>
      <c r="M6157" s="5" t="s">
        <v>5</v>
      </c>
      <c r="N6157" s="5" t="s">
        <v>6978</v>
      </c>
      <c r="O6157" s="18">
        <v>44522</v>
      </c>
      <c r="P6157" s="5" t="s">
        <v>6979</v>
      </c>
      <c r="Q6157" s="19">
        <v>18297.61</v>
      </c>
      <c r="R6157" s="19">
        <v>18297.61</v>
      </c>
      <c r="S6157" s="19">
        <v>0</v>
      </c>
      <c r="T6157" s="19">
        <v>0</v>
      </c>
    </row>
    <row r="6158" spans="1:20" outlineLevel="3" x14ac:dyDescent="0.35">
      <c r="H6158" s="1" t="s">
        <v>12064</v>
      </c>
      <c r="O6158" s="18"/>
      <c r="Q6158" s="19">
        <f>SUBTOTAL(9,Q6156:Q6157)</f>
        <v>31200.9</v>
      </c>
      <c r="R6158" s="19">
        <f>SUBTOTAL(9,R6156:R6157)</f>
        <v>31200.9</v>
      </c>
      <c r="S6158" s="19">
        <f>SUBTOTAL(9,S6156:S6157)</f>
        <v>0</v>
      </c>
      <c r="T6158" s="19">
        <f>SUBTOTAL(9,T6156:T6157)</f>
        <v>0</v>
      </c>
    </row>
    <row r="6159" spans="1:20" outlineLevel="4" x14ac:dyDescent="0.35">
      <c r="A6159" s="9" t="s">
        <v>526</v>
      </c>
      <c r="B6159" s="9" t="s">
        <v>527</v>
      </c>
      <c r="C6159" s="12" t="s">
        <v>6940</v>
      </c>
      <c r="D6159" s="5" t="s">
        <v>6944</v>
      </c>
      <c r="E6159" s="9" t="s">
        <v>6973</v>
      </c>
      <c r="F6159" s="5" t="s">
        <v>529</v>
      </c>
      <c r="G6159" s="5" t="s">
        <v>4</v>
      </c>
      <c r="H6159" s="5" t="s">
        <v>6982</v>
      </c>
      <c r="I6159" s="4" t="s">
        <v>6983</v>
      </c>
      <c r="J6159" s="5" t="s">
        <v>4</v>
      </c>
      <c r="K6159" s="5" t="s">
        <v>4</v>
      </c>
      <c r="L6159" s="5" t="s">
        <v>4</v>
      </c>
      <c r="M6159" s="5" t="s">
        <v>5</v>
      </c>
      <c r="N6159" s="5" t="s">
        <v>6980</v>
      </c>
      <c r="O6159" s="18">
        <v>44630</v>
      </c>
      <c r="P6159" s="5" t="s">
        <v>6981</v>
      </c>
      <c r="Q6159" s="19">
        <v>14008.09</v>
      </c>
      <c r="R6159" s="19">
        <v>14008.09</v>
      </c>
      <c r="S6159" s="19">
        <v>0</v>
      </c>
      <c r="T6159" s="19">
        <v>0</v>
      </c>
    </row>
    <row r="6160" spans="1:20" outlineLevel="3" x14ac:dyDescent="0.35">
      <c r="H6160" s="1" t="s">
        <v>12065</v>
      </c>
      <c r="O6160" s="18"/>
      <c r="Q6160" s="19">
        <f>SUBTOTAL(9,Q6159:Q6159)</f>
        <v>14008.09</v>
      </c>
      <c r="R6160" s="19">
        <f>SUBTOTAL(9,R6159:R6159)</f>
        <v>14008.09</v>
      </c>
      <c r="S6160" s="19">
        <f>SUBTOTAL(9,S6159:S6159)</f>
        <v>0</v>
      </c>
      <c r="T6160" s="19">
        <f>SUBTOTAL(9,T6159:T6159)</f>
        <v>0</v>
      </c>
    </row>
    <row r="6161" spans="1:20" outlineLevel="2" x14ac:dyDescent="0.35">
      <c r="C6161" s="11" t="s">
        <v>10457</v>
      </c>
      <c r="O6161" s="18"/>
      <c r="Q6161" s="19">
        <f>SUBTOTAL(9,Q6133:Q6159)</f>
        <v>3629047.5499999993</v>
      </c>
      <c r="R6161" s="19">
        <f>SUBTOTAL(9,R6133:R6159)</f>
        <v>1889261.4800000002</v>
      </c>
      <c r="S6161" s="19">
        <f>SUBTOTAL(9,S6133:S6159)</f>
        <v>1717146.3900000001</v>
      </c>
      <c r="T6161" s="19">
        <f>SUBTOTAL(9,T6133:T6159)</f>
        <v>22639.68</v>
      </c>
    </row>
    <row r="6162" spans="1:20" outlineLevel="4" x14ac:dyDescent="0.35">
      <c r="A6162" s="9" t="s">
        <v>1129</v>
      </c>
      <c r="B6162" s="9" t="s">
        <v>1130</v>
      </c>
      <c r="C6162" s="12" t="s">
        <v>6984</v>
      </c>
      <c r="D6162" s="5" t="s">
        <v>6985</v>
      </c>
      <c r="E6162" s="9" t="s">
        <v>6985</v>
      </c>
      <c r="F6162" s="5" t="s">
        <v>4</v>
      </c>
      <c r="G6162" s="5" t="s">
        <v>1133</v>
      </c>
      <c r="H6162" s="5" t="s">
        <v>1135</v>
      </c>
      <c r="I6162" s="4" t="s">
        <v>1136</v>
      </c>
      <c r="J6162" s="5" t="s">
        <v>4</v>
      </c>
      <c r="K6162" s="5" t="s">
        <v>4</v>
      </c>
      <c r="L6162" s="5" t="s">
        <v>4</v>
      </c>
      <c r="M6162" s="5" t="s">
        <v>5</v>
      </c>
      <c r="N6162" s="5" t="s">
        <v>6986</v>
      </c>
      <c r="O6162" s="18">
        <v>44467</v>
      </c>
      <c r="P6162" s="5" t="s">
        <v>7</v>
      </c>
      <c r="Q6162" s="19">
        <v>3376.15</v>
      </c>
      <c r="R6162" s="19">
        <v>0</v>
      </c>
      <c r="S6162" s="19">
        <v>3376.15</v>
      </c>
      <c r="T6162" s="19">
        <v>0</v>
      </c>
    </row>
    <row r="6163" spans="1:20" outlineLevel="4" x14ac:dyDescent="0.35">
      <c r="A6163" s="9" t="s">
        <v>1129</v>
      </c>
      <c r="B6163" s="9" t="s">
        <v>1130</v>
      </c>
      <c r="C6163" s="12" t="s">
        <v>6984</v>
      </c>
      <c r="D6163" s="5" t="s">
        <v>6985</v>
      </c>
      <c r="E6163" s="9" t="s">
        <v>6985</v>
      </c>
      <c r="F6163" s="5" t="s">
        <v>4</v>
      </c>
      <c r="G6163" s="5" t="s">
        <v>1133</v>
      </c>
      <c r="H6163" s="5" t="s">
        <v>1135</v>
      </c>
      <c r="I6163" s="4" t="s">
        <v>1136</v>
      </c>
      <c r="J6163" s="5" t="s">
        <v>4</v>
      </c>
      <c r="K6163" s="5" t="s">
        <v>4</v>
      </c>
      <c r="L6163" s="5" t="s">
        <v>4</v>
      </c>
      <c r="M6163" s="5" t="s">
        <v>5</v>
      </c>
      <c r="N6163" s="5" t="s">
        <v>6987</v>
      </c>
      <c r="O6163" s="18">
        <v>44558</v>
      </c>
      <c r="P6163" s="5" t="s">
        <v>7</v>
      </c>
      <c r="Q6163" s="19">
        <v>4456.97</v>
      </c>
      <c r="R6163" s="19">
        <v>0</v>
      </c>
      <c r="S6163" s="19">
        <v>4456.97</v>
      </c>
      <c r="T6163" s="19">
        <v>0</v>
      </c>
    </row>
    <row r="6164" spans="1:20" outlineLevel="3" x14ac:dyDescent="0.35">
      <c r="H6164" s="1" t="s">
        <v>11125</v>
      </c>
      <c r="O6164" s="18"/>
      <c r="Q6164" s="19">
        <f>SUBTOTAL(9,Q6162:Q6163)</f>
        <v>7833.1200000000008</v>
      </c>
      <c r="R6164" s="19">
        <f>SUBTOTAL(9,R6162:R6163)</f>
        <v>0</v>
      </c>
      <c r="S6164" s="19">
        <f>SUBTOTAL(9,S6162:S6163)</f>
        <v>7833.1200000000008</v>
      </c>
      <c r="T6164" s="19">
        <f>SUBTOTAL(9,T6162:T6163)</f>
        <v>0</v>
      </c>
    </row>
    <row r="6165" spans="1:20" outlineLevel="2" x14ac:dyDescent="0.35">
      <c r="C6165" s="11" t="s">
        <v>10458</v>
      </c>
      <c r="O6165" s="18"/>
      <c r="Q6165" s="19">
        <f>SUBTOTAL(9,Q6162:Q6163)</f>
        <v>7833.1200000000008</v>
      </c>
      <c r="R6165" s="19">
        <f>SUBTOTAL(9,R6162:R6163)</f>
        <v>0</v>
      </c>
      <c r="S6165" s="19">
        <f>SUBTOTAL(9,S6162:S6163)</f>
        <v>7833.1200000000008</v>
      </c>
      <c r="T6165" s="19">
        <f>SUBTOTAL(9,T6162:T6163)</f>
        <v>0</v>
      </c>
    </row>
    <row r="6166" spans="1:20" outlineLevel="4" x14ac:dyDescent="0.35">
      <c r="A6166" s="9" t="s">
        <v>1129</v>
      </c>
      <c r="B6166" s="9" t="s">
        <v>1130</v>
      </c>
      <c r="C6166" s="12" t="s">
        <v>6988</v>
      </c>
      <c r="D6166" s="5" t="s">
        <v>6989</v>
      </c>
      <c r="E6166" s="9" t="s">
        <v>6989</v>
      </c>
      <c r="F6166" s="5" t="s">
        <v>4</v>
      </c>
      <c r="G6166" s="5" t="s">
        <v>1133</v>
      </c>
      <c r="H6166" s="5" t="s">
        <v>1135</v>
      </c>
      <c r="I6166" s="4" t="s">
        <v>1136</v>
      </c>
      <c r="J6166" s="5" t="s">
        <v>4</v>
      </c>
      <c r="K6166" s="5" t="s">
        <v>4</v>
      </c>
      <c r="L6166" s="5" t="s">
        <v>4</v>
      </c>
      <c r="M6166" s="5" t="s">
        <v>5</v>
      </c>
      <c r="N6166" s="5" t="s">
        <v>6990</v>
      </c>
      <c r="O6166" s="18">
        <v>44467</v>
      </c>
      <c r="P6166" s="5" t="s">
        <v>7</v>
      </c>
      <c r="Q6166" s="19">
        <v>5860.99</v>
      </c>
      <c r="R6166" s="19">
        <v>0</v>
      </c>
      <c r="S6166" s="19">
        <v>5860.99</v>
      </c>
      <c r="T6166" s="19">
        <v>0</v>
      </c>
    </row>
    <row r="6167" spans="1:20" outlineLevel="4" x14ac:dyDescent="0.35">
      <c r="A6167" s="9" t="s">
        <v>1129</v>
      </c>
      <c r="B6167" s="9" t="s">
        <v>1130</v>
      </c>
      <c r="C6167" s="12" t="s">
        <v>6988</v>
      </c>
      <c r="D6167" s="5" t="s">
        <v>6989</v>
      </c>
      <c r="E6167" s="9" t="s">
        <v>6989</v>
      </c>
      <c r="F6167" s="5" t="s">
        <v>4</v>
      </c>
      <c r="G6167" s="5" t="s">
        <v>1133</v>
      </c>
      <c r="H6167" s="5" t="s">
        <v>1135</v>
      </c>
      <c r="I6167" s="4" t="s">
        <v>1136</v>
      </c>
      <c r="J6167" s="5" t="s">
        <v>4</v>
      </c>
      <c r="K6167" s="5" t="s">
        <v>4</v>
      </c>
      <c r="L6167" s="5" t="s">
        <v>4</v>
      </c>
      <c r="M6167" s="5" t="s">
        <v>5</v>
      </c>
      <c r="N6167" s="5" t="s">
        <v>6991</v>
      </c>
      <c r="O6167" s="18">
        <v>44558</v>
      </c>
      <c r="P6167" s="5" t="s">
        <v>7</v>
      </c>
      <c r="Q6167" s="19">
        <v>7699.03</v>
      </c>
      <c r="R6167" s="19">
        <v>0</v>
      </c>
      <c r="S6167" s="19">
        <v>7699.03</v>
      </c>
      <c r="T6167" s="19">
        <v>0</v>
      </c>
    </row>
    <row r="6168" spans="1:20" outlineLevel="3" x14ac:dyDescent="0.35">
      <c r="H6168" s="1" t="s">
        <v>11125</v>
      </c>
      <c r="O6168" s="18"/>
      <c r="Q6168" s="19">
        <f>SUBTOTAL(9,Q6166:Q6167)</f>
        <v>13560.02</v>
      </c>
      <c r="R6168" s="19">
        <f>SUBTOTAL(9,R6166:R6167)</f>
        <v>0</v>
      </c>
      <c r="S6168" s="19">
        <f>SUBTOTAL(9,S6166:S6167)</f>
        <v>13560.02</v>
      </c>
      <c r="T6168" s="19">
        <f>SUBTOTAL(9,T6166:T6167)</f>
        <v>0</v>
      </c>
    </row>
    <row r="6169" spans="1:20" outlineLevel="2" x14ac:dyDescent="0.35">
      <c r="C6169" s="11" t="s">
        <v>10459</v>
      </c>
      <c r="O6169" s="18"/>
      <c r="Q6169" s="19">
        <f>SUBTOTAL(9,Q6166:Q6167)</f>
        <v>13560.02</v>
      </c>
      <c r="R6169" s="19">
        <f>SUBTOTAL(9,R6166:R6167)</f>
        <v>0</v>
      </c>
      <c r="S6169" s="19">
        <f>SUBTOTAL(9,S6166:S6167)</f>
        <v>13560.02</v>
      </c>
      <c r="T6169" s="19">
        <f>SUBTOTAL(9,T6166:T6167)</f>
        <v>0</v>
      </c>
    </row>
    <row r="6170" spans="1:20" outlineLevel="4" x14ac:dyDescent="0.35">
      <c r="A6170" s="9" t="s">
        <v>1129</v>
      </c>
      <c r="B6170" s="9" t="s">
        <v>1130</v>
      </c>
      <c r="C6170" s="12" t="s">
        <v>6992</v>
      </c>
      <c r="D6170" s="5" t="s">
        <v>6993</v>
      </c>
      <c r="E6170" s="9" t="s">
        <v>6993</v>
      </c>
      <c r="F6170" s="5" t="s">
        <v>4</v>
      </c>
      <c r="G6170" s="5" t="s">
        <v>1133</v>
      </c>
      <c r="H6170" s="5" t="s">
        <v>1135</v>
      </c>
      <c r="I6170" s="4" t="s">
        <v>1136</v>
      </c>
      <c r="J6170" s="5" t="s">
        <v>4</v>
      </c>
      <c r="K6170" s="5" t="s">
        <v>4</v>
      </c>
      <c r="L6170" s="5" t="s">
        <v>4</v>
      </c>
      <c r="M6170" s="5" t="s">
        <v>5</v>
      </c>
      <c r="N6170" s="5" t="s">
        <v>6994</v>
      </c>
      <c r="O6170" s="18">
        <v>44467</v>
      </c>
      <c r="P6170" s="5" t="s">
        <v>7</v>
      </c>
      <c r="Q6170" s="19">
        <v>25682.01</v>
      </c>
      <c r="R6170" s="19">
        <v>0</v>
      </c>
      <c r="S6170" s="19">
        <v>25682.01</v>
      </c>
      <c r="T6170" s="19">
        <v>0</v>
      </c>
    </row>
    <row r="6171" spans="1:20" outlineLevel="4" x14ac:dyDescent="0.35">
      <c r="A6171" s="9" t="s">
        <v>1129</v>
      </c>
      <c r="B6171" s="9" t="s">
        <v>1130</v>
      </c>
      <c r="C6171" s="12" t="s">
        <v>6992</v>
      </c>
      <c r="D6171" s="5" t="s">
        <v>6993</v>
      </c>
      <c r="E6171" s="9" t="s">
        <v>6993</v>
      </c>
      <c r="F6171" s="5" t="s">
        <v>4</v>
      </c>
      <c r="G6171" s="5" t="s">
        <v>1133</v>
      </c>
      <c r="H6171" s="5" t="s">
        <v>1135</v>
      </c>
      <c r="I6171" s="4" t="s">
        <v>1136</v>
      </c>
      <c r="J6171" s="5" t="s">
        <v>4</v>
      </c>
      <c r="K6171" s="5" t="s">
        <v>4</v>
      </c>
      <c r="L6171" s="5" t="s">
        <v>4</v>
      </c>
      <c r="M6171" s="5" t="s">
        <v>5</v>
      </c>
      <c r="N6171" s="5" t="s">
        <v>6995</v>
      </c>
      <c r="O6171" s="18">
        <v>44558</v>
      </c>
      <c r="P6171" s="5" t="s">
        <v>7</v>
      </c>
      <c r="Q6171" s="19">
        <v>33848.11</v>
      </c>
      <c r="R6171" s="19">
        <v>0</v>
      </c>
      <c r="S6171" s="19">
        <v>33848.11</v>
      </c>
      <c r="T6171" s="19">
        <v>0</v>
      </c>
    </row>
    <row r="6172" spans="1:20" outlineLevel="3" x14ac:dyDescent="0.35">
      <c r="H6172" s="1" t="s">
        <v>11125</v>
      </c>
      <c r="O6172" s="18"/>
      <c r="Q6172" s="19">
        <f>SUBTOTAL(9,Q6170:Q6171)</f>
        <v>59530.119999999995</v>
      </c>
      <c r="R6172" s="19">
        <f>SUBTOTAL(9,R6170:R6171)</f>
        <v>0</v>
      </c>
      <c r="S6172" s="19">
        <f>SUBTOTAL(9,S6170:S6171)</f>
        <v>59530.119999999995</v>
      </c>
      <c r="T6172" s="19">
        <f>SUBTOTAL(9,T6170:T6171)</f>
        <v>0</v>
      </c>
    </row>
    <row r="6173" spans="1:20" outlineLevel="2" x14ac:dyDescent="0.35">
      <c r="C6173" s="11" t="s">
        <v>10460</v>
      </c>
      <c r="O6173" s="18"/>
      <c r="Q6173" s="19">
        <f>SUBTOTAL(9,Q6170:Q6171)</f>
        <v>59530.119999999995</v>
      </c>
      <c r="R6173" s="19">
        <f>SUBTOTAL(9,R6170:R6171)</f>
        <v>0</v>
      </c>
      <c r="S6173" s="19">
        <f>SUBTOTAL(9,S6170:S6171)</f>
        <v>59530.119999999995</v>
      </c>
      <c r="T6173" s="19">
        <f>SUBTOTAL(9,T6170:T6171)</f>
        <v>0</v>
      </c>
    </row>
    <row r="6174" spans="1:20" outlineLevel="4" x14ac:dyDescent="0.35">
      <c r="A6174" s="9" t="s">
        <v>1129</v>
      </c>
      <c r="B6174" s="9" t="s">
        <v>1130</v>
      </c>
      <c r="C6174" s="12" t="s">
        <v>6996</v>
      </c>
      <c r="D6174" s="5" t="s">
        <v>6997</v>
      </c>
      <c r="E6174" s="9" t="s">
        <v>6997</v>
      </c>
      <c r="F6174" s="5" t="s">
        <v>4</v>
      </c>
      <c r="G6174" s="5" t="s">
        <v>1133</v>
      </c>
      <c r="H6174" s="5" t="s">
        <v>1135</v>
      </c>
      <c r="I6174" s="4" t="s">
        <v>1136</v>
      </c>
      <c r="J6174" s="5" t="s">
        <v>4</v>
      </c>
      <c r="K6174" s="5" t="s">
        <v>4</v>
      </c>
      <c r="L6174" s="5" t="s">
        <v>4</v>
      </c>
      <c r="M6174" s="5" t="s">
        <v>5</v>
      </c>
      <c r="N6174" s="5" t="s">
        <v>6998</v>
      </c>
      <c r="O6174" s="18">
        <v>44467</v>
      </c>
      <c r="P6174" s="5" t="s">
        <v>7</v>
      </c>
      <c r="Q6174" s="19">
        <v>12245.77</v>
      </c>
      <c r="R6174" s="19">
        <v>0</v>
      </c>
      <c r="S6174" s="19">
        <v>12245.77</v>
      </c>
      <c r="T6174" s="19">
        <v>0</v>
      </c>
    </row>
    <row r="6175" spans="1:20" outlineLevel="4" x14ac:dyDescent="0.35">
      <c r="A6175" s="9" t="s">
        <v>1129</v>
      </c>
      <c r="B6175" s="9" t="s">
        <v>1130</v>
      </c>
      <c r="C6175" s="12" t="s">
        <v>6996</v>
      </c>
      <c r="D6175" s="5" t="s">
        <v>6997</v>
      </c>
      <c r="E6175" s="9" t="s">
        <v>6997</v>
      </c>
      <c r="F6175" s="5" t="s">
        <v>4</v>
      </c>
      <c r="G6175" s="5" t="s">
        <v>1133</v>
      </c>
      <c r="H6175" s="5" t="s">
        <v>1135</v>
      </c>
      <c r="I6175" s="4" t="s">
        <v>1136</v>
      </c>
      <c r="J6175" s="5" t="s">
        <v>4</v>
      </c>
      <c r="K6175" s="5" t="s">
        <v>4</v>
      </c>
      <c r="L6175" s="5" t="s">
        <v>4</v>
      </c>
      <c r="M6175" s="5" t="s">
        <v>5</v>
      </c>
      <c r="N6175" s="5" t="s">
        <v>6999</v>
      </c>
      <c r="O6175" s="18">
        <v>44558</v>
      </c>
      <c r="P6175" s="5" t="s">
        <v>7</v>
      </c>
      <c r="Q6175" s="19">
        <v>16343.97</v>
      </c>
      <c r="R6175" s="19">
        <v>0</v>
      </c>
      <c r="S6175" s="19">
        <v>16343.97</v>
      </c>
      <c r="T6175" s="19">
        <v>0</v>
      </c>
    </row>
    <row r="6176" spans="1:20" outlineLevel="3" x14ac:dyDescent="0.35">
      <c r="H6176" s="1" t="s">
        <v>11125</v>
      </c>
      <c r="O6176" s="18"/>
      <c r="Q6176" s="19">
        <f>SUBTOTAL(9,Q6174:Q6175)</f>
        <v>28589.739999999998</v>
      </c>
      <c r="R6176" s="19">
        <f>SUBTOTAL(9,R6174:R6175)</f>
        <v>0</v>
      </c>
      <c r="S6176" s="19">
        <f>SUBTOTAL(9,S6174:S6175)</f>
        <v>28589.739999999998</v>
      </c>
      <c r="T6176" s="19">
        <f>SUBTOTAL(9,T6174:T6175)</f>
        <v>0</v>
      </c>
    </row>
    <row r="6177" spans="1:20" outlineLevel="2" x14ac:dyDescent="0.35">
      <c r="C6177" s="11" t="s">
        <v>10461</v>
      </c>
      <c r="O6177" s="18"/>
      <c r="Q6177" s="19">
        <f>SUBTOTAL(9,Q6174:Q6175)</f>
        <v>28589.739999999998</v>
      </c>
      <c r="R6177" s="19">
        <f>SUBTOTAL(9,R6174:R6175)</f>
        <v>0</v>
      </c>
      <c r="S6177" s="19">
        <f>SUBTOTAL(9,S6174:S6175)</f>
        <v>28589.739999999998</v>
      </c>
      <c r="T6177" s="19">
        <f>SUBTOTAL(9,T6174:T6175)</f>
        <v>0</v>
      </c>
    </row>
    <row r="6178" spans="1:20" outlineLevel="4" x14ac:dyDescent="0.35">
      <c r="A6178" s="9" t="s">
        <v>1129</v>
      </c>
      <c r="B6178" s="9" t="s">
        <v>1130</v>
      </c>
      <c r="C6178" s="12" t="s">
        <v>7000</v>
      </c>
      <c r="D6178" s="5" t="s">
        <v>7001</v>
      </c>
      <c r="E6178" s="9" t="s">
        <v>7001</v>
      </c>
      <c r="F6178" s="5" t="s">
        <v>4</v>
      </c>
      <c r="G6178" s="5" t="s">
        <v>1133</v>
      </c>
      <c r="H6178" s="5" t="s">
        <v>1135</v>
      </c>
      <c r="I6178" s="4" t="s">
        <v>1136</v>
      </c>
      <c r="J6178" s="5" t="s">
        <v>4</v>
      </c>
      <c r="K6178" s="5" t="s">
        <v>4</v>
      </c>
      <c r="L6178" s="5" t="s">
        <v>4</v>
      </c>
      <c r="M6178" s="5" t="s">
        <v>5</v>
      </c>
      <c r="N6178" s="5" t="s">
        <v>7002</v>
      </c>
      <c r="O6178" s="18">
        <v>44467</v>
      </c>
      <c r="P6178" s="5" t="s">
        <v>7</v>
      </c>
      <c r="Q6178" s="19">
        <v>10825.72</v>
      </c>
      <c r="R6178" s="19">
        <v>0</v>
      </c>
      <c r="S6178" s="19">
        <v>10825.72</v>
      </c>
      <c r="T6178" s="19">
        <v>0</v>
      </c>
    </row>
    <row r="6179" spans="1:20" outlineLevel="4" x14ac:dyDescent="0.35">
      <c r="A6179" s="9" t="s">
        <v>1129</v>
      </c>
      <c r="B6179" s="9" t="s">
        <v>1130</v>
      </c>
      <c r="C6179" s="12" t="s">
        <v>7000</v>
      </c>
      <c r="D6179" s="5" t="s">
        <v>7001</v>
      </c>
      <c r="E6179" s="9" t="s">
        <v>7001</v>
      </c>
      <c r="F6179" s="5" t="s">
        <v>4</v>
      </c>
      <c r="G6179" s="5" t="s">
        <v>1133</v>
      </c>
      <c r="H6179" s="5" t="s">
        <v>1135</v>
      </c>
      <c r="I6179" s="4" t="s">
        <v>1136</v>
      </c>
      <c r="J6179" s="5" t="s">
        <v>4</v>
      </c>
      <c r="K6179" s="5" t="s">
        <v>4</v>
      </c>
      <c r="L6179" s="5" t="s">
        <v>4</v>
      </c>
      <c r="M6179" s="5" t="s">
        <v>5</v>
      </c>
      <c r="N6179" s="5" t="s">
        <v>7003</v>
      </c>
      <c r="O6179" s="18">
        <v>44558</v>
      </c>
      <c r="P6179" s="5" t="s">
        <v>7</v>
      </c>
      <c r="Q6179" s="19">
        <v>14045.87</v>
      </c>
      <c r="R6179" s="19">
        <v>0</v>
      </c>
      <c r="S6179" s="19">
        <v>14045.87</v>
      </c>
      <c r="T6179" s="19">
        <v>0</v>
      </c>
    </row>
    <row r="6180" spans="1:20" outlineLevel="3" x14ac:dyDescent="0.35">
      <c r="H6180" s="1" t="s">
        <v>11125</v>
      </c>
      <c r="O6180" s="18"/>
      <c r="Q6180" s="19">
        <f>SUBTOTAL(9,Q6178:Q6179)</f>
        <v>24871.59</v>
      </c>
      <c r="R6180" s="19">
        <f>SUBTOTAL(9,R6178:R6179)</f>
        <v>0</v>
      </c>
      <c r="S6180" s="19">
        <f>SUBTOTAL(9,S6178:S6179)</f>
        <v>24871.59</v>
      </c>
      <c r="T6180" s="19">
        <f>SUBTOTAL(9,T6178:T6179)</f>
        <v>0</v>
      </c>
    </row>
    <row r="6181" spans="1:20" outlineLevel="2" x14ac:dyDescent="0.35">
      <c r="C6181" s="11" t="s">
        <v>10462</v>
      </c>
      <c r="O6181" s="18"/>
      <c r="Q6181" s="19">
        <f>SUBTOTAL(9,Q6178:Q6179)</f>
        <v>24871.59</v>
      </c>
      <c r="R6181" s="19">
        <f>SUBTOTAL(9,R6178:R6179)</f>
        <v>0</v>
      </c>
      <c r="S6181" s="19">
        <f>SUBTOTAL(9,S6178:S6179)</f>
        <v>24871.59</v>
      </c>
      <c r="T6181" s="19">
        <f>SUBTOTAL(9,T6178:T6179)</f>
        <v>0</v>
      </c>
    </row>
    <row r="6182" spans="1:20" outlineLevel="4" x14ac:dyDescent="0.35">
      <c r="A6182" s="9" t="s">
        <v>1129</v>
      </c>
      <c r="B6182" s="9" t="s">
        <v>1130</v>
      </c>
      <c r="C6182" s="12" t="s">
        <v>7004</v>
      </c>
      <c r="D6182" s="5" t="s">
        <v>7005</v>
      </c>
      <c r="E6182" s="9" t="s">
        <v>7005</v>
      </c>
      <c r="F6182" s="5" t="s">
        <v>4</v>
      </c>
      <c r="G6182" s="5" t="s">
        <v>1133</v>
      </c>
      <c r="H6182" s="5" t="s">
        <v>1135</v>
      </c>
      <c r="I6182" s="4" t="s">
        <v>1136</v>
      </c>
      <c r="J6182" s="5" t="s">
        <v>4</v>
      </c>
      <c r="K6182" s="5" t="s">
        <v>4</v>
      </c>
      <c r="L6182" s="5" t="s">
        <v>4</v>
      </c>
      <c r="M6182" s="5" t="s">
        <v>5</v>
      </c>
      <c r="N6182" s="5" t="s">
        <v>7006</v>
      </c>
      <c r="O6182" s="18">
        <v>44467</v>
      </c>
      <c r="P6182" s="5" t="s">
        <v>7</v>
      </c>
      <c r="Q6182" s="19">
        <v>4833.47</v>
      </c>
      <c r="R6182" s="19">
        <v>0</v>
      </c>
      <c r="S6182" s="19">
        <v>4833.47</v>
      </c>
      <c r="T6182" s="19">
        <v>0</v>
      </c>
    </row>
    <row r="6183" spans="1:20" outlineLevel="4" x14ac:dyDescent="0.35">
      <c r="A6183" s="9" t="s">
        <v>1129</v>
      </c>
      <c r="B6183" s="9" t="s">
        <v>1130</v>
      </c>
      <c r="C6183" s="12" t="s">
        <v>7004</v>
      </c>
      <c r="D6183" s="5" t="s">
        <v>7005</v>
      </c>
      <c r="E6183" s="9" t="s">
        <v>7005</v>
      </c>
      <c r="F6183" s="5" t="s">
        <v>4</v>
      </c>
      <c r="G6183" s="5" t="s">
        <v>1133</v>
      </c>
      <c r="H6183" s="5" t="s">
        <v>1135</v>
      </c>
      <c r="I6183" s="4" t="s">
        <v>1136</v>
      </c>
      <c r="J6183" s="5" t="s">
        <v>4</v>
      </c>
      <c r="K6183" s="5" t="s">
        <v>4</v>
      </c>
      <c r="L6183" s="5" t="s">
        <v>4</v>
      </c>
      <c r="M6183" s="5" t="s">
        <v>5</v>
      </c>
      <c r="N6183" s="5" t="s">
        <v>7007</v>
      </c>
      <c r="O6183" s="18">
        <v>44558</v>
      </c>
      <c r="P6183" s="5" t="s">
        <v>7</v>
      </c>
      <c r="Q6183" s="19">
        <v>6203.35</v>
      </c>
      <c r="R6183" s="19">
        <v>0</v>
      </c>
      <c r="S6183" s="19">
        <v>6203.35</v>
      </c>
      <c r="T6183" s="19">
        <v>0</v>
      </c>
    </row>
    <row r="6184" spans="1:20" outlineLevel="3" x14ac:dyDescent="0.35">
      <c r="H6184" s="1" t="s">
        <v>11125</v>
      </c>
      <c r="O6184" s="18"/>
      <c r="Q6184" s="19">
        <f>SUBTOTAL(9,Q6182:Q6183)</f>
        <v>11036.82</v>
      </c>
      <c r="R6184" s="19">
        <f>SUBTOTAL(9,R6182:R6183)</f>
        <v>0</v>
      </c>
      <c r="S6184" s="19">
        <f>SUBTOTAL(9,S6182:S6183)</f>
        <v>11036.82</v>
      </c>
      <c r="T6184" s="19">
        <f>SUBTOTAL(9,T6182:T6183)</f>
        <v>0</v>
      </c>
    </row>
    <row r="6185" spans="1:20" outlineLevel="2" x14ac:dyDescent="0.35">
      <c r="C6185" s="11" t="s">
        <v>10463</v>
      </c>
      <c r="O6185" s="18"/>
      <c r="Q6185" s="19">
        <f>SUBTOTAL(9,Q6182:Q6183)</f>
        <v>11036.82</v>
      </c>
      <c r="R6185" s="19">
        <f>SUBTOTAL(9,R6182:R6183)</f>
        <v>0</v>
      </c>
      <c r="S6185" s="19">
        <f>SUBTOTAL(9,S6182:S6183)</f>
        <v>11036.82</v>
      </c>
      <c r="T6185" s="19">
        <f>SUBTOTAL(9,T6182:T6183)</f>
        <v>0</v>
      </c>
    </row>
    <row r="6186" spans="1:20" outlineLevel="4" x14ac:dyDescent="0.35">
      <c r="A6186" s="9" t="s">
        <v>1129</v>
      </c>
      <c r="B6186" s="9" t="s">
        <v>1130</v>
      </c>
      <c r="C6186" s="12" t="s">
        <v>7008</v>
      </c>
      <c r="D6186" s="5" t="s">
        <v>7009</v>
      </c>
      <c r="E6186" s="9" t="s">
        <v>7009</v>
      </c>
      <c r="F6186" s="5" t="s">
        <v>4</v>
      </c>
      <c r="G6186" s="5" t="s">
        <v>1133</v>
      </c>
      <c r="H6186" s="5" t="s">
        <v>1135</v>
      </c>
      <c r="I6186" s="4" t="s">
        <v>1136</v>
      </c>
      <c r="J6186" s="5" t="s">
        <v>4</v>
      </c>
      <c r="K6186" s="5" t="s">
        <v>4</v>
      </c>
      <c r="L6186" s="5" t="s">
        <v>4</v>
      </c>
      <c r="M6186" s="5" t="s">
        <v>5</v>
      </c>
      <c r="N6186" s="5" t="s">
        <v>7010</v>
      </c>
      <c r="O6186" s="18">
        <v>44467</v>
      </c>
      <c r="P6186" s="5" t="s">
        <v>7</v>
      </c>
      <c r="Q6186" s="19">
        <v>69196.850000000006</v>
      </c>
      <c r="R6186" s="19">
        <v>0</v>
      </c>
      <c r="S6186" s="19">
        <v>69196.850000000006</v>
      </c>
      <c r="T6186" s="19">
        <v>0</v>
      </c>
    </row>
    <row r="6187" spans="1:20" outlineLevel="4" x14ac:dyDescent="0.35">
      <c r="A6187" s="9" t="s">
        <v>1129</v>
      </c>
      <c r="B6187" s="9" t="s">
        <v>1130</v>
      </c>
      <c r="C6187" s="12" t="s">
        <v>7008</v>
      </c>
      <c r="D6187" s="5" t="s">
        <v>7009</v>
      </c>
      <c r="E6187" s="9" t="s">
        <v>7009</v>
      </c>
      <c r="F6187" s="5" t="s">
        <v>4</v>
      </c>
      <c r="G6187" s="5" t="s">
        <v>1133</v>
      </c>
      <c r="H6187" s="5" t="s">
        <v>1135</v>
      </c>
      <c r="I6187" s="4" t="s">
        <v>1136</v>
      </c>
      <c r="J6187" s="5" t="s">
        <v>4</v>
      </c>
      <c r="K6187" s="5" t="s">
        <v>4</v>
      </c>
      <c r="L6187" s="5" t="s">
        <v>4</v>
      </c>
      <c r="M6187" s="5" t="s">
        <v>5</v>
      </c>
      <c r="N6187" s="5" t="s">
        <v>7011</v>
      </c>
      <c r="O6187" s="18">
        <v>44558</v>
      </c>
      <c r="P6187" s="5" t="s">
        <v>7</v>
      </c>
      <c r="Q6187" s="19">
        <v>93607.18</v>
      </c>
      <c r="R6187" s="19">
        <v>0</v>
      </c>
      <c r="S6187" s="19">
        <v>93607.18</v>
      </c>
      <c r="T6187" s="19">
        <v>0</v>
      </c>
    </row>
    <row r="6188" spans="1:20" outlineLevel="3" x14ac:dyDescent="0.35">
      <c r="H6188" s="1" t="s">
        <v>11125</v>
      </c>
      <c r="O6188" s="18"/>
      <c r="Q6188" s="19">
        <f>SUBTOTAL(9,Q6186:Q6187)</f>
        <v>162804.03</v>
      </c>
      <c r="R6188" s="19">
        <f>SUBTOTAL(9,R6186:R6187)</f>
        <v>0</v>
      </c>
      <c r="S6188" s="19">
        <f>SUBTOTAL(9,S6186:S6187)</f>
        <v>162804.03</v>
      </c>
      <c r="T6188" s="19">
        <f>SUBTOTAL(9,T6186:T6187)</f>
        <v>0</v>
      </c>
    </row>
    <row r="6189" spans="1:20" outlineLevel="2" x14ac:dyDescent="0.35">
      <c r="C6189" s="11" t="s">
        <v>10464</v>
      </c>
      <c r="O6189" s="18"/>
      <c r="Q6189" s="19">
        <f>SUBTOTAL(9,Q6186:Q6187)</f>
        <v>162804.03</v>
      </c>
      <c r="R6189" s="19">
        <f>SUBTOTAL(9,R6186:R6187)</f>
        <v>0</v>
      </c>
      <c r="S6189" s="19">
        <f>SUBTOTAL(9,S6186:S6187)</f>
        <v>162804.03</v>
      </c>
      <c r="T6189" s="19">
        <f>SUBTOTAL(9,T6186:T6187)</f>
        <v>0</v>
      </c>
    </row>
    <row r="6190" spans="1:20" outlineLevel="4" x14ac:dyDescent="0.35">
      <c r="A6190" s="9" t="s">
        <v>1129</v>
      </c>
      <c r="B6190" s="9" t="s">
        <v>1130</v>
      </c>
      <c r="C6190" s="12" t="s">
        <v>7012</v>
      </c>
      <c r="D6190" s="5" t="s">
        <v>7013</v>
      </c>
      <c r="E6190" s="9" t="s">
        <v>7013</v>
      </c>
      <c r="F6190" s="5" t="s">
        <v>4</v>
      </c>
      <c r="G6190" s="5" t="s">
        <v>1133</v>
      </c>
      <c r="H6190" s="5" t="s">
        <v>1135</v>
      </c>
      <c r="I6190" s="4" t="s">
        <v>1136</v>
      </c>
      <c r="J6190" s="5" t="s">
        <v>4</v>
      </c>
      <c r="K6190" s="5" t="s">
        <v>4</v>
      </c>
      <c r="L6190" s="5" t="s">
        <v>4</v>
      </c>
      <c r="M6190" s="5" t="s">
        <v>5</v>
      </c>
      <c r="N6190" s="5" t="s">
        <v>7014</v>
      </c>
      <c r="O6190" s="18">
        <v>44467</v>
      </c>
      <c r="P6190" s="5" t="s">
        <v>7</v>
      </c>
      <c r="Q6190" s="19">
        <v>25737.24</v>
      </c>
      <c r="R6190" s="19">
        <v>0</v>
      </c>
      <c r="S6190" s="19">
        <v>25737.24</v>
      </c>
      <c r="T6190" s="19">
        <v>0</v>
      </c>
    </row>
    <row r="6191" spans="1:20" outlineLevel="4" x14ac:dyDescent="0.35">
      <c r="A6191" s="9" t="s">
        <v>1129</v>
      </c>
      <c r="B6191" s="9" t="s">
        <v>1130</v>
      </c>
      <c r="C6191" s="12" t="s">
        <v>7012</v>
      </c>
      <c r="D6191" s="5" t="s">
        <v>7013</v>
      </c>
      <c r="E6191" s="9" t="s">
        <v>7013</v>
      </c>
      <c r="F6191" s="5" t="s">
        <v>4</v>
      </c>
      <c r="G6191" s="5" t="s">
        <v>1133</v>
      </c>
      <c r="H6191" s="5" t="s">
        <v>1135</v>
      </c>
      <c r="I6191" s="4" t="s">
        <v>1136</v>
      </c>
      <c r="J6191" s="5" t="s">
        <v>4</v>
      </c>
      <c r="K6191" s="5" t="s">
        <v>4</v>
      </c>
      <c r="L6191" s="5" t="s">
        <v>4</v>
      </c>
      <c r="M6191" s="5" t="s">
        <v>5</v>
      </c>
      <c r="N6191" s="5" t="s">
        <v>7015</v>
      </c>
      <c r="O6191" s="18">
        <v>44558</v>
      </c>
      <c r="P6191" s="5" t="s">
        <v>7</v>
      </c>
      <c r="Q6191" s="19">
        <v>35139.47</v>
      </c>
      <c r="R6191" s="19">
        <v>0</v>
      </c>
      <c r="S6191" s="19">
        <v>35139.47</v>
      </c>
      <c r="T6191" s="19">
        <v>0</v>
      </c>
    </row>
    <row r="6192" spans="1:20" outlineLevel="3" x14ac:dyDescent="0.35">
      <c r="H6192" s="1" t="s">
        <v>11125</v>
      </c>
      <c r="O6192" s="18"/>
      <c r="Q6192" s="19">
        <f>SUBTOTAL(9,Q6190:Q6191)</f>
        <v>60876.710000000006</v>
      </c>
      <c r="R6192" s="19">
        <f>SUBTOTAL(9,R6190:R6191)</f>
        <v>0</v>
      </c>
      <c r="S6192" s="19">
        <f>SUBTOTAL(9,S6190:S6191)</f>
        <v>60876.710000000006</v>
      </c>
      <c r="T6192" s="19">
        <f>SUBTOTAL(9,T6190:T6191)</f>
        <v>0</v>
      </c>
    </row>
    <row r="6193" spans="1:20" outlineLevel="2" x14ac:dyDescent="0.35">
      <c r="C6193" s="11" t="s">
        <v>10465</v>
      </c>
      <c r="O6193" s="18"/>
      <c r="Q6193" s="19">
        <f>SUBTOTAL(9,Q6190:Q6191)</f>
        <v>60876.710000000006</v>
      </c>
      <c r="R6193" s="19">
        <f>SUBTOTAL(9,R6190:R6191)</f>
        <v>0</v>
      </c>
      <c r="S6193" s="19">
        <f>SUBTOTAL(9,S6190:S6191)</f>
        <v>60876.710000000006</v>
      </c>
      <c r="T6193" s="19">
        <f>SUBTOTAL(9,T6190:T6191)</f>
        <v>0</v>
      </c>
    </row>
    <row r="6194" spans="1:20" outlineLevel="4" x14ac:dyDescent="0.35">
      <c r="A6194" s="9" t="s">
        <v>1129</v>
      </c>
      <c r="B6194" s="9" t="s">
        <v>1130</v>
      </c>
      <c r="C6194" s="12" t="s">
        <v>7016</v>
      </c>
      <c r="D6194" s="5" t="s">
        <v>7017</v>
      </c>
      <c r="E6194" s="9" t="s">
        <v>7017</v>
      </c>
      <c r="F6194" s="5" t="s">
        <v>4</v>
      </c>
      <c r="G6194" s="5" t="s">
        <v>1133</v>
      </c>
      <c r="H6194" s="5" t="s">
        <v>1135</v>
      </c>
      <c r="I6194" s="4" t="s">
        <v>1136</v>
      </c>
      <c r="J6194" s="5" t="s">
        <v>4</v>
      </c>
      <c r="K6194" s="5" t="s">
        <v>4</v>
      </c>
      <c r="L6194" s="5" t="s">
        <v>4</v>
      </c>
      <c r="M6194" s="5" t="s">
        <v>5</v>
      </c>
      <c r="N6194" s="5" t="s">
        <v>7018</v>
      </c>
      <c r="O6194" s="18">
        <v>44467</v>
      </c>
      <c r="P6194" s="5" t="s">
        <v>7</v>
      </c>
      <c r="Q6194" s="19">
        <v>8217.99</v>
      </c>
      <c r="R6194" s="19">
        <v>0</v>
      </c>
      <c r="S6194" s="19">
        <v>8217.99</v>
      </c>
      <c r="T6194" s="19">
        <v>0</v>
      </c>
    </row>
    <row r="6195" spans="1:20" outlineLevel="4" x14ac:dyDescent="0.35">
      <c r="A6195" s="9" t="s">
        <v>1129</v>
      </c>
      <c r="B6195" s="9" t="s">
        <v>1130</v>
      </c>
      <c r="C6195" s="12" t="s">
        <v>7016</v>
      </c>
      <c r="D6195" s="5" t="s">
        <v>7017</v>
      </c>
      <c r="E6195" s="9" t="s">
        <v>7017</v>
      </c>
      <c r="F6195" s="5" t="s">
        <v>4</v>
      </c>
      <c r="G6195" s="5" t="s">
        <v>1133</v>
      </c>
      <c r="H6195" s="5" t="s">
        <v>1135</v>
      </c>
      <c r="I6195" s="4" t="s">
        <v>1136</v>
      </c>
      <c r="J6195" s="5" t="s">
        <v>4</v>
      </c>
      <c r="K6195" s="5" t="s">
        <v>4</v>
      </c>
      <c r="L6195" s="5" t="s">
        <v>4</v>
      </c>
      <c r="M6195" s="5" t="s">
        <v>5</v>
      </c>
      <c r="N6195" s="5" t="s">
        <v>7019</v>
      </c>
      <c r="O6195" s="18">
        <v>44558</v>
      </c>
      <c r="P6195" s="5" t="s">
        <v>7</v>
      </c>
      <c r="Q6195" s="19">
        <v>11075.45</v>
      </c>
      <c r="R6195" s="19">
        <v>0</v>
      </c>
      <c r="S6195" s="19">
        <v>11075.45</v>
      </c>
      <c r="T6195" s="19">
        <v>0</v>
      </c>
    </row>
    <row r="6196" spans="1:20" outlineLevel="3" x14ac:dyDescent="0.35">
      <c r="H6196" s="1" t="s">
        <v>11125</v>
      </c>
      <c r="O6196" s="18"/>
      <c r="Q6196" s="19">
        <f>SUBTOTAL(9,Q6194:Q6195)</f>
        <v>19293.440000000002</v>
      </c>
      <c r="R6196" s="19">
        <f>SUBTOTAL(9,R6194:R6195)</f>
        <v>0</v>
      </c>
      <c r="S6196" s="19">
        <f>SUBTOTAL(9,S6194:S6195)</f>
        <v>19293.440000000002</v>
      </c>
      <c r="T6196" s="19">
        <f>SUBTOTAL(9,T6194:T6195)</f>
        <v>0</v>
      </c>
    </row>
    <row r="6197" spans="1:20" outlineLevel="2" x14ac:dyDescent="0.35">
      <c r="C6197" s="11" t="s">
        <v>10466</v>
      </c>
      <c r="O6197" s="18"/>
      <c r="Q6197" s="19">
        <f>SUBTOTAL(9,Q6194:Q6195)</f>
        <v>19293.440000000002</v>
      </c>
      <c r="R6197" s="19">
        <f>SUBTOTAL(9,R6194:R6195)</f>
        <v>0</v>
      </c>
      <c r="S6197" s="19">
        <f>SUBTOTAL(9,S6194:S6195)</f>
        <v>19293.440000000002</v>
      </c>
      <c r="T6197" s="19">
        <f>SUBTOTAL(9,T6194:T6195)</f>
        <v>0</v>
      </c>
    </row>
    <row r="6198" spans="1:20" outlineLevel="4" x14ac:dyDescent="0.35">
      <c r="A6198" s="9" t="s">
        <v>1129</v>
      </c>
      <c r="B6198" s="9" t="s">
        <v>1130</v>
      </c>
      <c r="C6198" s="12" t="s">
        <v>7020</v>
      </c>
      <c r="D6198" s="5" t="s">
        <v>7021</v>
      </c>
      <c r="E6198" s="9" t="s">
        <v>7021</v>
      </c>
      <c r="F6198" s="5" t="s">
        <v>4</v>
      </c>
      <c r="G6198" s="5" t="s">
        <v>1133</v>
      </c>
      <c r="H6198" s="5" t="s">
        <v>1135</v>
      </c>
      <c r="I6198" s="4" t="s">
        <v>1136</v>
      </c>
      <c r="J6198" s="5" t="s">
        <v>4</v>
      </c>
      <c r="K6198" s="5" t="s">
        <v>4</v>
      </c>
      <c r="L6198" s="5" t="s">
        <v>4</v>
      </c>
      <c r="M6198" s="5" t="s">
        <v>5</v>
      </c>
      <c r="N6198" s="5" t="s">
        <v>7022</v>
      </c>
      <c r="O6198" s="18">
        <v>44467</v>
      </c>
      <c r="P6198" s="5" t="s">
        <v>7</v>
      </c>
      <c r="Q6198" s="19">
        <v>6844.64</v>
      </c>
      <c r="R6198" s="19">
        <v>0</v>
      </c>
      <c r="S6198" s="19">
        <v>6844.64</v>
      </c>
      <c r="T6198" s="19">
        <v>0</v>
      </c>
    </row>
    <row r="6199" spans="1:20" outlineLevel="4" x14ac:dyDescent="0.35">
      <c r="A6199" s="9" t="s">
        <v>1129</v>
      </c>
      <c r="B6199" s="9" t="s">
        <v>1130</v>
      </c>
      <c r="C6199" s="12" t="s">
        <v>7020</v>
      </c>
      <c r="D6199" s="5" t="s">
        <v>7021</v>
      </c>
      <c r="E6199" s="9" t="s">
        <v>7021</v>
      </c>
      <c r="F6199" s="5" t="s">
        <v>4</v>
      </c>
      <c r="G6199" s="5" t="s">
        <v>1133</v>
      </c>
      <c r="H6199" s="5" t="s">
        <v>1135</v>
      </c>
      <c r="I6199" s="4" t="s">
        <v>1136</v>
      </c>
      <c r="J6199" s="5" t="s">
        <v>4</v>
      </c>
      <c r="K6199" s="5" t="s">
        <v>4</v>
      </c>
      <c r="L6199" s="5" t="s">
        <v>4</v>
      </c>
      <c r="M6199" s="5" t="s">
        <v>5</v>
      </c>
      <c r="N6199" s="5" t="s">
        <v>7023</v>
      </c>
      <c r="O6199" s="18">
        <v>44558</v>
      </c>
      <c r="P6199" s="5" t="s">
        <v>7</v>
      </c>
      <c r="Q6199" s="19">
        <v>9181.89</v>
      </c>
      <c r="R6199" s="19">
        <v>0</v>
      </c>
      <c r="S6199" s="19">
        <v>9181.89</v>
      </c>
      <c r="T6199" s="19">
        <v>0</v>
      </c>
    </row>
    <row r="6200" spans="1:20" outlineLevel="3" x14ac:dyDescent="0.35">
      <c r="H6200" s="1" t="s">
        <v>11125</v>
      </c>
      <c r="O6200" s="18"/>
      <c r="Q6200" s="19">
        <f>SUBTOTAL(9,Q6198:Q6199)</f>
        <v>16026.529999999999</v>
      </c>
      <c r="R6200" s="19">
        <f>SUBTOTAL(9,R6198:R6199)</f>
        <v>0</v>
      </c>
      <c r="S6200" s="19">
        <f>SUBTOTAL(9,S6198:S6199)</f>
        <v>16026.529999999999</v>
      </c>
      <c r="T6200" s="19">
        <f>SUBTOTAL(9,T6198:T6199)</f>
        <v>0</v>
      </c>
    </row>
    <row r="6201" spans="1:20" outlineLevel="2" x14ac:dyDescent="0.35">
      <c r="C6201" s="11" t="s">
        <v>10467</v>
      </c>
      <c r="O6201" s="18"/>
      <c r="Q6201" s="19">
        <f>SUBTOTAL(9,Q6198:Q6199)</f>
        <v>16026.529999999999</v>
      </c>
      <c r="R6201" s="19">
        <f>SUBTOTAL(9,R6198:R6199)</f>
        <v>0</v>
      </c>
      <c r="S6201" s="19">
        <f>SUBTOTAL(9,S6198:S6199)</f>
        <v>16026.529999999999</v>
      </c>
      <c r="T6201" s="19">
        <f>SUBTOTAL(9,T6198:T6199)</f>
        <v>0</v>
      </c>
    </row>
    <row r="6202" spans="1:20" outlineLevel="4" x14ac:dyDescent="0.35">
      <c r="A6202" s="9" t="s">
        <v>1129</v>
      </c>
      <c r="B6202" s="9" t="s">
        <v>1130</v>
      </c>
      <c r="C6202" s="12" t="s">
        <v>7024</v>
      </c>
      <c r="D6202" s="5" t="s">
        <v>7025</v>
      </c>
      <c r="E6202" s="9" t="s">
        <v>7025</v>
      </c>
      <c r="F6202" s="5" t="s">
        <v>4</v>
      </c>
      <c r="G6202" s="5" t="s">
        <v>1133</v>
      </c>
      <c r="H6202" s="5" t="s">
        <v>1135</v>
      </c>
      <c r="I6202" s="4" t="s">
        <v>1136</v>
      </c>
      <c r="J6202" s="5" t="s">
        <v>4</v>
      </c>
      <c r="K6202" s="5" t="s">
        <v>4</v>
      </c>
      <c r="L6202" s="5" t="s">
        <v>4</v>
      </c>
      <c r="M6202" s="5" t="s">
        <v>5</v>
      </c>
      <c r="N6202" s="5" t="s">
        <v>7026</v>
      </c>
      <c r="O6202" s="18">
        <v>44467</v>
      </c>
      <c r="P6202" s="5" t="s">
        <v>7</v>
      </c>
      <c r="Q6202" s="19">
        <v>18379.509999999998</v>
      </c>
      <c r="R6202" s="19">
        <v>0</v>
      </c>
      <c r="S6202" s="19">
        <v>18379.509999999998</v>
      </c>
      <c r="T6202" s="19">
        <v>0</v>
      </c>
    </row>
    <row r="6203" spans="1:20" outlineLevel="4" x14ac:dyDescent="0.35">
      <c r="A6203" s="9" t="s">
        <v>1129</v>
      </c>
      <c r="B6203" s="9" t="s">
        <v>1130</v>
      </c>
      <c r="C6203" s="12" t="s">
        <v>7024</v>
      </c>
      <c r="D6203" s="5" t="s">
        <v>7025</v>
      </c>
      <c r="E6203" s="9" t="s">
        <v>7025</v>
      </c>
      <c r="F6203" s="5" t="s">
        <v>4</v>
      </c>
      <c r="G6203" s="5" t="s">
        <v>1133</v>
      </c>
      <c r="H6203" s="5" t="s">
        <v>1135</v>
      </c>
      <c r="I6203" s="4" t="s">
        <v>1136</v>
      </c>
      <c r="J6203" s="5" t="s">
        <v>4</v>
      </c>
      <c r="K6203" s="5" t="s">
        <v>4</v>
      </c>
      <c r="L6203" s="5" t="s">
        <v>4</v>
      </c>
      <c r="M6203" s="5" t="s">
        <v>5</v>
      </c>
      <c r="N6203" s="5" t="s">
        <v>7027</v>
      </c>
      <c r="O6203" s="18">
        <v>44558</v>
      </c>
      <c r="P6203" s="5" t="s">
        <v>7</v>
      </c>
      <c r="Q6203" s="19">
        <v>24355.41</v>
      </c>
      <c r="R6203" s="19">
        <v>0</v>
      </c>
      <c r="S6203" s="19">
        <v>24355.41</v>
      </c>
      <c r="T6203" s="19">
        <v>0</v>
      </c>
    </row>
    <row r="6204" spans="1:20" outlineLevel="3" x14ac:dyDescent="0.35">
      <c r="H6204" s="1" t="s">
        <v>11125</v>
      </c>
      <c r="O6204" s="18"/>
      <c r="Q6204" s="19">
        <f>SUBTOTAL(9,Q6202:Q6203)</f>
        <v>42734.92</v>
      </c>
      <c r="R6204" s="19">
        <f>SUBTOTAL(9,R6202:R6203)</f>
        <v>0</v>
      </c>
      <c r="S6204" s="19">
        <f>SUBTOTAL(9,S6202:S6203)</f>
        <v>42734.92</v>
      </c>
      <c r="T6204" s="19">
        <f>SUBTOTAL(9,T6202:T6203)</f>
        <v>0</v>
      </c>
    </row>
    <row r="6205" spans="1:20" outlineLevel="2" x14ac:dyDescent="0.35">
      <c r="C6205" s="11" t="s">
        <v>10468</v>
      </c>
      <c r="O6205" s="18"/>
      <c r="Q6205" s="19">
        <f>SUBTOTAL(9,Q6202:Q6203)</f>
        <v>42734.92</v>
      </c>
      <c r="R6205" s="19">
        <f>SUBTOTAL(9,R6202:R6203)</f>
        <v>0</v>
      </c>
      <c r="S6205" s="19">
        <f>SUBTOTAL(9,S6202:S6203)</f>
        <v>42734.92</v>
      </c>
      <c r="T6205" s="19">
        <f>SUBTOTAL(9,T6202:T6203)</f>
        <v>0</v>
      </c>
    </row>
    <row r="6206" spans="1:20" outlineLevel="4" x14ac:dyDescent="0.35">
      <c r="A6206" s="9" t="s">
        <v>1129</v>
      </c>
      <c r="B6206" s="9" t="s">
        <v>1130</v>
      </c>
      <c r="C6206" s="12" t="s">
        <v>7028</v>
      </c>
      <c r="D6206" s="5" t="s">
        <v>7029</v>
      </c>
      <c r="E6206" s="9" t="s">
        <v>7029</v>
      </c>
      <c r="F6206" s="5" t="s">
        <v>4</v>
      </c>
      <c r="G6206" s="5" t="s">
        <v>1133</v>
      </c>
      <c r="H6206" s="5" t="s">
        <v>1135</v>
      </c>
      <c r="I6206" s="4" t="s">
        <v>1136</v>
      </c>
      <c r="J6206" s="5" t="s">
        <v>4</v>
      </c>
      <c r="K6206" s="5" t="s">
        <v>4</v>
      </c>
      <c r="L6206" s="5" t="s">
        <v>4</v>
      </c>
      <c r="M6206" s="5" t="s">
        <v>5</v>
      </c>
      <c r="N6206" s="5" t="s">
        <v>7030</v>
      </c>
      <c r="O6206" s="18">
        <v>44467</v>
      </c>
      <c r="P6206" s="5" t="s">
        <v>7</v>
      </c>
      <c r="Q6206" s="19">
        <v>3700.92</v>
      </c>
      <c r="R6206" s="19">
        <v>0</v>
      </c>
      <c r="S6206" s="19">
        <v>3700.92</v>
      </c>
      <c r="T6206" s="19">
        <v>0</v>
      </c>
    </row>
    <row r="6207" spans="1:20" outlineLevel="4" x14ac:dyDescent="0.35">
      <c r="A6207" s="9" t="s">
        <v>1129</v>
      </c>
      <c r="B6207" s="9" t="s">
        <v>1130</v>
      </c>
      <c r="C6207" s="12" t="s">
        <v>7028</v>
      </c>
      <c r="D6207" s="5" t="s">
        <v>7029</v>
      </c>
      <c r="E6207" s="9" t="s">
        <v>7029</v>
      </c>
      <c r="F6207" s="5" t="s">
        <v>4</v>
      </c>
      <c r="G6207" s="5" t="s">
        <v>1133</v>
      </c>
      <c r="H6207" s="5" t="s">
        <v>1135</v>
      </c>
      <c r="I6207" s="4" t="s">
        <v>1136</v>
      </c>
      <c r="J6207" s="5" t="s">
        <v>4</v>
      </c>
      <c r="K6207" s="5" t="s">
        <v>4</v>
      </c>
      <c r="L6207" s="5" t="s">
        <v>4</v>
      </c>
      <c r="M6207" s="5" t="s">
        <v>5</v>
      </c>
      <c r="N6207" s="5" t="s">
        <v>7031</v>
      </c>
      <c r="O6207" s="18">
        <v>44558</v>
      </c>
      <c r="P6207" s="5" t="s">
        <v>7</v>
      </c>
      <c r="Q6207" s="19">
        <v>4965.92</v>
      </c>
      <c r="R6207" s="19">
        <v>0</v>
      </c>
      <c r="S6207" s="19">
        <v>4965.92</v>
      </c>
      <c r="T6207" s="19">
        <v>0</v>
      </c>
    </row>
    <row r="6208" spans="1:20" outlineLevel="3" x14ac:dyDescent="0.35">
      <c r="H6208" s="1" t="s">
        <v>11125</v>
      </c>
      <c r="O6208" s="18"/>
      <c r="Q6208" s="19">
        <f>SUBTOTAL(9,Q6206:Q6207)</f>
        <v>8666.84</v>
      </c>
      <c r="R6208" s="19">
        <f>SUBTOTAL(9,R6206:R6207)</f>
        <v>0</v>
      </c>
      <c r="S6208" s="19">
        <f>SUBTOTAL(9,S6206:S6207)</f>
        <v>8666.84</v>
      </c>
      <c r="T6208" s="19">
        <f>SUBTOTAL(9,T6206:T6207)</f>
        <v>0</v>
      </c>
    </row>
    <row r="6209" spans="1:20" outlineLevel="2" x14ac:dyDescent="0.35">
      <c r="C6209" s="11" t="s">
        <v>10469</v>
      </c>
      <c r="O6209" s="18"/>
      <c r="Q6209" s="19">
        <f>SUBTOTAL(9,Q6206:Q6207)</f>
        <v>8666.84</v>
      </c>
      <c r="R6209" s="19">
        <f>SUBTOTAL(9,R6206:R6207)</f>
        <v>0</v>
      </c>
      <c r="S6209" s="19">
        <f>SUBTOTAL(9,S6206:S6207)</f>
        <v>8666.84</v>
      </c>
      <c r="T6209" s="19">
        <f>SUBTOTAL(9,T6206:T6207)</f>
        <v>0</v>
      </c>
    </row>
    <row r="6210" spans="1:20" outlineLevel="4" x14ac:dyDescent="0.35">
      <c r="A6210" s="9" t="s">
        <v>1129</v>
      </c>
      <c r="B6210" s="9" t="s">
        <v>1130</v>
      </c>
      <c r="C6210" s="12" t="s">
        <v>7032</v>
      </c>
      <c r="D6210" s="5" t="s">
        <v>7033</v>
      </c>
      <c r="E6210" s="9" t="s">
        <v>7033</v>
      </c>
      <c r="F6210" s="5" t="s">
        <v>4</v>
      </c>
      <c r="G6210" s="5" t="s">
        <v>1133</v>
      </c>
      <c r="H6210" s="5" t="s">
        <v>1135</v>
      </c>
      <c r="I6210" s="4" t="s">
        <v>1136</v>
      </c>
      <c r="J6210" s="5" t="s">
        <v>4</v>
      </c>
      <c r="K6210" s="5" t="s">
        <v>4</v>
      </c>
      <c r="L6210" s="5" t="s">
        <v>4</v>
      </c>
      <c r="M6210" s="5" t="s">
        <v>5</v>
      </c>
      <c r="N6210" s="5" t="s">
        <v>7034</v>
      </c>
      <c r="O6210" s="18">
        <v>44467</v>
      </c>
      <c r="P6210" s="5" t="s">
        <v>7</v>
      </c>
      <c r="Q6210" s="19">
        <v>14092</v>
      </c>
      <c r="R6210" s="19">
        <v>0</v>
      </c>
      <c r="S6210" s="19">
        <v>14092</v>
      </c>
      <c r="T6210" s="19">
        <v>0</v>
      </c>
    </row>
    <row r="6211" spans="1:20" outlineLevel="4" x14ac:dyDescent="0.35">
      <c r="A6211" s="9" t="s">
        <v>1129</v>
      </c>
      <c r="B6211" s="9" t="s">
        <v>1130</v>
      </c>
      <c r="C6211" s="12" t="s">
        <v>7032</v>
      </c>
      <c r="D6211" s="5" t="s">
        <v>7033</v>
      </c>
      <c r="E6211" s="9" t="s">
        <v>7033</v>
      </c>
      <c r="F6211" s="5" t="s">
        <v>4</v>
      </c>
      <c r="G6211" s="5" t="s">
        <v>1133</v>
      </c>
      <c r="H6211" s="5" t="s">
        <v>1135</v>
      </c>
      <c r="I6211" s="4" t="s">
        <v>1136</v>
      </c>
      <c r="J6211" s="5" t="s">
        <v>4</v>
      </c>
      <c r="K6211" s="5" t="s">
        <v>4</v>
      </c>
      <c r="L6211" s="5" t="s">
        <v>4</v>
      </c>
      <c r="M6211" s="5" t="s">
        <v>5</v>
      </c>
      <c r="N6211" s="5" t="s">
        <v>7035</v>
      </c>
      <c r="O6211" s="18">
        <v>44558</v>
      </c>
      <c r="P6211" s="5" t="s">
        <v>7</v>
      </c>
      <c r="Q6211" s="19">
        <v>19335.79</v>
      </c>
      <c r="R6211" s="19">
        <v>0</v>
      </c>
      <c r="S6211" s="19">
        <v>19335.79</v>
      </c>
      <c r="T6211" s="19">
        <v>0</v>
      </c>
    </row>
    <row r="6212" spans="1:20" outlineLevel="3" x14ac:dyDescent="0.35">
      <c r="H6212" s="1" t="s">
        <v>11125</v>
      </c>
      <c r="O6212" s="18"/>
      <c r="Q6212" s="19">
        <f>SUBTOTAL(9,Q6210:Q6211)</f>
        <v>33427.79</v>
      </c>
      <c r="R6212" s="19">
        <f>SUBTOTAL(9,R6210:R6211)</f>
        <v>0</v>
      </c>
      <c r="S6212" s="19">
        <f>SUBTOTAL(9,S6210:S6211)</f>
        <v>33427.79</v>
      </c>
      <c r="T6212" s="19">
        <f>SUBTOTAL(9,T6210:T6211)</f>
        <v>0</v>
      </c>
    </row>
    <row r="6213" spans="1:20" outlineLevel="2" x14ac:dyDescent="0.35">
      <c r="C6213" s="11" t="s">
        <v>10470</v>
      </c>
      <c r="O6213" s="18"/>
      <c r="Q6213" s="19">
        <f>SUBTOTAL(9,Q6210:Q6211)</f>
        <v>33427.79</v>
      </c>
      <c r="R6213" s="19">
        <f>SUBTOTAL(9,R6210:R6211)</f>
        <v>0</v>
      </c>
      <c r="S6213" s="19">
        <f>SUBTOTAL(9,S6210:S6211)</f>
        <v>33427.79</v>
      </c>
      <c r="T6213" s="19">
        <f>SUBTOTAL(9,T6210:T6211)</f>
        <v>0</v>
      </c>
    </row>
    <row r="6214" spans="1:20" outlineLevel="4" x14ac:dyDescent="0.35">
      <c r="A6214" s="9" t="s">
        <v>1129</v>
      </c>
      <c r="B6214" s="9" t="s">
        <v>1130</v>
      </c>
      <c r="C6214" s="12" t="s">
        <v>7036</v>
      </c>
      <c r="D6214" s="5" t="s">
        <v>7037</v>
      </c>
      <c r="E6214" s="9" t="s">
        <v>7037</v>
      </c>
      <c r="F6214" s="5" t="s">
        <v>4</v>
      </c>
      <c r="G6214" s="5" t="s">
        <v>1133</v>
      </c>
      <c r="H6214" s="5" t="s">
        <v>1135</v>
      </c>
      <c r="I6214" s="4" t="s">
        <v>1136</v>
      </c>
      <c r="J6214" s="5" t="s">
        <v>4</v>
      </c>
      <c r="K6214" s="5" t="s">
        <v>4</v>
      </c>
      <c r="L6214" s="5" t="s">
        <v>4</v>
      </c>
      <c r="M6214" s="5" t="s">
        <v>5</v>
      </c>
      <c r="N6214" s="5" t="s">
        <v>7038</v>
      </c>
      <c r="O6214" s="18">
        <v>44467</v>
      </c>
      <c r="P6214" s="5" t="s">
        <v>7</v>
      </c>
      <c r="Q6214" s="19">
        <v>1330.99</v>
      </c>
      <c r="R6214" s="19">
        <v>0</v>
      </c>
      <c r="S6214" s="19">
        <v>1330.99</v>
      </c>
      <c r="T6214" s="19">
        <v>0</v>
      </c>
    </row>
    <row r="6215" spans="1:20" outlineLevel="4" x14ac:dyDescent="0.35">
      <c r="A6215" s="9" t="s">
        <v>1129</v>
      </c>
      <c r="B6215" s="9" t="s">
        <v>1130</v>
      </c>
      <c r="C6215" s="12" t="s">
        <v>7036</v>
      </c>
      <c r="D6215" s="5" t="s">
        <v>7037</v>
      </c>
      <c r="E6215" s="9" t="s">
        <v>7037</v>
      </c>
      <c r="F6215" s="5" t="s">
        <v>4</v>
      </c>
      <c r="G6215" s="5" t="s">
        <v>1133</v>
      </c>
      <c r="H6215" s="5" t="s">
        <v>1135</v>
      </c>
      <c r="I6215" s="4" t="s">
        <v>1136</v>
      </c>
      <c r="J6215" s="5" t="s">
        <v>4</v>
      </c>
      <c r="K6215" s="5" t="s">
        <v>4</v>
      </c>
      <c r="L6215" s="5" t="s">
        <v>4</v>
      </c>
      <c r="M6215" s="5" t="s">
        <v>5</v>
      </c>
      <c r="N6215" s="5" t="s">
        <v>7039</v>
      </c>
      <c r="O6215" s="18">
        <v>44558</v>
      </c>
      <c r="P6215" s="5" t="s">
        <v>7</v>
      </c>
      <c r="Q6215" s="19">
        <v>1788.23</v>
      </c>
      <c r="R6215" s="19">
        <v>0</v>
      </c>
      <c r="S6215" s="19">
        <v>1788.23</v>
      </c>
      <c r="T6215" s="19">
        <v>0</v>
      </c>
    </row>
    <row r="6216" spans="1:20" outlineLevel="3" x14ac:dyDescent="0.35">
      <c r="H6216" s="1" t="s">
        <v>11125</v>
      </c>
      <c r="O6216" s="18"/>
      <c r="Q6216" s="19">
        <f>SUBTOTAL(9,Q6214:Q6215)</f>
        <v>3119.2200000000003</v>
      </c>
      <c r="R6216" s="19">
        <f>SUBTOTAL(9,R6214:R6215)</f>
        <v>0</v>
      </c>
      <c r="S6216" s="19">
        <f>SUBTOTAL(9,S6214:S6215)</f>
        <v>3119.2200000000003</v>
      </c>
      <c r="T6216" s="19">
        <f>SUBTOTAL(9,T6214:T6215)</f>
        <v>0</v>
      </c>
    </row>
    <row r="6217" spans="1:20" outlineLevel="2" x14ac:dyDescent="0.35">
      <c r="C6217" s="11" t="s">
        <v>10471</v>
      </c>
      <c r="O6217" s="18"/>
      <c r="Q6217" s="19">
        <f>SUBTOTAL(9,Q6214:Q6215)</f>
        <v>3119.2200000000003</v>
      </c>
      <c r="R6217" s="19">
        <f>SUBTOTAL(9,R6214:R6215)</f>
        <v>0</v>
      </c>
      <c r="S6217" s="19">
        <f>SUBTOTAL(9,S6214:S6215)</f>
        <v>3119.2200000000003</v>
      </c>
      <c r="T6217" s="19">
        <f>SUBTOTAL(9,T6214:T6215)</f>
        <v>0</v>
      </c>
    </row>
    <row r="6218" spans="1:20" outlineLevel="4" x14ac:dyDescent="0.35">
      <c r="A6218" s="9" t="s">
        <v>1129</v>
      </c>
      <c r="B6218" s="9" t="s">
        <v>1130</v>
      </c>
      <c r="C6218" s="12" t="s">
        <v>7040</v>
      </c>
      <c r="D6218" s="5" t="s">
        <v>7041</v>
      </c>
      <c r="E6218" s="9" t="s">
        <v>7041</v>
      </c>
      <c r="F6218" s="5" t="s">
        <v>4</v>
      </c>
      <c r="G6218" s="5" t="s">
        <v>1133</v>
      </c>
      <c r="H6218" s="5" t="s">
        <v>1135</v>
      </c>
      <c r="I6218" s="4" t="s">
        <v>1136</v>
      </c>
      <c r="J6218" s="5" t="s">
        <v>4</v>
      </c>
      <c r="K6218" s="5" t="s">
        <v>4</v>
      </c>
      <c r="L6218" s="5" t="s">
        <v>4</v>
      </c>
      <c r="M6218" s="5" t="s">
        <v>5</v>
      </c>
      <c r="N6218" s="5" t="s">
        <v>7042</v>
      </c>
      <c r="O6218" s="18">
        <v>44467</v>
      </c>
      <c r="P6218" s="5" t="s">
        <v>7</v>
      </c>
      <c r="Q6218" s="19">
        <v>58175.59</v>
      </c>
      <c r="R6218" s="19">
        <v>0</v>
      </c>
      <c r="S6218" s="19">
        <v>58175.59</v>
      </c>
      <c r="T6218" s="19">
        <v>0</v>
      </c>
    </row>
    <row r="6219" spans="1:20" outlineLevel="4" x14ac:dyDescent="0.35">
      <c r="A6219" s="9" t="s">
        <v>1129</v>
      </c>
      <c r="B6219" s="9" t="s">
        <v>1130</v>
      </c>
      <c r="C6219" s="12" t="s">
        <v>7040</v>
      </c>
      <c r="D6219" s="5" t="s">
        <v>7041</v>
      </c>
      <c r="E6219" s="9" t="s">
        <v>7041</v>
      </c>
      <c r="F6219" s="5" t="s">
        <v>4</v>
      </c>
      <c r="G6219" s="5" t="s">
        <v>1133</v>
      </c>
      <c r="H6219" s="5" t="s">
        <v>1135</v>
      </c>
      <c r="I6219" s="4" t="s">
        <v>1136</v>
      </c>
      <c r="J6219" s="5" t="s">
        <v>4</v>
      </c>
      <c r="K6219" s="5" t="s">
        <v>4</v>
      </c>
      <c r="L6219" s="5" t="s">
        <v>4</v>
      </c>
      <c r="M6219" s="5" t="s">
        <v>5</v>
      </c>
      <c r="N6219" s="5" t="s">
        <v>7043</v>
      </c>
      <c r="O6219" s="18">
        <v>44558</v>
      </c>
      <c r="P6219" s="5" t="s">
        <v>7</v>
      </c>
      <c r="Q6219" s="19">
        <v>79209.97</v>
      </c>
      <c r="R6219" s="19">
        <v>0</v>
      </c>
      <c r="S6219" s="19">
        <v>79209.97</v>
      </c>
      <c r="T6219" s="19">
        <v>0</v>
      </c>
    </row>
    <row r="6220" spans="1:20" outlineLevel="3" x14ac:dyDescent="0.35">
      <c r="H6220" s="1" t="s">
        <v>11125</v>
      </c>
      <c r="O6220" s="18"/>
      <c r="Q6220" s="19">
        <f>SUBTOTAL(9,Q6218:Q6219)</f>
        <v>137385.56</v>
      </c>
      <c r="R6220" s="19">
        <f>SUBTOTAL(9,R6218:R6219)</f>
        <v>0</v>
      </c>
      <c r="S6220" s="19">
        <f>SUBTOTAL(9,S6218:S6219)</f>
        <v>137385.56</v>
      </c>
      <c r="T6220" s="19">
        <f>SUBTOTAL(9,T6218:T6219)</f>
        <v>0</v>
      </c>
    </row>
    <row r="6221" spans="1:20" outlineLevel="2" x14ac:dyDescent="0.35">
      <c r="C6221" s="11" t="s">
        <v>10472</v>
      </c>
      <c r="O6221" s="18"/>
      <c r="Q6221" s="19">
        <f>SUBTOTAL(9,Q6218:Q6219)</f>
        <v>137385.56</v>
      </c>
      <c r="R6221" s="19">
        <f>SUBTOTAL(9,R6218:R6219)</f>
        <v>0</v>
      </c>
      <c r="S6221" s="19">
        <f>SUBTOTAL(9,S6218:S6219)</f>
        <v>137385.56</v>
      </c>
      <c r="T6221" s="19">
        <f>SUBTOTAL(9,T6218:T6219)</f>
        <v>0</v>
      </c>
    </row>
    <row r="6222" spans="1:20" outlineLevel="4" x14ac:dyDescent="0.35">
      <c r="A6222" s="9" t="s">
        <v>1129</v>
      </c>
      <c r="B6222" s="9" t="s">
        <v>1130</v>
      </c>
      <c r="C6222" s="12" t="s">
        <v>7044</v>
      </c>
      <c r="D6222" s="5" t="s">
        <v>7045</v>
      </c>
      <c r="E6222" s="9" t="s">
        <v>7045</v>
      </c>
      <c r="F6222" s="5" t="s">
        <v>4</v>
      </c>
      <c r="G6222" s="5" t="s">
        <v>1133</v>
      </c>
      <c r="H6222" s="5" t="s">
        <v>1135</v>
      </c>
      <c r="I6222" s="4" t="s">
        <v>1136</v>
      </c>
      <c r="J6222" s="5" t="s">
        <v>4</v>
      </c>
      <c r="K6222" s="5" t="s">
        <v>4</v>
      </c>
      <c r="L6222" s="5" t="s">
        <v>4</v>
      </c>
      <c r="M6222" s="5" t="s">
        <v>5</v>
      </c>
      <c r="N6222" s="5" t="s">
        <v>7046</v>
      </c>
      <c r="O6222" s="18">
        <v>44467</v>
      </c>
      <c r="P6222" s="5" t="s">
        <v>7</v>
      </c>
      <c r="Q6222" s="19">
        <v>55975.49</v>
      </c>
      <c r="R6222" s="19">
        <v>0</v>
      </c>
      <c r="S6222" s="19">
        <v>55975.49</v>
      </c>
      <c r="T6222" s="19">
        <v>0</v>
      </c>
    </row>
    <row r="6223" spans="1:20" outlineLevel="4" x14ac:dyDescent="0.35">
      <c r="A6223" s="9" t="s">
        <v>1129</v>
      </c>
      <c r="B6223" s="9" t="s">
        <v>1130</v>
      </c>
      <c r="C6223" s="12" t="s">
        <v>7044</v>
      </c>
      <c r="D6223" s="5" t="s">
        <v>7045</v>
      </c>
      <c r="E6223" s="9" t="s">
        <v>7045</v>
      </c>
      <c r="F6223" s="5" t="s">
        <v>4</v>
      </c>
      <c r="G6223" s="5" t="s">
        <v>1133</v>
      </c>
      <c r="H6223" s="5" t="s">
        <v>1135</v>
      </c>
      <c r="I6223" s="4" t="s">
        <v>1136</v>
      </c>
      <c r="J6223" s="5" t="s">
        <v>4</v>
      </c>
      <c r="K6223" s="5" t="s">
        <v>4</v>
      </c>
      <c r="L6223" s="5" t="s">
        <v>4</v>
      </c>
      <c r="M6223" s="5" t="s">
        <v>5</v>
      </c>
      <c r="N6223" s="5" t="s">
        <v>7047</v>
      </c>
      <c r="O6223" s="18">
        <v>44558</v>
      </c>
      <c r="P6223" s="5" t="s">
        <v>7</v>
      </c>
      <c r="Q6223" s="19">
        <v>69529.66</v>
      </c>
      <c r="R6223" s="19">
        <v>0</v>
      </c>
      <c r="S6223" s="19">
        <v>69529.66</v>
      </c>
      <c r="T6223" s="19">
        <v>0</v>
      </c>
    </row>
    <row r="6224" spans="1:20" outlineLevel="3" x14ac:dyDescent="0.35">
      <c r="H6224" s="1" t="s">
        <v>11125</v>
      </c>
      <c r="O6224" s="18"/>
      <c r="Q6224" s="19">
        <f>SUBTOTAL(9,Q6222:Q6223)</f>
        <v>125505.15</v>
      </c>
      <c r="R6224" s="19">
        <f>SUBTOTAL(9,R6222:R6223)</f>
        <v>0</v>
      </c>
      <c r="S6224" s="19">
        <f>SUBTOTAL(9,S6222:S6223)</f>
        <v>125505.15</v>
      </c>
      <c r="T6224" s="19">
        <f>SUBTOTAL(9,T6222:T6223)</f>
        <v>0</v>
      </c>
    </row>
    <row r="6225" spans="1:20" outlineLevel="2" x14ac:dyDescent="0.35">
      <c r="C6225" s="11" t="s">
        <v>10473</v>
      </c>
      <c r="O6225" s="18"/>
      <c r="Q6225" s="19">
        <f>SUBTOTAL(9,Q6222:Q6223)</f>
        <v>125505.15</v>
      </c>
      <c r="R6225" s="19">
        <f>SUBTOTAL(9,R6222:R6223)</f>
        <v>0</v>
      </c>
      <c r="S6225" s="19">
        <f>SUBTOTAL(9,S6222:S6223)</f>
        <v>125505.15</v>
      </c>
      <c r="T6225" s="19">
        <f>SUBTOTAL(9,T6222:T6223)</f>
        <v>0</v>
      </c>
    </row>
    <row r="6226" spans="1:20" outlineLevel="4" x14ac:dyDescent="0.35">
      <c r="A6226" s="9" t="s">
        <v>1129</v>
      </c>
      <c r="B6226" s="9" t="s">
        <v>1130</v>
      </c>
      <c r="C6226" s="12" t="s">
        <v>7048</v>
      </c>
      <c r="D6226" s="5" t="s">
        <v>7049</v>
      </c>
      <c r="E6226" s="9" t="s">
        <v>7049</v>
      </c>
      <c r="F6226" s="5" t="s">
        <v>4</v>
      </c>
      <c r="G6226" s="5" t="s">
        <v>1133</v>
      </c>
      <c r="H6226" s="5" t="s">
        <v>1135</v>
      </c>
      <c r="I6226" s="4" t="s">
        <v>1136</v>
      </c>
      <c r="J6226" s="5" t="s">
        <v>4</v>
      </c>
      <c r="K6226" s="5" t="s">
        <v>4</v>
      </c>
      <c r="L6226" s="5" t="s">
        <v>4</v>
      </c>
      <c r="M6226" s="5" t="s">
        <v>5</v>
      </c>
      <c r="N6226" s="5" t="s">
        <v>7050</v>
      </c>
      <c r="O6226" s="18">
        <v>44467</v>
      </c>
      <c r="P6226" s="5" t="s">
        <v>7</v>
      </c>
      <c r="Q6226" s="19">
        <v>25168.639999999999</v>
      </c>
      <c r="R6226" s="19">
        <v>0</v>
      </c>
      <c r="S6226" s="19">
        <v>25168.639999999999</v>
      </c>
      <c r="T6226" s="19">
        <v>0</v>
      </c>
    </row>
    <row r="6227" spans="1:20" outlineLevel="4" x14ac:dyDescent="0.35">
      <c r="A6227" s="9" t="s">
        <v>1129</v>
      </c>
      <c r="B6227" s="9" t="s">
        <v>1130</v>
      </c>
      <c r="C6227" s="12" t="s">
        <v>7048</v>
      </c>
      <c r="D6227" s="5" t="s">
        <v>7049</v>
      </c>
      <c r="E6227" s="9" t="s">
        <v>7049</v>
      </c>
      <c r="F6227" s="5" t="s">
        <v>4</v>
      </c>
      <c r="G6227" s="5" t="s">
        <v>1133</v>
      </c>
      <c r="H6227" s="5" t="s">
        <v>1135</v>
      </c>
      <c r="I6227" s="4" t="s">
        <v>1136</v>
      </c>
      <c r="J6227" s="5" t="s">
        <v>4</v>
      </c>
      <c r="K6227" s="5" t="s">
        <v>4</v>
      </c>
      <c r="L6227" s="5" t="s">
        <v>4</v>
      </c>
      <c r="M6227" s="5" t="s">
        <v>5</v>
      </c>
      <c r="N6227" s="5" t="s">
        <v>7051</v>
      </c>
      <c r="O6227" s="18">
        <v>44558</v>
      </c>
      <c r="P6227" s="5" t="s">
        <v>7</v>
      </c>
      <c r="Q6227" s="19">
        <v>33303.199999999997</v>
      </c>
      <c r="R6227" s="19">
        <v>0</v>
      </c>
      <c r="S6227" s="19">
        <v>33303.199999999997</v>
      </c>
      <c r="T6227" s="19">
        <v>0</v>
      </c>
    </row>
    <row r="6228" spans="1:20" outlineLevel="3" x14ac:dyDescent="0.35">
      <c r="H6228" s="1" t="s">
        <v>11125</v>
      </c>
      <c r="O6228" s="18"/>
      <c r="Q6228" s="19">
        <f>SUBTOTAL(9,Q6226:Q6227)</f>
        <v>58471.839999999997</v>
      </c>
      <c r="R6228" s="19">
        <f>SUBTOTAL(9,R6226:R6227)</f>
        <v>0</v>
      </c>
      <c r="S6228" s="19">
        <f>SUBTOTAL(9,S6226:S6227)</f>
        <v>58471.839999999997</v>
      </c>
      <c r="T6228" s="19">
        <f>SUBTOTAL(9,T6226:T6227)</f>
        <v>0</v>
      </c>
    </row>
    <row r="6229" spans="1:20" outlineLevel="2" x14ac:dyDescent="0.35">
      <c r="C6229" s="11" t="s">
        <v>10474</v>
      </c>
      <c r="O6229" s="18"/>
      <c r="Q6229" s="19">
        <f>SUBTOTAL(9,Q6226:Q6227)</f>
        <v>58471.839999999997</v>
      </c>
      <c r="R6229" s="19">
        <f>SUBTOTAL(9,R6226:R6227)</f>
        <v>0</v>
      </c>
      <c r="S6229" s="19">
        <f>SUBTOTAL(9,S6226:S6227)</f>
        <v>58471.839999999997</v>
      </c>
      <c r="T6229" s="19">
        <f>SUBTOTAL(9,T6226:T6227)</f>
        <v>0</v>
      </c>
    </row>
    <row r="6230" spans="1:20" outlineLevel="4" x14ac:dyDescent="0.35">
      <c r="A6230" s="9" t="s">
        <v>1129</v>
      </c>
      <c r="B6230" s="9" t="s">
        <v>1130</v>
      </c>
      <c r="C6230" s="12" t="s">
        <v>7052</v>
      </c>
      <c r="D6230" s="5" t="s">
        <v>7053</v>
      </c>
      <c r="E6230" s="9" t="s">
        <v>7053</v>
      </c>
      <c r="F6230" s="5" t="s">
        <v>4</v>
      </c>
      <c r="G6230" s="5" t="s">
        <v>1133</v>
      </c>
      <c r="H6230" s="5" t="s">
        <v>1135</v>
      </c>
      <c r="I6230" s="4" t="s">
        <v>1136</v>
      </c>
      <c r="J6230" s="5" t="s">
        <v>4</v>
      </c>
      <c r="K6230" s="5" t="s">
        <v>4</v>
      </c>
      <c r="L6230" s="5" t="s">
        <v>4</v>
      </c>
      <c r="M6230" s="5" t="s">
        <v>5</v>
      </c>
      <c r="N6230" s="5" t="s">
        <v>7054</v>
      </c>
      <c r="O6230" s="18">
        <v>44467</v>
      </c>
      <c r="P6230" s="5" t="s">
        <v>7</v>
      </c>
      <c r="Q6230" s="19">
        <v>23831.87</v>
      </c>
      <c r="R6230" s="19">
        <v>0</v>
      </c>
      <c r="S6230" s="19">
        <v>23831.87</v>
      </c>
      <c r="T6230" s="19">
        <v>0</v>
      </c>
    </row>
    <row r="6231" spans="1:20" outlineLevel="4" x14ac:dyDescent="0.35">
      <c r="A6231" s="9" t="s">
        <v>1129</v>
      </c>
      <c r="B6231" s="9" t="s">
        <v>1130</v>
      </c>
      <c r="C6231" s="12" t="s">
        <v>7052</v>
      </c>
      <c r="D6231" s="5" t="s">
        <v>7053</v>
      </c>
      <c r="E6231" s="9" t="s">
        <v>7053</v>
      </c>
      <c r="F6231" s="5" t="s">
        <v>4</v>
      </c>
      <c r="G6231" s="5" t="s">
        <v>1133</v>
      </c>
      <c r="H6231" s="5" t="s">
        <v>1135</v>
      </c>
      <c r="I6231" s="4" t="s">
        <v>1136</v>
      </c>
      <c r="J6231" s="5" t="s">
        <v>4</v>
      </c>
      <c r="K6231" s="5" t="s">
        <v>4</v>
      </c>
      <c r="L6231" s="5" t="s">
        <v>4</v>
      </c>
      <c r="M6231" s="5" t="s">
        <v>5</v>
      </c>
      <c r="N6231" s="5" t="s">
        <v>7055</v>
      </c>
      <c r="O6231" s="18">
        <v>44558</v>
      </c>
      <c r="P6231" s="5" t="s">
        <v>7</v>
      </c>
      <c r="Q6231" s="19">
        <v>33549.11</v>
      </c>
      <c r="R6231" s="19">
        <v>0</v>
      </c>
      <c r="S6231" s="19">
        <v>33549.11</v>
      </c>
      <c r="T6231" s="19">
        <v>0</v>
      </c>
    </row>
    <row r="6232" spans="1:20" outlineLevel="3" x14ac:dyDescent="0.35">
      <c r="H6232" s="1" t="s">
        <v>11125</v>
      </c>
      <c r="O6232" s="18"/>
      <c r="Q6232" s="19">
        <f>SUBTOTAL(9,Q6230:Q6231)</f>
        <v>57380.979999999996</v>
      </c>
      <c r="R6232" s="19">
        <f>SUBTOTAL(9,R6230:R6231)</f>
        <v>0</v>
      </c>
      <c r="S6232" s="19">
        <f>SUBTOTAL(9,S6230:S6231)</f>
        <v>57380.979999999996</v>
      </c>
      <c r="T6232" s="19">
        <f>SUBTOTAL(9,T6230:T6231)</f>
        <v>0</v>
      </c>
    </row>
    <row r="6233" spans="1:20" ht="29" outlineLevel="4" x14ac:dyDescent="0.35">
      <c r="A6233" s="9" t="s">
        <v>97</v>
      </c>
      <c r="B6233" s="9" t="s">
        <v>98</v>
      </c>
      <c r="C6233" s="12" t="s">
        <v>7052</v>
      </c>
      <c r="D6233" s="5" t="s">
        <v>7056</v>
      </c>
      <c r="E6233" s="9" t="s">
        <v>7056</v>
      </c>
      <c r="F6233" s="5" t="s">
        <v>12477</v>
      </c>
      <c r="G6233" s="5" t="s">
        <v>4</v>
      </c>
      <c r="H6233" s="5" t="s">
        <v>7058</v>
      </c>
      <c r="I6233" s="4" t="s">
        <v>7059</v>
      </c>
      <c r="J6233" s="5" t="s">
        <v>4</v>
      </c>
      <c r="K6233" s="5" t="s">
        <v>4</v>
      </c>
      <c r="L6233" s="5" t="s">
        <v>4</v>
      </c>
      <c r="M6233" s="5" t="s">
        <v>5</v>
      </c>
      <c r="N6233" s="5" t="s">
        <v>7057</v>
      </c>
      <c r="O6233" s="18">
        <v>44655</v>
      </c>
      <c r="P6233" s="5" t="s">
        <v>7</v>
      </c>
      <c r="Q6233" s="19">
        <v>14334.76</v>
      </c>
      <c r="R6233" s="19">
        <v>14334.76</v>
      </c>
      <c r="S6233" s="19">
        <v>0</v>
      </c>
      <c r="T6233" s="19">
        <v>0</v>
      </c>
    </row>
    <row r="6234" spans="1:20" outlineLevel="3" x14ac:dyDescent="0.35">
      <c r="H6234" s="1" t="s">
        <v>12066</v>
      </c>
      <c r="O6234" s="18"/>
      <c r="Q6234" s="19">
        <f>SUBTOTAL(9,Q6233:Q6233)</f>
        <v>14334.76</v>
      </c>
      <c r="R6234" s="19">
        <f>SUBTOTAL(9,R6233:R6233)</f>
        <v>14334.76</v>
      </c>
      <c r="S6234" s="19">
        <f>SUBTOTAL(9,S6233:S6233)</f>
        <v>0</v>
      </c>
      <c r="T6234" s="19">
        <f>SUBTOTAL(9,T6233:T6233)</f>
        <v>0</v>
      </c>
    </row>
    <row r="6235" spans="1:20" outlineLevel="2" x14ac:dyDescent="0.35">
      <c r="C6235" s="11" t="s">
        <v>10475</v>
      </c>
      <c r="O6235" s="18"/>
      <c r="Q6235" s="19">
        <f>SUBTOTAL(9,Q6230:Q6233)</f>
        <v>71715.739999999991</v>
      </c>
      <c r="R6235" s="19">
        <f>SUBTOTAL(9,R6230:R6233)</f>
        <v>14334.76</v>
      </c>
      <c r="S6235" s="19">
        <f>SUBTOTAL(9,S6230:S6233)</f>
        <v>57380.979999999996</v>
      </c>
      <c r="T6235" s="19">
        <f>SUBTOTAL(9,T6230:T6233)</f>
        <v>0</v>
      </c>
    </row>
    <row r="6236" spans="1:20" outlineLevel="4" x14ac:dyDescent="0.35">
      <c r="A6236" s="9" t="s">
        <v>1129</v>
      </c>
      <c r="B6236" s="9" t="s">
        <v>1130</v>
      </c>
      <c r="C6236" s="12" t="s">
        <v>7060</v>
      </c>
      <c r="D6236" s="5" t="s">
        <v>7061</v>
      </c>
      <c r="E6236" s="9" t="s">
        <v>7061</v>
      </c>
      <c r="F6236" s="5" t="s">
        <v>4</v>
      </c>
      <c r="G6236" s="5" t="s">
        <v>1133</v>
      </c>
      <c r="H6236" s="5" t="s">
        <v>1135</v>
      </c>
      <c r="I6236" s="4" t="s">
        <v>1136</v>
      </c>
      <c r="J6236" s="5" t="s">
        <v>4</v>
      </c>
      <c r="K6236" s="5" t="s">
        <v>4</v>
      </c>
      <c r="L6236" s="5" t="s">
        <v>4</v>
      </c>
      <c r="M6236" s="5" t="s">
        <v>5</v>
      </c>
      <c r="N6236" s="5" t="s">
        <v>7062</v>
      </c>
      <c r="O6236" s="18">
        <v>44467</v>
      </c>
      <c r="P6236" s="5" t="s">
        <v>7</v>
      </c>
      <c r="Q6236" s="19">
        <v>52518.73</v>
      </c>
      <c r="R6236" s="19">
        <v>0</v>
      </c>
      <c r="S6236" s="19">
        <v>52518.73</v>
      </c>
      <c r="T6236" s="19">
        <v>0</v>
      </c>
    </row>
    <row r="6237" spans="1:20" outlineLevel="4" x14ac:dyDescent="0.35">
      <c r="A6237" s="9" t="s">
        <v>1129</v>
      </c>
      <c r="B6237" s="9" t="s">
        <v>1130</v>
      </c>
      <c r="C6237" s="12" t="s">
        <v>7060</v>
      </c>
      <c r="D6237" s="5" t="s">
        <v>7061</v>
      </c>
      <c r="E6237" s="9" t="s">
        <v>7061</v>
      </c>
      <c r="F6237" s="5" t="s">
        <v>4</v>
      </c>
      <c r="G6237" s="5" t="s">
        <v>1133</v>
      </c>
      <c r="H6237" s="5" t="s">
        <v>1135</v>
      </c>
      <c r="I6237" s="4" t="s">
        <v>1136</v>
      </c>
      <c r="J6237" s="5" t="s">
        <v>4</v>
      </c>
      <c r="K6237" s="5" t="s">
        <v>4</v>
      </c>
      <c r="L6237" s="5" t="s">
        <v>4</v>
      </c>
      <c r="M6237" s="5" t="s">
        <v>5</v>
      </c>
      <c r="N6237" s="5" t="s">
        <v>7063</v>
      </c>
      <c r="O6237" s="18">
        <v>44558</v>
      </c>
      <c r="P6237" s="5" t="s">
        <v>7</v>
      </c>
      <c r="Q6237" s="19">
        <v>71460.429999999993</v>
      </c>
      <c r="R6237" s="19">
        <v>0</v>
      </c>
      <c r="S6237" s="19">
        <v>71460.429999999993</v>
      </c>
      <c r="T6237" s="19">
        <v>0</v>
      </c>
    </row>
    <row r="6238" spans="1:20" outlineLevel="3" x14ac:dyDescent="0.35">
      <c r="H6238" s="1" t="s">
        <v>11125</v>
      </c>
      <c r="O6238" s="18"/>
      <c r="Q6238" s="19">
        <f>SUBTOTAL(9,Q6236:Q6237)</f>
        <v>123979.16</v>
      </c>
      <c r="R6238" s="19">
        <f>SUBTOTAL(9,R6236:R6237)</f>
        <v>0</v>
      </c>
      <c r="S6238" s="19">
        <f>SUBTOTAL(9,S6236:S6237)</f>
        <v>123979.16</v>
      </c>
      <c r="T6238" s="19">
        <f>SUBTOTAL(9,T6236:T6237)</f>
        <v>0</v>
      </c>
    </row>
    <row r="6239" spans="1:20" outlineLevel="2" x14ac:dyDescent="0.35">
      <c r="C6239" s="11" t="s">
        <v>10476</v>
      </c>
      <c r="O6239" s="18"/>
      <c r="Q6239" s="19">
        <f>SUBTOTAL(9,Q6236:Q6237)</f>
        <v>123979.16</v>
      </c>
      <c r="R6239" s="19">
        <f>SUBTOTAL(9,R6236:R6237)</f>
        <v>0</v>
      </c>
      <c r="S6239" s="19">
        <f>SUBTOTAL(9,S6236:S6237)</f>
        <v>123979.16</v>
      </c>
      <c r="T6239" s="19">
        <f>SUBTOTAL(9,T6236:T6237)</f>
        <v>0</v>
      </c>
    </row>
    <row r="6240" spans="1:20" outlineLevel="4" x14ac:dyDescent="0.35">
      <c r="A6240" s="9" t="s">
        <v>1129</v>
      </c>
      <c r="B6240" s="9" t="s">
        <v>1130</v>
      </c>
      <c r="C6240" s="12" t="s">
        <v>7064</v>
      </c>
      <c r="D6240" s="5" t="s">
        <v>7065</v>
      </c>
      <c r="E6240" s="9" t="s">
        <v>7065</v>
      </c>
      <c r="F6240" s="5" t="s">
        <v>4</v>
      </c>
      <c r="G6240" s="5" t="s">
        <v>1133</v>
      </c>
      <c r="H6240" s="5" t="s">
        <v>1135</v>
      </c>
      <c r="I6240" s="4" t="s">
        <v>1136</v>
      </c>
      <c r="J6240" s="5" t="s">
        <v>4</v>
      </c>
      <c r="K6240" s="5" t="s">
        <v>4</v>
      </c>
      <c r="L6240" s="5" t="s">
        <v>4</v>
      </c>
      <c r="M6240" s="5" t="s">
        <v>5</v>
      </c>
      <c r="N6240" s="5" t="s">
        <v>7066</v>
      </c>
      <c r="O6240" s="18">
        <v>44467</v>
      </c>
      <c r="P6240" s="5" t="s">
        <v>7</v>
      </c>
      <c r="Q6240" s="19">
        <v>33370.300000000003</v>
      </c>
      <c r="R6240" s="19">
        <v>0</v>
      </c>
      <c r="S6240" s="19">
        <v>33370.300000000003</v>
      </c>
      <c r="T6240" s="19">
        <v>0</v>
      </c>
    </row>
    <row r="6241" spans="1:20" outlineLevel="4" x14ac:dyDescent="0.35">
      <c r="A6241" s="9" t="s">
        <v>1129</v>
      </c>
      <c r="B6241" s="9" t="s">
        <v>1130</v>
      </c>
      <c r="C6241" s="12" t="s">
        <v>7064</v>
      </c>
      <c r="D6241" s="5" t="s">
        <v>7065</v>
      </c>
      <c r="E6241" s="9" t="s">
        <v>7065</v>
      </c>
      <c r="F6241" s="5" t="s">
        <v>4</v>
      </c>
      <c r="G6241" s="5" t="s">
        <v>1133</v>
      </c>
      <c r="H6241" s="5" t="s">
        <v>1135</v>
      </c>
      <c r="I6241" s="4" t="s">
        <v>1136</v>
      </c>
      <c r="J6241" s="5" t="s">
        <v>4</v>
      </c>
      <c r="K6241" s="5" t="s">
        <v>4</v>
      </c>
      <c r="L6241" s="5" t="s">
        <v>4</v>
      </c>
      <c r="M6241" s="5" t="s">
        <v>5</v>
      </c>
      <c r="N6241" s="5" t="s">
        <v>7067</v>
      </c>
      <c r="O6241" s="18">
        <v>44558</v>
      </c>
      <c r="P6241" s="5" t="s">
        <v>7</v>
      </c>
      <c r="Q6241" s="19">
        <v>46492.38</v>
      </c>
      <c r="R6241" s="19">
        <v>0</v>
      </c>
      <c r="S6241" s="19">
        <v>46492.38</v>
      </c>
      <c r="T6241" s="19">
        <v>0</v>
      </c>
    </row>
    <row r="6242" spans="1:20" outlineLevel="3" x14ac:dyDescent="0.35">
      <c r="H6242" s="1" t="s">
        <v>11125</v>
      </c>
      <c r="O6242" s="18"/>
      <c r="Q6242" s="19">
        <f>SUBTOTAL(9,Q6240:Q6241)</f>
        <v>79862.679999999993</v>
      </c>
      <c r="R6242" s="19">
        <f>SUBTOTAL(9,R6240:R6241)</f>
        <v>0</v>
      </c>
      <c r="S6242" s="19">
        <f>SUBTOTAL(9,S6240:S6241)</f>
        <v>79862.679999999993</v>
      </c>
      <c r="T6242" s="19">
        <f>SUBTOTAL(9,T6240:T6241)</f>
        <v>0</v>
      </c>
    </row>
    <row r="6243" spans="1:20" outlineLevel="2" x14ac:dyDescent="0.35">
      <c r="C6243" s="11" t="s">
        <v>10477</v>
      </c>
      <c r="O6243" s="18"/>
      <c r="Q6243" s="19">
        <f>SUBTOTAL(9,Q6240:Q6241)</f>
        <v>79862.679999999993</v>
      </c>
      <c r="R6243" s="19">
        <f>SUBTOTAL(9,R6240:R6241)</f>
        <v>0</v>
      </c>
      <c r="S6243" s="19">
        <f>SUBTOTAL(9,S6240:S6241)</f>
        <v>79862.679999999993</v>
      </c>
      <c r="T6243" s="19">
        <f>SUBTOTAL(9,T6240:T6241)</f>
        <v>0</v>
      </c>
    </row>
    <row r="6244" spans="1:20" outlineLevel="4" x14ac:dyDescent="0.35">
      <c r="A6244" s="9" t="s">
        <v>1129</v>
      </c>
      <c r="B6244" s="9" t="s">
        <v>1130</v>
      </c>
      <c r="C6244" s="12" t="s">
        <v>7068</v>
      </c>
      <c r="D6244" s="5" t="s">
        <v>7069</v>
      </c>
      <c r="E6244" s="9" t="s">
        <v>7069</v>
      </c>
      <c r="F6244" s="5" t="s">
        <v>4</v>
      </c>
      <c r="G6244" s="5" t="s">
        <v>1133</v>
      </c>
      <c r="H6244" s="5" t="s">
        <v>1135</v>
      </c>
      <c r="I6244" s="4" t="s">
        <v>1136</v>
      </c>
      <c r="J6244" s="5" t="s">
        <v>4</v>
      </c>
      <c r="K6244" s="5" t="s">
        <v>4</v>
      </c>
      <c r="L6244" s="5" t="s">
        <v>4</v>
      </c>
      <c r="M6244" s="5" t="s">
        <v>5</v>
      </c>
      <c r="N6244" s="5" t="s">
        <v>7070</v>
      </c>
      <c r="O6244" s="18">
        <v>44467</v>
      </c>
      <c r="P6244" s="5" t="s">
        <v>7</v>
      </c>
      <c r="Q6244" s="19">
        <v>3309.43</v>
      </c>
      <c r="R6244" s="19">
        <v>0</v>
      </c>
      <c r="S6244" s="19">
        <v>3309.43</v>
      </c>
      <c r="T6244" s="19">
        <v>0</v>
      </c>
    </row>
    <row r="6245" spans="1:20" outlineLevel="4" x14ac:dyDescent="0.35">
      <c r="A6245" s="9" t="s">
        <v>1129</v>
      </c>
      <c r="B6245" s="9" t="s">
        <v>1130</v>
      </c>
      <c r="C6245" s="12" t="s">
        <v>7068</v>
      </c>
      <c r="D6245" s="5" t="s">
        <v>7069</v>
      </c>
      <c r="E6245" s="9" t="s">
        <v>7069</v>
      </c>
      <c r="F6245" s="5" t="s">
        <v>4</v>
      </c>
      <c r="G6245" s="5" t="s">
        <v>1133</v>
      </c>
      <c r="H6245" s="5" t="s">
        <v>1135</v>
      </c>
      <c r="I6245" s="4" t="s">
        <v>1136</v>
      </c>
      <c r="J6245" s="5" t="s">
        <v>4</v>
      </c>
      <c r="K6245" s="5" t="s">
        <v>4</v>
      </c>
      <c r="L6245" s="5" t="s">
        <v>4</v>
      </c>
      <c r="M6245" s="5" t="s">
        <v>5</v>
      </c>
      <c r="N6245" s="5" t="s">
        <v>7071</v>
      </c>
      <c r="O6245" s="18">
        <v>44558</v>
      </c>
      <c r="P6245" s="5" t="s">
        <v>7</v>
      </c>
      <c r="Q6245" s="19">
        <v>4813.46</v>
      </c>
      <c r="R6245" s="19">
        <v>0</v>
      </c>
      <c r="S6245" s="19">
        <v>4813.46</v>
      </c>
      <c r="T6245" s="19">
        <v>0</v>
      </c>
    </row>
    <row r="6246" spans="1:20" outlineLevel="3" x14ac:dyDescent="0.35">
      <c r="H6246" s="1" t="s">
        <v>11125</v>
      </c>
      <c r="O6246" s="18"/>
      <c r="Q6246" s="19">
        <f>SUBTOTAL(9,Q6244:Q6245)</f>
        <v>8122.8899999999994</v>
      </c>
      <c r="R6246" s="19">
        <f>SUBTOTAL(9,R6244:R6245)</f>
        <v>0</v>
      </c>
      <c r="S6246" s="19">
        <f>SUBTOTAL(9,S6244:S6245)</f>
        <v>8122.8899999999994</v>
      </c>
      <c r="T6246" s="19">
        <f>SUBTOTAL(9,T6244:T6245)</f>
        <v>0</v>
      </c>
    </row>
    <row r="6247" spans="1:20" outlineLevel="2" x14ac:dyDescent="0.35">
      <c r="C6247" s="11" t="s">
        <v>10478</v>
      </c>
      <c r="O6247" s="18"/>
      <c r="Q6247" s="19">
        <f>SUBTOTAL(9,Q6244:Q6245)</f>
        <v>8122.8899999999994</v>
      </c>
      <c r="R6247" s="19">
        <f>SUBTOTAL(9,R6244:R6245)</f>
        <v>0</v>
      </c>
      <c r="S6247" s="19">
        <f>SUBTOTAL(9,S6244:S6245)</f>
        <v>8122.8899999999994</v>
      </c>
      <c r="T6247" s="19">
        <f>SUBTOTAL(9,T6244:T6245)</f>
        <v>0</v>
      </c>
    </row>
    <row r="6248" spans="1:20" outlineLevel="4" x14ac:dyDescent="0.35">
      <c r="A6248" s="9" t="s">
        <v>1129</v>
      </c>
      <c r="B6248" s="9" t="s">
        <v>1130</v>
      </c>
      <c r="C6248" s="12" t="s">
        <v>7072</v>
      </c>
      <c r="D6248" s="5" t="s">
        <v>7073</v>
      </c>
      <c r="E6248" s="9" t="s">
        <v>7073</v>
      </c>
      <c r="F6248" s="5" t="s">
        <v>4</v>
      </c>
      <c r="G6248" s="5" t="s">
        <v>1133</v>
      </c>
      <c r="H6248" s="5" t="s">
        <v>1135</v>
      </c>
      <c r="I6248" s="4" t="s">
        <v>1136</v>
      </c>
      <c r="J6248" s="5" t="s">
        <v>4</v>
      </c>
      <c r="K6248" s="5" t="s">
        <v>4</v>
      </c>
      <c r="L6248" s="5" t="s">
        <v>4</v>
      </c>
      <c r="M6248" s="5" t="s">
        <v>5</v>
      </c>
      <c r="N6248" s="5" t="s">
        <v>7074</v>
      </c>
      <c r="O6248" s="18">
        <v>44467</v>
      </c>
      <c r="P6248" s="5" t="s">
        <v>7</v>
      </c>
      <c r="Q6248" s="19">
        <v>21833.93</v>
      </c>
      <c r="R6248" s="19">
        <v>0</v>
      </c>
      <c r="S6248" s="19">
        <v>21833.93</v>
      </c>
      <c r="T6248" s="19">
        <v>0</v>
      </c>
    </row>
    <row r="6249" spans="1:20" outlineLevel="4" x14ac:dyDescent="0.35">
      <c r="A6249" s="9" t="s">
        <v>1129</v>
      </c>
      <c r="B6249" s="9" t="s">
        <v>1130</v>
      </c>
      <c r="C6249" s="12" t="s">
        <v>7072</v>
      </c>
      <c r="D6249" s="5" t="s">
        <v>7073</v>
      </c>
      <c r="E6249" s="9" t="s">
        <v>7073</v>
      </c>
      <c r="F6249" s="5" t="s">
        <v>4</v>
      </c>
      <c r="G6249" s="5" t="s">
        <v>1133</v>
      </c>
      <c r="H6249" s="5" t="s">
        <v>1135</v>
      </c>
      <c r="I6249" s="4" t="s">
        <v>1136</v>
      </c>
      <c r="J6249" s="5" t="s">
        <v>4</v>
      </c>
      <c r="K6249" s="5" t="s">
        <v>4</v>
      </c>
      <c r="L6249" s="5" t="s">
        <v>4</v>
      </c>
      <c r="M6249" s="5" t="s">
        <v>5</v>
      </c>
      <c r="N6249" s="5" t="s">
        <v>7075</v>
      </c>
      <c r="O6249" s="18">
        <v>44558</v>
      </c>
      <c r="P6249" s="5" t="s">
        <v>7</v>
      </c>
      <c r="Q6249" s="19">
        <v>29170.43</v>
      </c>
      <c r="R6249" s="19">
        <v>0</v>
      </c>
      <c r="S6249" s="19">
        <v>29170.43</v>
      </c>
      <c r="T6249" s="19">
        <v>0</v>
      </c>
    </row>
    <row r="6250" spans="1:20" outlineLevel="3" x14ac:dyDescent="0.35">
      <c r="H6250" s="1" t="s">
        <v>11125</v>
      </c>
      <c r="O6250" s="18"/>
      <c r="Q6250" s="19">
        <f>SUBTOTAL(9,Q6248:Q6249)</f>
        <v>51004.36</v>
      </c>
      <c r="R6250" s="19">
        <f>SUBTOTAL(9,R6248:R6249)</f>
        <v>0</v>
      </c>
      <c r="S6250" s="19">
        <f>SUBTOTAL(9,S6248:S6249)</f>
        <v>51004.36</v>
      </c>
      <c r="T6250" s="19">
        <f>SUBTOTAL(9,T6248:T6249)</f>
        <v>0</v>
      </c>
    </row>
    <row r="6251" spans="1:20" outlineLevel="2" x14ac:dyDescent="0.35">
      <c r="C6251" s="11" t="s">
        <v>10479</v>
      </c>
      <c r="O6251" s="18"/>
      <c r="Q6251" s="19">
        <f>SUBTOTAL(9,Q6248:Q6249)</f>
        <v>51004.36</v>
      </c>
      <c r="R6251" s="19">
        <f>SUBTOTAL(9,R6248:R6249)</f>
        <v>0</v>
      </c>
      <c r="S6251" s="19">
        <f>SUBTOTAL(9,S6248:S6249)</f>
        <v>51004.36</v>
      </c>
      <c r="T6251" s="19">
        <f>SUBTOTAL(9,T6248:T6249)</f>
        <v>0</v>
      </c>
    </row>
    <row r="6252" spans="1:20" outlineLevel="4" x14ac:dyDescent="0.35">
      <c r="A6252" s="9" t="s">
        <v>1129</v>
      </c>
      <c r="B6252" s="9" t="s">
        <v>1130</v>
      </c>
      <c r="C6252" s="12" t="s">
        <v>7076</v>
      </c>
      <c r="D6252" s="5" t="s">
        <v>7077</v>
      </c>
      <c r="E6252" s="9" t="s">
        <v>7077</v>
      </c>
      <c r="F6252" s="5" t="s">
        <v>4</v>
      </c>
      <c r="G6252" s="5" t="s">
        <v>1133</v>
      </c>
      <c r="H6252" s="5" t="s">
        <v>1135</v>
      </c>
      <c r="I6252" s="4" t="s">
        <v>1136</v>
      </c>
      <c r="J6252" s="5" t="s">
        <v>4</v>
      </c>
      <c r="K6252" s="5" t="s">
        <v>4</v>
      </c>
      <c r="L6252" s="5" t="s">
        <v>4</v>
      </c>
      <c r="M6252" s="5" t="s">
        <v>5</v>
      </c>
      <c r="N6252" s="5" t="s">
        <v>7078</v>
      </c>
      <c r="O6252" s="18">
        <v>44467</v>
      </c>
      <c r="P6252" s="5" t="s">
        <v>7</v>
      </c>
      <c r="Q6252" s="19">
        <v>18596.39</v>
      </c>
      <c r="R6252" s="19">
        <v>0</v>
      </c>
      <c r="S6252" s="19">
        <v>18596.39</v>
      </c>
      <c r="T6252" s="19">
        <v>0</v>
      </c>
    </row>
    <row r="6253" spans="1:20" outlineLevel="4" x14ac:dyDescent="0.35">
      <c r="A6253" s="9" t="s">
        <v>1129</v>
      </c>
      <c r="B6253" s="9" t="s">
        <v>1130</v>
      </c>
      <c r="C6253" s="12" t="s">
        <v>7076</v>
      </c>
      <c r="D6253" s="5" t="s">
        <v>7077</v>
      </c>
      <c r="E6253" s="9" t="s">
        <v>7077</v>
      </c>
      <c r="F6253" s="5" t="s">
        <v>4</v>
      </c>
      <c r="G6253" s="5" t="s">
        <v>1133</v>
      </c>
      <c r="H6253" s="5" t="s">
        <v>1135</v>
      </c>
      <c r="I6253" s="4" t="s">
        <v>1136</v>
      </c>
      <c r="J6253" s="5" t="s">
        <v>4</v>
      </c>
      <c r="K6253" s="5" t="s">
        <v>4</v>
      </c>
      <c r="L6253" s="5" t="s">
        <v>4</v>
      </c>
      <c r="M6253" s="5" t="s">
        <v>5</v>
      </c>
      <c r="N6253" s="5" t="s">
        <v>7079</v>
      </c>
      <c r="O6253" s="18">
        <v>44558</v>
      </c>
      <c r="P6253" s="5" t="s">
        <v>7</v>
      </c>
      <c r="Q6253" s="19">
        <v>24730.94</v>
      </c>
      <c r="R6253" s="19">
        <v>0</v>
      </c>
      <c r="S6253" s="19">
        <v>24730.94</v>
      </c>
      <c r="T6253" s="19">
        <v>0</v>
      </c>
    </row>
    <row r="6254" spans="1:20" outlineLevel="3" x14ac:dyDescent="0.35">
      <c r="H6254" s="1" t="s">
        <v>11125</v>
      </c>
      <c r="O6254" s="18"/>
      <c r="Q6254" s="19">
        <f>SUBTOTAL(9,Q6252:Q6253)</f>
        <v>43327.33</v>
      </c>
      <c r="R6254" s="19">
        <f>SUBTOTAL(9,R6252:R6253)</f>
        <v>0</v>
      </c>
      <c r="S6254" s="19">
        <f>SUBTOTAL(9,S6252:S6253)</f>
        <v>43327.33</v>
      </c>
      <c r="T6254" s="19">
        <f>SUBTOTAL(9,T6252:T6253)</f>
        <v>0</v>
      </c>
    </row>
    <row r="6255" spans="1:20" outlineLevel="2" x14ac:dyDescent="0.35">
      <c r="C6255" s="11" t="s">
        <v>10480</v>
      </c>
      <c r="O6255" s="18"/>
      <c r="Q6255" s="19">
        <f>SUBTOTAL(9,Q6252:Q6253)</f>
        <v>43327.33</v>
      </c>
      <c r="R6255" s="19">
        <f>SUBTOTAL(9,R6252:R6253)</f>
        <v>0</v>
      </c>
      <c r="S6255" s="19">
        <f>SUBTOTAL(9,S6252:S6253)</f>
        <v>43327.33</v>
      </c>
      <c r="T6255" s="19">
        <f>SUBTOTAL(9,T6252:T6253)</f>
        <v>0</v>
      </c>
    </row>
    <row r="6256" spans="1:20" outlineLevel="4" x14ac:dyDescent="0.35">
      <c r="A6256" s="9" t="s">
        <v>1129</v>
      </c>
      <c r="B6256" s="9" t="s">
        <v>1130</v>
      </c>
      <c r="C6256" s="12" t="s">
        <v>7080</v>
      </c>
      <c r="D6256" s="5" t="s">
        <v>7081</v>
      </c>
      <c r="E6256" s="9" t="s">
        <v>7081</v>
      </c>
      <c r="F6256" s="5" t="s">
        <v>4</v>
      </c>
      <c r="G6256" s="5" t="s">
        <v>1133</v>
      </c>
      <c r="H6256" s="5" t="s">
        <v>1135</v>
      </c>
      <c r="I6256" s="4" t="s">
        <v>1136</v>
      </c>
      <c r="J6256" s="5" t="s">
        <v>4</v>
      </c>
      <c r="K6256" s="5" t="s">
        <v>4</v>
      </c>
      <c r="L6256" s="5" t="s">
        <v>4</v>
      </c>
      <c r="M6256" s="5" t="s">
        <v>5</v>
      </c>
      <c r="N6256" s="5" t="s">
        <v>7082</v>
      </c>
      <c r="O6256" s="18">
        <v>44467</v>
      </c>
      <c r="P6256" s="5" t="s">
        <v>7</v>
      </c>
      <c r="Q6256" s="19">
        <v>29374.54</v>
      </c>
      <c r="R6256" s="19">
        <v>0</v>
      </c>
      <c r="S6256" s="19">
        <v>29374.54</v>
      </c>
      <c r="T6256" s="19">
        <v>0</v>
      </c>
    </row>
    <row r="6257" spans="1:20" outlineLevel="4" x14ac:dyDescent="0.35">
      <c r="A6257" s="9" t="s">
        <v>1129</v>
      </c>
      <c r="B6257" s="9" t="s">
        <v>1130</v>
      </c>
      <c r="C6257" s="12" t="s">
        <v>7080</v>
      </c>
      <c r="D6257" s="5" t="s">
        <v>7081</v>
      </c>
      <c r="E6257" s="9" t="s">
        <v>7081</v>
      </c>
      <c r="F6257" s="5" t="s">
        <v>4</v>
      </c>
      <c r="G6257" s="5" t="s">
        <v>1133</v>
      </c>
      <c r="H6257" s="5" t="s">
        <v>1135</v>
      </c>
      <c r="I6257" s="4" t="s">
        <v>1136</v>
      </c>
      <c r="J6257" s="5" t="s">
        <v>4</v>
      </c>
      <c r="K6257" s="5" t="s">
        <v>4</v>
      </c>
      <c r="L6257" s="5" t="s">
        <v>4</v>
      </c>
      <c r="M6257" s="5" t="s">
        <v>5</v>
      </c>
      <c r="N6257" s="5" t="s">
        <v>7083</v>
      </c>
      <c r="O6257" s="18">
        <v>44558</v>
      </c>
      <c r="P6257" s="5" t="s">
        <v>7</v>
      </c>
      <c r="Q6257" s="19">
        <v>38446.959999999999</v>
      </c>
      <c r="R6257" s="19">
        <v>0</v>
      </c>
      <c r="S6257" s="19">
        <v>38446.959999999999</v>
      </c>
      <c r="T6257" s="19">
        <v>0</v>
      </c>
    </row>
    <row r="6258" spans="1:20" outlineLevel="3" x14ac:dyDescent="0.35">
      <c r="H6258" s="1" t="s">
        <v>11125</v>
      </c>
      <c r="O6258" s="18"/>
      <c r="Q6258" s="19">
        <f>SUBTOTAL(9,Q6256:Q6257)</f>
        <v>67821.5</v>
      </c>
      <c r="R6258" s="19">
        <f>SUBTOTAL(9,R6256:R6257)</f>
        <v>0</v>
      </c>
      <c r="S6258" s="19">
        <f>SUBTOTAL(9,S6256:S6257)</f>
        <v>67821.5</v>
      </c>
      <c r="T6258" s="19">
        <f>SUBTOTAL(9,T6256:T6257)</f>
        <v>0</v>
      </c>
    </row>
    <row r="6259" spans="1:20" outlineLevel="2" x14ac:dyDescent="0.35">
      <c r="C6259" s="11" t="s">
        <v>10481</v>
      </c>
      <c r="O6259" s="18"/>
      <c r="Q6259" s="19">
        <f>SUBTOTAL(9,Q6256:Q6257)</f>
        <v>67821.5</v>
      </c>
      <c r="R6259" s="19">
        <f>SUBTOTAL(9,R6256:R6257)</f>
        <v>0</v>
      </c>
      <c r="S6259" s="19">
        <f>SUBTOTAL(9,S6256:S6257)</f>
        <v>67821.5</v>
      </c>
      <c r="T6259" s="19">
        <f>SUBTOTAL(9,T6256:T6257)</f>
        <v>0</v>
      </c>
    </row>
    <row r="6260" spans="1:20" outlineLevel="4" x14ac:dyDescent="0.35">
      <c r="A6260" s="9" t="s">
        <v>1129</v>
      </c>
      <c r="B6260" s="9" t="s">
        <v>1130</v>
      </c>
      <c r="C6260" s="12" t="s">
        <v>7084</v>
      </c>
      <c r="D6260" s="5" t="s">
        <v>7085</v>
      </c>
      <c r="E6260" s="9" t="s">
        <v>7085</v>
      </c>
      <c r="F6260" s="5" t="s">
        <v>4</v>
      </c>
      <c r="G6260" s="5" t="s">
        <v>1133</v>
      </c>
      <c r="H6260" s="5" t="s">
        <v>1135</v>
      </c>
      <c r="I6260" s="4" t="s">
        <v>1136</v>
      </c>
      <c r="J6260" s="5" t="s">
        <v>4</v>
      </c>
      <c r="K6260" s="5" t="s">
        <v>4</v>
      </c>
      <c r="L6260" s="5" t="s">
        <v>4</v>
      </c>
      <c r="M6260" s="5" t="s">
        <v>5</v>
      </c>
      <c r="N6260" s="5" t="s">
        <v>7086</v>
      </c>
      <c r="O6260" s="18">
        <v>44467</v>
      </c>
      <c r="P6260" s="5" t="s">
        <v>7</v>
      </c>
      <c r="Q6260" s="19">
        <v>25638.22</v>
      </c>
      <c r="R6260" s="19">
        <v>0</v>
      </c>
      <c r="S6260" s="19">
        <v>25638.22</v>
      </c>
      <c r="T6260" s="19">
        <v>0</v>
      </c>
    </row>
    <row r="6261" spans="1:20" outlineLevel="4" x14ac:dyDescent="0.35">
      <c r="A6261" s="9" t="s">
        <v>1129</v>
      </c>
      <c r="B6261" s="9" t="s">
        <v>1130</v>
      </c>
      <c r="C6261" s="12" t="s">
        <v>7084</v>
      </c>
      <c r="D6261" s="5" t="s">
        <v>7085</v>
      </c>
      <c r="E6261" s="9" t="s">
        <v>7085</v>
      </c>
      <c r="F6261" s="5" t="s">
        <v>4</v>
      </c>
      <c r="G6261" s="5" t="s">
        <v>1133</v>
      </c>
      <c r="H6261" s="5" t="s">
        <v>1135</v>
      </c>
      <c r="I6261" s="4" t="s">
        <v>1136</v>
      </c>
      <c r="J6261" s="5" t="s">
        <v>4</v>
      </c>
      <c r="K6261" s="5" t="s">
        <v>4</v>
      </c>
      <c r="L6261" s="5" t="s">
        <v>4</v>
      </c>
      <c r="M6261" s="5" t="s">
        <v>5</v>
      </c>
      <c r="N6261" s="5" t="s">
        <v>7087</v>
      </c>
      <c r="O6261" s="18">
        <v>44558</v>
      </c>
      <c r="P6261" s="5" t="s">
        <v>7</v>
      </c>
      <c r="Q6261" s="19">
        <v>34691.42</v>
      </c>
      <c r="R6261" s="19">
        <v>0</v>
      </c>
      <c r="S6261" s="19">
        <v>34691.42</v>
      </c>
      <c r="T6261" s="19">
        <v>0</v>
      </c>
    </row>
    <row r="6262" spans="1:20" outlineLevel="3" x14ac:dyDescent="0.35">
      <c r="H6262" s="1" t="s">
        <v>11125</v>
      </c>
      <c r="O6262" s="18"/>
      <c r="Q6262" s="19">
        <f>SUBTOTAL(9,Q6260:Q6261)</f>
        <v>60329.64</v>
      </c>
      <c r="R6262" s="19">
        <f>SUBTOTAL(9,R6260:R6261)</f>
        <v>0</v>
      </c>
      <c r="S6262" s="19">
        <f>SUBTOTAL(9,S6260:S6261)</f>
        <v>60329.64</v>
      </c>
      <c r="T6262" s="19">
        <f>SUBTOTAL(9,T6260:T6261)</f>
        <v>0</v>
      </c>
    </row>
    <row r="6263" spans="1:20" ht="29" outlineLevel="4" x14ac:dyDescent="0.35">
      <c r="A6263" s="9" t="s">
        <v>526</v>
      </c>
      <c r="B6263" s="9" t="s">
        <v>527</v>
      </c>
      <c r="C6263" s="12" t="s">
        <v>7084</v>
      </c>
      <c r="D6263" s="5" t="s">
        <v>7085</v>
      </c>
      <c r="E6263" s="9" t="s">
        <v>7088</v>
      </c>
      <c r="F6263" s="5" t="s">
        <v>566</v>
      </c>
      <c r="G6263" s="5" t="s">
        <v>4</v>
      </c>
      <c r="H6263" s="5" t="s">
        <v>7091</v>
      </c>
      <c r="I6263" s="4" t="s">
        <v>7092</v>
      </c>
      <c r="J6263" s="5" t="s">
        <v>4</v>
      </c>
      <c r="K6263" s="5" t="s">
        <v>4</v>
      </c>
      <c r="L6263" s="5" t="s">
        <v>4</v>
      </c>
      <c r="M6263" s="5" t="s">
        <v>5</v>
      </c>
      <c r="N6263" s="5" t="s">
        <v>7089</v>
      </c>
      <c r="O6263" s="18">
        <v>44532</v>
      </c>
      <c r="P6263" s="5" t="s">
        <v>7090</v>
      </c>
      <c r="Q6263" s="19">
        <v>8217</v>
      </c>
      <c r="R6263" s="19">
        <v>8217</v>
      </c>
      <c r="S6263" s="19">
        <v>0</v>
      </c>
      <c r="T6263" s="19">
        <v>0</v>
      </c>
    </row>
    <row r="6264" spans="1:20" outlineLevel="3" x14ac:dyDescent="0.35">
      <c r="H6264" s="1" t="s">
        <v>12067</v>
      </c>
      <c r="O6264" s="18"/>
      <c r="Q6264" s="19">
        <f>SUBTOTAL(9,Q6263:Q6263)</f>
        <v>8217</v>
      </c>
      <c r="R6264" s="19">
        <f>SUBTOTAL(9,R6263:R6263)</f>
        <v>8217</v>
      </c>
      <c r="S6264" s="19">
        <f>SUBTOTAL(9,S6263:S6263)</f>
        <v>0</v>
      </c>
      <c r="T6264" s="19">
        <f>SUBTOTAL(9,T6263:T6263)</f>
        <v>0</v>
      </c>
    </row>
    <row r="6265" spans="1:20" outlineLevel="2" x14ac:dyDescent="0.35">
      <c r="C6265" s="11" t="s">
        <v>10482</v>
      </c>
      <c r="O6265" s="18"/>
      <c r="Q6265" s="19">
        <f>SUBTOTAL(9,Q6260:Q6263)</f>
        <v>68546.64</v>
      </c>
      <c r="R6265" s="19">
        <f>SUBTOTAL(9,R6260:R6263)</f>
        <v>8217</v>
      </c>
      <c r="S6265" s="19">
        <f>SUBTOTAL(9,S6260:S6263)</f>
        <v>60329.64</v>
      </c>
      <c r="T6265" s="19">
        <f>SUBTOTAL(9,T6260:T6263)</f>
        <v>0</v>
      </c>
    </row>
    <row r="6266" spans="1:20" outlineLevel="4" x14ac:dyDescent="0.35">
      <c r="A6266" s="9" t="s">
        <v>1129</v>
      </c>
      <c r="B6266" s="9" t="s">
        <v>1130</v>
      </c>
      <c r="C6266" s="12" t="s">
        <v>7093</v>
      </c>
      <c r="D6266" s="5" t="s">
        <v>7094</v>
      </c>
      <c r="E6266" s="9" t="s">
        <v>7094</v>
      </c>
      <c r="F6266" s="5" t="s">
        <v>4</v>
      </c>
      <c r="G6266" s="5" t="s">
        <v>1133</v>
      </c>
      <c r="H6266" s="5" t="s">
        <v>1135</v>
      </c>
      <c r="I6266" s="4" t="s">
        <v>1136</v>
      </c>
      <c r="J6266" s="5" t="s">
        <v>4</v>
      </c>
      <c r="K6266" s="5" t="s">
        <v>4</v>
      </c>
      <c r="L6266" s="5" t="s">
        <v>4</v>
      </c>
      <c r="M6266" s="5" t="s">
        <v>5</v>
      </c>
      <c r="N6266" s="5" t="s">
        <v>7095</v>
      </c>
      <c r="O6266" s="18">
        <v>44467</v>
      </c>
      <c r="P6266" s="5" t="s">
        <v>7</v>
      </c>
      <c r="Q6266" s="19">
        <v>8914.59</v>
      </c>
      <c r="R6266" s="19">
        <v>0</v>
      </c>
      <c r="S6266" s="19">
        <v>8914.59</v>
      </c>
      <c r="T6266" s="19">
        <v>0</v>
      </c>
    </row>
    <row r="6267" spans="1:20" outlineLevel="4" x14ac:dyDescent="0.35">
      <c r="A6267" s="9" t="s">
        <v>1129</v>
      </c>
      <c r="B6267" s="9" t="s">
        <v>1130</v>
      </c>
      <c r="C6267" s="12" t="s">
        <v>7093</v>
      </c>
      <c r="D6267" s="5" t="s">
        <v>7094</v>
      </c>
      <c r="E6267" s="9" t="s">
        <v>7094</v>
      </c>
      <c r="F6267" s="5" t="s">
        <v>4</v>
      </c>
      <c r="G6267" s="5" t="s">
        <v>1133</v>
      </c>
      <c r="H6267" s="5" t="s">
        <v>1135</v>
      </c>
      <c r="I6267" s="4" t="s">
        <v>1136</v>
      </c>
      <c r="J6267" s="5" t="s">
        <v>4</v>
      </c>
      <c r="K6267" s="5" t="s">
        <v>4</v>
      </c>
      <c r="L6267" s="5" t="s">
        <v>4</v>
      </c>
      <c r="M6267" s="5" t="s">
        <v>5</v>
      </c>
      <c r="N6267" s="5" t="s">
        <v>7096</v>
      </c>
      <c r="O6267" s="18">
        <v>44558</v>
      </c>
      <c r="P6267" s="5" t="s">
        <v>7</v>
      </c>
      <c r="Q6267" s="19">
        <v>12152.63</v>
      </c>
      <c r="R6267" s="19">
        <v>0</v>
      </c>
      <c r="S6267" s="19">
        <v>12152.63</v>
      </c>
      <c r="T6267" s="19">
        <v>0</v>
      </c>
    </row>
    <row r="6268" spans="1:20" outlineLevel="3" x14ac:dyDescent="0.35">
      <c r="H6268" s="1" t="s">
        <v>11125</v>
      </c>
      <c r="O6268" s="18"/>
      <c r="Q6268" s="19">
        <f>SUBTOTAL(9,Q6266:Q6267)</f>
        <v>21067.22</v>
      </c>
      <c r="R6268" s="19">
        <f>SUBTOTAL(9,R6266:R6267)</f>
        <v>0</v>
      </c>
      <c r="S6268" s="19">
        <f>SUBTOTAL(9,S6266:S6267)</f>
        <v>21067.22</v>
      </c>
      <c r="T6268" s="19">
        <f>SUBTOTAL(9,T6266:T6267)</f>
        <v>0</v>
      </c>
    </row>
    <row r="6269" spans="1:20" outlineLevel="2" x14ac:dyDescent="0.35">
      <c r="C6269" s="11" t="s">
        <v>10483</v>
      </c>
      <c r="O6269" s="18"/>
      <c r="Q6269" s="19">
        <f>SUBTOTAL(9,Q6266:Q6267)</f>
        <v>21067.22</v>
      </c>
      <c r="R6269" s="19">
        <f>SUBTOTAL(9,R6266:R6267)</f>
        <v>0</v>
      </c>
      <c r="S6269" s="19">
        <f>SUBTOTAL(9,S6266:S6267)</f>
        <v>21067.22</v>
      </c>
      <c r="T6269" s="19">
        <f>SUBTOTAL(9,T6266:T6267)</f>
        <v>0</v>
      </c>
    </row>
    <row r="6270" spans="1:20" outlineLevel="4" x14ac:dyDescent="0.35">
      <c r="A6270" s="9" t="s">
        <v>1129</v>
      </c>
      <c r="B6270" s="9" t="s">
        <v>1130</v>
      </c>
      <c r="C6270" s="12" t="s">
        <v>7097</v>
      </c>
      <c r="D6270" s="5" t="s">
        <v>7098</v>
      </c>
      <c r="E6270" s="9" t="s">
        <v>7098</v>
      </c>
      <c r="F6270" s="5" t="s">
        <v>4</v>
      </c>
      <c r="G6270" s="5" t="s">
        <v>1133</v>
      </c>
      <c r="H6270" s="5" t="s">
        <v>1135</v>
      </c>
      <c r="I6270" s="4" t="s">
        <v>1136</v>
      </c>
      <c r="J6270" s="5" t="s">
        <v>4</v>
      </c>
      <c r="K6270" s="5" t="s">
        <v>4</v>
      </c>
      <c r="L6270" s="5" t="s">
        <v>4</v>
      </c>
      <c r="M6270" s="5" t="s">
        <v>5</v>
      </c>
      <c r="N6270" s="5" t="s">
        <v>7099</v>
      </c>
      <c r="O6270" s="18">
        <v>44467</v>
      </c>
      <c r="P6270" s="5" t="s">
        <v>7</v>
      </c>
      <c r="Q6270" s="19">
        <v>109828.11</v>
      </c>
      <c r="R6270" s="19">
        <v>0</v>
      </c>
      <c r="S6270" s="19">
        <v>109828.11</v>
      </c>
      <c r="T6270" s="19">
        <v>0</v>
      </c>
    </row>
    <row r="6271" spans="1:20" outlineLevel="4" x14ac:dyDescent="0.35">
      <c r="A6271" s="9" t="s">
        <v>1129</v>
      </c>
      <c r="B6271" s="9" t="s">
        <v>1130</v>
      </c>
      <c r="C6271" s="12" t="s">
        <v>7097</v>
      </c>
      <c r="D6271" s="5" t="s">
        <v>7098</v>
      </c>
      <c r="E6271" s="9" t="s">
        <v>7098</v>
      </c>
      <c r="F6271" s="5" t="s">
        <v>4</v>
      </c>
      <c r="G6271" s="5" t="s">
        <v>1133</v>
      </c>
      <c r="H6271" s="5" t="s">
        <v>1135</v>
      </c>
      <c r="I6271" s="4" t="s">
        <v>1136</v>
      </c>
      <c r="J6271" s="5" t="s">
        <v>4</v>
      </c>
      <c r="K6271" s="5" t="s">
        <v>4</v>
      </c>
      <c r="L6271" s="5" t="s">
        <v>4</v>
      </c>
      <c r="M6271" s="5" t="s">
        <v>5</v>
      </c>
      <c r="N6271" s="5" t="s">
        <v>7100</v>
      </c>
      <c r="O6271" s="18">
        <v>44558</v>
      </c>
      <c r="P6271" s="5" t="s">
        <v>7</v>
      </c>
      <c r="Q6271" s="19">
        <v>149604.47</v>
      </c>
      <c r="R6271" s="19">
        <v>0</v>
      </c>
      <c r="S6271" s="19">
        <v>149604.47</v>
      </c>
      <c r="T6271" s="19">
        <v>0</v>
      </c>
    </row>
    <row r="6272" spans="1:20" outlineLevel="3" x14ac:dyDescent="0.35">
      <c r="H6272" s="1" t="s">
        <v>11125</v>
      </c>
      <c r="O6272" s="18"/>
      <c r="Q6272" s="19">
        <f>SUBTOTAL(9,Q6270:Q6271)</f>
        <v>259432.58000000002</v>
      </c>
      <c r="R6272" s="19">
        <f>SUBTOTAL(9,R6270:R6271)</f>
        <v>0</v>
      </c>
      <c r="S6272" s="19">
        <f>SUBTOTAL(9,S6270:S6271)</f>
        <v>259432.58000000002</v>
      </c>
      <c r="T6272" s="19">
        <f>SUBTOTAL(9,T6270:T6271)</f>
        <v>0</v>
      </c>
    </row>
    <row r="6273" spans="1:20" outlineLevel="2" x14ac:dyDescent="0.35">
      <c r="C6273" s="11" t="s">
        <v>10484</v>
      </c>
      <c r="O6273" s="18"/>
      <c r="Q6273" s="19">
        <f>SUBTOTAL(9,Q6270:Q6271)</f>
        <v>259432.58000000002</v>
      </c>
      <c r="R6273" s="19">
        <f>SUBTOTAL(9,R6270:R6271)</f>
        <v>0</v>
      </c>
      <c r="S6273" s="19">
        <f>SUBTOTAL(9,S6270:S6271)</f>
        <v>259432.58000000002</v>
      </c>
      <c r="T6273" s="19">
        <f>SUBTOTAL(9,T6270:T6271)</f>
        <v>0</v>
      </c>
    </row>
    <row r="6274" spans="1:20" outlineLevel="4" x14ac:dyDescent="0.35">
      <c r="A6274" s="9" t="s">
        <v>1129</v>
      </c>
      <c r="B6274" s="9" t="s">
        <v>1130</v>
      </c>
      <c r="C6274" s="12" t="s">
        <v>7101</v>
      </c>
      <c r="D6274" s="5" t="s">
        <v>7102</v>
      </c>
      <c r="E6274" s="9" t="s">
        <v>7102</v>
      </c>
      <c r="F6274" s="5" t="s">
        <v>4</v>
      </c>
      <c r="G6274" s="5" t="s">
        <v>1133</v>
      </c>
      <c r="H6274" s="5" t="s">
        <v>1135</v>
      </c>
      <c r="I6274" s="4" t="s">
        <v>1136</v>
      </c>
      <c r="J6274" s="5" t="s">
        <v>4</v>
      </c>
      <c r="K6274" s="5" t="s">
        <v>4</v>
      </c>
      <c r="L6274" s="5" t="s">
        <v>4</v>
      </c>
      <c r="M6274" s="5" t="s">
        <v>5</v>
      </c>
      <c r="N6274" s="5" t="s">
        <v>7103</v>
      </c>
      <c r="O6274" s="18">
        <v>44467</v>
      </c>
      <c r="P6274" s="5" t="s">
        <v>7</v>
      </c>
      <c r="Q6274" s="19">
        <v>25331.360000000001</v>
      </c>
      <c r="R6274" s="19">
        <v>0</v>
      </c>
      <c r="S6274" s="19">
        <v>25331.360000000001</v>
      </c>
      <c r="T6274" s="19">
        <v>0</v>
      </c>
    </row>
    <row r="6275" spans="1:20" outlineLevel="4" x14ac:dyDescent="0.35">
      <c r="A6275" s="9" t="s">
        <v>1129</v>
      </c>
      <c r="B6275" s="9" t="s">
        <v>1130</v>
      </c>
      <c r="C6275" s="12" t="s">
        <v>7101</v>
      </c>
      <c r="D6275" s="5" t="s">
        <v>7102</v>
      </c>
      <c r="E6275" s="9" t="s">
        <v>7102</v>
      </c>
      <c r="F6275" s="5" t="s">
        <v>4</v>
      </c>
      <c r="G6275" s="5" t="s">
        <v>1133</v>
      </c>
      <c r="H6275" s="5" t="s">
        <v>1135</v>
      </c>
      <c r="I6275" s="4" t="s">
        <v>1136</v>
      </c>
      <c r="J6275" s="5" t="s">
        <v>4</v>
      </c>
      <c r="K6275" s="5" t="s">
        <v>4</v>
      </c>
      <c r="L6275" s="5" t="s">
        <v>4</v>
      </c>
      <c r="M6275" s="5" t="s">
        <v>5</v>
      </c>
      <c r="N6275" s="5" t="s">
        <v>7104</v>
      </c>
      <c r="O6275" s="18">
        <v>44558</v>
      </c>
      <c r="P6275" s="5" t="s">
        <v>7</v>
      </c>
      <c r="Q6275" s="19">
        <v>33928.81</v>
      </c>
      <c r="R6275" s="19">
        <v>0</v>
      </c>
      <c r="S6275" s="19">
        <v>33928.81</v>
      </c>
      <c r="T6275" s="19">
        <v>0</v>
      </c>
    </row>
    <row r="6276" spans="1:20" outlineLevel="3" x14ac:dyDescent="0.35">
      <c r="H6276" s="1" t="s">
        <v>11125</v>
      </c>
      <c r="O6276" s="18"/>
      <c r="Q6276" s="19">
        <f>SUBTOTAL(9,Q6274:Q6275)</f>
        <v>59260.17</v>
      </c>
      <c r="R6276" s="19">
        <f>SUBTOTAL(9,R6274:R6275)</f>
        <v>0</v>
      </c>
      <c r="S6276" s="19">
        <f>SUBTOTAL(9,S6274:S6275)</f>
        <v>59260.17</v>
      </c>
      <c r="T6276" s="19">
        <f>SUBTOTAL(9,T6274:T6275)</f>
        <v>0</v>
      </c>
    </row>
    <row r="6277" spans="1:20" outlineLevel="2" x14ac:dyDescent="0.35">
      <c r="C6277" s="11" t="s">
        <v>10485</v>
      </c>
      <c r="O6277" s="18"/>
      <c r="Q6277" s="19">
        <f>SUBTOTAL(9,Q6274:Q6275)</f>
        <v>59260.17</v>
      </c>
      <c r="R6277" s="19">
        <f>SUBTOTAL(9,R6274:R6275)</f>
        <v>0</v>
      </c>
      <c r="S6277" s="19">
        <f>SUBTOTAL(9,S6274:S6275)</f>
        <v>59260.17</v>
      </c>
      <c r="T6277" s="19">
        <f>SUBTOTAL(9,T6274:T6275)</f>
        <v>0</v>
      </c>
    </row>
    <row r="6278" spans="1:20" outlineLevel="4" x14ac:dyDescent="0.35">
      <c r="A6278" s="9" t="s">
        <v>1129</v>
      </c>
      <c r="B6278" s="9" t="s">
        <v>1130</v>
      </c>
      <c r="C6278" s="12" t="s">
        <v>7105</v>
      </c>
      <c r="D6278" s="5" t="s">
        <v>7106</v>
      </c>
      <c r="E6278" s="9" t="s">
        <v>7106</v>
      </c>
      <c r="F6278" s="5" t="s">
        <v>4</v>
      </c>
      <c r="G6278" s="5" t="s">
        <v>1133</v>
      </c>
      <c r="H6278" s="5" t="s">
        <v>1135</v>
      </c>
      <c r="I6278" s="4" t="s">
        <v>1136</v>
      </c>
      <c r="J6278" s="5" t="s">
        <v>4</v>
      </c>
      <c r="K6278" s="5" t="s">
        <v>4</v>
      </c>
      <c r="L6278" s="5" t="s">
        <v>4</v>
      </c>
      <c r="M6278" s="5" t="s">
        <v>5</v>
      </c>
      <c r="N6278" s="5" t="s">
        <v>7107</v>
      </c>
      <c r="O6278" s="18">
        <v>44467</v>
      </c>
      <c r="P6278" s="5" t="s">
        <v>7</v>
      </c>
      <c r="Q6278" s="19">
        <v>36366.74</v>
      </c>
      <c r="R6278" s="19">
        <v>0</v>
      </c>
      <c r="S6278" s="19">
        <v>36366.74</v>
      </c>
      <c r="T6278" s="19">
        <v>0</v>
      </c>
    </row>
    <row r="6279" spans="1:20" outlineLevel="4" x14ac:dyDescent="0.35">
      <c r="A6279" s="9" t="s">
        <v>1129</v>
      </c>
      <c r="B6279" s="9" t="s">
        <v>1130</v>
      </c>
      <c r="C6279" s="12" t="s">
        <v>7105</v>
      </c>
      <c r="D6279" s="5" t="s">
        <v>7106</v>
      </c>
      <c r="E6279" s="9" t="s">
        <v>7106</v>
      </c>
      <c r="F6279" s="5" t="s">
        <v>4</v>
      </c>
      <c r="G6279" s="5" t="s">
        <v>1133</v>
      </c>
      <c r="H6279" s="5" t="s">
        <v>1135</v>
      </c>
      <c r="I6279" s="4" t="s">
        <v>1136</v>
      </c>
      <c r="J6279" s="5" t="s">
        <v>4</v>
      </c>
      <c r="K6279" s="5" t="s">
        <v>4</v>
      </c>
      <c r="L6279" s="5" t="s">
        <v>4</v>
      </c>
      <c r="M6279" s="5" t="s">
        <v>5</v>
      </c>
      <c r="N6279" s="5" t="s">
        <v>7108</v>
      </c>
      <c r="O6279" s="18">
        <v>44558</v>
      </c>
      <c r="P6279" s="5" t="s">
        <v>7</v>
      </c>
      <c r="Q6279" s="19">
        <v>46899.22</v>
      </c>
      <c r="R6279" s="19">
        <v>0</v>
      </c>
      <c r="S6279" s="19">
        <v>46899.22</v>
      </c>
      <c r="T6279" s="19">
        <v>0</v>
      </c>
    </row>
    <row r="6280" spans="1:20" outlineLevel="3" x14ac:dyDescent="0.35">
      <c r="H6280" s="1" t="s">
        <v>11125</v>
      </c>
      <c r="O6280" s="18"/>
      <c r="Q6280" s="19">
        <f>SUBTOTAL(9,Q6278:Q6279)</f>
        <v>83265.959999999992</v>
      </c>
      <c r="R6280" s="19">
        <f>SUBTOTAL(9,R6278:R6279)</f>
        <v>0</v>
      </c>
      <c r="S6280" s="19">
        <f>SUBTOTAL(9,S6278:S6279)</f>
        <v>83265.959999999992</v>
      </c>
      <c r="T6280" s="19">
        <f>SUBTOTAL(9,T6278:T6279)</f>
        <v>0</v>
      </c>
    </row>
    <row r="6281" spans="1:20" outlineLevel="4" x14ac:dyDescent="0.35">
      <c r="A6281" s="9" t="s">
        <v>97</v>
      </c>
      <c r="B6281" s="9" t="s">
        <v>98</v>
      </c>
      <c r="C6281" s="12" t="s">
        <v>7105</v>
      </c>
      <c r="D6281" s="5" t="s">
        <v>7109</v>
      </c>
      <c r="E6281" s="9" t="s">
        <v>7109</v>
      </c>
      <c r="F6281" s="5" t="s">
        <v>4</v>
      </c>
      <c r="G6281" s="5" t="s">
        <v>177</v>
      </c>
      <c r="H6281" s="5" t="s">
        <v>7112</v>
      </c>
      <c r="I6281" s="4" t="s">
        <v>7113</v>
      </c>
      <c r="J6281" s="5" t="s">
        <v>4</v>
      </c>
      <c r="K6281" s="5" t="s">
        <v>4</v>
      </c>
      <c r="L6281" s="5" t="s">
        <v>4</v>
      </c>
      <c r="M6281" s="5" t="s">
        <v>5</v>
      </c>
      <c r="N6281" s="5" t="s">
        <v>7110</v>
      </c>
      <c r="O6281" s="18">
        <v>44378</v>
      </c>
      <c r="P6281" s="5" t="s">
        <v>7111</v>
      </c>
      <c r="Q6281" s="19">
        <v>98976.4</v>
      </c>
      <c r="R6281" s="19">
        <v>0</v>
      </c>
      <c r="S6281" s="19">
        <v>0</v>
      </c>
      <c r="T6281" s="19">
        <v>98976.4</v>
      </c>
    </row>
    <row r="6282" spans="1:20" outlineLevel="4" x14ac:dyDescent="0.35">
      <c r="A6282" s="9" t="s">
        <v>97</v>
      </c>
      <c r="B6282" s="9" t="s">
        <v>98</v>
      </c>
      <c r="C6282" s="12" t="s">
        <v>7105</v>
      </c>
      <c r="D6282" s="5" t="s">
        <v>7109</v>
      </c>
      <c r="E6282" s="9" t="s">
        <v>7109</v>
      </c>
      <c r="F6282" s="5" t="s">
        <v>4</v>
      </c>
      <c r="G6282" s="5" t="s">
        <v>177</v>
      </c>
      <c r="H6282" s="5" t="s">
        <v>7112</v>
      </c>
      <c r="I6282" s="4" t="s">
        <v>7113</v>
      </c>
      <c r="J6282" s="5" t="s">
        <v>4</v>
      </c>
      <c r="K6282" s="5" t="s">
        <v>4</v>
      </c>
      <c r="L6282" s="5" t="s">
        <v>4</v>
      </c>
      <c r="M6282" s="5" t="s">
        <v>5</v>
      </c>
      <c r="N6282" s="5" t="s">
        <v>7114</v>
      </c>
      <c r="O6282" s="18">
        <v>44481</v>
      </c>
      <c r="P6282" s="5" t="s">
        <v>7115</v>
      </c>
      <c r="Q6282" s="19">
        <v>130027.97</v>
      </c>
      <c r="R6282" s="19">
        <v>0</v>
      </c>
      <c r="S6282" s="19">
        <v>0</v>
      </c>
      <c r="T6282" s="19">
        <v>130027.97</v>
      </c>
    </row>
    <row r="6283" spans="1:20" outlineLevel="4" x14ac:dyDescent="0.35">
      <c r="A6283" s="9" t="s">
        <v>97</v>
      </c>
      <c r="B6283" s="9" t="s">
        <v>98</v>
      </c>
      <c r="C6283" s="12" t="s">
        <v>7105</v>
      </c>
      <c r="D6283" s="5" t="s">
        <v>7109</v>
      </c>
      <c r="E6283" s="9" t="s">
        <v>7109</v>
      </c>
      <c r="F6283" s="5" t="s">
        <v>4</v>
      </c>
      <c r="G6283" s="5" t="s">
        <v>177</v>
      </c>
      <c r="H6283" s="5" t="s">
        <v>7112</v>
      </c>
      <c r="I6283" s="4" t="s">
        <v>7113</v>
      </c>
      <c r="J6283" s="5" t="s">
        <v>4</v>
      </c>
      <c r="K6283" s="5" t="s">
        <v>4</v>
      </c>
      <c r="L6283" s="5" t="s">
        <v>4</v>
      </c>
      <c r="M6283" s="5" t="s">
        <v>5</v>
      </c>
      <c r="N6283" s="5" t="s">
        <v>7116</v>
      </c>
      <c r="O6283" s="18">
        <v>44641</v>
      </c>
      <c r="P6283" s="5" t="s">
        <v>7117</v>
      </c>
      <c r="Q6283" s="19">
        <v>262912.98</v>
      </c>
      <c r="R6283" s="19">
        <v>0</v>
      </c>
      <c r="S6283" s="19">
        <v>0</v>
      </c>
      <c r="T6283" s="19">
        <v>262912.98</v>
      </c>
    </row>
    <row r="6284" spans="1:20" outlineLevel="3" x14ac:dyDescent="0.35">
      <c r="H6284" s="1" t="s">
        <v>12068</v>
      </c>
      <c r="O6284" s="18"/>
      <c r="Q6284" s="19">
        <f>SUBTOTAL(9,Q6281:Q6283)</f>
        <v>491917.35</v>
      </c>
      <c r="R6284" s="19">
        <f>SUBTOTAL(9,R6281:R6283)</f>
        <v>0</v>
      </c>
      <c r="S6284" s="19">
        <f>SUBTOTAL(9,S6281:S6283)</f>
        <v>0</v>
      </c>
      <c r="T6284" s="19">
        <f>SUBTOTAL(9,T6281:T6283)</f>
        <v>491917.35</v>
      </c>
    </row>
    <row r="6285" spans="1:20" outlineLevel="2" x14ac:dyDescent="0.35">
      <c r="C6285" s="11" t="s">
        <v>10486</v>
      </c>
      <c r="O6285" s="18"/>
      <c r="Q6285" s="19">
        <f>SUBTOTAL(9,Q6278:Q6283)</f>
        <v>575183.30999999994</v>
      </c>
      <c r="R6285" s="19">
        <f>SUBTOTAL(9,R6278:R6283)</f>
        <v>0</v>
      </c>
      <c r="S6285" s="19">
        <f>SUBTOTAL(9,S6278:S6283)</f>
        <v>83265.959999999992</v>
      </c>
      <c r="T6285" s="19">
        <f>SUBTOTAL(9,T6278:T6283)</f>
        <v>491917.35</v>
      </c>
    </row>
    <row r="6286" spans="1:20" outlineLevel="4" x14ac:dyDescent="0.35">
      <c r="A6286" s="9" t="s">
        <v>1129</v>
      </c>
      <c r="B6286" s="9" t="s">
        <v>1130</v>
      </c>
      <c r="C6286" s="12" t="s">
        <v>7118</v>
      </c>
      <c r="D6286" s="5" t="s">
        <v>7119</v>
      </c>
      <c r="E6286" s="9" t="s">
        <v>7119</v>
      </c>
      <c r="F6286" s="5" t="s">
        <v>4</v>
      </c>
      <c r="G6286" s="5" t="s">
        <v>1133</v>
      </c>
      <c r="H6286" s="5" t="s">
        <v>1135</v>
      </c>
      <c r="I6286" s="4" t="s">
        <v>1136</v>
      </c>
      <c r="J6286" s="5" t="s">
        <v>4</v>
      </c>
      <c r="K6286" s="5" t="s">
        <v>4</v>
      </c>
      <c r="L6286" s="5" t="s">
        <v>4</v>
      </c>
      <c r="M6286" s="5" t="s">
        <v>5</v>
      </c>
      <c r="N6286" s="5" t="s">
        <v>7120</v>
      </c>
      <c r="O6286" s="18">
        <v>44467</v>
      </c>
      <c r="P6286" s="5" t="s">
        <v>7</v>
      </c>
      <c r="Q6286" s="19">
        <v>1875.28</v>
      </c>
      <c r="R6286" s="19">
        <v>0</v>
      </c>
      <c r="S6286" s="19">
        <v>1875.28</v>
      </c>
      <c r="T6286" s="19">
        <v>0</v>
      </c>
    </row>
    <row r="6287" spans="1:20" outlineLevel="4" x14ac:dyDescent="0.35">
      <c r="A6287" s="9" t="s">
        <v>1129</v>
      </c>
      <c r="B6287" s="9" t="s">
        <v>1130</v>
      </c>
      <c r="C6287" s="12" t="s">
        <v>7118</v>
      </c>
      <c r="D6287" s="5" t="s">
        <v>7119</v>
      </c>
      <c r="E6287" s="9" t="s">
        <v>7119</v>
      </c>
      <c r="F6287" s="5" t="s">
        <v>4</v>
      </c>
      <c r="G6287" s="5" t="s">
        <v>1133</v>
      </c>
      <c r="H6287" s="5" t="s">
        <v>1135</v>
      </c>
      <c r="I6287" s="4" t="s">
        <v>1136</v>
      </c>
      <c r="J6287" s="5" t="s">
        <v>4</v>
      </c>
      <c r="K6287" s="5" t="s">
        <v>4</v>
      </c>
      <c r="L6287" s="5" t="s">
        <v>4</v>
      </c>
      <c r="M6287" s="5" t="s">
        <v>5</v>
      </c>
      <c r="N6287" s="5" t="s">
        <v>7121</v>
      </c>
      <c r="O6287" s="18">
        <v>44558</v>
      </c>
      <c r="P6287" s="5" t="s">
        <v>7</v>
      </c>
      <c r="Q6287" s="19">
        <v>2592.7600000000002</v>
      </c>
      <c r="R6287" s="19">
        <v>0</v>
      </c>
      <c r="S6287" s="19">
        <v>2592.7600000000002</v>
      </c>
      <c r="T6287" s="19">
        <v>0</v>
      </c>
    </row>
    <row r="6288" spans="1:20" outlineLevel="3" x14ac:dyDescent="0.35">
      <c r="H6288" s="1" t="s">
        <v>11125</v>
      </c>
      <c r="O6288" s="18"/>
      <c r="Q6288" s="19">
        <f>SUBTOTAL(9,Q6286:Q6287)</f>
        <v>4468.04</v>
      </c>
      <c r="R6288" s="19">
        <f>SUBTOTAL(9,R6286:R6287)</f>
        <v>0</v>
      </c>
      <c r="S6288" s="19">
        <f>SUBTOTAL(9,S6286:S6287)</f>
        <v>4468.04</v>
      </c>
      <c r="T6288" s="19">
        <f>SUBTOTAL(9,T6286:T6287)</f>
        <v>0</v>
      </c>
    </row>
    <row r="6289" spans="1:20" outlineLevel="2" x14ac:dyDescent="0.35">
      <c r="C6289" s="11" t="s">
        <v>10487</v>
      </c>
      <c r="O6289" s="18"/>
      <c r="Q6289" s="19">
        <f>SUBTOTAL(9,Q6286:Q6287)</f>
        <v>4468.04</v>
      </c>
      <c r="R6289" s="19">
        <f>SUBTOTAL(9,R6286:R6287)</f>
        <v>0</v>
      </c>
      <c r="S6289" s="19">
        <f>SUBTOTAL(9,S6286:S6287)</f>
        <v>4468.04</v>
      </c>
      <c r="T6289" s="19">
        <f>SUBTOTAL(9,T6286:T6287)</f>
        <v>0</v>
      </c>
    </row>
    <row r="6290" spans="1:20" outlineLevel="4" x14ac:dyDescent="0.35">
      <c r="A6290" s="9" t="s">
        <v>1129</v>
      </c>
      <c r="B6290" s="9" t="s">
        <v>1130</v>
      </c>
      <c r="C6290" s="12" t="s">
        <v>7122</v>
      </c>
      <c r="D6290" s="5" t="s">
        <v>7123</v>
      </c>
      <c r="E6290" s="9" t="s">
        <v>7123</v>
      </c>
      <c r="F6290" s="5" t="s">
        <v>4</v>
      </c>
      <c r="G6290" s="5" t="s">
        <v>1133</v>
      </c>
      <c r="H6290" s="5" t="s">
        <v>1135</v>
      </c>
      <c r="I6290" s="4" t="s">
        <v>1136</v>
      </c>
      <c r="J6290" s="5" t="s">
        <v>4</v>
      </c>
      <c r="K6290" s="5" t="s">
        <v>4</v>
      </c>
      <c r="L6290" s="5" t="s">
        <v>4</v>
      </c>
      <c r="M6290" s="5" t="s">
        <v>5</v>
      </c>
      <c r="N6290" s="5" t="s">
        <v>7124</v>
      </c>
      <c r="O6290" s="18">
        <v>44467</v>
      </c>
      <c r="P6290" s="5" t="s">
        <v>7</v>
      </c>
      <c r="Q6290" s="19">
        <v>9618.24</v>
      </c>
      <c r="R6290" s="19">
        <v>0</v>
      </c>
      <c r="S6290" s="19">
        <v>9618.24</v>
      </c>
      <c r="T6290" s="19">
        <v>0</v>
      </c>
    </row>
    <row r="6291" spans="1:20" outlineLevel="4" x14ac:dyDescent="0.35">
      <c r="A6291" s="9" t="s">
        <v>1129</v>
      </c>
      <c r="B6291" s="9" t="s">
        <v>1130</v>
      </c>
      <c r="C6291" s="12" t="s">
        <v>7122</v>
      </c>
      <c r="D6291" s="5" t="s">
        <v>7123</v>
      </c>
      <c r="E6291" s="9" t="s">
        <v>7123</v>
      </c>
      <c r="F6291" s="5" t="s">
        <v>4</v>
      </c>
      <c r="G6291" s="5" t="s">
        <v>1133</v>
      </c>
      <c r="H6291" s="5" t="s">
        <v>1135</v>
      </c>
      <c r="I6291" s="4" t="s">
        <v>1136</v>
      </c>
      <c r="J6291" s="5" t="s">
        <v>4</v>
      </c>
      <c r="K6291" s="5" t="s">
        <v>4</v>
      </c>
      <c r="L6291" s="5" t="s">
        <v>4</v>
      </c>
      <c r="M6291" s="5" t="s">
        <v>5</v>
      </c>
      <c r="N6291" s="5" t="s">
        <v>7125</v>
      </c>
      <c r="O6291" s="18">
        <v>44558</v>
      </c>
      <c r="P6291" s="5" t="s">
        <v>7</v>
      </c>
      <c r="Q6291" s="19">
        <v>13016.6</v>
      </c>
      <c r="R6291" s="19">
        <v>0</v>
      </c>
      <c r="S6291" s="19">
        <v>13016.6</v>
      </c>
      <c r="T6291" s="19">
        <v>0</v>
      </c>
    </row>
    <row r="6292" spans="1:20" outlineLevel="3" x14ac:dyDescent="0.35">
      <c r="H6292" s="1" t="s">
        <v>11125</v>
      </c>
      <c r="O6292" s="18"/>
      <c r="Q6292" s="19">
        <f>SUBTOTAL(9,Q6290:Q6291)</f>
        <v>22634.84</v>
      </c>
      <c r="R6292" s="19">
        <f>SUBTOTAL(9,R6290:R6291)</f>
        <v>0</v>
      </c>
      <c r="S6292" s="19">
        <f>SUBTOTAL(9,S6290:S6291)</f>
        <v>22634.84</v>
      </c>
      <c r="T6292" s="19">
        <f>SUBTOTAL(9,T6290:T6291)</f>
        <v>0</v>
      </c>
    </row>
    <row r="6293" spans="1:20" outlineLevel="2" x14ac:dyDescent="0.35">
      <c r="C6293" s="11" t="s">
        <v>10488</v>
      </c>
      <c r="O6293" s="18"/>
      <c r="Q6293" s="19">
        <f>SUBTOTAL(9,Q6290:Q6291)</f>
        <v>22634.84</v>
      </c>
      <c r="R6293" s="19">
        <f>SUBTOTAL(9,R6290:R6291)</f>
        <v>0</v>
      </c>
      <c r="S6293" s="19">
        <f>SUBTOTAL(9,S6290:S6291)</f>
        <v>22634.84</v>
      </c>
      <c r="T6293" s="19">
        <f>SUBTOTAL(9,T6290:T6291)</f>
        <v>0</v>
      </c>
    </row>
    <row r="6294" spans="1:20" outlineLevel="4" x14ac:dyDescent="0.35">
      <c r="A6294" s="9" t="s">
        <v>1129</v>
      </c>
      <c r="B6294" s="9" t="s">
        <v>1130</v>
      </c>
      <c r="C6294" s="12" t="s">
        <v>7126</v>
      </c>
      <c r="D6294" s="5" t="s">
        <v>7127</v>
      </c>
      <c r="E6294" s="9" t="s">
        <v>7127</v>
      </c>
      <c r="F6294" s="5" t="s">
        <v>4</v>
      </c>
      <c r="G6294" s="5" t="s">
        <v>1133</v>
      </c>
      <c r="H6294" s="5" t="s">
        <v>1135</v>
      </c>
      <c r="I6294" s="4" t="s">
        <v>1136</v>
      </c>
      <c r="J6294" s="5" t="s">
        <v>4</v>
      </c>
      <c r="K6294" s="5" t="s">
        <v>4</v>
      </c>
      <c r="L6294" s="5" t="s">
        <v>4</v>
      </c>
      <c r="M6294" s="5" t="s">
        <v>5</v>
      </c>
      <c r="N6294" s="5" t="s">
        <v>7128</v>
      </c>
      <c r="O6294" s="18">
        <v>44467</v>
      </c>
      <c r="P6294" s="5" t="s">
        <v>7</v>
      </c>
      <c r="Q6294" s="19">
        <v>58404.41</v>
      </c>
      <c r="R6294" s="19">
        <v>0</v>
      </c>
      <c r="S6294" s="19">
        <v>58404.41</v>
      </c>
      <c r="T6294" s="19">
        <v>0</v>
      </c>
    </row>
    <row r="6295" spans="1:20" outlineLevel="4" x14ac:dyDescent="0.35">
      <c r="A6295" s="9" t="s">
        <v>1129</v>
      </c>
      <c r="B6295" s="9" t="s">
        <v>1130</v>
      </c>
      <c r="C6295" s="12" t="s">
        <v>7126</v>
      </c>
      <c r="D6295" s="5" t="s">
        <v>7127</v>
      </c>
      <c r="E6295" s="9" t="s">
        <v>7127</v>
      </c>
      <c r="F6295" s="5" t="s">
        <v>4</v>
      </c>
      <c r="G6295" s="5" t="s">
        <v>1133</v>
      </c>
      <c r="H6295" s="5" t="s">
        <v>1135</v>
      </c>
      <c r="I6295" s="4" t="s">
        <v>1136</v>
      </c>
      <c r="J6295" s="5" t="s">
        <v>4</v>
      </c>
      <c r="K6295" s="5" t="s">
        <v>4</v>
      </c>
      <c r="L6295" s="5" t="s">
        <v>4</v>
      </c>
      <c r="M6295" s="5" t="s">
        <v>5</v>
      </c>
      <c r="N6295" s="5" t="s">
        <v>7129</v>
      </c>
      <c r="O6295" s="18">
        <v>44558</v>
      </c>
      <c r="P6295" s="5" t="s">
        <v>7</v>
      </c>
      <c r="Q6295" s="19">
        <v>79797.88</v>
      </c>
      <c r="R6295" s="19">
        <v>0</v>
      </c>
      <c r="S6295" s="19">
        <v>79797.88</v>
      </c>
      <c r="T6295" s="19">
        <v>0</v>
      </c>
    </row>
    <row r="6296" spans="1:20" outlineLevel="3" x14ac:dyDescent="0.35">
      <c r="H6296" s="1" t="s">
        <v>11125</v>
      </c>
      <c r="O6296" s="18"/>
      <c r="Q6296" s="19">
        <f>SUBTOTAL(9,Q6294:Q6295)</f>
        <v>138202.29</v>
      </c>
      <c r="R6296" s="19">
        <f>SUBTOTAL(9,R6294:R6295)</f>
        <v>0</v>
      </c>
      <c r="S6296" s="19">
        <f>SUBTOTAL(9,S6294:S6295)</f>
        <v>138202.29</v>
      </c>
      <c r="T6296" s="19">
        <f>SUBTOTAL(9,T6294:T6295)</f>
        <v>0</v>
      </c>
    </row>
    <row r="6297" spans="1:20" outlineLevel="2" x14ac:dyDescent="0.35">
      <c r="C6297" s="11" t="s">
        <v>10489</v>
      </c>
      <c r="O6297" s="18"/>
      <c r="Q6297" s="19">
        <f>SUBTOTAL(9,Q6294:Q6295)</f>
        <v>138202.29</v>
      </c>
      <c r="R6297" s="19">
        <f>SUBTOTAL(9,R6294:R6295)</f>
        <v>0</v>
      </c>
      <c r="S6297" s="19">
        <f>SUBTOTAL(9,S6294:S6295)</f>
        <v>138202.29</v>
      </c>
      <c r="T6297" s="19">
        <f>SUBTOTAL(9,T6294:T6295)</f>
        <v>0</v>
      </c>
    </row>
    <row r="6298" spans="1:20" outlineLevel="4" x14ac:dyDescent="0.35">
      <c r="A6298" s="9" t="s">
        <v>1129</v>
      </c>
      <c r="B6298" s="9" t="s">
        <v>1130</v>
      </c>
      <c r="C6298" s="12" t="s">
        <v>7130</v>
      </c>
      <c r="D6298" s="5" t="s">
        <v>7131</v>
      </c>
      <c r="E6298" s="9" t="s">
        <v>7131</v>
      </c>
      <c r="F6298" s="5" t="s">
        <v>4</v>
      </c>
      <c r="G6298" s="5" t="s">
        <v>1133</v>
      </c>
      <c r="H6298" s="5" t="s">
        <v>1135</v>
      </c>
      <c r="I6298" s="4" t="s">
        <v>1136</v>
      </c>
      <c r="J6298" s="5" t="s">
        <v>4</v>
      </c>
      <c r="K6298" s="5" t="s">
        <v>4</v>
      </c>
      <c r="L6298" s="5" t="s">
        <v>4</v>
      </c>
      <c r="M6298" s="5" t="s">
        <v>5</v>
      </c>
      <c r="N6298" s="5" t="s">
        <v>7132</v>
      </c>
      <c r="O6298" s="18">
        <v>44467</v>
      </c>
      <c r="P6298" s="5" t="s">
        <v>7</v>
      </c>
      <c r="Q6298" s="19">
        <v>2849.08</v>
      </c>
      <c r="R6298" s="19">
        <v>0</v>
      </c>
      <c r="S6298" s="19">
        <v>2849.08</v>
      </c>
      <c r="T6298" s="19">
        <v>0</v>
      </c>
    </row>
    <row r="6299" spans="1:20" outlineLevel="4" x14ac:dyDescent="0.35">
      <c r="A6299" s="9" t="s">
        <v>1129</v>
      </c>
      <c r="B6299" s="9" t="s">
        <v>1130</v>
      </c>
      <c r="C6299" s="12" t="s">
        <v>7130</v>
      </c>
      <c r="D6299" s="5" t="s">
        <v>7131</v>
      </c>
      <c r="E6299" s="9" t="s">
        <v>7131</v>
      </c>
      <c r="F6299" s="5" t="s">
        <v>4</v>
      </c>
      <c r="G6299" s="5" t="s">
        <v>1133</v>
      </c>
      <c r="H6299" s="5" t="s">
        <v>1135</v>
      </c>
      <c r="I6299" s="4" t="s">
        <v>1136</v>
      </c>
      <c r="J6299" s="5" t="s">
        <v>4</v>
      </c>
      <c r="K6299" s="5" t="s">
        <v>4</v>
      </c>
      <c r="L6299" s="5" t="s">
        <v>4</v>
      </c>
      <c r="M6299" s="5" t="s">
        <v>5</v>
      </c>
      <c r="N6299" s="5" t="s">
        <v>7133</v>
      </c>
      <c r="O6299" s="18">
        <v>44558</v>
      </c>
      <c r="P6299" s="5" t="s">
        <v>7</v>
      </c>
      <c r="Q6299" s="19">
        <v>3752.96</v>
      </c>
      <c r="R6299" s="19">
        <v>0</v>
      </c>
      <c r="S6299" s="19">
        <v>3752.96</v>
      </c>
      <c r="T6299" s="19">
        <v>0</v>
      </c>
    </row>
    <row r="6300" spans="1:20" outlineLevel="3" x14ac:dyDescent="0.35">
      <c r="H6300" s="1" t="s">
        <v>11125</v>
      </c>
      <c r="O6300" s="18"/>
      <c r="Q6300" s="19">
        <f>SUBTOTAL(9,Q6298:Q6299)</f>
        <v>6602.04</v>
      </c>
      <c r="R6300" s="19">
        <f>SUBTOTAL(9,R6298:R6299)</f>
        <v>0</v>
      </c>
      <c r="S6300" s="19">
        <f>SUBTOTAL(9,S6298:S6299)</f>
        <v>6602.04</v>
      </c>
      <c r="T6300" s="19">
        <f>SUBTOTAL(9,T6298:T6299)</f>
        <v>0</v>
      </c>
    </row>
    <row r="6301" spans="1:20" outlineLevel="2" x14ac:dyDescent="0.35">
      <c r="C6301" s="11" t="s">
        <v>10490</v>
      </c>
      <c r="O6301" s="18"/>
      <c r="Q6301" s="19">
        <f>SUBTOTAL(9,Q6298:Q6299)</f>
        <v>6602.04</v>
      </c>
      <c r="R6301" s="19">
        <f>SUBTOTAL(9,R6298:R6299)</f>
        <v>0</v>
      </c>
      <c r="S6301" s="19">
        <f>SUBTOTAL(9,S6298:S6299)</f>
        <v>6602.04</v>
      </c>
      <c r="T6301" s="19">
        <f>SUBTOTAL(9,T6298:T6299)</f>
        <v>0</v>
      </c>
    </row>
    <row r="6302" spans="1:20" outlineLevel="4" x14ac:dyDescent="0.35">
      <c r="A6302" s="9" t="s">
        <v>1129</v>
      </c>
      <c r="B6302" s="9" t="s">
        <v>1130</v>
      </c>
      <c r="C6302" s="12" t="s">
        <v>7134</v>
      </c>
      <c r="D6302" s="5" t="s">
        <v>7135</v>
      </c>
      <c r="E6302" s="9" t="s">
        <v>7135</v>
      </c>
      <c r="F6302" s="5" t="s">
        <v>4</v>
      </c>
      <c r="G6302" s="5" t="s">
        <v>1133</v>
      </c>
      <c r="H6302" s="5" t="s">
        <v>1135</v>
      </c>
      <c r="I6302" s="4" t="s">
        <v>1136</v>
      </c>
      <c r="J6302" s="5" t="s">
        <v>4</v>
      </c>
      <c r="K6302" s="5" t="s">
        <v>4</v>
      </c>
      <c r="L6302" s="5" t="s">
        <v>4</v>
      </c>
      <c r="M6302" s="5" t="s">
        <v>5</v>
      </c>
      <c r="N6302" s="5" t="s">
        <v>7136</v>
      </c>
      <c r="O6302" s="18">
        <v>44467</v>
      </c>
      <c r="P6302" s="5" t="s">
        <v>7</v>
      </c>
      <c r="Q6302" s="19">
        <v>13354.72</v>
      </c>
      <c r="R6302" s="19">
        <v>0</v>
      </c>
      <c r="S6302" s="19">
        <v>13354.72</v>
      </c>
      <c r="T6302" s="19">
        <v>0</v>
      </c>
    </row>
    <row r="6303" spans="1:20" outlineLevel="4" x14ac:dyDescent="0.35">
      <c r="A6303" s="9" t="s">
        <v>1129</v>
      </c>
      <c r="B6303" s="9" t="s">
        <v>1130</v>
      </c>
      <c r="C6303" s="12" t="s">
        <v>7134</v>
      </c>
      <c r="D6303" s="5" t="s">
        <v>7135</v>
      </c>
      <c r="E6303" s="9" t="s">
        <v>7135</v>
      </c>
      <c r="F6303" s="5" t="s">
        <v>4</v>
      </c>
      <c r="G6303" s="5" t="s">
        <v>1133</v>
      </c>
      <c r="H6303" s="5" t="s">
        <v>1135</v>
      </c>
      <c r="I6303" s="4" t="s">
        <v>1136</v>
      </c>
      <c r="J6303" s="5" t="s">
        <v>4</v>
      </c>
      <c r="K6303" s="5" t="s">
        <v>4</v>
      </c>
      <c r="L6303" s="5" t="s">
        <v>4</v>
      </c>
      <c r="M6303" s="5" t="s">
        <v>5</v>
      </c>
      <c r="N6303" s="5" t="s">
        <v>7137</v>
      </c>
      <c r="O6303" s="18">
        <v>44558</v>
      </c>
      <c r="P6303" s="5" t="s">
        <v>7</v>
      </c>
      <c r="Q6303" s="19">
        <v>17243.830000000002</v>
      </c>
      <c r="R6303" s="19">
        <v>0</v>
      </c>
      <c r="S6303" s="19">
        <v>17243.830000000002</v>
      </c>
      <c r="T6303" s="19">
        <v>0</v>
      </c>
    </row>
    <row r="6304" spans="1:20" outlineLevel="3" x14ac:dyDescent="0.35">
      <c r="H6304" s="1" t="s">
        <v>11125</v>
      </c>
      <c r="O6304" s="18"/>
      <c r="Q6304" s="19">
        <f>SUBTOTAL(9,Q6302:Q6303)</f>
        <v>30598.550000000003</v>
      </c>
      <c r="R6304" s="19">
        <f>SUBTOTAL(9,R6302:R6303)</f>
        <v>0</v>
      </c>
      <c r="S6304" s="19">
        <f>SUBTOTAL(9,S6302:S6303)</f>
        <v>30598.550000000003</v>
      </c>
      <c r="T6304" s="19">
        <f>SUBTOTAL(9,T6302:T6303)</f>
        <v>0</v>
      </c>
    </row>
    <row r="6305" spans="1:20" outlineLevel="2" x14ac:dyDescent="0.35">
      <c r="C6305" s="11" t="s">
        <v>10491</v>
      </c>
      <c r="O6305" s="18"/>
      <c r="Q6305" s="19">
        <f>SUBTOTAL(9,Q6302:Q6303)</f>
        <v>30598.550000000003</v>
      </c>
      <c r="R6305" s="19">
        <f>SUBTOTAL(9,R6302:R6303)</f>
        <v>0</v>
      </c>
      <c r="S6305" s="19">
        <f>SUBTOTAL(9,S6302:S6303)</f>
        <v>30598.550000000003</v>
      </c>
      <c r="T6305" s="19">
        <f>SUBTOTAL(9,T6302:T6303)</f>
        <v>0</v>
      </c>
    </row>
    <row r="6306" spans="1:20" outlineLevel="4" x14ac:dyDescent="0.35">
      <c r="A6306" s="9" t="s">
        <v>1129</v>
      </c>
      <c r="B6306" s="9" t="s">
        <v>1130</v>
      </c>
      <c r="C6306" s="12" t="s">
        <v>7138</v>
      </c>
      <c r="D6306" s="5" t="s">
        <v>7139</v>
      </c>
      <c r="E6306" s="9" t="s">
        <v>7139</v>
      </c>
      <c r="F6306" s="5" t="s">
        <v>4</v>
      </c>
      <c r="G6306" s="5" t="s">
        <v>1133</v>
      </c>
      <c r="H6306" s="5" t="s">
        <v>1135</v>
      </c>
      <c r="I6306" s="4" t="s">
        <v>1136</v>
      </c>
      <c r="J6306" s="5" t="s">
        <v>4</v>
      </c>
      <c r="K6306" s="5" t="s">
        <v>4</v>
      </c>
      <c r="L6306" s="5" t="s">
        <v>4</v>
      </c>
      <c r="M6306" s="5" t="s">
        <v>5</v>
      </c>
      <c r="N6306" s="5" t="s">
        <v>7140</v>
      </c>
      <c r="O6306" s="18">
        <v>44467</v>
      </c>
      <c r="P6306" s="5" t="s">
        <v>7</v>
      </c>
      <c r="Q6306" s="19">
        <v>205226.46</v>
      </c>
      <c r="R6306" s="19">
        <v>0</v>
      </c>
      <c r="S6306" s="19">
        <v>205226.46</v>
      </c>
      <c r="T6306" s="19">
        <v>0</v>
      </c>
    </row>
    <row r="6307" spans="1:20" outlineLevel="4" x14ac:dyDescent="0.35">
      <c r="A6307" s="9" t="s">
        <v>1129</v>
      </c>
      <c r="B6307" s="9" t="s">
        <v>1130</v>
      </c>
      <c r="C6307" s="12" t="s">
        <v>7138</v>
      </c>
      <c r="D6307" s="5" t="s">
        <v>7139</v>
      </c>
      <c r="E6307" s="9" t="s">
        <v>7139</v>
      </c>
      <c r="F6307" s="5" t="s">
        <v>4</v>
      </c>
      <c r="G6307" s="5" t="s">
        <v>1133</v>
      </c>
      <c r="H6307" s="5" t="s">
        <v>1135</v>
      </c>
      <c r="I6307" s="4" t="s">
        <v>1136</v>
      </c>
      <c r="J6307" s="5" t="s">
        <v>4</v>
      </c>
      <c r="K6307" s="5" t="s">
        <v>4</v>
      </c>
      <c r="L6307" s="5" t="s">
        <v>4</v>
      </c>
      <c r="M6307" s="5" t="s">
        <v>5</v>
      </c>
      <c r="N6307" s="5" t="s">
        <v>7141</v>
      </c>
      <c r="O6307" s="18">
        <v>44558</v>
      </c>
      <c r="P6307" s="5" t="s">
        <v>7</v>
      </c>
      <c r="Q6307" s="19">
        <v>285573.68</v>
      </c>
      <c r="R6307" s="19">
        <v>0</v>
      </c>
      <c r="S6307" s="19">
        <v>285573.68</v>
      </c>
      <c r="T6307" s="19">
        <v>0</v>
      </c>
    </row>
    <row r="6308" spans="1:20" outlineLevel="3" x14ac:dyDescent="0.35">
      <c r="H6308" s="1" t="s">
        <v>11125</v>
      </c>
      <c r="O6308" s="18"/>
      <c r="Q6308" s="19">
        <f>SUBTOTAL(9,Q6306:Q6307)</f>
        <v>490800.14</v>
      </c>
      <c r="R6308" s="19">
        <f>SUBTOTAL(9,R6306:R6307)</f>
        <v>0</v>
      </c>
      <c r="S6308" s="19">
        <f>SUBTOTAL(9,S6306:S6307)</f>
        <v>490800.14</v>
      </c>
      <c r="T6308" s="19">
        <f>SUBTOTAL(9,T6306:T6307)</f>
        <v>0</v>
      </c>
    </row>
    <row r="6309" spans="1:20" ht="29" outlineLevel="4" x14ac:dyDescent="0.35">
      <c r="A6309" s="9" t="s">
        <v>97</v>
      </c>
      <c r="B6309" s="9" t="s">
        <v>98</v>
      </c>
      <c r="C6309" s="12" t="s">
        <v>7138</v>
      </c>
      <c r="D6309" s="5" t="s">
        <v>7142</v>
      </c>
      <c r="E6309" s="9" t="s">
        <v>7142</v>
      </c>
      <c r="F6309" s="5" t="s">
        <v>12477</v>
      </c>
      <c r="G6309" s="5" t="s">
        <v>4</v>
      </c>
      <c r="H6309" s="5" t="s">
        <v>7146</v>
      </c>
      <c r="I6309" s="4" t="s">
        <v>7147</v>
      </c>
      <c r="J6309" s="5" t="s">
        <v>7143</v>
      </c>
      <c r="K6309" s="5" t="s">
        <v>4</v>
      </c>
      <c r="L6309" s="5" t="s">
        <v>4</v>
      </c>
      <c r="M6309" s="5" t="s">
        <v>5</v>
      </c>
      <c r="N6309" s="5" t="s">
        <v>7144</v>
      </c>
      <c r="O6309" s="18">
        <v>44657</v>
      </c>
      <c r="P6309" s="5" t="s">
        <v>7145</v>
      </c>
      <c r="Q6309" s="19">
        <v>2204.66</v>
      </c>
      <c r="R6309" s="19">
        <v>2204.66</v>
      </c>
      <c r="S6309" s="19">
        <v>0</v>
      </c>
      <c r="T6309" s="19">
        <v>0</v>
      </c>
    </row>
    <row r="6310" spans="1:20" ht="29" outlineLevel="4" x14ac:dyDescent="0.35">
      <c r="A6310" s="9" t="s">
        <v>97</v>
      </c>
      <c r="B6310" s="9" t="s">
        <v>98</v>
      </c>
      <c r="C6310" s="12" t="s">
        <v>7138</v>
      </c>
      <c r="D6310" s="5" t="s">
        <v>7142</v>
      </c>
      <c r="E6310" s="9" t="s">
        <v>7142</v>
      </c>
      <c r="F6310" s="5" t="s">
        <v>12477</v>
      </c>
      <c r="G6310" s="5" t="s">
        <v>4</v>
      </c>
      <c r="H6310" s="5" t="s">
        <v>7146</v>
      </c>
      <c r="I6310" s="4" t="s">
        <v>7147</v>
      </c>
      <c r="J6310" s="5" t="s">
        <v>7143</v>
      </c>
      <c r="K6310" s="5" t="s">
        <v>4</v>
      </c>
      <c r="L6310" s="5" t="s">
        <v>4</v>
      </c>
      <c r="M6310" s="5" t="s">
        <v>5</v>
      </c>
      <c r="N6310" s="5" t="s">
        <v>7148</v>
      </c>
      <c r="O6310" s="18">
        <v>44383</v>
      </c>
      <c r="P6310" s="5" t="s">
        <v>7149</v>
      </c>
      <c r="Q6310" s="19">
        <v>5791.38</v>
      </c>
      <c r="R6310" s="19">
        <v>5791.38</v>
      </c>
      <c r="S6310" s="19">
        <v>0</v>
      </c>
      <c r="T6310" s="19">
        <v>0</v>
      </c>
    </row>
    <row r="6311" spans="1:20" ht="29" outlineLevel="4" x14ac:dyDescent="0.35">
      <c r="A6311" s="9" t="s">
        <v>97</v>
      </c>
      <c r="B6311" s="9" t="s">
        <v>98</v>
      </c>
      <c r="C6311" s="12" t="s">
        <v>7138</v>
      </c>
      <c r="D6311" s="5" t="s">
        <v>7142</v>
      </c>
      <c r="E6311" s="9" t="s">
        <v>7142</v>
      </c>
      <c r="F6311" s="5" t="s">
        <v>12477</v>
      </c>
      <c r="G6311" s="5" t="s">
        <v>4</v>
      </c>
      <c r="H6311" s="5" t="s">
        <v>7146</v>
      </c>
      <c r="I6311" s="4" t="s">
        <v>7147</v>
      </c>
      <c r="J6311" s="5" t="s">
        <v>7143</v>
      </c>
      <c r="K6311" s="5" t="s">
        <v>4</v>
      </c>
      <c r="L6311" s="5" t="s">
        <v>4</v>
      </c>
      <c r="M6311" s="5" t="s">
        <v>5</v>
      </c>
      <c r="N6311" s="5" t="s">
        <v>7150</v>
      </c>
      <c r="O6311" s="18">
        <v>44448</v>
      </c>
      <c r="P6311" s="5" t="s">
        <v>7151</v>
      </c>
      <c r="Q6311" s="19">
        <v>3146.5</v>
      </c>
      <c r="R6311" s="19">
        <v>3146.5</v>
      </c>
      <c r="S6311" s="19">
        <v>0</v>
      </c>
      <c r="T6311" s="19">
        <v>0</v>
      </c>
    </row>
    <row r="6312" spans="1:20" ht="29" outlineLevel="4" x14ac:dyDescent="0.35">
      <c r="A6312" s="9" t="s">
        <v>97</v>
      </c>
      <c r="B6312" s="9" t="s">
        <v>98</v>
      </c>
      <c r="C6312" s="12" t="s">
        <v>7138</v>
      </c>
      <c r="D6312" s="5" t="s">
        <v>7142</v>
      </c>
      <c r="E6312" s="9" t="s">
        <v>7142</v>
      </c>
      <c r="F6312" s="5" t="s">
        <v>12477</v>
      </c>
      <c r="G6312" s="5" t="s">
        <v>4</v>
      </c>
      <c r="H6312" s="5" t="s">
        <v>7146</v>
      </c>
      <c r="I6312" s="4" t="s">
        <v>7147</v>
      </c>
      <c r="J6312" s="5" t="s">
        <v>7143</v>
      </c>
      <c r="K6312" s="5" t="s">
        <v>4</v>
      </c>
      <c r="L6312" s="5" t="s">
        <v>4</v>
      </c>
      <c r="M6312" s="5" t="s">
        <v>5</v>
      </c>
      <c r="N6312" s="5" t="s">
        <v>7152</v>
      </c>
      <c r="O6312" s="18">
        <v>44487</v>
      </c>
      <c r="P6312" s="5" t="s">
        <v>7153</v>
      </c>
      <c r="Q6312" s="19">
        <v>3869.18</v>
      </c>
      <c r="R6312" s="19">
        <v>3869.18</v>
      </c>
      <c r="S6312" s="19">
        <v>0</v>
      </c>
      <c r="T6312" s="19">
        <v>0</v>
      </c>
    </row>
    <row r="6313" spans="1:20" ht="29" outlineLevel="4" x14ac:dyDescent="0.35">
      <c r="A6313" s="9" t="s">
        <v>97</v>
      </c>
      <c r="B6313" s="9" t="s">
        <v>98</v>
      </c>
      <c r="C6313" s="12" t="s">
        <v>7138</v>
      </c>
      <c r="D6313" s="5" t="s">
        <v>7142</v>
      </c>
      <c r="E6313" s="9" t="s">
        <v>7142</v>
      </c>
      <c r="F6313" s="5" t="s">
        <v>12477</v>
      </c>
      <c r="G6313" s="5" t="s">
        <v>4</v>
      </c>
      <c r="H6313" s="5" t="s">
        <v>7146</v>
      </c>
      <c r="I6313" s="4" t="s">
        <v>7147</v>
      </c>
      <c r="J6313" s="5" t="s">
        <v>7143</v>
      </c>
      <c r="K6313" s="5" t="s">
        <v>4</v>
      </c>
      <c r="L6313" s="5" t="s">
        <v>4</v>
      </c>
      <c r="M6313" s="5" t="s">
        <v>5</v>
      </c>
      <c r="N6313" s="5" t="s">
        <v>7154</v>
      </c>
      <c r="O6313" s="18">
        <v>44518</v>
      </c>
      <c r="P6313" s="5" t="s">
        <v>7155</v>
      </c>
      <c r="Q6313" s="19">
        <v>2373.89</v>
      </c>
      <c r="R6313" s="19">
        <v>2373.89</v>
      </c>
      <c r="S6313" s="19">
        <v>0</v>
      </c>
      <c r="T6313" s="19">
        <v>0</v>
      </c>
    </row>
    <row r="6314" spans="1:20" ht="29" outlineLevel="4" x14ac:dyDescent="0.35">
      <c r="A6314" s="9" t="s">
        <v>97</v>
      </c>
      <c r="B6314" s="9" t="s">
        <v>98</v>
      </c>
      <c r="C6314" s="12" t="s">
        <v>7138</v>
      </c>
      <c r="D6314" s="5" t="s">
        <v>7142</v>
      </c>
      <c r="E6314" s="9" t="s">
        <v>7142</v>
      </c>
      <c r="F6314" s="5" t="s">
        <v>12477</v>
      </c>
      <c r="G6314" s="5" t="s">
        <v>4</v>
      </c>
      <c r="H6314" s="5" t="s">
        <v>7146</v>
      </c>
      <c r="I6314" s="4" t="s">
        <v>7147</v>
      </c>
      <c r="J6314" s="5" t="s">
        <v>7143</v>
      </c>
      <c r="K6314" s="5" t="s">
        <v>4</v>
      </c>
      <c r="L6314" s="5" t="s">
        <v>4</v>
      </c>
      <c r="M6314" s="5" t="s">
        <v>5</v>
      </c>
      <c r="N6314" s="5" t="s">
        <v>7156</v>
      </c>
      <c r="O6314" s="18">
        <v>44550</v>
      </c>
      <c r="P6314" s="5" t="s">
        <v>7157</v>
      </c>
      <c r="Q6314" s="19">
        <v>5969.82</v>
      </c>
      <c r="R6314" s="19">
        <v>5969.82</v>
      </c>
      <c r="S6314" s="19">
        <v>0</v>
      </c>
      <c r="T6314" s="19">
        <v>0</v>
      </c>
    </row>
    <row r="6315" spans="1:20" ht="29" outlineLevel="4" x14ac:dyDescent="0.35">
      <c r="A6315" s="9" t="s">
        <v>97</v>
      </c>
      <c r="B6315" s="9" t="s">
        <v>98</v>
      </c>
      <c r="C6315" s="12" t="s">
        <v>7138</v>
      </c>
      <c r="D6315" s="5" t="s">
        <v>7142</v>
      </c>
      <c r="E6315" s="9" t="s">
        <v>7142</v>
      </c>
      <c r="F6315" s="5" t="s">
        <v>12477</v>
      </c>
      <c r="G6315" s="5" t="s">
        <v>4</v>
      </c>
      <c r="H6315" s="5" t="s">
        <v>7146</v>
      </c>
      <c r="I6315" s="4" t="s">
        <v>7147</v>
      </c>
      <c r="J6315" s="5" t="s">
        <v>7143</v>
      </c>
      <c r="K6315" s="5" t="s">
        <v>4</v>
      </c>
      <c r="L6315" s="5" t="s">
        <v>4</v>
      </c>
      <c r="M6315" s="5" t="s">
        <v>5</v>
      </c>
      <c r="N6315" s="5" t="s">
        <v>7158</v>
      </c>
      <c r="O6315" s="18">
        <v>44574</v>
      </c>
      <c r="P6315" s="5" t="s">
        <v>7159</v>
      </c>
      <c r="Q6315" s="19">
        <v>2138.84</v>
      </c>
      <c r="R6315" s="19">
        <v>2138.84</v>
      </c>
      <c r="S6315" s="19">
        <v>0</v>
      </c>
      <c r="T6315" s="19">
        <v>0</v>
      </c>
    </row>
    <row r="6316" spans="1:20" ht="29" outlineLevel="4" x14ac:dyDescent="0.35">
      <c r="A6316" s="9" t="s">
        <v>97</v>
      </c>
      <c r="B6316" s="9" t="s">
        <v>98</v>
      </c>
      <c r="C6316" s="12" t="s">
        <v>7138</v>
      </c>
      <c r="D6316" s="5" t="s">
        <v>7142</v>
      </c>
      <c r="E6316" s="9" t="s">
        <v>7142</v>
      </c>
      <c r="F6316" s="5" t="s">
        <v>12477</v>
      </c>
      <c r="G6316" s="5" t="s">
        <v>4</v>
      </c>
      <c r="H6316" s="5" t="s">
        <v>7146</v>
      </c>
      <c r="I6316" s="4" t="s">
        <v>7147</v>
      </c>
      <c r="J6316" s="5" t="s">
        <v>7143</v>
      </c>
      <c r="K6316" s="5" t="s">
        <v>4</v>
      </c>
      <c r="L6316" s="5" t="s">
        <v>4</v>
      </c>
      <c r="M6316" s="5" t="s">
        <v>5</v>
      </c>
      <c r="N6316" s="5" t="s">
        <v>7160</v>
      </c>
      <c r="O6316" s="18">
        <v>44595</v>
      </c>
      <c r="P6316" s="5" t="s">
        <v>7161</v>
      </c>
      <c r="Q6316" s="19">
        <v>7630</v>
      </c>
      <c r="R6316" s="19">
        <v>7630</v>
      </c>
      <c r="S6316" s="19">
        <v>0</v>
      </c>
      <c r="T6316" s="19">
        <v>0</v>
      </c>
    </row>
    <row r="6317" spans="1:20" outlineLevel="3" x14ac:dyDescent="0.35">
      <c r="H6317" s="1" t="s">
        <v>12069</v>
      </c>
      <c r="O6317" s="18"/>
      <c r="Q6317" s="19">
        <f>SUBTOTAL(9,Q6309:Q6316)</f>
        <v>33124.270000000004</v>
      </c>
      <c r="R6317" s="19">
        <f>SUBTOTAL(9,R6309:R6316)</f>
        <v>33124.270000000004</v>
      </c>
      <c r="S6317" s="19">
        <f>SUBTOTAL(9,S6309:S6316)</f>
        <v>0</v>
      </c>
      <c r="T6317" s="19">
        <f>SUBTOTAL(9,T6309:T6316)</f>
        <v>0</v>
      </c>
    </row>
    <row r="6318" spans="1:20" outlineLevel="2" x14ac:dyDescent="0.35">
      <c r="C6318" s="11" t="s">
        <v>10492</v>
      </c>
      <c r="O6318" s="18"/>
      <c r="Q6318" s="19">
        <f>SUBTOTAL(9,Q6306:Q6316)</f>
        <v>523924.41000000003</v>
      </c>
      <c r="R6318" s="19">
        <f>SUBTOTAL(9,R6306:R6316)</f>
        <v>33124.270000000004</v>
      </c>
      <c r="S6318" s="19">
        <f>SUBTOTAL(9,S6306:S6316)</f>
        <v>490800.14</v>
      </c>
      <c r="T6318" s="19">
        <f>SUBTOTAL(9,T6306:T6316)</f>
        <v>0</v>
      </c>
    </row>
    <row r="6319" spans="1:20" outlineLevel="4" x14ac:dyDescent="0.35">
      <c r="A6319" s="9" t="s">
        <v>1129</v>
      </c>
      <c r="B6319" s="9" t="s">
        <v>1130</v>
      </c>
      <c r="C6319" s="12" t="s">
        <v>7162</v>
      </c>
      <c r="D6319" s="5" t="s">
        <v>7163</v>
      </c>
      <c r="E6319" s="9" t="s">
        <v>7163</v>
      </c>
      <c r="F6319" s="5" t="s">
        <v>4</v>
      </c>
      <c r="G6319" s="5" t="s">
        <v>1133</v>
      </c>
      <c r="H6319" s="5" t="s">
        <v>1135</v>
      </c>
      <c r="I6319" s="4" t="s">
        <v>1136</v>
      </c>
      <c r="J6319" s="5" t="s">
        <v>4</v>
      </c>
      <c r="K6319" s="5" t="s">
        <v>4</v>
      </c>
      <c r="L6319" s="5" t="s">
        <v>4</v>
      </c>
      <c r="M6319" s="5" t="s">
        <v>5</v>
      </c>
      <c r="N6319" s="5" t="s">
        <v>7164</v>
      </c>
      <c r="O6319" s="18">
        <v>44467</v>
      </c>
      <c r="P6319" s="5" t="s">
        <v>7</v>
      </c>
      <c r="Q6319" s="19">
        <v>17395.43</v>
      </c>
      <c r="R6319" s="19">
        <v>0</v>
      </c>
      <c r="S6319" s="19">
        <v>17395.43</v>
      </c>
      <c r="T6319" s="19">
        <v>0</v>
      </c>
    </row>
    <row r="6320" spans="1:20" outlineLevel="4" x14ac:dyDescent="0.35">
      <c r="A6320" s="9" t="s">
        <v>1129</v>
      </c>
      <c r="B6320" s="9" t="s">
        <v>1130</v>
      </c>
      <c r="C6320" s="12" t="s">
        <v>7162</v>
      </c>
      <c r="D6320" s="5" t="s">
        <v>7163</v>
      </c>
      <c r="E6320" s="9" t="s">
        <v>7163</v>
      </c>
      <c r="F6320" s="5" t="s">
        <v>4</v>
      </c>
      <c r="G6320" s="5" t="s">
        <v>1133</v>
      </c>
      <c r="H6320" s="5" t="s">
        <v>1135</v>
      </c>
      <c r="I6320" s="4" t="s">
        <v>1136</v>
      </c>
      <c r="J6320" s="5" t="s">
        <v>4</v>
      </c>
      <c r="K6320" s="5" t="s">
        <v>4</v>
      </c>
      <c r="L6320" s="5" t="s">
        <v>4</v>
      </c>
      <c r="M6320" s="5" t="s">
        <v>5</v>
      </c>
      <c r="N6320" s="5" t="s">
        <v>7165</v>
      </c>
      <c r="O6320" s="18">
        <v>44558</v>
      </c>
      <c r="P6320" s="5" t="s">
        <v>7</v>
      </c>
      <c r="Q6320" s="19">
        <v>23410.06</v>
      </c>
      <c r="R6320" s="19">
        <v>0</v>
      </c>
      <c r="S6320" s="19">
        <v>23410.06</v>
      </c>
      <c r="T6320" s="19">
        <v>0</v>
      </c>
    </row>
    <row r="6321" spans="1:20" outlineLevel="3" x14ac:dyDescent="0.35">
      <c r="H6321" s="1" t="s">
        <v>11125</v>
      </c>
      <c r="O6321" s="18"/>
      <c r="Q6321" s="19">
        <f>SUBTOTAL(9,Q6319:Q6320)</f>
        <v>40805.490000000005</v>
      </c>
      <c r="R6321" s="19">
        <f>SUBTOTAL(9,R6319:R6320)</f>
        <v>0</v>
      </c>
      <c r="S6321" s="19">
        <f>SUBTOTAL(9,S6319:S6320)</f>
        <v>40805.490000000005</v>
      </c>
      <c r="T6321" s="19">
        <f>SUBTOTAL(9,T6319:T6320)</f>
        <v>0</v>
      </c>
    </row>
    <row r="6322" spans="1:20" outlineLevel="2" x14ac:dyDescent="0.35">
      <c r="C6322" s="11" t="s">
        <v>10493</v>
      </c>
      <c r="O6322" s="18"/>
      <c r="Q6322" s="19">
        <f>SUBTOTAL(9,Q6319:Q6320)</f>
        <v>40805.490000000005</v>
      </c>
      <c r="R6322" s="19">
        <f>SUBTOTAL(9,R6319:R6320)</f>
        <v>0</v>
      </c>
      <c r="S6322" s="19">
        <f>SUBTOTAL(9,S6319:S6320)</f>
        <v>40805.490000000005</v>
      </c>
      <c r="T6322" s="19">
        <f>SUBTOTAL(9,T6319:T6320)</f>
        <v>0</v>
      </c>
    </row>
    <row r="6323" spans="1:20" outlineLevel="4" x14ac:dyDescent="0.35">
      <c r="A6323" s="9" t="s">
        <v>1129</v>
      </c>
      <c r="B6323" s="9" t="s">
        <v>1130</v>
      </c>
      <c r="C6323" s="12" t="s">
        <v>7166</v>
      </c>
      <c r="D6323" s="5" t="s">
        <v>7167</v>
      </c>
      <c r="E6323" s="9" t="s">
        <v>7167</v>
      </c>
      <c r="F6323" s="5" t="s">
        <v>4</v>
      </c>
      <c r="G6323" s="5" t="s">
        <v>1133</v>
      </c>
      <c r="H6323" s="5" t="s">
        <v>1135</v>
      </c>
      <c r="I6323" s="4" t="s">
        <v>1136</v>
      </c>
      <c r="J6323" s="5" t="s">
        <v>4</v>
      </c>
      <c r="K6323" s="5" t="s">
        <v>4</v>
      </c>
      <c r="L6323" s="5" t="s">
        <v>4</v>
      </c>
      <c r="M6323" s="5" t="s">
        <v>5</v>
      </c>
      <c r="N6323" s="5" t="s">
        <v>7168</v>
      </c>
      <c r="O6323" s="18">
        <v>44467</v>
      </c>
      <c r="P6323" s="5" t="s">
        <v>7</v>
      </c>
      <c r="Q6323" s="19">
        <v>5092.9799999999996</v>
      </c>
      <c r="R6323" s="19">
        <v>0</v>
      </c>
      <c r="S6323" s="19">
        <v>5092.9799999999996</v>
      </c>
      <c r="T6323" s="19">
        <v>0</v>
      </c>
    </row>
    <row r="6324" spans="1:20" outlineLevel="4" x14ac:dyDescent="0.35">
      <c r="A6324" s="9" t="s">
        <v>1129</v>
      </c>
      <c r="B6324" s="9" t="s">
        <v>1130</v>
      </c>
      <c r="C6324" s="12" t="s">
        <v>7166</v>
      </c>
      <c r="D6324" s="5" t="s">
        <v>7167</v>
      </c>
      <c r="E6324" s="9" t="s">
        <v>7167</v>
      </c>
      <c r="F6324" s="5" t="s">
        <v>4</v>
      </c>
      <c r="G6324" s="5" t="s">
        <v>1133</v>
      </c>
      <c r="H6324" s="5" t="s">
        <v>1135</v>
      </c>
      <c r="I6324" s="4" t="s">
        <v>1136</v>
      </c>
      <c r="J6324" s="5" t="s">
        <v>4</v>
      </c>
      <c r="K6324" s="5" t="s">
        <v>4</v>
      </c>
      <c r="L6324" s="5" t="s">
        <v>4</v>
      </c>
      <c r="M6324" s="5" t="s">
        <v>5</v>
      </c>
      <c r="N6324" s="5" t="s">
        <v>7169</v>
      </c>
      <c r="O6324" s="18">
        <v>44558</v>
      </c>
      <c r="P6324" s="5" t="s">
        <v>7</v>
      </c>
      <c r="Q6324" s="19">
        <v>6867.52</v>
      </c>
      <c r="R6324" s="19">
        <v>0</v>
      </c>
      <c r="S6324" s="19">
        <v>6867.52</v>
      </c>
      <c r="T6324" s="19">
        <v>0</v>
      </c>
    </row>
    <row r="6325" spans="1:20" outlineLevel="3" x14ac:dyDescent="0.35">
      <c r="H6325" s="1" t="s">
        <v>11125</v>
      </c>
      <c r="O6325" s="18"/>
      <c r="Q6325" s="19">
        <f>SUBTOTAL(9,Q6323:Q6324)</f>
        <v>11960.5</v>
      </c>
      <c r="R6325" s="19">
        <f>SUBTOTAL(9,R6323:R6324)</f>
        <v>0</v>
      </c>
      <c r="S6325" s="19">
        <f>SUBTOTAL(9,S6323:S6324)</f>
        <v>11960.5</v>
      </c>
      <c r="T6325" s="19">
        <f>SUBTOTAL(9,T6323:T6324)</f>
        <v>0</v>
      </c>
    </row>
    <row r="6326" spans="1:20" outlineLevel="2" x14ac:dyDescent="0.35">
      <c r="C6326" s="11" t="s">
        <v>10494</v>
      </c>
      <c r="O6326" s="18"/>
      <c r="Q6326" s="19">
        <f>SUBTOTAL(9,Q6323:Q6324)</f>
        <v>11960.5</v>
      </c>
      <c r="R6326" s="19">
        <f>SUBTOTAL(9,R6323:R6324)</f>
        <v>0</v>
      </c>
      <c r="S6326" s="19">
        <f>SUBTOTAL(9,S6323:S6324)</f>
        <v>11960.5</v>
      </c>
      <c r="T6326" s="19">
        <f>SUBTOTAL(9,T6323:T6324)</f>
        <v>0</v>
      </c>
    </row>
    <row r="6327" spans="1:20" outlineLevel="4" x14ac:dyDescent="0.35">
      <c r="A6327" s="9" t="s">
        <v>1129</v>
      </c>
      <c r="B6327" s="9" t="s">
        <v>1130</v>
      </c>
      <c r="C6327" s="12" t="s">
        <v>7170</v>
      </c>
      <c r="D6327" s="5" t="s">
        <v>7171</v>
      </c>
      <c r="E6327" s="9" t="s">
        <v>7171</v>
      </c>
      <c r="F6327" s="5" t="s">
        <v>4</v>
      </c>
      <c r="G6327" s="5" t="s">
        <v>1133</v>
      </c>
      <c r="H6327" s="5" t="s">
        <v>1135</v>
      </c>
      <c r="I6327" s="4" t="s">
        <v>1136</v>
      </c>
      <c r="J6327" s="5" t="s">
        <v>4</v>
      </c>
      <c r="K6327" s="5" t="s">
        <v>4</v>
      </c>
      <c r="L6327" s="5" t="s">
        <v>4</v>
      </c>
      <c r="M6327" s="5" t="s">
        <v>5</v>
      </c>
      <c r="N6327" s="5" t="s">
        <v>7172</v>
      </c>
      <c r="O6327" s="18">
        <v>44467</v>
      </c>
      <c r="P6327" s="5" t="s">
        <v>7</v>
      </c>
      <c r="Q6327" s="19">
        <v>6140.73</v>
      </c>
      <c r="R6327" s="19">
        <v>0</v>
      </c>
      <c r="S6327" s="19">
        <v>6140.73</v>
      </c>
      <c r="T6327" s="19">
        <v>0</v>
      </c>
    </row>
    <row r="6328" spans="1:20" outlineLevel="4" x14ac:dyDescent="0.35">
      <c r="A6328" s="9" t="s">
        <v>1129</v>
      </c>
      <c r="B6328" s="9" t="s">
        <v>1130</v>
      </c>
      <c r="C6328" s="12" t="s">
        <v>7170</v>
      </c>
      <c r="D6328" s="5" t="s">
        <v>7171</v>
      </c>
      <c r="E6328" s="9" t="s">
        <v>7171</v>
      </c>
      <c r="F6328" s="5" t="s">
        <v>4</v>
      </c>
      <c r="G6328" s="5" t="s">
        <v>1133</v>
      </c>
      <c r="H6328" s="5" t="s">
        <v>1135</v>
      </c>
      <c r="I6328" s="4" t="s">
        <v>1136</v>
      </c>
      <c r="J6328" s="5" t="s">
        <v>4</v>
      </c>
      <c r="K6328" s="5" t="s">
        <v>4</v>
      </c>
      <c r="L6328" s="5" t="s">
        <v>4</v>
      </c>
      <c r="M6328" s="5" t="s">
        <v>5</v>
      </c>
      <c r="N6328" s="5" t="s">
        <v>7173</v>
      </c>
      <c r="O6328" s="18">
        <v>44558</v>
      </c>
      <c r="P6328" s="5" t="s">
        <v>7</v>
      </c>
      <c r="Q6328" s="19">
        <v>8134.6</v>
      </c>
      <c r="R6328" s="19">
        <v>0</v>
      </c>
      <c r="S6328" s="19">
        <v>8134.6</v>
      </c>
      <c r="T6328" s="19">
        <v>0</v>
      </c>
    </row>
    <row r="6329" spans="1:20" outlineLevel="3" x14ac:dyDescent="0.35">
      <c r="H6329" s="1" t="s">
        <v>11125</v>
      </c>
      <c r="O6329" s="18"/>
      <c r="Q6329" s="19">
        <f>SUBTOTAL(9,Q6327:Q6328)</f>
        <v>14275.33</v>
      </c>
      <c r="R6329" s="19">
        <f>SUBTOTAL(9,R6327:R6328)</f>
        <v>0</v>
      </c>
      <c r="S6329" s="19">
        <f>SUBTOTAL(9,S6327:S6328)</f>
        <v>14275.33</v>
      </c>
      <c r="T6329" s="19">
        <f>SUBTOTAL(9,T6327:T6328)</f>
        <v>0</v>
      </c>
    </row>
    <row r="6330" spans="1:20" outlineLevel="2" x14ac:dyDescent="0.35">
      <c r="C6330" s="11" t="s">
        <v>10495</v>
      </c>
      <c r="O6330" s="18"/>
      <c r="Q6330" s="19">
        <f>SUBTOTAL(9,Q6327:Q6328)</f>
        <v>14275.33</v>
      </c>
      <c r="R6330" s="19">
        <f>SUBTOTAL(9,R6327:R6328)</f>
        <v>0</v>
      </c>
      <c r="S6330" s="19">
        <f>SUBTOTAL(9,S6327:S6328)</f>
        <v>14275.33</v>
      </c>
      <c r="T6330" s="19">
        <f>SUBTOTAL(9,T6327:T6328)</f>
        <v>0</v>
      </c>
    </row>
    <row r="6331" spans="1:20" outlineLevel="4" x14ac:dyDescent="0.35">
      <c r="A6331" s="9" t="s">
        <v>1129</v>
      </c>
      <c r="B6331" s="9" t="s">
        <v>1130</v>
      </c>
      <c r="C6331" s="12" t="s">
        <v>7174</v>
      </c>
      <c r="D6331" s="5" t="s">
        <v>7175</v>
      </c>
      <c r="E6331" s="9" t="s">
        <v>7175</v>
      </c>
      <c r="F6331" s="5" t="s">
        <v>4</v>
      </c>
      <c r="G6331" s="5" t="s">
        <v>1133</v>
      </c>
      <c r="H6331" s="5" t="s">
        <v>1135</v>
      </c>
      <c r="I6331" s="4" t="s">
        <v>1136</v>
      </c>
      <c r="J6331" s="5" t="s">
        <v>4</v>
      </c>
      <c r="K6331" s="5" t="s">
        <v>4</v>
      </c>
      <c r="L6331" s="5" t="s">
        <v>4</v>
      </c>
      <c r="M6331" s="5" t="s">
        <v>5</v>
      </c>
      <c r="N6331" s="5" t="s">
        <v>7176</v>
      </c>
      <c r="O6331" s="18">
        <v>44467</v>
      </c>
      <c r="P6331" s="5" t="s">
        <v>7</v>
      </c>
      <c r="Q6331" s="19">
        <v>17639.490000000002</v>
      </c>
      <c r="R6331" s="19">
        <v>0</v>
      </c>
      <c r="S6331" s="19">
        <v>17639.490000000002</v>
      </c>
      <c r="T6331" s="19">
        <v>0</v>
      </c>
    </row>
    <row r="6332" spans="1:20" outlineLevel="4" x14ac:dyDescent="0.35">
      <c r="A6332" s="9" t="s">
        <v>1129</v>
      </c>
      <c r="B6332" s="9" t="s">
        <v>1130</v>
      </c>
      <c r="C6332" s="12" t="s">
        <v>7174</v>
      </c>
      <c r="D6332" s="5" t="s">
        <v>7175</v>
      </c>
      <c r="E6332" s="9" t="s">
        <v>7175</v>
      </c>
      <c r="F6332" s="5" t="s">
        <v>4</v>
      </c>
      <c r="G6332" s="5" t="s">
        <v>1133</v>
      </c>
      <c r="H6332" s="5" t="s">
        <v>1135</v>
      </c>
      <c r="I6332" s="4" t="s">
        <v>1136</v>
      </c>
      <c r="J6332" s="5" t="s">
        <v>4</v>
      </c>
      <c r="K6332" s="5" t="s">
        <v>4</v>
      </c>
      <c r="L6332" s="5" t="s">
        <v>4</v>
      </c>
      <c r="M6332" s="5" t="s">
        <v>5</v>
      </c>
      <c r="N6332" s="5" t="s">
        <v>7177</v>
      </c>
      <c r="O6332" s="18">
        <v>44558</v>
      </c>
      <c r="P6332" s="5" t="s">
        <v>7</v>
      </c>
      <c r="Q6332" s="19">
        <v>23872.36</v>
      </c>
      <c r="R6332" s="19">
        <v>0</v>
      </c>
      <c r="S6332" s="19">
        <v>23872.36</v>
      </c>
      <c r="T6332" s="19">
        <v>0</v>
      </c>
    </row>
    <row r="6333" spans="1:20" outlineLevel="3" x14ac:dyDescent="0.35">
      <c r="H6333" s="1" t="s">
        <v>11125</v>
      </c>
      <c r="O6333" s="18"/>
      <c r="Q6333" s="19">
        <f>SUBTOTAL(9,Q6331:Q6332)</f>
        <v>41511.850000000006</v>
      </c>
      <c r="R6333" s="19">
        <f>SUBTOTAL(9,R6331:R6332)</f>
        <v>0</v>
      </c>
      <c r="S6333" s="19">
        <f>SUBTOTAL(9,S6331:S6332)</f>
        <v>41511.850000000006</v>
      </c>
      <c r="T6333" s="19">
        <f>SUBTOTAL(9,T6331:T6332)</f>
        <v>0</v>
      </c>
    </row>
    <row r="6334" spans="1:20" s="10" customFormat="1" ht="29" outlineLevel="4" x14ac:dyDescent="0.35">
      <c r="A6334" s="10" t="s">
        <v>97</v>
      </c>
      <c r="B6334" s="10" t="s">
        <v>98</v>
      </c>
      <c r="C6334" s="15" t="s">
        <v>7174</v>
      </c>
      <c r="D6334" s="7" t="s">
        <v>7178</v>
      </c>
      <c r="E6334" s="10" t="s">
        <v>7178</v>
      </c>
      <c r="F6334" s="7" t="s">
        <v>12477</v>
      </c>
      <c r="G6334" s="7" t="s">
        <v>4</v>
      </c>
      <c r="H6334" s="7" t="s">
        <v>7182</v>
      </c>
      <c r="I6334" s="6" t="s">
        <v>7183</v>
      </c>
      <c r="J6334" s="7" t="s">
        <v>7179</v>
      </c>
      <c r="K6334" s="7" t="s">
        <v>4</v>
      </c>
      <c r="L6334" s="7" t="s">
        <v>4</v>
      </c>
      <c r="M6334" s="7" t="s">
        <v>5</v>
      </c>
      <c r="N6334" s="7" t="s">
        <v>7180</v>
      </c>
      <c r="O6334" s="21">
        <v>44704</v>
      </c>
      <c r="P6334" s="7" t="s">
        <v>7181</v>
      </c>
      <c r="Q6334" s="22">
        <v>334.16</v>
      </c>
      <c r="R6334" s="22">
        <v>334.16</v>
      </c>
      <c r="S6334" s="22">
        <v>0</v>
      </c>
      <c r="T6334" s="22">
        <v>0</v>
      </c>
    </row>
    <row r="6335" spans="1:20" ht="29" outlineLevel="4" x14ac:dyDescent="0.35">
      <c r="A6335" s="9" t="s">
        <v>97</v>
      </c>
      <c r="B6335" s="9" t="s">
        <v>98</v>
      </c>
      <c r="C6335" s="12" t="s">
        <v>7174</v>
      </c>
      <c r="D6335" s="5" t="s">
        <v>7178</v>
      </c>
      <c r="E6335" s="9" t="s">
        <v>7178</v>
      </c>
      <c r="F6335" s="5" t="s">
        <v>12477</v>
      </c>
      <c r="G6335" s="5" t="s">
        <v>4</v>
      </c>
      <c r="H6335" s="5" t="s">
        <v>7182</v>
      </c>
      <c r="I6335" s="4" t="s">
        <v>7183</v>
      </c>
      <c r="J6335" s="5" t="s">
        <v>7179</v>
      </c>
      <c r="K6335" s="5" t="s">
        <v>4</v>
      </c>
      <c r="L6335" s="5" t="s">
        <v>4</v>
      </c>
      <c r="M6335" s="5" t="s">
        <v>5</v>
      </c>
      <c r="N6335" s="5" t="s">
        <v>7184</v>
      </c>
      <c r="O6335" s="18">
        <v>44508</v>
      </c>
      <c r="P6335" s="5" t="s">
        <v>7185</v>
      </c>
      <c r="Q6335" s="19">
        <v>10468.4</v>
      </c>
      <c r="R6335" s="19">
        <v>10468.4</v>
      </c>
      <c r="S6335" s="19">
        <v>0</v>
      </c>
      <c r="T6335" s="19">
        <v>0</v>
      </c>
    </row>
    <row r="6336" spans="1:20" ht="29" outlineLevel="4" x14ac:dyDescent="0.35">
      <c r="A6336" s="9" t="s">
        <v>97</v>
      </c>
      <c r="B6336" s="9" t="s">
        <v>98</v>
      </c>
      <c r="C6336" s="12" t="s">
        <v>7174</v>
      </c>
      <c r="D6336" s="5" t="s">
        <v>7178</v>
      </c>
      <c r="E6336" s="9" t="s">
        <v>7178</v>
      </c>
      <c r="F6336" s="5" t="s">
        <v>12477</v>
      </c>
      <c r="G6336" s="5" t="s">
        <v>4</v>
      </c>
      <c r="H6336" s="5" t="s">
        <v>7182</v>
      </c>
      <c r="I6336" s="4" t="s">
        <v>7183</v>
      </c>
      <c r="J6336" s="5" t="s">
        <v>7179</v>
      </c>
      <c r="K6336" s="5" t="s">
        <v>4</v>
      </c>
      <c r="L6336" s="5" t="s">
        <v>4</v>
      </c>
      <c r="M6336" s="5" t="s">
        <v>5</v>
      </c>
      <c r="N6336" s="5" t="s">
        <v>7186</v>
      </c>
      <c r="O6336" s="18">
        <v>44508</v>
      </c>
      <c r="P6336" s="5" t="s">
        <v>7185</v>
      </c>
      <c r="Q6336" s="19">
        <v>3760</v>
      </c>
      <c r="R6336" s="19">
        <v>3760</v>
      </c>
      <c r="S6336" s="19">
        <v>0</v>
      </c>
      <c r="T6336" s="19">
        <v>0</v>
      </c>
    </row>
    <row r="6337" spans="1:20" ht="29" outlineLevel="4" x14ac:dyDescent="0.35">
      <c r="A6337" s="9" t="s">
        <v>97</v>
      </c>
      <c r="B6337" s="9" t="s">
        <v>98</v>
      </c>
      <c r="C6337" s="12" t="s">
        <v>7174</v>
      </c>
      <c r="D6337" s="5" t="s">
        <v>7178</v>
      </c>
      <c r="E6337" s="9" t="s">
        <v>7178</v>
      </c>
      <c r="F6337" s="5" t="s">
        <v>12477</v>
      </c>
      <c r="G6337" s="5" t="s">
        <v>4</v>
      </c>
      <c r="H6337" s="5" t="s">
        <v>7182</v>
      </c>
      <c r="I6337" s="4" t="s">
        <v>7183</v>
      </c>
      <c r="J6337" s="5" t="s">
        <v>7179</v>
      </c>
      <c r="K6337" s="5" t="s">
        <v>4</v>
      </c>
      <c r="L6337" s="5" t="s">
        <v>4</v>
      </c>
      <c r="M6337" s="5" t="s">
        <v>5</v>
      </c>
      <c r="N6337" s="5" t="s">
        <v>7187</v>
      </c>
      <c r="O6337" s="18">
        <v>44508</v>
      </c>
      <c r="P6337" s="5" t="s">
        <v>7185</v>
      </c>
      <c r="Q6337" s="19">
        <v>1560</v>
      </c>
      <c r="R6337" s="19">
        <v>1560</v>
      </c>
      <c r="S6337" s="19">
        <v>0</v>
      </c>
      <c r="T6337" s="19">
        <v>0</v>
      </c>
    </row>
    <row r="6338" spans="1:20" ht="29" outlineLevel="4" x14ac:dyDescent="0.35">
      <c r="A6338" s="9" t="s">
        <v>97</v>
      </c>
      <c r="B6338" s="9" t="s">
        <v>98</v>
      </c>
      <c r="C6338" s="12" t="s">
        <v>7174</v>
      </c>
      <c r="D6338" s="5" t="s">
        <v>7178</v>
      </c>
      <c r="E6338" s="9" t="s">
        <v>7178</v>
      </c>
      <c r="F6338" s="5" t="s">
        <v>12477</v>
      </c>
      <c r="G6338" s="5" t="s">
        <v>4</v>
      </c>
      <c r="H6338" s="5" t="s">
        <v>7182</v>
      </c>
      <c r="I6338" s="4" t="s">
        <v>7183</v>
      </c>
      <c r="J6338" s="5" t="s">
        <v>7179</v>
      </c>
      <c r="K6338" s="5" t="s">
        <v>4</v>
      </c>
      <c r="L6338" s="5" t="s">
        <v>4</v>
      </c>
      <c r="M6338" s="5" t="s">
        <v>5</v>
      </c>
      <c r="N6338" s="5" t="s">
        <v>7188</v>
      </c>
      <c r="O6338" s="18">
        <v>44599</v>
      </c>
      <c r="P6338" s="5" t="s">
        <v>7189</v>
      </c>
      <c r="Q6338" s="19">
        <v>2676.64</v>
      </c>
      <c r="R6338" s="19">
        <v>2676.64</v>
      </c>
      <c r="S6338" s="19">
        <v>0</v>
      </c>
      <c r="T6338" s="19">
        <v>0</v>
      </c>
    </row>
    <row r="6339" spans="1:20" ht="29" outlineLevel="4" x14ac:dyDescent="0.35">
      <c r="A6339" s="9" t="s">
        <v>97</v>
      </c>
      <c r="B6339" s="9" t="s">
        <v>98</v>
      </c>
      <c r="C6339" s="12" t="s">
        <v>7174</v>
      </c>
      <c r="D6339" s="5" t="s">
        <v>7178</v>
      </c>
      <c r="E6339" s="9" t="s">
        <v>7178</v>
      </c>
      <c r="F6339" s="5" t="s">
        <v>12477</v>
      </c>
      <c r="G6339" s="5" t="s">
        <v>4</v>
      </c>
      <c r="H6339" s="5" t="s">
        <v>7182</v>
      </c>
      <c r="I6339" s="4" t="s">
        <v>7183</v>
      </c>
      <c r="J6339" s="5" t="s">
        <v>7179</v>
      </c>
      <c r="K6339" s="5" t="s">
        <v>4</v>
      </c>
      <c r="L6339" s="5" t="s">
        <v>4</v>
      </c>
      <c r="M6339" s="5" t="s">
        <v>5</v>
      </c>
      <c r="N6339" s="5" t="s">
        <v>7190</v>
      </c>
      <c r="O6339" s="18">
        <v>44616</v>
      </c>
      <c r="P6339" s="5" t="s">
        <v>7191</v>
      </c>
      <c r="Q6339" s="19">
        <v>3914.48</v>
      </c>
      <c r="R6339" s="19">
        <v>3914.48</v>
      </c>
      <c r="S6339" s="19">
        <v>0</v>
      </c>
      <c r="T6339" s="19">
        <v>0</v>
      </c>
    </row>
    <row r="6340" spans="1:20" ht="29" outlineLevel="4" x14ac:dyDescent="0.35">
      <c r="A6340" s="9" t="s">
        <v>97</v>
      </c>
      <c r="B6340" s="9" t="s">
        <v>98</v>
      </c>
      <c r="C6340" s="12" t="s">
        <v>7174</v>
      </c>
      <c r="D6340" s="5" t="s">
        <v>7178</v>
      </c>
      <c r="E6340" s="9" t="s">
        <v>7178</v>
      </c>
      <c r="F6340" s="5" t="s">
        <v>12477</v>
      </c>
      <c r="G6340" s="5" t="s">
        <v>4</v>
      </c>
      <c r="H6340" s="5" t="s">
        <v>7182</v>
      </c>
      <c r="I6340" s="4" t="s">
        <v>7183</v>
      </c>
      <c r="J6340" s="5" t="s">
        <v>7179</v>
      </c>
      <c r="K6340" s="5" t="s">
        <v>4</v>
      </c>
      <c r="L6340" s="5" t="s">
        <v>4</v>
      </c>
      <c r="M6340" s="5" t="s">
        <v>5</v>
      </c>
      <c r="N6340" s="5" t="s">
        <v>7192</v>
      </c>
      <c r="O6340" s="18">
        <v>44693</v>
      </c>
      <c r="P6340" s="5" t="s">
        <v>7193</v>
      </c>
      <c r="Q6340" s="19">
        <v>5249.36</v>
      </c>
      <c r="R6340" s="19">
        <v>5249.36</v>
      </c>
      <c r="S6340" s="19">
        <v>0</v>
      </c>
      <c r="T6340" s="19">
        <v>0</v>
      </c>
    </row>
    <row r="6341" spans="1:20" outlineLevel="3" x14ac:dyDescent="0.35">
      <c r="H6341" s="1" t="s">
        <v>12070</v>
      </c>
      <c r="O6341" s="18"/>
      <c r="Q6341" s="19">
        <f>SUBTOTAL(9,Q6334:Q6340)</f>
        <v>27963.040000000001</v>
      </c>
      <c r="R6341" s="19">
        <f>SUBTOTAL(9,R6334:R6340)</f>
        <v>27963.040000000001</v>
      </c>
      <c r="S6341" s="19">
        <f>SUBTOTAL(9,S6334:S6340)</f>
        <v>0</v>
      </c>
      <c r="T6341" s="19">
        <f>SUBTOTAL(9,T6334:T6340)</f>
        <v>0</v>
      </c>
    </row>
    <row r="6342" spans="1:20" outlineLevel="2" x14ac:dyDescent="0.35">
      <c r="C6342" s="11" t="s">
        <v>10496</v>
      </c>
      <c r="O6342" s="18"/>
      <c r="Q6342" s="19">
        <f>SUBTOTAL(9,Q6331:Q6340)</f>
        <v>69474.890000000014</v>
      </c>
      <c r="R6342" s="19">
        <f>SUBTOTAL(9,R6331:R6340)</f>
        <v>27963.040000000001</v>
      </c>
      <c r="S6342" s="19">
        <f>SUBTOTAL(9,S6331:S6340)</f>
        <v>41511.850000000006</v>
      </c>
      <c r="T6342" s="19">
        <f>SUBTOTAL(9,T6331:T6340)</f>
        <v>0</v>
      </c>
    </row>
    <row r="6343" spans="1:20" outlineLevel="4" x14ac:dyDescent="0.35">
      <c r="A6343" s="9" t="s">
        <v>1129</v>
      </c>
      <c r="B6343" s="9" t="s">
        <v>1130</v>
      </c>
      <c r="C6343" s="12" t="s">
        <v>7194</v>
      </c>
      <c r="D6343" s="5" t="s">
        <v>7195</v>
      </c>
      <c r="E6343" s="9" t="s">
        <v>7195</v>
      </c>
      <c r="F6343" s="5" t="s">
        <v>4</v>
      </c>
      <c r="G6343" s="5" t="s">
        <v>1133</v>
      </c>
      <c r="H6343" s="5" t="s">
        <v>1135</v>
      </c>
      <c r="I6343" s="4" t="s">
        <v>1136</v>
      </c>
      <c r="J6343" s="5" t="s">
        <v>4</v>
      </c>
      <c r="K6343" s="5" t="s">
        <v>4</v>
      </c>
      <c r="L6343" s="5" t="s">
        <v>4</v>
      </c>
      <c r="M6343" s="5" t="s">
        <v>5</v>
      </c>
      <c r="N6343" s="5" t="s">
        <v>7196</v>
      </c>
      <c r="O6343" s="18">
        <v>44467</v>
      </c>
      <c r="P6343" s="5" t="s">
        <v>7</v>
      </c>
      <c r="Q6343" s="19">
        <v>7480.49</v>
      </c>
      <c r="R6343" s="19">
        <v>0</v>
      </c>
      <c r="S6343" s="19">
        <v>7480.49</v>
      </c>
      <c r="T6343" s="19">
        <v>0</v>
      </c>
    </row>
    <row r="6344" spans="1:20" outlineLevel="4" x14ac:dyDescent="0.35">
      <c r="A6344" s="9" t="s">
        <v>1129</v>
      </c>
      <c r="B6344" s="9" t="s">
        <v>1130</v>
      </c>
      <c r="C6344" s="12" t="s">
        <v>7194</v>
      </c>
      <c r="D6344" s="5" t="s">
        <v>7195</v>
      </c>
      <c r="E6344" s="9" t="s">
        <v>7195</v>
      </c>
      <c r="F6344" s="5" t="s">
        <v>4</v>
      </c>
      <c r="G6344" s="5" t="s">
        <v>1133</v>
      </c>
      <c r="H6344" s="5" t="s">
        <v>1135</v>
      </c>
      <c r="I6344" s="4" t="s">
        <v>1136</v>
      </c>
      <c r="J6344" s="5" t="s">
        <v>4</v>
      </c>
      <c r="K6344" s="5" t="s">
        <v>4</v>
      </c>
      <c r="L6344" s="5" t="s">
        <v>4</v>
      </c>
      <c r="M6344" s="5" t="s">
        <v>5</v>
      </c>
      <c r="N6344" s="5" t="s">
        <v>7197</v>
      </c>
      <c r="O6344" s="18">
        <v>44558</v>
      </c>
      <c r="P6344" s="5" t="s">
        <v>7</v>
      </c>
      <c r="Q6344" s="19">
        <v>9944.61</v>
      </c>
      <c r="R6344" s="19">
        <v>0</v>
      </c>
      <c r="S6344" s="19">
        <v>9944.61</v>
      </c>
      <c r="T6344" s="19">
        <v>0</v>
      </c>
    </row>
    <row r="6345" spans="1:20" outlineLevel="3" x14ac:dyDescent="0.35">
      <c r="H6345" s="1" t="s">
        <v>11125</v>
      </c>
      <c r="O6345" s="18"/>
      <c r="Q6345" s="19">
        <f>SUBTOTAL(9,Q6343:Q6344)</f>
        <v>17425.099999999999</v>
      </c>
      <c r="R6345" s="19">
        <f>SUBTOTAL(9,R6343:R6344)</f>
        <v>0</v>
      </c>
      <c r="S6345" s="19">
        <f>SUBTOTAL(9,S6343:S6344)</f>
        <v>17425.099999999999</v>
      </c>
      <c r="T6345" s="19">
        <f>SUBTOTAL(9,T6343:T6344)</f>
        <v>0</v>
      </c>
    </row>
    <row r="6346" spans="1:20" outlineLevel="2" x14ac:dyDescent="0.35">
      <c r="C6346" s="11" t="s">
        <v>10497</v>
      </c>
      <c r="O6346" s="18"/>
      <c r="Q6346" s="19">
        <f>SUBTOTAL(9,Q6343:Q6344)</f>
        <v>17425.099999999999</v>
      </c>
      <c r="R6346" s="19">
        <f>SUBTOTAL(9,R6343:R6344)</f>
        <v>0</v>
      </c>
      <c r="S6346" s="19">
        <f>SUBTOTAL(9,S6343:S6344)</f>
        <v>17425.099999999999</v>
      </c>
      <c r="T6346" s="19">
        <f>SUBTOTAL(9,T6343:T6344)</f>
        <v>0</v>
      </c>
    </row>
    <row r="6347" spans="1:20" outlineLevel="4" x14ac:dyDescent="0.35">
      <c r="A6347" s="9" t="s">
        <v>1129</v>
      </c>
      <c r="B6347" s="9" t="s">
        <v>1130</v>
      </c>
      <c r="C6347" s="12" t="s">
        <v>7198</v>
      </c>
      <c r="D6347" s="5" t="s">
        <v>7199</v>
      </c>
      <c r="E6347" s="9" t="s">
        <v>7199</v>
      </c>
      <c r="F6347" s="5" t="s">
        <v>4</v>
      </c>
      <c r="G6347" s="5" t="s">
        <v>1133</v>
      </c>
      <c r="H6347" s="5" t="s">
        <v>1135</v>
      </c>
      <c r="I6347" s="4" t="s">
        <v>1136</v>
      </c>
      <c r="J6347" s="5" t="s">
        <v>4</v>
      </c>
      <c r="K6347" s="5" t="s">
        <v>4</v>
      </c>
      <c r="L6347" s="5" t="s">
        <v>4</v>
      </c>
      <c r="M6347" s="5" t="s">
        <v>5</v>
      </c>
      <c r="N6347" s="5" t="s">
        <v>7200</v>
      </c>
      <c r="O6347" s="18">
        <v>44467</v>
      </c>
      <c r="P6347" s="5" t="s">
        <v>7</v>
      </c>
      <c r="Q6347" s="19">
        <v>10076.209999999999</v>
      </c>
      <c r="R6347" s="19">
        <v>0</v>
      </c>
      <c r="S6347" s="19">
        <v>10076.209999999999</v>
      </c>
      <c r="T6347" s="19">
        <v>0</v>
      </c>
    </row>
    <row r="6348" spans="1:20" outlineLevel="4" x14ac:dyDescent="0.35">
      <c r="A6348" s="9" t="s">
        <v>1129</v>
      </c>
      <c r="B6348" s="9" t="s">
        <v>1130</v>
      </c>
      <c r="C6348" s="12" t="s">
        <v>7198</v>
      </c>
      <c r="D6348" s="5" t="s">
        <v>7199</v>
      </c>
      <c r="E6348" s="9" t="s">
        <v>7199</v>
      </c>
      <c r="F6348" s="5" t="s">
        <v>4</v>
      </c>
      <c r="G6348" s="5" t="s">
        <v>1133</v>
      </c>
      <c r="H6348" s="5" t="s">
        <v>1135</v>
      </c>
      <c r="I6348" s="4" t="s">
        <v>1136</v>
      </c>
      <c r="J6348" s="5" t="s">
        <v>4</v>
      </c>
      <c r="K6348" s="5" t="s">
        <v>4</v>
      </c>
      <c r="L6348" s="5" t="s">
        <v>4</v>
      </c>
      <c r="M6348" s="5" t="s">
        <v>5</v>
      </c>
      <c r="N6348" s="5" t="s">
        <v>7201</v>
      </c>
      <c r="O6348" s="18">
        <v>44558</v>
      </c>
      <c r="P6348" s="5" t="s">
        <v>7</v>
      </c>
      <c r="Q6348" s="19">
        <v>14087.42</v>
      </c>
      <c r="R6348" s="19">
        <v>0</v>
      </c>
      <c r="S6348" s="19">
        <v>14087.42</v>
      </c>
      <c r="T6348" s="19">
        <v>0</v>
      </c>
    </row>
    <row r="6349" spans="1:20" outlineLevel="3" x14ac:dyDescent="0.35">
      <c r="H6349" s="1" t="s">
        <v>11125</v>
      </c>
      <c r="O6349" s="18"/>
      <c r="Q6349" s="19">
        <f>SUBTOTAL(9,Q6347:Q6348)</f>
        <v>24163.629999999997</v>
      </c>
      <c r="R6349" s="19">
        <f>SUBTOTAL(9,R6347:R6348)</f>
        <v>0</v>
      </c>
      <c r="S6349" s="19">
        <f>SUBTOTAL(9,S6347:S6348)</f>
        <v>24163.629999999997</v>
      </c>
      <c r="T6349" s="19">
        <f>SUBTOTAL(9,T6347:T6348)</f>
        <v>0</v>
      </c>
    </row>
    <row r="6350" spans="1:20" outlineLevel="2" x14ac:dyDescent="0.35">
      <c r="C6350" s="11" t="s">
        <v>10498</v>
      </c>
      <c r="O6350" s="18"/>
      <c r="Q6350" s="19">
        <f>SUBTOTAL(9,Q6347:Q6348)</f>
        <v>24163.629999999997</v>
      </c>
      <c r="R6350" s="19">
        <f>SUBTOTAL(9,R6347:R6348)</f>
        <v>0</v>
      </c>
      <c r="S6350" s="19">
        <f>SUBTOTAL(9,S6347:S6348)</f>
        <v>24163.629999999997</v>
      </c>
      <c r="T6350" s="19">
        <f>SUBTOTAL(9,T6347:T6348)</f>
        <v>0</v>
      </c>
    </row>
    <row r="6351" spans="1:20" outlineLevel="4" x14ac:dyDescent="0.35">
      <c r="A6351" s="9" t="s">
        <v>1129</v>
      </c>
      <c r="B6351" s="9" t="s">
        <v>1130</v>
      </c>
      <c r="C6351" s="12" t="s">
        <v>7202</v>
      </c>
      <c r="D6351" s="5" t="s">
        <v>7203</v>
      </c>
      <c r="E6351" s="9" t="s">
        <v>7203</v>
      </c>
      <c r="F6351" s="5" t="s">
        <v>4</v>
      </c>
      <c r="G6351" s="5" t="s">
        <v>1133</v>
      </c>
      <c r="H6351" s="5" t="s">
        <v>1135</v>
      </c>
      <c r="I6351" s="4" t="s">
        <v>1136</v>
      </c>
      <c r="J6351" s="5" t="s">
        <v>4</v>
      </c>
      <c r="K6351" s="5" t="s">
        <v>4</v>
      </c>
      <c r="L6351" s="5" t="s">
        <v>4</v>
      </c>
      <c r="M6351" s="5" t="s">
        <v>5</v>
      </c>
      <c r="N6351" s="5" t="s">
        <v>7204</v>
      </c>
      <c r="O6351" s="18">
        <v>44467</v>
      </c>
      <c r="P6351" s="5" t="s">
        <v>7</v>
      </c>
      <c r="Q6351" s="19">
        <v>21502.33</v>
      </c>
      <c r="R6351" s="19">
        <v>0</v>
      </c>
      <c r="S6351" s="19">
        <v>21502.33</v>
      </c>
      <c r="T6351" s="19">
        <v>0</v>
      </c>
    </row>
    <row r="6352" spans="1:20" outlineLevel="4" x14ac:dyDescent="0.35">
      <c r="A6352" s="9" t="s">
        <v>1129</v>
      </c>
      <c r="B6352" s="9" t="s">
        <v>1130</v>
      </c>
      <c r="C6352" s="12" t="s">
        <v>7202</v>
      </c>
      <c r="D6352" s="5" t="s">
        <v>7203</v>
      </c>
      <c r="E6352" s="9" t="s">
        <v>7203</v>
      </c>
      <c r="F6352" s="5" t="s">
        <v>4</v>
      </c>
      <c r="G6352" s="5" t="s">
        <v>1133</v>
      </c>
      <c r="H6352" s="5" t="s">
        <v>1135</v>
      </c>
      <c r="I6352" s="4" t="s">
        <v>1136</v>
      </c>
      <c r="J6352" s="5" t="s">
        <v>4</v>
      </c>
      <c r="K6352" s="5" t="s">
        <v>4</v>
      </c>
      <c r="L6352" s="5" t="s">
        <v>4</v>
      </c>
      <c r="M6352" s="5" t="s">
        <v>5</v>
      </c>
      <c r="N6352" s="5" t="s">
        <v>7205</v>
      </c>
      <c r="O6352" s="18">
        <v>44558</v>
      </c>
      <c r="P6352" s="5" t="s">
        <v>7</v>
      </c>
      <c r="Q6352" s="19">
        <v>29106.11</v>
      </c>
      <c r="R6352" s="19">
        <v>0</v>
      </c>
      <c r="S6352" s="19">
        <v>29106.11</v>
      </c>
      <c r="T6352" s="19">
        <v>0</v>
      </c>
    </row>
    <row r="6353" spans="1:20" outlineLevel="3" x14ac:dyDescent="0.35">
      <c r="H6353" s="1" t="s">
        <v>11125</v>
      </c>
      <c r="O6353" s="18"/>
      <c r="Q6353" s="19">
        <f>SUBTOTAL(9,Q6351:Q6352)</f>
        <v>50608.44</v>
      </c>
      <c r="R6353" s="19">
        <f>SUBTOTAL(9,R6351:R6352)</f>
        <v>0</v>
      </c>
      <c r="S6353" s="19">
        <f>SUBTOTAL(9,S6351:S6352)</f>
        <v>50608.44</v>
      </c>
      <c r="T6353" s="19">
        <f>SUBTOTAL(9,T6351:T6352)</f>
        <v>0</v>
      </c>
    </row>
    <row r="6354" spans="1:20" outlineLevel="2" x14ac:dyDescent="0.35">
      <c r="C6354" s="11" t="s">
        <v>10499</v>
      </c>
      <c r="O6354" s="18"/>
      <c r="Q6354" s="19">
        <f>SUBTOTAL(9,Q6351:Q6352)</f>
        <v>50608.44</v>
      </c>
      <c r="R6354" s="19">
        <f>SUBTOTAL(9,R6351:R6352)</f>
        <v>0</v>
      </c>
      <c r="S6354" s="19">
        <f>SUBTOTAL(9,S6351:S6352)</f>
        <v>50608.44</v>
      </c>
      <c r="T6354" s="19">
        <f>SUBTOTAL(9,T6351:T6352)</f>
        <v>0</v>
      </c>
    </row>
    <row r="6355" spans="1:20" outlineLevel="4" x14ac:dyDescent="0.35">
      <c r="A6355" s="9" t="s">
        <v>1129</v>
      </c>
      <c r="B6355" s="9" t="s">
        <v>1130</v>
      </c>
      <c r="C6355" s="12" t="s">
        <v>7206</v>
      </c>
      <c r="D6355" s="5" t="s">
        <v>7207</v>
      </c>
      <c r="E6355" s="9" t="s">
        <v>7207</v>
      </c>
      <c r="F6355" s="5" t="s">
        <v>4</v>
      </c>
      <c r="G6355" s="5" t="s">
        <v>1133</v>
      </c>
      <c r="H6355" s="5" t="s">
        <v>1135</v>
      </c>
      <c r="I6355" s="4" t="s">
        <v>1136</v>
      </c>
      <c r="J6355" s="5" t="s">
        <v>4</v>
      </c>
      <c r="K6355" s="5" t="s">
        <v>4</v>
      </c>
      <c r="L6355" s="5" t="s">
        <v>4</v>
      </c>
      <c r="M6355" s="5" t="s">
        <v>5</v>
      </c>
      <c r="N6355" s="5" t="s">
        <v>7208</v>
      </c>
      <c r="O6355" s="18">
        <v>44467</v>
      </c>
      <c r="P6355" s="5" t="s">
        <v>7</v>
      </c>
      <c r="Q6355" s="19">
        <v>5102.0600000000004</v>
      </c>
      <c r="R6355" s="19">
        <v>0</v>
      </c>
      <c r="S6355" s="19">
        <v>5102.0600000000004</v>
      </c>
      <c r="T6355" s="19">
        <v>0</v>
      </c>
    </row>
    <row r="6356" spans="1:20" outlineLevel="4" x14ac:dyDescent="0.35">
      <c r="A6356" s="9" t="s">
        <v>1129</v>
      </c>
      <c r="B6356" s="9" t="s">
        <v>1130</v>
      </c>
      <c r="C6356" s="12" t="s">
        <v>7206</v>
      </c>
      <c r="D6356" s="5" t="s">
        <v>7207</v>
      </c>
      <c r="E6356" s="9" t="s">
        <v>7207</v>
      </c>
      <c r="F6356" s="5" t="s">
        <v>4</v>
      </c>
      <c r="G6356" s="5" t="s">
        <v>1133</v>
      </c>
      <c r="H6356" s="5" t="s">
        <v>1135</v>
      </c>
      <c r="I6356" s="4" t="s">
        <v>1136</v>
      </c>
      <c r="J6356" s="5" t="s">
        <v>4</v>
      </c>
      <c r="K6356" s="5" t="s">
        <v>4</v>
      </c>
      <c r="L6356" s="5" t="s">
        <v>4</v>
      </c>
      <c r="M6356" s="5" t="s">
        <v>5</v>
      </c>
      <c r="N6356" s="5" t="s">
        <v>7209</v>
      </c>
      <c r="O6356" s="18">
        <v>44558</v>
      </c>
      <c r="P6356" s="5" t="s">
        <v>7</v>
      </c>
      <c r="Q6356" s="19">
        <v>6832.37</v>
      </c>
      <c r="R6356" s="19">
        <v>0</v>
      </c>
      <c r="S6356" s="19">
        <v>6832.37</v>
      </c>
      <c r="T6356" s="19">
        <v>0</v>
      </c>
    </row>
    <row r="6357" spans="1:20" outlineLevel="3" x14ac:dyDescent="0.35">
      <c r="H6357" s="1" t="s">
        <v>11125</v>
      </c>
      <c r="O6357" s="18"/>
      <c r="Q6357" s="19">
        <f>SUBTOTAL(9,Q6355:Q6356)</f>
        <v>11934.43</v>
      </c>
      <c r="R6357" s="19">
        <f>SUBTOTAL(9,R6355:R6356)</f>
        <v>0</v>
      </c>
      <c r="S6357" s="19">
        <f>SUBTOTAL(9,S6355:S6356)</f>
        <v>11934.43</v>
      </c>
      <c r="T6357" s="19">
        <f>SUBTOTAL(9,T6355:T6356)</f>
        <v>0</v>
      </c>
    </row>
    <row r="6358" spans="1:20" outlineLevel="2" x14ac:dyDescent="0.35">
      <c r="C6358" s="11" t="s">
        <v>10500</v>
      </c>
      <c r="O6358" s="18"/>
      <c r="Q6358" s="19">
        <f>SUBTOTAL(9,Q6355:Q6356)</f>
        <v>11934.43</v>
      </c>
      <c r="R6358" s="19">
        <f>SUBTOTAL(9,R6355:R6356)</f>
        <v>0</v>
      </c>
      <c r="S6358" s="19">
        <f>SUBTOTAL(9,S6355:S6356)</f>
        <v>11934.43</v>
      </c>
      <c r="T6358" s="19">
        <f>SUBTOTAL(9,T6355:T6356)</f>
        <v>0</v>
      </c>
    </row>
    <row r="6359" spans="1:20" outlineLevel="4" x14ac:dyDescent="0.35">
      <c r="A6359" s="9" t="s">
        <v>1129</v>
      </c>
      <c r="B6359" s="9" t="s">
        <v>1130</v>
      </c>
      <c r="C6359" s="12" t="s">
        <v>7210</v>
      </c>
      <c r="D6359" s="5" t="s">
        <v>7211</v>
      </c>
      <c r="E6359" s="9" t="s">
        <v>7211</v>
      </c>
      <c r="F6359" s="5" t="s">
        <v>4</v>
      </c>
      <c r="G6359" s="5" t="s">
        <v>1133</v>
      </c>
      <c r="H6359" s="5" t="s">
        <v>1135</v>
      </c>
      <c r="I6359" s="4" t="s">
        <v>1136</v>
      </c>
      <c r="J6359" s="5" t="s">
        <v>4</v>
      </c>
      <c r="K6359" s="5" t="s">
        <v>4</v>
      </c>
      <c r="L6359" s="5" t="s">
        <v>4</v>
      </c>
      <c r="M6359" s="5" t="s">
        <v>5</v>
      </c>
      <c r="N6359" s="5" t="s">
        <v>7212</v>
      </c>
      <c r="O6359" s="18">
        <v>44467</v>
      </c>
      <c r="P6359" s="5" t="s">
        <v>7</v>
      </c>
      <c r="Q6359" s="19">
        <v>47644.4</v>
      </c>
      <c r="R6359" s="19">
        <v>0</v>
      </c>
      <c r="S6359" s="19">
        <v>47644.4</v>
      </c>
      <c r="T6359" s="19">
        <v>0</v>
      </c>
    </row>
    <row r="6360" spans="1:20" outlineLevel="4" x14ac:dyDescent="0.35">
      <c r="A6360" s="9" t="s">
        <v>1129</v>
      </c>
      <c r="B6360" s="9" t="s">
        <v>1130</v>
      </c>
      <c r="C6360" s="12" t="s">
        <v>7210</v>
      </c>
      <c r="D6360" s="5" t="s">
        <v>7211</v>
      </c>
      <c r="E6360" s="9" t="s">
        <v>7211</v>
      </c>
      <c r="F6360" s="5" t="s">
        <v>4</v>
      </c>
      <c r="G6360" s="5" t="s">
        <v>1133</v>
      </c>
      <c r="H6360" s="5" t="s">
        <v>1135</v>
      </c>
      <c r="I6360" s="4" t="s">
        <v>1136</v>
      </c>
      <c r="J6360" s="5" t="s">
        <v>4</v>
      </c>
      <c r="K6360" s="5" t="s">
        <v>4</v>
      </c>
      <c r="L6360" s="5" t="s">
        <v>4</v>
      </c>
      <c r="M6360" s="5" t="s">
        <v>5</v>
      </c>
      <c r="N6360" s="5" t="s">
        <v>7213</v>
      </c>
      <c r="O6360" s="18">
        <v>44558</v>
      </c>
      <c r="P6360" s="5" t="s">
        <v>7</v>
      </c>
      <c r="Q6360" s="19">
        <v>64963.17</v>
      </c>
      <c r="R6360" s="19">
        <v>0</v>
      </c>
      <c r="S6360" s="19">
        <v>64963.17</v>
      </c>
      <c r="T6360" s="19">
        <v>0</v>
      </c>
    </row>
    <row r="6361" spans="1:20" outlineLevel="3" x14ac:dyDescent="0.35">
      <c r="H6361" s="1" t="s">
        <v>11125</v>
      </c>
      <c r="O6361" s="18"/>
      <c r="Q6361" s="19">
        <f>SUBTOTAL(9,Q6359:Q6360)</f>
        <v>112607.57</v>
      </c>
      <c r="R6361" s="19">
        <f>SUBTOTAL(9,R6359:R6360)</f>
        <v>0</v>
      </c>
      <c r="S6361" s="19">
        <f>SUBTOTAL(9,S6359:S6360)</f>
        <v>112607.57</v>
      </c>
      <c r="T6361" s="19">
        <f>SUBTOTAL(9,T6359:T6360)</f>
        <v>0</v>
      </c>
    </row>
    <row r="6362" spans="1:20" ht="58" outlineLevel="4" x14ac:dyDescent="0.35">
      <c r="A6362" s="9" t="s">
        <v>1164</v>
      </c>
      <c r="B6362" s="9" t="s">
        <v>1165</v>
      </c>
      <c r="C6362" s="12" t="s">
        <v>7210</v>
      </c>
      <c r="D6362" s="5" t="s">
        <v>7214</v>
      </c>
      <c r="E6362" s="9" t="s">
        <v>7214</v>
      </c>
      <c r="F6362" s="5" t="s">
        <v>4</v>
      </c>
      <c r="G6362" s="5" t="s">
        <v>12485</v>
      </c>
      <c r="H6362" s="5" t="s">
        <v>7217</v>
      </c>
      <c r="I6362" s="4" t="s">
        <v>12498</v>
      </c>
      <c r="J6362" s="5" t="s">
        <v>7215</v>
      </c>
      <c r="K6362" s="5" t="s">
        <v>4</v>
      </c>
      <c r="L6362" s="5" t="s">
        <v>4</v>
      </c>
      <c r="M6362" s="5" t="s">
        <v>5</v>
      </c>
      <c r="N6362" s="5" t="s">
        <v>7216</v>
      </c>
      <c r="O6362" s="18">
        <v>44468</v>
      </c>
      <c r="P6362" s="5" t="s">
        <v>7</v>
      </c>
      <c r="Q6362" s="19">
        <v>6000</v>
      </c>
      <c r="R6362" s="19">
        <v>0</v>
      </c>
      <c r="S6362" s="19">
        <v>6000</v>
      </c>
      <c r="T6362" s="19">
        <v>0</v>
      </c>
    </row>
    <row r="6363" spans="1:20" ht="58" outlineLevel="4" x14ac:dyDescent="0.35">
      <c r="A6363" s="9" t="s">
        <v>1164</v>
      </c>
      <c r="B6363" s="9" t="s">
        <v>1165</v>
      </c>
      <c r="C6363" s="12" t="s">
        <v>7210</v>
      </c>
      <c r="D6363" s="5" t="s">
        <v>7214</v>
      </c>
      <c r="E6363" s="9" t="s">
        <v>7214</v>
      </c>
      <c r="F6363" s="5" t="s">
        <v>4</v>
      </c>
      <c r="G6363" s="5" t="s">
        <v>12485</v>
      </c>
      <c r="H6363" s="5" t="s">
        <v>7217</v>
      </c>
      <c r="I6363" s="4" t="s">
        <v>12498</v>
      </c>
      <c r="J6363" s="5" t="s">
        <v>7215</v>
      </c>
      <c r="K6363" s="5" t="s">
        <v>4</v>
      </c>
      <c r="L6363" s="5" t="s">
        <v>4</v>
      </c>
      <c r="M6363" s="5" t="s">
        <v>5</v>
      </c>
      <c r="N6363" s="5" t="s">
        <v>7218</v>
      </c>
      <c r="O6363" s="18">
        <v>44574</v>
      </c>
      <c r="P6363" s="5" t="s">
        <v>7</v>
      </c>
      <c r="Q6363" s="19">
        <v>3000</v>
      </c>
      <c r="R6363" s="19">
        <v>0</v>
      </c>
      <c r="S6363" s="19">
        <v>3000</v>
      </c>
      <c r="T6363" s="19">
        <v>0</v>
      </c>
    </row>
    <row r="6364" spans="1:20" outlineLevel="3" x14ac:dyDescent="0.35">
      <c r="H6364" s="1" t="s">
        <v>12071</v>
      </c>
      <c r="O6364" s="18"/>
      <c r="Q6364" s="19">
        <f>SUBTOTAL(9,Q6362:Q6363)</f>
        <v>9000</v>
      </c>
      <c r="R6364" s="19">
        <f>SUBTOTAL(9,R6362:R6363)</f>
        <v>0</v>
      </c>
      <c r="S6364" s="19">
        <f>SUBTOTAL(9,S6362:S6363)</f>
        <v>9000</v>
      </c>
      <c r="T6364" s="19">
        <f>SUBTOTAL(9,T6362:T6363)</f>
        <v>0</v>
      </c>
    </row>
    <row r="6365" spans="1:20" outlineLevel="2" x14ac:dyDescent="0.35">
      <c r="C6365" s="11" t="s">
        <v>10501</v>
      </c>
      <c r="O6365" s="18"/>
      <c r="Q6365" s="19">
        <f>SUBTOTAL(9,Q6359:Q6363)</f>
        <v>121607.57</v>
      </c>
      <c r="R6365" s="19">
        <f>SUBTOTAL(9,R6359:R6363)</f>
        <v>0</v>
      </c>
      <c r="S6365" s="19">
        <f>SUBTOTAL(9,S6359:S6363)</f>
        <v>121607.57</v>
      </c>
      <c r="T6365" s="19">
        <f>SUBTOTAL(9,T6359:T6363)</f>
        <v>0</v>
      </c>
    </row>
    <row r="6366" spans="1:20" outlineLevel="4" x14ac:dyDescent="0.35">
      <c r="A6366" s="9" t="s">
        <v>1129</v>
      </c>
      <c r="B6366" s="9" t="s">
        <v>1130</v>
      </c>
      <c r="C6366" s="12" t="s">
        <v>7219</v>
      </c>
      <c r="D6366" s="5" t="s">
        <v>7220</v>
      </c>
      <c r="E6366" s="9" t="s">
        <v>7220</v>
      </c>
      <c r="F6366" s="5" t="s">
        <v>4</v>
      </c>
      <c r="G6366" s="5" t="s">
        <v>1133</v>
      </c>
      <c r="H6366" s="5" t="s">
        <v>1135</v>
      </c>
      <c r="I6366" s="4" t="s">
        <v>1136</v>
      </c>
      <c r="J6366" s="5" t="s">
        <v>4</v>
      </c>
      <c r="K6366" s="5" t="s">
        <v>4</v>
      </c>
      <c r="L6366" s="5" t="s">
        <v>4</v>
      </c>
      <c r="M6366" s="5" t="s">
        <v>5</v>
      </c>
      <c r="N6366" s="5" t="s">
        <v>7221</v>
      </c>
      <c r="O6366" s="18">
        <v>44467</v>
      </c>
      <c r="P6366" s="5" t="s">
        <v>7</v>
      </c>
      <c r="Q6366" s="19">
        <v>23172.45</v>
      </c>
      <c r="R6366" s="19">
        <v>0</v>
      </c>
      <c r="S6366" s="19">
        <v>23172.45</v>
      </c>
      <c r="T6366" s="19">
        <v>0</v>
      </c>
    </row>
    <row r="6367" spans="1:20" outlineLevel="4" x14ac:dyDescent="0.35">
      <c r="A6367" s="9" t="s">
        <v>1129</v>
      </c>
      <c r="B6367" s="9" t="s">
        <v>1130</v>
      </c>
      <c r="C6367" s="12" t="s">
        <v>7219</v>
      </c>
      <c r="D6367" s="5" t="s">
        <v>7220</v>
      </c>
      <c r="E6367" s="9" t="s">
        <v>7220</v>
      </c>
      <c r="F6367" s="5" t="s">
        <v>4</v>
      </c>
      <c r="G6367" s="5" t="s">
        <v>1133</v>
      </c>
      <c r="H6367" s="5" t="s">
        <v>1135</v>
      </c>
      <c r="I6367" s="4" t="s">
        <v>1136</v>
      </c>
      <c r="J6367" s="5" t="s">
        <v>4</v>
      </c>
      <c r="K6367" s="5" t="s">
        <v>4</v>
      </c>
      <c r="L6367" s="5" t="s">
        <v>4</v>
      </c>
      <c r="M6367" s="5" t="s">
        <v>5</v>
      </c>
      <c r="N6367" s="5" t="s">
        <v>7222</v>
      </c>
      <c r="O6367" s="18">
        <v>44558</v>
      </c>
      <c r="P6367" s="5" t="s">
        <v>7</v>
      </c>
      <c r="Q6367" s="19">
        <v>31256.27</v>
      </c>
      <c r="R6367" s="19">
        <v>0</v>
      </c>
      <c r="S6367" s="19">
        <v>31256.27</v>
      </c>
      <c r="T6367" s="19">
        <v>0</v>
      </c>
    </row>
    <row r="6368" spans="1:20" outlineLevel="3" x14ac:dyDescent="0.35">
      <c r="H6368" s="1" t="s">
        <v>11125</v>
      </c>
      <c r="O6368" s="18"/>
      <c r="Q6368" s="19">
        <f>SUBTOTAL(9,Q6366:Q6367)</f>
        <v>54428.72</v>
      </c>
      <c r="R6368" s="19">
        <f>SUBTOTAL(9,R6366:R6367)</f>
        <v>0</v>
      </c>
      <c r="S6368" s="19">
        <f>SUBTOTAL(9,S6366:S6367)</f>
        <v>54428.72</v>
      </c>
      <c r="T6368" s="19">
        <f>SUBTOTAL(9,T6366:T6367)</f>
        <v>0</v>
      </c>
    </row>
    <row r="6369" spans="1:20" outlineLevel="2" x14ac:dyDescent="0.35">
      <c r="C6369" s="11" t="s">
        <v>10502</v>
      </c>
      <c r="O6369" s="18"/>
      <c r="Q6369" s="19">
        <f>SUBTOTAL(9,Q6366:Q6367)</f>
        <v>54428.72</v>
      </c>
      <c r="R6369" s="19">
        <f>SUBTOTAL(9,R6366:R6367)</f>
        <v>0</v>
      </c>
      <c r="S6369" s="19">
        <f>SUBTOTAL(9,S6366:S6367)</f>
        <v>54428.72</v>
      </c>
      <c r="T6369" s="19">
        <f>SUBTOTAL(9,T6366:T6367)</f>
        <v>0</v>
      </c>
    </row>
    <row r="6370" spans="1:20" outlineLevel="4" x14ac:dyDescent="0.35">
      <c r="A6370" s="9" t="s">
        <v>1129</v>
      </c>
      <c r="B6370" s="9" t="s">
        <v>1130</v>
      </c>
      <c r="C6370" s="12" t="s">
        <v>7223</v>
      </c>
      <c r="D6370" s="5" t="s">
        <v>7224</v>
      </c>
      <c r="E6370" s="9" t="s">
        <v>7224</v>
      </c>
      <c r="F6370" s="5" t="s">
        <v>4</v>
      </c>
      <c r="G6370" s="5" t="s">
        <v>1133</v>
      </c>
      <c r="H6370" s="5" t="s">
        <v>1135</v>
      </c>
      <c r="I6370" s="4" t="s">
        <v>1136</v>
      </c>
      <c r="J6370" s="5" t="s">
        <v>4</v>
      </c>
      <c r="K6370" s="5" t="s">
        <v>4</v>
      </c>
      <c r="L6370" s="5" t="s">
        <v>4</v>
      </c>
      <c r="M6370" s="5" t="s">
        <v>5</v>
      </c>
      <c r="N6370" s="5" t="s">
        <v>7225</v>
      </c>
      <c r="O6370" s="18">
        <v>44467</v>
      </c>
      <c r="P6370" s="5" t="s">
        <v>7</v>
      </c>
      <c r="Q6370" s="19">
        <v>89021.42</v>
      </c>
      <c r="R6370" s="19">
        <v>0</v>
      </c>
      <c r="S6370" s="19">
        <v>89021.42</v>
      </c>
      <c r="T6370" s="19">
        <v>0</v>
      </c>
    </row>
    <row r="6371" spans="1:20" outlineLevel="4" x14ac:dyDescent="0.35">
      <c r="A6371" s="9" t="s">
        <v>1129</v>
      </c>
      <c r="B6371" s="9" t="s">
        <v>1130</v>
      </c>
      <c r="C6371" s="12" t="s">
        <v>7223</v>
      </c>
      <c r="D6371" s="5" t="s">
        <v>7224</v>
      </c>
      <c r="E6371" s="9" t="s">
        <v>7224</v>
      </c>
      <c r="F6371" s="5" t="s">
        <v>4</v>
      </c>
      <c r="G6371" s="5" t="s">
        <v>1133</v>
      </c>
      <c r="H6371" s="5" t="s">
        <v>1135</v>
      </c>
      <c r="I6371" s="4" t="s">
        <v>1136</v>
      </c>
      <c r="J6371" s="5" t="s">
        <v>4</v>
      </c>
      <c r="K6371" s="5" t="s">
        <v>4</v>
      </c>
      <c r="L6371" s="5" t="s">
        <v>4</v>
      </c>
      <c r="M6371" s="5" t="s">
        <v>5</v>
      </c>
      <c r="N6371" s="5" t="s">
        <v>7226</v>
      </c>
      <c r="O6371" s="18">
        <v>44558</v>
      </c>
      <c r="P6371" s="5" t="s">
        <v>7</v>
      </c>
      <c r="Q6371" s="19">
        <v>124131.47</v>
      </c>
      <c r="R6371" s="19">
        <v>0</v>
      </c>
      <c r="S6371" s="19">
        <v>124131.47</v>
      </c>
      <c r="T6371" s="19">
        <v>0</v>
      </c>
    </row>
    <row r="6372" spans="1:20" outlineLevel="3" x14ac:dyDescent="0.35">
      <c r="H6372" s="1" t="s">
        <v>11125</v>
      </c>
      <c r="O6372" s="18"/>
      <c r="Q6372" s="19">
        <f>SUBTOTAL(9,Q6370:Q6371)</f>
        <v>213152.89</v>
      </c>
      <c r="R6372" s="19">
        <f>SUBTOTAL(9,R6370:R6371)</f>
        <v>0</v>
      </c>
      <c r="S6372" s="19">
        <f>SUBTOTAL(9,S6370:S6371)</f>
        <v>213152.89</v>
      </c>
      <c r="T6372" s="19">
        <f>SUBTOTAL(9,T6370:T6371)</f>
        <v>0</v>
      </c>
    </row>
    <row r="6373" spans="1:20" outlineLevel="2" x14ac:dyDescent="0.35">
      <c r="C6373" s="11" t="s">
        <v>10503</v>
      </c>
      <c r="O6373" s="18"/>
      <c r="Q6373" s="19">
        <f>SUBTOTAL(9,Q6370:Q6371)</f>
        <v>213152.89</v>
      </c>
      <c r="R6373" s="19">
        <f>SUBTOTAL(9,R6370:R6371)</f>
        <v>0</v>
      </c>
      <c r="S6373" s="19">
        <f>SUBTOTAL(9,S6370:S6371)</f>
        <v>213152.89</v>
      </c>
      <c r="T6373" s="19">
        <f>SUBTOTAL(9,T6370:T6371)</f>
        <v>0</v>
      </c>
    </row>
    <row r="6374" spans="1:20" outlineLevel="4" x14ac:dyDescent="0.35">
      <c r="A6374" s="9" t="s">
        <v>1129</v>
      </c>
      <c r="B6374" s="9" t="s">
        <v>1130</v>
      </c>
      <c r="C6374" s="12" t="s">
        <v>7227</v>
      </c>
      <c r="D6374" s="5" t="s">
        <v>7228</v>
      </c>
      <c r="E6374" s="9" t="s">
        <v>7228</v>
      </c>
      <c r="F6374" s="5" t="s">
        <v>4</v>
      </c>
      <c r="G6374" s="5" t="s">
        <v>1133</v>
      </c>
      <c r="H6374" s="5" t="s">
        <v>1135</v>
      </c>
      <c r="I6374" s="4" t="s">
        <v>1136</v>
      </c>
      <c r="J6374" s="5" t="s">
        <v>4</v>
      </c>
      <c r="K6374" s="5" t="s">
        <v>4</v>
      </c>
      <c r="L6374" s="5" t="s">
        <v>4</v>
      </c>
      <c r="M6374" s="5" t="s">
        <v>5</v>
      </c>
      <c r="N6374" s="5" t="s">
        <v>7229</v>
      </c>
      <c r="O6374" s="18">
        <v>44467</v>
      </c>
      <c r="P6374" s="5" t="s">
        <v>7</v>
      </c>
      <c r="Q6374" s="19">
        <v>28783.72</v>
      </c>
      <c r="R6374" s="19">
        <v>0</v>
      </c>
      <c r="S6374" s="19">
        <v>28783.72</v>
      </c>
      <c r="T6374" s="19">
        <v>0</v>
      </c>
    </row>
    <row r="6375" spans="1:20" outlineLevel="4" x14ac:dyDescent="0.35">
      <c r="A6375" s="9" t="s">
        <v>1129</v>
      </c>
      <c r="B6375" s="9" t="s">
        <v>1130</v>
      </c>
      <c r="C6375" s="12" t="s">
        <v>7227</v>
      </c>
      <c r="D6375" s="5" t="s">
        <v>7228</v>
      </c>
      <c r="E6375" s="9" t="s">
        <v>7228</v>
      </c>
      <c r="F6375" s="5" t="s">
        <v>4</v>
      </c>
      <c r="G6375" s="5" t="s">
        <v>1133</v>
      </c>
      <c r="H6375" s="5" t="s">
        <v>1135</v>
      </c>
      <c r="I6375" s="4" t="s">
        <v>1136</v>
      </c>
      <c r="J6375" s="5" t="s">
        <v>4</v>
      </c>
      <c r="K6375" s="5" t="s">
        <v>4</v>
      </c>
      <c r="L6375" s="5" t="s">
        <v>4</v>
      </c>
      <c r="M6375" s="5" t="s">
        <v>5</v>
      </c>
      <c r="N6375" s="5" t="s">
        <v>7230</v>
      </c>
      <c r="O6375" s="18">
        <v>44558</v>
      </c>
      <c r="P6375" s="5" t="s">
        <v>7</v>
      </c>
      <c r="Q6375" s="19">
        <v>38854.07</v>
      </c>
      <c r="R6375" s="19">
        <v>0</v>
      </c>
      <c r="S6375" s="19">
        <v>38854.07</v>
      </c>
      <c r="T6375" s="19">
        <v>0</v>
      </c>
    </row>
    <row r="6376" spans="1:20" outlineLevel="3" x14ac:dyDescent="0.35">
      <c r="H6376" s="1" t="s">
        <v>11125</v>
      </c>
      <c r="O6376" s="18"/>
      <c r="Q6376" s="19">
        <f>SUBTOTAL(9,Q6374:Q6375)</f>
        <v>67637.790000000008</v>
      </c>
      <c r="R6376" s="19">
        <f>SUBTOTAL(9,R6374:R6375)</f>
        <v>0</v>
      </c>
      <c r="S6376" s="19">
        <f>SUBTOTAL(9,S6374:S6375)</f>
        <v>67637.790000000008</v>
      </c>
      <c r="T6376" s="19">
        <f>SUBTOTAL(9,T6374:T6375)</f>
        <v>0</v>
      </c>
    </row>
    <row r="6377" spans="1:20" outlineLevel="2" x14ac:dyDescent="0.35">
      <c r="C6377" s="11" t="s">
        <v>10504</v>
      </c>
      <c r="O6377" s="18"/>
      <c r="Q6377" s="19">
        <f>SUBTOTAL(9,Q6374:Q6375)</f>
        <v>67637.790000000008</v>
      </c>
      <c r="R6377" s="19">
        <f>SUBTOTAL(9,R6374:R6375)</f>
        <v>0</v>
      </c>
      <c r="S6377" s="19">
        <f>SUBTOTAL(9,S6374:S6375)</f>
        <v>67637.790000000008</v>
      </c>
      <c r="T6377" s="19">
        <f>SUBTOTAL(9,T6374:T6375)</f>
        <v>0</v>
      </c>
    </row>
    <row r="6378" spans="1:20" outlineLevel="4" x14ac:dyDescent="0.35">
      <c r="A6378" s="9" t="s">
        <v>1129</v>
      </c>
      <c r="B6378" s="9" t="s">
        <v>1130</v>
      </c>
      <c r="C6378" s="12" t="s">
        <v>7231</v>
      </c>
      <c r="D6378" s="5" t="s">
        <v>7232</v>
      </c>
      <c r="E6378" s="9" t="s">
        <v>7232</v>
      </c>
      <c r="F6378" s="5" t="s">
        <v>4</v>
      </c>
      <c r="G6378" s="5" t="s">
        <v>1133</v>
      </c>
      <c r="H6378" s="5" t="s">
        <v>1135</v>
      </c>
      <c r="I6378" s="4" t="s">
        <v>1136</v>
      </c>
      <c r="J6378" s="5" t="s">
        <v>4</v>
      </c>
      <c r="K6378" s="5" t="s">
        <v>4</v>
      </c>
      <c r="L6378" s="5" t="s">
        <v>4</v>
      </c>
      <c r="M6378" s="5" t="s">
        <v>5</v>
      </c>
      <c r="N6378" s="5" t="s">
        <v>7233</v>
      </c>
      <c r="O6378" s="18">
        <v>44467</v>
      </c>
      <c r="P6378" s="5" t="s">
        <v>7</v>
      </c>
      <c r="Q6378" s="19">
        <v>7352.2</v>
      </c>
      <c r="R6378" s="19">
        <v>0</v>
      </c>
      <c r="S6378" s="19">
        <v>7352.2</v>
      </c>
      <c r="T6378" s="19">
        <v>0</v>
      </c>
    </row>
    <row r="6379" spans="1:20" outlineLevel="4" x14ac:dyDescent="0.35">
      <c r="A6379" s="9" t="s">
        <v>1129</v>
      </c>
      <c r="B6379" s="9" t="s">
        <v>1130</v>
      </c>
      <c r="C6379" s="12" t="s">
        <v>7231</v>
      </c>
      <c r="D6379" s="5" t="s">
        <v>7232</v>
      </c>
      <c r="E6379" s="9" t="s">
        <v>7232</v>
      </c>
      <c r="F6379" s="5" t="s">
        <v>4</v>
      </c>
      <c r="G6379" s="5" t="s">
        <v>1133</v>
      </c>
      <c r="H6379" s="5" t="s">
        <v>1135</v>
      </c>
      <c r="I6379" s="4" t="s">
        <v>1136</v>
      </c>
      <c r="J6379" s="5" t="s">
        <v>4</v>
      </c>
      <c r="K6379" s="5" t="s">
        <v>4</v>
      </c>
      <c r="L6379" s="5" t="s">
        <v>4</v>
      </c>
      <c r="M6379" s="5" t="s">
        <v>5</v>
      </c>
      <c r="N6379" s="5" t="s">
        <v>7234</v>
      </c>
      <c r="O6379" s="18">
        <v>44558</v>
      </c>
      <c r="P6379" s="5" t="s">
        <v>7</v>
      </c>
      <c r="Q6379" s="19">
        <v>9568.11</v>
      </c>
      <c r="R6379" s="19">
        <v>0</v>
      </c>
      <c r="S6379" s="19">
        <v>9568.11</v>
      </c>
      <c r="T6379" s="19">
        <v>0</v>
      </c>
    </row>
    <row r="6380" spans="1:20" outlineLevel="3" x14ac:dyDescent="0.35">
      <c r="H6380" s="1" t="s">
        <v>11125</v>
      </c>
      <c r="O6380" s="18"/>
      <c r="Q6380" s="19">
        <f>SUBTOTAL(9,Q6378:Q6379)</f>
        <v>16920.310000000001</v>
      </c>
      <c r="R6380" s="19">
        <f>SUBTOTAL(9,R6378:R6379)</f>
        <v>0</v>
      </c>
      <c r="S6380" s="19">
        <f>SUBTOTAL(9,S6378:S6379)</f>
        <v>16920.310000000001</v>
      </c>
      <c r="T6380" s="19">
        <f>SUBTOTAL(9,T6378:T6379)</f>
        <v>0</v>
      </c>
    </row>
    <row r="6381" spans="1:20" outlineLevel="2" x14ac:dyDescent="0.35">
      <c r="C6381" s="11" t="s">
        <v>10505</v>
      </c>
      <c r="O6381" s="18"/>
      <c r="Q6381" s="19">
        <f>SUBTOTAL(9,Q6378:Q6379)</f>
        <v>16920.310000000001</v>
      </c>
      <c r="R6381" s="19">
        <f>SUBTOTAL(9,R6378:R6379)</f>
        <v>0</v>
      </c>
      <c r="S6381" s="19">
        <f>SUBTOTAL(9,S6378:S6379)</f>
        <v>16920.310000000001</v>
      </c>
      <c r="T6381" s="19">
        <f>SUBTOTAL(9,T6378:T6379)</f>
        <v>0</v>
      </c>
    </row>
    <row r="6382" spans="1:20" outlineLevel="4" x14ac:dyDescent="0.35">
      <c r="A6382" s="9" t="s">
        <v>1129</v>
      </c>
      <c r="B6382" s="9" t="s">
        <v>1130</v>
      </c>
      <c r="C6382" s="12" t="s">
        <v>7235</v>
      </c>
      <c r="D6382" s="5" t="s">
        <v>7236</v>
      </c>
      <c r="E6382" s="9" t="s">
        <v>7236</v>
      </c>
      <c r="F6382" s="5" t="s">
        <v>4</v>
      </c>
      <c r="G6382" s="5" t="s">
        <v>1133</v>
      </c>
      <c r="H6382" s="5" t="s">
        <v>1135</v>
      </c>
      <c r="I6382" s="4" t="s">
        <v>1136</v>
      </c>
      <c r="J6382" s="5" t="s">
        <v>4</v>
      </c>
      <c r="K6382" s="5" t="s">
        <v>4</v>
      </c>
      <c r="L6382" s="5" t="s">
        <v>4</v>
      </c>
      <c r="M6382" s="5" t="s">
        <v>5</v>
      </c>
      <c r="N6382" s="5" t="s">
        <v>7237</v>
      </c>
      <c r="O6382" s="18">
        <v>44467</v>
      </c>
      <c r="P6382" s="5" t="s">
        <v>7</v>
      </c>
      <c r="Q6382" s="19">
        <v>3922.8</v>
      </c>
      <c r="R6382" s="19">
        <v>0</v>
      </c>
      <c r="S6382" s="19">
        <v>3922.8</v>
      </c>
      <c r="T6382" s="19">
        <v>0</v>
      </c>
    </row>
    <row r="6383" spans="1:20" outlineLevel="4" x14ac:dyDescent="0.35">
      <c r="A6383" s="9" t="s">
        <v>1129</v>
      </c>
      <c r="B6383" s="9" t="s">
        <v>1130</v>
      </c>
      <c r="C6383" s="12" t="s">
        <v>7235</v>
      </c>
      <c r="D6383" s="5" t="s">
        <v>7236</v>
      </c>
      <c r="E6383" s="9" t="s">
        <v>7236</v>
      </c>
      <c r="F6383" s="5" t="s">
        <v>4</v>
      </c>
      <c r="G6383" s="5" t="s">
        <v>1133</v>
      </c>
      <c r="H6383" s="5" t="s">
        <v>1135</v>
      </c>
      <c r="I6383" s="4" t="s">
        <v>1136</v>
      </c>
      <c r="J6383" s="5" t="s">
        <v>4</v>
      </c>
      <c r="K6383" s="5" t="s">
        <v>4</v>
      </c>
      <c r="L6383" s="5" t="s">
        <v>4</v>
      </c>
      <c r="M6383" s="5" t="s">
        <v>5</v>
      </c>
      <c r="N6383" s="5" t="s">
        <v>7238</v>
      </c>
      <c r="O6383" s="18">
        <v>44558</v>
      </c>
      <c r="P6383" s="5" t="s">
        <v>7</v>
      </c>
      <c r="Q6383" s="19">
        <v>5238.46</v>
      </c>
      <c r="R6383" s="19">
        <v>0</v>
      </c>
      <c r="S6383" s="19">
        <v>5238.46</v>
      </c>
      <c r="T6383" s="19">
        <v>0</v>
      </c>
    </row>
    <row r="6384" spans="1:20" outlineLevel="3" x14ac:dyDescent="0.35">
      <c r="H6384" s="1" t="s">
        <v>11125</v>
      </c>
      <c r="O6384" s="18"/>
      <c r="Q6384" s="19">
        <f>SUBTOTAL(9,Q6382:Q6383)</f>
        <v>9161.26</v>
      </c>
      <c r="R6384" s="19">
        <f>SUBTOTAL(9,R6382:R6383)</f>
        <v>0</v>
      </c>
      <c r="S6384" s="19">
        <f>SUBTOTAL(9,S6382:S6383)</f>
        <v>9161.26</v>
      </c>
      <c r="T6384" s="19">
        <f>SUBTOTAL(9,T6382:T6383)</f>
        <v>0</v>
      </c>
    </row>
    <row r="6385" spans="1:20" outlineLevel="2" x14ac:dyDescent="0.35">
      <c r="C6385" s="11" t="s">
        <v>10506</v>
      </c>
      <c r="O6385" s="18"/>
      <c r="Q6385" s="19">
        <f>SUBTOTAL(9,Q6382:Q6383)</f>
        <v>9161.26</v>
      </c>
      <c r="R6385" s="19">
        <f>SUBTOTAL(9,R6382:R6383)</f>
        <v>0</v>
      </c>
      <c r="S6385" s="19">
        <f>SUBTOTAL(9,S6382:S6383)</f>
        <v>9161.26</v>
      </c>
      <c r="T6385" s="19">
        <f>SUBTOTAL(9,T6382:T6383)</f>
        <v>0</v>
      </c>
    </row>
    <row r="6386" spans="1:20" outlineLevel="4" x14ac:dyDescent="0.35">
      <c r="A6386" s="9" t="s">
        <v>1129</v>
      </c>
      <c r="B6386" s="9" t="s">
        <v>1130</v>
      </c>
      <c r="C6386" s="12" t="s">
        <v>7239</v>
      </c>
      <c r="D6386" s="5" t="s">
        <v>7240</v>
      </c>
      <c r="E6386" s="9" t="s">
        <v>7240</v>
      </c>
      <c r="F6386" s="5" t="s">
        <v>4</v>
      </c>
      <c r="G6386" s="5" t="s">
        <v>1133</v>
      </c>
      <c r="H6386" s="5" t="s">
        <v>1135</v>
      </c>
      <c r="I6386" s="4" t="s">
        <v>1136</v>
      </c>
      <c r="J6386" s="5" t="s">
        <v>4</v>
      </c>
      <c r="K6386" s="5" t="s">
        <v>4</v>
      </c>
      <c r="L6386" s="5" t="s">
        <v>4</v>
      </c>
      <c r="M6386" s="5" t="s">
        <v>5</v>
      </c>
      <c r="N6386" s="5" t="s">
        <v>7241</v>
      </c>
      <c r="O6386" s="18">
        <v>44467</v>
      </c>
      <c r="P6386" s="5" t="s">
        <v>7</v>
      </c>
      <c r="Q6386" s="19">
        <v>12800.6</v>
      </c>
      <c r="R6386" s="19">
        <v>0</v>
      </c>
      <c r="S6386" s="19">
        <v>12800.6</v>
      </c>
      <c r="T6386" s="19">
        <v>0</v>
      </c>
    </row>
    <row r="6387" spans="1:20" outlineLevel="4" x14ac:dyDescent="0.35">
      <c r="A6387" s="9" t="s">
        <v>1129</v>
      </c>
      <c r="B6387" s="9" t="s">
        <v>1130</v>
      </c>
      <c r="C6387" s="12" t="s">
        <v>7239</v>
      </c>
      <c r="D6387" s="5" t="s">
        <v>7240</v>
      </c>
      <c r="E6387" s="9" t="s">
        <v>7240</v>
      </c>
      <c r="F6387" s="5" t="s">
        <v>4</v>
      </c>
      <c r="G6387" s="5" t="s">
        <v>1133</v>
      </c>
      <c r="H6387" s="5" t="s">
        <v>1135</v>
      </c>
      <c r="I6387" s="4" t="s">
        <v>1136</v>
      </c>
      <c r="J6387" s="5" t="s">
        <v>4</v>
      </c>
      <c r="K6387" s="5" t="s">
        <v>4</v>
      </c>
      <c r="L6387" s="5" t="s">
        <v>4</v>
      </c>
      <c r="M6387" s="5" t="s">
        <v>5</v>
      </c>
      <c r="N6387" s="5" t="s">
        <v>7242</v>
      </c>
      <c r="O6387" s="18">
        <v>44558</v>
      </c>
      <c r="P6387" s="5" t="s">
        <v>7</v>
      </c>
      <c r="Q6387" s="19">
        <v>17116.98</v>
      </c>
      <c r="R6387" s="19">
        <v>0</v>
      </c>
      <c r="S6387" s="19">
        <v>17116.98</v>
      </c>
      <c r="T6387" s="19">
        <v>0</v>
      </c>
    </row>
    <row r="6388" spans="1:20" outlineLevel="3" x14ac:dyDescent="0.35">
      <c r="H6388" s="1" t="s">
        <v>11125</v>
      </c>
      <c r="O6388" s="18"/>
      <c r="Q6388" s="19">
        <f>SUBTOTAL(9,Q6386:Q6387)</f>
        <v>29917.58</v>
      </c>
      <c r="R6388" s="19">
        <f>SUBTOTAL(9,R6386:R6387)</f>
        <v>0</v>
      </c>
      <c r="S6388" s="19">
        <f>SUBTOTAL(9,S6386:S6387)</f>
        <v>29917.58</v>
      </c>
      <c r="T6388" s="19">
        <f>SUBTOTAL(9,T6386:T6387)</f>
        <v>0</v>
      </c>
    </row>
    <row r="6389" spans="1:20" outlineLevel="2" x14ac:dyDescent="0.35">
      <c r="C6389" s="11" t="s">
        <v>10507</v>
      </c>
      <c r="O6389" s="18"/>
      <c r="Q6389" s="19">
        <f>SUBTOTAL(9,Q6386:Q6387)</f>
        <v>29917.58</v>
      </c>
      <c r="R6389" s="19">
        <f>SUBTOTAL(9,R6386:R6387)</f>
        <v>0</v>
      </c>
      <c r="S6389" s="19">
        <f>SUBTOTAL(9,S6386:S6387)</f>
        <v>29917.58</v>
      </c>
      <c r="T6389" s="19">
        <f>SUBTOTAL(9,T6386:T6387)</f>
        <v>0</v>
      </c>
    </row>
    <row r="6390" spans="1:20" outlineLevel="4" x14ac:dyDescent="0.35">
      <c r="A6390" s="9" t="s">
        <v>1129</v>
      </c>
      <c r="B6390" s="9" t="s">
        <v>1130</v>
      </c>
      <c r="C6390" s="12" t="s">
        <v>7243</v>
      </c>
      <c r="D6390" s="5" t="s">
        <v>7244</v>
      </c>
      <c r="E6390" s="9" t="s">
        <v>7244</v>
      </c>
      <c r="F6390" s="5" t="s">
        <v>4</v>
      </c>
      <c r="G6390" s="5" t="s">
        <v>1133</v>
      </c>
      <c r="H6390" s="5" t="s">
        <v>1135</v>
      </c>
      <c r="I6390" s="4" t="s">
        <v>1136</v>
      </c>
      <c r="J6390" s="5" t="s">
        <v>4</v>
      </c>
      <c r="K6390" s="5" t="s">
        <v>4</v>
      </c>
      <c r="L6390" s="5" t="s">
        <v>4</v>
      </c>
      <c r="M6390" s="5" t="s">
        <v>5</v>
      </c>
      <c r="N6390" s="5" t="s">
        <v>7245</v>
      </c>
      <c r="O6390" s="18">
        <v>44467</v>
      </c>
      <c r="P6390" s="5" t="s">
        <v>7</v>
      </c>
      <c r="Q6390" s="19">
        <v>64352.46</v>
      </c>
      <c r="R6390" s="19">
        <v>0</v>
      </c>
      <c r="S6390" s="19">
        <v>64352.46</v>
      </c>
      <c r="T6390" s="19">
        <v>0</v>
      </c>
    </row>
    <row r="6391" spans="1:20" outlineLevel="4" x14ac:dyDescent="0.35">
      <c r="A6391" s="9" t="s">
        <v>1129</v>
      </c>
      <c r="B6391" s="9" t="s">
        <v>1130</v>
      </c>
      <c r="C6391" s="12" t="s">
        <v>7243</v>
      </c>
      <c r="D6391" s="5" t="s">
        <v>7244</v>
      </c>
      <c r="E6391" s="9" t="s">
        <v>7244</v>
      </c>
      <c r="F6391" s="5" t="s">
        <v>4</v>
      </c>
      <c r="G6391" s="5" t="s">
        <v>1133</v>
      </c>
      <c r="H6391" s="5" t="s">
        <v>1135</v>
      </c>
      <c r="I6391" s="4" t="s">
        <v>1136</v>
      </c>
      <c r="J6391" s="5" t="s">
        <v>4</v>
      </c>
      <c r="K6391" s="5" t="s">
        <v>4</v>
      </c>
      <c r="L6391" s="5" t="s">
        <v>4</v>
      </c>
      <c r="M6391" s="5" t="s">
        <v>5</v>
      </c>
      <c r="N6391" s="5" t="s">
        <v>7246</v>
      </c>
      <c r="O6391" s="18">
        <v>44558</v>
      </c>
      <c r="P6391" s="5" t="s">
        <v>7</v>
      </c>
      <c r="Q6391" s="19">
        <v>86684.2</v>
      </c>
      <c r="R6391" s="19">
        <v>0</v>
      </c>
      <c r="S6391" s="19">
        <v>86684.2</v>
      </c>
      <c r="T6391" s="19">
        <v>0</v>
      </c>
    </row>
    <row r="6392" spans="1:20" outlineLevel="3" x14ac:dyDescent="0.35">
      <c r="H6392" s="1" t="s">
        <v>11125</v>
      </c>
      <c r="O6392" s="18"/>
      <c r="Q6392" s="19">
        <f>SUBTOTAL(9,Q6390:Q6391)</f>
        <v>151036.66</v>
      </c>
      <c r="R6392" s="19">
        <f>SUBTOTAL(9,R6390:R6391)</f>
        <v>0</v>
      </c>
      <c r="S6392" s="19">
        <f>SUBTOTAL(9,S6390:S6391)</f>
        <v>151036.66</v>
      </c>
      <c r="T6392" s="19">
        <f>SUBTOTAL(9,T6390:T6391)</f>
        <v>0</v>
      </c>
    </row>
    <row r="6393" spans="1:20" outlineLevel="2" x14ac:dyDescent="0.35">
      <c r="C6393" s="11" t="s">
        <v>10508</v>
      </c>
      <c r="O6393" s="18"/>
      <c r="Q6393" s="19">
        <f>SUBTOTAL(9,Q6390:Q6391)</f>
        <v>151036.66</v>
      </c>
      <c r="R6393" s="19">
        <f>SUBTOTAL(9,R6390:R6391)</f>
        <v>0</v>
      </c>
      <c r="S6393" s="19">
        <f>SUBTOTAL(9,S6390:S6391)</f>
        <v>151036.66</v>
      </c>
      <c r="T6393" s="19">
        <f>SUBTOTAL(9,T6390:T6391)</f>
        <v>0</v>
      </c>
    </row>
    <row r="6394" spans="1:20" outlineLevel="4" x14ac:dyDescent="0.35">
      <c r="A6394" s="9" t="s">
        <v>1129</v>
      </c>
      <c r="B6394" s="9" t="s">
        <v>1130</v>
      </c>
      <c r="C6394" s="12" t="s">
        <v>7247</v>
      </c>
      <c r="D6394" s="5" t="s">
        <v>7248</v>
      </c>
      <c r="E6394" s="9" t="s">
        <v>7248</v>
      </c>
      <c r="F6394" s="5" t="s">
        <v>4</v>
      </c>
      <c r="G6394" s="5" t="s">
        <v>1133</v>
      </c>
      <c r="H6394" s="5" t="s">
        <v>1135</v>
      </c>
      <c r="I6394" s="4" t="s">
        <v>1136</v>
      </c>
      <c r="J6394" s="5" t="s">
        <v>4</v>
      </c>
      <c r="K6394" s="5" t="s">
        <v>4</v>
      </c>
      <c r="L6394" s="5" t="s">
        <v>4</v>
      </c>
      <c r="M6394" s="5" t="s">
        <v>5</v>
      </c>
      <c r="N6394" s="5" t="s">
        <v>7249</v>
      </c>
      <c r="O6394" s="18">
        <v>44467</v>
      </c>
      <c r="P6394" s="5" t="s">
        <v>7</v>
      </c>
      <c r="Q6394" s="19">
        <v>35380.269999999997</v>
      </c>
      <c r="R6394" s="19">
        <v>0</v>
      </c>
      <c r="S6394" s="19">
        <v>35380.269999999997</v>
      </c>
      <c r="T6394" s="19">
        <v>0</v>
      </c>
    </row>
    <row r="6395" spans="1:20" outlineLevel="4" x14ac:dyDescent="0.35">
      <c r="A6395" s="9" t="s">
        <v>1129</v>
      </c>
      <c r="B6395" s="9" t="s">
        <v>1130</v>
      </c>
      <c r="C6395" s="12" t="s">
        <v>7247</v>
      </c>
      <c r="D6395" s="5" t="s">
        <v>7248</v>
      </c>
      <c r="E6395" s="9" t="s">
        <v>7248</v>
      </c>
      <c r="F6395" s="5" t="s">
        <v>4</v>
      </c>
      <c r="G6395" s="5" t="s">
        <v>1133</v>
      </c>
      <c r="H6395" s="5" t="s">
        <v>1135</v>
      </c>
      <c r="I6395" s="4" t="s">
        <v>1136</v>
      </c>
      <c r="J6395" s="5" t="s">
        <v>4</v>
      </c>
      <c r="K6395" s="5" t="s">
        <v>4</v>
      </c>
      <c r="L6395" s="5" t="s">
        <v>4</v>
      </c>
      <c r="M6395" s="5" t="s">
        <v>5</v>
      </c>
      <c r="N6395" s="5" t="s">
        <v>7250</v>
      </c>
      <c r="O6395" s="18">
        <v>44558</v>
      </c>
      <c r="P6395" s="5" t="s">
        <v>7</v>
      </c>
      <c r="Q6395" s="19">
        <v>47265.56</v>
      </c>
      <c r="R6395" s="19">
        <v>0</v>
      </c>
      <c r="S6395" s="19">
        <v>47265.56</v>
      </c>
      <c r="T6395" s="19">
        <v>0</v>
      </c>
    </row>
    <row r="6396" spans="1:20" outlineLevel="3" x14ac:dyDescent="0.35">
      <c r="H6396" s="1" t="s">
        <v>11125</v>
      </c>
      <c r="O6396" s="18"/>
      <c r="Q6396" s="19">
        <f>SUBTOTAL(9,Q6394:Q6395)</f>
        <v>82645.829999999987</v>
      </c>
      <c r="R6396" s="19">
        <f>SUBTOTAL(9,R6394:R6395)</f>
        <v>0</v>
      </c>
      <c r="S6396" s="19">
        <f>SUBTOTAL(9,S6394:S6395)</f>
        <v>82645.829999999987</v>
      </c>
      <c r="T6396" s="19">
        <f>SUBTOTAL(9,T6394:T6395)</f>
        <v>0</v>
      </c>
    </row>
    <row r="6397" spans="1:20" outlineLevel="2" x14ac:dyDescent="0.35">
      <c r="C6397" s="11" t="s">
        <v>10509</v>
      </c>
      <c r="O6397" s="18"/>
      <c r="Q6397" s="19">
        <f>SUBTOTAL(9,Q6394:Q6395)</f>
        <v>82645.829999999987</v>
      </c>
      <c r="R6397" s="19">
        <f>SUBTOTAL(9,R6394:R6395)</f>
        <v>0</v>
      </c>
      <c r="S6397" s="19">
        <f>SUBTOTAL(9,S6394:S6395)</f>
        <v>82645.829999999987</v>
      </c>
      <c r="T6397" s="19">
        <f>SUBTOTAL(9,T6394:T6395)</f>
        <v>0</v>
      </c>
    </row>
    <row r="6398" spans="1:20" outlineLevel="4" x14ac:dyDescent="0.35">
      <c r="A6398" s="9" t="s">
        <v>1129</v>
      </c>
      <c r="B6398" s="9" t="s">
        <v>1130</v>
      </c>
      <c r="C6398" s="12" t="s">
        <v>7251</v>
      </c>
      <c r="D6398" s="5" t="s">
        <v>7252</v>
      </c>
      <c r="E6398" s="9" t="s">
        <v>7252</v>
      </c>
      <c r="F6398" s="5" t="s">
        <v>4</v>
      </c>
      <c r="G6398" s="5" t="s">
        <v>1133</v>
      </c>
      <c r="H6398" s="5" t="s">
        <v>1135</v>
      </c>
      <c r="I6398" s="4" t="s">
        <v>1136</v>
      </c>
      <c r="J6398" s="5" t="s">
        <v>4</v>
      </c>
      <c r="K6398" s="5" t="s">
        <v>4</v>
      </c>
      <c r="L6398" s="5" t="s">
        <v>4</v>
      </c>
      <c r="M6398" s="5" t="s">
        <v>5</v>
      </c>
      <c r="N6398" s="5" t="s">
        <v>7253</v>
      </c>
      <c r="O6398" s="18">
        <v>44467</v>
      </c>
      <c r="P6398" s="5" t="s">
        <v>7</v>
      </c>
      <c r="Q6398" s="19">
        <v>90671.1</v>
      </c>
      <c r="R6398" s="19">
        <v>0</v>
      </c>
      <c r="S6398" s="19">
        <v>90671.1</v>
      </c>
      <c r="T6398" s="19">
        <v>0</v>
      </c>
    </row>
    <row r="6399" spans="1:20" outlineLevel="4" x14ac:dyDescent="0.35">
      <c r="A6399" s="9" t="s">
        <v>1129</v>
      </c>
      <c r="B6399" s="9" t="s">
        <v>1130</v>
      </c>
      <c r="C6399" s="12" t="s">
        <v>7251</v>
      </c>
      <c r="D6399" s="5" t="s">
        <v>7252</v>
      </c>
      <c r="E6399" s="9" t="s">
        <v>7252</v>
      </c>
      <c r="F6399" s="5" t="s">
        <v>4</v>
      </c>
      <c r="G6399" s="5" t="s">
        <v>1133</v>
      </c>
      <c r="H6399" s="5" t="s">
        <v>1135</v>
      </c>
      <c r="I6399" s="4" t="s">
        <v>1136</v>
      </c>
      <c r="J6399" s="5" t="s">
        <v>4</v>
      </c>
      <c r="K6399" s="5" t="s">
        <v>4</v>
      </c>
      <c r="L6399" s="5" t="s">
        <v>4</v>
      </c>
      <c r="M6399" s="5" t="s">
        <v>5</v>
      </c>
      <c r="N6399" s="5" t="s">
        <v>7254</v>
      </c>
      <c r="O6399" s="18">
        <v>44558</v>
      </c>
      <c r="P6399" s="5" t="s">
        <v>7</v>
      </c>
      <c r="Q6399" s="19">
        <v>122749.28</v>
      </c>
      <c r="R6399" s="19">
        <v>0</v>
      </c>
      <c r="S6399" s="19">
        <v>122749.28</v>
      </c>
      <c r="T6399" s="19">
        <v>0</v>
      </c>
    </row>
    <row r="6400" spans="1:20" outlineLevel="3" x14ac:dyDescent="0.35">
      <c r="H6400" s="1" t="s">
        <v>11125</v>
      </c>
      <c r="O6400" s="18"/>
      <c r="Q6400" s="19">
        <f>SUBTOTAL(9,Q6398:Q6399)</f>
        <v>213420.38</v>
      </c>
      <c r="R6400" s="19">
        <f>SUBTOTAL(9,R6398:R6399)</f>
        <v>0</v>
      </c>
      <c r="S6400" s="19">
        <f>SUBTOTAL(9,S6398:S6399)</f>
        <v>213420.38</v>
      </c>
      <c r="T6400" s="19">
        <f>SUBTOTAL(9,T6398:T6399)</f>
        <v>0</v>
      </c>
    </row>
    <row r="6401" spans="1:20" outlineLevel="2" x14ac:dyDescent="0.35">
      <c r="C6401" s="11" t="s">
        <v>10510</v>
      </c>
      <c r="O6401" s="18"/>
      <c r="Q6401" s="19">
        <f>SUBTOTAL(9,Q6398:Q6399)</f>
        <v>213420.38</v>
      </c>
      <c r="R6401" s="19">
        <f>SUBTOTAL(9,R6398:R6399)</f>
        <v>0</v>
      </c>
      <c r="S6401" s="19">
        <f>SUBTOTAL(9,S6398:S6399)</f>
        <v>213420.38</v>
      </c>
      <c r="T6401" s="19">
        <f>SUBTOTAL(9,T6398:T6399)</f>
        <v>0</v>
      </c>
    </row>
    <row r="6402" spans="1:20" outlineLevel="4" x14ac:dyDescent="0.35">
      <c r="A6402" s="9" t="s">
        <v>1129</v>
      </c>
      <c r="B6402" s="9" t="s">
        <v>1130</v>
      </c>
      <c r="C6402" s="12" t="s">
        <v>7255</v>
      </c>
      <c r="D6402" s="5" t="s">
        <v>7256</v>
      </c>
      <c r="E6402" s="9" t="s">
        <v>7256</v>
      </c>
      <c r="F6402" s="5" t="s">
        <v>4</v>
      </c>
      <c r="G6402" s="5" t="s">
        <v>1133</v>
      </c>
      <c r="H6402" s="5" t="s">
        <v>1135</v>
      </c>
      <c r="I6402" s="4" t="s">
        <v>1136</v>
      </c>
      <c r="J6402" s="5" t="s">
        <v>4</v>
      </c>
      <c r="K6402" s="5" t="s">
        <v>4</v>
      </c>
      <c r="L6402" s="5" t="s">
        <v>4</v>
      </c>
      <c r="M6402" s="5" t="s">
        <v>5</v>
      </c>
      <c r="N6402" s="5" t="s">
        <v>7257</v>
      </c>
      <c r="O6402" s="18">
        <v>44467</v>
      </c>
      <c r="P6402" s="5" t="s">
        <v>7</v>
      </c>
      <c r="Q6402" s="19">
        <v>60634.97</v>
      </c>
      <c r="R6402" s="19">
        <v>0</v>
      </c>
      <c r="S6402" s="19">
        <v>60634.97</v>
      </c>
      <c r="T6402" s="19">
        <v>0</v>
      </c>
    </row>
    <row r="6403" spans="1:20" outlineLevel="4" x14ac:dyDescent="0.35">
      <c r="A6403" s="9" t="s">
        <v>1129</v>
      </c>
      <c r="B6403" s="9" t="s">
        <v>1130</v>
      </c>
      <c r="C6403" s="12" t="s">
        <v>7255</v>
      </c>
      <c r="D6403" s="5" t="s">
        <v>7256</v>
      </c>
      <c r="E6403" s="9" t="s">
        <v>7256</v>
      </c>
      <c r="F6403" s="5" t="s">
        <v>4</v>
      </c>
      <c r="G6403" s="5" t="s">
        <v>1133</v>
      </c>
      <c r="H6403" s="5" t="s">
        <v>1135</v>
      </c>
      <c r="I6403" s="4" t="s">
        <v>1136</v>
      </c>
      <c r="J6403" s="5" t="s">
        <v>4</v>
      </c>
      <c r="K6403" s="5" t="s">
        <v>4</v>
      </c>
      <c r="L6403" s="5" t="s">
        <v>4</v>
      </c>
      <c r="M6403" s="5" t="s">
        <v>5</v>
      </c>
      <c r="N6403" s="5" t="s">
        <v>7258</v>
      </c>
      <c r="O6403" s="18">
        <v>44558</v>
      </c>
      <c r="P6403" s="5" t="s">
        <v>7</v>
      </c>
      <c r="Q6403" s="19">
        <v>82504.179999999993</v>
      </c>
      <c r="R6403" s="19">
        <v>0</v>
      </c>
      <c r="S6403" s="19">
        <v>82504.179999999993</v>
      </c>
      <c r="T6403" s="19">
        <v>0</v>
      </c>
    </row>
    <row r="6404" spans="1:20" outlineLevel="3" x14ac:dyDescent="0.35">
      <c r="H6404" s="1" t="s">
        <v>11125</v>
      </c>
      <c r="O6404" s="18"/>
      <c r="Q6404" s="19">
        <f>SUBTOTAL(9,Q6402:Q6403)</f>
        <v>143139.15</v>
      </c>
      <c r="R6404" s="19">
        <f>SUBTOTAL(9,R6402:R6403)</f>
        <v>0</v>
      </c>
      <c r="S6404" s="19">
        <f>SUBTOTAL(9,S6402:S6403)</f>
        <v>143139.15</v>
      </c>
      <c r="T6404" s="19">
        <f>SUBTOTAL(9,T6402:T6403)</f>
        <v>0</v>
      </c>
    </row>
    <row r="6405" spans="1:20" outlineLevel="2" x14ac:dyDescent="0.35">
      <c r="C6405" s="11" t="s">
        <v>10511</v>
      </c>
      <c r="O6405" s="18"/>
      <c r="Q6405" s="19">
        <f>SUBTOTAL(9,Q6402:Q6403)</f>
        <v>143139.15</v>
      </c>
      <c r="R6405" s="19">
        <f>SUBTOTAL(9,R6402:R6403)</f>
        <v>0</v>
      </c>
      <c r="S6405" s="19">
        <f>SUBTOTAL(9,S6402:S6403)</f>
        <v>143139.15</v>
      </c>
      <c r="T6405" s="19">
        <f>SUBTOTAL(9,T6402:T6403)</f>
        <v>0</v>
      </c>
    </row>
    <row r="6406" spans="1:20" outlineLevel="4" x14ac:dyDescent="0.35">
      <c r="A6406" s="9" t="s">
        <v>1129</v>
      </c>
      <c r="B6406" s="9" t="s">
        <v>1130</v>
      </c>
      <c r="C6406" s="12" t="s">
        <v>7259</v>
      </c>
      <c r="D6406" s="5" t="s">
        <v>7260</v>
      </c>
      <c r="E6406" s="9" t="s">
        <v>7260</v>
      </c>
      <c r="F6406" s="5" t="s">
        <v>4</v>
      </c>
      <c r="G6406" s="5" t="s">
        <v>1133</v>
      </c>
      <c r="H6406" s="5" t="s">
        <v>1135</v>
      </c>
      <c r="I6406" s="4" t="s">
        <v>1136</v>
      </c>
      <c r="J6406" s="5" t="s">
        <v>4</v>
      </c>
      <c r="K6406" s="5" t="s">
        <v>4</v>
      </c>
      <c r="L6406" s="5" t="s">
        <v>4</v>
      </c>
      <c r="M6406" s="5" t="s">
        <v>5</v>
      </c>
      <c r="N6406" s="5" t="s">
        <v>7261</v>
      </c>
      <c r="O6406" s="18">
        <v>44467</v>
      </c>
      <c r="P6406" s="5" t="s">
        <v>7</v>
      </c>
      <c r="Q6406" s="19">
        <v>229175.03</v>
      </c>
      <c r="R6406" s="19">
        <v>0</v>
      </c>
      <c r="S6406" s="19">
        <v>229175.03</v>
      </c>
      <c r="T6406" s="19">
        <v>0</v>
      </c>
    </row>
    <row r="6407" spans="1:20" outlineLevel="4" x14ac:dyDescent="0.35">
      <c r="A6407" s="9" t="s">
        <v>1129</v>
      </c>
      <c r="B6407" s="9" t="s">
        <v>1130</v>
      </c>
      <c r="C6407" s="12" t="s">
        <v>7259</v>
      </c>
      <c r="D6407" s="5" t="s">
        <v>7260</v>
      </c>
      <c r="E6407" s="9" t="s">
        <v>7260</v>
      </c>
      <c r="F6407" s="5" t="s">
        <v>4</v>
      </c>
      <c r="G6407" s="5" t="s">
        <v>1133</v>
      </c>
      <c r="H6407" s="5" t="s">
        <v>1135</v>
      </c>
      <c r="I6407" s="4" t="s">
        <v>1136</v>
      </c>
      <c r="J6407" s="5" t="s">
        <v>4</v>
      </c>
      <c r="K6407" s="5" t="s">
        <v>4</v>
      </c>
      <c r="L6407" s="5" t="s">
        <v>4</v>
      </c>
      <c r="M6407" s="5" t="s">
        <v>5</v>
      </c>
      <c r="N6407" s="5" t="s">
        <v>7262</v>
      </c>
      <c r="O6407" s="18">
        <v>44558</v>
      </c>
      <c r="P6407" s="5" t="s">
        <v>7</v>
      </c>
      <c r="Q6407" s="19">
        <v>319037.74</v>
      </c>
      <c r="R6407" s="19">
        <v>0</v>
      </c>
      <c r="S6407" s="19">
        <v>319037.74</v>
      </c>
      <c r="T6407" s="19">
        <v>0</v>
      </c>
    </row>
    <row r="6408" spans="1:20" outlineLevel="3" x14ac:dyDescent="0.35">
      <c r="H6408" s="1" t="s">
        <v>11125</v>
      </c>
      <c r="O6408" s="18"/>
      <c r="Q6408" s="19">
        <f>SUBTOTAL(9,Q6406:Q6407)</f>
        <v>548212.77</v>
      </c>
      <c r="R6408" s="19">
        <f>SUBTOTAL(9,R6406:R6407)</f>
        <v>0</v>
      </c>
      <c r="S6408" s="19">
        <f>SUBTOTAL(9,S6406:S6407)</f>
        <v>548212.77</v>
      </c>
      <c r="T6408" s="19">
        <f>SUBTOTAL(9,T6406:T6407)</f>
        <v>0</v>
      </c>
    </row>
    <row r="6409" spans="1:20" outlineLevel="4" x14ac:dyDescent="0.35">
      <c r="A6409" s="9" t="s">
        <v>97</v>
      </c>
      <c r="B6409" s="9" t="s">
        <v>98</v>
      </c>
      <c r="C6409" s="12" t="s">
        <v>7259</v>
      </c>
      <c r="D6409" s="5" t="s">
        <v>7263</v>
      </c>
      <c r="E6409" s="9" t="s">
        <v>7263</v>
      </c>
      <c r="F6409" s="5" t="s">
        <v>12484</v>
      </c>
      <c r="G6409" s="5" t="s">
        <v>4</v>
      </c>
      <c r="H6409" s="5" t="s">
        <v>7266</v>
      </c>
      <c r="I6409" s="4" t="s">
        <v>7267</v>
      </c>
      <c r="J6409" s="5" t="s">
        <v>4</v>
      </c>
      <c r="K6409" s="5" t="s">
        <v>4</v>
      </c>
      <c r="L6409" s="5" t="s">
        <v>4</v>
      </c>
      <c r="M6409" s="5" t="s">
        <v>5</v>
      </c>
      <c r="N6409" s="5" t="s">
        <v>7264</v>
      </c>
      <c r="O6409" s="18">
        <v>44510</v>
      </c>
      <c r="P6409" s="5" t="s">
        <v>7265</v>
      </c>
      <c r="Q6409" s="19">
        <v>8629.6299999999992</v>
      </c>
      <c r="R6409" s="19">
        <v>8629.6299999999992</v>
      </c>
      <c r="S6409" s="19">
        <v>0</v>
      </c>
      <c r="T6409" s="19">
        <v>0</v>
      </c>
    </row>
    <row r="6410" spans="1:20" outlineLevel="4" x14ac:dyDescent="0.35">
      <c r="A6410" s="9" t="s">
        <v>97</v>
      </c>
      <c r="B6410" s="9" t="s">
        <v>98</v>
      </c>
      <c r="C6410" s="12" t="s">
        <v>7259</v>
      </c>
      <c r="D6410" s="5" t="s">
        <v>7263</v>
      </c>
      <c r="E6410" s="9" t="s">
        <v>7263</v>
      </c>
      <c r="F6410" s="5" t="s">
        <v>12484</v>
      </c>
      <c r="G6410" s="5" t="s">
        <v>4</v>
      </c>
      <c r="H6410" s="5" t="s">
        <v>7266</v>
      </c>
      <c r="I6410" s="4" t="s">
        <v>7267</v>
      </c>
      <c r="J6410" s="5" t="s">
        <v>4</v>
      </c>
      <c r="K6410" s="5" t="s">
        <v>4</v>
      </c>
      <c r="L6410" s="5" t="s">
        <v>4</v>
      </c>
      <c r="M6410" s="5" t="s">
        <v>5</v>
      </c>
      <c r="N6410" s="5" t="s">
        <v>7268</v>
      </c>
      <c r="O6410" s="18">
        <v>44609</v>
      </c>
      <c r="P6410" s="5" t="s">
        <v>7269</v>
      </c>
      <c r="Q6410" s="19">
        <v>3632.83</v>
      </c>
      <c r="R6410" s="19">
        <v>3632.83</v>
      </c>
      <c r="S6410" s="19">
        <v>0</v>
      </c>
      <c r="T6410" s="19">
        <v>0</v>
      </c>
    </row>
    <row r="6411" spans="1:20" outlineLevel="3" x14ac:dyDescent="0.35">
      <c r="H6411" s="1" t="s">
        <v>12072</v>
      </c>
      <c r="O6411" s="18"/>
      <c r="Q6411" s="19">
        <f>SUBTOTAL(9,Q6409:Q6410)</f>
        <v>12262.46</v>
      </c>
      <c r="R6411" s="19">
        <f>SUBTOTAL(9,R6409:R6410)</f>
        <v>12262.46</v>
      </c>
      <c r="S6411" s="19">
        <f>SUBTOTAL(9,S6409:S6410)</f>
        <v>0</v>
      </c>
      <c r="T6411" s="19">
        <f>SUBTOTAL(9,T6409:T6410)</f>
        <v>0</v>
      </c>
    </row>
    <row r="6412" spans="1:20" ht="29" outlineLevel="4" x14ac:dyDescent="0.35">
      <c r="A6412" s="9" t="s">
        <v>97</v>
      </c>
      <c r="B6412" s="9" t="s">
        <v>98</v>
      </c>
      <c r="C6412" s="12" t="s">
        <v>7259</v>
      </c>
      <c r="D6412" s="5" t="s">
        <v>7263</v>
      </c>
      <c r="E6412" s="9" t="s">
        <v>7263</v>
      </c>
      <c r="F6412" s="5" t="s">
        <v>12484</v>
      </c>
      <c r="G6412" s="5" t="s">
        <v>4</v>
      </c>
      <c r="H6412" s="5" t="s">
        <v>7272</v>
      </c>
      <c r="I6412" s="4" t="s">
        <v>7273</v>
      </c>
      <c r="J6412" s="5" t="s">
        <v>4</v>
      </c>
      <c r="K6412" s="5" t="s">
        <v>4</v>
      </c>
      <c r="L6412" s="5" t="s">
        <v>4</v>
      </c>
      <c r="M6412" s="5" t="s">
        <v>5</v>
      </c>
      <c r="N6412" s="5" t="s">
        <v>7270</v>
      </c>
      <c r="O6412" s="18">
        <v>44504</v>
      </c>
      <c r="P6412" s="5" t="s">
        <v>7271</v>
      </c>
      <c r="Q6412" s="19">
        <v>52605.95</v>
      </c>
      <c r="R6412" s="19">
        <v>52605.95</v>
      </c>
      <c r="S6412" s="19">
        <v>0</v>
      </c>
      <c r="T6412" s="19">
        <v>0</v>
      </c>
    </row>
    <row r="6413" spans="1:20" ht="29" outlineLevel="4" x14ac:dyDescent="0.35">
      <c r="A6413" s="9" t="s">
        <v>97</v>
      </c>
      <c r="B6413" s="9" t="s">
        <v>98</v>
      </c>
      <c r="C6413" s="12" t="s">
        <v>7259</v>
      </c>
      <c r="D6413" s="5" t="s">
        <v>7263</v>
      </c>
      <c r="E6413" s="9" t="s">
        <v>7263</v>
      </c>
      <c r="F6413" s="5" t="s">
        <v>12484</v>
      </c>
      <c r="G6413" s="5" t="s">
        <v>4</v>
      </c>
      <c r="H6413" s="5" t="s">
        <v>7272</v>
      </c>
      <c r="I6413" s="4" t="s">
        <v>7273</v>
      </c>
      <c r="J6413" s="5" t="s">
        <v>4</v>
      </c>
      <c r="K6413" s="5" t="s">
        <v>4</v>
      </c>
      <c r="L6413" s="5" t="s">
        <v>4</v>
      </c>
      <c r="M6413" s="5" t="s">
        <v>5</v>
      </c>
      <c r="N6413" s="5" t="s">
        <v>7274</v>
      </c>
      <c r="O6413" s="18">
        <v>44609</v>
      </c>
      <c r="P6413" s="5" t="s">
        <v>7269</v>
      </c>
      <c r="Q6413" s="19">
        <v>8370.7199999999993</v>
      </c>
      <c r="R6413" s="19">
        <v>8370.7199999999993</v>
      </c>
      <c r="S6413" s="19">
        <v>0</v>
      </c>
      <c r="T6413" s="19">
        <v>0</v>
      </c>
    </row>
    <row r="6414" spans="1:20" outlineLevel="3" x14ac:dyDescent="0.35">
      <c r="H6414" s="1" t="s">
        <v>12073</v>
      </c>
      <c r="O6414" s="18"/>
      <c r="Q6414" s="19">
        <f>SUBTOTAL(9,Q6412:Q6413)</f>
        <v>60976.67</v>
      </c>
      <c r="R6414" s="19">
        <f>SUBTOTAL(9,R6412:R6413)</f>
        <v>60976.67</v>
      </c>
      <c r="S6414" s="19">
        <f>SUBTOTAL(9,S6412:S6413)</f>
        <v>0</v>
      </c>
      <c r="T6414" s="19">
        <f>SUBTOTAL(9,T6412:T6413)</f>
        <v>0</v>
      </c>
    </row>
    <row r="6415" spans="1:20" outlineLevel="2" x14ac:dyDescent="0.35">
      <c r="C6415" s="11" t="s">
        <v>10512</v>
      </c>
      <c r="O6415" s="18"/>
      <c r="Q6415" s="19">
        <f>SUBTOTAL(9,Q6406:Q6413)</f>
        <v>621451.89999999991</v>
      </c>
      <c r="R6415" s="19">
        <f>SUBTOTAL(9,R6406:R6413)</f>
        <v>73239.12999999999</v>
      </c>
      <c r="S6415" s="19">
        <f>SUBTOTAL(9,S6406:S6413)</f>
        <v>548212.77</v>
      </c>
      <c r="T6415" s="19">
        <f>SUBTOTAL(9,T6406:T6413)</f>
        <v>0</v>
      </c>
    </row>
    <row r="6416" spans="1:20" outlineLevel="4" x14ac:dyDescent="0.35">
      <c r="A6416" s="9" t="s">
        <v>1129</v>
      </c>
      <c r="B6416" s="9" t="s">
        <v>1130</v>
      </c>
      <c r="C6416" s="12" t="s">
        <v>7275</v>
      </c>
      <c r="D6416" s="5" t="s">
        <v>7276</v>
      </c>
      <c r="E6416" s="9" t="s">
        <v>7276</v>
      </c>
      <c r="F6416" s="5" t="s">
        <v>4</v>
      </c>
      <c r="G6416" s="5" t="s">
        <v>1133</v>
      </c>
      <c r="H6416" s="5" t="s">
        <v>1135</v>
      </c>
      <c r="I6416" s="4" t="s">
        <v>1136</v>
      </c>
      <c r="J6416" s="5" t="s">
        <v>4</v>
      </c>
      <c r="K6416" s="5" t="s">
        <v>4</v>
      </c>
      <c r="L6416" s="5" t="s">
        <v>4</v>
      </c>
      <c r="M6416" s="5" t="s">
        <v>5</v>
      </c>
      <c r="N6416" s="5" t="s">
        <v>7277</v>
      </c>
      <c r="O6416" s="18">
        <v>44467</v>
      </c>
      <c r="P6416" s="5" t="s">
        <v>7</v>
      </c>
      <c r="Q6416" s="19">
        <v>40034.94</v>
      </c>
      <c r="R6416" s="19">
        <v>0</v>
      </c>
      <c r="S6416" s="19">
        <v>40034.94</v>
      </c>
      <c r="T6416" s="19">
        <v>0</v>
      </c>
    </row>
    <row r="6417" spans="1:20" outlineLevel="4" x14ac:dyDescent="0.35">
      <c r="A6417" s="9" t="s">
        <v>1129</v>
      </c>
      <c r="B6417" s="9" t="s">
        <v>1130</v>
      </c>
      <c r="C6417" s="12" t="s">
        <v>7275</v>
      </c>
      <c r="D6417" s="5" t="s">
        <v>7276</v>
      </c>
      <c r="E6417" s="9" t="s">
        <v>7276</v>
      </c>
      <c r="F6417" s="5" t="s">
        <v>4</v>
      </c>
      <c r="G6417" s="5" t="s">
        <v>1133</v>
      </c>
      <c r="H6417" s="5" t="s">
        <v>1135</v>
      </c>
      <c r="I6417" s="4" t="s">
        <v>1136</v>
      </c>
      <c r="J6417" s="5" t="s">
        <v>4</v>
      </c>
      <c r="K6417" s="5" t="s">
        <v>4</v>
      </c>
      <c r="L6417" s="5" t="s">
        <v>4</v>
      </c>
      <c r="M6417" s="5" t="s">
        <v>5</v>
      </c>
      <c r="N6417" s="5" t="s">
        <v>7278</v>
      </c>
      <c r="O6417" s="18">
        <v>44558</v>
      </c>
      <c r="P6417" s="5" t="s">
        <v>7</v>
      </c>
      <c r="Q6417" s="19">
        <v>53995.87</v>
      </c>
      <c r="R6417" s="19">
        <v>0</v>
      </c>
      <c r="S6417" s="19">
        <v>53995.87</v>
      </c>
      <c r="T6417" s="19">
        <v>0</v>
      </c>
    </row>
    <row r="6418" spans="1:20" outlineLevel="3" x14ac:dyDescent="0.35">
      <c r="H6418" s="1" t="s">
        <v>11125</v>
      </c>
      <c r="O6418" s="18"/>
      <c r="Q6418" s="19">
        <f>SUBTOTAL(9,Q6416:Q6417)</f>
        <v>94030.81</v>
      </c>
      <c r="R6418" s="19">
        <f>SUBTOTAL(9,R6416:R6417)</f>
        <v>0</v>
      </c>
      <c r="S6418" s="19">
        <f>SUBTOTAL(9,S6416:S6417)</f>
        <v>94030.81</v>
      </c>
      <c r="T6418" s="19">
        <f>SUBTOTAL(9,T6416:T6417)</f>
        <v>0</v>
      </c>
    </row>
    <row r="6419" spans="1:20" outlineLevel="2" x14ac:dyDescent="0.35">
      <c r="C6419" s="11" t="s">
        <v>10513</v>
      </c>
      <c r="O6419" s="18"/>
      <c r="Q6419" s="19">
        <f>SUBTOTAL(9,Q6416:Q6417)</f>
        <v>94030.81</v>
      </c>
      <c r="R6419" s="19">
        <f>SUBTOTAL(9,R6416:R6417)</f>
        <v>0</v>
      </c>
      <c r="S6419" s="19">
        <f>SUBTOTAL(9,S6416:S6417)</f>
        <v>94030.81</v>
      </c>
      <c r="T6419" s="19">
        <f>SUBTOTAL(9,T6416:T6417)</f>
        <v>0</v>
      </c>
    </row>
    <row r="6420" spans="1:20" outlineLevel="4" x14ac:dyDescent="0.35">
      <c r="A6420" s="9" t="s">
        <v>1129</v>
      </c>
      <c r="B6420" s="9" t="s">
        <v>1130</v>
      </c>
      <c r="C6420" s="12" t="s">
        <v>7279</v>
      </c>
      <c r="D6420" s="5" t="s">
        <v>7280</v>
      </c>
      <c r="E6420" s="9" t="s">
        <v>7280</v>
      </c>
      <c r="F6420" s="5" t="s">
        <v>4</v>
      </c>
      <c r="G6420" s="5" t="s">
        <v>1133</v>
      </c>
      <c r="H6420" s="5" t="s">
        <v>1135</v>
      </c>
      <c r="I6420" s="4" t="s">
        <v>1136</v>
      </c>
      <c r="J6420" s="5" t="s">
        <v>4</v>
      </c>
      <c r="K6420" s="5" t="s">
        <v>4</v>
      </c>
      <c r="L6420" s="5" t="s">
        <v>4</v>
      </c>
      <c r="M6420" s="5" t="s">
        <v>5</v>
      </c>
      <c r="N6420" s="5" t="s">
        <v>7281</v>
      </c>
      <c r="O6420" s="18">
        <v>44467</v>
      </c>
      <c r="P6420" s="5" t="s">
        <v>7</v>
      </c>
      <c r="Q6420" s="19">
        <v>1974370.96</v>
      </c>
      <c r="R6420" s="19">
        <v>0</v>
      </c>
      <c r="S6420" s="19">
        <v>1974370.96</v>
      </c>
      <c r="T6420" s="19">
        <v>0</v>
      </c>
    </row>
    <row r="6421" spans="1:20" outlineLevel="4" x14ac:dyDescent="0.35">
      <c r="A6421" s="9" t="s">
        <v>1129</v>
      </c>
      <c r="B6421" s="9" t="s">
        <v>1130</v>
      </c>
      <c r="C6421" s="12" t="s">
        <v>7279</v>
      </c>
      <c r="D6421" s="5" t="s">
        <v>7280</v>
      </c>
      <c r="E6421" s="9" t="s">
        <v>7280</v>
      </c>
      <c r="F6421" s="5" t="s">
        <v>4</v>
      </c>
      <c r="G6421" s="5" t="s">
        <v>1133</v>
      </c>
      <c r="H6421" s="5" t="s">
        <v>1135</v>
      </c>
      <c r="I6421" s="4" t="s">
        <v>1136</v>
      </c>
      <c r="J6421" s="5" t="s">
        <v>4</v>
      </c>
      <c r="K6421" s="5" t="s">
        <v>4</v>
      </c>
      <c r="L6421" s="5" t="s">
        <v>4</v>
      </c>
      <c r="M6421" s="5" t="s">
        <v>5</v>
      </c>
      <c r="N6421" s="5" t="s">
        <v>7282</v>
      </c>
      <c r="O6421" s="18">
        <v>44558</v>
      </c>
      <c r="P6421" s="5" t="s">
        <v>7</v>
      </c>
      <c r="Q6421" s="19">
        <v>2733302.65</v>
      </c>
      <c r="R6421" s="19">
        <v>0</v>
      </c>
      <c r="S6421" s="19">
        <v>2733302.65</v>
      </c>
      <c r="T6421" s="19">
        <v>0</v>
      </c>
    </row>
    <row r="6422" spans="1:20" outlineLevel="3" x14ac:dyDescent="0.35">
      <c r="H6422" s="1" t="s">
        <v>11125</v>
      </c>
      <c r="O6422" s="18"/>
      <c r="Q6422" s="19">
        <f>SUBTOTAL(9,Q6420:Q6421)</f>
        <v>4707673.6099999994</v>
      </c>
      <c r="R6422" s="19">
        <f>SUBTOTAL(9,R6420:R6421)</f>
        <v>0</v>
      </c>
      <c r="S6422" s="19">
        <f>SUBTOTAL(9,S6420:S6421)</f>
        <v>4707673.6099999994</v>
      </c>
      <c r="T6422" s="19">
        <f>SUBTOTAL(9,T6420:T6421)</f>
        <v>0</v>
      </c>
    </row>
    <row r="6423" spans="1:20" ht="43.5" outlineLevel="4" x14ac:dyDescent="0.35">
      <c r="A6423" s="9" t="s">
        <v>1164</v>
      </c>
      <c r="B6423" s="9" t="s">
        <v>1165</v>
      </c>
      <c r="C6423" s="12" t="s">
        <v>7279</v>
      </c>
      <c r="D6423" s="5" t="s">
        <v>7283</v>
      </c>
      <c r="E6423" s="9" t="s">
        <v>7283</v>
      </c>
      <c r="F6423" s="5" t="s">
        <v>4</v>
      </c>
      <c r="G6423" s="5" t="s">
        <v>1006</v>
      </c>
      <c r="H6423" s="5" t="s">
        <v>7286</v>
      </c>
      <c r="I6423" s="4" t="s">
        <v>12494</v>
      </c>
      <c r="J6423" s="5" t="s">
        <v>7284</v>
      </c>
      <c r="K6423" s="5" t="s">
        <v>4</v>
      </c>
      <c r="L6423" s="5" t="s">
        <v>4</v>
      </c>
      <c r="M6423" s="5" t="s">
        <v>5</v>
      </c>
      <c r="N6423" s="5" t="s">
        <v>7285</v>
      </c>
      <c r="O6423" s="18">
        <v>44433</v>
      </c>
      <c r="P6423" s="5" t="s">
        <v>7</v>
      </c>
      <c r="Q6423" s="19">
        <v>21202.959999999999</v>
      </c>
      <c r="R6423" s="19">
        <v>0</v>
      </c>
      <c r="S6423" s="19">
        <v>21202.959999999999</v>
      </c>
      <c r="T6423" s="19">
        <v>0</v>
      </c>
    </row>
    <row r="6424" spans="1:20" ht="43.5" outlineLevel="4" x14ac:dyDescent="0.35">
      <c r="A6424" s="9" t="s">
        <v>1164</v>
      </c>
      <c r="B6424" s="9" t="s">
        <v>1165</v>
      </c>
      <c r="C6424" s="12" t="s">
        <v>7279</v>
      </c>
      <c r="D6424" s="5" t="s">
        <v>7283</v>
      </c>
      <c r="E6424" s="9" t="s">
        <v>7283</v>
      </c>
      <c r="F6424" s="5" t="s">
        <v>4</v>
      </c>
      <c r="G6424" s="5" t="s">
        <v>1006</v>
      </c>
      <c r="H6424" s="5" t="s">
        <v>7286</v>
      </c>
      <c r="I6424" s="4" t="s">
        <v>12494</v>
      </c>
      <c r="J6424" s="5" t="s">
        <v>7284</v>
      </c>
      <c r="K6424" s="5" t="s">
        <v>4</v>
      </c>
      <c r="L6424" s="5" t="s">
        <v>4</v>
      </c>
      <c r="M6424" s="5" t="s">
        <v>5</v>
      </c>
      <c r="N6424" s="5" t="s">
        <v>7287</v>
      </c>
      <c r="O6424" s="18">
        <v>44490</v>
      </c>
      <c r="P6424" s="5" t="s">
        <v>7</v>
      </c>
      <c r="Q6424" s="19">
        <v>21213.03</v>
      </c>
      <c r="R6424" s="19">
        <v>0</v>
      </c>
      <c r="S6424" s="19">
        <v>21213.03</v>
      </c>
      <c r="T6424" s="19">
        <v>0</v>
      </c>
    </row>
    <row r="6425" spans="1:20" ht="43.5" outlineLevel="4" x14ac:dyDescent="0.35">
      <c r="A6425" s="9" t="s">
        <v>1164</v>
      </c>
      <c r="B6425" s="9" t="s">
        <v>1165</v>
      </c>
      <c r="C6425" s="12" t="s">
        <v>7279</v>
      </c>
      <c r="D6425" s="5" t="s">
        <v>7283</v>
      </c>
      <c r="E6425" s="9" t="s">
        <v>7283</v>
      </c>
      <c r="F6425" s="5" t="s">
        <v>4</v>
      </c>
      <c r="G6425" s="5" t="s">
        <v>1006</v>
      </c>
      <c r="H6425" s="5" t="s">
        <v>7286</v>
      </c>
      <c r="I6425" s="4" t="s">
        <v>12494</v>
      </c>
      <c r="J6425" s="5" t="s">
        <v>7284</v>
      </c>
      <c r="K6425" s="5" t="s">
        <v>4</v>
      </c>
      <c r="L6425" s="5" t="s">
        <v>4</v>
      </c>
      <c r="M6425" s="5" t="s">
        <v>5</v>
      </c>
      <c r="N6425" s="5" t="s">
        <v>7288</v>
      </c>
      <c r="O6425" s="18">
        <v>44574</v>
      </c>
      <c r="P6425" s="5" t="s">
        <v>7</v>
      </c>
      <c r="Q6425" s="19">
        <v>21213.03</v>
      </c>
      <c r="R6425" s="19">
        <v>0</v>
      </c>
      <c r="S6425" s="19">
        <v>21213.03</v>
      </c>
      <c r="T6425" s="19">
        <v>0</v>
      </c>
    </row>
    <row r="6426" spans="1:20" outlineLevel="3" x14ac:dyDescent="0.35">
      <c r="H6426" s="1" t="s">
        <v>12074</v>
      </c>
      <c r="O6426" s="18"/>
      <c r="Q6426" s="19">
        <f>SUBTOTAL(9,Q6423:Q6425)</f>
        <v>63629.02</v>
      </c>
      <c r="R6426" s="19">
        <f>SUBTOTAL(9,R6423:R6425)</f>
        <v>0</v>
      </c>
      <c r="S6426" s="19">
        <f>SUBTOTAL(9,S6423:S6425)</f>
        <v>63629.02</v>
      </c>
      <c r="T6426" s="19">
        <f>SUBTOTAL(9,T6423:T6425)</f>
        <v>0</v>
      </c>
    </row>
    <row r="6427" spans="1:20" ht="29" outlineLevel="4" x14ac:dyDescent="0.35">
      <c r="A6427" s="9" t="s">
        <v>97</v>
      </c>
      <c r="B6427" s="9" t="s">
        <v>98</v>
      </c>
      <c r="C6427" s="12" t="s">
        <v>7279</v>
      </c>
      <c r="D6427" s="5" t="s">
        <v>7289</v>
      </c>
      <c r="E6427" s="9" t="s">
        <v>7289</v>
      </c>
      <c r="F6427" s="5" t="s">
        <v>12484</v>
      </c>
      <c r="G6427" s="5" t="s">
        <v>4</v>
      </c>
      <c r="H6427" s="5" t="s">
        <v>7292</v>
      </c>
      <c r="I6427" s="4" t="s">
        <v>7293</v>
      </c>
      <c r="J6427" s="5" t="s">
        <v>4</v>
      </c>
      <c r="K6427" s="5" t="s">
        <v>4</v>
      </c>
      <c r="L6427" s="5" t="s">
        <v>4</v>
      </c>
      <c r="M6427" s="5" t="s">
        <v>5</v>
      </c>
      <c r="N6427" s="5" t="s">
        <v>7290</v>
      </c>
      <c r="O6427" s="18">
        <v>44539</v>
      </c>
      <c r="P6427" s="5" t="s">
        <v>7291</v>
      </c>
      <c r="Q6427" s="19">
        <v>984098.59</v>
      </c>
      <c r="R6427" s="19">
        <v>984098.59</v>
      </c>
      <c r="S6427" s="19">
        <v>0</v>
      </c>
      <c r="T6427" s="19">
        <v>0</v>
      </c>
    </row>
    <row r="6428" spans="1:20" outlineLevel="3" x14ac:dyDescent="0.35">
      <c r="H6428" s="1" t="s">
        <v>12075</v>
      </c>
      <c r="O6428" s="18"/>
      <c r="Q6428" s="19">
        <f>SUBTOTAL(9,Q6427:Q6427)</f>
        <v>984098.59</v>
      </c>
      <c r="R6428" s="19">
        <f>SUBTOTAL(9,R6427:R6427)</f>
        <v>984098.59</v>
      </c>
      <c r="S6428" s="19">
        <f>SUBTOTAL(9,S6427:S6427)</f>
        <v>0</v>
      </c>
      <c r="T6428" s="19">
        <f>SUBTOTAL(9,T6427:T6427)</f>
        <v>0</v>
      </c>
    </row>
    <row r="6429" spans="1:20" outlineLevel="4" x14ac:dyDescent="0.35">
      <c r="A6429" s="9" t="s">
        <v>97</v>
      </c>
      <c r="B6429" s="9" t="s">
        <v>98</v>
      </c>
      <c r="C6429" s="12" t="s">
        <v>7279</v>
      </c>
      <c r="D6429" s="5" t="s">
        <v>7289</v>
      </c>
      <c r="E6429" s="9" t="s">
        <v>7289</v>
      </c>
      <c r="F6429" s="5" t="s">
        <v>12484</v>
      </c>
      <c r="G6429" s="5" t="s">
        <v>4</v>
      </c>
      <c r="H6429" s="5" t="s">
        <v>7296</v>
      </c>
      <c r="I6429" s="4" t="s">
        <v>7297</v>
      </c>
      <c r="J6429" s="5" t="s">
        <v>4</v>
      </c>
      <c r="K6429" s="5" t="s">
        <v>4</v>
      </c>
      <c r="L6429" s="5" t="s">
        <v>4</v>
      </c>
      <c r="M6429" s="5" t="s">
        <v>5</v>
      </c>
      <c r="N6429" s="5" t="s">
        <v>7294</v>
      </c>
      <c r="O6429" s="18">
        <v>44385</v>
      </c>
      <c r="P6429" s="5" t="s">
        <v>7295</v>
      </c>
      <c r="Q6429" s="19">
        <v>2893404.38</v>
      </c>
      <c r="R6429" s="19">
        <v>2893404.38</v>
      </c>
      <c r="S6429" s="19">
        <v>0</v>
      </c>
      <c r="T6429" s="19">
        <v>0</v>
      </c>
    </row>
    <row r="6430" spans="1:20" outlineLevel="4" x14ac:dyDescent="0.35">
      <c r="A6430" s="9" t="s">
        <v>97</v>
      </c>
      <c r="B6430" s="9" t="s">
        <v>98</v>
      </c>
      <c r="C6430" s="12" t="s">
        <v>7279</v>
      </c>
      <c r="D6430" s="5" t="s">
        <v>7289</v>
      </c>
      <c r="E6430" s="9" t="s">
        <v>7289</v>
      </c>
      <c r="F6430" s="5" t="s">
        <v>12484</v>
      </c>
      <c r="G6430" s="5" t="s">
        <v>4</v>
      </c>
      <c r="H6430" s="5" t="s">
        <v>7296</v>
      </c>
      <c r="I6430" s="4" t="s">
        <v>7297</v>
      </c>
      <c r="J6430" s="5" t="s">
        <v>4</v>
      </c>
      <c r="K6430" s="5" t="s">
        <v>4</v>
      </c>
      <c r="L6430" s="5" t="s">
        <v>4</v>
      </c>
      <c r="M6430" s="5" t="s">
        <v>5</v>
      </c>
      <c r="N6430" s="5" t="s">
        <v>7298</v>
      </c>
      <c r="O6430" s="18">
        <v>44718</v>
      </c>
      <c r="P6430" s="5" t="s">
        <v>7299</v>
      </c>
      <c r="Q6430" s="19">
        <v>1649955.69</v>
      </c>
      <c r="R6430" s="19">
        <v>1649955.69</v>
      </c>
      <c r="S6430" s="19">
        <v>0</v>
      </c>
      <c r="T6430" s="19">
        <v>0</v>
      </c>
    </row>
    <row r="6431" spans="1:20" outlineLevel="3" x14ac:dyDescent="0.35">
      <c r="H6431" s="1" t="s">
        <v>12076</v>
      </c>
      <c r="O6431" s="18"/>
      <c r="Q6431" s="19">
        <f>SUBTOTAL(9,Q6429:Q6430)</f>
        <v>4543360.07</v>
      </c>
      <c r="R6431" s="19">
        <f>SUBTOTAL(9,R6429:R6430)</f>
        <v>4543360.07</v>
      </c>
      <c r="S6431" s="19">
        <f>SUBTOTAL(9,S6429:S6430)</f>
        <v>0</v>
      </c>
      <c r="T6431" s="19">
        <f>SUBTOTAL(9,T6429:T6430)</f>
        <v>0</v>
      </c>
    </row>
    <row r="6432" spans="1:20" ht="29" outlineLevel="4" x14ac:dyDescent="0.35">
      <c r="A6432" s="9" t="s">
        <v>97</v>
      </c>
      <c r="B6432" s="9" t="s">
        <v>98</v>
      </c>
      <c r="C6432" s="12" t="s">
        <v>7279</v>
      </c>
      <c r="D6432" s="5" t="s">
        <v>7289</v>
      </c>
      <c r="E6432" s="9" t="s">
        <v>7289</v>
      </c>
      <c r="F6432" s="5" t="s">
        <v>12484</v>
      </c>
      <c r="G6432" s="5" t="s">
        <v>4</v>
      </c>
      <c r="H6432" s="5" t="s">
        <v>7302</v>
      </c>
      <c r="I6432" s="4" t="s">
        <v>7303</v>
      </c>
      <c r="J6432" s="5" t="s">
        <v>4</v>
      </c>
      <c r="K6432" s="5" t="s">
        <v>4</v>
      </c>
      <c r="L6432" s="5" t="s">
        <v>4</v>
      </c>
      <c r="M6432" s="5" t="s">
        <v>5</v>
      </c>
      <c r="N6432" s="5" t="s">
        <v>7300</v>
      </c>
      <c r="O6432" s="18">
        <v>44672</v>
      </c>
      <c r="P6432" s="5" t="s">
        <v>7301</v>
      </c>
      <c r="Q6432" s="19">
        <v>1836957.09</v>
      </c>
      <c r="R6432" s="19">
        <v>1836957.09</v>
      </c>
      <c r="S6432" s="19">
        <v>0</v>
      </c>
      <c r="T6432" s="19">
        <v>0</v>
      </c>
    </row>
    <row r="6433" spans="1:20" outlineLevel="3" x14ac:dyDescent="0.35">
      <c r="H6433" s="1" t="s">
        <v>12077</v>
      </c>
      <c r="O6433" s="18"/>
      <c r="Q6433" s="19">
        <f>SUBTOTAL(9,Q6432:Q6432)</f>
        <v>1836957.09</v>
      </c>
      <c r="R6433" s="19">
        <f>SUBTOTAL(9,R6432:R6432)</f>
        <v>1836957.09</v>
      </c>
      <c r="S6433" s="19">
        <f>SUBTOTAL(9,S6432:S6432)</f>
        <v>0</v>
      </c>
      <c r="T6433" s="19">
        <f>SUBTOTAL(9,T6432:T6432)</f>
        <v>0</v>
      </c>
    </row>
    <row r="6434" spans="1:20" outlineLevel="4" x14ac:dyDescent="0.35">
      <c r="A6434" s="9" t="s">
        <v>97</v>
      </c>
      <c r="B6434" s="9" t="s">
        <v>98</v>
      </c>
      <c r="C6434" s="12" t="s">
        <v>7279</v>
      </c>
      <c r="D6434" s="5" t="s">
        <v>7289</v>
      </c>
      <c r="E6434" s="9" t="s">
        <v>7289</v>
      </c>
      <c r="F6434" s="5" t="s">
        <v>12484</v>
      </c>
      <c r="G6434" s="5" t="s">
        <v>4</v>
      </c>
      <c r="H6434" s="5" t="s">
        <v>7306</v>
      </c>
      <c r="I6434" s="4" t="s">
        <v>7307</v>
      </c>
      <c r="J6434" s="5" t="s">
        <v>4</v>
      </c>
      <c r="K6434" s="5" t="s">
        <v>4</v>
      </c>
      <c r="L6434" s="5" t="s">
        <v>4</v>
      </c>
      <c r="M6434" s="5" t="s">
        <v>5</v>
      </c>
      <c r="N6434" s="5" t="s">
        <v>7304</v>
      </c>
      <c r="O6434" s="18">
        <v>44665</v>
      </c>
      <c r="P6434" s="5" t="s">
        <v>7305</v>
      </c>
      <c r="Q6434" s="19">
        <v>109318.81</v>
      </c>
      <c r="R6434" s="19">
        <v>109318.81</v>
      </c>
      <c r="S6434" s="19">
        <v>0</v>
      </c>
      <c r="T6434" s="19">
        <v>0</v>
      </c>
    </row>
    <row r="6435" spans="1:20" outlineLevel="3" x14ac:dyDescent="0.35">
      <c r="H6435" s="1" t="s">
        <v>12078</v>
      </c>
      <c r="O6435" s="18"/>
      <c r="Q6435" s="19">
        <f>SUBTOTAL(9,Q6434:Q6434)</f>
        <v>109318.81</v>
      </c>
      <c r="R6435" s="19">
        <f>SUBTOTAL(9,R6434:R6434)</f>
        <v>109318.81</v>
      </c>
      <c r="S6435" s="19">
        <f>SUBTOTAL(9,S6434:S6434)</f>
        <v>0</v>
      </c>
      <c r="T6435" s="19">
        <f>SUBTOTAL(9,T6434:T6434)</f>
        <v>0</v>
      </c>
    </row>
    <row r="6436" spans="1:20" ht="29" outlineLevel="4" x14ac:dyDescent="0.35">
      <c r="A6436" s="9" t="s">
        <v>97</v>
      </c>
      <c r="B6436" s="9" t="s">
        <v>98</v>
      </c>
      <c r="C6436" s="12" t="s">
        <v>7279</v>
      </c>
      <c r="D6436" s="5" t="s">
        <v>7289</v>
      </c>
      <c r="E6436" s="9" t="s">
        <v>7289</v>
      </c>
      <c r="F6436" s="5" t="s">
        <v>12484</v>
      </c>
      <c r="G6436" s="5" t="s">
        <v>4</v>
      </c>
      <c r="H6436" s="5" t="s">
        <v>7310</v>
      </c>
      <c r="I6436" s="4" t="s">
        <v>7311</v>
      </c>
      <c r="J6436" s="5" t="s">
        <v>4</v>
      </c>
      <c r="K6436" s="5" t="s">
        <v>4</v>
      </c>
      <c r="L6436" s="5" t="s">
        <v>4</v>
      </c>
      <c r="M6436" s="5" t="s">
        <v>5</v>
      </c>
      <c r="N6436" s="5" t="s">
        <v>7308</v>
      </c>
      <c r="O6436" s="18">
        <v>44693</v>
      </c>
      <c r="P6436" s="5" t="s">
        <v>7309</v>
      </c>
      <c r="Q6436" s="19">
        <v>752559.71</v>
      </c>
      <c r="R6436" s="19">
        <v>752559.71</v>
      </c>
      <c r="S6436" s="19">
        <v>0</v>
      </c>
      <c r="T6436" s="19">
        <v>0</v>
      </c>
    </row>
    <row r="6437" spans="1:20" outlineLevel="3" x14ac:dyDescent="0.35">
      <c r="H6437" s="1" t="s">
        <v>12079</v>
      </c>
      <c r="O6437" s="18"/>
      <c r="Q6437" s="19">
        <f>SUBTOTAL(9,Q6436:Q6436)</f>
        <v>752559.71</v>
      </c>
      <c r="R6437" s="19">
        <f>SUBTOTAL(9,R6436:R6436)</f>
        <v>752559.71</v>
      </c>
      <c r="S6437" s="19">
        <f>SUBTOTAL(9,S6436:S6436)</f>
        <v>0</v>
      </c>
      <c r="T6437" s="19">
        <f>SUBTOTAL(9,T6436:T6436)</f>
        <v>0</v>
      </c>
    </row>
    <row r="6438" spans="1:20" ht="29" outlineLevel="4" x14ac:dyDescent="0.35">
      <c r="A6438" s="9" t="s">
        <v>97</v>
      </c>
      <c r="B6438" s="9" t="s">
        <v>98</v>
      </c>
      <c r="C6438" s="12" t="s">
        <v>7279</v>
      </c>
      <c r="D6438" s="5" t="s">
        <v>7289</v>
      </c>
      <c r="E6438" s="9" t="s">
        <v>7289</v>
      </c>
      <c r="F6438" s="5" t="s">
        <v>12484</v>
      </c>
      <c r="G6438" s="5" t="s">
        <v>4</v>
      </c>
      <c r="H6438" s="5" t="s">
        <v>7314</v>
      </c>
      <c r="I6438" s="4" t="s">
        <v>7315</v>
      </c>
      <c r="J6438" s="5" t="s">
        <v>4</v>
      </c>
      <c r="K6438" s="5" t="s">
        <v>4</v>
      </c>
      <c r="L6438" s="5" t="s">
        <v>4</v>
      </c>
      <c r="M6438" s="5" t="s">
        <v>5</v>
      </c>
      <c r="N6438" s="5" t="s">
        <v>7312</v>
      </c>
      <c r="O6438" s="18">
        <v>44446</v>
      </c>
      <c r="P6438" s="5" t="s">
        <v>7313</v>
      </c>
      <c r="Q6438" s="19">
        <v>289638.27</v>
      </c>
      <c r="R6438" s="19">
        <v>289638.27</v>
      </c>
      <c r="S6438" s="19">
        <v>0</v>
      </c>
      <c r="T6438" s="19">
        <v>0</v>
      </c>
    </row>
    <row r="6439" spans="1:20" ht="29" outlineLevel="4" x14ac:dyDescent="0.35">
      <c r="A6439" s="9" t="s">
        <v>97</v>
      </c>
      <c r="B6439" s="9" t="s">
        <v>98</v>
      </c>
      <c r="C6439" s="12" t="s">
        <v>7279</v>
      </c>
      <c r="D6439" s="5" t="s">
        <v>7289</v>
      </c>
      <c r="E6439" s="9" t="s">
        <v>7289</v>
      </c>
      <c r="F6439" s="5" t="s">
        <v>12484</v>
      </c>
      <c r="G6439" s="5" t="s">
        <v>4</v>
      </c>
      <c r="H6439" s="5" t="s">
        <v>7314</v>
      </c>
      <c r="I6439" s="4" t="s">
        <v>7315</v>
      </c>
      <c r="J6439" s="5" t="s">
        <v>4</v>
      </c>
      <c r="K6439" s="5" t="s">
        <v>4</v>
      </c>
      <c r="L6439" s="5" t="s">
        <v>4</v>
      </c>
      <c r="M6439" s="5" t="s">
        <v>5</v>
      </c>
      <c r="N6439" s="5" t="s">
        <v>7316</v>
      </c>
      <c r="O6439" s="18">
        <v>44712</v>
      </c>
      <c r="P6439" s="5" t="s">
        <v>7317</v>
      </c>
      <c r="Q6439" s="19">
        <v>23934.2</v>
      </c>
      <c r="R6439" s="19">
        <v>23934.2</v>
      </c>
      <c r="S6439" s="19">
        <v>0</v>
      </c>
      <c r="T6439" s="19">
        <v>0</v>
      </c>
    </row>
    <row r="6440" spans="1:20" outlineLevel="3" x14ac:dyDescent="0.35">
      <c r="H6440" s="1" t="s">
        <v>12080</v>
      </c>
      <c r="O6440" s="18"/>
      <c r="Q6440" s="19">
        <f>SUBTOTAL(9,Q6438:Q6439)</f>
        <v>313572.47000000003</v>
      </c>
      <c r="R6440" s="19">
        <f>SUBTOTAL(9,R6438:R6439)</f>
        <v>313572.47000000003</v>
      </c>
      <c r="S6440" s="19">
        <f>SUBTOTAL(9,S6438:S6439)</f>
        <v>0</v>
      </c>
      <c r="T6440" s="19">
        <f>SUBTOTAL(9,T6438:T6439)</f>
        <v>0</v>
      </c>
    </row>
    <row r="6441" spans="1:20" outlineLevel="4" x14ac:dyDescent="0.35">
      <c r="A6441" s="9" t="s">
        <v>104</v>
      </c>
      <c r="B6441" s="9" t="s">
        <v>105</v>
      </c>
      <c r="C6441" s="12" t="s">
        <v>7279</v>
      </c>
      <c r="D6441" s="5" t="s">
        <v>7283</v>
      </c>
      <c r="E6441" s="9" t="s">
        <v>7283</v>
      </c>
      <c r="F6441" s="5" t="s">
        <v>4</v>
      </c>
      <c r="G6441" s="5" t="s">
        <v>334</v>
      </c>
      <c r="H6441" s="5" t="s">
        <v>336</v>
      </c>
      <c r="I6441" s="4" t="s">
        <v>12505</v>
      </c>
      <c r="J6441" s="5" t="s">
        <v>4</v>
      </c>
      <c r="K6441" s="5" t="s">
        <v>4</v>
      </c>
      <c r="L6441" s="5" t="s">
        <v>4</v>
      </c>
      <c r="M6441" s="5" t="s">
        <v>5</v>
      </c>
      <c r="N6441" s="5" t="s">
        <v>7318</v>
      </c>
      <c r="O6441" s="18">
        <v>44523</v>
      </c>
      <c r="P6441" s="5" t="s">
        <v>7</v>
      </c>
      <c r="Q6441" s="19">
        <v>241523</v>
      </c>
      <c r="R6441" s="19">
        <v>0</v>
      </c>
      <c r="S6441" s="19">
        <v>241523</v>
      </c>
      <c r="T6441" s="19">
        <v>0</v>
      </c>
    </row>
    <row r="6442" spans="1:20" outlineLevel="3" x14ac:dyDescent="0.35">
      <c r="H6442" s="1" t="s">
        <v>10981</v>
      </c>
      <c r="O6442" s="18"/>
      <c r="Q6442" s="19">
        <f>SUBTOTAL(9,Q6441:Q6441)</f>
        <v>241523</v>
      </c>
      <c r="R6442" s="19">
        <f>SUBTOTAL(9,R6441:R6441)</f>
        <v>0</v>
      </c>
      <c r="S6442" s="19">
        <f>SUBTOTAL(9,S6441:S6441)</f>
        <v>241523</v>
      </c>
      <c r="T6442" s="19">
        <f>SUBTOTAL(9,T6441:T6441)</f>
        <v>0</v>
      </c>
    </row>
    <row r="6443" spans="1:20" outlineLevel="2" x14ac:dyDescent="0.35">
      <c r="C6443" s="11" t="s">
        <v>10514</v>
      </c>
      <c r="O6443" s="18"/>
      <c r="Q6443" s="19">
        <f>SUBTOTAL(9,Q6420:Q6441)</f>
        <v>13552692.369999997</v>
      </c>
      <c r="R6443" s="19">
        <f>SUBTOTAL(9,R6420:R6441)</f>
        <v>8539866.7399999984</v>
      </c>
      <c r="S6443" s="19">
        <f>SUBTOTAL(9,S6420:S6441)</f>
        <v>5012825.63</v>
      </c>
      <c r="T6443" s="19">
        <f>SUBTOTAL(9,T6420:T6441)</f>
        <v>0</v>
      </c>
    </row>
    <row r="6444" spans="1:20" outlineLevel="4" x14ac:dyDescent="0.35">
      <c r="A6444" s="9" t="s">
        <v>1129</v>
      </c>
      <c r="B6444" s="9" t="s">
        <v>1130</v>
      </c>
      <c r="C6444" s="12" t="s">
        <v>7319</v>
      </c>
      <c r="D6444" s="5" t="s">
        <v>7320</v>
      </c>
      <c r="E6444" s="9" t="s">
        <v>7320</v>
      </c>
      <c r="F6444" s="5" t="s">
        <v>4</v>
      </c>
      <c r="G6444" s="5" t="s">
        <v>1133</v>
      </c>
      <c r="H6444" s="5" t="s">
        <v>1135</v>
      </c>
      <c r="I6444" s="4" t="s">
        <v>1136</v>
      </c>
      <c r="J6444" s="5" t="s">
        <v>4</v>
      </c>
      <c r="K6444" s="5" t="s">
        <v>4</v>
      </c>
      <c r="L6444" s="5" t="s">
        <v>4</v>
      </c>
      <c r="M6444" s="5" t="s">
        <v>5</v>
      </c>
      <c r="N6444" s="5" t="s">
        <v>7321</v>
      </c>
      <c r="O6444" s="18">
        <v>44467</v>
      </c>
      <c r="P6444" s="5" t="s">
        <v>7</v>
      </c>
      <c r="Q6444" s="19">
        <v>3904.96</v>
      </c>
      <c r="R6444" s="19">
        <v>0</v>
      </c>
      <c r="S6444" s="19">
        <v>3904.96</v>
      </c>
      <c r="T6444" s="19">
        <v>0</v>
      </c>
    </row>
    <row r="6445" spans="1:20" outlineLevel="4" x14ac:dyDescent="0.35">
      <c r="A6445" s="9" t="s">
        <v>1129</v>
      </c>
      <c r="B6445" s="9" t="s">
        <v>1130</v>
      </c>
      <c r="C6445" s="12" t="s">
        <v>7319</v>
      </c>
      <c r="D6445" s="5" t="s">
        <v>7320</v>
      </c>
      <c r="E6445" s="9" t="s">
        <v>7320</v>
      </c>
      <c r="F6445" s="5" t="s">
        <v>4</v>
      </c>
      <c r="G6445" s="5" t="s">
        <v>1133</v>
      </c>
      <c r="H6445" s="5" t="s">
        <v>1135</v>
      </c>
      <c r="I6445" s="4" t="s">
        <v>1136</v>
      </c>
      <c r="J6445" s="5" t="s">
        <v>4</v>
      </c>
      <c r="K6445" s="5" t="s">
        <v>4</v>
      </c>
      <c r="L6445" s="5" t="s">
        <v>4</v>
      </c>
      <c r="M6445" s="5" t="s">
        <v>5</v>
      </c>
      <c r="N6445" s="5" t="s">
        <v>7322</v>
      </c>
      <c r="O6445" s="18">
        <v>44558</v>
      </c>
      <c r="P6445" s="5" t="s">
        <v>7</v>
      </c>
      <c r="Q6445" s="19">
        <v>5251.82</v>
      </c>
      <c r="R6445" s="19">
        <v>0</v>
      </c>
      <c r="S6445" s="19">
        <v>5251.82</v>
      </c>
      <c r="T6445" s="19">
        <v>0</v>
      </c>
    </row>
    <row r="6446" spans="1:20" outlineLevel="3" x14ac:dyDescent="0.35">
      <c r="H6446" s="1" t="s">
        <v>11125</v>
      </c>
      <c r="O6446" s="18"/>
      <c r="Q6446" s="19">
        <f>SUBTOTAL(9,Q6444:Q6445)</f>
        <v>9156.7799999999988</v>
      </c>
      <c r="R6446" s="19">
        <f>SUBTOTAL(9,R6444:R6445)</f>
        <v>0</v>
      </c>
      <c r="S6446" s="19">
        <f>SUBTOTAL(9,S6444:S6445)</f>
        <v>9156.7799999999988</v>
      </c>
      <c r="T6446" s="19">
        <f>SUBTOTAL(9,T6444:T6445)</f>
        <v>0</v>
      </c>
    </row>
    <row r="6447" spans="1:20" outlineLevel="2" x14ac:dyDescent="0.35">
      <c r="C6447" s="11" t="s">
        <v>10515</v>
      </c>
      <c r="O6447" s="18"/>
      <c r="Q6447" s="19">
        <f>SUBTOTAL(9,Q6444:Q6445)</f>
        <v>9156.7799999999988</v>
      </c>
      <c r="R6447" s="19">
        <f>SUBTOTAL(9,R6444:R6445)</f>
        <v>0</v>
      </c>
      <c r="S6447" s="19">
        <f>SUBTOTAL(9,S6444:S6445)</f>
        <v>9156.7799999999988</v>
      </c>
      <c r="T6447" s="19">
        <f>SUBTOTAL(9,T6444:T6445)</f>
        <v>0</v>
      </c>
    </row>
    <row r="6448" spans="1:20" outlineLevel="4" x14ac:dyDescent="0.35">
      <c r="A6448" s="9" t="s">
        <v>1129</v>
      </c>
      <c r="B6448" s="9" t="s">
        <v>1130</v>
      </c>
      <c r="C6448" s="12" t="s">
        <v>7323</v>
      </c>
      <c r="D6448" s="5" t="s">
        <v>7324</v>
      </c>
      <c r="E6448" s="9" t="s">
        <v>7324</v>
      </c>
      <c r="F6448" s="5" t="s">
        <v>4</v>
      </c>
      <c r="G6448" s="5" t="s">
        <v>1133</v>
      </c>
      <c r="H6448" s="5" t="s">
        <v>1135</v>
      </c>
      <c r="I6448" s="4" t="s">
        <v>1136</v>
      </c>
      <c r="J6448" s="5" t="s">
        <v>4</v>
      </c>
      <c r="K6448" s="5" t="s">
        <v>4</v>
      </c>
      <c r="L6448" s="5" t="s">
        <v>4</v>
      </c>
      <c r="M6448" s="5" t="s">
        <v>5</v>
      </c>
      <c r="N6448" s="5" t="s">
        <v>7325</v>
      </c>
      <c r="O6448" s="18">
        <v>44467</v>
      </c>
      <c r="P6448" s="5" t="s">
        <v>7</v>
      </c>
      <c r="Q6448" s="19">
        <v>3704.05</v>
      </c>
      <c r="R6448" s="19">
        <v>0</v>
      </c>
      <c r="S6448" s="19">
        <v>3704.05</v>
      </c>
      <c r="T6448" s="19">
        <v>0</v>
      </c>
    </row>
    <row r="6449" spans="1:20" outlineLevel="4" x14ac:dyDescent="0.35">
      <c r="A6449" s="9" t="s">
        <v>1129</v>
      </c>
      <c r="B6449" s="9" t="s">
        <v>1130</v>
      </c>
      <c r="C6449" s="12" t="s">
        <v>7323</v>
      </c>
      <c r="D6449" s="5" t="s">
        <v>7324</v>
      </c>
      <c r="E6449" s="9" t="s">
        <v>7324</v>
      </c>
      <c r="F6449" s="5" t="s">
        <v>4</v>
      </c>
      <c r="G6449" s="5" t="s">
        <v>1133</v>
      </c>
      <c r="H6449" s="5" t="s">
        <v>1135</v>
      </c>
      <c r="I6449" s="4" t="s">
        <v>1136</v>
      </c>
      <c r="J6449" s="5" t="s">
        <v>4</v>
      </c>
      <c r="K6449" s="5" t="s">
        <v>4</v>
      </c>
      <c r="L6449" s="5" t="s">
        <v>4</v>
      </c>
      <c r="M6449" s="5" t="s">
        <v>5</v>
      </c>
      <c r="N6449" s="5" t="s">
        <v>7326</v>
      </c>
      <c r="O6449" s="18">
        <v>44558</v>
      </c>
      <c r="P6449" s="5" t="s">
        <v>7</v>
      </c>
      <c r="Q6449" s="19">
        <v>5252.66</v>
      </c>
      <c r="R6449" s="19">
        <v>0</v>
      </c>
      <c r="S6449" s="19">
        <v>5252.66</v>
      </c>
      <c r="T6449" s="19">
        <v>0</v>
      </c>
    </row>
    <row r="6450" spans="1:20" outlineLevel="3" x14ac:dyDescent="0.35">
      <c r="H6450" s="1" t="s">
        <v>11125</v>
      </c>
      <c r="O6450" s="18"/>
      <c r="Q6450" s="19">
        <f>SUBTOTAL(9,Q6448:Q6449)</f>
        <v>8956.7099999999991</v>
      </c>
      <c r="R6450" s="19">
        <f>SUBTOTAL(9,R6448:R6449)</f>
        <v>0</v>
      </c>
      <c r="S6450" s="19">
        <f>SUBTOTAL(9,S6448:S6449)</f>
        <v>8956.7099999999991</v>
      </c>
      <c r="T6450" s="19">
        <f>SUBTOTAL(9,T6448:T6449)</f>
        <v>0</v>
      </c>
    </row>
    <row r="6451" spans="1:20" ht="43.5" outlineLevel="4" x14ac:dyDescent="0.35">
      <c r="A6451" s="9" t="s">
        <v>97</v>
      </c>
      <c r="B6451" s="9" t="s">
        <v>98</v>
      </c>
      <c r="C6451" s="12" t="s">
        <v>7323</v>
      </c>
      <c r="D6451" s="5" t="s">
        <v>7327</v>
      </c>
      <c r="E6451" s="9" t="s">
        <v>7327</v>
      </c>
      <c r="F6451" s="5" t="s">
        <v>4</v>
      </c>
      <c r="G6451" s="5" t="s">
        <v>1006</v>
      </c>
      <c r="H6451" s="5" t="s">
        <v>7331</v>
      </c>
      <c r="I6451" s="4" t="s">
        <v>12714</v>
      </c>
      <c r="J6451" s="5" t="s">
        <v>7328</v>
      </c>
      <c r="K6451" s="5" t="s">
        <v>4</v>
      </c>
      <c r="L6451" s="5" t="s">
        <v>4</v>
      </c>
      <c r="M6451" s="5" t="s">
        <v>5</v>
      </c>
      <c r="N6451" s="5" t="s">
        <v>7329</v>
      </c>
      <c r="O6451" s="18">
        <v>44455</v>
      </c>
      <c r="P6451" s="5" t="s">
        <v>7330</v>
      </c>
      <c r="Q6451" s="19">
        <v>444198.63</v>
      </c>
      <c r="R6451" s="19">
        <v>0</v>
      </c>
      <c r="S6451" s="19">
        <v>444198.63</v>
      </c>
      <c r="T6451" s="19">
        <v>0</v>
      </c>
    </row>
    <row r="6452" spans="1:20" outlineLevel="3" x14ac:dyDescent="0.35">
      <c r="H6452" s="1" t="s">
        <v>12081</v>
      </c>
      <c r="O6452" s="18"/>
      <c r="Q6452" s="19">
        <f>SUBTOTAL(9,Q6451:Q6451)</f>
        <v>444198.63</v>
      </c>
      <c r="R6452" s="19">
        <f>SUBTOTAL(9,R6451:R6451)</f>
        <v>0</v>
      </c>
      <c r="S6452" s="19">
        <f>SUBTOTAL(9,S6451:S6451)</f>
        <v>444198.63</v>
      </c>
      <c r="T6452" s="19">
        <f>SUBTOTAL(9,T6451:T6451)</f>
        <v>0</v>
      </c>
    </row>
    <row r="6453" spans="1:20" outlineLevel="2" x14ac:dyDescent="0.35">
      <c r="C6453" s="11" t="s">
        <v>10516</v>
      </c>
      <c r="O6453" s="18"/>
      <c r="Q6453" s="19">
        <f>SUBTOTAL(9,Q6448:Q6451)</f>
        <v>453155.34</v>
      </c>
      <c r="R6453" s="19">
        <f>SUBTOTAL(9,R6448:R6451)</f>
        <v>0</v>
      </c>
      <c r="S6453" s="19">
        <f>SUBTOTAL(9,S6448:S6451)</f>
        <v>453155.34</v>
      </c>
      <c r="T6453" s="19">
        <f>SUBTOTAL(9,T6448:T6451)</f>
        <v>0</v>
      </c>
    </row>
    <row r="6454" spans="1:20" outlineLevel="4" x14ac:dyDescent="0.35">
      <c r="A6454" s="9" t="s">
        <v>1129</v>
      </c>
      <c r="B6454" s="9" t="s">
        <v>1130</v>
      </c>
      <c r="C6454" s="12" t="s">
        <v>7332</v>
      </c>
      <c r="D6454" s="5" t="s">
        <v>7333</v>
      </c>
      <c r="E6454" s="9" t="s">
        <v>7333</v>
      </c>
      <c r="F6454" s="5" t="s">
        <v>4</v>
      </c>
      <c r="G6454" s="5" t="s">
        <v>1133</v>
      </c>
      <c r="H6454" s="5" t="s">
        <v>1135</v>
      </c>
      <c r="I6454" s="4" t="s">
        <v>1136</v>
      </c>
      <c r="J6454" s="5" t="s">
        <v>4</v>
      </c>
      <c r="K6454" s="5" t="s">
        <v>4</v>
      </c>
      <c r="L6454" s="5" t="s">
        <v>4</v>
      </c>
      <c r="M6454" s="5" t="s">
        <v>5</v>
      </c>
      <c r="N6454" s="5" t="s">
        <v>7334</v>
      </c>
      <c r="O6454" s="18">
        <v>44467</v>
      </c>
      <c r="P6454" s="5" t="s">
        <v>7</v>
      </c>
      <c r="Q6454" s="19">
        <v>10771.52</v>
      </c>
      <c r="R6454" s="19">
        <v>0</v>
      </c>
      <c r="S6454" s="19">
        <v>10771.52</v>
      </c>
      <c r="T6454" s="19">
        <v>0</v>
      </c>
    </row>
    <row r="6455" spans="1:20" outlineLevel="4" x14ac:dyDescent="0.35">
      <c r="A6455" s="9" t="s">
        <v>1129</v>
      </c>
      <c r="B6455" s="9" t="s">
        <v>1130</v>
      </c>
      <c r="C6455" s="12" t="s">
        <v>7332</v>
      </c>
      <c r="D6455" s="5" t="s">
        <v>7333</v>
      </c>
      <c r="E6455" s="9" t="s">
        <v>7333</v>
      </c>
      <c r="F6455" s="5" t="s">
        <v>4</v>
      </c>
      <c r="G6455" s="5" t="s">
        <v>1133</v>
      </c>
      <c r="H6455" s="5" t="s">
        <v>1135</v>
      </c>
      <c r="I6455" s="4" t="s">
        <v>1136</v>
      </c>
      <c r="J6455" s="5" t="s">
        <v>4</v>
      </c>
      <c r="K6455" s="5" t="s">
        <v>4</v>
      </c>
      <c r="L6455" s="5" t="s">
        <v>4</v>
      </c>
      <c r="M6455" s="5" t="s">
        <v>5</v>
      </c>
      <c r="N6455" s="5" t="s">
        <v>7335</v>
      </c>
      <c r="O6455" s="18">
        <v>44572</v>
      </c>
      <c r="P6455" s="5" t="s">
        <v>7</v>
      </c>
      <c r="Q6455" s="19">
        <v>14440.13</v>
      </c>
      <c r="R6455" s="19">
        <v>0</v>
      </c>
      <c r="S6455" s="19">
        <v>14440.13</v>
      </c>
      <c r="T6455" s="19">
        <v>0</v>
      </c>
    </row>
    <row r="6456" spans="1:20" outlineLevel="3" x14ac:dyDescent="0.35">
      <c r="H6456" s="1" t="s">
        <v>11125</v>
      </c>
      <c r="O6456" s="18"/>
      <c r="Q6456" s="19">
        <f>SUBTOTAL(9,Q6454:Q6455)</f>
        <v>25211.65</v>
      </c>
      <c r="R6456" s="19">
        <f>SUBTOTAL(9,R6454:R6455)</f>
        <v>0</v>
      </c>
      <c r="S6456" s="19">
        <f>SUBTOTAL(9,S6454:S6455)</f>
        <v>25211.65</v>
      </c>
      <c r="T6456" s="19">
        <f>SUBTOTAL(9,T6454:T6455)</f>
        <v>0</v>
      </c>
    </row>
    <row r="6457" spans="1:20" outlineLevel="2" x14ac:dyDescent="0.35">
      <c r="C6457" s="11" t="s">
        <v>10517</v>
      </c>
      <c r="O6457" s="18"/>
      <c r="Q6457" s="19">
        <f>SUBTOTAL(9,Q6454:Q6455)</f>
        <v>25211.65</v>
      </c>
      <c r="R6457" s="19">
        <f>SUBTOTAL(9,R6454:R6455)</f>
        <v>0</v>
      </c>
      <c r="S6457" s="19">
        <f>SUBTOTAL(9,S6454:S6455)</f>
        <v>25211.65</v>
      </c>
      <c r="T6457" s="19">
        <f>SUBTOTAL(9,T6454:T6455)</f>
        <v>0</v>
      </c>
    </row>
    <row r="6458" spans="1:20" outlineLevel="4" x14ac:dyDescent="0.35">
      <c r="A6458" s="9" t="s">
        <v>1129</v>
      </c>
      <c r="B6458" s="9" t="s">
        <v>1130</v>
      </c>
      <c r="C6458" s="12" t="s">
        <v>7336</v>
      </c>
      <c r="D6458" s="5" t="s">
        <v>7337</v>
      </c>
      <c r="E6458" s="9" t="s">
        <v>7337</v>
      </c>
      <c r="F6458" s="5" t="s">
        <v>4</v>
      </c>
      <c r="G6458" s="5" t="s">
        <v>1133</v>
      </c>
      <c r="H6458" s="5" t="s">
        <v>1135</v>
      </c>
      <c r="I6458" s="4" t="s">
        <v>1136</v>
      </c>
      <c r="J6458" s="5" t="s">
        <v>4</v>
      </c>
      <c r="K6458" s="5" t="s">
        <v>4</v>
      </c>
      <c r="L6458" s="5" t="s">
        <v>4</v>
      </c>
      <c r="M6458" s="5" t="s">
        <v>5</v>
      </c>
      <c r="N6458" s="5" t="s">
        <v>7338</v>
      </c>
      <c r="O6458" s="18">
        <v>44467</v>
      </c>
      <c r="P6458" s="5" t="s">
        <v>7</v>
      </c>
      <c r="Q6458" s="19">
        <v>19059.45</v>
      </c>
      <c r="R6458" s="19">
        <v>0</v>
      </c>
      <c r="S6458" s="19">
        <v>19059.45</v>
      </c>
      <c r="T6458" s="19">
        <v>0</v>
      </c>
    </row>
    <row r="6459" spans="1:20" outlineLevel="4" x14ac:dyDescent="0.35">
      <c r="A6459" s="9" t="s">
        <v>1129</v>
      </c>
      <c r="B6459" s="9" t="s">
        <v>1130</v>
      </c>
      <c r="C6459" s="12" t="s">
        <v>7336</v>
      </c>
      <c r="D6459" s="5" t="s">
        <v>7337</v>
      </c>
      <c r="E6459" s="9" t="s">
        <v>7337</v>
      </c>
      <c r="F6459" s="5" t="s">
        <v>4</v>
      </c>
      <c r="G6459" s="5" t="s">
        <v>1133</v>
      </c>
      <c r="H6459" s="5" t="s">
        <v>1135</v>
      </c>
      <c r="I6459" s="4" t="s">
        <v>1136</v>
      </c>
      <c r="J6459" s="5" t="s">
        <v>4</v>
      </c>
      <c r="K6459" s="5" t="s">
        <v>4</v>
      </c>
      <c r="L6459" s="5" t="s">
        <v>4</v>
      </c>
      <c r="M6459" s="5" t="s">
        <v>5</v>
      </c>
      <c r="N6459" s="5" t="s">
        <v>7339</v>
      </c>
      <c r="O6459" s="18">
        <v>44558</v>
      </c>
      <c r="P6459" s="5" t="s">
        <v>7</v>
      </c>
      <c r="Q6459" s="19">
        <v>26506.85</v>
      </c>
      <c r="R6459" s="19">
        <v>0</v>
      </c>
      <c r="S6459" s="19">
        <v>26506.85</v>
      </c>
      <c r="T6459" s="19">
        <v>0</v>
      </c>
    </row>
    <row r="6460" spans="1:20" outlineLevel="3" x14ac:dyDescent="0.35">
      <c r="H6460" s="1" t="s">
        <v>11125</v>
      </c>
      <c r="O6460" s="18"/>
      <c r="Q6460" s="19">
        <f>SUBTOTAL(9,Q6458:Q6459)</f>
        <v>45566.3</v>
      </c>
      <c r="R6460" s="19">
        <f>SUBTOTAL(9,R6458:R6459)</f>
        <v>0</v>
      </c>
      <c r="S6460" s="19">
        <f>SUBTOTAL(9,S6458:S6459)</f>
        <v>45566.3</v>
      </c>
      <c r="T6460" s="19">
        <f>SUBTOTAL(9,T6458:T6459)</f>
        <v>0</v>
      </c>
    </row>
    <row r="6461" spans="1:20" outlineLevel="2" x14ac:dyDescent="0.35">
      <c r="C6461" s="11" t="s">
        <v>10518</v>
      </c>
      <c r="O6461" s="18"/>
      <c r="Q6461" s="19">
        <f>SUBTOTAL(9,Q6458:Q6459)</f>
        <v>45566.3</v>
      </c>
      <c r="R6461" s="19">
        <f>SUBTOTAL(9,R6458:R6459)</f>
        <v>0</v>
      </c>
      <c r="S6461" s="19">
        <f>SUBTOTAL(9,S6458:S6459)</f>
        <v>45566.3</v>
      </c>
      <c r="T6461" s="19">
        <f>SUBTOTAL(9,T6458:T6459)</f>
        <v>0</v>
      </c>
    </row>
    <row r="6462" spans="1:20" outlineLevel="4" x14ac:dyDescent="0.35">
      <c r="A6462" s="9" t="s">
        <v>1129</v>
      </c>
      <c r="B6462" s="9" t="s">
        <v>1130</v>
      </c>
      <c r="C6462" s="12" t="s">
        <v>7340</v>
      </c>
      <c r="D6462" s="5" t="s">
        <v>7341</v>
      </c>
      <c r="E6462" s="9" t="s">
        <v>7341</v>
      </c>
      <c r="F6462" s="5" t="s">
        <v>4</v>
      </c>
      <c r="G6462" s="5" t="s">
        <v>1133</v>
      </c>
      <c r="H6462" s="5" t="s">
        <v>1135</v>
      </c>
      <c r="I6462" s="4" t="s">
        <v>1136</v>
      </c>
      <c r="J6462" s="5" t="s">
        <v>4</v>
      </c>
      <c r="K6462" s="5" t="s">
        <v>4</v>
      </c>
      <c r="L6462" s="5" t="s">
        <v>4</v>
      </c>
      <c r="M6462" s="5" t="s">
        <v>5</v>
      </c>
      <c r="N6462" s="5" t="s">
        <v>7342</v>
      </c>
      <c r="O6462" s="18">
        <v>44467</v>
      </c>
      <c r="P6462" s="5" t="s">
        <v>7</v>
      </c>
      <c r="Q6462" s="19">
        <v>2698.24</v>
      </c>
      <c r="R6462" s="19">
        <v>0</v>
      </c>
      <c r="S6462" s="19">
        <v>2698.24</v>
      </c>
      <c r="T6462" s="19">
        <v>0</v>
      </c>
    </row>
    <row r="6463" spans="1:20" outlineLevel="4" x14ac:dyDescent="0.35">
      <c r="A6463" s="9" t="s">
        <v>1129</v>
      </c>
      <c r="B6463" s="9" t="s">
        <v>1130</v>
      </c>
      <c r="C6463" s="12" t="s">
        <v>7340</v>
      </c>
      <c r="D6463" s="5" t="s">
        <v>7341</v>
      </c>
      <c r="E6463" s="9" t="s">
        <v>7341</v>
      </c>
      <c r="F6463" s="5" t="s">
        <v>4</v>
      </c>
      <c r="G6463" s="5" t="s">
        <v>1133</v>
      </c>
      <c r="H6463" s="5" t="s">
        <v>1135</v>
      </c>
      <c r="I6463" s="4" t="s">
        <v>1136</v>
      </c>
      <c r="J6463" s="5" t="s">
        <v>4</v>
      </c>
      <c r="K6463" s="5" t="s">
        <v>4</v>
      </c>
      <c r="L6463" s="5" t="s">
        <v>4</v>
      </c>
      <c r="M6463" s="5" t="s">
        <v>5</v>
      </c>
      <c r="N6463" s="5" t="s">
        <v>7343</v>
      </c>
      <c r="O6463" s="18">
        <v>44558</v>
      </c>
      <c r="P6463" s="5" t="s">
        <v>7</v>
      </c>
      <c r="Q6463" s="19">
        <v>3531.97</v>
      </c>
      <c r="R6463" s="19">
        <v>0</v>
      </c>
      <c r="S6463" s="19">
        <v>3531.97</v>
      </c>
      <c r="T6463" s="19">
        <v>0</v>
      </c>
    </row>
    <row r="6464" spans="1:20" outlineLevel="3" x14ac:dyDescent="0.35">
      <c r="H6464" s="1" t="s">
        <v>11125</v>
      </c>
      <c r="O6464" s="18"/>
      <c r="Q6464" s="19">
        <f>SUBTOTAL(9,Q6462:Q6463)</f>
        <v>6230.2099999999991</v>
      </c>
      <c r="R6464" s="19">
        <f>SUBTOTAL(9,R6462:R6463)</f>
        <v>0</v>
      </c>
      <c r="S6464" s="19">
        <f>SUBTOTAL(9,S6462:S6463)</f>
        <v>6230.2099999999991</v>
      </c>
      <c r="T6464" s="19">
        <f>SUBTOTAL(9,T6462:T6463)</f>
        <v>0</v>
      </c>
    </row>
    <row r="6465" spans="1:20" outlineLevel="2" x14ac:dyDescent="0.35">
      <c r="C6465" s="11" t="s">
        <v>10519</v>
      </c>
      <c r="O6465" s="18"/>
      <c r="Q6465" s="19">
        <f>SUBTOTAL(9,Q6462:Q6463)</f>
        <v>6230.2099999999991</v>
      </c>
      <c r="R6465" s="19">
        <f>SUBTOTAL(9,R6462:R6463)</f>
        <v>0</v>
      </c>
      <c r="S6465" s="19">
        <f>SUBTOTAL(9,S6462:S6463)</f>
        <v>6230.2099999999991</v>
      </c>
      <c r="T6465" s="19">
        <f>SUBTOTAL(9,T6462:T6463)</f>
        <v>0</v>
      </c>
    </row>
    <row r="6466" spans="1:20" outlineLevel="4" x14ac:dyDescent="0.35">
      <c r="A6466" s="9" t="s">
        <v>1129</v>
      </c>
      <c r="B6466" s="9" t="s">
        <v>1130</v>
      </c>
      <c r="C6466" s="12" t="s">
        <v>7344</v>
      </c>
      <c r="D6466" s="5" t="s">
        <v>7345</v>
      </c>
      <c r="E6466" s="9" t="s">
        <v>7345</v>
      </c>
      <c r="F6466" s="5" t="s">
        <v>4</v>
      </c>
      <c r="G6466" s="5" t="s">
        <v>1133</v>
      </c>
      <c r="H6466" s="5" t="s">
        <v>1135</v>
      </c>
      <c r="I6466" s="4" t="s">
        <v>1136</v>
      </c>
      <c r="J6466" s="5" t="s">
        <v>4</v>
      </c>
      <c r="K6466" s="5" t="s">
        <v>4</v>
      </c>
      <c r="L6466" s="5" t="s">
        <v>4</v>
      </c>
      <c r="M6466" s="5" t="s">
        <v>5</v>
      </c>
      <c r="N6466" s="5" t="s">
        <v>7346</v>
      </c>
      <c r="O6466" s="18">
        <v>44467</v>
      </c>
      <c r="P6466" s="5" t="s">
        <v>7</v>
      </c>
      <c r="Q6466" s="19">
        <v>26506.31</v>
      </c>
      <c r="R6466" s="19">
        <v>0</v>
      </c>
      <c r="S6466" s="19">
        <v>26506.31</v>
      </c>
      <c r="T6466" s="19">
        <v>0</v>
      </c>
    </row>
    <row r="6467" spans="1:20" outlineLevel="4" x14ac:dyDescent="0.35">
      <c r="A6467" s="9" t="s">
        <v>1129</v>
      </c>
      <c r="B6467" s="9" t="s">
        <v>1130</v>
      </c>
      <c r="C6467" s="12" t="s">
        <v>7344</v>
      </c>
      <c r="D6467" s="5" t="s">
        <v>7345</v>
      </c>
      <c r="E6467" s="9" t="s">
        <v>7345</v>
      </c>
      <c r="F6467" s="5" t="s">
        <v>4</v>
      </c>
      <c r="G6467" s="5" t="s">
        <v>1133</v>
      </c>
      <c r="H6467" s="5" t="s">
        <v>1135</v>
      </c>
      <c r="I6467" s="4" t="s">
        <v>1136</v>
      </c>
      <c r="J6467" s="5" t="s">
        <v>4</v>
      </c>
      <c r="K6467" s="5" t="s">
        <v>4</v>
      </c>
      <c r="L6467" s="5" t="s">
        <v>4</v>
      </c>
      <c r="M6467" s="5" t="s">
        <v>5</v>
      </c>
      <c r="N6467" s="5" t="s">
        <v>7347</v>
      </c>
      <c r="O6467" s="18">
        <v>44558</v>
      </c>
      <c r="P6467" s="5" t="s">
        <v>7</v>
      </c>
      <c r="Q6467" s="19">
        <v>35223.480000000003</v>
      </c>
      <c r="R6467" s="19">
        <v>0</v>
      </c>
      <c r="S6467" s="19">
        <v>35223.480000000003</v>
      </c>
      <c r="T6467" s="19">
        <v>0</v>
      </c>
    </row>
    <row r="6468" spans="1:20" outlineLevel="3" x14ac:dyDescent="0.35">
      <c r="H6468" s="1" t="s">
        <v>11125</v>
      </c>
      <c r="O6468" s="18"/>
      <c r="Q6468" s="19">
        <f>SUBTOTAL(9,Q6466:Q6467)</f>
        <v>61729.790000000008</v>
      </c>
      <c r="R6468" s="19">
        <f>SUBTOTAL(9,R6466:R6467)</f>
        <v>0</v>
      </c>
      <c r="S6468" s="19">
        <f>SUBTOTAL(9,S6466:S6467)</f>
        <v>61729.790000000008</v>
      </c>
      <c r="T6468" s="19">
        <f>SUBTOTAL(9,T6466:T6467)</f>
        <v>0</v>
      </c>
    </row>
    <row r="6469" spans="1:20" outlineLevel="2" x14ac:dyDescent="0.35">
      <c r="C6469" s="11" t="s">
        <v>10520</v>
      </c>
      <c r="O6469" s="18"/>
      <c r="Q6469" s="19">
        <f>SUBTOTAL(9,Q6466:Q6467)</f>
        <v>61729.790000000008</v>
      </c>
      <c r="R6469" s="19">
        <f>SUBTOTAL(9,R6466:R6467)</f>
        <v>0</v>
      </c>
      <c r="S6469" s="19">
        <f>SUBTOTAL(9,S6466:S6467)</f>
        <v>61729.790000000008</v>
      </c>
      <c r="T6469" s="19">
        <f>SUBTOTAL(9,T6466:T6467)</f>
        <v>0</v>
      </c>
    </row>
    <row r="6470" spans="1:20" outlineLevel="4" x14ac:dyDescent="0.35">
      <c r="A6470" s="9" t="s">
        <v>1129</v>
      </c>
      <c r="B6470" s="9" t="s">
        <v>1130</v>
      </c>
      <c r="C6470" s="12" t="s">
        <v>7348</v>
      </c>
      <c r="D6470" s="5" t="s">
        <v>7349</v>
      </c>
      <c r="E6470" s="9" t="s">
        <v>7349</v>
      </c>
      <c r="F6470" s="5" t="s">
        <v>4</v>
      </c>
      <c r="G6470" s="5" t="s">
        <v>1133</v>
      </c>
      <c r="H6470" s="5" t="s">
        <v>1135</v>
      </c>
      <c r="I6470" s="4" t="s">
        <v>1136</v>
      </c>
      <c r="J6470" s="5" t="s">
        <v>4</v>
      </c>
      <c r="K6470" s="5" t="s">
        <v>4</v>
      </c>
      <c r="L6470" s="5" t="s">
        <v>4</v>
      </c>
      <c r="M6470" s="5" t="s">
        <v>5</v>
      </c>
      <c r="N6470" s="5" t="s">
        <v>7350</v>
      </c>
      <c r="O6470" s="18">
        <v>44467</v>
      </c>
      <c r="P6470" s="5" t="s">
        <v>7</v>
      </c>
      <c r="Q6470" s="19">
        <v>688997.65</v>
      </c>
      <c r="R6470" s="19">
        <v>0</v>
      </c>
      <c r="S6470" s="19">
        <v>688997.65</v>
      </c>
      <c r="T6470" s="19">
        <v>0</v>
      </c>
    </row>
    <row r="6471" spans="1:20" outlineLevel="4" x14ac:dyDescent="0.35">
      <c r="A6471" s="9" t="s">
        <v>1129</v>
      </c>
      <c r="B6471" s="9" t="s">
        <v>1130</v>
      </c>
      <c r="C6471" s="12" t="s">
        <v>7348</v>
      </c>
      <c r="D6471" s="5" t="s">
        <v>7349</v>
      </c>
      <c r="E6471" s="9" t="s">
        <v>7349</v>
      </c>
      <c r="F6471" s="5" t="s">
        <v>4</v>
      </c>
      <c r="G6471" s="5" t="s">
        <v>1133</v>
      </c>
      <c r="H6471" s="5" t="s">
        <v>1135</v>
      </c>
      <c r="I6471" s="4" t="s">
        <v>1136</v>
      </c>
      <c r="J6471" s="5" t="s">
        <v>4</v>
      </c>
      <c r="K6471" s="5" t="s">
        <v>4</v>
      </c>
      <c r="L6471" s="5" t="s">
        <v>4</v>
      </c>
      <c r="M6471" s="5" t="s">
        <v>5</v>
      </c>
      <c r="N6471" s="5" t="s">
        <v>7351</v>
      </c>
      <c r="O6471" s="18">
        <v>44558</v>
      </c>
      <c r="P6471" s="5" t="s">
        <v>7</v>
      </c>
      <c r="Q6471" s="19">
        <v>955300.52</v>
      </c>
      <c r="R6471" s="19">
        <v>0</v>
      </c>
      <c r="S6471" s="19">
        <v>955300.52</v>
      </c>
      <c r="T6471" s="19">
        <v>0</v>
      </c>
    </row>
    <row r="6472" spans="1:20" outlineLevel="3" x14ac:dyDescent="0.35">
      <c r="H6472" s="1" t="s">
        <v>11125</v>
      </c>
      <c r="O6472" s="18"/>
      <c r="Q6472" s="19">
        <f>SUBTOTAL(9,Q6470:Q6471)</f>
        <v>1644298.17</v>
      </c>
      <c r="R6472" s="19">
        <f>SUBTOTAL(9,R6470:R6471)</f>
        <v>0</v>
      </c>
      <c r="S6472" s="19">
        <f>SUBTOTAL(9,S6470:S6471)</f>
        <v>1644298.17</v>
      </c>
      <c r="T6472" s="19">
        <f>SUBTOTAL(9,T6470:T6471)</f>
        <v>0</v>
      </c>
    </row>
    <row r="6473" spans="1:20" outlineLevel="4" x14ac:dyDescent="0.35">
      <c r="A6473" s="9" t="s">
        <v>97</v>
      </c>
      <c r="B6473" s="9" t="s">
        <v>98</v>
      </c>
      <c r="C6473" s="12" t="s">
        <v>7348</v>
      </c>
      <c r="D6473" s="5" t="s">
        <v>7352</v>
      </c>
      <c r="E6473" s="9" t="s">
        <v>7352</v>
      </c>
      <c r="F6473" s="5" t="s">
        <v>12484</v>
      </c>
      <c r="G6473" s="5" t="s">
        <v>4</v>
      </c>
      <c r="H6473" s="5" t="s">
        <v>7355</v>
      </c>
      <c r="I6473" s="4" t="s">
        <v>7356</v>
      </c>
      <c r="J6473" s="5" t="s">
        <v>7353</v>
      </c>
      <c r="K6473" s="5" t="s">
        <v>4</v>
      </c>
      <c r="L6473" s="5" t="s">
        <v>4</v>
      </c>
      <c r="M6473" s="5" t="s">
        <v>5</v>
      </c>
      <c r="N6473" s="5" t="s">
        <v>7354</v>
      </c>
      <c r="O6473" s="18">
        <v>44452</v>
      </c>
      <c r="P6473" s="5" t="s">
        <v>7</v>
      </c>
      <c r="Q6473" s="19">
        <v>11003.92</v>
      </c>
      <c r="R6473" s="19">
        <v>11003.92</v>
      </c>
      <c r="S6473" s="19">
        <v>0</v>
      </c>
      <c r="T6473" s="19">
        <v>0</v>
      </c>
    </row>
    <row r="6474" spans="1:20" outlineLevel="4" x14ac:dyDescent="0.35">
      <c r="A6474" s="9" t="s">
        <v>97</v>
      </c>
      <c r="B6474" s="9" t="s">
        <v>98</v>
      </c>
      <c r="C6474" s="12" t="s">
        <v>7348</v>
      </c>
      <c r="D6474" s="5" t="s">
        <v>7352</v>
      </c>
      <c r="E6474" s="9" t="s">
        <v>7352</v>
      </c>
      <c r="F6474" s="5" t="s">
        <v>12484</v>
      </c>
      <c r="G6474" s="5" t="s">
        <v>4</v>
      </c>
      <c r="H6474" s="5" t="s">
        <v>7355</v>
      </c>
      <c r="I6474" s="4" t="s">
        <v>7356</v>
      </c>
      <c r="J6474" s="5" t="s">
        <v>7353</v>
      </c>
      <c r="K6474" s="5" t="s">
        <v>4</v>
      </c>
      <c r="L6474" s="5" t="s">
        <v>4</v>
      </c>
      <c r="M6474" s="5" t="s">
        <v>5</v>
      </c>
      <c r="N6474" s="5" t="s">
        <v>7357</v>
      </c>
      <c r="O6474" s="18">
        <v>44476</v>
      </c>
      <c r="P6474" s="5" t="s">
        <v>7</v>
      </c>
      <c r="Q6474" s="19">
        <v>23013.27</v>
      </c>
      <c r="R6474" s="19">
        <v>23013.27</v>
      </c>
      <c r="S6474" s="19">
        <v>0</v>
      </c>
      <c r="T6474" s="19">
        <v>0</v>
      </c>
    </row>
    <row r="6475" spans="1:20" outlineLevel="4" x14ac:dyDescent="0.35">
      <c r="A6475" s="9" t="s">
        <v>97</v>
      </c>
      <c r="B6475" s="9" t="s">
        <v>98</v>
      </c>
      <c r="C6475" s="12" t="s">
        <v>7348</v>
      </c>
      <c r="D6475" s="5" t="s">
        <v>7352</v>
      </c>
      <c r="E6475" s="9" t="s">
        <v>7352</v>
      </c>
      <c r="F6475" s="5" t="s">
        <v>12484</v>
      </c>
      <c r="G6475" s="5" t="s">
        <v>4</v>
      </c>
      <c r="H6475" s="5" t="s">
        <v>7355</v>
      </c>
      <c r="I6475" s="4" t="s">
        <v>7356</v>
      </c>
      <c r="J6475" s="5" t="s">
        <v>7353</v>
      </c>
      <c r="K6475" s="5" t="s">
        <v>4</v>
      </c>
      <c r="L6475" s="5" t="s">
        <v>4</v>
      </c>
      <c r="M6475" s="5" t="s">
        <v>5</v>
      </c>
      <c r="N6475" s="5" t="s">
        <v>7358</v>
      </c>
      <c r="O6475" s="18">
        <v>44476</v>
      </c>
      <c r="P6475" s="5" t="s">
        <v>7</v>
      </c>
      <c r="Q6475" s="19">
        <v>34894.82</v>
      </c>
      <c r="R6475" s="19">
        <v>34894.82</v>
      </c>
      <c r="S6475" s="19">
        <v>0</v>
      </c>
      <c r="T6475" s="19">
        <v>0</v>
      </c>
    </row>
    <row r="6476" spans="1:20" outlineLevel="4" x14ac:dyDescent="0.35">
      <c r="A6476" s="9" t="s">
        <v>97</v>
      </c>
      <c r="B6476" s="9" t="s">
        <v>98</v>
      </c>
      <c r="C6476" s="12" t="s">
        <v>7348</v>
      </c>
      <c r="D6476" s="5" t="s">
        <v>7352</v>
      </c>
      <c r="E6476" s="9" t="s">
        <v>7352</v>
      </c>
      <c r="F6476" s="5" t="s">
        <v>12484</v>
      </c>
      <c r="G6476" s="5" t="s">
        <v>4</v>
      </c>
      <c r="H6476" s="5" t="s">
        <v>7355</v>
      </c>
      <c r="I6476" s="4" t="s">
        <v>7356</v>
      </c>
      <c r="J6476" s="5" t="s">
        <v>7353</v>
      </c>
      <c r="K6476" s="5" t="s">
        <v>4</v>
      </c>
      <c r="L6476" s="5" t="s">
        <v>4</v>
      </c>
      <c r="M6476" s="5" t="s">
        <v>5</v>
      </c>
      <c r="N6476" s="5" t="s">
        <v>7359</v>
      </c>
      <c r="O6476" s="18">
        <v>44498</v>
      </c>
      <c r="P6476" s="5" t="s">
        <v>7</v>
      </c>
      <c r="Q6476" s="19">
        <v>29260.720000000001</v>
      </c>
      <c r="R6476" s="19">
        <v>29260.720000000001</v>
      </c>
      <c r="S6476" s="19">
        <v>0</v>
      </c>
      <c r="T6476" s="19">
        <v>0</v>
      </c>
    </row>
    <row r="6477" spans="1:20" outlineLevel="4" x14ac:dyDescent="0.35">
      <c r="A6477" s="9" t="s">
        <v>97</v>
      </c>
      <c r="B6477" s="9" t="s">
        <v>98</v>
      </c>
      <c r="C6477" s="12" t="s">
        <v>7348</v>
      </c>
      <c r="D6477" s="5" t="s">
        <v>7352</v>
      </c>
      <c r="E6477" s="9" t="s">
        <v>7352</v>
      </c>
      <c r="F6477" s="5" t="s">
        <v>12484</v>
      </c>
      <c r="G6477" s="5" t="s">
        <v>4</v>
      </c>
      <c r="H6477" s="5" t="s">
        <v>7355</v>
      </c>
      <c r="I6477" s="4" t="s">
        <v>7356</v>
      </c>
      <c r="J6477" s="5" t="s">
        <v>7353</v>
      </c>
      <c r="K6477" s="5" t="s">
        <v>4</v>
      </c>
      <c r="L6477" s="5" t="s">
        <v>4</v>
      </c>
      <c r="M6477" s="5" t="s">
        <v>5</v>
      </c>
      <c r="N6477" s="5" t="s">
        <v>7360</v>
      </c>
      <c r="O6477" s="18">
        <v>44498</v>
      </c>
      <c r="P6477" s="5" t="s">
        <v>7</v>
      </c>
      <c r="Q6477" s="19">
        <v>2717.74</v>
      </c>
      <c r="R6477" s="19">
        <v>2717.74</v>
      </c>
      <c r="S6477" s="19">
        <v>0</v>
      </c>
      <c r="T6477" s="19">
        <v>0</v>
      </c>
    </row>
    <row r="6478" spans="1:20" outlineLevel="3" x14ac:dyDescent="0.35">
      <c r="H6478" s="1" t="s">
        <v>12082</v>
      </c>
      <c r="O6478" s="18"/>
      <c r="Q6478" s="19">
        <f>SUBTOTAL(9,Q6473:Q6477)</f>
        <v>100890.47000000002</v>
      </c>
      <c r="R6478" s="19">
        <f>SUBTOTAL(9,R6473:R6477)</f>
        <v>100890.47000000002</v>
      </c>
      <c r="S6478" s="19">
        <f>SUBTOTAL(9,S6473:S6477)</f>
        <v>0</v>
      </c>
      <c r="T6478" s="19">
        <f>SUBTOTAL(9,T6473:T6477)</f>
        <v>0</v>
      </c>
    </row>
    <row r="6479" spans="1:20" outlineLevel="4" x14ac:dyDescent="0.35">
      <c r="A6479" s="9" t="s">
        <v>97</v>
      </c>
      <c r="B6479" s="9" t="s">
        <v>98</v>
      </c>
      <c r="C6479" s="12" t="s">
        <v>7348</v>
      </c>
      <c r="D6479" s="5" t="s">
        <v>7352</v>
      </c>
      <c r="E6479" s="9" t="s">
        <v>7352</v>
      </c>
      <c r="F6479" s="5" t="s">
        <v>12484</v>
      </c>
      <c r="G6479" s="5" t="s">
        <v>4</v>
      </c>
      <c r="H6479" s="5" t="s">
        <v>7362</v>
      </c>
      <c r="I6479" s="4" t="s">
        <v>7363</v>
      </c>
      <c r="J6479" s="5" t="s">
        <v>7353</v>
      </c>
      <c r="K6479" s="5" t="s">
        <v>4</v>
      </c>
      <c r="L6479" s="5" t="s">
        <v>4</v>
      </c>
      <c r="M6479" s="5" t="s">
        <v>5</v>
      </c>
      <c r="N6479" s="5" t="s">
        <v>7361</v>
      </c>
      <c r="O6479" s="18">
        <v>44407</v>
      </c>
      <c r="P6479" s="5" t="s">
        <v>7</v>
      </c>
      <c r="Q6479" s="19">
        <v>23201.83</v>
      </c>
      <c r="R6479" s="19">
        <v>23201.83</v>
      </c>
      <c r="S6479" s="19">
        <v>0</v>
      </c>
      <c r="T6479" s="19">
        <v>0</v>
      </c>
    </row>
    <row r="6480" spans="1:20" outlineLevel="4" x14ac:dyDescent="0.35">
      <c r="A6480" s="9" t="s">
        <v>97</v>
      </c>
      <c r="B6480" s="9" t="s">
        <v>98</v>
      </c>
      <c r="C6480" s="12" t="s">
        <v>7348</v>
      </c>
      <c r="D6480" s="5" t="s">
        <v>7352</v>
      </c>
      <c r="E6480" s="9" t="s">
        <v>7352</v>
      </c>
      <c r="F6480" s="5" t="s">
        <v>12484</v>
      </c>
      <c r="G6480" s="5" t="s">
        <v>4</v>
      </c>
      <c r="H6480" s="5" t="s">
        <v>7362</v>
      </c>
      <c r="I6480" s="4" t="s">
        <v>7363</v>
      </c>
      <c r="J6480" s="5" t="s">
        <v>7353</v>
      </c>
      <c r="K6480" s="5" t="s">
        <v>4</v>
      </c>
      <c r="L6480" s="5" t="s">
        <v>4</v>
      </c>
      <c r="M6480" s="5" t="s">
        <v>5</v>
      </c>
      <c r="N6480" s="5" t="s">
        <v>7364</v>
      </c>
      <c r="O6480" s="18">
        <v>44407</v>
      </c>
      <c r="P6480" s="5" t="s">
        <v>7</v>
      </c>
      <c r="Q6480" s="19">
        <v>581.6</v>
      </c>
      <c r="R6480" s="19">
        <v>581.6</v>
      </c>
      <c r="S6480" s="19">
        <v>0</v>
      </c>
      <c r="T6480" s="19">
        <v>0</v>
      </c>
    </row>
    <row r="6481" spans="1:20" outlineLevel="4" x14ac:dyDescent="0.35">
      <c r="A6481" s="9" t="s">
        <v>97</v>
      </c>
      <c r="B6481" s="9" t="s">
        <v>98</v>
      </c>
      <c r="C6481" s="12" t="s">
        <v>7348</v>
      </c>
      <c r="D6481" s="5" t="s">
        <v>7352</v>
      </c>
      <c r="E6481" s="9" t="s">
        <v>7352</v>
      </c>
      <c r="F6481" s="5" t="s">
        <v>12484</v>
      </c>
      <c r="G6481" s="5" t="s">
        <v>4</v>
      </c>
      <c r="H6481" s="5" t="s">
        <v>7362</v>
      </c>
      <c r="I6481" s="4" t="s">
        <v>7363</v>
      </c>
      <c r="J6481" s="5" t="s">
        <v>7353</v>
      </c>
      <c r="K6481" s="5" t="s">
        <v>4</v>
      </c>
      <c r="L6481" s="5" t="s">
        <v>4</v>
      </c>
      <c r="M6481" s="5" t="s">
        <v>5</v>
      </c>
      <c r="N6481" s="5" t="s">
        <v>7365</v>
      </c>
      <c r="O6481" s="18">
        <v>44476</v>
      </c>
      <c r="P6481" s="5" t="s">
        <v>7</v>
      </c>
      <c r="Q6481" s="19">
        <v>39180.800000000003</v>
      </c>
      <c r="R6481" s="19">
        <v>39180.800000000003</v>
      </c>
      <c r="S6481" s="19">
        <v>0</v>
      </c>
      <c r="T6481" s="19">
        <v>0</v>
      </c>
    </row>
    <row r="6482" spans="1:20" outlineLevel="3" x14ac:dyDescent="0.35">
      <c r="H6482" s="1" t="s">
        <v>12083</v>
      </c>
      <c r="O6482" s="18"/>
      <c r="Q6482" s="19">
        <f>SUBTOTAL(9,Q6479:Q6481)</f>
        <v>62964.23</v>
      </c>
      <c r="R6482" s="19">
        <f>SUBTOTAL(9,R6479:R6481)</f>
        <v>62964.23</v>
      </c>
      <c r="S6482" s="19">
        <f>SUBTOTAL(9,S6479:S6481)</f>
        <v>0</v>
      </c>
      <c r="T6482" s="19">
        <f>SUBTOTAL(9,T6479:T6481)</f>
        <v>0</v>
      </c>
    </row>
    <row r="6483" spans="1:20" ht="29" outlineLevel="4" x14ac:dyDescent="0.35">
      <c r="A6483" s="9" t="s">
        <v>97</v>
      </c>
      <c r="B6483" s="9" t="s">
        <v>98</v>
      </c>
      <c r="C6483" s="12" t="s">
        <v>7348</v>
      </c>
      <c r="D6483" s="5" t="s">
        <v>7352</v>
      </c>
      <c r="E6483" s="9" t="s">
        <v>7352</v>
      </c>
      <c r="F6483" s="5" t="s">
        <v>12477</v>
      </c>
      <c r="G6483" s="5" t="s">
        <v>4</v>
      </c>
      <c r="H6483" s="5" t="s">
        <v>7368</v>
      </c>
      <c r="I6483" s="4" t="s">
        <v>12715</v>
      </c>
      <c r="J6483" s="5" t="s">
        <v>7366</v>
      </c>
      <c r="K6483" s="5" t="s">
        <v>4</v>
      </c>
      <c r="L6483" s="5" t="s">
        <v>4</v>
      </c>
      <c r="M6483" s="5" t="s">
        <v>5</v>
      </c>
      <c r="N6483" s="5" t="s">
        <v>7367</v>
      </c>
      <c r="O6483" s="18">
        <v>44657</v>
      </c>
      <c r="P6483" s="5" t="s">
        <v>7</v>
      </c>
      <c r="Q6483" s="19">
        <v>45289.74</v>
      </c>
      <c r="R6483" s="19">
        <v>45289.74</v>
      </c>
      <c r="S6483" s="19">
        <v>0</v>
      </c>
      <c r="T6483" s="19">
        <v>0</v>
      </c>
    </row>
    <row r="6484" spans="1:20" outlineLevel="3" x14ac:dyDescent="0.35">
      <c r="H6484" s="1" t="s">
        <v>12084</v>
      </c>
      <c r="O6484" s="18"/>
      <c r="Q6484" s="19">
        <f>SUBTOTAL(9,Q6483:Q6483)</f>
        <v>45289.74</v>
      </c>
      <c r="R6484" s="19">
        <f>SUBTOTAL(9,R6483:R6483)</f>
        <v>45289.74</v>
      </c>
      <c r="S6484" s="19">
        <f>SUBTOTAL(9,S6483:S6483)</f>
        <v>0</v>
      </c>
      <c r="T6484" s="19">
        <f>SUBTOTAL(9,T6483:T6483)</f>
        <v>0</v>
      </c>
    </row>
    <row r="6485" spans="1:20" ht="29" outlineLevel="4" x14ac:dyDescent="0.35">
      <c r="A6485" s="9" t="s">
        <v>526</v>
      </c>
      <c r="B6485" s="9" t="s">
        <v>527</v>
      </c>
      <c r="C6485" s="12" t="s">
        <v>7348</v>
      </c>
      <c r="D6485" s="5" t="s">
        <v>7369</v>
      </c>
      <c r="E6485" s="9" t="s">
        <v>7369</v>
      </c>
      <c r="F6485" s="5" t="s">
        <v>529</v>
      </c>
      <c r="G6485" s="5" t="s">
        <v>4</v>
      </c>
      <c r="H6485" s="5" t="s">
        <v>7372</v>
      </c>
      <c r="I6485" s="4" t="s">
        <v>7373</v>
      </c>
      <c r="J6485" s="5" t="s">
        <v>4</v>
      </c>
      <c r="K6485" s="5" t="s">
        <v>4</v>
      </c>
      <c r="L6485" s="5" t="s">
        <v>4</v>
      </c>
      <c r="M6485" s="5" t="s">
        <v>5</v>
      </c>
      <c r="N6485" s="5" t="s">
        <v>7370</v>
      </c>
      <c r="O6485" s="18">
        <v>44392</v>
      </c>
      <c r="P6485" s="5" t="s">
        <v>7371</v>
      </c>
      <c r="Q6485" s="19">
        <v>4561.3599999999997</v>
      </c>
      <c r="R6485" s="19">
        <v>4561.3599999999997</v>
      </c>
      <c r="S6485" s="19">
        <v>0</v>
      </c>
      <c r="T6485" s="19">
        <v>0</v>
      </c>
    </row>
    <row r="6486" spans="1:20" ht="29" outlineLevel="4" x14ac:dyDescent="0.35">
      <c r="A6486" s="9" t="s">
        <v>526</v>
      </c>
      <c r="B6486" s="9" t="s">
        <v>527</v>
      </c>
      <c r="C6486" s="12" t="s">
        <v>7348</v>
      </c>
      <c r="D6486" s="5" t="s">
        <v>7369</v>
      </c>
      <c r="E6486" s="9" t="s">
        <v>7369</v>
      </c>
      <c r="F6486" s="5" t="s">
        <v>529</v>
      </c>
      <c r="G6486" s="5" t="s">
        <v>4</v>
      </c>
      <c r="H6486" s="5" t="s">
        <v>7372</v>
      </c>
      <c r="I6486" s="4" t="s">
        <v>7373</v>
      </c>
      <c r="J6486" s="5" t="s">
        <v>4</v>
      </c>
      <c r="K6486" s="5" t="s">
        <v>4</v>
      </c>
      <c r="L6486" s="5" t="s">
        <v>4</v>
      </c>
      <c r="M6486" s="5" t="s">
        <v>5</v>
      </c>
      <c r="N6486" s="5" t="s">
        <v>7374</v>
      </c>
      <c r="O6486" s="18">
        <v>44441</v>
      </c>
      <c r="P6486" s="5" t="s">
        <v>7375</v>
      </c>
      <c r="Q6486" s="19">
        <v>2465.33</v>
      </c>
      <c r="R6486" s="19">
        <v>2465.33</v>
      </c>
      <c r="S6486" s="19">
        <v>0</v>
      </c>
      <c r="T6486" s="19">
        <v>0</v>
      </c>
    </row>
    <row r="6487" spans="1:20" ht="29" outlineLevel="4" x14ac:dyDescent="0.35">
      <c r="A6487" s="9" t="s">
        <v>526</v>
      </c>
      <c r="B6487" s="9" t="s">
        <v>527</v>
      </c>
      <c r="C6487" s="12" t="s">
        <v>7348</v>
      </c>
      <c r="D6487" s="5" t="s">
        <v>7369</v>
      </c>
      <c r="E6487" s="9" t="s">
        <v>7369</v>
      </c>
      <c r="F6487" s="5" t="s">
        <v>529</v>
      </c>
      <c r="G6487" s="5" t="s">
        <v>4</v>
      </c>
      <c r="H6487" s="5" t="s">
        <v>7372</v>
      </c>
      <c r="I6487" s="4" t="s">
        <v>7373</v>
      </c>
      <c r="J6487" s="5" t="s">
        <v>4</v>
      </c>
      <c r="K6487" s="5" t="s">
        <v>4</v>
      </c>
      <c r="L6487" s="5" t="s">
        <v>4</v>
      </c>
      <c r="M6487" s="5" t="s">
        <v>5</v>
      </c>
      <c r="N6487" s="5" t="s">
        <v>7376</v>
      </c>
      <c r="O6487" s="18">
        <v>44487</v>
      </c>
      <c r="P6487" s="5" t="s">
        <v>7377</v>
      </c>
      <c r="Q6487" s="19">
        <v>5520.61</v>
      </c>
      <c r="R6487" s="19">
        <v>5520.61</v>
      </c>
      <c r="S6487" s="19">
        <v>0</v>
      </c>
      <c r="T6487" s="19">
        <v>0</v>
      </c>
    </row>
    <row r="6488" spans="1:20" ht="29" outlineLevel="4" x14ac:dyDescent="0.35">
      <c r="A6488" s="9" t="s">
        <v>526</v>
      </c>
      <c r="B6488" s="9" t="s">
        <v>527</v>
      </c>
      <c r="C6488" s="12" t="s">
        <v>7348</v>
      </c>
      <c r="D6488" s="5" t="s">
        <v>7369</v>
      </c>
      <c r="E6488" s="9" t="s">
        <v>7369</v>
      </c>
      <c r="F6488" s="5" t="s">
        <v>529</v>
      </c>
      <c r="G6488" s="5" t="s">
        <v>4</v>
      </c>
      <c r="H6488" s="5" t="s">
        <v>7372</v>
      </c>
      <c r="I6488" s="4" t="s">
        <v>7373</v>
      </c>
      <c r="J6488" s="5" t="s">
        <v>4</v>
      </c>
      <c r="K6488" s="5" t="s">
        <v>4</v>
      </c>
      <c r="L6488" s="5" t="s">
        <v>4</v>
      </c>
      <c r="M6488" s="5" t="s">
        <v>5</v>
      </c>
      <c r="N6488" s="5" t="s">
        <v>7378</v>
      </c>
      <c r="O6488" s="18">
        <v>44536</v>
      </c>
      <c r="P6488" s="5" t="s">
        <v>7379</v>
      </c>
      <c r="Q6488" s="19">
        <v>10704.3</v>
      </c>
      <c r="R6488" s="19">
        <v>10704.3</v>
      </c>
      <c r="S6488" s="19">
        <v>0</v>
      </c>
      <c r="T6488" s="19">
        <v>0</v>
      </c>
    </row>
    <row r="6489" spans="1:20" outlineLevel="3" x14ac:dyDescent="0.35">
      <c r="H6489" s="1" t="s">
        <v>12085</v>
      </c>
      <c r="O6489" s="18"/>
      <c r="Q6489" s="19">
        <f>SUBTOTAL(9,Q6485:Q6488)</f>
        <v>23251.599999999999</v>
      </c>
      <c r="R6489" s="19">
        <f>SUBTOTAL(9,R6485:R6488)</f>
        <v>23251.599999999999</v>
      </c>
      <c r="S6489" s="19">
        <f>SUBTOTAL(9,S6485:S6488)</f>
        <v>0</v>
      </c>
      <c r="T6489" s="19">
        <f>SUBTOTAL(9,T6485:T6488)</f>
        <v>0</v>
      </c>
    </row>
    <row r="6490" spans="1:20" ht="29" outlineLevel="4" x14ac:dyDescent="0.35">
      <c r="A6490" s="9" t="s">
        <v>526</v>
      </c>
      <c r="B6490" s="9" t="s">
        <v>527</v>
      </c>
      <c r="C6490" s="12" t="s">
        <v>7348</v>
      </c>
      <c r="D6490" s="5" t="s">
        <v>7369</v>
      </c>
      <c r="E6490" s="9" t="s">
        <v>7369</v>
      </c>
      <c r="F6490" s="5" t="s">
        <v>529</v>
      </c>
      <c r="G6490" s="5" t="s">
        <v>4</v>
      </c>
      <c r="H6490" s="5" t="s">
        <v>7382</v>
      </c>
      <c r="I6490" s="4" t="s">
        <v>12716</v>
      </c>
      <c r="J6490" s="5" t="s">
        <v>4</v>
      </c>
      <c r="K6490" s="5" t="s">
        <v>4</v>
      </c>
      <c r="L6490" s="5" t="s">
        <v>4</v>
      </c>
      <c r="M6490" s="5" t="s">
        <v>5</v>
      </c>
      <c r="N6490" s="5" t="s">
        <v>7380</v>
      </c>
      <c r="O6490" s="18">
        <v>44588</v>
      </c>
      <c r="P6490" s="5" t="s">
        <v>7381</v>
      </c>
      <c r="Q6490" s="19">
        <v>1431</v>
      </c>
      <c r="R6490" s="19">
        <v>1431</v>
      </c>
      <c r="S6490" s="19">
        <v>0</v>
      </c>
      <c r="T6490" s="19">
        <v>0</v>
      </c>
    </row>
    <row r="6491" spans="1:20" ht="29" outlineLevel="4" x14ac:dyDescent="0.35">
      <c r="A6491" s="9" t="s">
        <v>526</v>
      </c>
      <c r="B6491" s="9" t="s">
        <v>527</v>
      </c>
      <c r="C6491" s="12" t="s">
        <v>7348</v>
      </c>
      <c r="D6491" s="5" t="s">
        <v>7369</v>
      </c>
      <c r="E6491" s="9" t="s">
        <v>7369</v>
      </c>
      <c r="F6491" s="5" t="s">
        <v>529</v>
      </c>
      <c r="G6491" s="5" t="s">
        <v>4</v>
      </c>
      <c r="H6491" s="5" t="s">
        <v>7382</v>
      </c>
      <c r="I6491" s="4" t="s">
        <v>12716</v>
      </c>
      <c r="J6491" s="5" t="s">
        <v>4</v>
      </c>
      <c r="K6491" s="5" t="s">
        <v>4</v>
      </c>
      <c r="L6491" s="5" t="s">
        <v>4</v>
      </c>
      <c r="M6491" s="5" t="s">
        <v>5</v>
      </c>
      <c r="N6491" s="5" t="s">
        <v>7383</v>
      </c>
      <c r="O6491" s="18">
        <v>44655</v>
      </c>
      <c r="P6491" s="5" t="s">
        <v>7384</v>
      </c>
      <c r="Q6491" s="19">
        <v>5568.06</v>
      </c>
      <c r="R6491" s="19">
        <v>5568.06</v>
      </c>
      <c r="S6491" s="19">
        <v>0</v>
      </c>
      <c r="T6491" s="19">
        <v>0</v>
      </c>
    </row>
    <row r="6492" spans="1:20" ht="29" outlineLevel="4" x14ac:dyDescent="0.35">
      <c r="A6492" s="9" t="s">
        <v>526</v>
      </c>
      <c r="B6492" s="9" t="s">
        <v>527</v>
      </c>
      <c r="C6492" s="12" t="s">
        <v>7348</v>
      </c>
      <c r="D6492" s="5" t="s">
        <v>7369</v>
      </c>
      <c r="E6492" s="9" t="s">
        <v>7369</v>
      </c>
      <c r="F6492" s="5" t="s">
        <v>529</v>
      </c>
      <c r="G6492" s="5" t="s">
        <v>4</v>
      </c>
      <c r="H6492" s="5" t="s">
        <v>7382</v>
      </c>
      <c r="I6492" s="4" t="s">
        <v>12716</v>
      </c>
      <c r="J6492" s="5" t="s">
        <v>4</v>
      </c>
      <c r="K6492" s="5" t="s">
        <v>4</v>
      </c>
      <c r="L6492" s="5" t="s">
        <v>4</v>
      </c>
      <c r="M6492" s="5" t="s">
        <v>5</v>
      </c>
      <c r="N6492" s="5" t="s">
        <v>7385</v>
      </c>
      <c r="O6492" s="18">
        <v>44693</v>
      </c>
      <c r="P6492" s="5" t="s">
        <v>7386</v>
      </c>
      <c r="Q6492" s="19">
        <v>8979.36</v>
      </c>
      <c r="R6492" s="19">
        <v>8979.36</v>
      </c>
      <c r="S6492" s="19">
        <v>0</v>
      </c>
      <c r="T6492" s="19">
        <v>0</v>
      </c>
    </row>
    <row r="6493" spans="1:20" ht="29" outlineLevel="4" x14ac:dyDescent="0.35">
      <c r="A6493" s="9" t="s">
        <v>526</v>
      </c>
      <c r="B6493" s="9" t="s">
        <v>527</v>
      </c>
      <c r="C6493" s="12" t="s">
        <v>7348</v>
      </c>
      <c r="D6493" s="5" t="s">
        <v>7369</v>
      </c>
      <c r="E6493" s="9" t="s">
        <v>7369</v>
      </c>
      <c r="F6493" s="5" t="s">
        <v>529</v>
      </c>
      <c r="G6493" s="5" t="s">
        <v>4</v>
      </c>
      <c r="H6493" s="5" t="s">
        <v>7382</v>
      </c>
      <c r="I6493" s="4" t="s">
        <v>12716</v>
      </c>
      <c r="J6493" s="5" t="s">
        <v>4</v>
      </c>
      <c r="K6493" s="5" t="s">
        <v>4</v>
      </c>
      <c r="L6493" s="5" t="s">
        <v>4</v>
      </c>
      <c r="M6493" s="5" t="s">
        <v>5</v>
      </c>
      <c r="N6493" s="5" t="s">
        <v>7387</v>
      </c>
      <c r="O6493" s="18">
        <v>44728</v>
      </c>
      <c r="P6493" s="5" t="s">
        <v>7388</v>
      </c>
      <c r="Q6493" s="19">
        <v>4503.1000000000004</v>
      </c>
      <c r="R6493" s="19">
        <v>4503.1000000000004</v>
      </c>
      <c r="S6493" s="19">
        <v>0</v>
      </c>
      <c r="T6493" s="19">
        <v>0</v>
      </c>
    </row>
    <row r="6494" spans="1:20" outlineLevel="3" x14ac:dyDescent="0.35">
      <c r="H6494" s="1" t="s">
        <v>12086</v>
      </c>
      <c r="O6494" s="18"/>
      <c r="Q6494" s="19">
        <f>SUBTOTAL(9,Q6490:Q6493)</f>
        <v>20481.520000000004</v>
      </c>
      <c r="R6494" s="19">
        <f>SUBTOTAL(9,R6490:R6493)</f>
        <v>20481.520000000004</v>
      </c>
      <c r="S6494" s="19">
        <f>SUBTOTAL(9,S6490:S6493)</f>
        <v>0</v>
      </c>
      <c r="T6494" s="19">
        <f>SUBTOTAL(9,T6490:T6493)</f>
        <v>0</v>
      </c>
    </row>
    <row r="6495" spans="1:20" outlineLevel="4" x14ac:dyDescent="0.35">
      <c r="A6495" s="9" t="s">
        <v>104</v>
      </c>
      <c r="B6495" s="9" t="s">
        <v>105</v>
      </c>
      <c r="C6495" s="12" t="s">
        <v>7348</v>
      </c>
      <c r="D6495" s="5" t="s">
        <v>7352</v>
      </c>
      <c r="E6495" s="9" t="s">
        <v>7352</v>
      </c>
      <c r="F6495" s="5" t="s">
        <v>4</v>
      </c>
      <c r="G6495" s="5" t="s">
        <v>334</v>
      </c>
      <c r="H6495" s="5" t="s">
        <v>336</v>
      </c>
      <c r="I6495" s="4" t="s">
        <v>12505</v>
      </c>
      <c r="J6495" s="5" t="s">
        <v>4</v>
      </c>
      <c r="K6495" s="5" t="s">
        <v>4</v>
      </c>
      <c r="L6495" s="5" t="s">
        <v>4</v>
      </c>
      <c r="M6495" s="5" t="s">
        <v>5</v>
      </c>
      <c r="N6495" s="5" t="s">
        <v>7389</v>
      </c>
      <c r="O6495" s="18">
        <v>44523</v>
      </c>
      <c r="P6495" s="5" t="s">
        <v>7</v>
      </c>
      <c r="Q6495" s="19">
        <v>3631704</v>
      </c>
      <c r="R6495" s="19">
        <v>0</v>
      </c>
      <c r="S6495" s="19">
        <v>3631704</v>
      </c>
      <c r="T6495" s="19">
        <v>0</v>
      </c>
    </row>
    <row r="6496" spans="1:20" outlineLevel="3" x14ac:dyDescent="0.35">
      <c r="H6496" s="1" t="s">
        <v>10981</v>
      </c>
      <c r="O6496" s="18"/>
      <c r="Q6496" s="19">
        <f>SUBTOTAL(9,Q6495:Q6495)</f>
        <v>3631704</v>
      </c>
      <c r="R6496" s="19">
        <f>SUBTOTAL(9,R6495:R6495)</f>
        <v>0</v>
      </c>
      <c r="S6496" s="19">
        <f>SUBTOTAL(9,S6495:S6495)</f>
        <v>3631704</v>
      </c>
      <c r="T6496" s="19">
        <f>SUBTOTAL(9,T6495:T6495)</f>
        <v>0</v>
      </c>
    </row>
    <row r="6497" spans="1:20" outlineLevel="2" x14ac:dyDescent="0.35">
      <c r="C6497" s="11" t="s">
        <v>10521</v>
      </c>
      <c r="O6497" s="18"/>
      <c r="Q6497" s="19">
        <f>SUBTOTAL(9,Q6470:Q6495)</f>
        <v>5528879.7300000004</v>
      </c>
      <c r="R6497" s="19">
        <f>SUBTOTAL(9,R6470:R6495)</f>
        <v>252877.55999999997</v>
      </c>
      <c r="S6497" s="19">
        <f>SUBTOTAL(9,S6470:S6495)</f>
        <v>5276002.17</v>
      </c>
      <c r="T6497" s="19">
        <f>SUBTOTAL(9,T6470:T6495)</f>
        <v>0</v>
      </c>
    </row>
    <row r="6498" spans="1:20" outlineLevel="4" x14ac:dyDescent="0.35">
      <c r="A6498" s="9" t="s">
        <v>1129</v>
      </c>
      <c r="B6498" s="9" t="s">
        <v>1130</v>
      </c>
      <c r="C6498" s="12" t="s">
        <v>7390</v>
      </c>
      <c r="D6498" s="5" t="s">
        <v>7391</v>
      </c>
      <c r="E6498" s="9" t="s">
        <v>7391</v>
      </c>
      <c r="F6498" s="5" t="s">
        <v>4</v>
      </c>
      <c r="G6498" s="5" t="s">
        <v>1133</v>
      </c>
      <c r="H6498" s="5" t="s">
        <v>1135</v>
      </c>
      <c r="I6498" s="4" t="s">
        <v>1136</v>
      </c>
      <c r="J6498" s="5" t="s">
        <v>4</v>
      </c>
      <c r="K6498" s="5" t="s">
        <v>4</v>
      </c>
      <c r="L6498" s="5" t="s">
        <v>4</v>
      </c>
      <c r="M6498" s="5" t="s">
        <v>5</v>
      </c>
      <c r="N6498" s="5" t="s">
        <v>7392</v>
      </c>
      <c r="O6498" s="18">
        <v>44467</v>
      </c>
      <c r="P6498" s="5" t="s">
        <v>7</v>
      </c>
      <c r="Q6498" s="19">
        <v>86945.45</v>
      </c>
      <c r="R6498" s="19">
        <v>0</v>
      </c>
      <c r="S6498" s="19">
        <v>86945.45</v>
      </c>
      <c r="T6498" s="19">
        <v>0</v>
      </c>
    </row>
    <row r="6499" spans="1:20" outlineLevel="4" x14ac:dyDescent="0.35">
      <c r="A6499" s="9" t="s">
        <v>1129</v>
      </c>
      <c r="B6499" s="9" t="s">
        <v>1130</v>
      </c>
      <c r="C6499" s="12" t="s">
        <v>7390</v>
      </c>
      <c r="D6499" s="5" t="s">
        <v>7391</v>
      </c>
      <c r="E6499" s="9" t="s">
        <v>7391</v>
      </c>
      <c r="F6499" s="5" t="s">
        <v>4</v>
      </c>
      <c r="G6499" s="5" t="s">
        <v>1133</v>
      </c>
      <c r="H6499" s="5" t="s">
        <v>1135</v>
      </c>
      <c r="I6499" s="4" t="s">
        <v>1136</v>
      </c>
      <c r="J6499" s="5" t="s">
        <v>4</v>
      </c>
      <c r="K6499" s="5" t="s">
        <v>4</v>
      </c>
      <c r="L6499" s="5" t="s">
        <v>4</v>
      </c>
      <c r="M6499" s="5" t="s">
        <v>5</v>
      </c>
      <c r="N6499" s="5" t="s">
        <v>7393</v>
      </c>
      <c r="O6499" s="18">
        <v>44558</v>
      </c>
      <c r="P6499" s="5" t="s">
        <v>7</v>
      </c>
      <c r="Q6499" s="19">
        <v>117337.15</v>
      </c>
      <c r="R6499" s="19">
        <v>0</v>
      </c>
      <c r="S6499" s="19">
        <v>117337.15</v>
      </c>
      <c r="T6499" s="19">
        <v>0</v>
      </c>
    </row>
    <row r="6500" spans="1:20" outlineLevel="3" x14ac:dyDescent="0.35">
      <c r="H6500" s="1" t="s">
        <v>11125</v>
      </c>
      <c r="O6500" s="18"/>
      <c r="Q6500" s="19">
        <f>SUBTOTAL(9,Q6498:Q6499)</f>
        <v>204282.59999999998</v>
      </c>
      <c r="R6500" s="19">
        <f>SUBTOTAL(9,R6498:R6499)</f>
        <v>0</v>
      </c>
      <c r="S6500" s="19">
        <f>SUBTOTAL(9,S6498:S6499)</f>
        <v>204282.59999999998</v>
      </c>
      <c r="T6500" s="19">
        <f>SUBTOTAL(9,T6498:T6499)</f>
        <v>0</v>
      </c>
    </row>
    <row r="6501" spans="1:20" outlineLevel="2" x14ac:dyDescent="0.35">
      <c r="C6501" s="11" t="s">
        <v>10522</v>
      </c>
      <c r="O6501" s="18"/>
      <c r="Q6501" s="19">
        <f>SUBTOTAL(9,Q6498:Q6499)</f>
        <v>204282.59999999998</v>
      </c>
      <c r="R6501" s="19">
        <f>SUBTOTAL(9,R6498:R6499)</f>
        <v>0</v>
      </c>
      <c r="S6501" s="19">
        <f>SUBTOTAL(9,S6498:S6499)</f>
        <v>204282.59999999998</v>
      </c>
      <c r="T6501" s="19">
        <f>SUBTOTAL(9,T6498:T6499)</f>
        <v>0</v>
      </c>
    </row>
    <row r="6502" spans="1:20" outlineLevel="4" x14ac:dyDescent="0.35">
      <c r="A6502" s="9" t="s">
        <v>1129</v>
      </c>
      <c r="B6502" s="9" t="s">
        <v>1130</v>
      </c>
      <c r="C6502" s="12" t="s">
        <v>7394</v>
      </c>
      <c r="D6502" s="5" t="s">
        <v>7395</v>
      </c>
      <c r="E6502" s="9" t="s">
        <v>7395</v>
      </c>
      <c r="F6502" s="5" t="s">
        <v>4</v>
      </c>
      <c r="G6502" s="5" t="s">
        <v>1133</v>
      </c>
      <c r="H6502" s="5" t="s">
        <v>1135</v>
      </c>
      <c r="I6502" s="4" t="s">
        <v>1136</v>
      </c>
      <c r="J6502" s="5" t="s">
        <v>4</v>
      </c>
      <c r="K6502" s="5" t="s">
        <v>4</v>
      </c>
      <c r="L6502" s="5" t="s">
        <v>4</v>
      </c>
      <c r="M6502" s="5" t="s">
        <v>5</v>
      </c>
      <c r="N6502" s="5" t="s">
        <v>7396</v>
      </c>
      <c r="O6502" s="18">
        <v>44467</v>
      </c>
      <c r="P6502" s="5" t="s">
        <v>7</v>
      </c>
      <c r="Q6502" s="19">
        <v>55627.839999999997</v>
      </c>
      <c r="R6502" s="19">
        <v>0</v>
      </c>
      <c r="S6502" s="19">
        <v>55627.839999999997</v>
      </c>
      <c r="T6502" s="19">
        <v>0</v>
      </c>
    </row>
    <row r="6503" spans="1:20" outlineLevel="4" x14ac:dyDescent="0.35">
      <c r="A6503" s="9" t="s">
        <v>1129</v>
      </c>
      <c r="B6503" s="9" t="s">
        <v>1130</v>
      </c>
      <c r="C6503" s="12" t="s">
        <v>7394</v>
      </c>
      <c r="D6503" s="5" t="s">
        <v>7395</v>
      </c>
      <c r="E6503" s="9" t="s">
        <v>7395</v>
      </c>
      <c r="F6503" s="5" t="s">
        <v>4</v>
      </c>
      <c r="G6503" s="5" t="s">
        <v>1133</v>
      </c>
      <c r="H6503" s="5" t="s">
        <v>1135</v>
      </c>
      <c r="I6503" s="4" t="s">
        <v>1136</v>
      </c>
      <c r="J6503" s="5" t="s">
        <v>4</v>
      </c>
      <c r="K6503" s="5" t="s">
        <v>4</v>
      </c>
      <c r="L6503" s="5" t="s">
        <v>4</v>
      </c>
      <c r="M6503" s="5" t="s">
        <v>5</v>
      </c>
      <c r="N6503" s="5" t="s">
        <v>7397</v>
      </c>
      <c r="O6503" s="18">
        <v>44558</v>
      </c>
      <c r="P6503" s="5" t="s">
        <v>7</v>
      </c>
      <c r="Q6503" s="19">
        <v>76100.09</v>
      </c>
      <c r="R6503" s="19">
        <v>0</v>
      </c>
      <c r="S6503" s="19">
        <v>76100.09</v>
      </c>
      <c r="T6503" s="19">
        <v>0</v>
      </c>
    </row>
    <row r="6504" spans="1:20" outlineLevel="3" x14ac:dyDescent="0.35">
      <c r="H6504" s="1" t="s">
        <v>11125</v>
      </c>
      <c r="O6504" s="18"/>
      <c r="Q6504" s="19">
        <f>SUBTOTAL(9,Q6502:Q6503)</f>
        <v>131727.93</v>
      </c>
      <c r="R6504" s="19">
        <f>SUBTOTAL(9,R6502:R6503)</f>
        <v>0</v>
      </c>
      <c r="S6504" s="19">
        <f>SUBTOTAL(9,S6502:S6503)</f>
        <v>131727.93</v>
      </c>
      <c r="T6504" s="19">
        <f>SUBTOTAL(9,T6502:T6503)</f>
        <v>0</v>
      </c>
    </row>
    <row r="6505" spans="1:20" outlineLevel="2" x14ac:dyDescent="0.35">
      <c r="C6505" s="11" t="s">
        <v>10523</v>
      </c>
      <c r="O6505" s="18"/>
      <c r="Q6505" s="19">
        <f>SUBTOTAL(9,Q6502:Q6503)</f>
        <v>131727.93</v>
      </c>
      <c r="R6505" s="19">
        <f>SUBTOTAL(9,R6502:R6503)</f>
        <v>0</v>
      </c>
      <c r="S6505" s="19">
        <f>SUBTOTAL(9,S6502:S6503)</f>
        <v>131727.93</v>
      </c>
      <c r="T6505" s="19">
        <f>SUBTOTAL(9,T6502:T6503)</f>
        <v>0</v>
      </c>
    </row>
    <row r="6506" spans="1:20" outlineLevel="4" x14ac:dyDescent="0.35">
      <c r="A6506" s="9" t="s">
        <v>1129</v>
      </c>
      <c r="B6506" s="9" t="s">
        <v>1130</v>
      </c>
      <c r="C6506" s="12" t="s">
        <v>7398</v>
      </c>
      <c r="D6506" s="5" t="s">
        <v>7399</v>
      </c>
      <c r="E6506" s="9" t="s">
        <v>7399</v>
      </c>
      <c r="F6506" s="5" t="s">
        <v>4</v>
      </c>
      <c r="G6506" s="5" t="s">
        <v>1133</v>
      </c>
      <c r="H6506" s="5" t="s">
        <v>1135</v>
      </c>
      <c r="I6506" s="4" t="s">
        <v>1136</v>
      </c>
      <c r="J6506" s="5" t="s">
        <v>4</v>
      </c>
      <c r="K6506" s="5" t="s">
        <v>4</v>
      </c>
      <c r="L6506" s="5" t="s">
        <v>4</v>
      </c>
      <c r="M6506" s="5" t="s">
        <v>5</v>
      </c>
      <c r="N6506" s="5" t="s">
        <v>7400</v>
      </c>
      <c r="O6506" s="18">
        <v>44467</v>
      </c>
      <c r="P6506" s="5" t="s">
        <v>7</v>
      </c>
      <c r="Q6506" s="19">
        <v>11510.84</v>
      </c>
      <c r="R6506" s="19">
        <v>0</v>
      </c>
      <c r="S6506" s="19">
        <v>11510.84</v>
      </c>
      <c r="T6506" s="19">
        <v>0</v>
      </c>
    </row>
    <row r="6507" spans="1:20" outlineLevel="4" x14ac:dyDescent="0.35">
      <c r="A6507" s="9" t="s">
        <v>1129</v>
      </c>
      <c r="B6507" s="9" t="s">
        <v>1130</v>
      </c>
      <c r="C6507" s="12" t="s">
        <v>7398</v>
      </c>
      <c r="D6507" s="5" t="s">
        <v>7399</v>
      </c>
      <c r="E6507" s="9" t="s">
        <v>7399</v>
      </c>
      <c r="F6507" s="5" t="s">
        <v>4</v>
      </c>
      <c r="G6507" s="5" t="s">
        <v>1133</v>
      </c>
      <c r="H6507" s="5" t="s">
        <v>1135</v>
      </c>
      <c r="I6507" s="4" t="s">
        <v>1136</v>
      </c>
      <c r="J6507" s="5" t="s">
        <v>4</v>
      </c>
      <c r="K6507" s="5" t="s">
        <v>4</v>
      </c>
      <c r="L6507" s="5" t="s">
        <v>4</v>
      </c>
      <c r="M6507" s="5" t="s">
        <v>5</v>
      </c>
      <c r="N6507" s="5" t="s">
        <v>7401</v>
      </c>
      <c r="O6507" s="18">
        <v>44558</v>
      </c>
      <c r="P6507" s="5" t="s">
        <v>7</v>
      </c>
      <c r="Q6507" s="19">
        <v>15373.47</v>
      </c>
      <c r="R6507" s="19">
        <v>0</v>
      </c>
      <c r="S6507" s="19">
        <v>15373.47</v>
      </c>
      <c r="T6507" s="19">
        <v>0</v>
      </c>
    </row>
    <row r="6508" spans="1:20" outlineLevel="3" x14ac:dyDescent="0.35">
      <c r="H6508" s="1" t="s">
        <v>11125</v>
      </c>
      <c r="O6508" s="18"/>
      <c r="Q6508" s="19">
        <f>SUBTOTAL(9,Q6506:Q6507)</f>
        <v>26884.309999999998</v>
      </c>
      <c r="R6508" s="19">
        <f>SUBTOTAL(9,R6506:R6507)</f>
        <v>0</v>
      </c>
      <c r="S6508" s="19">
        <f>SUBTOTAL(9,S6506:S6507)</f>
        <v>26884.309999999998</v>
      </c>
      <c r="T6508" s="19">
        <f>SUBTOTAL(9,T6506:T6507)</f>
        <v>0</v>
      </c>
    </row>
    <row r="6509" spans="1:20" outlineLevel="2" x14ac:dyDescent="0.35">
      <c r="C6509" s="11" t="s">
        <v>10524</v>
      </c>
      <c r="O6509" s="18"/>
      <c r="Q6509" s="19">
        <f>SUBTOTAL(9,Q6506:Q6507)</f>
        <v>26884.309999999998</v>
      </c>
      <c r="R6509" s="19">
        <f>SUBTOTAL(9,R6506:R6507)</f>
        <v>0</v>
      </c>
      <c r="S6509" s="19">
        <f>SUBTOTAL(9,S6506:S6507)</f>
        <v>26884.309999999998</v>
      </c>
      <c r="T6509" s="19">
        <f>SUBTOTAL(9,T6506:T6507)</f>
        <v>0</v>
      </c>
    </row>
    <row r="6510" spans="1:20" outlineLevel="4" x14ac:dyDescent="0.35">
      <c r="A6510" s="9" t="s">
        <v>1129</v>
      </c>
      <c r="B6510" s="9" t="s">
        <v>1130</v>
      </c>
      <c r="C6510" s="12" t="s">
        <v>7402</v>
      </c>
      <c r="D6510" s="5" t="s">
        <v>7403</v>
      </c>
      <c r="E6510" s="9" t="s">
        <v>7403</v>
      </c>
      <c r="F6510" s="5" t="s">
        <v>4</v>
      </c>
      <c r="G6510" s="5" t="s">
        <v>1133</v>
      </c>
      <c r="H6510" s="5" t="s">
        <v>1135</v>
      </c>
      <c r="I6510" s="4" t="s">
        <v>1136</v>
      </c>
      <c r="J6510" s="5" t="s">
        <v>4</v>
      </c>
      <c r="K6510" s="5" t="s">
        <v>4</v>
      </c>
      <c r="L6510" s="5" t="s">
        <v>4</v>
      </c>
      <c r="M6510" s="5" t="s">
        <v>5</v>
      </c>
      <c r="N6510" s="5" t="s">
        <v>7404</v>
      </c>
      <c r="O6510" s="18">
        <v>44467</v>
      </c>
      <c r="P6510" s="5" t="s">
        <v>7</v>
      </c>
      <c r="Q6510" s="19">
        <v>13371.93</v>
      </c>
      <c r="R6510" s="19">
        <v>0</v>
      </c>
      <c r="S6510" s="19">
        <v>13371.93</v>
      </c>
      <c r="T6510" s="19">
        <v>0</v>
      </c>
    </row>
    <row r="6511" spans="1:20" outlineLevel="4" x14ac:dyDescent="0.35">
      <c r="A6511" s="9" t="s">
        <v>1129</v>
      </c>
      <c r="B6511" s="9" t="s">
        <v>1130</v>
      </c>
      <c r="C6511" s="12" t="s">
        <v>7402</v>
      </c>
      <c r="D6511" s="5" t="s">
        <v>7403</v>
      </c>
      <c r="E6511" s="9" t="s">
        <v>7403</v>
      </c>
      <c r="F6511" s="5" t="s">
        <v>4</v>
      </c>
      <c r="G6511" s="5" t="s">
        <v>1133</v>
      </c>
      <c r="H6511" s="5" t="s">
        <v>1135</v>
      </c>
      <c r="I6511" s="4" t="s">
        <v>1136</v>
      </c>
      <c r="J6511" s="5" t="s">
        <v>4</v>
      </c>
      <c r="K6511" s="5" t="s">
        <v>4</v>
      </c>
      <c r="L6511" s="5" t="s">
        <v>4</v>
      </c>
      <c r="M6511" s="5" t="s">
        <v>5</v>
      </c>
      <c r="N6511" s="5" t="s">
        <v>7405</v>
      </c>
      <c r="O6511" s="18">
        <v>44558</v>
      </c>
      <c r="P6511" s="5" t="s">
        <v>7</v>
      </c>
      <c r="Q6511" s="19">
        <v>17440.46</v>
      </c>
      <c r="R6511" s="19">
        <v>0</v>
      </c>
      <c r="S6511" s="19">
        <v>17440.46</v>
      </c>
      <c r="T6511" s="19">
        <v>0</v>
      </c>
    </row>
    <row r="6512" spans="1:20" outlineLevel="3" x14ac:dyDescent="0.35">
      <c r="H6512" s="1" t="s">
        <v>11125</v>
      </c>
      <c r="O6512" s="18"/>
      <c r="Q6512" s="19">
        <f>SUBTOTAL(9,Q6510:Q6511)</f>
        <v>30812.39</v>
      </c>
      <c r="R6512" s="19">
        <f>SUBTOTAL(9,R6510:R6511)</f>
        <v>0</v>
      </c>
      <c r="S6512" s="19">
        <f>SUBTOTAL(9,S6510:S6511)</f>
        <v>30812.39</v>
      </c>
      <c r="T6512" s="19">
        <f>SUBTOTAL(9,T6510:T6511)</f>
        <v>0</v>
      </c>
    </row>
    <row r="6513" spans="1:20" outlineLevel="2" x14ac:dyDescent="0.35">
      <c r="C6513" s="11" t="s">
        <v>10525</v>
      </c>
      <c r="O6513" s="18"/>
      <c r="Q6513" s="19">
        <f>SUBTOTAL(9,Q6510:Q6511)</f>
        <v>30812.39</v>
      </c>
      <c r="R6513" s="19">
        <f>SUBTOTAL(9,R6510:R6511)</f>
        <v>0</v>
      </c>
      <c r="S6513" s="19">
        <f>SUBTOTAL(9,S6510:S6511)</f>
        <v>30812.39</v>
      </c>
      <c r="T6513" s="19">
        <f>SUBTOTAL(9,T6510:T6511)</f>
        <v>0</v>
      </c>
    </row>
    <row r="6514" spans="1:20" outlineLevel="4" x14ac:dyDescent="0.35">
      <c r="A6514" s="9" t="s">
        <v>1129</v>
      </c>
      <c r="B6514" s="9" t="s">
        <v>1130</v>
      </c>
      <c r="C6514" s="12" t="s">
        <v>7406</v>
      </c>
      <c r="D6514" s="5" t="s">
        <v>7407</v>
      </c>
      <c r="E6514" s="9" t="s">
        <v>7407</v>
      </c>
      <c r="F6514" s="5" t="s">
        <v>4</v>
      </c>
      <c r="G6514" s="5" t="s">
        <v>1133</v>
      </c>
      <c r="H6514" s="5" t="s">
        <v>1135</v>
      </c>
      <c r="I6514" s="4" t="s">
        <v>1136</v>
      </c>
      <c r="J6514" s="5" t="s">
        <v>4</v>
      </c>
      <c r="K6514" s="5" t="s">
        <v>4</v>
      </c>
      <c r="L6514" s="5" t="s">
        <v>4</v>
      </c>
      <c r="M6514" s="5" t="s">
        <v>5</v>
      </c>
      <c r="N6514" s="5" t="s">
        <v>7408</v>
      </c>
      <c r="O6514" s="18">
        <v>44467</v>
      </c>
      <c r="P6514" s="5" t="s">
        <v>7</v>
      </c>
      <c r="Q6514" s="19">
        <v>308607.49</v>
      </c>
      <c r="R6514" s="19">
        <v>0</v>
      </c>
      <c r="S6514" s="19">
        <v>308607.49</v>
      </c>
      <c r="T6514" s="19">
        <v>0</v>
      </c>
    </row>
    <row r="6515" spans="1:20" outlineLevel="4" x14ac:dyDescent="0.35">
      <c r="A6515" s="9" t="s">
        <v>1129</v>
      </c>
      <c r="B6515" s="9" t="s">
        <v>1130</v>
      </c>
      <c r="C6515" s="12" t="s">
        <v>7406</v>
      </c>
      <c r="D6515" s="5" t="s">
        <v>7407</v>
      </c>
      <c r="E6515" s="9" t="s">
        <v>7407</v>
      </c>
      <c r="F6515" s="5" t="s">
        <v>4</v>
      </c>
      <c r="G6515" s="5" t="s">
        <v>1133</v>
      </c>
      <c r="H6515" s="5" t="s">
        <v>1135</v>
      </c>
      <c r="I6515" s="4" t="s">
        <v>1136</v>
      </c>
      <c r="J6515" s="5" t="s">
        <v>4</v>
      </c>
      <c r="K6515" s="5" t="s">
        <v>4</v>
      </c>
      <c r="L6515" s="5" t="s">
        <v>4</v>
      </c>
      <c r="M6515" s="5" t="s">
        <v>5</v>
      </c>
      <c r="N6515" s="5" t="s">
        <v>7409</v>
      </c>
      <c r="O6515" s="18">
        <v>44558</v>
      </c>
      <c r="P6515" s="5" t="s">
        <v>7</v>
      </c>
      <c r="Q6515" s="19">
        <v>425503.12</v>
      </c>
      <c r="R6515" s="19">
        <v>0</v>
      </c>
      <c r="S6515" s="19">
        <v>425503.12</v>
      </c>
      <c r="T6515" s="19">
        <v>0</v>
      </c>
    </row>
    <row r="6516" spans="1:20" outlineLevel="3" x14ac:dyDescent="0.35">
      <c r="H6516" s="1" t="s">
        <v>11125</v>
      </c>
      <c r="O6516" s="18"/>
      <c r="Q6516" s="19">
        <f>SUBTOTAL(9,Q6514:Q6515)</f>
        <v>734110.61</v>
      </c>
      <c r="R6516" s="19">
        <f>SUBTOTAL(9,R6514:R6515)</f>
        <v>0</v>
      </c>
      <c r="S6516" s="19">
        <f>SUBTOTAL(9,S6514:S6515)</f>
        <v>734110.61</v>
      </c>
      <c r="T6516" s="19">
        <f>SUBTOTAL(9,T6514:T6515)</f>
        <v>0</v>
      </c>
    </row>
    <row r="6517" spans="1:20" ht="29" outlineLevel="4" x14ac:dyDescent="0.35">
      <c r="A6517" s="9" t="s">
        <v>97</v>
      </c>
      <c r="B6517" s="9" t="s">
        <v>98</v>
      </c>
      <c r="C6517" s="12" t="s">
        <v>7406</v>
      </c>
      <c r="D6517" s="5" t="s">
        <v>7410</v>
      </c>
      <c r="E6517" s="9" t="s">
        <v>7410</v>
      </c>
      <c r="F6517" s="5" t="s">
        <v>12484</v>
      </c>
      <c r="G6517" s="5" t="s">
        <v>4</v>
      </c>
      <c r="H6517" s="5" t="s">
        <v>7413</v>
      </c>
      <c r="I6517" s="4" t="s">
        <v>12717</v>
      </c>
      <c r="J6517" s="5" t="s">
        <v>7411</v>
      </c>
      <c r="K6517" s="5" t="s">
        <v>4</v>
      </c>
      <c r="L6517" s="5" t="s">
        <v>4</v>
      </c>
      <c r="M6517" s="5" t="s">
        <v>5</v>
      </c>
      <c r="N6517" s="5" t="s">
        <v>7412</v>
      </c>
      <c r="O6517" s="18">
        <v>44543</v>
      </c>
      <c r="P6517" s="5" t="s">
        <v>7</v>
      </c>
      <c r="Q6517" s="19">
        <v>233662.82</v>
      </c>
      <c r="R6517" s="19">
        <v>233662.82</v>
      </c>
      <c r="S6517" s="19">
        <v>0</v>
      </c>
      <c r="T6517" s="19">
        <v>0</v>
      </c>
    </row>
    <row r="6518" spans="1:20" outlineLevel="3" x14ac:dyDescent="0.35">
      <c r="H6518" s="1" t="s">
        <v>12087</v>
      </c>
      <c r="O6518" s="18"/>
      <c r="Q6518" s="19">
        <f>SUBTOTAL(9,Q6517:Q6517)</f>
        <v>233662.82</v>
      </c>
      <c r="R6518" s="19">
        <f>SUBTOTAL(9,R6517:R6517)</f>
        <v>233662.82</v>
      </c>
      <c r="S6518" s="19">
        <f>SUBTOTAL(9,S6517:S6517)</f>
        <v>0</v>
      </c>
      <c r="T6518" s="19">
        <f>SUBTOTAL(9,T6517:T6517)</f>
        <v>0</v>
      </c>
    </row>
    <row r="6519" spans="1:20" ht="29" outlineLevel="4" x14ac:dyDescent="0.35">
      <c r="A6519" s="9" t="s">
        <v>526</v>
      </c>
      <c r="B6519" s="9" t="s">
        <v>527</v>
      </c>
      <c r="C6519" s="12" t="s">
        <v>7406</v>
      </c>
      <c r="D6519" s="5" t="s">
        <v>7407</v>
      </c>
      <c r="E6519" s="9" t="s">
        <v>7414</v>
      </c>
      <c r="F6519" s="5" t="s">
        <v>529</v>
      </c>
      <c r="G6519" s="5" t="s">
        <v>4</v>
      </c>
      <c r="H6519" s="5" t="s">
        <v>7417</v>
      </c>
      <c r="I6519" s="4" t="s">
        <v>7418</v>
      </c>
      <c r="J6519" s="5" t="s">
        <v>4</v>
      </c>
      <c r="K6519" s="5" t="s">
        <v>4</v>
      </c>
      <c r="L6519" s="5" t="s">
        <v>4</v>
      </c>
      <c r="M6519" s="5" t="s">
        <v>5</v>
      </c>
      <c r="N6519" s="5" t="s">
        <v>7415</v>
      </c>
      <c r="O6519" s="18">
        <v>44406</v>
      </c>
      <c r="P6519" s="5" t="s">
        <v>7416</v>
      </c>
      <c r="Q6519" s="19">
        <v>8364.0300000000007</v>
      </c>
      <c r="R6519" s="19">
        <v>8364.0300000000007</v>
      </c>
      <c r="S6519" s="19">
        <v>0</v>
      </c>
      <c r="T6519" s="19">
        <v>0</v>
      </c>
    </row>
    <row r="6520" spans="1:20" ht="29" outlineLevel="4" x14ac:dyDescent="0.35">
      <c r="A6520" s="9" t="s">
        <v>526</v>
      </c>
      <c r="B6520" s="9" t="s">
        <v>527</v>
      </c>
      <c r="C6520" s="12" t="s">
        <v>7406</v>
      </c>
      <c r="D6520" s="5" t="s">
        <v>7407</v>
      </c>
      <c r="E6520" s="9" t="s">
        <v>7414</v>
      </c>
      <c r="F6520" s="5" t="s">
        <v>529</v>
      </c>
      <c r="G6520" s="5" t="s">
        <v>4</v>
      </c>
      <c r="H6520" s="5" t="s">
        <v>7417</v>
      </c>
      <c r="I6520" s="4" t="s">
        <v>7418</v>
      </c>
      <c r="J6520" s="5" t="s">
        <v>4</v>
      </c>
      <c r="K6520" s="5" t="s">
        <v>4</v>
      </c>
      <c r="L6520" s="5" t="s">
        <v>4</v>
      </c>
      <c r="M6520" s="5" t="s">
        <v>5</v>
      </c>
      <c r="N6520" s="5" t="s">
        <v>7419</v>
      </c>
      <c r="O6520" s="18">
        <v>44536</v>
      </c>
      <c r="P6520" s="5" t="s">
        <v>7420</v>
      </c>
      <c r="Q6520" s="19">
        <v>6136.07</v>
      </c>
      <c r="R6520" s="19">
        <v>6136.07</v>
      </c>
      <c r="S6520" s="19">
        <v>0</v>
      </c>
      <c r="T6520" s="19">
        <v>0</v>
      </c>
    </row>
    <row r="6521" spans="1:20" outlineLevel="3" x14ac:dyDescent="0.35">
      <c r="H6521" s="1" t="s">
        <v>12088</v>
      </c>
      <c r="O6521" s="18"/>
      <c r="Q6521" s="19">
        <f>SUBTOTAL(9,Q6519:Q6520)</f>
        <v>14500.1</v>
      </c>
      <c r="R6521" s="19">
        <f>SUBTOTAL(9,R6519:R6520)</f>
        <v>14500.1</v>
      </c>
      <c r="S6521" s="19">
        <f>SUBTOTAL(9,S6519:S6520)</f>
        <v>0</v>
      </c>
      <c r="T6521" s="19">
        <f>SUBTOTAL(9,T6519:T6520)</f>
        <v>0</v>
      </c>
    </row>
    <row r="6522" spans="1:20" outlineLevel="2" x14ac:dyDescent="0.35">
      <c r="C6522" s="11" t="s">
        <v>10526</v>
      </c>
      <c r="O6522" s="18"/>
      <c r="Q6522" s="19">
        <f>SUBTOTAL(9,Q6514:Q6520)</f>
        <v>982273.52999999991</v>
      </c>
      <c r="R6522" s="19">
        <f>SUBTOTAL(9,R6514:R6520)</f>
        <v>248162.92</v>
      </c>
      <c r="S6522" s="19">
        <f>SUBTOTAL(9,S6514:S6520)</f>
        <v>734110.61</v>
      </c>
      <c r="T6522" s="19">
        <f>SUBTOTAL(9,T6514:T6520)</f>
        <v>0</v>
      </c>
    </row>
    <row r="6523" spans="1:20" outlineLevel="4" x14ac:dyDescent="0.35">
      <c r="A6523" s="9" t="s">
        <v>1129</v>
      </c>
      <c r="B6523" s="9" t="s">
        <v>1130</v>
      </c>
      <c r="C6523" s="12" t="s">
        <v>7421</v>
      </c>
      <c r="D6523" s="5" t="s">
        <v>7422</v>
      </c>
      <c r="E6523" s="9" t="s">
        <v>7422</v>
      </c>
      <c r="F6523" s="5" t="s">
        <v>4</v>
      </c>
      <c r="G6523" s="5" t="s">
        <v>1133</v>
      </c>
      <c r="H6523" s="5" t="s">
        <v>1135</v>
      </c>
      <c r="I6523" s="4" t="s">
        <v>1136</v>
      </c>
      <c r="J6523" s="5" t="s">
        <v>4</v>
      </c>
      <c r="K6523" s="5" t="s">
        <v>4</v>
      </c>
      <c r="L6523" s="5" t="s">
        <v>4</v>
      </c>
      <c r="M6523" s="5" t="s">
        <v>5</v>
      </c>
      <c r="N6523" s="5" t="s">
        <v>7423</v>
      </c>
      <c r="O6523" s="18">
        <v>44467</v>
      </c>
      <c r="P6523" s="5" t="s">
        <v>7</v>
      </c>
      <c r="Q6523" s="19">
        <v>13218.04</v>
      </c>
      <c r="R6523" s="19">
        <v>0</v>
      </c>
      <c r="S6523" s="19">
        <v>13218.04</v>
      </c>
      <c r="T6523" s="19">
        <v>0</v>
      </c>
    </row>
    <row r="6524" spans="1:20" outlineLevel="4" x14ac:dyDescent="0.35">
      <c r="A6524" s="9" t="s">
        <v>1129</v>
      </c>
      <c r="B6524" s="9" t="s">
        <v>1130</v>
      </c>
      <c r="C6524" s="12" t="s">
        <v>7421</v>
      </c>
      <c r="D6524" s="5" t="s">
        <v>7422</v>
      </c>
      <c r="E6524" s="9" t="s">
        <v>7422</v>
      </c>
      <c r="F6524" s="5" t="s">
        <v>4</v>
      </c>
      <c r="G6524" s="5" t="s">
        <v>1133</v>
      </c>
      <c r="H6524" s="5" t="s">
        <v>1135</v>
      </c>
      <c r="I6524" s="4" t="s">
        <v>1136</v>
      </c>
      <c r="J6524" s="5" t="s">
        <v>4</v>
      </c>
      <c r="K6524" s="5" t="s">
        <v>4</v>
      </c>
      <c r="L6524" s="5" t="s">
        <v>4</v>
      </c>
      <c r="M6524" s="5" t="s">
        <v>5</v>
      </c>
      <c r="N6524" s="5" t="s">
        <v>7424</v>
      </c>
      <c r="O6524" s="18">
        <v>44558</v>
      </c>
      <c r="P6524" s="5" t="s">
        <v>7</v>
      </c>
      <c r="Q6524" s="19">
        <v>17692.78</v>
      </c>
      <c r="R6524" s="19">
        <v>0</v>
      </c>
      <c r="S6524" s="19">
        <v>17692.78</v>
      </c>
      <c r="T6524" s="19">
        <v>0</v>
      </c>
    </row>
    <row r="6525" spans="1:20" outlineLevel="3" x14ac:dyDescent="0.35">
      <c r="H6525" s="1" t="s">
        <v>11125</v>
      </c>
      <c r="O6525" s="18"/>
      <c r="Q6525" s="19">
        <f>SUBTOTAL(9,Q6523:Q6524)</f>
        <v>30910.82</v>
      </c>
      <c r="R6525" s="19">
        <f>SUBTOTAL(9,R6523:R6524)</f>
        <v>0</v>
      </c>
      <c r="S6525" s="19">
        <f>SUBTOTAL(9,S6523:S6524)</f>
        <v>30910.82</v>
      </c>
      <c r="T6525" s="19">
        <f>SUBTOTAL(9,T6523:T6524)</f>
        <v>0</v>
      </c>
    </row>
    <row r="6526" spans="1:20" outlineLevel="2" x14ac:dyDescent="0.35">
      <c r="C6526" s="11" t="s">
        <v>10527</v>
      </c>
      <c r="O6526" s="18"/>
      <c r="Q6526" s="19">
        <f>SUBTOTAL(9,Q6523:Q6524)</f>
        <v>30910.82</v>
      </c>
      <c r="R6526" s="19">
        <f>SUBTOTAL(9,R6523:R6524)</f>
        <v>0</v>
      </c>
      <c r="S6526" s="19">
        <f>SUBTOTAL(9,S6523:S6524)</f>
        <v>30910.82</v>
      </c>
      <c r="T6526" s="19">
        <f>SUBTOTAL(9,T6523:T6524)</f>
        <v>0</v>
      </c>
    </row>
    <row r="6527" spans="1:20" outlineLevel="4" x14ac:dyDescent="0.35">
      <c r="A6527" s="9" t="s">
        <v>1129</v>
      </c>
      <c r="B6527" s="9" t="s">
        <v>1130</v>
      </c>
      <c r="C6527" s="12" t="s">
        <v>7425</v>
      </c>
      <c r="D6527" s="5" t="s">
        <v>7426</v>
      </c>
      <c r="E6527" s="9" t="s">
        <v>7426</v>
      </c>
      <c r="F6527" s="5" t="s">
        <v>4</v>
      </c>
      <c r="G6527" s="5" t="s">
        <v>1133</v>
      </c>
      <c r="H6527" s="5" t="s">
        <v>1135</v>
      </c>
      <c r="I6527" s="4" t="s">
        <v>1136</v>
      </c>
      <c r="J6527" s="5" t="s">
        <v>4</v>
      </c>
      <c r="K6527" s="5" t="s">
        <v>4</v>
      </c>
      <c r="L6527" s="5" t="s">
        <v>4</v>
      </c>
      <c r="M6527" s="5" t="s">
        <v>5</v>
      </c>
      <c r="N6527" s="5" t="s">
        <v>7427</v>
      </c>
      <c r="O6527" s="18">
        <v>44467</v>
      </c>
      <c r="P6527" s="5" t="s">
        <v>7</v>
      </c>
      <c r="Q6527" s="19">
        <v>18646.259999999998</v>
      </c>
      <c r="R6527" s="19">
        <v>0</v>
      </c>
      <c r="S6527" s="19">
        <v>18646.259999999998</v>
      </c>
      <c r="T6527" s="19">
        <v>0</v>
      </c>
    </row>
    <row r="6528" spans="1:20" outlineLevel="4" x14ac:dyDescent="0.35">
      <c r="A6528" s="9" t="s">
        <v>1129</v>
      </c>
      <c r="B6528" s="9" t="s">
        <v>1130</v>
      </c>
      <c r="C6528" s="12" t="s">
        <v>7425</v>
      </c>
      <c r="D6528" s="5" t="s">
        <v>7426</v>
      </c>
      <c r="E6528" s="9" t="s">
        <v>7426</v>
      </c>
      <c r="F6528" s="5" t="s">
        <v>4</v>
      </c>
      <c r="G6528" s="5" t="s">
        <v>1133</v>
      </c>
      <c r="H6528" s="5" t="s">
        <v>1135</v>
      </c>
      <c r="I6528" s="4" t="s">
        <v>1136</v>
      </c>
      <c r="J6528" s="5" t="s">
        <v>4</v>
      </c>
      <c r="K6528" s="5" t="s">
        <v>4</v>
      </c>
      <c r="L6528" s="5" t="s">
        <v>4</v>
      </c>
      <c r="M6528" s="5" t="s">
        <v>5</v>
      </c>
      <c r="N6528" s="5" t="s">
        <v>7428</v>
      </c>
      <c r="O6528" s="18">
        <v>44558</v>
      </c>
      <c r="P6528" s="5" t="s">
        <v>7</v>
      </c>
      <c r="Q6528" s="19">
        <v>25278.03</v>
      </c>
      <c r="R6528" s="19">
        <v>0</v>
      </c>
      <c r="S6528" s="19">
        <v>25278.03</v>
      </c>
      <c r="T6528" s="19">
        <v>0</v>
      </c>
    </row>
    <row r="6529" spans="1:20" outlineLevel="3" x14ac:dyDescent="0.35">
      <c r="H6529" s="1" t="s">
        <v>11125</v>
      </c>
      <c r="O6529" s="18"/>
      <c r="Q6529" s="19">
        <f>SUBTOTAL(9,Q6527:Q6528)</f>
        <v>43924.289999999994</v>
      </c>
      <c r="R6529" s="19">
        <f>SUBTOTAL(9,R6527:R6528)</f>
        <v>0</v>
      </c>
      <c r="S6529" s="19">
        <f>SUBTOTAL(9,S6527:S6528)</f>
        <v>43924.289999999994</v>
      </c>
      <c r="T6529" s="19">
        <f>SUBTOTAL(9,T6527:T6528)</f>
        <v>0</v>
      </c>
    </row>
    <row r="6530" spans="1:20" outlineLevel="2" x14ac:dyDescent="0.35">
      <c r="C6530" s="11" t="s">
        <v>10528</v>
      </c>
      <c r="O6530" s="18"/>
      <c r="Q6530" s="19">
        <f>SUBTOTAL(9,Q6527:Q6528)</f>
        <v>43924.289999999994</v>
      </c>
      <c r="R6530" s="19">
        <f>SUBTOTAL(9,R6527:R6528)</f>
        <v>0</v>
      </c>
      <c r="S6530" s="19">
        <f>SUBTOTAL(9,S6527:S6528)</f>
        <v>43924.289999999994</v>
      </c>
      <c r="T6530" s="19">
        <f>SUBTOTAL(9,T6527:T6528)</f>
        <v>0</v>
      </c>
    </row>
    <row r="6531" spans="1:20" outlineLevel="4" x14ac:dyDescent="0.35">
      <c r="A6531" s="9" t="s">
        <v>1129</v>
      </c>
      <c r="B6531" s="9" t="s">
        <v>1130</v>
      </c>
      <c r="C6531" s="12" t="s">
        <v>7429</v>
      </c>
      <c r="D6531" s="5" t="s">
        <v>7430</v>
      </c>
      <c r="E6531" s="9" t="s">
        <v>7430</v>
      </c>
      <c r="F6531" s="5" t="s">
        <v>4</v>
      </c>
      <c r="G6531" s="5" t="s">
        <v>1133</v>
      </c>
      <c r="H6531" s="5" t="s">
        <v>1135</v>
      </c>
      <c r="I6531" s="4" t="s">
        <v>1136</v>
      </c>
      <c r="J6531" s="5" t="s">
        <v>4</v>
      </c>
      <c r="K6531" s="5" t="s">
        <v>4</v>
      </c>
      <c r="L6531" s="5" t="s">
        <v>4</v>
      </c>
      <c r="M6531" s="5" t="s">
        <v>5</v>
      </c>
      <c r="N6531" s="5" t="s">
        <v>7431</v>
      </c>
      <c r="O6531" s="18">
        <v>44467</v>
      </c>
      <c r="P6531" s="5" t="s">
        <v>7</v>
      </c>
      <c r="Q6531" s="19">
        <v>30844.65</v>
      </c>
      <c r="R6531" s="19">
        <v>0</v>
      </c>
      <c r="S6531" s="19">
        <v>30844.65</v>
      </c>
      <c r="T6531" s="19">
        <v>0</v>
      </c>
    </row>
    <row r="6532" spans="1:20" outlineLevel="4" x14ac:dyDescent="0.35">
      <c r="A6532" s="9" t="s">
        <v>1129</v>
      </c>
      <c r="B6532" s="9" t="s">
        <v>1130</v>
      </c>
      <c r="C6532" s="12" t="s">
        <v>7429</v>
      </c>
      <c r="D6532" s="5" t="s">
        <v>7430</v>
      </c>
      <c r="E6532" s="9" t="s">
        <v>7430</v>
      </c>
      <c r="F6532" s="5" t="s">
        <v>4</v>
      </c>
      <c r="G6532" s="5" t="s">
        <v>1133</v>
      </c>
      <c r="H6532" s="5" t="s">
        <v>1135</v>
      </c>
      <c r="I6532" s="4" t="s">
        <v>1136</v>
      </c>
      <c r="J6532" s="5" t="s">
        <v>4</v>
      </c>
      <c r="K6532" s="5" t="s">
        <v>4</v>
      </c>
      <c r="L6532" s="5" t="s">
        <v>4</v>
      </c>
      <c r="M6532" s="5" t="s">
        <v>5</v>
      </c>
      <c r="N6532" s="5" t="s">
        <v>7432</v>
      </c>
      <c r="O6532" s="18">
        <v>44558</v>
      </c>
      <c r="P6532" s="5" t="s">
        <v>7</v>
      </c>
      <c r="Q6532" s="19">
        <v>41619.69</v>
      </c>
      <c r="R6532" s="19">
        <v>0</v>
      </c>
      <c r="S6532" s="19">
        <v>41619.69</v>
      </c>
      <c r="T6532" s="19">
        <v>0</v>
      </c>
    </row>
    <row r="6533" spans="1:20" outlineLevel="3" x14ac:dyDescent="0.35">
      <c r="H6533" s="1" t="s">
        <v>11125</v>
      </c>
      <c r="O6533" s="18"/>
      <c r="Q6533" s="19">
        <f>SUBTOTAL(9,Q6531:Q6532)</f>
        <v>72464.34</v>
      </c>
      <c r="R6533" s="19">
        <f>SUBTOTAL(9,R6531:R6532)</f>
        <v>0</v>
      </c>
      <c r="S6533" s="19">
        <f>SUBTOTAL(9,S6531:S6532)</f>
        <v>72464.34</v>
      </c>
      <c r="T6533" s="19">
        <f>SUBTOTAL(9,T6531:T6532)</f>
        <v>0</v>
      </c>
    </row>
    <row r="6534" spans="1:20" outlineLevel="2" x14ac:dyDescent="0.35">
      <c r="C6534" s="11" t="s">
        <v>10529</v>
      </c>
      <c r="O6534" s="18"/>
      <c r="Q6534" s="19">
        <f>SUBTOTAL(9,Q6531:Q6532)</f>
        <v>72464.34</v>
      </c>
      <c r="R6534" s="19">
        <f>SUBTOTAL(9,R6531:R6532)</f>
        <v>0</v>
      </c>
      <c r="S6534" s="19">
        <f>SUBTOTAL(9,S6531:S6532)</f>
        <v>72464.34</v>
      </c>
      <c r="T6534" s="19">
        <f>SUBTOTAL(9,T6531:T6532)</f>
        <v>0</v>
      </c>
    </row>
    <row r="6535" spans="1:20" outlineLevel="4" x14ac:dyDescent="0.35">
      <c r="A6535" s="9" t="s">
        <v>1129</v>
      </c>
      <c r="B6535" s="9" t="s">
        <v>1130</v>
      </c>
      <c r="C6535" s="12" t="s">
        <v>7433</v>
      </c>
      <c r="D6535" s="5" t="s">
        <v>7434</v>
      </c>
      <c r="E6535" s="9" t="s">
        <v>7434</v>
      </c>
      <c r="F6535" s="5" t="s">
        <v>4</v>
      </c>
      <c r="G6535" s="5" t="s">
        <v>1133</v>
      </c>
      <c r="H6535" s="5" t="s">
        <v>1135</v>
      </c>
      <c r="I6535" s="4" t="s">
        <v>1136</v>
      </c>
      <c r="J6535" s="5" t="s">
        <v>4</v>
      </c>
      <c r="K6535" s="5" t="s">
        <v>4</v>
      </c>
      <c r="L6535" s="5" t="s">
        <v>4</v>
      </c>
      <c r="M6535" s="5" t="s">
        <v>5</v>
      </c>
      <c r="N6535" s="5" t="s">
        <v>7435</v>
      </c>
      <c r="O6535" s="18">
        <v>44467</v>
      </c>
      <c r="P6535" s="5" t="s">
        <v>7</v>
      </c>
      <c r="Q6535" s="19">
        <v>3638.93</v>
      </c>
      <c r="R6535" s="19">
        <v>0</v>
      </c>
      <c r="S6535" s="19">
        <v>3638.93</v>
      </c>
      <c r="T6535" s="19">
        <v>0</v>
      </c>
    </row>
    <row r="6536" spans="1:20" outlineLevel="4" x14ac:dyDescent="0.35">
      <c r="A6536" s="9" t="s">
        <v>1129</v>
      </c>
      <c r="B6536" s="9" t="s">
        <v>1130</v>
      </c>
      <c r="C6536" s="12" t="s">
        <v>7433</v>
      </c>
      <c r="D6536" s="5" t="s">
        <v>7434</v>
      </c>
      <c r="E6536" s="9" t="s">
        <v>7434</v>
      </c>
      <c r="F6536" s="5" t="s">
        <v>4</v>
      </c>
      <c r="G6536" s="5" t="s">
        <v>1133</v>
      </c>
      <c r="H6536" s="5" t="s">
        <v>1135</v>
      </c>
      <c r="I6536" s="4" t="s">
        <v>1136</v>
      </c>
      <c r="J6536" s="5" t="s">
        <v>4</v>
      </c>
      <c r="K6536" s="5" t="s">
        <v>4</v>
      </c>
      <c r="L6536" s="5" t="s">
        <v>4</v>
      </c>
      <c r="M6536" s="5" t="s">
        <v>5</v>
      </c>
      <c r="N6536" s="5" t="s">
        <v>7436</v>
      </c>
      <c r="O6536" s="18">
        <v>44558</v>
      </c>
      <c r="P6536" s="5" t="s">
        <v>7</v>
      </c>
      <c r="Q6536" s="19">
        <v>4927.29</v>
      </c>
      <c r="R6536" s="19">
        <v>0</v>
      </c>
      <c r="S6536" s="19">
        <v>4927.29</v>
      </c>
      <c r="T6536" s="19">
        <v>0</v>
      </c>
    </row>
    <row r="6537" spans="1:20" outlineLevel="3" x14ac:dyDescent="0.35">
      <c r="H6537" s="1" t="s">
        <v>11125</v>
      </c>
      <c r="O6537" s="18"/>
      <c r="Q6537" s="19">
        <f>SUBTOTAL(9,Q6535:Q6536)</f>
        <v>8566.2199999999993</v>
      </c>
      <c r="R6537" s="19">
        <f>SUBTOTAL(9,R6535:R6536)</f>
        <v>0</v>
      </c>
      <c r="S6537" s="19">
        <f>SUBTOTAL(9,S6535:S6536)</f>
        <v>8566.2199999999993</v>
      </c>
      <c r="T6537" s="19">
        <f>SUBTOTAL(9,T6535:T6536)</f>
        <v>0</v>
      </c>
    </row>
    <row r="6538" spans="1:20" outlineLevel="2" x14ac:dyDescent="0.35">
      <c r="C6538" s="11" t="s">
        <v>10530</v>
      </c>
      <c r="O6538" s="18"/>
      <c r="Q6538" s="19">
        <f>SUBTOTAL(9,Q6535:Q6536)</f>
        <v>8566.2199999999993</v>
      </c>
      <c r="R6538" s="19">
        <f>SUBTOTAL(9,R6535:R6536)</f>
        <v>0</v>
      </c>
      <c r="S6538" s="19">
        <f>SUBTOTAL(9,S6535:S6536)</f>
        <v>8566.2199999999993</v>
      </c>
      <c r="T6538" s="19">
        <f>SUBTOTAL(9,T6535:T6536)</f>
        <v>0</v>
      </c>
    </row>
    <row r="6539" spans="1:20" outlineLevel="4" x14ac:dyDescent="0.35">
      <c r="A6539" s="9" t="s">
        <v>1129</v>
      </c>
      <c r="B6539" s="9" t="s">
        <v>1130</v>
      </c>
      <c r="C6539" s="12" t="s">
        <v>7437</v>
      </c>
      <c r="D6539" s="5" t="s">
        <v>7438</v>
      </c>
      <c r="E6539" s="9" t="s">
        <v>7438</v>
      </c>
      <c r="F6539" s="5" t="s">
        <v>4</v>
      </c>
      <c r="G6539" s="5" t="s">
        <v>1133</v>
      </c>
      <c r="H6539" s="5" t="s">
        <v>1135</v>
      </c>
      <c r="I6539" s="4" t="s">
        <v>1136</v>
      </c>
      <c r="J6539" s="5" t="s">
        <v>4</v>
      </c>
      <c r="K6539" s="5" t="s">
        <v>4</v>
      </c>
      <c r="L6539" s="5" t="s">
        <v>4</v>
      </c>
      <c r="M6539" s="5" t="s">
        <v>5</v>
      </c>
      <c r="N6539" s="5" t="s">
        <v>7439</v>
      </c>
      <c r="O6539" s="18">
        <v>44467</v>
      </c>
      <c r="P6539" s="5" t="s">
        <v>7</v>
      </c>
      <c r="Q6539" s="19">
        <v>2238.64</v>
      </c>
      <c r="R6539" s="19">
        <v>0</v>
      </c>
      <c r="S6539" s="19">
        <v>2238.64</v>
      </c>
      <c r="T6539" s="19">
        <v>0</v>
      </c>
    </row>
    <row r="6540" spans="1:20" outlineLevel="4" x14ac:dyDescent="0.35">
      <c r="A6540" s="9" t="s">
        <v>1129</v>
      </c>
      <c r="B6540" s="9" t="s">
        <v>1130</v>
      </c>
      <c r="C6540" s="12" t="s">
        <v>7437</v>
      </c>
      <c r="D6540" s="5" t="s">
        <v>7438</v>
      </c>
      <c r="E6540" s="9" t="s">
        <v>7438</v>
      </c>
      <c r="F6540" s="5" t="s">
        <v>4</v>
      </c>
      <c r="G6540" s="5" t="s">
        <v>1133</v>
      </c>
      <c r="H6540" s="5" t="s">
        <v>1135</v>
      </c>
      <c r="I6540" s="4" t="s">
        <v>1136</v>
      </c>
      <c r="J6540" s="5" t="s">
        <v>4</v>
      </c>
      <c r="K6540" s="5" t="s">
        <v>4</v>
      </c>
      <c r="L6540" s="5" t="s">
        <v>4</v>
      </c>
      <c r="M6540" s="5" t="s">
        <v>5</v>
      </c>
      <c r="N6540" s="5" t="s">
        <v>7440</v>
      </c>
      <c r="O6540" s="18">
        <v>44558</v>
      </c>
      <c r="P6540" s="5" t="s">
        <v>7</v>
      </c>
      <c r="Q6540" s="19">
        <v>3130.31</v>
      </c>
      <c r="R6540" s="19">
        <v>0</v>
      </c>
      <c r="S6540" s="19">
        <v>3130.31</v>
      </c>
      <c r="T6540" s="19">
        <v>0</v>
      </c>
    </row>
    <row r="6541" spans="1:20" outlineLevel="3" x14ac:dyDescent="0.35">
      <c r="H6541" s="1" t="s">
        <v>11125</v>
      </c>
      <c r="O6541" s="18"/>
      <c r="Q6541" s="19">
        <f>SUBTOTAL(9,Q6539:Q6540)</f>
        <v>5368.95</v>
      </c>
      <c r="R6541" s="19">
        <f>SUBTOTAL(9,R6539:R6540)</f>
        <v>0</v>
      </c>
      <c r="S6541" s="19">
        <f>SUBTOTAL(9,S6539:S6540)</f>
        <v>5368.95</v>
      </c>
      <c r="T6541" s="19">
        <f>SUBTOTAL(9,T6539:T6540)</f>
        <v>0</v>
      </c>
    </row>
    <row r="6542" spans="1:20" outlineLevel="2" x14ac:dyDescent="0.35">
      <c r="C6542" s="11" t="s">
        <v>10531</v>
      </c>
      <c r="O6542" s="18"/>
      <c r="Q6542" s="19">
        <f>SUBTOTAL(9,Q6539:Q6540)</f>
        <v>5368.95</v>
      </c>
      <c r="R6542" s="19">
        <f>SUBTOTAL(9,R6539:R6540)</f>
        <v>0</v>
      </c>
      <c r="S6542" s="19">
        <f>SUBTOTAL(9,S6539:S6540)</f>
        <v>5368.95</v>
      </c>
      <c r="T6542" s="19">
        <f>SUBTOTAL(9,T6539:T6540)</f>
        <v>0</v>
      </c>
    </row>
    <row r="6543" spans="1:20" outlineLevel="4" x14ac:dyDescent="0.35">
      <c r="A6543" s="9" t="s">
        <v>1129</v>
      </c>
      <c r="B6543" s="9" t="s">
        <v>1130</v>
      </c>
      <c r="C6543" s="12" t="s">
        <v>7441</v>
      </c>
      <c r="D6543" s="5" t="s">
        <v>7442</v>
      </c>
      <c r="E6543" s="9" t="s">
        <v>7442</v>
      </c>
      <c r="F6543" s="5" t="s">
        <v>4</v>
      </c>
      <c r="G6543" s="5" t="s">
        <v>1133</v>
      </c>
      <c r="H6543" s="5" t="s">
        <v>1135</v>
      </c>
      <c r="I6543" s="4" t="s">
        <v>1136</v>
      </c>
      <c r="J6543" s="5" t="s">
        <v>4</v>
      </c>
      <c r="K6543" s="5" t="s">
        <v>4</v>
      </c>
      <c r="L6543" s="5" t="s">
        <v>4</v>
      </c>
      <c r="M6543" s="5" t="s">
        <v>5</v>
      </c>
      <c r="N6543" s="5" t="s">
        <v>7443</v>
      </c>
      <c r="O6543" s="18">
        <v>44467</v>
      </c>
      <c r="P6543" s="5" t="s">
        <v>7</v>
      </c>
      <c r="Q6543" s="19">
        <v>8767</v>
      </c>
      <c r="R6543" s="19">
        <v>0</v>
      </c>
      <c r="S6543" s="19">
        <v>8767</v>
      </c>
      <c r="T6543" s="19">
        <v>0</v>
      </c>
    </row>
    <row r="6544" spans="1:20" outlineLevel="4" x14ac:dyDescent="0.35">
      <c r="A6544" s="9" t="s">
        <v>1129</v>
      </c>
      <c r="B6544" s="9" t="s">
        <v>1130</v>
      </c>
      <c r="C6544" s="12" t="s">
        <v>7441</v>
      </c>
      <c r="D6544" s="5" t="s">
        <v>7442</v>
      </c>
      <c r="E6544" s="9" t="s">
        <v>7442</v>
      </c>
      <c r="F6544" s="5" t="s">
        <v>4</v>
      </c>
      <c r="G6544" s="5" t="s">
        <v>1133</v>
      </c>
      <c r="H6544" s="5" t="s">
        <v>1135</v>
      </c>
      <c r="I6544" s="4" t="s">
        <v>1136</v>
      </c>
      <c r="J6544" s="5" t="s">
        <v>4</v>
      </c>
      <c r="K6544" s="5" t="s">
        <v>4</v>
      </c>
      <c r="L6544" s="5" t="s">
        <v>4</v>
      </c>
      <c r="M6544" s="5" t="s">
        <v>5</v>
      </c>
      <c r="N6544" s="5" t="s">
        <v>7444</v>
      </c>
      <c r="O6544" s="18">
        <v>44558</v>
      </c>
      <c r="P6544" s="5" t="s">
        <v>7</v>
      </c>
      <c r="Q6544" s="19">
        <v>11785.86</v>
      </c>
      <c r="R6544" s="19">
        <v>0</v>
      </c>
      <c r="S6544" s="19">
        <v>11785.86</v>
      </c>
      <c r="T6544" s="19">
        <v>0</v>
      </c>
    </row>
    <row r="6545" spans="1:20" outlineLevel="3" x14ac:dyDescent="0.35">
      <c r="H6545" s="1" t="s">
        <v>11125</v>
      </c>
      <c r="O6545" s="18"/>
      <c r="Q6545" s="19">
        <f>SUBTOTAL(9,Q6543:Q6544)</f>
        <v>20552.86</v>
      </c>
      <c r="R6545" s="19">
        <f>SUBTOTAL(9,R6543:R6544)</f>
        <v>0</v>
      </c>
      <c r="S6545" s="19">
        <f>SUBTOTAL(9,S6543:S6544)</f>
        <v>20552.86</v>
      </c>
      <c r="T6545" s="19">
        <f>SUBTOTAL(9,T6543:T6544)</f>
        <v>0</v>
      </c>
    </row>
    <row r="6546" spans="1:20" outlineLevel="2" x14ac:dyDescent="0.35">
      <c r="C6546" s="11" t="s">
        <v>10532</v>
      </c>
      <c r="O6546" s="18"/>
      <c r="Q6546" s="19">
        <f>SUBTOTAL(9,Q6543:Q6544)</f>
        <v>20552.86</v>
      </c>
      <c r="R6546" s="19">
        <f>SUBTOTAL(9,R6543:R6544)</f>
        <v>0</v>
      </c>
      <c r="S6546" s="19">
        <f>SUBTOTAL(9,S6543:S6544)</f>
        <v>20552.86</v>
      </c>
      <c r="T6546" s="19">
        <f>SUBTOTAL(9,T6543:T6544)</f>
        <v>0</v>
      </c>
    </row>
    <row r="6547" spans="1:20" outlineLevel="4" x14ac:dyDescent="0.35">
      <c r="A6547" s="9" t="s">
        <v>1129</v>
      </c>
      <c r="B6547" s="9" t="s">
        <v>1130</v>
      </c>
      <c r="C6547" s="12" t="s">
        <v>7445</v>
      </c>
      <c r="D6547" s="5" t="s">
        <v>7446</v>
      </c>
      <c r="E6547" s="9" t="s">
        <v>7446</v>
      </c>
      <c r="F6547" s="5" t="s">
        <v>4</v>
      </c>
      <c r="G6547" s="5" t="s">
        <v>1133</v>
      </c>
      <c r="H6547" s="5" t="s">
        <v>1135</v>
      </c>
      <c r="I6547" s="4" t="s">
        <v>1136</v>
      </c>
      <c r="J6547" s="5" t="s">
        <v>4</v>
      </c>
      <c r="K6547" s="5" t="s">
        <v>4</v>
      </c>
      <c r="L6547" s="5" t="s">
        <v>4</v>
      </c>
      <c r="M6547" s="5" t="s">
        <v>5</v>
      </c>
      <c r="N6547" s="5" t="s">
        <v>7447</v>
      </c>
      <c r="O6547" s="18">
        <v>44467</v>
      </c>
      <c r="P6547" s="5" t="s">
        <v>7</v>
      </c>
      <c r="Q6547" s="19">
        <v>16135.21</v>
      </c>
      <c r="R6547" s="19">
        <v>0</v>
      </c>
      <c r="S6547" s="19">
        <v>16135.21</v>
      </c>
      <c r="T6547" s="19">
        <v>0</v>
      </c>
    </row>
    <row r="6548" spans="1:20" outlineLevel="4" x14ac:dyDescent="0.35">
      <c r="A6548" s="9" t="s">
        <v>1129</v>
      </c>
      <c r="B6548" s="9" t="s">
        <v>1130</v>
      </c>
      <c r="C6548" s="12" t="s">
        <v>7445</v>
      </c>
      <c r="D6548" s="5" t="s">
        <v>7446</v>
      </c>
      <c r="E6548" s="9" t="s">
        <v>7446</v>
      </c>
      <c r="F6548" s="5" t="s">
        <v>4</v>
      </c>
      <c r="G6548" s="5" t="s">
        <v>1133</v>
      </c>
      <c r="H6548" s="5" t="s">
        <v>1135</v>
      </c>
      <c r="I6548" s="4" t="s">
        <v>1136</v>
      </c>
      <c r="J6548" s="5" t="s">
        <v>4</v>
      </c>
      <c r="K6548" s="5" t="s">
        <v>4</v>
      </c>
      <c r="L6548" s="5" t="s">
        <v>4</v>
      </c>
      <c r="M6548" s="5" t="s">
        <v>5</v>
      </c>
      <c r="N6548" s="5" t="s">
        <v>7448</v>
      </c>
      <c r="O6548" s="18">
        <v>44558</v>
      </c>
      <c r="P6548" s="5" t="s">
        <v>7</v>
      </c>
      <c r="Q6548" s="19">
        <v>21634.2</v>
      </c>
      <c r="R6548" s="19">
        <v>0</v>
      </c>
      <c r="S6548" s="19">
        <v>21634.2</v>
      </c>
      <c r="T6548" s="19">
        <v>0</v>
      </c>
    </row>
    <row r="6549" spans="1:20" outlineLevel="3" x14ac:dyDescent="0.35">
      <c r="H6549" s="1" t="s">
        <v>11125</v>
      </c>
      <c r="O6549" s="18"/>
      <c r="Q6549" s="19">
        <f>SUBTOTAL(9,Q6547:Q6548)</f>
        <v>37769.410000000003</v>
      </c>
      <c r="R6549" s="19">
        <f>SUBTOTAL(9,R6547:R6548)</f>
        <v>0</v>
      </c>
      <c r="S6549" s="19">
        <f>SUBTOTAL(9,S6547:S6548)</f>
        <v>37769.410000000003</v>
      </c>
      <c r="T6549" s="19">
        <f>SUBTOTAL(9,T6547:T6548)</f>
        <v>0</v>
      </c>
    </row>
    <row r="6550" spans="1:20" ht="29" outlineLevel="4" x14ac:dyDescent="0.35">
      <c r="A6550" s="9" t="s">
        <v>526</v>
      </c>
      <c r="B6550" s="9" t="s">
        <v>527</v>
      </c>
      <c r="C6550" s="12" t="s">
        <v>7445</v>
      </c>
      <c r="D6550" s="5" t="s">
        <v>7446</v>
      </c>
      <c r="E6550" s="9" t="s">
        <v>7449</v>
      </c>
      <c r="F6550" s="5" t="s">
        <v>529</v>
      </c>
      <c r="G6550" s="5" t="s">
        <v>4</v>
      </c>
      <c r="H6550" s="5" t="s">
        <v>7452</v>
      </c>
      <c r="I6550" s="4" t="s">
        <v>7453</v>
      </c>
      <c r="J6550" s="5" t="s">
        <v>4</v>
      </c>
      <c r="K6550" s="5" t="s">
        <v>4</v>
      </c>
      <c r="L6550" s="5" t="s">
        <v>4</v>
      </c>
      <c r="M6550" s="5" t="s">
        <v>5</v>
      </c>
      <c r="N6550" s="5" t="s">
        <v>7450</v>
      </c>
      <c r="O6550" s="18">
        <v>44571</v>
      </c>
      <c r="P6550" s="5" t="s">
        <v>7451</v>
      </c>
      <c r="Q6550" s="19">
        <v>4055</v>
      </c>
      <c r="R6550" s="19">
        <v>4055</v>
      </c>
      <c r="S6550" s="19">
        <v>0</v>
      </c>
      <c r="T6550" s="19">
        <v>0</v>
      </c>
    </row>
    <row r="6551" spans="1:20" ht="29" outlineLevel="4" x14ac:dyDescent="0.35">
      <c r="A6551" s="9" t="s">
        <v>526</v>
      </c>
      <c r="B6551" s="9" t="s">
        <v>527</v>
      </c>
      <c r="C6551" s="12" t="s">
        <v>7445</v>
      </c>
      <c r="D6551" s="5" t="s">
        <v>7446</v>
      </c>
      <c r="E6551" s="9" t="s">
        <v>7449</v>
      </c>
      <c r="F6551" s="5" t="s">
        <v>529</v>
      </c>
      <c r="G6551" s="5" t="s">
        <v>4</v>
      </c>
      <c r="H6551" s="5" t="s">
        <v>7452</v>
      </c>
      <c r="I6551" s="4" t="s">
        <v>7453</v>
      </c>
      <c r="J6551" s="5" t="s">
        <v>4</v>
      </c>
      <c r="K6551" s="5" t="s">
        <v>4</v>
      </c>
      <c r="L6551" s="5" t="s">
        <v>4</v>
      </c>
      <c r="M6551" s="5" t="s">
        <v>5</v>
      </c>
      <c r="N6551" s="5" t="s">
        <v>7454</v>
      </c>
      <c r="O6551" s="18">
        <v>44728</v>
      </c>
      <c r="P6551" s="5" t="s">
        <v>7455</v>
      </c>
      <c r="Q6551" s="19">
        <v>135</v>
      </c>
      <c r="R6551" s="19">
        <v>135</v>
      </c>
      <c r="S6551" s="19">
        <v>0</v>
      </c>
      <c r="T6551" s="19">
        <v>0</v>
      </c>
    </row>
    <row r="6552" spans="1:20" outlineLevel="3" x14ac:dyDescent="0.35">
      <c r="H6552" s="1" t="s">
        <v>12089</v>
      </c>
      <c r="O6552" s="18"/>
      <c r="Q6552" s="19">
        <f>SUBTOTAL(9,Q6550:Q6551)</f>
        <v>4190</v>
      </c>
      <c r="R6552" s="19">
        <f>SUBTOTAL(9,R6550:R6551)</f>
        <v>4190</v>
      </c>
      <c r="S6552" s="19">
        <f>SUBTOTAL(9,S6550:S6551)</f>
        <v>0</v>
      </c>
      <c r="T6552" s="19">
        <f>SUBTOTAL(9,T6550:T6551)</f>
        <v>0</v>
      </c>
    </row>
    <row r="6553" spans="1:20" outlineLevel="2" x14ac:dyDescent="0.35">
      <c r="C6553" s="11" t="s">
        <v>10533</v>
      </c>
      <c r="O6553" s="18"/>
      <c r="Q6553" s="19">
        <f>SUBTOTAL(9,Q6547:Q6551)</f>
        <v>41959.41</v>
      </c>
      <c r="R6553" s="19">
        <f>SUBTOTAL(9,R6547:R6551)</f>
        <v>4190</v>
      </c>
      <c r="S6553" s="19">
        <f>SUBTOTAL(9,S6547:S6551)</f>
        <v>37769.410000000003</v>
      </c>
      <c r="T6553" s="19">
        <f>SUBTOTAL(9,T6547:T6551)</f>
        <v>0</v>
      </c>
    </row>
    <row r="6554" spans="1:20" outlineLevel="4" x14ac:dyDescent="0.35">
      <c r="A6554" s="9" t="s">
        <v>1129</v>
      </c>
      <c r="B6554" s="9" t="s">
        <v>1130</v>
      </c>
      <c r="C6554" s="12" t="s">
        <v>7456</v>
      </c>
      <c r="D6554" s="5" t="s">
        <v>7457</v>
      </c>
      <c r="E6554" s="9" t="s">
        <v>7457</v>
      </c>
      <c r="F6554" s="5" t="s">
        <v>4</v>
      </c>
      <c r="G6554" s="5" t="s">
        <v>1133</v>
      </c>
      <c r="H6554" s="5" t="s">
        <v>1135</v>
      </c>
      <c r="I6554" s="4" t="s">
        <v>1136</v>
      </c>
      <c r="J6554" s="5" t="s">
        <v>4</v>
      </c>
      <c r="K6554" s="5" t="s">
        <v>4</v>
      </c>
      <c r="L6554" s="5" t="s">
        <v>4</v>
      </c>
      <c r="M6554" s="5" t="s">
        <v>5</v>
      </c>
      <c r="N6554" s="5" t="s">
        <v>7458</v>
      </c>
      <c r="O6554" s="18">
        <v>44467</v>
      </c>
      <c r="P6554" s="5" t="s">
        <v>7</v>
      </c>
      <c r="Q6554" s="19">
        <v>3617.04</v>
      </c>
      <c r="R6554" s="19">
        <v>0</v>
      </c>
      <c r="S6554" s="19">
        <v>3617.04</v>
      </c>
      <c r="T6554" s="19">
        <v>0</v>
      </c>
    </row>
    <row r="6555" spans="1:20" outlineLevel="4" x14ac:dyDescent="0.35">
      <c r="A6555" s="9" t="s">
        <v>1129</v>
      </c>
      <c r="B6555" s="9" t="s">
        <v>1130</v>
      </c>
      <c r="C6555" s="12" t="s">
        <v>7456</v>
      </c>
      <c r="D6555" s="5" t="s">
        <v>7457</v>
      </c>
      <c r="E6555" s="9" t="s">
        <v>7457</v>
      </c>
      <c r="F6555" s="5" t="s">
        <v>4</v>
      </c>
      <c r="G6555" s="5" t="s">
        <v>1133</v>
      </c>
      <c r="H6555" s="5" t="s">
        <v>1135</v>
      </c>
      <c r="I6555" s="4" t="s">
        <v>1136</v>
      </c>
      <c r="J6555" s="5" t="s">
        <v>4</v>
      </c>
      <c r="K6555" s="5" t="s">
        <v>4</v>
      </c>
      <c r="L6555" s="5" t="s">
        <v>4</v>
      </c>
      <c r="M6555" s="5" t="s">
        <v>5</v>
      </c>
      <c r="N6555" s="5" t="s">
        <v>7459</v>
      </c>
      <c r="O6555" s="18">
        <v>44558</v>
      </c>
      <c r="P6555" s="5" t="s">
        <v>7</v>
      </c>
      <c r="Q6555" s="19">
        <v>4776.7</v>
      </c>
      <c r="R6555" s="19">
        <v>0</v>
      </c>
      <c r="S6555" s="19">
        <v>4776.7</v>
      </c>
      <c r="T6555" s="19">
        <v>0</v>
      </c>
    </row>
    <row r="6556" spans="1:20" outlineLevel="3" x14ac:dyDescent="0.35">
      <c r="H6556" s="1" t="s">
        <v>11125</v>
      </c>
      <c r="O6556" s="18"/>
      <c r="Q6556" s="19">
        <f>SUBTOTAL(9,Q6554:Q6555)</f>
        <v>8393.74</v>
      </c>
      <c r="R6556" s="19">
        <f>SUBTOTAL(9,R6554:R6555)</f>
        <v>0</v>
      </c>
      <c r="S6556" s="19">
        <f>SUBTOTAL(9,S6554:S6555)</f>
        <v>8393.74</v>
      </c>
      <c r="T6556" s="19">
        <f>SUBTOTAL(9,T6554:T6555)</f>
        <v>0</v>
      </c>
    </row>
    <row r="6557" spans="1:20" outlineLevel="2" x14ac:dyDescent="0.35">
      <c r="C6557" s="11" t="s">
        <v>10534</v>
      </c>
      <c r="O6557" s="18"/>
      <c r="Q6557" s="19">
        <f>SUBTOTAL(9,Q6554:Q6555)</f>
        <v>8393.74</v>
      </c>
      <c r="R6557" s="19">
        <f>SUBTOTAL(9,R6554:R6555)</f>
        <v>0</v>
      </c>
      <c r="S6557" s="19">
        <f>SUBTOTAL(9,S6554:S6555)</f>
        <v>8393.74</v>
      </c>
      <c r="T6557" s="19">
        <f>SUBTOTAL(9,T6554:T6555)</f>
        <v>0</v>
      </c>
    </row>
    <row r="6558" spans="1:20" outlineLevel="4" x14ac:dyDescent="0.35">
      <c r="A6558" s="9" t="s">
        <v>1129</v>
      </c>
      <c r="B6558" s="9" t="s">
        <v>1130</v>
      </c>
      <c r="C6558" s="12" t="s">
        <v>7460</v>
      </c>
      <c r="D6558" s="5" t="s">
        <v>7461</v>
      </c>
      <c r="E6558" s="9" t="s">
        <v>7461</v>
      </c>
      <c r="F6558" s="5" t="s">
        <v>4</v>
      </c>
      <c r="G6558" s="5" t="s">
        <v>1133</v>
      </c>
      <c r="H6558" s="5" t="s">
        <v>1135</v>
      </c>
      <c r="I6558" s="4" t="s">
        <v>1136</v>
      </c>
      <c r="J6558" s="5" t="s">
        <v>4</v>
      </c>
      <c r="K6558" s="5" t="s">
        <v>4</v>
      </c>
      <c r="L6558" s="5" t="s">
        <v>4</v>
      </c>
      <c r="M6558" s="5" t="s">
        <v>5</v>
      </c>
      <c r="N6558" s="5" t="s">
        <v>7462</v>
      </c>
      <c r="O6558" s="18">
        <v>44467</v>
      </c>
      <c r="P6558" s="5" t="s">
        <v>7</v>
      </c>
      <c r="Q6558" s="19">
        <v>15393.03</v>
      </c>
      <c r="R6558" s="19">
        <v>0</v>
      </c>
      <c r="S6558" s="19">
        <v>15393.03</v>
      </c>
      <c r="T6558" s="19">
        <v>0</v>
      </c>
    </row>
    <row r="6559" spans="1:20" outlineLevel="4" x14ac:dyDescent="0.35">
      <c r="A6559" s="9" t="s">
        <v>1129</v>
      </c>
      <c r="B6559" s="9" t="s">
        <v>1130</v>
      </c>
      <c r="C6559" s="12" t="s">
        <v>7460</v>
      </c>
      <c r="D6559" s="5" t="s">
        <v>7461</v>
      </c>
      <c r="E6559" s="9" t="s">
        <v>7461</v>
      </c>
      <c r="F6559" s="5" t="s">
        <v>4</v>
      </c>
      <c r="G6559" s="5" t="s">
        <v>1133</v>
      </c>
      <c r="H6559" s="5" t="s">
        <v>1135</v>
      </c>
      <c r="I6559" s="4" t="s">
        <v>1136</v>
      </c>
      <c r="J6559" s="5" t="s">
        <v>4</v>
      </c>
      <c r="K6559" s="5" t="s">
        <v>4</v>
      </c>
      <c r="L6559" s="5" t="s">
        <v>4</v>
      </c>
      <c r="M6559" s="5" t="s">
        <v>5</v>
      </c>
      <c r="N6559" s="5" t="s">
        <v>7463</v>
      </c>
      <c r="O6559" s="18">
        <v>44558</v>
      </c>
      <c r="P6559" s="5" t="s">
        <v>7</v>
      </c>
      <c r="Q6559" s="19">
        <v>21597.8</v>
      </c>
      <c r="R6559" s="19">
        <v>0</v>
      </c>
      <c r="S6559" s="19">
        <v>21597.8</v>
      </c>
      <c r="T6559" s="19">
        <v>0</v>
      </c>
    </row>
    <row r="6560" spans="1:20" outlineLevel="3" x14ac:dyDescent="0.35">
      <c r="H6560" s="1" t="s">
        <v>11125</v>
      </c>
      <c r="O6560" s="18"/>
      <c r="Q6560" s="19">
        <f>SUBTOTAL(9,Q6558:Q6559)</f>
        <v>36990.83</v>
      </c>
      <c r="R6560" s="19">
        <f>SUBTOTAL(9,R6558:R6559)</f>
        <v>0</v>
      </c>
      <c r="S6560" s="19">
        <f>SUBTOTAL(9,S6558:S6559)</f>
        <v>36990.83</v>
      </c>
      <c r="T6560" s="19">
        <f>SUBTOTAL(9,T6558:T6559)</f>
        <v>0</v>
      </c>
    </row>
    <row r="6561" spans="1:20" outlineLevel="2" x14ac:dyDescent="0.35">
      <c r="C6561" s="11" t="s">
        <v>10535</v>
      </c>
      <c r="O6561" s="18"/>
      <c r="Q6561" s="19">
        <f>SUBTOTAL(9,Q6558:Q6559)</f>
        <v>36990.83</v>
      </c>
      <c r="R6561" s="19">
        <f>SUBTOTAL(9,R6558:R6559)</f>
        <v>0</v>
      </c>
      <c r="S6561" s="19">
        <f>SUBTOTAL(9,S6558:S6559)</f>
        <v>36990.83</v>
      </c>
      <c r="T6561" s="19">
        <f>SUBTOTAL(9,T6558:T6559)</f>
        <v>0</v>
      </c>
    </row>
    <row r="6562" spans="1:20" outlineLevel="4" x14ac:dyDescent="0.35">
      <c r="A6562" s="9" t="s">
        <v>1129</v>
      </c>
      <c r="B6562" s="9" t="s">
        <v>1130</v>
      </c>
      <c r="C6562" s="12" t="s">
        <v>7464</v>
      </c>
      <c r="D6562" s="5" t="s">
        <v>7465</v>
      </c>
      <c r="E6562" s="9" t="s">
        <v>7465</v>
      </c>
      <c r="F6562" s="5" t="s">
        <v>4</v>
      </c>
      <c r="G6562" s="5" t="s">
        <v>1133</v>
      </c>
      <c r="H6562" s="5" t="s">
        <v>1135</v>
      </c>
      <c r="I6562" s="4" t="s">
        <v>1136</v>
      </c>
      <c r="J6562" s="5" t="s">
        <v>4</v>
      </c>
      <c r="K6562" s="5" t="s">
        <v>4</v>
      </c>
      <c r="L6562" s="5" t="s">
        <v>4</v>
      </c>
      <c r="M6562" s="5" t="s">
        <v>5</v>
      </c>
      <c r="N6562" s="5" t="s">
        <v>7466</v>
      </c>
      <c r="O6562" s="18">
        <v>44467</v>
      </c>
      <c r="P6562" s="5" t="s">
        <v>7</v>
      </c>
      <c r="Q6562" s="19">
        <v>10129.23</v>
      </c>
      <c r="R6562" s="19">
        <v>0</v>
      </c>
      <c r="S6562" s="19">
        <v>10129.23</v>
      </c>
      <c r="T6562" s="19">
        <v>0</v>
      </c>
    </row>
    <row r="6563" spans="1:20" outlineLevel="4" x14ac:dyDescent="0.35">
      <c r="A6563" s="9" t="s">
        <v>1129</v>
      </c>
      <c r="B6563" s="9" t="s">
        <v>1130</v>
      </c>
      <c r="C6563" s="12" t="s">
        <v>7464</v>
      </c>
      <c r="D6563" s="5" t="s">
        <v>7465</v>
      </c>
      <c r="E6563" s="9" t="s">
        <v>7465</v>
      </c>
      <c r="F6563" s="5" t="s">
        <v>4</v>
      </c>
      <c r="G6563" s="5" t="s">
        <v>1133</v>
      </c>
      <c r="H6563" s="5" t="s">
        <v>1135</v>
      </c>
      <c r="I6563" s="4" t="s">
        <v>1136</v>
      </c>
      <c r="J6563" s="5" t="s">
        <v>4</v>
      </c>
      <c r="K6563" s="5" t="s">
        <v>4</v>
      </c>
      <c r="L6563" s="5" t="s">
        <v>4</v>
      </c>
      <c r="M6563" s="5" t="s">
        <v>5</v>
      </c>
      <c r="N6563" s="5" t="s">
        <v>7467</v>
      </c>
      <c r="O6563" s="18">
        <v>44558</v>
      </c>
      <c r="P6563" s="5" t="s">
        <v>7</v>
      </c>
      <c r="Q6563" s="19">
        <v>13728.7</v>
      </c>
      <c r="R6563" s="19">
        <v>0</v>
      </c>
      <c r="S6563" s="19">
        <v>13728.7</v>
      </c>
      <c r="T6563" s="19">
        <v>0</v>
      </c>
    </row>
    <row r="6564" spans="1:20" outlineLevel="3" x14ac:dyDescent="0.35">
      <c r="H6564" s="1" t="s">
        <v>11125</v>
      </c>
      <c r="O6564" s="18"/>
      <c r="Q6564" s="19">
        <f>SUBTOTAL(9,Q6562:Q6563)</f>
        <v>23857.93</v>
      </c>
      <c r="R6564" s="19">
        <f>SUBTOTAL(9,R6562:R6563)</f>
        <v>0</v>
      </c>
      <c r="S6564" s="19">
        <f>SUBTOTAL(9,S6562:S6563)</f>
        <v>23857.93</v>
      </c>
      <c r="T6564" s="19">
        <f>SUBTOTAL(9,T6562:T6563)</f>
        <v>0</v>
      </c>
    </row>
    <row r="6565" spans="1:20" outlineLevel="2" x14ac:dyDescent="0.35">
      <c r="C6565" s="11" t="s">
        <v>10536</v>
      </c>
      <c r="O6565" s="18"/>
      <c r="Q6565" s="19">
        <f>SUBTOTAL(9,Q6562:Q6563)</f>
        <v>23857.93</v>
      </c>
      <c r="R6565" s="19">
        <f>SUBTOTAL(9,R6562:R6563)</f>
        <v>0</v>
      </c>
      <c r="S6565" s="19">
        <f>SUBTOTAL(9,S6562:S6563)</f>
        <v>23857.93</v>
      </c>
      <c r="T6565" s="19">
        <f>SUBTOTAL(9,T6562:T6563)</f>
        <v>0</v>
      </c>
    </row>
    <row r="6566" spans="1:20" outlineLevel="4" x14ac:dyDescent="0.35">
      <c r="A6566" s="9" t="s">
        <v>1129</v>
      </c>
      <c r="B6566" s="9" t="s">
        <v>1130</v>
      </c>
      <c r="C6566" s="12" t="s">
        <v>7468</v>
      </c>
      <c r="D6566" s="5" t="s">
        <v>7469</v>
      </c>
      <c r="E6566" s="9" t="s">
        <v>7469</v>
      </c>
      <c r="F6566" s="5" t="s">
        <v>4</v>
      </c>
      <c r="G6566" s="5" t="s">
        <v>1133</v>
      </c>
      <c r="H6566" s="5" t="s">
        <v>1135</v>
      </c>
      <c r="I6566" s="4" t="s">
        <v>1136</v>
      </c>
      <c r="J6566" s="5" t="s">
        <v>4</v>
      </c>
      <c r="K6566" s="5" t="s">
        <v>4</v>
      </c>
      <c r="L6566" s="5" t="s">
        <v>4</v>
      </c>
      <c r="M6566" s="5" t="s">
        <v>5</v>
      </c>
      <c r="N6566" s="5" t="s">
        <v>7470</v>
      </c>
      <c r="O6566" s="18">
        <v>44467</v>
      </c>
      <c r="P6566" s="5" t="s">
        <v>7</v>
      </c>
      <c r="Q6566" s="19">
        <v>12709.33</v>
      </c>
      <c r="R6566" s="19">
        <v>0</v>
      </c>
      <c r="S6566" s="19">
        <v>12709.33</v>
      </c>
      <c r="T6566" s="19">
        <v>0</v>
      </c>
    </row>
    <row r="6567" spans="1:20" outlineLevel="4" x14ac:dyDescent="0.35">
      <c r="A6567" s="9" t="s">
        <v>1129</v>
      </c>
      <c r="B6567" s="9" t="s">
        <v>1130</v>
      </c>
      <c r="C6567" s="12" t="s">
        <v>7468</v>
      </c>
      <c r="D6567" s="5" t="s">
        <v>7469</v>
      </c>
      <c r="E6567" s="9" t="s">
        <v>7469</v>
      </c>
      <c r="F6567" s="5" t="s">
        <v>4</v>
      </c>
      <c r="G6567" s="5" t="s">
        <v>1133</v>
      </c>
      <c r="H6567" s="5" t="s">
        <v>1135</v>
      </c>
      <c r="I6567" s="4" t="s">
        <v>1136</v>
      </c>
      <c r="J6567" s="5" t="s">
        <v>4</v>
      </c>
      <c r="K6567" s="5" t="s">
        <v>4</v>
      </c>
      <c r="L6567" s="5" t="s">
        <v>4</v>
      </c>
      <c r="M6567" s="5" t="s">
        <v>5</v>
      </c>
      <c r="N6567" s="5" t="s">
        <v>7471</v>
      </c>
      <c r="O6567" s="18">
        <v>44558</v>
      </c>
      <c r="P6567" s="5" t="s">
        <v>7</v>
      </c>
      <c r="Q6567" s="19">
        <v>17245.990000000002</v>
      </c>
      <c r="R6567" s="19">
        <v>0</v>
      </c>
      <c r="S6567" s="19">
        <v>17245.990000000002</v>
      </c>
      <c r="T6567" s="19">
        <v>0</v>
      </c>
    </row>
    <row r="6568" spans="1:20" outlineLevel="3" x14ac:dyDescent="0.35">
      <c r="H6568" s="1" t="s">
        <v>11125</v>
      </c>
      <c r="O6568" s="18"/>
      <c r="Q6568" s="19">
        <f>SUBTOTAL(9,Q6566:Q6567)</f>
        <v>29955.32</v>
      </c>
      <c r="R6568" s="19">
        <f>SUBTOTAL(9,R6566:R6567)</f>
        <v>0</v>
      </c>
      <c r="S6568" s="19">
        <f>SUBTOTAL(9,S6566:S6567)</f>
        <v>29955.32</v>
      </c>
      <c r="T6568" s="19">
        <f>SUBTOTAL(9,T6566:T6567)</f>
        <v>0</v>
      </c>
    </row>
    <row r="6569" spans="1:20" outlineLevel="2" x14ac:dyDescent="0.35">
      <c r="C6569" s="11" t="s">
        <v>10537</v>
      </c>
      <c r="O6569" s="18"/>
      <c r="Q6569" s="19">
        <f>SUBTOTAL(9,Q6566:Q6567)</f>
        <v>29955.32</v>
      </c>
      <c r="R6569" s="19">
        <f>SUBTOTAL(9,R6566:R6567)</f>
        <v>0</v>
      </c>
      <c r="S6569" s="19">
        <f>SUBTOTAL(9,S6566:S6567)</f>
        <v>29955.32</v>
      </c>
      <c r="T6569" s="19">
        <f>SUBTOTAL(9,T6566:T6567)</f>
        <v>0</v>
      </c>
    </row>
    <row r="6570" spans="1:20" outlineLevel="4" x14ac:dyDescent="0.35">
      <c r="A6570" s="9" t="s">
        <v>1129</v>
      </c>
      <c r="B6570" s="9" t="s">
        <v>1130</v>
      </c>
      <c r="C6570" s="12" t="s">
        <v>7472</v>
      </c>
      <c r="D6570" s="5" t="s">
        <v>7473</v>
      </c>
      <c r="E6570" s="9" t="s">
        <v>7473</v>
      </c>
      <c r="F6570" s="5" t="s">
        <v>4</v>
      </c>
      <c r="G6570" s="5" t="s">
        <v>1133</v>
      </c>
      <c r="H6570" s="5" t="s">
        <v>1135</v>
      </c>
      <c r="I6570" s="4" t="s">
        <v>1136</v>
      </c>
      <c r="J6570" s="5" t="s">
        <v>4</v>
      </c>
      <c r="K6570" s="5" t="s">
        <v>4</v>
      </c>
      <c r="L6570" s="5" t="s">
        <v>4</v>
      </c>
      <c r="M6570" s="5" t="s">
        <v>5</v>
      </c>
      <c r="N6570" s="5" t="s">
        <v>7474</v>
      </c>
      <c r="O6570" s="18">
        <v>44467</v>
      </c>
      <c r="P6570" s="5" t="s">
        <v>7</v>
      </c>
      <c r="Q6570" s="19">
        <v>366023.02</v>
      </c>
      <c r="R6570" s="19">
        <v>0</v>
      </c>
      <c r="S6570" s="19">
        <v>366023.02</v>
      </c>
      <c r="T6570" s="19">
        <v>0</v>
      </c>
    </row>
    <row r="6571" spans="1:20" outlineLevel="4" x14ac:dyDescent="0.35">
      <c r="A6571" s="9" t="s">
        <v>1129</v>
      </c>
      <c r="B6571" s="9" t="s">
        <v>1130</v>
      </c>
      <c r="C6571" s="12" t="s">
        <v>7472</v>
      </c>
      <c r="D6571" s="5" t="s">
        <v>7473</v>
      </c>
      <c r="E6571" s="9" t="s">
        <v>7473</v>
      </c>
      <c r="F6571" s="5" t="s">
        <v>4</v>
      </c>
      <c r="G6571" s="5" t="s">
        <v>1133</v>
      </c>
      <c r="H6571" s="5" t="s">
        <v>1135</v>
      </c>
      <c r="I6571" s="4" t="s">
        <v>1136</v>
      </c>
      <c r="J6571" s="5" t="s">
        <v>4</v>
      </c>
      <c r="K6571" s="5" t="s">
        <v>4</v>
      </c>
      <c r="L6571" s="5" t="s">
        <v>4</v>
      </c>
      <c r="M6571" s="5" t="s">
        <v>5</v>
      </c>
      <c r="N6571" s="5" t="s">
        <v>7475</v>
      </c>
      <c r="O6571" s="18">
        <v>44558</v>
      </c>
      <c r="P6571" s="5" t="s">
        <v>7</v>
      </c>
      <c r="Q6571" s="19">
        <v>504738.13</v>
      </c>
      <c r="R6571" s="19">
        <v>0</v>
      </c>
      <c r="S6571" s="19">
        <v>504738.13</v>
      </c>
      <c r="T6571" s="19">
        <v>0</v>
      </c>
    </row>
    <row r="6572" spans="1:20" outlineLevel="3" x14ac:dyDescent="0.35">
      <c r="H6572" s="1" t="s">
        <v>11125</v>
      </c>
      <c r="O6572" s="18"/>
      <c r="Q6572" s="19">
        <f>SUBTOTAL(9,Q6570:Q6571)</f>
        <v>870761.15</v>
      </c>
      <c r="R6572" s="19">
        <f>SUBTOTAL(9,R6570:R6571)</f>
        <v>0</v>
      </c>
      <c r="S6572" s="19">
        <f>SUBTOTAL(9,S6570:S6571)</f>
        <v>870761.15</v>
      </c>
      <c r="T6572" s="19">
        <f>SUBTOTAL(9,T6570:T6571)</f>
        <v>0</v>
      </c>
    </row>
    <row r="6573" spans="1:20" ht="29" outlineLevel="4" x14ac:dyDescent="0.35">
      <c r="A6573" s="9" t="s">
        <v>97</v>
      </c>
      <c r="B6573" s="9" t="s">
        <v>98</v>
      </c>
      <c r="C6573" s="12" t="s">
        <v>7472</v>
      </c>
      <c r="D6573" s="5" t="s">
        <v>7476</v>
      </c>
      <c r="E6573" s="9" t="s">
        <v>7476</v>
      </c>
      <c r="F6573" s="5" t="s">
        <v>12477</v>
      </c>
      <c r="G6573" s="5" t="s">
        <v>4</v>
      </c>
      <c r="H6573" s="5" t="s">
        <v>7479</v>
      </c>
      <c r="I6573" s="4" t="s">
        <v>7480</v>
      </c>
      <c r="J6573" s="5" t="s">
        <v>4</v>
      </c>
      <c r="K6573" s="5" t="s">
        <v>4</v>
      </c>
      <c r="L6573" s="5" t="s">
        <v>4</v>
      </c>
      <c r="M6573" s="5" t="s">
        <v>5</v>
      </c>
      <c r="N6573" s="5" t="s">
        <v>7477</v>
      </c>
      <c r="O6573" s="18">
        <v>44441</v>
      </c>
      <c r="P6573" s="5" t="s">
        <v>7478</v>
      </c>
      <c r="Q6573" s="19">
        <v>1181566.6100000001</v>
      </c>
      <c r="R6573" s="19">
        <v>1181566.6100000001</v>
      </c>
      <c r="S6573" s="19">
        <v>0</v>
      </c>
      <c r="T6573" s="19">
        <v>0</v>
      </c>
    </row>
    <row r="6574" spans="1:20" outlineLevel="3" x14ac:dyDescent="0.35">
      <c r="H6574" s="1" t="s">
        <v>12090</v>
      </c>
      <c r="O6574" s="18"/>
      <c r="Q6574" s="19">
        <f>SUBTOTAL(9,Q6573:Q6573)</f>
        <v>1181566.6100000001</v>
      </c>
      <c r="R6574" s="19">
        <f>SUBTOTAL(9,R6573:R6573)</f>
        <v>1181566.6100000001</v>
      </c>
      <c r="S6574" s="19">
        <f>SUBTOTAL(9,S6573:S6573)</f>
        <v>0</v>
      </c>
      <c r="T6574" s="19">
        <f>SUBTOTAL(9,T6573:T6573)</f>
        <v>0</v>
      </c>
    </row>
    <row r="6575" spans="1:20" outlineLevel="2" x14ac:dyDescent="0.35">
      <c r="C6575" s="11" t="s">
        <v>10538</v>
      </c>
      <c r="O6575" s="18"/>
      <c r="Q6575" s="19">
        <f>SUBTOTAL(9,Q6570:Q6573)</f>
        <v>2052327.7600000002</v>
      </c>
      <c r="R6575" s="19">
        <f>SUBTOTAL(9,R6570:R6573)</f>
        <v>1181566.6100000001</v>
      </c>
      <c r="S6575" s="19">
        <f>SUBTOTAL(9,S6570:S6573)</f>
        <v>870761.15</v>
      </c>
      <c r="T6575" s="19">
        <f>SUBTOTAL(9,T6570:T6573)</f>
        <v>0</v>
      </c>
    </row>
    <row r="6576" spans="1:20" outlineLevel="4" x14ac:dyDescent="0.35">
      <c r="A6576" s="9" t="s">
        <v>1129</v>
      </c>
      <c r="B6576" s="9" t="s">
        <v>1130</v>
      </c>
      <c r="C6576" s="12" t="s">
        <v>7481</v>
      </c>
      <c r="D6576" s="5" t="s">
        <v>7482</v>
      </c>
      <c r="E6576" s="9" t="s">
        <v>7482</v>
      </c>
      <c r="F6576" s="5" t="s">
        <v>4</v>
      </c>
      <c r="G6576" s="5" t="s">
        <v>1133</v>
      </c>
      <c r="H6576" s="5" t="s">
        <v>1135</v>
      </c>
      <c r="I6576" s="4" t="s">
        <v>1136</v>
      </c>
      <c r="J6576" s="5" t="s">
        <v>4</v>
      </c>
      <c r="K6576" s="5" t="s">
        <v>4</v>
      </c>
      <c r="L6576" s="5" t="s">
        <v>4</v>
      </c>
      <c r="M6576" s="5" t="s">
        <v>5</v>
      </c>
      <c r="N6576" s="5" t="s">
        <v>7483</v>
      </c>
      <c r="O6576" s="18">
        <v>44467</v>
      </c>
      <c r="P6576" s="5" t="s">
        <v>7</v>
      </c>
      <c r="Q6576" s="19">
        <v>5643.45</v>
      </c>
      <c r="R6576" s="19">
        <v>0</v>
      </c>
      <c r="S6576" s="19">
        <v>5643.45</v>
      </c>
      <c r="T6576" s="19">
        <v>0</v>
      </c>
    </row>
    <row r="6577" spans="1:20" outlineLevel="4" x14ac:dyDescent="0.35">
      <c r="A6577" s="9" t="s">
        <v>1129</v>
      </c>
      <c r="B6577" s="9" t="s">
        <v>1130</v>
      </c>
      <c r="C6577" s="12" t="s">
        <v>7481</v>
      </c>
      <c r="D6577" s="5" t="s">
        <v>7482</v>
      </c>
      <c r="E6577" s="9" t="s">
        <v>7482</v>
      </c>
      <c r="F6577" s="5" t="s">
        <v>4</v>
      </c>
      <c r="G6577" s="5" t="s">
        <v>1133</v>
      </c>
      <c r="H6577" s="5" t="s">
        <v>1135</v>
      </c>
      <c r="I6577" s="4" t="s">
        <v>1136</v>
      </c>
      <c r="J6577" s="5" t="s">
        <v>4</v>
      </c>
      <c r="K6577" s="5" t="s">
        <v>4</v>
      </c>
      <c r="L6577" s="5" t="s">
        <v>4</v>
      </c>
      <c r="M6577" s="5" t="s">
        <v>5</v>
      </c>
      <c r="N6577" s="5" t="s">
        <v>7484</v>
      </c>
      <c r="O6577" s="18">
        <v>44558</v>
      </c>
      <c r="P6577" s="5" t="s">
        <v>7</v>
      </c>
      <c r="Q6577" s="19">
        <v>7581.56</v>
      </c>
      <c r="R6577" s="19">
        <v>0</v>
      </c>
      <c r="S6577" s="19">
        <v>7581.56</v>
      </c>
      <c r="T6577" s="19">
        <v>0</v>
      </c>
    </row>
    <row r="6578" spans="1:20" outlineLevel="3" x14ac:dyDescent="0.35">
      <c r="H6578" s="1" t="s">
        <v>11125</v>
      </c>
      <c r="O6578" s="18"/>
      <c r="Q6578" s="19">
        <f>SUBTOTAL(9,Q6576:Q6577)</f>
        <v>13225.01</v>
      </c>
      <c r="R6578" s="19">
        <f>SUBTOTAL(9,R6576:R6577)</f>
        <v>0</v>
      </c>
      <c r="S6578" s="19">
        <f>SUBTOTAL(9,S6576:S6577)</f>
        <v>13225.01</v>
      </c>
      <c r="T6578" s="19">
        <f>SUBTOTAL(9,T6576:T6577)</f>
        <v>0</v>
      </c>
    </row>
    <row r="6579" spans="1:20" outlineLevel="2" x14ac:dyDescent="0.35">
      <c r="C6579" s="11" t="s">
        <v>10539</v>
      </c>
      <c r="O6579" s="18"/>
      <c r="Q6579" s="19">
        <f>SUBTOTAL(9,Q6576:Q6577)</f>
        <v>13225.01</v>
      </c>
      <c r="R6579" s="19">
        <f>SUBTOTAL(9,R6576:R6577)</f>
        <v>0</v>
      </c>
      <c r="S6579" s="19">
        <f>SUBTOTAL(9,S6576:S6577)</f>
        <v>13225.01</v>
      </c>
      <c r="T6579" s="19">
        <f>SUBTOTAL(9,T6576:T6577)</f>
        <v>0</v>
      </c>
    </row>
    <row r="6580" spans="1:20" outlineLevel="4" x14ac:dyDescent="0.35">
      <c r="A6580" s="9" t="s">
        <v>1129</v>
      </c>
      <c r="B6580" s="9" t="s">
        <v>1130</v>
      </c>
      <c r="C6580" s="12" t="s">
        <v>7485</v>
      </c>
      <c r="D6580" s="5" t="s">
        <v>7486</v>
      </c>
      <c r="E6580" s="9" t="s">
        <v>7486</v>
      </c>
      <c r="F6580" s="5" t="s">
        <v>4</v>
      </c>
      <c r="G6580" s="5" t="s">
        <v>1133</v>
      </c>
      <c r="H6580" s="5" t="s">
        <v>1135</v>
      </c>
      <c r="I6580" s="4" t="s">
        <v>1136</v>
      </c>
      <c r="J6580" s="5" t="s">
        <v>4</v>
      </c>
      <c r="K6580" s="5" t="s">
        <v>4</v>
      </c>
      <c r="L6580" s="5" t="s">
        <v>4</v>
      </c>
      <c r="M6580" s="5" t="s">
        <v>5</v>
      </c>
      <c r="N6580" s="5" t="s">
        <v>7487</v>
      </c>
      <c r="O6580" s="18">
        <v>44467</v>
      </c>
      <c r="P6580" s="5" t="s">
        <v>7</v>
      </c>
      <c r="Q6580" s="19">
        <v>60230.62</v>
      </c>
      <c r="R6580" s="19">
        <v>0</v>
      </c>
      <c r="S6580" s="19">
        <v>60230.62</v>
      </c>
      <c r="T6580" s="19">
        <v>0</v>
      </c>
    </row>
    <row r="6581" spans="1:20" outlineLevel="4" x14ac:dyDescent="0.35">
      <c r="A6581" s="9" t="s">
        <v>1129</v>
      </c>
      <c r="B6581" s="9" t="s">
        <v>1130</v>
      </c>
      <c r="C6581" s="12" t="s">
        <v>7485</v>
      </c>
      <c r="D6581" s="5" t="s">
        <v>7486</v>
      </c>
      <c r="E6581" s="9" t="s">
        <v>7486</v>
      </c>
      <c r="F6581" s="5" t="s">
        <v>4</v>
      </c>
      <c r="G6581" s="5" t="s">
        <v>1133</v>
      </c>
      <c r="H6581" s="5" t="s">
        <v>1135</v>
      </c>
      <c r="I6581" s="4" t="s">
        <v>1136</v>
      </c>
      <c r="J6581" s="5" t="s">
        <v>4</v>
      </c>
      <c r="K6581" s="5" t="s">
        <v>4</v>
      </c>
      <c r="L6581" s="5" t="s">
        <v>4</v>
      </c>
      <c r="M6581" s="5" t="s">
        <v>5</v>
      </c>
      <c r="N6581" s="5" t="s">
        <v>7488</v>
      </c>
      <c r="O6581" s="18">
        <v>44558</v>
      </c>
      <c r="P6581" s="5" t="s">
        <v>7</v>
      </c>
      <c r="Q6581" s="19">
        <v>83297.77</v>
      </c>
      <c r="R6581" s="19">
        <v>0</v>
      </c>
      <c r="S6581" s="19">
        <v>83297.77</v>
      </c>
      <c r="T6581" s="19">
        <v>0</v>
      </c>
    </row>
    <row r="6582" spans="1:20" outlineLevel="3" x14ac:dyDescent="0.35">
      <c r="H6582" s="1" t="s">
        <v>11125</v>
      </c>
      <c r="O6582" s="18"/>
      <c r="Q6582" s="19">
        <f>SUBTOTAL(9,Q6580:Q6581)</f>
        <v>143528.39000000001</v>
      </c>
      <c r="R6582" s="19">
        <f>SUBTOTAL(9,R6580:R6581)</f>
        <v>0</v>
      </c>
      <c r="S6582" s="19">
        <f>SUBTOTAL(9,S6580:S6581)</f>
        <v>143528.39000000001</v>
      </c>
      <c r="T6582" s="19">
        <f>SUBTOTAL(9,T6580:T6581)</f>
        <v>0</v>
      </c>
    </row>
    <row r="6583" spans="1:20" outlineLevel="2" x14ac:dyDescent="0.35">
      <c r="C6583" s="11" t="s">
        <v>10540</v>
      </c>
      <c r="O6583" s="18"/>
      <c r="Q6583" s="19">
        <f>SUBTOTAL(9,Q6580:Q6581)</f>
        <v>143528.39000000001</v>
      </c>
      <c r="R6583" s="19">
        <f>SUBTOTAL(9,R6580:R6581)</f>
        <v>0</v>
      </c>
      <c r="S6583" s="19">
        <f>SUBTOTAL(9,S6580:S6581)</f>
        <v>143528.39000000001</v>
      </c>
      <c r="T6583" s="19">
        <f>SUBTOTAL(9,T6580:T6581)</f>
        <v>0</v>
      </c>
    </row>
    <row r="6584" spans="1:20" outlineLevel="4" x14ac:dyDescent="0.35">
      <c r="A6584" s="9" t="s">
        <v>1129</v>
      </c>
      <c r="B6584" s="9" t="s">
        <v>1130</v>
      </c>
      <c r="C6584" s="12" t="s">
        <v>7489</v>
      </c>
      <c r="D6584" s="5" t="s">
        <v>7490</v>
      </c>
      <c r="E6584" s="9" t="s">
        <v>7490</v>
      </c>
      <c r="F6584" s="5" t="s">
        <v>4</v>
      </c>
      <c r="G6584" s="5" t="s">
        <v>1133</v>
      </c>
      <c r="H6584" s="5" t="s">
        <v>1135</v>
      </c>
      <c r="I6584" s="4" t="s">
        <v>1136</v>
      </c>
      <c r="J6584" s="5" t="s">
        <v>4</v>
      </c>
      <c r="K6584" s="5" t="s">
        <v>4</v>
      </c>
      <c r="L6584" s="5" t="s">
        <v>4</v>
      </c>
      <c r="M6584" s="5" t="s">
        <v>5</v>
      </c>
      <c r="N6584" s="5" t="s">
        <v>7491</v>
      </c>
      <c r="O6584" s="18">
        <v>44467</v>
      </c>
      <c r="P6584" s="5" t="s">
        <v>7</v>
      </c>
      <c r="Q6584" s="19">
        <v>3538.98</v>
      </c>
      <c r="R6584" s="19">
        <v>0</v>
      </c>
      <c r="S6584" s="19">
        <v>3538.98</v>
      </c>
      <c r="T6584" s="19">
        <v>0</v>
      </c>
    </row>
    <row r="6585" spans="1:20" outlineLevel="4" x14ac:dyDescent="0.35">
      <c r="A6585" s="9" t="s">
        <v>1129</v>
      </c>
      <c r="B6585" s="9" t="s">
        <v>1130</v>
      </c>
      <c r="C6585" s="12" t="s">
        <v>7489</v>
      </c>
      <c r="D6585" s="5" t="s">
        <v>7490</v>
      </c>
      <c r="E6585" s="9" t="s">
        <v>7490</v>
      </c>
      <c r="F6585" s="5" t="s">
        <v>4</v>
      </c>
      <c r="G6585" s="5" t="s">
        <v>1133</v>
      </c>
      <c r="H6585" s="5" t="s">
        <v>1135</v>
      </c>
      <c r="I6585" s="4" t="s">
        <v>1136</v>
      </c>
      <c r="J6585" s="5" t="s">
        <v>4</v>
      </c>
      <c r="K6585" s="5" t="s">
        <v>4</v>
      </c>
      <c r="L6585" s="5" t="s">
        <v>4</v>
      </c>
      <c r="M6585" s="5" t="s">
        <v>5</v>
      </c>
      <c r="N6585" s="5" t="s">
        <v>7492</v>
      </c>
      <c r="O6585" s="18">
        <v>44558</v>
      </c>
      <c r="P6585" s="5" t="s">
        <v>7</v>
      </c>
      <c r="Q6585" s="19">
        <v>4698.1099999999997</v>
      </c>
      <c r="R6585" s="19">
        <v>0</v>
      </c>
      <c r="S6585" s="19">
        <v>4698.1099999999997</v>
      </c>
      <c r="T6585" s="19">
        <v>0</v>
      </c>
    </row>
    <row r="6586" spans="1:20" outlineLevel="3" x14ac:dyDescent="0.35">
      <c r="H6586" s="1" t="s">
        <v>11125</v>
      </c>
      <c r="O6586" s="18"/>
      <c r="Q6586" s="19">
        <f>SUBTOTAL(9,Q6584:Q6585)</f>
        <v>8237.09</v>
      </c>
      <c r="R6586" s="19">
        <f>SUBTOTAL(9,R6584:R6585)</f>
        <v>0</v>
      </c>
      <c r="S6586" s="19">
        <f>SUBTOTAL(9,S6584:S6585)</f>
        <v>8237.09</v>
      </c>
      <c r="T6586" s="19">
        <f>SUBTOTAL(9,T6584:T6585)</f>
        <v>0</v>
      </c>
    </row>
    <row r="6587" spans="1:20" outlineLevel="2" x14ac:dyDescent="0.35">
      <c r="C6587" s="11" t="s">
        <v>10541</v>
      </c>
      <c r="O6587" s="18"/>
      <c r="Q6587" s="19">
        <f>SUBTOTAL(9,Q6584:Q6585)</f>
        <v>8237.09</v>
      </c>
      <c r="R6587" s="19">
        <f>SUBTOTAL(9,R6584:R6585)</f>
        <v>0</v>
      </c>
      <c r="S6587" s="19">
        <f>SUBTOTAL(9,S6584:S6585)</f>
        <v>8237.09</v>
      </c>
      <c r="T6587" s="19">
        <f>SUBTOTAL(9,T6584:T6585)</f>
        <v>0</v>
      </c>
    </row>
    <row r="6588" spans="1:20" outlineLevel="4" x14ac:dyDescent="0.35">
      <c r="A6588" s="9" t="s">
        <v>1129</v>
      </c>
      <c r="B6588" s="9" t="s">
        <v>1130</v>
      </c>
      <c r="C6588" s="12" t="s">
        <v>7493</v>
      </c>
      <c r="D6588" s="5" t="s">
        <v>7494</v>
      </c>
      <c r="E6588" s="9" t="s">
        <v>7494</v>
      </c>
      <c r="F6588" s="5" t="s">
        <v>4</v>
      </c>
      <c r="G6588" s="5" t="s">
        <v>1133</v>
      </c>
      <c r="H6588" s="5" t="s">
        <v>1135</v>
      </c>
      <c r="I6588" s="4" t="s">
        <v>1136</v>
      </c>
      <c r="J6588" s="5" t="s">
        <v>4</v>
      </c>
      <c r="K6588" s="5" t="s">
        <v>4</v>
      </c>
      <c r="L6588" s="5" t="s">
        <v>4</v>
      </c>
      <c r="M6588" s="5" t="s">
        <v>5</v>
      </c>
      <c r="N6588" s="5" t="s">
        <v>7495</v>
      </c>
      <c r="O6588" s="18">
        <v>44467</v>
      </c>
      <c r="P6588" s="5" t="s">
        <v>7</v>
      </c>
      <c r="Q6588" s="19">
        <v>3714.96</v>
      </c>
      <c r="R6588" s="19">
        <v>0</v>
      </c>
      <c r="S6588" s="19">
        <v>3714.96</v>
      </c>
      <c r="T6588" s="19">
        <v>0</v>
      </c>
    </row>
    <row r="6589" spans="1:20" outlineLevel="4" x14ac:dyDescent="0.35">
      <c r="A6589" s="9" t="s">
        <v>1129</v>
      </c>
      <c r="B6589" s="9" t="s">
        <v>1130</v>
      </c>
      <c r="C6589" s="12" t="s">
        <v>7493</v>
      </c>
      <c r="D6589" s="5" t="s">
        <v>7494</v>
      </c>
      <c r="E6589" s="9" t="s">
        <v>7494</v>
      </c>
      <c r="F6589" s="5" t="s">
        <v>4</v>
      </c>
      <c r="G6589" s="5" t="s">
        <v>1133</v>
      </c>
      <c r="H6589" s="5" t="s">
        <v>1135</v>
      </c>
      <c r="I6589" s="4" t="s">
        <v>1136</v>
      </c>
      <c r="J6589" s="5" t="s">
        <v>4</v>
      </c>
      <c r="K6589" s="5" t="s">
        <v>4</v>
      </c>
      <c r="L6589" s="5" t="s">
        <v>4</v>
      </c>
      <c r="M6589" s="5" t="s">
        <v>5</v>
      </c>
      <c r="N6589" s="5" t="s">
        <v>7496</v>
      </c>
      <c r="O6589" s="18">
        <v>44558</v>
      </c>
      <c r="P6589" s="5" t="s">
        <v>7</v>
      </c>
      <c r="Q6589" s="19">
        <v>4923.8999999999996</v>
      </c>
      <c r="R6589" s="19">
        <v>0</v>
      </c>
      <c r="S6589" s="19">
        <v>4923.8999999999996</v>
      </c>
      <c r="T6589" s="19">
        <v>0</v>
      </c>
    </row>
    <row r="6590" spans="1:20" outlineLevel="3" x14ac:dyDescent="0.35">
      <c r="H6590" s="1" t="s">
        <v>11125</v>
      </c>
      <c r="O6590" s="18"/>
      <c r="Q6590" s="19">
        <f>SUBTOTAL(9,Q6588:Q6589)</f>
        <v>8638.86</v>
      </c>
      <c r="R6590" s="19">
        <f>SUBTOTAL(9,R6588:R6589)</f>
        <v>0</v>
      </c>
      <c r="S6590" s="19">
        <f>SUBTOTAL(9,S6588:S6589)</f>
        <v>8638.86</v>
      </c>
      <c r="T6590" s="19">
        <f>SUBTOTAL(9,T6588:T6589)</f>
        <v>0</v>
      </c>
    </row>
    <row r="6591" spans="1:20" outlineLevel="2" x14ac:dyDescent="0.35">
      <c r="C6591" s="11" t="s">
        <v>10542</v>
      </c>
      <c r="O6591" s="18"/>
      <c r="Q6591" s="19">
        <f>SUBTOTAL(9,Q6588:Q6589)</f>
        <v>8638.86</v>
      </c>
      <c r="R6591" s="19">
        <f>SUBTOTAL(9,R6588:R6589)</f>
        <v>0</v>
      </c>
      <c r="S6591" s="19">
        <f>SUBTOTAL(9,S6588:S6589)</f>
        <v>8638.86</v>
      </c>
      <c r="T6591" s="19">
        <f>SUBTOTAL(9,T6588:T6589)</f>
        <v>0</v>
      </c>
    </row>
    <row r="6592" spans="1:20" outlineLevel="4" x14ac:dyDescent="0.35">
      <c r="A6592" s="9" t="s">
        <v>1129</v>
      </c>
      <c r="B6592" s="9" t="s">
        <v>1130</v>
      </c>
      <c r="C6592" s="12" t="s">
        <v>7497</v>
      </c>
      <c r="D6592" s="5" t="s">
        <v>7498</v>
      </c>
      <c r="E6592" s="9" t="s">
        <v>7498</v>
      </c>
      <c r="F6592" s="5" t="s">
        <v>4</v>
      </c>
      <c r="G6592" s="5" t="s">
        <v>1133</v>
      </c>
      <c r="H6592" s="5" t="s">
        <v>1135</v>
      </c>
      <c r="I6592" s="4" t="s">
        <v>1136</v>
      </c>
      <c r="J6592" s="5" t="s">
        <v>4</v>
      </c>
      <c r="K6592" s="5" t="s">
        <v>4</v>
      </c>
      <c r="L6592" s="5" t="s">
        <v>4</v>
      </c>
      <c r="M6592" s="5" t="s">
        <v>5</v>
      </c>
      <c r="N6592" s="5" t="s">
        <v>7499</v>
      </c>
      <c r="O6592" s="18">
        <v>44467</v>
      </c>
      <c r="P6592" s="5" t="s">
        <v>7</v>
      </c>
      <c r="Q6592" s="19">
        <v>71150.679999999993</v>
      </c>
      <c r="R6592" s="19">
        <v>0</v>
      </c>
      <c r="S6592" s="19">
        <v>71150.679999999993</v>
      </c>
      <c r="T6592" s="19">
        <v>0</v>
      </c>
    </row>
    <row r="6593" spans="1:20" outlineLevel="4" x14ac:dyDescent="0.35">
      <c r="A6593" s="9" t="s">
        <v>1129</v>
      </c>
      <c r="B6593" s="9" t="s">
        <v>1130</v>
      </c>
      <c r="C6593" s="12" t="s">
        <v>7497</v>
      </c>
      <c r="D6593" s="5" t="s">
        <v>7498</v>
      </c>
      <c r="E6593" s="9" t="s">
        <v>7498</v>
      </c>
      <c r="F6593" s="5" t="s">
        <v>4</v>
      </c>
      <c r="G6593" s="5" t="s">
        <v>1133</v>
      </c>
      <c r="H6593" s="5" t="s">
        <v>1135</v>
      </c>
      <c r="I6593" s="4" t="s">
        <v>1136</v>
      </c>
      <c r="J6593" s="5" t="s">
        <v>4</v>
      </c>
      <c r="K6593" s="5" t="s">
        <v>4</v>
      </c>
      <c r="L6593" s="5" t="s">
        <v>4</v>
      </c>
      <c r="M6593" s="5" t="s">
        <v>5</v>
      </c>
      <c r="N6593" s="5" t="s">
        <v>7500</v>
      </c>
      <c r="O6593" s="18">
        <v>44558</v>
      </c>
      <c r="P6593" s="5" t="s">
        <v>7</v>
      </c>
      <c r="Q6593" s="19">
        <v>97789.7</v>
      </c>
      <c r="R6593" s="19">
        <v>0</v>
      </c>
      <c r="S6593" s="19">
        <v>97789.7</v>
      </c>
      <c r="T6593" s="19">
        <v>0</v>
      </c>
    </row>
    <row r="6594" spans="1:20" outlineLevel="3" x14ac:dyDescent="0.35">
      <c r="H6594" s="1" t="s">
        <v>11125</v>
      </c>
      <c r="O6594" s="18"/>
      <c r="Q6594" s="19">
        <f>SUBTOTAL(9,Q6592:Q6593)</f>
        <v>168940.38</v>
      </c>
      <c r="R6594" s="19">
        <f>SUBTOTAL(9,R6592:R6593)</f>
        <v>0</v>
      </c>
      <c r="S6594" s="19">
        <f>SUBTOTAL(9,S6592:S6593)</f>
        <v>168940.38</v>
      </c>
      <c r="T6594" s="19">
        <f>SUBTOTAL(9,T6592:T6593)</f>
        <v>0</v>
      </c>
    </row>
    <row r="6595" spans="1:20" ht="29" outlineLevel="4" x14ac:dyDescent="0.35">
      <c r="A6595" s="9" t="s">
        <v>97</v>
      </c>
      <c r="B6595" s="9" t="s">
        <v>98</v>
      </c>
      <c r="C6595" s="12" t="s">
        <v>7497</v>
      </c>
      <c r="D6595" s="5" t="s">
        <v>7501</v>
      </c>
      <c r="E6595" s="9" t="s">
        <v>7501</v>
      </c>
      <c r="F6595" s="5" t="s">
        <v>12484</v>
      </c>
      <c r="G6595" s="5" t="s">
        <v>4</v>
      </c>
      <c r="H6595" s="5" t="s">
        <v>7504</v>
      </c>
      <c r="I6595" s="4" t="s">
        <v>7505</v>
      </c>
      <c r="J6595" s="5" t="s">
        <v>4</v>
      </c>
      <c r="K6595" s="5" t="s">
        <v>4</v>
      </c>
      <c r="L6595" s="5" t="s">
        <v>4</v>
      </c>
      <c r="M6595" s="5" t="s">
        <v>5</v>
      </c>
      <c r="N6595" s="5" t="s">
        <v>7502</v>
      </c>
      <c r="O6595" s="18">
        <v>44448</v>
      </c>
      <c r="P6595" s="5" t="s">
        <v>7503</v>
      </c>
      <c r="Q6595" s="19">
        <v>60633.03</v>
      </c>
      <c r="R6595" s="19">
        <v>60633.03</v>
      </c>
      <c r="S6595" s="19">
        <v>0</v>
      </c>
      <c r="T6595" s="19">
        <v>0</v>
      </c>
    </row>
    <row r="6596" spans="1:20" outlineLevel="3" x14ac:dyDescent="0.35">
      <c r="H6596" s="1" t="s">
        <v>12091</v>
      </c>
      <c r="O6596" s="18"/>
      <c r="Q6596" s="19">
        <f>SUBTOTAL(9,Q6595:Q6595)</f>
        <v>60633.03</v>
      </c>
      <c r="R6596" s="19">
        <f>SUBTOTAL(9,R6595:R6595)</f>
        <v>60633.03</v>
      </c>
      <c r="S6596" s="19">
        <f>SUBTOTAL(9,S6595:S6595)</f>
        <v>0</v>
      </c>
      <c r="T6596" s="19">
        <f>SUBTOTAL(9,T6595:T6595)</f>
        <v>0</v>
      </c>
    </row>
    <row r="6597" spans="1:20" outlineLevel="2" x14ac:dyDescent="0.35">
      <c r="C6597" s="11" t="s">
        <v>10543</v>
      </c>
      <c r="O6597" s="18"/>
      <c r="Q6597" s="19">
        <f>SUBTOTAL(9,Q6592:Q6595)</f>
        <v>229573.41</v>
      </c>
      <c r="R6597" s="19">
        <f>SUBTOTAL(9,R6592:R6595)</f>
        <v>60633.03</v>
      </c>
      <c r="S6597" s="19">
        <f>SUBTOTAL(9,S6592:S6595)</f>
        <v>168940.38</v>
      </c>
      <c r="T6597" s="19">
        <f>SUBTOTAL(9,T6592:T6595)</f>
        <v>0</v>
      </c>
    </row>
    <row r="6598" spans="1:20" outlineLevel="4" x14ac:dyDescent="0.35">
      <c r="A6598" s="9" t="s">
        <v>1129</v>
      </c>
      <c r="B6598" s="9" t="s">
        <v>1130</v>
      </c>
      <c r="C6598" s="12" t="s">
        <v>7506</v>
      </c>
      <c r="D6598" s="5" t="s">
        <v>7507</v>
      </c>
      <c r="E6598" s="9" t="s">
        <v>7507</v>
      </c>
      <c r="F6598" s="5" t="s">
        <v>4</v>
      </c>
      <c r="G6598" s="5" t="s">
        <v>1133</v>
      </c>
      <c r="H6598" s="5" t="s">
        <v>1135</v>
      </c>
      <c r="I6598" s="4" t="s">
        <v>1136</v>
      </c>
      <c r="J6598" s="5" t="s">
        <v>4</v>
      </c>
      <c r="K6598" s="5" t="s">
        <v>4</v>
      </c>
      <c r="L6598" s="5" t="s">
        <v>4</v>
      </c>
      <c r="M6598" s="5" t="s">
        <v>5</v>
      </c>
      <c r="N6598" s="5" t="s">
        <v>7508</v>
      </c>
      <c r="O6598" s="18">
        <v>44467</v>
      </c>
      <c r="P6598" s="5" t="s">
        <v>7</v>
      </c>
      <c r="Q6598" s="19">
        <v>3012.48</v>
      </c>
      <c r="R6598" s="19">
        <v>0</v>
      </c>
      <c r="S6598" s="19">
        <v>3012.48</v>
      </c>
      <c r="T6598" s="19">
        <v>0</v>
      </c>
    </row>
    <row r="6599" spans="1:20" outlineLevel="4" x14ac:dyDescent="0.35">
      <c r="A6599" s="9" t="s">
        <v>1129</v>
      </c>
      <c r="B6599" s="9" t="s">
        <v>1130</v>
      </c>
      <c r="C6599" s="12" t="s">
        <v>7506</v>
      </c>
      <c r="D6599" s="5" t="s">
        <v>7507</v>
      </c>
      <c r="E6599" s="9" t="s">
        <v>7507</v>
      </c>
      <c r="F6599" s="5" t="s">
        <v>4</v>
      </c>
      <c r="G6599" s="5" t="s">
        <v>1133</v>
      </c>
      <c r="H6599" s="5" t="s">
        <v>1135</v>
      </c>
      <c r="I6599" s="4" t="s">
        <v>1136</v>
      </c>
      <c r="J6599" s="5" t="s">
        <v>4</v>
      </c>
      <c r="K6599" s="5" t="s">
        <v>4</v>
      </c>
      <c r="L6599" s="5" t="s">
        <v>4</v>
      </c>
      <c r="M6599" s="5" t="s">
        <v>5</v>
      </c>
      <c r="N6599" s="5" t="s">
        <v>7509</v>
      </c>
      <c r="O6599" s="18">
        <v>44558</v>
      </c>
      <c r="P6599" s="5" t="s">
        <v>7</v>
      </c>
      <c r="Q6599" s="19">
        <v>4024.4</v>
      </c>
      <c r="R6599" s="19">
        <v>0</v>
      </c>
      <c r="S6599" s="19">
        <v>4024.4</v>
      </c>
      <c r="T6599" s="19">
        <v>0</v>
      </c>
    </row>
    <row r="6600" spans="1:20" outlineLevel="3" x14ac:dyDescent="0.35">
      <c r="H6600" s="1" t="s">
        <v>11125</v>
      </c>
      <c r="O6600" s="18"/>
      <c r="Q6600" s="19">
        <f>SUBTOTAL(9,Q6598:Q6599)</f>
        <v>7036.88</v>
      </c>
      <c r="R6600" s="19">
        <f>SUBTOTAL(9,R6598:R6599)</f>
        <v>0</v>
      </c>
      <c r="S6600" s="19">
        <f>SUBTOTAL(9,S6598:S6599)</f>
        <v>7036.88</v>
      </c>
      <c r="T6600" s="19">
        <f>SUBTOTAL(9,T6598:T6599)</f>
        <v>0</v>
      </c>
    </row>
    <row r="6601" spans="1:20" outlineLevel="2" x14ac:dyDescent="0.35">
      <c r="C6601" s="11" t="s">
        <v>10544</v>
      </c>
      <c r="O6601" s="18"/>
      <c r="Q6601" s="19">
        <f>SUBTOTAL(9,Q6598:Q6599)</f>
        <v>7036.88</v>
      </c>
      <c r="R6601" s="19">
        <f>SUBTOTAL(9,R6598:R6599)</f>
        <v>0</v>
      </c>
      <c r="S6601" s="19">
        <f>SUBTOTAL(9,S6598:S6599)</f>
        <v>7036.88</v>
      </c>
      <c r="T6601" s="19">
        <f>SUBTOTAL(9,T6598:T6599)</f>
        <v>0</v>
      </c>
    </row>
    <row r="6602" spans="1:20" outlineLevel="4" x14ac:dyDescent="0.35">
      <c r="A6602" s="9" t="s">
        <v>1129</v>
      </c>
      <c r="B6602" s="9" t="s">
        <v>1130</v>
      </c>
      <c r="C6602" s="12" t="s">
        <v>7510</v>
      </c>
      <c r="D6602" s="5" t="s">
        <v>7511</v>
      </c>
      <c r="E6602" s="9" t="s">
        <v>7511</v>
      </c>
      <c r="F6602" s="5" t="s">
        <v>4</v>
      </c>
      <c r="G6602" s="5" t="s">
        <v>1133</v>
      </c>
      <c r="H6602" s="5" t="s">
        <v>1135</v>
      </c>
      <c r="I6602" s="4" t="s">
        <v>1136</v>
      </c>
      <c r="J6602" s="5" t="s">
        <v>4</v>
      </c>
      <c r="K6602" s="5" t="s">
        <v>4</v>
      </c>
      <c r="L6602" s="5" t="s">
        <v>4</v>
      </c>
      <c r="M6602" s="5" t="s">
        <v>5</v>
      </c>
      <c r="N6602" s="5" t="s">
        <v>7512</v>
      </c>
      <c r="O6602" s="18">
        <v>44467</v>
      </c>
      <c r="P6602" s="5" t="s">
        <v>7</v>
      </c>
      <c r="Q6602" s="19">
        <v>180319.21</v>
      </c>
      <c r="R6602" s="19">
        <v>0</v>
      </c>
      <c r="S6602" s="19">
        <v>180319.21</v>
      </c>
      <c r="T6602" s="19">
        <v>0</v>
      </c>
    </row>
    <row r="6603" spans="1:20" outlineLevel="4" x14ac:dyDescent="0.35">
      <c r="A6603" s="9" t="s">
        <v>1129</v>
      </c>
      <c r="B6603" s="9" t="s">
        <v>1130</v>
      </c>
      <c r="C6603" s="12" t="s">
        <v>7510</v>
      </c>
      <c r="D6603" s="5" t="s">
        <v>7511</v>
      </c>
      <c r="E6603" s="9" t="s">
        <v>7511</v>
      </c>
      <c r="F6603" s="5" t="s">
        <v>4</v>
      </c>
      <c r="G6603" s="5" t="s">
        <v>1133</v>
      </c>
      <c r="H6603" s="5" t="s">
        <v>1135</v>
      </c>
      <c r="I6603" s="4" t="s">
        <v>1136</v>
      </c>
      <c r="J6603" s="5" t="s">
        <v>4</v>
      </c>
      <c r="K6603" s="5" t="s">
        <v>4</v>
      </c>
      <c r="L6603" s="5" t="s">
        <v>4</v>
      </c>
      <c r="M6603" s="5" t="s">
        <v>5</v>
      </c>
      <c r="N6603" s="5" t="s">
        <v>7513</v>
      </c>
      <c r="O6603" s="18">
        <v>44558</v>
      </c>
      <c r="P6603" s="5" t="s">
        <v>7</v>
      </c>
      <c r="Q6603" s="19">
        <v>247966.98</v>
      </c>
      <c r="R6603" s="19">
        <v>0</v>
      </c>
      <c r="S6603" s="19">
        <v>247966.98</v>
      </c>
      <c r="T6603" s="19">
        <v>0</v>
      </c>
    </row>
    <row r="6604" spans="1:20" outlineLevel="3" x14ac:dyDescent="0.35">
      <c r="H6604" s="1" t="s">
        <v>11125</v>
      </c>
      <c r="O6604" s="18"/>
      <c r="Q6604" s="19">
        <f>SUBTOTAL(9,Q6602:Q6603)</f>
        <v>428286.19</v>
      </c>
      <c r="R6604" s="19">
        <f>SUBTOTAL(9,R6602:R6603)</f>
        <v>0</v>
      </c>
      <c r="S6604" s="19">
        <f>SUBTOTAL(9,S6602:S6603)</f>
        <v>428286.19</v>
      </c>
      <c r="T6604" s="19">
        <f>SUBTOTAL(9,T6602:T6603)</f>
        <v>0</v>
      </c>
    </row>
    <row r="6605" spans="1:20" outlineLevel="2" x14ac:dyDescent="0.35">
      <c r="C6605" s="11" t="s">
        <v>10545</v>
      </c>
      <c r="O6605" s="18"/>
      <c r="Q6605" s="19">
        <f>SUBTOTAL(9,Q6602:Q6603)</f>
        <v>428286.19</v>
      </c>
      <c r="R6605" s="19">
        <f>SUBTOTAL(9,R6602:R6603)</f>
        <v>0</v>
      </c>
      <c r="S6605" s="19">
        <f>SUBTOTAL(9,S6602:S6603)</f>
        <v>428286.19</v>
      </c>
      <c r="T6605" s="19">
        <f>SUBTOTAL(9,T6602:T6603)</f>
        <v>0</v>
      </c>
    </row>
    <row r="6606" spans="1:20" outlineLevel="4" x14ac:dyDescent="0.35">
      <c r="A6606" s="9" t="s">
        <v>1129</v>
      </c>
      <c r="B6606" s="9" t="s">
        <v>1130</v>
      </c>
      <c r="C6606" s="12" t="s">
        <v>7514</v>
      </c>
      <c r="D6606" s="5" t="s">
        <v>7515</v>
      </c>
      <c r="E6606" s="9" t="s">
        <v>7515</v>
      </c>
      <c r="F6606" s="5" t="s">
        <v>4</v>
      </c>
      <c r="G6606" s="5" t="s">
        <v>1133</v>
      </c>
      <c r="H6606" s="5" t="s">
        <v>1135</v>
      </c>
      <c r="I6606" s="4" t="s">
        <v>1136</v>
      </c>
      <c r="J6606" s="5" t="s">
        <v>4</v>
      </c>
      <c r="K6606" s="5" t="s">
        <v>4</v>
      </c>
      <c r="L6606" s="5" t="s">
        <v>4</v>
      </c>
      <c r="M6606" s="5" t="s">
        <v>5</v>
      </c>
      <c r="N6606" s="5" t="s">
        <v>7516</v>
      </c>
      <c r="O6606" s="18">
        <v>44467</v>
      </c>
      <c r="P6606" s="5" t="s">
        <v>7</v>
      </c>
      <c r="Q6606" s="19">
        <v>23559.56</v>
      </c>
      <c r="R6606" s="19">
        <v>0</v>
      </c>
      <c r="S6606" s="19">
        <v>23559.56</v>
      </c>
      <c r="T6606" s="19">
        <v>0</v>
      </c>
    </row>
    <row r="6607" spans="1:20" outlineLevel="4" x14ac:dyDescent="0.35">
      <c r="A6607" s="9" t="s">
        <v>1129</v>
      </c>
      <c r="B6607" s="9" t="s">
        <v>1130</v>
      </c>
      <c r="C6607" s="12" t="s">
        <v>7514</v>
      </c>
      <c r="D6607" s="5" t="s">
        <v>7515</v>
      </c>
      <c r="E6607" s="9" t="s">
        <v>7515</v>
      </c>
      <c r="F6607" s="5" t="s">
        <v>4</v>
      </c>
      <c r="G6607" s="5" t="s">
        <v>1133</v>
      </c>
      <c r="H6607" s="5" t="s">
        <v>1135</v>
      </c>
      <c r="I6607" s="4" t="s">
        <v>1136</v>
      </c>
      <c r="J6607" s="5" t="s">
        <v>4</v>
      </c>
      <c r="K6607" s="5" t="s">
        <v>4</v>
      </c>
      <c r="L6607" s="5" t="s">
        <v>4</v>
      </c>
      <c r="M6607" s="5" t="s">
        <v>5</v>
      </c>
      <c r="N6607" s="5" t="s">
        <v>7517</v>
      </c>
      <c r="O6607" s="18">
        <v>44558</v>
      </c>
      <c r="P6607" s="5" t="s">
        <v>7</v>
      </c>
      <c r="Q6607" s="19">
        <v>31506.65</v>
      </c>
      <c r="R6607" s="19">
        <v>0</v>
      </c>
      <c r="S6607" s="19">
        <v>31506.65</v>
      </c>
      <c r="T6607" s="19">
        <v>0</v>
      </c>
    </row>
    <row r="6608" spans="1:20" outlineLevel="3" x14ac:dyDescent="0.35">
      <c r="H6608" s="1" t="s">
        <v>11125</v>
      </c>
      <c r="O6608" s="18"/>
      <c r="Q6608" s="19">
        <f>SUBTOTAL(9,Q6606:Q6607)</f>
        <v>55066.210000000006</v>
      </c>
      <c r="R6608" s="19">
        <f>SUBTOTAL(9,R6606:R6607)</f>
        <v>0</v>
      </c>
      <c r="S6608" s="19">
        <f>SUBTOTAL(9,S6606:S6607)</f>
        <v>55066.210000000006</v>
      </c>
      <c r="T6608" s="19">
        <f>SUBTOTAL(9,T6606:T6607)</f>
        <v>0</v>
      </c>
    </row>
    <row r="6609" spans="1:20" outlineLevel="2" x14ac:dyDescent="0.35">
      <c r="C6609" s="11" t="s">
        <v>10546</v>
      </c>
      <c r="O6609" s="18"/>
      <c r="Q6609" s="19">
        <f>SUBTOTAL(9,Q6606:Q6607)</f>
        <v>55066.210000000006</v>
      </c>
      <c r="R6609" s="19">
        <f>SUBTOTAL(9,R6606:R6607)</f>
        <v>0</v>
      </c>
      <c r="S6609" s="19">
        <f>SUBTOTAL(9,S6606:S6607)</f>
        <v>55066.210000000006</v>
      </c>
      <c r="T6609" s="19">
        <f>SUBTOTAL(9,T6606:T6607)</f>
        <v>0</v>
      </c>
    </row>
    <row r="6610" spans="1:20" outlineLevel="4" x14ac:dyDescent="0.35">
      <c r="A6610" s="9" t="s">
        <v>1129</v>
      </c>
      <c r="B6610" s="9" t="s">
        <v>1130</v>
      </c>
      <c r="C6610" s="12" t="s">
        <v>7518</v>
      </c>
      <c r="D6610" s="5" t="s">
        <v>7519</v>
      </c>
      <c r="E6610" s="9" t="s">
        <v>7519</v>
      </c>
      <c r="F6610" s="5" t="s">
        <v>4</v>
      </c>
      <c r="G6610" s="5" t="s">
        <v>1133</v>
      </c>
      <c r="H6610" s="5" t="s">
        <v>1135</v>
      </c>
      <c r="I6610" s="4" t="s">
        <v>1136</v>
      </c>
      <c r="J6610" s="5" t="s">
        <v>4</v>
      </c>
      <c r="K6610" s="5" t="s">
        <v>4</v>
      </c>
      <c r="L6610" s="5" t="s">
        <v>4</v>
      </c>
      <c r="M6610" s="5" t="s">
        <v>5</v>
      </c>
      <c r="N6610" s="5" t="s">
        <v>7520</v>
      </c>
      <c r="O6610" s="18">
        <v>44467</v>
      </c>
      <c r="P6610" s="5" t="s">
        <v>7</v>
      </c>
      <c r="Q6610" s="19">
        <v>2697.91</v>
      </c>
      <c r="R6610" s="19">
        <v>0</v>
      </c>
      <c r="S6610" s="19">
        <v>2697.91</v>
      </c>
      <c r="T6610" s="19">
        <v>0</v>
      </c>
    </row>
    <row r="6611" spans="1:20" outlineLevel="4" x14ac:dyDescent="0.35">
      <c r="A6611" s="9" t="s">
        <v>1129</v>
      </c>
      <c r="B6611" s="9" t="s">
        <v>1130</v>
      </c>
      <c r="C6611" s="12" t="s">
        <v>7518</v>
      </c>
      <c r="D6611" s="5" t="s">
        <v>7519</v>
      </c>
      <c r="E6611" s="9" t="s">
        <v>7519</v>
      </c>
      <c r="F6611" s="5" t="s">
        <v>4</v>
      </c>
      <c r="G6611" s="5" t="s">
        <v>1133</v>
      </c>
      <c r="H6611" s="5" t="s">
        <v>1135</v>
      </c>
      <c r="I6611" s="4" t="s">
        <v>1136</v>
      </c>
      <c r="J6611" s="5" t="s">
        <v>4</v>
      </c>
      <c r="K6611" s="5" t="s">
        <v>4</v>
      </c>
      <c r="L6611" s="5" t="s">
        <v>4</v>
      </c>
      <c r="M6611" s="5" t="s">
        <v>5</v>
      </c>
      <c r="N6611" s="5" t="s">
        <v>7521</v>
      </c>
      <c r="O6611" s="18">
        <v>44558</v>
      </c>
      <c r="P6611" s="5" t="s">
        <v>7</v>
      </c>
      <c r="Q6611" s="19">
        <v>3685.04</v>
      </c>
      <c r="R6611" s="19">
        <v>0</v>
      </c>
      <c r="S6611" s="19">
        <v>3685.04</v>
      </c>
      <c r="T6611" s="19">
        <v>0</v>
      </c>
    </row>
    <row r="6612" spans="1:20" outlineLevel="3" x14ac:dyDescent="0.35">
      <c r="H6612" s="1" t="s">
        <v>11125</v>
      </c>
      <c r="O6612" s="18"/>
      <c r="Q6612" s="19">
        <f>SUBTOTAL(9,Q6610:Q6611)</f>
        <v>6382.95</v>
      </c>
      <c r="R6612" s="19">
        <f>SUBTOTAL(9,R6610:R6611)</f>
        <v>0</v>
      </c>
      <c r="S6612" s="19">
        <f>SUBTOTAL(9,S6610:S6611)</f>
        <v>6382.95</v>
      </c>
      <c r="T6612" s="19">
        <f>SUBTOTAL(9,T6610:T6611)</f>
        <v>0</v>
      </c>
    </row>
    <row r="6613" spans="1:20" outlineLevel="2" x14ac:dyDescent="0.35">
      <c r="C6613" s="11" t="s">
        <v>10547</v>
      </c>
      <c r="O6613" s="18"/>
      <c r="Q6613" s="19">
        <f>SUBTOTAL(9,Q6610:Q6611)</f>
        <v>6382.95</v>
      </c>
      <c r="R6613" s="19">
        <f>SUBTOTAL(9,R6610:R6611)</f>
        <v>0</v>
      </c>
      <c r="S6613" s="19">
        <f>SUBTOTAL(9,S6610:S6611)</f>
        <v>6382.95</v>
      </c>
      <c r="T6613" s="19">
        <f>SUBTOTAL(9,T6610:T6611)</f>
        <v>0</v>
      </c>
    </row>
    <row r="6614" spans="1:20" outlineLevel="4" x14ac:dyDescent="0.35">
      <c r="A6614" s="9" t="s">
        <v>1129</v>
      </c>
      <c r="B6614" s="9" t="s">
        <v>1130</v>
      </c>
      <c r="C6614" s="12" t="s">
        <v>7522</v>
      </c>
      <c r="D6614" s="5" t="s">
        <v>7523</v>
      </c>
      <c r="E6614" s="9" t="s">
        <v>7523</v>
      </c>
      <c r="F6614" s="5" t="s">
        <v>4</v>
      </c>
      <c r="G6614" s="5" t="s">
        <v>1133</v>
      </c>
      <c r="H6614" s="5" t="s">
        <v>1135</v>
      </c>
      <c r="I6614" s="4" t="s">
        <v>1136</v>
      </c>
      <c r="J6614" s="5" t="s">
        <v>4</v>
      </c>
      <c r="K6614" s="5" t="s">
        <v>4</v>
      </c>
      <c r="L6614" s="5" t="s">
        <v>4</v>
      </c>
      <c r="M6614" s="5" t="s">
        <v>5</v>
      </c>
      <c r="N6614" s="5" t="s">
        <v>7524</v>
      </c>
      <c r="O6614" s="18">
        <v>44467</v>
      </c>
      <c r="P6614" s="5" t="s">
        <v>7</v>
      </c>
      <c r="Q6614" s="19">
        <v>12856.79</v>
      </c>
      <c r="R6614" s="19">
        <v>0</v>
      </c>
      <c r="S6614" s="19">
        <v>12856.79</v>
      </c>
      <c r="T6614" s="19">
        <v>0</v>
      </c>
    </row>
    <row r="6615" spans="1:20" outlineLevel="4" x14ac:dyDescent="0.35">
      <c r="A6615" s="9" t="s">
        <v>1129</v>
      </c>
      <c r="B6615" s="9" t="s">
        <v>1130</v>
      </c>
      <c r="C6615" s="12" t="s">
        <v>7522</v>
      </c>
      <c r="D6615" s="5" t="s">
        <v>7523</v>
      </c>
      <c r="E6615" s="9" t="s">
        <v>7523</v>
      </c>
      <c r="F6615" s="5" t="s">
        <v>4</v>
      </c>
      <c r="G6615" s="5" t="s">
        <v>1133</v>
      </c>
      <c r="H6615" s="5" t="s">
        <v>1135</v>
      </c>
      <c r="I6615" s="4" t="s">
        <v>1136</v>
      </c>
      <c r="J6615" s="5" t="s">
        <v>4</v>
      </c>
      <c r="K6615" s="5" t="s">
        <v>4</v>
      </c>
      <c r="L6615" s="5" t="s">
        <v>4</v>
      </c>
      <c r="M6615" s="5" t="s">
        <v>5</v>
      </c>
      <c r="N6615" s="5" t="s">
        <v>7525</v>
      </c>
      <c r="O6615" s="18">
        <v>44558</v>
      </c>
      <c r="P6615" s="5" t="s">
        <v>7</v>
      </c>
      <c r="Q6615" s="19">
        <v>16948.86</v>
      </c>
      <c r="R6615" s="19">
        <v>0</v>
      </c>
      <c r="S6615" s="19">
        <v>16948.86</v>
      </c>
      <c r="T6615" s="19">
        <v>0</v>
      </c>
    </row>
    <row r="6616" spans="1:20" outlineLevel="3" x14ac:dyDescent="0.35">
      <c r="H6616" s="1" t="s">
        <v>11125</v>
      </c>
      <c r="O6616" s="18"/>
      <c r="Q6616" s="19">
        <f>SUBTOTAL(9,Q6614:Q6615)</f>
        <v>29805.65</v>
      </c>
      <c r="R6616" s="19">
        <f>SUBTOTAL(9,R6614:R6615)</f>
        <v>0</v>
      </c>
      <c r="S6616" s="19">
        <f>SUBTOTAL(9,S6614:S6615)</f>
        <v>29805.65</v>
      </c>
      <c r="T6616" s="19">
        <f>SUBTOTAL(9,T6614:T6615)</f>
        <v>0</v>
      </c>
    </row>
    <row r="6617" spans="1:20" outlineLevel="2" x14ac:dyDescent="0.35">
      <c r="C6617" s="11" t="s">
        <v>10548</v>
      </c>
      <c r="O6617" s="18"/>
      <c r="Q6617" s="19">
        <f>SUBTOTAL(9,Q6614:Q6615)</f>
        <v>29805.65</v>
      </c>
      <c r="R6617" s="19">
        <f>SUBTOTAL(9,R6614:R6615)</f>
        <v>0</v>
      </c>
      <c r="S6617" s="19">
        <f>SUBTOTAL(9,S6614:S6615)</f>
        <v>29805.65</v>
      </c>
      <c r="T6617" s="19">
        <f>SUBTOTAL(9,T6614:T6615)</f>
        <v>0</v>
      </c>
    </row>
    <row r="6618" spans="1:20" outlineLevel="4" x14ac:dyDescent="0.35">
      <c r="A6618" s="9" t="s">
        <v>1129</v>
      </c>
      <c r="B6618" s="9" t="s">
        <v>1130</v>
      </c>
      <c r="C6618" s="12" t="s">
        <v>7526</v>
      </c>
      <c r="D6618" s="5" t="s">
        <v>7527</v>
      </c>
      <c r="E6618" s="9" t="s">
        <v>7527</v>
      </c>
      <c r="F6618" s="5" t="s">
        <v>4</v>
      </c>
      <c r="G6618" s="5" t="s">
        <v>1133</v>
      </c>
      <c r="H6618" s="5" t="s">
        <v>1135</v>
      </c>
      <c r="I6618" s="4" t="s">
        <v>1136</v>
      </c>
      <c r="J6618" s="5" t="s">
        <v>4</v>
      </c>
      <c r="K6618" s="5" t="s">
        <v>4</v>
      </c>
      <c r="L6618" s="5" t="s">
        <v>4</v>
      </c>
      <c r="M6618" s="5" t="s">
        <v>5</v>
      </c>
      <c r="N6618" s="5" t="s">
        <v>7528</v>
      </c>
      <c r="O6618" s="18">
        <v>44467</v>
      </c>
      <c r="P6618" s="5" t="s">
        <v>7</v>
      </c>
      <c r="Q6618" s="19">
        <v>19785.47</v>
      </c>
      <c r="R6618" s="19">
        <v>0</v>
      </c>
      <c r="S6618" s="19">
        <v>19785.47</v>
      </c>
      <c r="T6618" s="19">
        <v>0</v>
      </c>
    </row>
    <row r="6619" spans="1:20" outlineLevel="4" x14ac:dyDescent="0.35">
      <c r="A6619" s="9" t="s">
        <v>1129</v>
      </c>
      <c r="B6619" s="9" t="s">
        <v>1130</v>
      </c>
      <c r="C6619" s="12" t="s">
        <v>7526</v>
      </c>
      <c r="D6619" s="5" t="s">
        <v>7527</v>
      </c>
      <c r="E6619" s="9" t="s">
        <v>7527</v>
      </c>
      <c r="F6619" s="5" t="s">
        <v>4</v>
      </c>
      <c r="G6619" s="5" t="s">
        <v>1133</v>
      </c>
      <c r="H6619" s="5" t="s">
        <v>1135</v>
      </c>
      <c r="I6619" s="4" t="s">
        <v>1136</v>
      </c>
      <c r="J6619" s="5" t="s">
        <v>4</v>
      </c>
      <c r="K6619" s="5" t="s">
        <v>4</v>
      </c>
      <c r="L6619" s="5" t="s">
        <v>4</v>
      </c>
      <c r="M6619" s="5" t="s">
        <v>5</v>
      </c>
      <c r="N6619" s="5" t="s">
        <v>7529</v>
      </c>
      <c r="O6619" s="18">
        <v>44558</v>
      </c>
      <c r="P6619" s="5" t="s">
        <v>7</v>
      </c>
      <c r="Q6619" s="19">
        <v>26839.71</v>
      </c>
      <c r="R6619" s="19">
        <v>0</v>
      </c>
      <c r="S6619" s="19">
        <v>26839.71</v>
      </c>
      <c r="T6619" s="19">
        <v>0</v>
      </c>
    </row>
    <row r="6620" spans="1:20" outlineLevel="3" x14ac:dyDescent="0.35">
      <c r="H6620" s="1" t="s">
        <v>11125</v>
      </c>
      <c r="O6620" s="18"/>
      <c r="Q6620" s="19">
        <f>SUBTOTAL(9,Q6618:Q6619)</f>
        <v>46625.18</v>
      </c>
      <c r="R6620" s="19">
        <f>SUBTOTAL(9,R6618:R6619)</f>
        <v>0</v>
      </c>
      <c r="S6620" s="19">
        <f>SUBTOTAL(9,S6618:S6619)</f>
        <v>46625.18</v>
      </c>
      <c r="T6620" s="19">
        <f>SUBTOTAL(9,T6618:T6619)</f>
        <v>0</v>
      </c>
    </row>
    <row r="6621" spans="1:20" outlineLevel="2" x14ac:dyDescent="0.35">
      <c r="C6621" s="11" t="s">
        <v>10549</v>
      </c>
      <c r="O6621" s="18"/>
      <c r="Q6621" s="19">
        <f>SUBTOTAL(9,Q6618:Q6619)</f>
        <v>46625.18</v>
      </c>
      <c r="R6621" s="19">
        <f>SUBTOTAL(9,R6618:R6619)</f>
        <v>0</v>
      </c>
      <c r="S6621" s="19">
        <f>SUBTOTAL(9,S6618:S6619)</f>
        <v>46625.18</v>
      </c>
      <c r="T6621" s="19">
        <f>SUBTOTAL(9,T6618:T6619)</f>
        <v>0</v>
      </c>
    </row>
    <row r="6622" spans="1:20" outlineLevel="4" x14ac:dyDescent="0.35">
      <c r="A6622" s="9" t="s">
        <v>1129</v>
      </c>
      <c r="B6622" s="9" t="s">
        <v>1130</v>
      </c>
      <c r="C6622" s="12" t="s">
        <v>7530</v>
      </c>
      <c r="D6622" s="5" t="s">
        <v>7531</v>
      </c>
      <c r="E6622" s="9" t="s">
        <v>7531</v>
      </c>
      <c r="F6622" s="5" t="s">
        <v>4</v>
      </c>
      <c r="G6622" s="5" t="s">
        <v>1133</v>
      </c>
      <c r="H6622" s="5" t="s">
        <v>1135</v>
      </c>
      <c r="I6622" s="4" t="s">
        <v>1136</v>
      </c>
      <c r="J6622" s="5" t="s">
        <v>4</v>
      </c>
      <c r="K6622" s="5" t="s">
        <v>4</v>
      </c>
      <c r="L6622" s="5" t="s">
        <v>4</v>
      </c>
      <c r="M6622" s="5" t="s">
        <v>5</v>
      </c>
      <c r="N6622" s="5" t="s">
        <v>7532</v>
      </c>
      <c r="O6622" s="18">
        <v>44596</v>
      </c>
      <c r="P6622" s="5" t="s">
        <v>7</v>
      </c>
      <c r="Q6622" s="19">
        <v>5639.08</v>
      </c>
      <c r="R6622" s="19">
        <v>0</v>
      </c>
      <c r="S6622" s="19">
        <v>5639.08</v>
      </c>
      <c r="T6622" s="19">
        <v>0</v>
      </c>
    </row>
    <row r="6623" spans="1:20" outlineLevel="4" x14ac:dyDescent="0.35">
      <c r="A6623" s="9" t="s">
        <v>1129</v>
      </c>
      <c r="B6623" s="9" t="s">
        <v>1130</v>
      </c>
      <c r="C6623" s="12" t="s">
        <v>7530</v>
      </c>
      <c r="D6623" s="5" t="s">
        <v>7531</v>
      </c>
      <c r="E6623" s="9" t="s">
        <v>7531</v>
      </c>
      <c r="F6623" s="5" t="s">
        <v>4</v>
      </c>
      <c r="G6623" s="5" t="s">
        <v>1133</v>
      </c>
      <c r="H6623" s="5" t="s">
        <v>1135</v>
      </c>
      <c r="I6623" s="4" t="s">
        <v>1136</v>
      </c>
      <c r="J6623" s="5" t="s">
        <v>4</v>
      </c>
      <c r="K6623" s="5" t="s">
        <v>4</v>
      </c>
      <c r="L6623" s="5" t="s">
        <v>4</v>
      </c>
      <c r="M6623" s="5" t="s">
        <v>5</v>
      </c>
      <c r="N6623" s="5" t="s">
        <v>7533</v>
      </c>
      <c r="O6623" s="18">
        <v>44596</v>
      </c>
      <c r="P6623" s="5" t="s">
        <v>7</v>
      </c>
      <c r="Q6623" s="19">
        <v>7522.61</v>
      </c>
      <c r="R6623" s="19">
        <v>0</v>
      </c>
      <c r="S6623" s="19">
        <v>7522.61</v>
      </c>
      <c r="T6623" s="19">
        <v>0</v>
      </c>
    </row>
    <row r="6624" spans="1:20" outlineLevel="3" x14ac:dyDescent="0.35">
      <c r="H6624" s="1" t="s">
        <v>11125</v>
      </c>
      <c r="O6624" s="18"/>
      <c r="Q6624" s="19">
        <f>SUBTOTAL(9,Q6622:Q6623)</f>
        <v>13161.689999999999</v>
      </c>
      <c r="R6624" s="19">
        <f>SUBTOTAL(9,R6622:R6623)</f>
        <v>0</v>
      </c>
      <c r="S6624" s="19">
        <f>SUBTOTAL(9,S6622:S6623)</f>
        <v>13161.689999999999</v>
      </c>
      <c r="T6624" s="19">
        <f>SUBTOTAL(9,T6622:T6623)</f>
        <v>0</v>
      </c>
    </row>
    <row r="6625" spans="1:20" outlineLevel="2" x14ac:dyDescent="0.35">
      <c r="C6625" s="11" t="s">
        <v>10550</v>
      </c>
      <c r="O6625" s="18"/>
      <c r="Q6625" s="19">
        <f>SUBTOTAL(9,Q6622:Q6623)</f>
        <v>13161.689999999999</v>
      </c>
      <c r="R6625" s="19">
        <f>SUBTOTAL(9,R6622:R6623)</f>
        <v>0</v>
      </c>
      <c r="S6625" s="19">
        <f>SUBTOTAL(9,S6622:S6623)</f>
        <v>13161.689999999999</v>
      </c>
      <c r="T6625" s="19">
        <f>SUBTOTAL(9,T6622:T6623)</f>
        <v>0</v>
      </c>
    </row>
    <row r="6626" spans="1:20" outlineLevel="4" x14ac:dyDescent="0.35">
      <c r="A6626" s="9" t="s">
        <v>1129</v>
      </c>
      <c r="B6626" s="9" t="s">
        <v>1130</v>
      </c>
      <c r="C6626" s="12" t="s">
        <v>7534</v>
      </c>
      <c r="D6626" s="5" t="s">
        <v>7535</v>
      </c>
      <c r="E6626" s="9" t="s">
        <v>7535</v>
      </c>
      <c r="F6626" s="5" t="s">
        <v>4</v>
      </c>
      <c r="G6626" s="5" t="s">
        <v>1133</v>
      </c>
      <c r="H6626" s="5" t="s">
        <v>1135</v>
      </c>
      <c r="I6626" s="4" t="s">
        <v>1136</v>
      </c>
      <c r="J6626" s="5" t="s">
        <v>4</v>
      </c>
      <c r="K6626" s="5" t="s">
        <v>4</v>
      </c>
      <c r="L6626" s="5" t="s">
        <v>4</v>
      </c>
      <c r="M6626" s="5" t="s">
        <v>5</v>
      </c>
      <c r="N6626" s="5" t="s">
        <v>7536</v>
      </c>
      <c r="O6626" s="18">
        <v>44467</v>
      </c>
      <c r="P6626" s="5" t="s">
        <v>7</v>
      </c>
      <c r="Q6626" s="19">
        <v>4818.5200000000004</v>
      </c>
      <c r="R6626" s="19">
        <v>0</v>
      </c>
      <c r="S6626" s="19">
        <v>4818.5200000000004</v>
      </c>
      <c r="T6626" s="19">
        <v>0</v>
      </c>
    </row>
    <row r="6627" spans="1:20" outlineLevel="4" x14ac:dyDescent="0.35">
      <c r="A6627" s="9" t="s">
        <v>1129</v>
      </c>
      <c r="B6627" s="9" t="s">
        <v>1130</v>
      </c>
      <c r="C6627" s="12" t="s">
        <v>7534</v>
      </c>
      <c r="D6627" s="5" t="s">
        <v>7535</v>
      </c>
      <c r="E6627" s="9" t="s">
        <v>7535</v>
      </c>
      <c r="F6627" s="5" t="s">
        <v>4</v>
      </c>
      <c r="G6627" s="5" t="s">
        <v>1133</v>
      </c>
      <c r="H6627" s="5" t="s">
        <v>1135</v>
      </c>
      <c r="I6627" s="4" t="s">
        <v>1136</v>
      </c>
      <c r="J6627" s="5" t="s">
        <v>4</v>
      </c>
      <c r="K6627" s="5" t="s">
        <v>4</v>
      </c>
      <c r="L6627" s="5" t="s">
        <v>4</v>
      </c>
      <c r="M6627" s="5" t="s">
        <v>5</v>
      </c>
      <c r="N6627" s="5" t="s">
        <v>7537</v>
      </c>
      <c r="O6627" s="18">
        <v>44558</v>
      </c>
      <c r="P6627" s="5" t="s">
        <v>7</v>
      </c>
      <c r="Q6627" s="19">
        <v>6368.14</v>
      </c>
      <c r="R6627" s="19">
        <v>0</v>
      </c>
      <c r="S6627" s="19">
        <v>6368.14</v>
      </c>
      <c r="T6627" s="19">
        <v>0</v>
      </c>
    </row>
    <row r="6628" spans="1:20" outlineLevel="3" x14ac:dyDescent="0.35">
      <c r="H6628" s="1" t="s">
        <v>11125</v>
      </c>
      <c r="O6628" s="18"/>
      <c r="Q6628" s="19">
        <f>SUBTOTAL(9,Q6626:Q6627)</f>
        <v>11186.66</v>
      </c>
      <c r="R6628" s="19">
        <f>SUBTOTAL(9,R6626:R6627)</f>
        <v>0</v>
      </c>
      <c r="S6628" s="19">
        <f>SUBTOTAL(9,S6626:S6627)</f>
        <v>11186.66</v>
      </c>
      <c r="T6628" s="19">
        <f>SUBTOTAL(9,T6626:T6627)</f>
        <v>0</v>
      </c>
    </row>
    <row r="6629" spans="1:20" outlineLevel="2" x14ac:dyDescent="0.35">
      <c r="C6629" s="11" t="s">
        <v>10551</v>
      </c>
      <c r="O6629" s="18"/>
      <c r="Q6629" s="19">
        <f>SUBTOTAL(9,Q6626:Q6627)</f>
        <v>11186.66</v>
      </c>
      <c r="R6629" s="19">
        <f>SUBTOTAL(9,R6626:R6627)</f>
        <v>0</v>
      </c>
      <c r="S6629" s="19">
        <f>SUBTOTAL(9,S6626:S6627)</f>
        <v>11186.66</v>
      </c>
      <c r="T6629" s="19">
        <f>SUBTOTAL(9,T6626:T6627)</f>
        <v>0</v>
      </c>
    </row>
    <row r="6630" spans="1:20" outlineLevel="4" x14ac:dyDescent="0.35">
      <c r="A6630" s="9" t="s">
        <v>1129</v>
      </c>
      <c r="B6630" s="9" t="s">
        <v>1130</v>
      </c>
      <c r="C6630" s="12" t="s">
        <v>7538</v>
      </c>
      <c r="D6630" s="5" t="s">
        <v>7539</v>
      </c>
      <c r="E6630" s="9" t="s">
        <v>7539</v>
      </c>
      <c r="F6630" s="5" t="s">
        <v>4</v>
      </c>
      <c r="G6630" s="5" t="s">
        <v>1133</v>
      </c>
      <c r="H6630" s="5" t="s">
        <v>1135</v>
      </c>
      <c r="I6630" s="4" t="s">
        <v>1136</v>
      </c>
      <c r="J6630" s="5" t="s">
        <v>4</v>
      </c>
      <c r="K6630" s="5" t="s">
        <v>4</v>
      </c>
      <c r="L6630" s="5" t="s">
        <v>4</v>
      </c>
      <c r="M6630" s="5" t="s">
        <v>5</v>
      </c>
      <c r="N6630" s="5" t="s">
        <v>7540</v>
      </c>
      <c r="O6630" s="18">
        <v>44467</v>
      </c>
      <c r="P6630" s="5" t="s">
        <v>7</v>
      </c>
      <c r="Q6630" s="19">
        <v>2510.23</v>
      </c>
      <c r="R6630" s="19">
        <v>0</v>
      </c>
      <c r="S6630" s="19">
        <v>2510.23</v>
      </c>
      <c r="T6630" s="19">
        <v>0</v>
      </c>
    </row>
    <row r="6631" spans="1:20" outlineLevel="4" x14ac:dyDescent="0.35">
      <c r="A6631" s="9" t="s">
        <v>1129</v>
      </c>
      <c r="B6631" s="9" t="s">
        <v>1130</v>
      </c>
      <c r="C6631" s="12" t="s">
        <v>7538</v>
      </c>
      <c r="D6631" s="5" t="s">
        <v>7539</v>
      </c>
      <c r="E6631" s="9" t="s">
        <v>7539</v>
      </c>
      <c r="F6631" s="5" t="s">
        <v>4</v>
      </c>
      <c r="G6631" s="5" t="s">
        <v>1133</v>
      </c>
      <c r="H6631" s="5" t="s">
        <v>1135</v>
      </c>
      <c r="I6631" s="4" t="s">
        <v>1136</v>
      </c>
      <c r="J6631" s="5" t="s">
        <v>4</v>
      </c>
      <c r="K6631" s="5" t="s">
        <v>4</v>
      </c>
      <c r="L6631" s="5" t="s">
        <v>4</v>
      </c>
      <c r="M6631" s="5" t="s">
        <v>5</v>
      </c>
      <c r="N6631" s="5" t="s">
        <v>7541</v>
      </c>
      <c r="O6631" s="18">
        <v>44585</v>
      </c>
      <c r="P6631" s="5" t="s">
        <v>7</v>
      </c>
      <c r="Q6631" s="19">
        <v>3430.2</v>
      </c>
      <c r="R6631" s="19">
        <v>0</v>
      </c>
      <c r="S6631" s="19">
        <v>3430.2</v>
      </c>
      <c r="T6631" s="19">
        <v>0</v>
      </c>
    </row>
    <row r="6632" spans="1:20" outlineLevel="3" x14ac:dyDescent="0.35">
      <c r="H6632" s="1" t="s">
        <v>11125</v>
      </c>
      <c r="O6632" s="18"/>
      <c r="Q6632" s="19">
        <f>SUBTOTAL(9,Q6630:Q6631)</f>
        <v>5940.43</v>
      </c>
      <c r="R6632" s="19">
        <f>SUBTOTAL(9,R6630:R6631)</f>
        <v>0</v>
      </c>
      <c r="S6632" s="19">
        <f>SUBTOTAL(9,S6630:S6631)</f>
        <v>5940.43</v>
      </c>
      <c r="T6632" s="19">
        <f>SUBTOTAL(9,T6630:T6631)</f>
        <v>0</v>
      </c>
    </row>
    <row r="6633" spans="1:20" outlineLevel="2" x14ac:dyDescent="0.35">
      <c r="C6633" s="11" t="s">
        <v>10552</v>
      </c>
      <c r="O6633" s="18"/>
      <c r="Q6633" s="19">
        <f>SUBTOTAL(9,Q6630:Q6631)</f>
        <v>5940.43</v>
      </c>
      <c r="R6633" s="19">
        <f>SUBTOTAL(9,R6630:R6631)</f>
        <v>0</v>
      </c>
      <c r="S6633" s="19">
        <f>SUBTOTAL(9,S6630:S6631)</f>
        <v>5940.43</v>
      </c>
      <c r="T6633" s="19">
        <f>SUBTOTAL(9,T6630:T6631)</f>
        <v>0</v>
      </c>
    </row>
    <row r="6634" spans="1:20" outlineLevel="4" x14ac:dyDescent="0.35">
      <c r="A6634" s="9" t="s">
        <v>1129</v>
      </c>
      <c r="B6634" s="9" t="s">
        <v>1130</v>
      </c>
      <c r="C6634" s="12" t="s">
        <v>7542</v>
      </c>
      <c r="D6634" s="5" t="s">
        <v>7543</v>
      </c>
      <c r="E6634" s="9" t="s">
        <v>7543</v>
      </c>
      <c r="F6634" s="5" t="s">
        <v>4</v>
      </c>
      <c r="G6634" s="5" t="s">
        <v>1133</v>
      </c>
      <c r="H6634" s="5" t="s">
        <v>1135</v>
      </c>
      <c r="I6634" s="4" t="s">
        <v>1136</v>
      </c>
      <c r="J6634" s="5" t="s">
        <v>4</v>
      </c>
      <c r="K6634" s="5" t="s">
        <v>4</v>
      </c>
      <c r="L6634" s="5" t="s">
        <v>4</v>
      </c>
      <c r="M6634" s="5" t="s">
        <v>5</v>
      </c>
      <c r="N6634" s="5" t="s">
        <v>7544</v>
      </c>
      <c r="O6634" s="18">
        <v>44467</v>
      </c>
      <c r="P6634" s="5" t="s">
        <v>7</v>
      </c>
      <c r="Q6634" s="19">
        <v>5425.35</v>
      </c>
      <c r="R6634" s="19">
        <v>0</v>
      </c>
      <c r="S6634" s="19">
        <v>5425.35</v>
      </c>
      <c r="T6634" s="19">
        <v>0</v>
      </c>
    </row>
    <row r="6635" spans="1:20" outlineLevel="4" x14ac:dyDescent="0.35">
      <c r="A6635" s="9" t="s">
        <v>1129</v>
      </c>
      <c r="B6635" s="9" t="s">
        <v>1130</v>
      </c>
      <c r="C6635" s="12" t="s">
        <v>7542</v>
      </c>
      <c r="D6635" s="5" t="s">
        <v>7543</v>
      </c>
      <c r="E6635" s="9" t="s">
        <v>7543</v>
      </c>
      <c r="F6635" s="5" t="s">
        <v>4</v>
      </c>
      <c r="G6635" s="5" t="s">
        <v>1133</v>
      </c>
      <c r="H6635" s="5" t="s">
        <v>1135</v>
      </c>
      <c r="I6635" s="4" t="s">
        <v>1136</v>
      </c>
      <c r="J6635" s="5" t="s">
        <v>4</v>
      </c>
      <c r="K6635" s="5" t="s">
        <v>4</v>
      </c>
      <c r="L6635" s="5" t="s">
        <v>4</v>
      </c>
      <c r="M6635" s="5" t="s">
        <v>5</v>
      </c>
      <c r="N6635" s="5" t="s">
        <v>7545</v>
      </c>
      <c r="O6635" s="18">
        <v>44558</v>
      </c>
      <c r="P6635" s="5" t="s">
        <v>7</v>
      </c>
      <c r="Q6635" s="19">
        <v>7385.76</v>
      </c>
      <c r="R6635" s="19">
        <v>0</v>
      </c>
      <c r="S6635" s="19">
        <v>7385.76</v>
      </c>
      <c r="T6635" s="19">
        <v>0</v>
      </c>
    </row>
    <row r="6636" spans="1:20" outlineLevel="3" x14ac:dyDescent="0.35">
      <c r="H6636" s="1" t="s">
        <v>11125</v>
      </c>
      <c r="O6636" s="18"/>
      <c r="Q6636" s="19">
        <f>SUBTOTAL(9,Q6634:Q6635)</f>
        <v>12811.11</v>
      </c>
      <c r="R6636" s="19">
        <f>SUBTOTAL(9,R6634:R6635)</f>
        <v>0</v>
      </c>
      <c r="S6636" s="19">
        <f>SUBTOTAL(9,S6634:S6635)</f>
        <v>12811.11</v>
      </c>
      <c r="T6636" s="19">
        <f>SUBTOTAL(9,T6634:T6635)</f>
        <v>0</v>
      </c>
    </row>
    <row r="6637" spans="1:20" outlineLevel="2" x14ac:dyDescent="0.35">
      <c r="C6637" s="11" t="s">
        <v>10553</v>
      </c>
      <c r="O6637" s="18"/>
      <c r="Q6637" s="19">
        <f>SUBTOTAL(9,Q6634:Q6635)</f>
        <v>12811.11</v>
      </c>
      <c r="R6637" s="19">
        <f>SUBTOTAL(9,R6634:R6635)</f>
        <v>0</v>
      </c>
      <c r="S6637" s="19">
        <f>SUBTOTAL(9,S6634:S6635)</f>
        <v>12811.11</v>
      </c>
      <c r="T6637" s="19">
        <f>SUBTOTAL(9,T6634:T6635)</f>
        <v>0</v>
      </c>
    </row>
    <row r="6638" spans="1:20" outlineLevel="4" x14ac:dyDescent="0.35">
      <c r="A6638" s="9" t="s">
        <v>1129</v>
      </c>
      <c r="B6638" s="9" t="s">
        <v>1130</v>
      </c>
      <c r="C6638" s="12" t="s">
        <v>7546</v>
      </c>
      <c r="D6638" s="5" t="s">
        <v>7547</v>
      </c>
      <c r="E6638" s="9" t="s">
        <v>7547</v>
      </c>
      <c r="F6638" s="5" t="s">
        <v>4</v>
      </c>
      <c r="G6638" s="5" t="s">
        <v>1133</v>
      </c>
      <c r="H6638" s="5" t="s">
        <v>1135</v>
      </c>
      <c r="I6638" s="4" t="s">
        <v>1136</v>
      </c>
      <c r="J6638" s="5" t="s">
        <v>4</v>
      </c>
      <c r="K6638" s="5" t="s">
        <v>4</v>
      </c>
      <c r="L6638" s="5" t="s">
        <v>4</v>
      </c>
      <c r="M6638" s="5" t="s">
        <v>5</v>
      </c>
      <c r="N6638" s="5" t="s">
        <v>7548</v>
      </c>
      <c r="O6638" s="18">
        <v>44467</v>
      </c>
      <c r="P6638" s="5" t="s">
        <v>7</v>
      </c>
      <c r="Q6638" s="19">
        <v>10761.91</v>
      </c>
      <c r="R6638" s="19">
        <v>0</v>
      </c>
      <c r="S6638" s="19">
        <v>10761.91</v>
      </c>
      <c r="T6638" s="19">
        <v>0</v>
      </c>
    </row>
    <row r="6639" spans="1:20" outlineLevel="4" x14ac:dyDescent="0.35">
      <c r="A6639" s="9" t="s">
        <v>1129</v>
      </c>
      <c r="B6639" s="9" t="s">
        <v>1130</v>
      </c>
      <c r="C6639" s="12" t="s">
        <v>7546</v>
      </c>
      <c r="D6639" s="5" t="s">
        <v>7547</v>
      </c>
      <c r="E6639" s="9" t="s">
        <v>7547</v>
      </c>
      <c r="F6639" s="5" t="s">
        <v>4</v>
      </c>
      <c r="G6639" s="5" t="s">
        <v>1133</v>
      </c>
      <c r="H6639" s="5" t="s">
        <v>1135</v>
      </c>
      <c r="I6639" s="4" t="s">
        <v>1136</v>
      </c>
      <c r="J6639" s="5" t="s">
        <v>4</v>
      </c>
      <c r="K6639" s="5" t="s">
        <v>4</v>
      </c>
      <c r="L6639" s="5" t="s">
        <v>4</v>
      </c>
      <c r="M6639" s="5" t="s">
        <v>5</v>
      </c>
      <c r="N6639" s="5" t="s">
        <v>7549</v>
      </c>
      <c r="O6639" s="18">
        <v>44558</v>
      </c>
      <c r="P6639" s="5" t="s">
        <v>7</v>
      </c>
      <c r="Q6639" s="19">
        <v>14300.83</v>
      </c>
      <c r="R6639" s="19">
        <v>0</v>
      </c>
      <c r="S6639" s="19">
        <v>14300.83</v>
      </c>
      <c r="T6639" s="19">
        <v>0</v>
      </c>
    </row>
    <row r="6640" spans="1:20" outlineLevel="3" x14ac:dyDescent="0.35">
      <c r="H6640" s="1" t="s">
        <v>11125</v>
      </c>
      <c r="O6640" s="18"/>
      <c r="Q6640" s="19">
        <f>SUBTOTAL(9,Q6638:Q6639)</f>
        <v>25062.739999999998</v>
      </c>
      <c r="R6640" s="19">
        <f>SUBTOTAL(9,R6638:R6639)</f>
        <v>0</v>
      </c>
      <c r="S6640" s="19">
        <f>SUBTOTAL(9,S6638:S6639)</f>
        <v>25062.739999999998</v>
      </c>
      <c r="T6640" s="19">
        <f>SUBTOTAL(9,T6638:T6639)</f>
        <v>0</v>
      </c>
    </row>
    <row r="6641" spans="1:20" outlineLevel="2" x14ac:dyDescent="0.35">
      <c r="C6641" s="11" t="s">
        <v>10554</v>
      </c>
      <c r="O6641" s="18"/>
      <c r="Q6641" s="19">
        <f>SUBTOTAL(9,Q6638:Q6639)</f>
        <v>25062.739999999998</v>
      </c>
      <c r="R6641" s="19">
        <f>SUBTOTAL(9,R6638:R6639)</f>
        <v>0</v>
      </c>
      <c r="S6641" s="19">
        <f>SUBTOTAL(9,S6638:S6639)</f>
        <v>25062.739999999998</v>
      </c>
      <c r="T6641" s="19">
        <f>SUBTOTAL(9,T6638:T6639)</f>
        <v>0</v>
      </c>
    </row>
    <row r="6642" spans="1:20" outlineLevel="4" x14ac:dyDescent="0.35">
      <c r="A6642" s="9" t="s">
        <v>1129</v>
      </c>
      <c r="B6642" s="9" t="s">
        <v>1130</v>
      </c>
      <c r="C6642" s="12" t="s">
        <v>7550</v>
      </c>
      <c r="D6642" s="5" t="s">
        <v>7551</v>
      </c>
      <c r="E6642" s="9" t="s">
        <v>7551</v>
      </c>
      <c r="F6642" s="5" t="s">
        <v>4</v>
      </c>
      <c r="G6642" s="5" t="s">
        <v>1133</v>
      </c>
      <c r="H6642" s="5" t="s">
        <v>1135</v>
      </c>
      <c r="I6642" s="4" t="s">
        <v>1136</v>
      </c>
      <c r="J6642" s="5" t="s">
        <v>4</v>
      </c>
      <c r="K6642" s="5" t="s">
        <v>4</v>
      </c>
      <c r="L6642" s="5" t="s">
        <v>4</v>
      </c>
      <c r="M6642" s="5" t="s">
        <v>5</v>
      </c>
      <c r="N6642" s="5" t="s">
        <v>7552</v>
      </c>
      <c r="O6642" s="18">
        <v>44502</v>
      </c>
      <c r="P6642" s="5" t="s">
        <v>7</v>
      </c>
      <c r="Q6642" s="19">
        <v>4194.09</v>
      </c>
      <c r="R6642" s="19">
        <v>0</v>
      </c>
      <c r="S6642" s="19">
        <v>4194.09</v>
      </c>
      <c r="T6642" s="19">
        <v>0</v>
      </c>
    </row>
    <row r="6643" spans="1:20" outlineLevel="4" x14ac:dyDescent="0.35">
      <c r="A6643" s="9" t="s">
        <v>1129</v>
      </c>
      <c r="B6643" s="9" t="s">
        <v>1130</v>
      </c>
      <c r="C6643" s="12" t="s">
        <v>7550</v>
      </c>
      <c r="D6643" s="5" t="s">
        <v>7551</v>
      </c>
      <c r="E6643" s="9" t="s">
        <v>7551</v>
      </c>
      <c r="F6643" s="5" t="s">
        <v>4</v>
      </c>
      <c r="G6643" s="5" t="s">
        <v>1133</v>
      </c>
      <c r="H6643" s="5" t="s">
        <v>1135</v>
      </c>
      <c r="I6643" s="4" t="s">
        <v>1136</v>
      </c>
      <c r="J6643" s="5" t="s">
        <v>4</v>
      </c>
      <c r="K6643" s="5" t="s">
        <v>4</v>
      </c>
      <c r="L6643" s="5" t="s">
        <v>4</v>
      </c>
      <c r="M6643" s="5" t="s">
        <v>5</v>
      </c>
      <c r="N6643" s="5" t="s">
        <v>7553</v>
      </c>
      <c r="O6643" s="18">
        <v>44558</v>
      </c>
      <c r="P6643" s="5" t="s">
        <v>7</v>
      </c>
      <c r="Q6643" s="19">
        <v>5547.24</v>
      </c>
      <c r="R6643" s="19">
        <v>0</v>
      </c>
      <c r="S6643" s="19">
        <v>5547.24</v>
      </c>
      <c r="T6643" s="19">
        <v>0</v>
      </c>
    </row>
    <row r="6644" spans="1:20" outlineLevel="3" x14ac:dyDescent="0.35">
      <c r="H6644" s="1" t="s">
        <v>11125</v>
      </c>
      <c r="O6644" s="18"/>
      <c r="Q6644" s="19">
        <f>SUBTOTAL(9,Q6642:Q6643)</f>
        <v>9741.33</v>
      </c>
      <c r="R6644" s="19">
        <f>SUBTOTAL(9,R6642:R6643)</f>
        <v>0</v>
      </c>
      <c r="S6644" s="19">
        <f>SUBTOTAL(9,S6642:S6643)</f>
        <v>9741.33</v>
      </c>
      <c r="T6644" s="19">
        <f>SUBTOTAL(9,T6642:T6643)</f>
        <v>0</v>
      </c>
    </row>
    <row r="6645" spans="1:20" outlineLevel="2" x14ac:dyDescent="0.35">
      <c r="C6645" s="11" t="s">
        <v>10555</v>
      </c>
      <c r="O6645" s="18"/>
      <c r="Q6645" s="19">
        <f>SUBTOTAL(9,Q6642:Q6643)</f>
        <v>9741.33</v>
      </c>
      <c r="R6645" s="19">
        <f>SUBTOTAL(9,R6642:R6643)</f>
        <v>0</v>
      </c>
      <c r="S6645" s="19">
        <f>SUBTOTAL(9,S6642:S6643)</f>
        <v>9741.33</v>
      </c>
      <c r="T6645" s="19">
        <f>SUBTOTAL(9,T6642:T6643)</f>
        <v>0</v>
      </c>
    </row>
    <row r="6646" spans="1:20" outlineLevel="4" x14ac:dyDescent="0.35">
      <c r="A6646" s="9" t="s">
        <v>1129</v>
      </c>
      <c r="B6646" s="9" t="s">
        <v>1130</v>
      </c>
      <c r="C6646" s="12" t="s">
        <v>7554</v>
      </c>
      <c r="D6646" s="5" t="s">
        <v>7555</v>
      </c>
      <c r="E6646" s="9" t="s">
        <v>7555</v>
      </c>
      <c r="F6646" s="5" t="s">
        <v>4</v>
      </c>
      <c r="G6646" s="5" t="s">
        <v>1133</v>
      </c>
      <c r="H6646" s="5" t="s">
        <v>1135</v>
      </c>
      <c r="I6646" s="4" t="s">
        <v>1136</v>
      </c>
      <c r="J6646" s="5" t="s">
        <v>4</v>
      </c>
      <c r="K6646" s="5" t="s">
        <v>4</v>
      </c>
      <c r="L6646" s="5" t="s">
        <v>4</v>
      </c>
      <c r="M6646" s="5" t="s">
        <v>5</v>
      </c>
      <c r="N6646" s="5" t="s">
        <v>7556</v>
      </c>
      <c r="O6646" s="18">
        <v>44467</v>
      </c>
      <c r="P6646" s="5" t="s">
        <v>7</v>
      </c>
      <c r="Q6646" s="19">
        <v>25523.75</v>
      </c>
      <c r="R6646" s="19">
        <v>0</v>
      </c>
      <c r="S6646" s="19">
        <v>25523.75</v>
      </c>
      <c r="T6646" s="19">
        <v>0</v>
      </c>
    </row>
    <row r="6647" spans="1:20" outlineLevel="4" x14ac:dyDescent="0.35">
      <c r="A6647" s="9" t="s">
        <v>1129</v>
      </c>
      <c r="B6647" s="9" t="s">
        <v>1130</v>
      </c>
      <c r="C6647" s="12" t="s">
        <v>7554</v>
      </c>
      <c r="D6647" s="5" t="s">
        <v>7555</v>
      </c>
      <c r="E6647" s="9" t="s">
        <v>7555</v>
      </c>
      <c r="F6647" s="5" t="s">
        <v>4</v>
      </c>
      <c r="G6647" s="5" t="s">
        <v>1133</v>
      </c>
      <c r="H6647" s="5" t="s">
        <v>1135</v>
      </c>
      <c r="I6647" s="4" t="s">
        <v>1136</v>
      </c>
      <c r="J6647" s="5" t="s">
        <v>4</v>
      </c>
      <c r="K6647" s="5" t="s">
        <v>4</v>
      </c>
      <c r="L6647" s="5" t="s">
        <v>4</v>
      </c>
      <c r="M6647" s="5" t="s">
        <v>5</v>
      </c>
      <c r="N6647" s="5" t="s">
        <v>7557</v>
      </c>
      <c r="O6647" s="18">
        <v>44558</v>
      </c>
      <c r="P6647" s="5" t="s">
        <v>7</v>
      </c>
      <c r="Q6647" s="19">
        <v>34041.480000000003</v>
      </c>
      <c r="R6647" s="19">
        <v>0</v>
      </c>
      <c r="S6647" s="19">
        <v>34041.480000000003</v>
      </c>
      <c r="T6647" s="19">
        <v>0</v>
      </c>
    </row>
    <row r="6648" spans="1:20" outlineLevel="3" x14ac:dyDescent="0.35">
      <c r="H6648" s="1" t="s">
        <v>11125</v>
      </c>
      <c r="O6648" s="18"/>
      <c r="Q6648" s="19">
        <f>SUBTOTAL(9,Q6646:Q6647)</f>
        <v>59565.23</v>
      </c>
      <c r="R6648" s="19">
        <f>SUBTOTAL(9,R6646:R6647)</f>
        <v>0</v>
      </c>
      <c r="S6648" s="19">
        <f>SUBTOTAL(9,S6646:S6647)</f>
        <v>59565.23</v>
      </c>
      <c r="T6648" s="19">
        <f>SUBTOTAL(9,T6646:T6647)</f>
        <v>0</v>
      </c>
    </row>
    <row r="6649" spans="1:20" outlineLevel="2" x14ac:dyDescent="0.35">
      <c r="C6649" s="11" t="s">
        <v>10556</v>
      </c>
      <c r="O6649" s="18"/>
      <c r="Q6649" s="19">
        <f>SUBTOTAL(9,Q6646:Q6647)</f>
        <v>59565.23</v>
      </c>
      <c r="R6649" s="19">
        <f>SUBTOTAL(9,R6646:R6647)</f>
        <v>0</v>
      </c>
      <c r="S6649" s="19">
        <f>SUBTOTAL(9,S6646:S6647)</f>
        <v>59565.23</v>
      </c>
      <c r="T6649" s="19">
        <f>SUBTOTAL(9,T6646:T6647)</f>
        <v>0</v>
      </c>
    </row>
    <row r="6650" spans="1:20" outlineLevel="4" x14ac:dyDescent="0.35">
      <c r="A6650" s="9" t="s">
        <v>1129</v>
      </c>
      <c r="B6650" s="9" t="s">
        <v>1130</v>
      </c>
      <c r="C6650" s="12" t="s">
        <v>7558</v>
      </c>
      <c r="D6650" s="5" t="s">
        <v>7559</v>
      </c>
      <c r="E6650" s="9" t="s">
        <v>7559</v>
      </c>
      <c r="F6650" s="5" t="s">
        <v>4</v>
      </c>
      <c r="G6650" s="5" t="s">
        <v>1133</v>
      </c>
      <c r="H6650" s="5" t="s">
        <v>1135</v>
      </c>
      <c r="I6650" s="4" t="s">
        <v>1136</v>
      </c>
      <c r="J6650" s="5" t="s">
        <v>4</v>
      </c>
      <c r="K6650" s="5" t="s">
        <v>4</v>
      </c>
      <c r="L6650" s="5" t="s">
        <v>4</v>
      </c>
      <c r="M6650" s="5" t="s">
        <v>5</v>
      </c>
      <c r="N6650" s="5" t="s">
        <v>7560</v>
      </c>
      <c r="O6650" s="18">
        <v>44467</v>
      </c>
      <c r="P6650" s="5" t="s">
        <v>7</v>
      </c>
      <c r="Q6650" s="19">
        <v>33770.839999999997</v>
      </c>
      <c r="R6650" s="19">
        <v>0</v>
      </c>
      <c r="S6650" s="19">
        <v>33770.839999999997</v>
      </c>
      <c r="T6650" s="19">
        <v>0</v>
      </c>
    </row>
    <row r="6651" spans="1:20" outlineLevel="4" x14ac:dyDescent="0.35">
      <c r="A6651" s="9" t="s">
        <v>1129</v>
      </c>
      <c r="B6651" s="9" t="s">
        <v>1130</v>
      </c>
      <c r="C6651" s="12" t="s">
        <v>7558</v>
      </c>
      <c r="D6651" s="5" t="s">
        <v>7559</v>
      </c>
      <c r="E6651" s="9" t="s">
        <v>7559</v>
      </c>
      <c r="F6651" s="5" t="s">
        <v>4</v>
      </c>
      <c r="G6651" s="5" t="s">
        <v>1133</v>
      </c>
      <c r="H6651" s="5" t="s">
        <v>1135</v>
      </c>
      <c r="I6651" s="4" t="s">
        <v>1136</v>
      </c>
      <c r="J6651" s="5" t="s">
        <v>4</v>
      </c>
      <c r="K6651" s="5" t="s">
        <v>4</v>
      </c>
      <c r="L6651" s="5" t="s">
        <v>4</v>
      </c>
      <c r="M6651" s="5" t="s">
        <v>5</v>
      </c>
      <c r="N6651" s="5" t="s">
        <v>7561</v>
      </c>
      <c r="O6651" s="18">
        <v>44558</v>
      </c>
      <c r="P6651" s="5" t="s">
        <v>7</v>
      </c>
      <c r="Q6651" s="19">
        <v>47959.1</v>
      </c>
      <c r="R6651" s="19">
        <v>0</v>
      </c>
      <c r="S6651" s="19">
        <v>47959.1</v>
      </c>
      <c r="T6651" s="19">
        <v>0</v>
      </c>
    </row>
    <row r="6652" spans="1:20" outlineLevel="3" x14ac:dyDescent="0.35">
      <c r="H6652" s="1" t="s">
        <v>11125</v>
      </c>
      <c r="O6652" s="18"/>
      <c r="Q6652" s="19">
        <f>SUBTOTAL(9,Q6650:Q6651)</f>
        <v>81729.94</v>
      </c>
      <c r="R6652" s="19">
        <f>SUBTOTAL(9,R6650:R6651)</f>
        <v>0</v>
      </c>
      <c r="S6652" s="19">
        <f>SUBTOTAL(9,S6650:S6651)</f>
        <v>81729.94</v>
      </c>
      <c r="T6652" s="19">
        <f>SUBTOTAL(9,T6650:T6651)</f>
        <v>0</v>
      </c>
    </row>
    <row r="6653" spans="1:20" outlineLevel="2" x14ac:dyDescent="0.35">
      <c r="C6653" s="11" t="s">
        <v>10557</v>
      </c>
      <c r="O6653" s="18"/>
      <c r="Q6653" s="19">
        <f>SUBTOTAL(9,Q6650:Q6651)</f>
        <v>81729.94</v>
      </c>
      <c r="R6653" s="19">
        <f>SUBTOTAL(9,R6650:R6651)</f>
        <v>0</v>
      </c>
      <c r="S6653" s="19">
        <f>SUBTOTAL(9,S6650:S6651)</f>
        <v>81729.94</v>
      </c>
      <c r="T6653" s="19">
        <f>SUBTOTAL(9,T6650:T6651)</f>
        <v>0</v>
      </c>
    </row>
    <row r="6654" spans="1:20" outlineLevel="4" x14ac:dyDescent="0.35">
      <c r="A6654" s="9" t="s">
        <v>1129</v>
      </c>
      <c r="B6654" s="9" t="s">
        <v>1130</v>
      </c>
      <c r="C6654" s="12" t="s">
        <v>7562</v>
      </c>
      <c r="D6654" s="5" t="s">
        <v>7563</v>
      </c>
      <c r="E6654" s="9" t="s">
        <v>7563</v>
      </c>
      <c r="F6654" s="5" t="s">
        <v>4</v>
      </c>
      <c r="G6654" s="5" t="s">
        <v>1133</v>
      </c>
      <c r="H6654" s="5" t="s">
        <v>1135</v>
      </c>
      <c r="I6654" s="4" t="s">
        <v>1136</v>
      </c>
      <c r="J6654" s="5" t="s">
        <v>4</v>
      </c>
      <c r="K6654" s="5" t="s">
        <v>4</v>
      </c>
      <c r="L6654" s="5" t="s">
        <v>4</v>
      </c>
      <c r="M6654" s="5" t="s">
        <v>5</v>
      </c>
      <c r="N6654" s="5" t="s">
        <v>7564</v>
      </c>
      <c r="O6654" s="18">
        <v>44467</v>
      </c>
      <c r="P6654" s="5" t="s">
        <v>7</v>
      </c>
      <c r="Q6654" s="19">
        <v>59128.91</v>
      </c>
      <c r="R6654" s="19">
        <v>0</v>
      </c>
      <c r="S6654" s="19">
        <v>59128.91</v>
      </c>
      <c r="T6654" s="19">
        <v>0</v>
      </c>
    </row>
    <row r="6655" spans="1:20" outlineLevel="4" x14ac:dyDescent="0.35">
      <c r="A6655" s="9" t="s">
        <v>1129</v>
      </c>
      <c r="B6655" s="9" t="s">
        <v>1130</v>
      </c>
      <c r="C6655" s="12" t="s">
        <v>7562</v>
      </c>
      <c r="D6655" s="5" t="s">
        <v>7563</v>
      </c>
      <c r="E6655" s="9" t="s">
        <v>7563</v>
      </c>
      <c r="F6655" s="5" t="s">
        <v>4</v>
      </c>
      <c r="G6655" s="5" t="s">
        <v>1133</v>
      </c>
      <c r="H6655" s="5" t="s">
        <v>1135</v>
      </c>
      <c r="I6655" s="4" t="s">
        <v>1136</v>
      </c>
      <c r="J6655" s="5" t="s">
        <v>4</v>
      </c>
      <c r="K6655" s="5" t="s">
        <v>4</v>
      </c>
      <c r="L6655" s="5" t="s">
        <v>4</v>
      </c>
      <c r="M6655" s="5" t="s">
        <v>5</v>
      </c>
      <c r="N6655" s="5" t="s">
        <v>7565</v>
      </c>
      <c r="O6655" s="18">
        <v>44558</v>
      </c>
      <c r="P6655" s="5" t="s">
        <v>7</v>
      </c>
      <c r="Q6655" s="19">
        <v>80367.39</v>
      </c>
      <c r="R6655" s="19">
        <v>0</v>
      </c>
      <c r="S6655" s="19">
        <v>80367.39</v>
      </c>
      <c r="T6655" s="19">
        <v>0</v>
      </c>
    </row>
    <row r="6656" spans="1:20" outlineLevel="3" x14ac:dyDescent="0.35">
      <c r="H6656" s="1" t="s">
        <v>11125</v>
      </c>
      <c r="O6656" s="18"/>
      <c r="Q6656" s="19">
        <f>SUBTOTAL(9,Q6654:Q6655)</f>
        <v>139496.29999999999</v>
      </c>
      <c r="R6656" s="19">
        <f>SUBTOTAL(9,R6654:R6655)</f>
        <v>0</v>
      </c>
      <c r="S6656" s="19">
        <f>SUBTOTAL(9,S6654:S6655)</f>
        <v>139496.29999999999</v>
      </c>
      <c r="T6656" s="19">
        <f>SUBTOTAL(9,T6654:T6655)</f>
        <v>0</v>
      </c>
    </row>
    <row r="6657" spans="1:20" outlineLevel="4" x14ac:dyDescent="0.35">
      <c r="A6657" s="9" t="s">
        <v>74</v>
      </c>
      <c r="B6657" s="9" t="s">
        <v>75</v>
      </c>
      <c r="C6657" s="12" t="s">
        <v>7562</v>
      </c>
      <c r="D6657" s="5" t="s">
        <v>7566</v>
      </c>
      <c r="E6657" s="9" t="s">
        <v>7566</v>
      </c>
      <c r="F6657" s="5" t="s">
        <v>4</v>
      </c>
      <c r="G6657" s="5" t="s">
        <v>729</v>
      </c>
      <c r="H6657" s="5" t="s">
        <v>7568</v>
      </c>
      <c r="I6657" s="4" t="s">
        <v>7569</v>
      </c>
      <c r="J6657" s="5" t="s">
        <v>4</v>
      </c>
      <c r="K6657" s="5" t="s">
        <v>4</v>
      </c>
      <c r="L6657" s="5" t="s">
        <v>4</v>
      </c>
      <c r="M6657" s="5" t="s">
        <v>5</v>
      </c>
      <c r="N6657" s="5" t="s">
        <v>7567</v>
      </c>
      <c r="O6657" s="18">
        <v>44435</v>
      </c>
      <c r="P6657" s="5" t="s">
        <v>7</v>
      </c>
      <c r="Q6657" s="19">
        <v>6464.5</v>
      </c>
      <c r="R6657" s="19">
        <v>0</v>
      </c>
      <c r="S6657" s="19">
        <v>6464.5</v>
      </c>
      <c r="T6657" s="19">
        <v>0</v>
      </c>
    </row>
    <row r="6658" spans="1:20" outlineLevel="4" x14ac:dyDescent="0.35">
      <c r="A6658" s="9" t="s">
        <v>74</v>
      </c>
      <c r="B6658" s="9" t="s">
        <v>75</v>
      </c>
      <c r="C6658" s="12" t="s">
        <v>7562</v>
      </c>
      <c r="D6658" s="5" t="s">
        <v>7566</v>
      </c>
      <c r="E6658" s="9" t="s">
        <v>7566</v>
      </c>
      <c r="F6658" s="5" t="s">
        <v>4</v>
      </c>
      <c r="G6658" s="5" t="s">
        <v>729</v>
      </c>
      <c r="H6658" s="5" t="s">
        <v>7568</v>
      </c>
      <c r="I6658" s="4" t="s">
        <v>7569</v>
      </c>
      <c r="J6658" s="5" t="s">
        <v>4</v>
      </c>
      <c r="K6658" s="5" t="s">
        <v>4</v>
      </c>
      <c r="L6658" s="5" t="s">
        <v>4</v>
      </c>
      <c r="M6658" s="5" t="s">
        <v>5</v>
      </c>
      <c r="N6658" s="5" t="s">
        <v>7570</v>
      </c>
      <c r="O6658" s="18">
        <v>44602</v>
      </c>
      <c r="P6658" s="5" t="s">
        <v>7</v>
      </c>
      <c r="Q6658" s="19">
        <v>2931.2</v>
      </c>
      <c r="R6658" s="19">
        <v>0</v>
      </c>
      <c r="S6658" s="19">
        <v>2931.2</v>
      </c>
      <c r="T6658" s="19">
        <v>0</v>
      </c>
    </row>
    <row r="6659" spans="1:20" outlineLevel="4" x14ac:dyDescent="0.35">
      <c r="A6659" s="9" t="s">
        <v>74</v>
      </c>
      <c r="B6659" s="9" t="s">
        <v>75</v>
      </c>
      <c r="C6659" s="12" t="s">
        <v>7562</v>
      </c>
      <c r="D6659" s="5" t="s">
        <v>7566</v>
      </c>
      <c r="E6659" s="9" t="s">
        <v>7566</v>
      </c>
      <c r="F6659" s="5" t="s">
        <v>4</v>
      </c>
      <c r="G6659" s="5" t="s">
        <v>729</v>
      </c>
      <c r="H6659" s="5" t="s">
        <v>7568</v>
      </c>
      <c r="I6659" s="4" t="s">
        <v>7569</v>
      </c>
      <c r="J6659" s="5" t="s">
        <v>4</v>
      </c>
      <c r="K6659" s="5" t="s">
        <v>4</v>
      </c>
      <c r="L6659" s="5" t="s">
        <v>4</v>
      </c>
      <c r="M6659" s="5" t="s">
        <v>5</v>
      </c>
      <c r="N6659" s="5" t="s">
        <v>7571</v>
      </c>
      <c r="O6659" s="18">
        <v>44620</v>
      </c>
      <c r="P6659" s="5" t="s">
        <v>7</v>
      </c>
      <c r="Q6659" s="19">
        <v>451.7</v>
      </c>
      <c r="R6659" s="19">
        <v>0</v>
      </c>
      <c r="S6659" s="19">
        <v>451.7</v>
      </c>
      <c r="T6659" s="19">
        <v>0</v>
      </c>
    </row>
    <row r="6660" spans="1:20" outlineLevel="4" x14ac:dyDescent="0.35">
      <c r="A6660" s="9" t="s">
        <v>74</v>
      </c>
      <c r="B6660" s="9" t="s">
        <v>75</v>
      </c>
      <c r="C6660" s="12" t="s">
        <v>7562</v>
      </c>
      <c r="D6660" s="5" t="s">
        <v>7566</v>
      </c>
      <c r="E6660" s="9" t="s">
        <v>7566</v>
      </c>
      <c r="F6660" s="5" t="s">
        <v>4</v>
      </c>
      <c r="G6660" s="5" t="s">
        <v>729</v>
      </c>
      <c r="H6660" s="5" t="s">
        <v>7568</v>
      </c>
      <c r="I6660" s="4" t="s">
        <v>7569</v>
      </c>
      <c r="J6660" s="5" t="s">
        <v>4</v>
      </c>
      <c r="K6660" s="5" t="s">
        <v>4</v>
      </c>
      <c r="L6660" s="5" t="s">
        <v>4</v>
      </c>
      <c r="M6660" s="5" t="s">
        <v>5</v>
      </c>
      <c r="N6660" s="5" t="s">
        <v>7572</v>
      </c>
      <c r="O6660" s="18">
        <v>44630</v>
      </c>
      <c r="P6660" s="5" t="s">
        <v>7</v>
      </c>
      <c r="Q6660" s="19">
        <v>1811.2</v>
      </c>
      <c r="R6660" s="19">
        <v>0</v>
      </c>
      <c r="S6660" s="19">
        <v>1811.2</v>
      </c>
      <c r="T6660" s="19">
        <v>0</v>
      </c>
    </row>
    <row r="6661" spans="1:20" outlineLevel="4" x14ac:dyDescent="0.35">
      <c r="A6661" s="9" t="s">
        <v>74</v>
      </c>
      <c r="B6661" s="9" t="s">
        <v>75</v>
      </c>
      <c r="C6661" s="12" t="s">
        <v>7562</v>
      </c>
      <c r="D6661" s="5" t="s">
        <v>7566</v>
      </c>
      <c r="E6661" s="9" t="s">
        <v>7566</v>
      </c>
      <c r="F6661" s="5" t="s">
        <v>4</v>
      </c>
      <c r="G6661" s="5" t="s">
        <v>729</v>
      </c>
      <c r="H6661" s="5" t="s">
        <v>7568</v>
      </c>
      <c r="I6661" s="4" t="s">
        <v>7569</v>
      </c>
      <c r="J6661" s="5" t="s">
        <v>4</v>
      </c>
      <c r="K6661" s="5" t="s">
        <v>4</v>
      </c>
      <c r="L6661" s="5" t="s">
        <v>4</v>
      </c>
      <c r="M6661" s="5" t="s">
        <v>5</v>
      </c>
      <c r="N6661" s="5" t="s">
        <v>7573</v>
      </c>
      <c r="O6661" s="18">
        <v>44736</v>
      </c>
      <c r="P6661" s="5" t="s">
        <v>7</v>
      </c>
      <c r="Q6661" s="19">
        <v>1656</v>
      </c>
      <c r="R6661" s="19">
        <v>0</v>
      </c>
      <c r="S6661" s="19">
        <v>1656</v>
      </c>
      <c r="T6661" s="19">
        <v>0</v>
      </c>
    </row>
    <row r="6662" spans="1:20" outlineLevel="4" x14ac:dyDescent="0.35">
      <c r="A6662" s="9" t="s">
        <v>74</v>
      </c>
      <c r="B6662" s="9" t="s">
        <v>75</v>
      </c>
      <c r="C6662" s="12" t="s">
        <v>7562</v>
      </c>
      <c r="D6662" s="5" t="s">
        <v>7566</v>
      </c>
      <c r="E6662" s="9" t="s">
        <v>7566</v>
      </c>
      <c r="F6662" s="5" t="s">
        <v>77</v>
      </c>
      <c r="G6662" s="5" t="s">
        <v>4</v>
      </c>
      <c r="H6662" s="5" t="s">
        <v>7568</v>
      </c>
      <c r="I6662" s="4" t="s">
        <v>7569</v>
      </c>
      <c r="J6662" s="5" t="s">
        <v>4</v>
      </c>
      <c r="K6662" s="5" t="s">
        <v>4</v>
      </c>
      <c r="L6662" s="5" t="s">
        <v>4</v>
      </c>
      <c r="M6662" s="5" t="s">
        <v>5</v>
      </c>
      <c r="N6662" s="5" t="s">
        <v>7567</v>
      </c>
      <c r="O6662" s="18">
        <v>44435</v>
      </c>
      <c r="P6662" s="5" t="s">
        <v>7</v>
      </c>
      <c r="Q6662" s="19">
        <v>58180.5</v>
      </c>
      <c r="R6662" s="19">
        <v>58180.5</v>
      </c>
      <c r="S6662" s="19">
        <v>0</v>
      </c>
      <c r="T6662" s="19">
        <v>0</v>
      </c>
    </row>
    <row r="6663" spans="1:20" outlineLevel="4" x14ac:dyDescent="0.35">
      <c r="A6663" s="9" t="s">
        <v>74</v>
      </c>
      <c r="B6663" s="9" t="s">
        <v>75</v>
      </c>
      <c r="C6663" s="12" t="s">
        <v>7562</v>
      </c>
      <c r="D6663" s="5" t="s">
        <v>7566</v>
      </c>
      <c r="E6663" s="9" t="s">
        <v>7566</v>
      </c>
      <c r="F6663" s="5" t="s">
        <v>77</v>
      </c>
      <c r="G6663" s="5" t="s">
        <v>4</v>
      </c>
      <c r="H6663" s="5" t="s">
        <v>7568</v>
      </c>
      <c r="I6663" s="4" t="s">
        <v>7569</v>
      </c>
      <c r="J6663" s="5" t="s">
        <v>4</v>
      </c>
      <c r="K6663" s="5" t="s">
        <v>4</v>
      </c>
      <c r="L6663" s="5" t="s">
        <v>4</v>
      </c>
      <c r="M6663" s="5" t="s">
        <v>5</v>
      </c>
      <c r="N6663" s="5" t="s">
        <v>7570</v>
      </c>
      <c r="O6663" s="18">
        <v>44602</v>
      </c>
      <c r="P6663" s="5" t="s">
        <v>7</v>
      </c>
      <c r="Q6663" s="19">
        <v>26380.799999999999</v>
      </c>
      <c r="R6663" s="19">
        <v>26380.799999999999</v>
      </c>
      <c r="S6663" s="19">
        <v>0</v>
      </c>
      <c r="T6663" s="19">
        <v>0</v>
      </c>
    </row>
    <row r="6664" spans="1:20" outlineLevel="4" x14ac:dyDescent="0.35">
      <c r="A6664" s="9" t="s">
        <v>74</v>
      </c>
      <c r="B6664" s="9" t="s">
        <v>75</v>
      </c>
      <c r="C6664" s="12" t="s">
        <v>7562</v>
      </c>
      <c r="D6664" s="5" t="s">
        <v>7566</v>
      </c>
      <c r="E6664" s="9" t="s">
        <v>7566</v>
      </c>
      <c r="F6664" s="5" t="s">
        <v>77</v>
      </c>
      <c r="G6664" s="5" t="s">
        <v>4</v>
      </c>
      <c r="H6664" s="5" t="s">
        <v>7568</v>
      </c>
      <c r="I6664" s="4" t="s">
        <v>7569</v>
      </c>
      <c r="J6664" s="5" t="s">
        <v>4</v>
      </c>
      <c r="K6664" s="5" t="s">
        <v>4</v>
      </c>
      <c r="L6664" s="5" t="s">
        <v>4</v>
      </c>
      <c r="M6664" s="5" t="s">
        <v>5</v>
      </c>
      <c r="N6664" s="5" t="s">
        <v>7571</v>
      </c>
      <c r="O6664" s="18">
        <v>44620</v>
      </c>
      <c r="P6664" s="5" t="s">
        <v>7</v>
      </c>
      <c r="Q6664" s="19">
        <v>4065.3</v>
      </c>
      <c r="R6664" s="19">
        <v>4065.3</v>
      </c>
      <c r="S6664" s="19">
        <v>0</v>
      </c>
      <c r="T6664" s="19">
        <v>0</v>
      </c>
    </row>
    <row r="6665" spans="1:20" outlineLevel="4" x14ac:dyDescent="0.35">
      <c r="A6665" s="9" t="s">
        <v>74</v>
      </c>
      <c r="B6665" s="9" t="s">
        <v>75</v>
      </c>
      <c r="C6665" s="12" t="s">
        <v>7562</v>
      </c>
      <c r="D6665" s="5" t="s">
        <v>7566</v>
      </c>
      <c r="E6665" s="9" t="s">
        <v>7566</v>
      </c>
      <c r="F6665" s="5" t="s">
        <v>77</v>
      </c>
      <c r="G6665" s="5" t="s">
        <v>4</v>
      </c>
      <c r="H6665" s="5" t="s">
        <v>7568</v>
      </c>
      <c r="I6665" s="4" t="s">
        <v>7569</v>
      </c>
      <c r="J6665" s="5" t="s">
        <v>4</v>
      </c>
      <c r="K6665" s="5" t="s">
        <v>4</v>
      </c>
      <c r="L6665" s="5" t="s">
        <v>4</v>
      </c>
      <c r="M6665" s="5" t="s">
        <v>5</v>
      </c>
      <c r="N6665" s="5" t="s">
        <v>7572</v>
      </c>
      <c r="O6665" s="18">
        <v>44630</v>
      </c>
      <c r="P6665" s="5" t="s">
        <v>7</v>
      </c>
      <c r="Q6665" s="19">
        <v>16300.8</v>
      </c>
      <c r="R6665" s="19">
        <v>16300.8</v>
      </c>
      <c r="S6665" s="19">
        <v>0</v>
      </c>
      <c r="T6665" s="19">
        <v>0</v>
      </c>
    </row>
    <row r="6666" spans="1:20" outlineLevel="4" x14ac:dyDescent="0.35">
      <c r="A6666" s="9" t="s">
        <v>74</v>
      </c>
      <c r="B6666" s="9" t="s">
        <v>75</v>
      </c>
      <c r="C6666" s="12" t="s">
        <v>7562</v>
      </c>
      <c r="D6666" s="5" t="s">
        <v>7566</v>
      </c>
      <c r="E6666" s="9" t="s">
        <v>7566</v>
      </c>
      <c r="F6666" s="5" t="s">
        <v>77</v>
      </c>
      <c r="G6666" s="5" t="s">
        <v>4</v>
      </c>
      <c r="H6666" s="5" t="s">
        <v>7568</v>
      </c>
      <c r="I6666" s="4" t="s">
        <v>7569</v>
      </c>
      <c r="J6666" s="5" t="s">
        <v>4</v>
      </c>
      <c r="K6666" s="5" t="s">
        <v>4</v>
      </c>
      <c r="L6666" s="5" t="s">
        <v>4</v>
      </c>
      <c r="M6666" s="5" t="s">
        <v>5</v>
      </c>
      <c r="N6666" s="5" t="s">
        <v>7573</v>
      </c>
      <c r="O6666" s="18">
        <v>44736</v>
      </c>
      <c r="P6666" s="5" t="s">
        <v>7</v>
      </c>
      <c r="Q6666" s="19">
        <v>14904</v>
      </c>
      <c r="R6666" s="19">
        <v>14904</v>
      </c>
      <c r="S6666" s="19">
        <v>0</v>
      </c>
      <c r="T6666" s="19">
        <v>0</v>
      </c>
    </row>
    <row r="6667" spans="1:20" outlineLevel="3" x14ac:dyDescent="0.35">
      <c r="H6667" s="1" t="s">
        <v>12092</v>
      </c>
      <c r="O6667" s="18"/>
      <c r="Q6667" s="19">
        <f>SUBTOTAL(9,Q6657:Q6666)</f>
        <v>133146</v>
      </c>
      <c r="R6667" s="19">
        <f>SUBTOTAL(9,R6657:R6666)</f>
        <v>119831.40000000001</v>
      </c>
      <c r="S6667" s="19">
        <f>SUBTOTAL(9,S6657:S6666)</f>
        <v>13314.600000000002</v>
      </c>
      <c r="T6667" s="19">
        <f>SUBTOTAL(9,T6657:T6666)</f>
        <v>0</v>
      </c>
    </row>
    <row r="6668" spans="1:20" ht="29" outlineLevel="4" x14ac:dyDescent="0.35">
      <c r="A6668" s="9" t="s">
        <v>74</v>
      </c>
      <c r="B6668" s="9" t="s">
        <v>75</v>
      </c>
      <c r="C6668" s="12" t="s">
        <v>7562</v>
      </c>
      <c r="D6668" s="5" t="s">
        <v>7566</v>
      </c>
      <c r="E6668" s="9" t="s">
        <v>7566</v>
      </c>
      <c r="F6668" s="5" t="s">
        <v>4</v>
      </c>
      <c r="G6668" s="5" t="s">
        <v>729</v>
      </c>
      <c r="H6668" s="5" t="s">
        <v>7575</v>
      </c>
      <c r="I6668" s="4" t="s">
        <v>7576</v>
      </c>
      <c r="J6668" s="5" t="s">
        <v>4</v>
      </c>
      <c r="K6668" s="5" t="s">
        <v>4</v>
      </c>
      <c r="L6668" s="5" t="s">
        <v>4</v>
      </c>
      <c r="M6668" s="5" t="s">
        <v>5</v>
      </c>
      <c r="N6668" s="5" t="s">
        <v>7574</v>
      </c>
      <c r="O6668" s="18">
        <v>44673</v>
      </c>
      <c r="P6668" s="5" t="s">
        <v>7</v>
      </c>
      <c r="Q6668" s="19">
        <v>11322</v>
      </c>
      <c r="R6668" s="19">
        <v>0</v>
      </c>
      <c r="S6668" s="19">
        <v>11322</v>
      </c>
      <c r="T6668" s="19">
        <v>0</v>
      </c>
    </row>
    <row r="6669" spans="1:20" ht="29" outlineLevel="4" x14ac:dyDescent="0.35">
      <c r="A6669" s="9" t="s">
        <v>74</v>
      </c>
      <c r="B6669" s="9" t="s">
        <v>75</v>
      </c>
      <c r="C6669" s="12" t="s">
        <v>7562</v>
      </c>
      <c r="D6669" s="5" t="s">
        <v>7566</v>
      </c>
      <c r="E6669" s="9" t="s">
        <v>7566</v>
      </c>
      <c r="F6669" s="5" t="s">
        <v>4</v>
      </c>
      <c r="G6669" s="5" t="s">
        <v>729</v>
      </c>
      <c r="H6669" s="5" t="s">
        <v>7575</v>
      </c>
      <c r="I6669" s="4" t="s">
        <v>7576</v>
      </c>
      <c r="J6669" s="5" t="s">
        <v>4</v>
      </c>
      <c r="K6669" s="5" t="s">
        <v>4</v>
      </c>
      <c r="L6669" s="5" t="s">
        <v>4</v>
      </c>
      <c r="M6669" s="5" t="s">
        <v>5</v>
      </c>
      <c r="N6669" s="5" t="s">
        <v>7577</v>
      </c>
      <c r="O6669" s="18">
        <v>44713</v>
      </c>
      <c r="P6669" s="5" t="s">
        <v>7</v>
      </c>
      <c r="Q6669" s="19">
        <v>4044</v>
      </c>
      <c r="R6669" s="19">
        <v>0</v>
      </c>
      <c r="S6669" s="19">
        <v>4044</v>
      </c>
      <c r="T6669" s="19">
        <v>0</v>
      </c>
    </row>
    <row r="6670" spans="1:20" ht="29" outlineLevel="4" x14ac:dyDescent="0.35">
      <c r="A6670" s="9" t="s">
        <v>74</v>
      </c>
      <c r="B6670" s="9" t="s">
        <v>75</v>
      </c>
      <c r="C6670" s="12" t="s">
        <v>7562</v>
      </c>
      <c r="D6670" s="5" t="s">
        <v>7566</v>
      </c>
      <c r="E6670" s="9" t="s">
        <v>7566</v>
      </c>
      <c r="F6670" s="5" t="s">
        <v>4</v>
      </c>
      <c r="G6670" s="5" t="s">
        <v>729</v>
      </c>
      <c r="H6670" s="5" t="s">
        <v>7575</v>
      </c>
      <c r="I6670" s="4" t="s">
        <v>7576</v>
      </c>
      <c r="J6670" s="5" t="s">
        <v>4</v>
      </c>
      <c r="K6670" s="5" t="s">
        <v>4</v>
      </c>
      <c r="L6670" s="5" t="s">
        <v>4</v>
      </c>
      <c r="M6670" s="5" t="s">
        <v>5</v>
      </c>
      <c r="N6670" s="5" t="s">
        <v>7578</v>
      </c>
      <c r="O6670" s="18">
        <v>44739</v>
      </c>
      <c r="P6670" s="5" t="s">
        <v>7</v>
      </c>
      <c r="Q6670" s="19">
        <v>4125</v>
      </c>
      <c r="R6670" s="19">
        <v>0</v>
      </c>
      <c r="S6670" s="19">
        <v>4125</v>
      </c>
      <c r="T6670" s="19">
        <v>0</v>
      </c>
    </row>
    <row r="6671" spans="1:20" outlineLevel="3" x14ac:dyDescent="0.35">
      <c r="H6671" s="1" t="s">
        <v>12093</v>
      </c>
      <c r="O6671" s="18"/>
      <c r="Q6671" s="19">
        <f>SUBTOTAL(9,Q6668:Q6670)</f>
        <v>19491</v>
      </c>
      <c r="R6671" s="19">
        <f>SUBTOTAL(9,R6668:R6670)</f>
        <v>0</v>
      </c>
      <c r="S6671" s="19">
        <f>SUBTOTAL(9,S6668:S6670)</f>
        <v>19491</v>
      </c>
      <c r="T6671" s="19">
        <f>SUBTOTAL(9,T6668:T6670)</f>
        <v>0</v>
      </c>
    </row>
    <row r="6672" spans="1:20" ht="29" outlineLevel="4" x14ac:dyDescent="0.35">
      <c r="A6672" s="9" t="s">
        <v>97</v>
      </c>
      <c r="B6672" s="9" t="s">
        <v>98</v>
      </c>
      <c r="C6672" s="12" t="s">
        <v>7562</v>
      </c>
      <c r="D6672" s="5" t="s">
        <v>7579</v>
      </c>
      <c r="E6672" s="9" t="s">
        <v>7579</v>
      </c>
      <c r="F6672" s="5" t="s">
        <v>4</v>
      </c>
      <c r="G6672" s="5" t="s">
        <v>1006</v>
      </c>
      <c r="H6672" s="5" t="s">
        <v>7581</v>
      </c>
      <c r="I6672" s="4" t="s">
        <v>7582</v>
      </c>
      <c r="J6672" s="5" t="s">
        <v>4</v>
      </c>
      <c r="K6672" s="5" t="s">
        <v>4</v>
      </c>
      <c r="L6672" s="5" t="s">
        <v>4</v>
      </c>
      <c r="M6672" s="5" t="s">
        <v>5</v>
      </c>
      <c r="N6672" s="5" t="s">
        <v>7580</v>
      </c>
      <c r="O6672" s="18">
        <v>44644</v>
      </c>
      <c r="P6672" s="5" t="s">
        <v>7</v>
      </c>
      <c r="Q6672" s="19">
        <v>70000</v>
      </c>
      <c r="R6672" s="19">
        <v>0</v>
      </c>
      <c r="S6672" s="19">
        <v>70000</v>
      </c>
      <c r="T6672" s="19">
        <v>0</v>
      </c>
    </row>
    <row r="6673" spans="1:20" outlineLevel="3" x14ac:dyDescent="0.35">
      <c r="H6673" s="1" t="s">
        <v>12094</v>
      </c>
      <c r="O6673" s="18"/>
      <c r="Q6673" s="19">
        <f>SUBTOTAL(9,Q6672:Q6672)</f>
        <v>70000</v>
      </c>
      <c r="R6673" s="19">
        <f>SUBTOTAL(9,R6672:R6672)</f>
        <v>0</v>
      </c>
      <c r="S6673" s="19">
        <f>SUBTOTAL(9,S6672:S6672)</f>
        <v>70000</v>
      </c>
      <c r="T6673" s="19">
        <f>SUBTOTAL(9,T6672:T6672)</f>
        <v>0</v>
      </c>
    </row>
    <row r="6674" spans="1:20" outlineLevel="4" x14ac:dyDescent="0.35">
      <c r="A6674" s="9" t="s">
        <v>74</v>
      </c>
      <c r="B6674" s="9" t="s">
        <v>75</v>
      </c>
      <c r="C6674" s="12" t="s">
        <v>7562</v>
      </c>
      <c r="D6674" s="5" t="s">
        <v>7566</v>
      </c>
      <c r="E6674" s="9" t="s">
        <v>7566</v>
      </c>
      <c r="F6674" s="5" t="s">
        <v>77</v>
      </c>
      <c r="G6674" s="5" t="s">
        <v>4</v>
      </c>
      <c r="H6674" s="5" t="s">
        <v>7584</v>
      </c>
      <c r="I6674" s="4" t="s">
        <v>7569</v>
      </c>
      <c r="J6674" s="5" t="s">
        <v>4</v>
      </c>
      <c r="K6674" s="5" t="s">
        <v>4</v>
      </c>
      <c r="L6674" s="5" t="s">
        <v>4</v>
      </c>
      <c r="M6674" s="5" t="s">
        <v>5</v>
      </c>
      <c r="N6674" s="5" t="s">
        <v>7583</v>
      </c>
      <c r="O6674" s="18">
        <v>44579</v>
      </c>
      <c r="P6674" s="5" t="s">
        <v>7</v>
      </c>
      <c r="Q6674" s="19">
        <v>32000</v>
      </c>
      <c r="R6674" s="19">
        <v>32000</v>
      </c>
      <c r="S6674" s="19">
        <v>0</v>
      </c>
      <c r="T6674" s="19">
        <v>0</v>
      </c>
    </row>
    <row r="6675" spans="1:20" outlineLevel="3" x14ac:dyDescent="0.35">
      <c r="H6675" s="1" t="s">
        <v>12095</v>
      </c>
      <c r="O6675" s="18"/>
      <c r="Q6675" s="19">
        <f>SUBTOTAL(9,Q6674:Q6674)</f>
        <v>32000</v>
      </c>
      <c r="R6675" s="19">
        <f>SUBTOTAL(9,R6674:R6674)</f>
        <v>32000</v>
      </c>
      <c r="S6675" s="19">
        <f>SUBTOTAL(9,S6674:S6674)</f>
        <v>0</v>
      </c>
      <c r="T6675" s="19">
        <f>SUBTOTAL(9,T6674:T6674)</f>
        <v>0</v>
      </c>
    </row>
    <row r="6676" spans="1:20" outlineLevel="4" x14ac:dyDescent="0.35">
      <c r="A6676" s="9" t="s">
        <v>74</v>
      </c>
      <c r="B6676" s="9" t="s">
        <v>75</v>
      </c>
      <c r="C6676" s="12" t="s">
        <v>7562</v>
      </c>
      <c r="D6676" s="5" t="s">
        <v>7566</v>
      </c>
      <c r="E6676" s="9" t="s">
        <v>7566</v>
      </c>
      <c r="F6676" s="5" t="s">
        <v>4</v>
      </c>
      <c r="G6676" s="5" t="s">
        <v>1006</v>
      </c>
      <c r="H6676" s="5" t="s">
        <v>7586</v>
      </c>
      <c r="I6676" s="4" t="s">
        <v>7569</v>
      </c>
      <c r="J6676" s="5" t="s">
        <v>4</v>
      </c>
      <c r="K6676" s="5" t="s">
        <v>4</v>
      </c>
      <c r="L6676" s="5" t="s">
        <v>4</v>
      </c>
      <c r="M6676" s="5" t="s">
        <v>5</v>
      </c>
      <c r="N6676" s="5" t="s">
        <v>7585</v>
      </c>
      <c r="O6676" s="18">
        <v>44435</v>
      </c>
      <c r="P6676" s="5" t="s">
        <v>7</v>
      </c>
      <c r="Q6676" s="19">
        <v>1699.74</v>
      </c>
      <c r="R6676" s="19">
        <v>0</v>
      </c>
      <c r="S6676" s="19">
        <v>1699.74</v>
      </c>
      <c r="T6676" s="19">
        <v>0</v>
      </c>
    </row>
    <row r="6677" spans="1:20" outlineLevel="4" x14ac:dyDescent="0.35">
      <c r="A6677" s="9" t="s">
        <v>74</v>
      </c>
      <c r="B6677" s="9" t="s">
        <v>75</v>
      </c>
      <c r="C6677" s="12" t="s">
        <v>7562</v>
      </c>
      <c r="D6677" s="5" t="s">
        <v>7566</v>
      </c>
      <c r="E6677" s="9" t="s">
        <v>7566</v>
      </c>
      <c r="F6677" s="5" t="s">
        <v>4</v>
      </c>
      <c r="G6677" s="5" t="s">
        <v>1006</v>
      </c>
      <c r="H6677" s="5" t="s">
        <v>7586</v>
      </c>
      <c r="I6677" s="4" t="s">
        <v>7569</v>
      </c>
      <c r="J6677" s="5" t="s">
        <v>4</v>
      </c>
      <c r="K6677" s="5" t="s">
        <v>4</v>
      </c>
      <c r="L6677" s="5" t="s">
        <v>4</v>
      </c>
      <c r="M6677" s="5" t="s">
        <v>5</v>
      </c>
      <c r="N6677" s="5" t="s">
        <v>7587</v>
      </c>
      <c r="O6677" s="18">
        <v>44564</v>
      </c>
      <c r="P6677" s="5" t="s">
        <v>7</v>
      </c>
      <c r="Q6677" s="19">
        <v>1313.25</v>
      </c>
      <c r="R6677" s="19">
        <v>0</v>
      </c>
      <c r="S6677" s="19">
        <v>1313.25</v>
      </c>
      <c r="T6677" s="19">
        <v>0</v>
      </c>
    </row>
    <row r="6678" spans="1:20" outlineLevel="4" x14ac:dyDescent="0.35">
      <c r="A6678" s="9" t="s">
        <v>74</v>
      </c>
      <c r="B6678" s="9" t="s">
        <v>75</v>
      </c>
      <c r="C6678" s="12" t="s">
        <v>7562</v>
      </c>
      <c r="D6678" s="5" t="s">
        <v>7566</v>
      </c>
      <c r="E6678" s="9" t="s">
        <v>7566</v>
      </c>
      <c r="F6678" s="5" t="s">
        <v>4</v>
      </c>
      <c r="G6678" s="5" t="s">
        <v>1006</v>
      </c>
      <c r="H6678" s="5" t="s">
        <v>7586</v>
      </c>
      <c r="I6678" s="4" t="s">
        <v>7569</v>
      </c>
      <c r="J6678" s="5" t="s">
        <v>4</v>
      </c>
      <c r="K6678" s="5" t="s">
        <v>4</v>
      </c>
      <c r="L6678" s="5" t="s">
        <v>4</v>
      </c>
      <c r="M6678" s="5" t="s">
        <v>5</v>
      </c>
      <c r="N6678" s="5" t="s">
        <v>7588</v>
      </c>
      <c r="O6678" s="18">
        <v>44579</v>
      </c>
      <c r="P6678" s="5" t="s">
        <v>7</v>
      </c>
      <c r="Q6678" s="19">
        <v>1209.96</v>
      </c>
      <c r="R6678" s="19">
        <v>0</v>
      </c>
      <c r="S6678" s="19">
        <v>1209.96</v>
      </c>
      <c r="T6678" s="19">
        <v>0</v>
      </c>
    </row>
    <row r="6679" spans="1:20" outlineLevel="4" x14ac:dyDescent="0.35">
      <c r="A6679" s="9" t="s">
        <v>74</v>
      </c>
      <c r="B6679" s="9" t="s">
        <v>75</v>
      </c>
      <c r="C6679" s="12" t="s">
        <v>7562</v>
      </c>
      <c r="D6679" s="5" t="s">
        <v>7566</v>
      </c>
      <c r="E6679" s="9" t="s">
        <v>7566</v>
      </c>
      <c r="F6679" s="5" t="s">
        <v>4</v>
      </c>
      <c r="G6679" s="5" t="s">
        <v>1006</v>
      </c>
      <c r="H6679" s="5" t="s">
        <v>7586</v>
      </c>
      <c r="I6679" s="4" t="s">
        <v>7569</v>
      </c>
      <c r="J6679" s="5" t="s">
        <v>4</v>
      </c>
      <c r="K6679" s="5" t="s">
        <v>4</v>
      </c>
      <c r="L6679" s="5" t="s">
        <v>4</v>
      </c>
      <c r="M6679" s="5" t="s">
        <v>5</v>
      </c>
      <c r="N6679" s="5" t="s">
        <v>7589</v>
      </c>
      <c r="O6679" s="18">
        <v>44616</v>
      </c>
      <c r="P6679" s="5" t="s">
        <v>7</v>
      </c>
      <c r="Q6679" s="19">
        <v>445.29</v>
      </c>
      <c r="R6679" s="19">
        <v>0</v>
      </c>
      <c r="S6679" s="19">
        <v>445.29</v>
      </c>
      <c r="T6679" s="19">
        <v>0</v>
      </c>
    </row>
    <row r="6680" spans="1:20" outlineLevel="4" x14ac:dyDescent="0.35">
      <c r="A6680" s="9" t="s">
        <v>74</v>
      </c>
      <c r="B6680" s="9" t="s">
        <v>75</v>
      </c>
      <c r="C6680" s="12" t="s">
        <v>7562</v>
      </c>
      <c r="D6680" s="5" t="s">
        <v>7566</v>
      </c>
      <c r="E6680" s="9" t="s">
        <v>7566</v>
      </c>
      <c r="F6680" s="5" t="s">
        <v>4</v>
      </c>
      <c r="G6680" s="5" t="s">
        <v>1006</v>
      </c>
      <c r="H6680" s="5" t="s">
        <v>7586</v>
      </c>
      <c r="I6680" s="4" t="s">
        <v>7569</v>
      </c>
      <c r="J6680" s="5" t="s">
        <v>4</v>
      </c>
      <c r="K6680" s="5" t="s">
        <v>4</v>
      </c>
      <c r="L6680" s="5" t="s">
        <v>4</v>
      </c>
      <c r="M6680" s="5" t="s">
        <v>5</v>
      </c>
      <c r="N6680" s="5" t="s">
        <v>7590</v>
      </c>
      <c r="O6680" s="18">
        <v>44673</v>
      </c>
      <c r="P6680" s="5" t="s">
        <v>7</v>
      </c>
      <c r="Q6680" s="19">
        <v>337.29</v>
      </c>
      <c r="R6680" s="19">
        <v>0</v>
      </c>
      <c r="S6680" s="19">
        <v>337.29</v>
      </c>
      <c r="T6680" s="19">
        <v>0</v>
      </c>
    </row>
    <row r="6681" spans="1:20" outlineLevel="4" x14ac:dyDescent="0.35">
      <c r="A6681" s="9" t="s">
        <v>74</v>
      </c>
      <c r="B6681" s="9" t="s">
        <v>75</v>
      </c>
      <c r="C6681" s="12" t="s">
        <v>7562</v>
      </c>
      <c r="D6681" s="5" t="s">
        <v>7566</v>
      </c>
      <c r="E6681" s="9" t="s">
        <v>7566</v>
      </c>
      <c r="F6681" s="5" t="s">
        <v>4</v>
      </c>
      <c r="G6681" s="5" t="s">
        <v>1006</v>
      </c>
      <c r="H6681" s="5" t="s">
        <v>7586</v>
      </c>
      <c r="I6681" s="4" t="s">
        <v>7569</v>
      </c>
      <c r="J6681" s="5" t="s">
        <v>4</v>
      </c>
      <c r="K6681" s="5" t="s">
        <v>4</v>
      </c>
      <c r="L6681" s="5" t="s">
        <v>4</v>
      </c>
      <c r="M6681" s="5" t="s">
        <v>5</v>
      </c>
      <c r="N6681" s="5" t="s">
        <v>7591</v>
      </c>
      <c r="O6681" s="18">
        <v>44713</v>
      </c>
      <c r="P6681" s="5" t="s">
        <v>7</v>
      </c>
      <c r="Q6681" s="19">
        <v>271.19</v>
      </c>
      <c r="R6681" s="19">
        <v>0</v>
      </c>
      <c r="S6681" s="19">
        <v>271.19</v>
      </c>
      <c r="T6681" s="19">
        <v>0</v>
      </c>
    </row>
    <row r="6682" spans="1:20" outlineLevel="4" x14ac:dyDescent="0.35">
      <c r="A6682" s="9" t="s">
        <v>74</v>
      </c>
      <c r="B6682" s="9" t="s">
        <v>75</v>
      </c>
      <c r="C6682" s="12" t="s">
        <v>7562</v>
      </c>
      <c r="D6682" s="5" t="s">
        <v>7566</v>
      </c>
      <c r="E6682" s="9" t="s">
        <v>7566</v>
      </c>
      <c r="F6682" s="5" t="s">
        <v>4</v>
      </c>
      <c r="G6682" s="5" t="s">
        <v>1006</v>
      </c>
      <c r="H6682" s="5" t="s">
        <v>7586</v>
      </c>
      <c r="I6682" s="4" t="s">
        <v>7569</v>
      </c>
      <c r="J6682" s="5" t="s">
        <v>4</v>
      </c>
      <c r="K6682" s="5" t="s">
        <v>4</v>
      </c>
      <c r="L6682" s="5" t="s">
        <v>4</v>
      </c>
      <c r="M6682" s="5" t="s">
        <v>5</v>
      </c>
      <c r="N6682" s="5" t="s">
        <v>7592</v>
      </c>
      <c r="O6682" s="18">
        <v>44736</v>
      </c>
      <c r="P6682" s="5" t="s">
        <v>7</v>
      </c>
      <c r="Q6682" s="19">
        <v>1427.05</v>
      </c>
      <c r="R6682" s="19">
        <v>0</v>
      </c>
      <c r="S6682" s="19">
        <v>1427.05</v>
      </c>
      <c r="T6682" s="19">
        <v>0</v>
      </c>
    </row>
    <row r="6683" spans="1:20" outlineLevel="4" x14ac:dyDescent="0.35">
      <c r="A6683" s="9" t="s">
        <v>74</v>
      </c>
      <c r="B6683" s="9" t="s">
        <v>75</v>
      </c>
      <c r="C6683" s="12" t="s">
        <v>7562</v>
      </c>
      <c r="D6683" s="5" t="s">
        <v>7566</v>
      </c>
      <c r="E6683" s="9" t="s">
        <v>7566</v>
      </c>
      <c r="F6683" s="5" t="s">
        <v>77</v>
      </c>
      <c r="G6683" s="5" t="s">
        <v>4</v>
      </c>
      <c r="H6683" s="5" t="s">
        <v>7586</v>
      </c>
      <c r="I6683" s="4" t="s">
        <v>7569</v>
      </c>
      <c r="J6683" s="5" t="s">
        <v>4</v>
      </c>
      <c r="K6683" s="5" t="s">
        <v>4</v>
      </c>
      <c r="L6683" s="5" t="s">
        <v>4</v>
      </c>
      <c r="M6683" s="5" t="s">
        <v>5</v>
      </c>
      <c r="N6683" s="5" t="s">
        <v>7585</v>
      </c>
      <c r="O6683" s="18">
        <v>44435</v>
      </c>
      <c r="P6683" s="5" t="s">
        <v>7</v>
      </c>
      <c r="Q6683" s="19">
        <v>15298.26</v>
      </c>
      <c r="R6683" s="19">
        <v>15298.26</v>
      </c>
      <c r="S6683" s="19">
        <v>0</v>
      </c>
      <c r="T6683" s="19">
        <v>0</v>
      </c>
    </row>
    <row r="6684" spans="1:20" outlineLevel="4" x14ac:dyDescent="0.35">
      <c r="A6684" s="9" t="s">
        <v>74</v>
      </c>
      <c r="B6684" s="9" t="s">
        <v>75</v>
      </c>
      <c r="C6684" s="12" t="s">
        <v>7562</v>
      </c>
      <c r="D6684" s="5" t="s">
        <v>7566</v>
      </c>
      <c r="E6684" s="9" t="s">
        <v>7566</v>
      </c>
      <c r="F6684" s="5" t="s">
        <v>77</v>
      </c>
      <c r="G6684" s="5" t="s">
        <v>4</v>
      </c>
      <c r="H6684" s="5" t="s">
        <v>7586</v>
      </c>
      <c r="I6684" s="4" t="s">
        <v>7569</v>
      </c>
      <c r="J6684" s="5" t="s">
        <v>4</v>
      </c>
      <c r="K6684" s="5" t="s">
        <v>4</v>
      </c>
      <c r="L6684" s="5" t="s">
        <v>4</v>
      </c>
      <c r="M6684" s="5" t="s">
        <v>5</v>
      </c>
      <c r="N6684" s="5" t="s">
        <v>7587</v>
      </c>
      <c r="O6684" s="18">
        <v>44564</v>
      </c>
      <c r="P6684" s="5" t="s">
        <v>7</v>
      </c>
      <c r="Q6684" s="19">
        <v>11819.75</v>
      </c>
      <c r="R6684" s="19">
        <v>11819.75</v>
      </c>
      <c r="S6684" s="19">
        <v>0</v>
      </c>
      <c r="T6684" s="19">
        <v>0</v>
      </c>
    </row>
    <row r="6685" spans="1:20" outlineLevel="4" x14ac:dyDescent="0.35">
      <c r="A6685" s="9" t="s">
        <v>74</v>
      </c>
      <c r="B6685" s="9" t="s">
        <v>75</v>
      </c>
      <c r="C6685" s="12" t="s">
        <v>7562</v>
      </c>
      <c r="D6685" s="5" t="s">
        <v>7566</v>
      </c>
      <c r="E6685" s="9" t="s">
        <v>7566</v>
      </c>
      <c r="F6685" s="5" t="s">
        <v>77</v>
      </c>
      <c r="G6685" s="5" t="s">
        <v>4</v>
      </c>
      <c r="H6685" s="5" t="s">
        <v>7586</v>
      </c>
      <c r="I6685" s="4" t="s">
        <v>7569</v>
      </c>
      <c r="J6685" s="5" t="s">
        <v>4</v>
      </c>
      <c r="K6685" s="5" t="s">
        <v>4</v>
      </c>
      <c r="L6685" s="5" t="s">
        <v>4</v>
      </c>
      <c r="M6685" s="5" t="s">
        <v>5</v>
      </c>
      <c r="N6685" s="5" t="s">
        <v>7588</v>
      </c>
      <c r="O6685" s="18">
        <v>44579</v>
      </c>
      <c r="P6685" s="5" t="s">
        <v>7</v>
      </c>
      <c r="Q6685" s="19">
        <v>10890.04</v>
      </c>
      <c r="R6685" s="19">
        <v>10890.04</v>
      </c>
      <c r="S6685" s="19">
        <v>0</v>
      </c>
      <c r="T6685" s="19">
        <v>0</v>
      </c>
    </row>
    <row r="6686" spans="1:20" outlineLevel="4" x14ac:dyDescent="0.35">
      <c r="A6686" s="9" t="s">
        <v>74</v>
      </c>
      <c r="B6686" s="9" t="s">
        <v>75</v>
      </c>
      <c r="C6686" s="12" t="s">
        <v>7562</v>
      </c>
      <c r="D6686" s="5" t="s">
        <v>7566</v>
      </c>
      <c r="E6686" s="9" t="s">
        <v>7566</v>
      </c>
      <c r="F6686" s="5" t="s">
        <v>77</v>
      </c>
      <c r="G6686" s="5" t="s">
        <v>4</v>
      </c>
      <c r="H6686" s="5" t="s">
        <v>7586</v>
      </c>
      <c r="I6686" s="4" t="s">
        <v>7569</v>
      </c>
      <c r="J6686" s="5" t="s">
        <v>4</v>
      </c>
      <c r="K6686" s="5" t="s">
        <v>4</v>
      </c>
      <c r="L6686" s="5" t="s">
        <v>4</v>
      </c>
      <c r="M6686" s="5" t="s">
        <v>5</v>
      </c>
      <c r="N6686" s="5" t="s">
        <v>7589</v>
      </c>
      <c r="O6686" s="18">
        <v>44616</v>
      </c>
      <c r="P6686" s="5" t="s">
        <v>7</v>
      </c>
      <c r="Q6686" s="19">
        <v>4007.71</v>
      </c>
      <c r="R6686" s="19">
        <v>4007.71</v>
      </c>
      <c r="S6686" s="19">
        <v>0</v>
      </c>
      <c r="T6686" s="19">
        <v>0</v>
      </c>
    </row>
    <row r="6687" spans="1:20" outlineLevel="4" x14ac:dyDescent="0.35">
      <c r="A6687" s="9" t="s">
        <v>74</v>
      </c>
      <c r="B6687" s="9" t="s">
        <v>75</v>
      </c>
      <c r="C6687" s="12" t="s">
        <v>7562</v>
      </c>
      <c r="D6687" s="5" t="s">
        <v>7566</v>
      </c>
      <c r="E6687" s="9" t="s">
        <v>7566</v>
      </c>
      <c r="F6687" s="5" t="s">
        <v>77</v>
      </c>
      <c r="G6687" s="5" t="s">
        <v>4</v>
      </c>
      <c r="H6687" s="5" t="s">
        <v>7586</v>
      </c>
      <c r="I6687" s="4" t="s">
        <v>7569</v>
      </c>
      <c r="J6687" s="5" t="s">
        <v>4</v>
      </c>
      <c r="K6687" s="5" t="s">
        <v>4</v>
      </c>
      <c r="L6687" s="5" t="s">
        <v>4</v>
      </c>
      <c r="M6687" s="5" t="s">
        <v>5</v>
      </c>
      <c r="N6687" s="5" t="s">
        <v>7590</v>
      </c>
      <c r="O6687" s="18">
        <v>44673</v>
      </c>
      <c r="P6687" s="5" t="s">
        <v>7</v>
      </c>
      <c r="Q6687" s="19">
        <v>3035.71</v>
      </c>
      <c r="R6687" s="19">
        <v>3035.71</v>
      </c>
      <c r="S6687" s="19">
        <v>0</v>
      </c>
      <c r="T6687" s="19">
        <v>0</v>
      </c>
    </row>
    <row r="6688" spans="1:20" outlineLevel="4" x14ac:dyDescent="0.35">
      <c r="A6688" s="9" t="s">
        <v>74</v>
      </c>
      <c r="B6688" s="9" t="s">
        <v>75</v>
      </c>
      <c r="C6688" s="12" t="s">
        <v>7562</v>
      </c>
      <c r="D6688" s="5" t="s">
        <v>7566</v>
      </c>
      <c r="E6688" s="9" t="s">
        <v>7566</v>
      </c>
      <c r="F6688" s="5" t="s">
        <v>77</v>
      </c>
      <c r="G6688" s="5" t="s">
        <v>4</v>
      </c>
      <c r="H6688" s="5" t="s">
        <v>7586</v>
      </c>
      <c r="I6688" s="4" t="s">
        <v>7569</v>
      </c>
      <c r="J6688" s="5" t="s">
        <v>4</v>
      </c>
      <c r="K6688" s="5" t="s">
        <v>4</v>
      </c>
      <c r="L6688" s="5" t="s">
        <v>4</v>
      </c>
      <c r="M6688" s="5" t="s">
        <v>5</v>
      </c>
      <c r="N6688" s="5" t="s">
        <v>7591</v>
      </c>
      <c r="O6688" s="18">
        <v>44713</v>
      </c>
      <c r="P6688" s="5" t="s">
        <v>7</v>
      </c>
      <c r="Q6688" s="19">
        <v>2440.81</v>
      </c>
      <c r="R6688" s="19">
        <v>2440.81</v>
      </c>
      <c r="S6688" s="19">
        <v>0</v>
      </c>
      <c r="T6688" s="19">
        <v>0</v>
      </c>
    </row>
    <row r="6689" spans="1:20" outlineLevel="4" x14ac:dyDescent="0.35">
      <c r="A6689" s="9" t="s">
        <v>74</v>
      </c>
      <c r="B6689" s="9" t="s">
        <v>75</v>
      </c>
      <c r="C6689" s="12" t="s">
        <v>7562</v>
      </c>
      <c r="D6689" s="5" t="s">
        <v>7566</v>
      </c>
      <c r="E6689" s="9" t="s">
        <v>7566</v>
      </c>
      <c r="F6689" s="5" t="s">
        <v>77</v>
      </c>
      <c r="G6689" s="5" t="s">
        <v>4</v>
      </c>
      <c r="H6689" s="5" t="s">
        <v>7586</v>
      </c>
      <c r="I6689" s="4" t="s">
        <v>7569</v>
      </c>
      <c r="J6689" s="5" t="s">
        <v>4</v>
      </c>
      <c r="K6689" s="5" t="s">
        <v>4</v>
      </c>
      <c r="L6689" s="5" t="s">
        <v>4</v>
      </c>
      <c r="M6689" s="5" t="s">
        <v>5</v>
      </c>
      <c r="N6689" s="5" t="s">
        <v>7592</v>
      </c>
      <c r="O6689" s="18">
        <v>44736</v>
      </c>
      <c r="P6689" s="5" t="s">
        <v>7</v>
      </c>
      <c r="Q6689" s="19">
        <v>12843.94</v>
      </c>
      <c r="R6689" s="19">
        <v>12843.94</v>
      </c>
      <c r="S6689" s="19">
        <v>0</v>
      </c>
      <c r="T6689" s="19">
        <v>0</v>
      </c>
    </row>
    <row r="6690" spans="1:20" outlineLevel="3" x14ac:dyDescent="0.35">
      <c r="H6690" s="1" t="s">
        <v>12096</v>
      </c>
      <c r="O6690" s="18"/>
      <c r="Q6690" s="19">
        <f>SUBTOTAL(9,Q6676:Q6689)</f>
        <v>67039.989999999991</v>
      </c>
      <c r="R6690" s="19">
        <f>SUBTOTAL(9,R6676:R6689)</f>
        <v>60336.22</v>
      </c>
      <c r="S6690" s="19">
        <f>SUBTOTAL(9,S6676:S6689)</f>
        <v>6703.7699999999995</v>
      </c>
      <c r="T6690" s="19">
        <f>SUBTOTAL(9,T6676:T6689)</f>
        <v>0</v>
      </c>
    </row>
    <row r="6691" spans="1:20" outlineLevel="2" x14ac:dyDescent="0.35">
      <c r="C6691" s="11" t="s">
        <v>10558</v>
      </c>
      <c r="O6691" s="18"/>
      <c r="Q6691" s="19">
        <f>SUBTOTAL(9,Q6654:Q6689)</f>
        <v>461173.29</v>
      </c>
      <c r="R6691" s="19">
        <f>SUBTOTAL(9,R6654:R6689)</f>
        <v>212167.62000000002</v>
      </c>
      <c r="S6691" s="19">
        <f>SUBTOTAL(9,S6654:S6689)</f>
        <v>249005.67</v>
      </c>
      <c r="T6691" s="19">
        <f>SUBTOTAL(9,T6654:T6689)</f>
        <v>0</v>
      </c>
    </row>
    <row r="6692" spans="1:20" outlineLevel="4" x14ac:dyDescent="0.35">
      <c r="A6692" s="9" t="s">
        <v>1129</v>
      </c>
      <c r="B6692" s="9" t="s">
        <v>1130</v>
      </c>
      <c r="C6692" s="12" t="s">
        <v>7593</v>
      </c>
      <c r="D6692" s="5" t="s">
        <v>7594</v>
      </c>
      <c r="E6692" s="9" t="s">
        <v>7594</v>
      </c>
      <c r="F6692" s="5" t="s">
        <v>4</v>
      </c>
      <c r="G6692" s="5" t="s">
        <v>1133</v>
      </c>
      <c r="H6692" s="5" t="s">
        <v>1135</v>
      </c>
      <c r="I6692" s="4" t="s">
        <v>1136</v>
      </c>
      <c r="J6692" s="5" t="s">
        <v>4</v>
      </c>
      <c r="K6692" s="5" t="s">
        <v>4</v>
      </c>
      <c r="L6692" s="5" t="s">
        <v>4</v>
      </c>
      <c r="M6692" s="5" t="s">
        <v>5</v>
      </c>
      <c r="N6692" s="5" t="s">
        <v>7595</v>
      </c>
      <c r="O6692" s="18">
        <v>44467</v>
      </c>
      <c r="P6692" s="5" t="s">
        <v>7</v>
      </c>
      <c r="Q6692" s="19">
        <v>48733.57</v>
      </c>
      <c r="R6692" s="19">
        <v>0</v>
      </c>
      <c r="S6692" s="19">
        <v>48733.57</v>
      </c>
      <c r="T6692" s="19">
        <v>0</v>
      </c>
    </row>
    <row r="6693" spans="1:20" outlineLevel="4" x14ac:dyDescent="0.35">
      <c r="A6693" s="9" t="s">
        <v>1129</v>
      </c>
      <c r="B6693" s="9" t="s">
        <v>1130</v>
      </c>
      <c r="C6693" s="12" t="s">
        <v>7593</v>
      </c>
      <c r="D6693" s="5" t="s">
        <v>7594</v>
      </c>
      <c r="E6693" s="9" t="s">
        <v>7594</v>
      </c>
      <c r="F6693" s="5" t="s">
        <v>4</v>
      </c>
      <c r="G6693" s="5" t="s">
        <v>1133</v>
      </c>
      <c r="H6693" s="5" t="s">
        <v>1135</v>
      </c>
      <c r="I6693" s="4" t="s">
        <v>1136</v>
      </c>
      <c r="J6693" s="5" t="s">
        <v>4</v>
      </c>
      <c r="K6693" s="5" t="s">
        <v>4</v>
      </c>
      <c r="L6693" s="5" t="s">
        <v>4</v>
      </c>
      <c r="M6693" s="5" t="s">
        <v>5</v>
      </c>
      <c r="N6693" s="5" t="s">
        <v>7596</v>
      </c>
      <c r="O6693" s="18">
        <v>44558</v>
      </c>
      <c r="P6693" s="5" t="s">
        <v>7</v>
      </c>
      <c r="Q6693" s="19">
        <v>65506.06</v>
      </c>
      <c r="R6693" s="19">
        <v>0</v>
      </c>
      <c r="S6693" s="19">
        <v>65506.06</v>
      </c>
      <c r="T6693" s="19">
        <v>0</v>
      </c>
    </row>
    <row r="6694" spans="1:20" outlineLevel="3" x14ac:dyDescent="0.35">
      <c r="H6694" s="1" t="s">
        <v>11125</v>
      </c>
      <c r="O6694" s="18"/>
      <c r="Q6694" s="19">
        <f>SUBTOTAL(9,Q6692:Q6693)</f>
        <v>114239.63</v>
      </c>
      <c r="R6694" s="19">
        <f>SUBTOTAL(9,R6692:R6693)</f>
        <v>0</v>
      </c>
      <c r="S6694" s="19">
        <f>SUBTOTAL(9,S6692:S6693)</f>
        <v>114239.63</v>
      </c>
      <c r="T6694" s="19">
        <f>SUBTOTAL(9,T6692:T6693)</f>
        <v>0</v>
      </c>
    </row>
    <row r="6695" spans="1:20" outlineLevel="4" x14ac:dyDescent="0.35">
      <c r="A6695" s="9" t="s">
        <v>74</v>
      </c>
      <c r="B6695" s="9" t="s">
        <v>75</v>
      </c>
      <c r="C6695" s="12" t="s">
        <v>7593</v>
      </c>
      <c r="D6695" s="5" t="s">
        <v>7597</v>
      </c>
      <c r="E6695" s="9" t="s">
        <v>7597</v>
      </c>
      <c r="F6695" s="5" t="s">
        <v>77</v>
      </c>
      <c r="G6695" s="5" t="s">
        <v>4</v>
      </c>
      <c r="H6695" s="5" t="s">
        <v>7599</v>
      </c>
      <c r="I6695" s="4" t="s">
        <v>7600</v>
      </c>
      <c r="J6695" s="5" t="s">
        <v>4</v>
      </c>
      <c r="K6695" s="5" t="s">
        <v>4</v>
      </c>
      <c r="L6695" s="5" t="s">
        <v>4</v>
      </c>
      <c r="M6695" s="5" t="s">
        <v>5</v>
      </c>
      <c r="N6695" s="5" t="s">
        <v>7598</v>
      </c>
      <c r="O6695" s="18">
        <v>44435</v>
      </c>
      <c r="P6695" s="5" t="s">
        <v>7</v>
      </c>
      <c r="Q6695" s="19">
        <v>13000</v>
      </c>
      <c r="R6695" s="19">
        <v>13000</v>
      </c>
      <c r="S6695" s="19">
        <v>0</v>
      </c>
      <c r="T6695" s="19">
        <v>0</v>
      </c>
    </row>
    <row r="6696" spans="1:20" outlineLevel="3" x14ac:dyDescent="0.35">
      <c r="H6696" s="1" t="s">
        <v>12097</v>
      </c>
      <c r="O6696" s="18"/>
      <c r="Q6696" s="19">
        <f>SUBTOTAL(9,Q6695:Q6695)</f>
        <v>13000</v>
      </c>
      <c r="R6696" s="19">
        <f>SUBTOTAL(9,R6695:R6695)</f>
        <v>13000</v>
      </c>
      <c r="S6696" s="19">
        <f>SUBTOTAL(9,S6695:S6695)</f>
        <v>0</v>
      </c>
      <c r="T6696" s="19">
        <f>SUBTOTAL(9,T6695:T6695)</f>
        <v>0</v>
      </c>
    </row>
    <row r="6697" spans="1:20" outlineLevel="4" x14ac:dyDescent="0.35">
      <c r="A6697" s="9" t="s">
        <v>74</v>
      </c>
      <c r="B6697" s="9" t="s">
        <v>75</v>
      </c>
      <c r="C6697" s="12" t="s">
        <v>7593</v>
      </c>
      <c r="D6697" s="5" t="s">
        <v>7597</v>
      </c>
      <c r="E6697" s="9" t="s">
        <v>7597</v>
      </c>
      <c r="F6697" s="5" t="s">
        <v>4</v>
      </c>
      <c r="G6697" s="5" t="s">
        <v>729</v>
      </c>
      <c r="H6697" s="5" t="s">
        <v>7602</v>
      </c>
      <c r="I6697" s="4" t="s">
        <v>7603</v>
      </c>
      <c r="J6697" s="5" t="s">
        <v>4</v>
      </c>
      <c r="K6697" s="5" t="s">
        <v>4</v>
      </c>
      <c r="L6697" s="5" t="s">
        <v>4</v>
      </c>
      <c r="M6697" s="5" t="s">
        <v>5</v>
      </c>
      <c r="N6697" s="5" t="s">
        <v>7601</v>
      </c>
      <c r="O6697" s="18">
        <v>44726</v>
      </c>
      <c r="P6697" s="5" t="s">
        <v>7</v>
      </c>
      <c r="Q6697" s="19">
        <v>4050</v>
      </c>
      <c r="R6697" s="19">
        <v>0</v>
      </c>
      <c r="S6697" s="19">
        <v>4050</v>
      </c>
      <c r="T6697" s="19">
        <v>0</v>
      </c>
    </row>
    <row r="6698" spans="1:20" outlineLevel="4" x14ac:dyDescent="0.35">
      <c r="A6698" s="9" t="s">
        <v>74</v>
      </c>
      <c r="B6698" s="9" t="s">
        <v>75</v>
      </c>
      <c r="C6698" s="12" t="s">
        <v>7593</v>
      </c>
      <c r="D6698" s="5" t="s">
        <v>7597</v>
      </c>
      <c r="E6698" s="9" t="s">
        <v>7597</v>
      </c>
      <c r="F6698" s="5" t="s">
        <v>4</v>
      </c>
      <c r="G6698" s="5" t="s">
        <v>729</v>
      </c>
      <c r="H6698" s="5" t="s">
        <v>7602</v>
      </c>
      <c r="I6698" s="4" t="s">
        <v>7603</v>
      </c>
      <c r="J6698" s="5" t="s">
        <v>4</v>
      </c>
      <c r="K6698" s="5" t="s">
        <v>4</v>
      </c>
      <c r="L6698" s="5" t="s">
        <v>4</v>
      </c>
      <c r="M6698" s="5" t="s">
        <v>5</v>
      </c>
      <c r="N6698" s="5" t="s">
        <v>7604</v>
      </c>
      <c r="O6698" s="18">
        <v>44739</v>
      </c>
      <c r="P6698" s="5" t="s">
        <v>7</v>
      </c>
      <c r="Q6698" s="19">
        <v>675</v>
      </c>
      <c r="R6698" s="19">
        <v>0</v>
      </c>
      <c r="S6698" s="19">
        <v>675</v>
      </c>
      <c r="T6698" s="19">
        <v>0</v>
      </c>
    </row>
    <row r="6699" spans="1:20" outlineLevel="3" x14ac:dyDescent="0.35">
      <c r="H6699" s="1" t="s">
        <v>12098</v>
      </c>
      <c r="O6699" s="18"/>
      <c r="Q6699" s="19">
        <f>SUBTOTAL(9,Q6697:Q6698)</f>
        <v>4725</v>
      </c>
      <c r="R6699" s="19">
        <f>SUBTOTAL(9,R6697:R6698)</f>
        <v>0</v>
      </c>
      <c r="S6699" s="19">
        <f>SUBTOTAL(9,S6697:S6698)</f>
        <v>4725</v>
      </c>
      <c r="T6699" s="19">
        <f>SUBTOTAL(9,T6697:T6698)</f>
        <v>0</v>
      </c>
    </row>
    <row r="6700" spans="1:20" outlineLevel="4" x14ac:dyDescent="0.35">
      <c r="A6700" s="9" t="s">
        <v>74</v>
      </c>
      <c r="B6700" s="9" t="s">
        <v>75</v>
      </c>
      <c r="C6700" s="12" t="s">
        <v>7593</v>
      </c>
      <c r="D6700" s="5" t="s">
        <v>7597</v>
      </c>
      <c r="E6700" s="9" t="s">
        <v>7597</v>
      </c>
      <c r="F6700" s="5" t="s">
        <v>77</v>
      </c>
      <c r="G6700" s="5" t="s">
        <v>4</v>
      </c>
      <c r="H6700" s="5" t="s">
        <v>7606</v>
      </c>
      <c r="I6700" s="4" t="s">
        <v>7600</v>
      </c>
      <c r="J6700" s="5" t="s">
        <v>4</v>
      </c>
      <c r="K6700" s="5" t="s">
        <v>4</v>
      </c>
      <c r="L6700" s="5" t="s">
        <v>4</v>
      </c>
      <c r="M6700" s="5" t="s">
        <v>5</v>
      </c>
      <c r="N6700" s="5" t="s">
        <v>7605</v>
      </c>
      <c r="O6700" s="18">
        <v>44727</v>
      </c>
      <c r="P6700" s="5" t="s">
        <v>7</v>
      </c>
      <c r="Q6700" s="19">
        <v>154287</v>
      </c>
      <c r="R6700" s="19">
        <v>154287</v>
      </c>
      <c r="S6700" s="19">
        <v>0</v>
      </c>
      <c r="T6700" s="19">
        <v>0</v>
      </c>
    </row>
    <row r="6701" spans="1:20" outlineLevel="3" x14ac:dyDescent="0.35">
      <c r="H6701" s="1" t="s">
        <v>12099</v>
      </c>
      <c r="O6701" s="18"/>
      <c r="Q6701" s="19">
        <f>SUBTOTAL(9,Q6700:Q6700)</f>
        <v>154287</v>
      </c>
      <c r="R6701" s="19">
        <f>SUBTOTAL(9,R6700:R6700)</f>
        <v>154287</v>
      </c>
      <c r="S6701" s="19">
        <f>SUBTOTAL(9,S6700:S6700)</f>
        <v>0</v>
      </c>
      <c r="T6701" s="19">
        <f>SUBTOTAL(9,T6700:T6700)</f>
        <v>0</v>
      </c>
    </row>
    <row r="6702" spans="1:20" outlineLevel="2" x14ac:dyDescent="0.35">
      <c r="C6702" s="11" t="s">
        <v>10559</v>
      </c>
      <c r="O6702" s="18"/>
      <c r="Q6702" s="19">
        <f>SUBTOTAL(9,Q6692:Q6700)</f>
        <v>286251.63</v>
      </c>
      <c r="R6702" s="19">
        <f>SUBTOTAL(9,R6692:R6700)</f>
        <v>167287</v>
      </c>
      <c r="S6702" s="19">
        <f>SUBTOTAL(9,S6692:S6700)</f>
        <v>118964.63</v>
      </c>
      <c r="T6702" s="19">
        <f>SUBTOTAL(9,T6692:T6700)</f>
        <v>0</v>
      </c>
    </row>
    <row r="6703" spans="1:20" outlineLevel="4" x14ac:dyDescent="0.35">
      <c r="A6703" s="9" t="s">
        <v>1129</v>
      </c>
      <c r="B6703" s="9" t="s">
        <v>1130</v>
      </c>
      <c r="C6703" s="12" t="s">
        <v>7607</v>
      </c>
      <c r="D6703" s="5" t="s">
        <v>7608</v>
      </c>
      <c r="E6703" s="9" t="s">
        <v>7608</v>
      </c>
      <c r="F6703" s="5" t="s">
        <v>4</v>
      </c>
      <c r="G6703" s="5" t="s">
        <v>1133</v>
      </c>
      <c r="H6703" s="5" t="s">
        <v>1135</v>
      </c>
      <c r="I6703" s="4" t="s">
        <v>1136</v>
      </c>
      <c r="J6703" s="5" t="s">
        <v>4</v>
      </c>
      <c r="K6703" s="5" t="s">
        <v>4</v>
      </c>
      <c r="L6703" s="5" t="s">
        <v>4</v>
      </c>
      <c r="M6703" s="5" t="s">
        <v>5</v>
      </c>
      <c r="N6703" s="5" t="s">
        <v>7609</v>
      </c>
      <c r="O6703" s="18">
        <v>44467</v>
      </c>
      <c r="P6703" s="5" t="s">
        <v>7</v>
      </c>
      <c r="Q6703" s="19">
        <v>6884.94</v>
      </c>
      <c r="R6703" s="19">
        <v>0</v>
      </c>
      <c r="S6703" s="19">
        <v>6884.94</v>
      </c>
      <c r="T6703" s="19">
        <v>0</v>
      </c>
    </row>
    <row r="6704" spans="1:20" outlineLevel="4" x14ac:dyDescent="0.35">
      <c r="A6704" s="9" t="s">
        <v>1129</v>
      </c>
      <c r="B6704" s="9" t="s">
        <v>1130</v>
      </c>
      <c r="C6704" s="12" t="s">
        <v>7607</v>
      </c>
      <c r="D6704" s="5" t="s">
        <v>7608</v>
      </c>
      <c r="E6704" s="9" t="s">
        <v>7608</v>
      </c>
      <c r="F6704" s="5" t="s">
        <v>4</v>
      </c>
      <c r="G6704" s="5" t="s">
        <v>1133</v>
      </c>
      <c r="H6704" s="5" t="s">
        <v>1135</v>
      </c>
      <c r="I6704" s="4" t="s">
        <v>1136</v>
      </c>
      <c r="J6704" s="5" t="s">
        <v>4</v>
      </c>
      <c r="K6704" s="5" t="s">
        <v>4</v>
      </c>
      <c r="L6704" s="5" t="s">
        <v>4</v>
      </c>
      <c r="M6704" s="5" t="s">
        <v>5</v>
      </c>
      <c r="N6704" s="5" t="s">
        <v>7610</v>
      </c>
      <c r="O6704" s="18">
        <v>44558</v>
      </c>
      <c r="P6704" s="5" t="s">
        <v>7</v>
      </c>
      <c r="Q6704" s="19">
        <v>9397.4500000000007</v>
      </c>
      <c r="R6704" s="19">
        <v>0</v>
      </c>
      <c r="S6704" s="19">
        <v>9397.4500000000007</v>
      </c>
      <c r="T6704" s="19">
        <v>0</v>
      </c>
    </row>
    <row r="6705" spans="1:20" outlineLevel="3" x14ac:dyDescent="0.35">
      <c r="H6705" s="1" t="s">
        <v>11125</v>
      </c>
      <c r="O6705" s="18"/>
      <c r="Q6705" s="19">
        <f>SUBTOTAL(9,Q6703:Q6704)</f>
        <v>16282.39</v>
      </c>
      <c r="R6705" s="19">
        <f>SUBTOTAL(9,R6703:R6704)</f>
        <v>0</v>
      </c>
      <c r="S6705" s="19">
        <f>SUBTOTAL(9,S6703:S6704)</f>
        <v>16282.39</v>
      </c>
      <c r="T6705" s="19">
        <f>SUBTOTAL(9,T6703:T6704)</f>
        <v>0</v>
      </c>
    </row>
    <row r="6706" spans="1:20" outlineLevel="2" x14ac:dyDescent="0.35">
      <c r="C6706" s="11" t="s">
        <v>10560</v>
      </c>
      <c r="O6706" s="18"/>
      <c r="Q6706" s="19">
        <f>SUBTOTAL(9,Q6703:Q6704)</f>
        <v>16282.39</v>
      </c>
      <c r="R6706" s="19">
        <f>SUBTOTAL(9,R6703:R6704)</f>
        <v>0</v>
      </c>
      <c r="S6706" s="19">
        <f>SUBTOTAL(9,S6703:S6704)</f>
        <v>16282.39</v>
      </c>
      <c r="T6706" s="19">
        <f>SUBTOTAL(9,T6703:T6704)</f>
        <v>0</v>
      </c>
    </row>
    <row r="6707" spans="1:20" outlineLevel="4" x14ac:dyDescent="0.35">
      <c r="A6707" s="9" t="s">
        <v>1129</v>
      </c>
      <c r="B6707" s="9" t="s">
        <v>1130</v>
      </c>
      <c r="C6707" s="12" t="s">
        <v>7611</v>
      </c>
      <c r="D6707" s="5" t="s">
        <v>7612</v>
      </c>
      <c r="E6707" s="9" t="s">
        <v>7612</v>
      </c>
      <c r="F6707" s="5" t="s">
        <v>4</v>
      </c>
      <c r="G6707" s="5" t="s">
        <v>1133</v>
      </c>
      <c r="H6707" s="5" t="s">
        <v>1135</v>
      </c>
      <c r="I6707" s="4" t="s">
        <v>1136</v>
      </c>
      <c r="J6707" s="5" t="s">
        <v>4</v>
      </c>
      <c r="K6707" s="5" t="s">
        <v>4</v>
      </c>
      <c r="L6707" s="5" t="s">
        <v>4</v>
      </c>
      <c r="M6707" s="5" t="s">
        <v>5</v>
      </c>
      <c r="N6707" s="5" t="s">
        <v>7613</v>
      </c>
      <c r="O6707" s="18">
        <v>44467</v>
      </c>
      <c r="P6707" s="5" t="s">
        <v>7</v>
      </c>
      <c r="Q6707" s="19">
        <v>59888.86</v>
      </c>
      <c r="R6707" s="19">
        <v>0</v>
      </c>
      <c r="S6707" s="19">
        <v>59888.86</v>
      </c>
      <c r="T6707" s="19">
        <v>0</v>
      </c>
    </row>
    <row r="6708" spans="1:20" outlineLevel="4" x14ac:dyDescent="0.35">
      <c r="A6708" s="9" t="s">
        <v>1129</v>
      </c>
      <c r="B6708" s="9" t="s">
        <v>1130</v>
      </c>
      <c r="C6708" s="12" t="s">
        <v>7611</v>
      </c>
      <c r="D6708" s="5" t="s">
        <v>7612</v>
      </c>
      <c r="E6708" s="9" t="s">
        <v>7612</v>
      </c>
      <c r="F6708" s="5" t="s">
        <v>4</v>
      </c>
      <c r="G6708" s="5" t="s">
        <v>1133</v>
      </c>
      <c r="H6708" s="5" t="s">
        <v>1135</v>
      </c>
      <c r="I6708" s="4" t="s">
        <v>1136</v>
      </c>
      <c r="J6708" s="5" t="s">
        <v>4</v>
      </c>
      <c r="K6708" s="5" t="s">
        <v>4</v>
      </c>
      <c r="L6708" s="5" t="s">
        <v>4</v>
      </c>
      <c r="M6708" s="5" t="s">
        <v>5</v>
      </c>
      <c r="N6708" s="5" t="s">
        <v>7614</v>
      </c>
      <c r="O6708" s="18">
        <v>44558</v>
      </c>
      <c r="P6708" s="5" t="s">
        <v>7</v>
      </c>
      <c r="Q6708" s="19">
        <v>80678.77</v>
      </c>
      <c r="R6708" s="19">
        <v>0</v>
      </c>
      <c r="S6708" s="19">
        <v>80678.77</v>
      </c>
      <c r="T6708" s="19">
        <v>0</v>
      </c>
    </row>
    <row r="6709" spans="1:20" outlineLevel="3" x14ac:dyDescent="0.35">
      <c r="H6709" s="1" t="s">
        <v>11125</v>
      </c>
      <c r="O6709" s="18"/>
      <c r="Q6709" s="19">
        <f>SUBTOTAL(9,Q6707:Q6708)</f>
        <v>140567.63</v>
      </c>
      <c r="R6709" s="19">
        <f>SUBTOTAL(9,R6707:R6708)</f>
        <v>0</v>
      </c>
      <c r="S6709" s="19">
        <f>SUBTOTAL(9,S6707:S6708)</f>
        <v>140567.63</v>
      </c>
      <c r="T6709" s="19">
        <f>SUBTOTAL(9,T6707:T6708)</f>
        <v>0</v>
      </c>
    </row>
    <row r="6710" spans="1:20" ht="29" outlineLevel="4" x14ac:dyDescent="0.35">
      <c r="A6710" s="9" t="s">
        <v>74</v>
      </c>
      <c r="B6710" s="9" t="s">
        <v>75</v>
      </c>
      <c r="C6710" s="12" t="s">
        <v>7611</v>
      </c>
      <c r="D6710" s="5" t="s">
        <v>7615</v>
      </c>
      <c r="E6710" s="9" t="s">
        <v>7615</v>
      </c>
      <c r="F6710" s="5" t="s">
        <v>4</v>
      </c>
      <c r="G6710" s="5" t="s">
        <v>729</v>
      </c>
      <c r="H6710" s="5" t="s">
        <v>7618</v>
      </c>
      <c r="I6710" s="4" t="s">
        <v>7619</v>
      </c>
      <c r="J6710" s="5" t="s">
        <v>4</v>
      </c>
      <c r="K6710" s="5" t="s">
        <v>4</v>
      </c>
      <c r="L6710" s="5" t="s">
        <v>4</v>
      </c>
      <c r="M6710" s="5" t="s">
        <v>5</v>
      </c>
      <c r="N6710" s="5" t="s">
        <v>7616</v>
      </c>
      <c r="O6710" s="18">
        <v>44406</v>
      </c>
      <c r="P6710" s="5" t="s">
        <v>7617</v>
      </c>
      <c r="Q6710" s="19">
        <v>417823</v>
      </c>
      <c r="R6710" s="19">
        <v>0</v>
      </c>
      <c r="S6710" s="19">
        <v>417823</v>
      </c>
      <c r="T6710" s="19">
        <v>0</v>
      </c>
    </row>
    <row r="6711" spans="1:20" outlineLevel="3" x14ac:dyDescent="0.35">
      <c r="H6711" s="1" t="s">
        <v>12100</v>
      </c>
      <c r="O6711" s="18"/>
      <c r="Q6711" s="19">
        <f>SUBTOTAL(9,Q6710:Q6710)</f>
        <v>417823</v>
      </c>
      <c r="R6711" s="19">
        <f>SUBTOTAL(9,R6710:R6710)</f>
        <v>0</v>
      </c>
      <c r="S6711" s="19">
        <f>SUBTOTAL(9,S6710:S6710)</f>
        <v>417823</v>
      </c>
      <c r="T6711" s="19">
        <f>SUBTOTAL(9,T6710:T6710)</f>
        <v>0</v>
      </c>
    </row>
    <row r="6712" spans="1:20" outlineLevel="4" x14ac:dyDescent="0.35">
      <c r="A6712" s="9" t="s">
        <v>74</v>
      </c>
      <c r="B6712" s="9" t="s">
        <v>75</v>
      </c>
      <c r="C6712" s="12" t="s">
        <v>7611</v>
      </c>
      <c r="D6712" s="5" t="s">
        <v>7615</v>
      </c>
      <c r="E6712" s="9" t="s">
        <v>7615</v>
      </c>
      <c r="F6712" s="5" t="s">
        <v>4</v>
      </c>
      <c r="G6712" s="5" t="s">
        <v>729</v>
      </c>
      <c r="H6712" s="5" t="s">
        <v>7622</v>
      </c>
      <c r="I6712" s="4" t="s">
        <v>7623</v>
      </c>
      <c r="J6712" s="5" t="s">
        <v>4</v>
      </c>
      <c r="K6712" s="5" t="s">
        <v>4</v>
      </c>
      <c r="L6712" s="5" t="s">
        <v>4</v>
      </c>
      <c r="M6712" s="5" t="s">
        <v>5</v>
      </c>
      <c r="N6712" s="5" t="s">
        <v>7620</v>
      </c>
      <c r="O6712" s="18">
        <v>44571</v>
      </c>
      <c r="P6712" s="5" t="s">
        <v>7621</v>
      </c>
      <c r="Q6712" s="19">
        <v>3069</v>
      </c>
      <c r="R6712" s="19">
        <v>0</v>
      </c>
      <c r="S6712" s="19">
        <v>3069</v>
      </c>
      <c r="T6712" s="19">
        <v>0</v>
      </c>
    </row>
    <row r="6713" spans="1:20" outlineLevel="4" x14ac:dyDescent="0.35">
      <c r="A6713" s="9" t="s">
        <v>74</v>
      </c>
      <c r="B6713" s="9" t="s">
        <v>75</v>
      </c>
      <c r="C6713" s="12" t="s">
        <v>7611</v>
      </c>
      <c r="D6713" s="5" t="s">
        <v>7615</v>
      </c>
      <c r="E6713" s="9" t="s">
        <v>7615</v>
      </c>
      <c r="F6713" s="5" t="s">
        <v>4</v>
      </c>
      <c r="G6713" s="5" t="s">
        <v>729</v>
      </c>
      <c r="H6713" s="5" t="s">
        <v>7622</v>
      </c>
      <c r="I6713" s="4" t="s">
        <v>7623</v>
      </c>
      <c r="J6713" s="5" t="s">
        <v>4</v>
      </c>
      <c r="K6713" s="5" t="s">
        <v>4</v>
      </c>
      <c r="L6713" s="5" t="s">
        <v>4</v>
      </c>
      <c r="M6713" s="5" t="s">
        <v>5</v>
      </c>
      <c r="N6713" s="5" t="s">
        <v>7624</v>
      </c>
      <c r="O6713" s="18">
        <v>44714</v>
      </c>
      <c r="P6713" s="5" t="s">
        <v>7625</v>
      </c>
      <c r="Q6713" s="19">
        <v>2024</v>
      </c>
      <c r="R6713" s="19">
        <v>0</v>
      </c>
      <c r="S6713" s="19">
        <v>2024</v>
      </c>
      <c r="T6713" s="19">
        <v>0</v>
      </c>
    </row>
    <row r="6714" spans="1:20" outlineLevel="3" x14ac:dyDescent="0.35">
      <c r="H6714" s="1" t="s">
        <v>12101</v>
      </c>
      <c r="O6714" s="18"/>
      <c r="Q6714" s="19">
        <f>SUBTOTAL(9,Q6712:Q6713)</f>
        <v>5093</v>
      </c>
      <c r="R6714" s="19">
        <f>SUBTOTAL(9,R6712:R6713)</f>
        <v>0</v>
      </c>
      <c r="S6714" s="19">
        <f>SUBTOTAL(9,S6712:S6713)</f>
        <v>5093</v>
      </c>
      <c r="T6714" s="19">
        <f>SUBTOTAL(9,T6712:T6713)</f>
        <v>0</v>
      </c>
    </row>
    <row r="6715" spans="1:20" outlineLevel="4" x14ac:dyDescent="0.35">
      <c r="A6715" s="9" t="s">
        <v>74</v>
      </c>
      <c r="B6715" s="9" t="s">
        <v>75</v>
      </c>
      <c r="C6715" s="12" t="s">
        <v>7611</v>
      </c>
      <c r="D6715" s="5" t="s">
        <v>7615</v>
      </c>
      <c r="E6715" s="9" t="s">
        <v>7615</v>
      </c>
      <c r="F6715" s="5" t="s">
        <v>77</v>
      </c>
      <c r="G6715" s="5" t="s">
        <v>4</v>
      </c>
      <c r="H6715" s="5" t="s">
        <v>7628</v>
      </c>
      <c r="I6715" s="4" t="s">
        <v>7629</v>
      </c>
      <c r="J6715" s="5" t="s">
        <v>4</v>
      </c>
      <c r="K6715" s="5" t="s">
        <v>4</v>
      </c>
      <c r="L6715" s="5" t="s">
        <v>4</v>
      </c>
      <c r="M6715" s="5" t="s">
        <v>5</v>
      </c>
      <c r="N6715" s="5" t="s">
        <v>7626</v>
      </c>
      <c r="O6715" s="18">
        <v>44469</v>
      </c>
      <c r="P6715" s="5" t="s">
        <v>7627</v>
      </c>
      <c r="Q6715" s="19">
        <v>3055</v>
      </c>
      <c r="R6715" s="19">
        <v>3055</v>
      </c>
      <c r="S6715" s="19">
        <v>0</v>
      </c>
      <c r="T6715" s="19">
        <v>0</v>
      </c>
    </row>
    <row r="6716" spans="1:20" outlineLevel="4" x14ac:dyDescent="0.35">
      <c r="A6716" s="9" t="s">
        <v>74</v>
      </c>
      <c r="B6716" s="9" t="s">
        <v>75</v>
      </c>
      <c r="C6716" s="12" t="s">
        <v>7611</v>
      </c>
      <c r="D6716" s="5" t="s">
        <v>7615</v>
      </c>
      <c r="E6716" s="9" t="s">
        <v>7615</v>
      </c>
      <c r="F6716" s="5" t="s">
        <v>77</v>
      </c>
      <c r="G6716" s="5" t="s">
        <v>4</v>
      </c>
      <c r="H6716" s="5" t="s">
        <v>7628</v>
      </c>
      <c r="I6716" s="4" t="s">
        <v>7629</v>
      </c>
      <c r="J6716" s="5" t="s">
        <v>4</v>
      </c>
      <c r="K6716" s="5" t="s">
        <v>4</v>
      </c>
      <c r="L6716" s="5" t="s">
        <v>4</v>
      </c>
      <c r="M6716" s="5" t="s">
        <v>5</v>
      </c>
      <c r="N6716" s="5" t="s">
        <v>7630</v>
      </c>
      <c r="O6716" s="18">
        <v>44536</v>
      </c>
      <c r="P6716" s="5" t="s">
        <v>7631</v>
      </c>
      <c r="Q6716" s="19">
        <v>6218</v>
      </c>
      <c r="R6716" s="19">
        <v>6218</v>
      </c>
      <c r="S6716" s="19">
        <v>0</v>
      </c>
      <c r="T6716" s="19">
        <v>0</v>
      </c>
    </row>
    <row r="6717" spans="1:20" outlineLevel="3" x14ac:dyDescent="0.35">
      <c r="H6717" s="1" t="s">
        <v>12102</v>
      </c>
      <c r="O6717" s="18"/>
      <c r="Q6717" s="19">
        <f>SUBTOTAL(9,Q6715:Q6716)</f>
        <v>9273</v>
      </c>
      <c r="R6717" s="19">
        <f>SUBTOTAL(9,R6715:R6716)</f>
        <v>9273</v>
      </c>
      <c r="S6717" s="19">
        <f>SUBTOTAL(9,S6715:S6716)</f>
        <v>0</v>
      </c>
      <c r="T6717" s="19">
        <f>SUBTOTAL(9,T6715:T6716)</f>
        <v>0</v>
      </c>
    </row>
    <row r="6718" spans="1:20" outlineLevel="4" x14ac:dyDescent="0.35">
      <c r="A6718" s="9" t="s">
        <v>74</v>
      </c>
      <c r="B6718" s="9" t="s">
        <v>75</v>
      </c>
      <c r="C6718" s="12" t="s">
        <v>7611</v>
      </c>
      <c r="D6718" s="5" t="s">
        <v>7615</v>
      </c>
      <c r="E6718" s="9" t="s">
        <v>7615</v>
      </c>
      <c r="F6718" s="5" t="s">
        <v>4</v>
      </c>
      <c r="G6718" s="5" t="s">
        <v>729</v>
      </c>
      <c r="H6718" s="5" t="s">
        <v>7634</v>
      </c>
      <c r="I6718" s="4" t="s">
        <v>7629</v>
      </c>
      <c r="J6718" s="5" t="s">
        <v>4</v>
      </c>
      <c r="K6718" s="5" t="s">
        <v>4</v>
      </c>
      <c r="L6718" s="5" t="s">
        <v>4</v>
      </c>
      <c r="M6718" s="5" t="s">
        <v>5</v>
      </c>
      <c r="N6718" s="5" t="s">
        <v>7632</v>
      </c>
      <c r="O6718" s="18">
        <v>44378</v>
      </c>
      <c r="P6718" s="5" t="s">
        <v>7633</v>
      </c>
      <c r="Q6718" s="19">
        <v>6474</v>
      </c>
      <c r="R6718" s="19">
        <v>0</v>
      </c>
      <c r="S6718" s="19">
        <v>6474</v>
      </c>
      <c r="T6718" s="19">
        <v>0</v>
      </c>
    </row>
    <row r="6719" spans="1:20" outlineLevel="4" x14ac:dyDescent="0.35">
      <c r="A6719" s="9" t="s">
        <v>74</v>
      </c>
      <c r="B6719" s="9" t="s">
        <v>75</v>
      </c>
      <c r="C6719" s="12" t="s">
        <v>7611</v>
      </c>
      <c r="D6719" s="5" t="s">
        <v>7615</v>
      </c>
      <c r="E6719" s="9" t="s">
        <v>7615</v>
      </c>
      <c r="F6719" s="5" t="s">
        <v>4</v>
      </c>
      <c r="G6719" s="5" t="s">
        <v>729</v>
      </c>
      <c r="H6719" s="5" t="s">
        <v>7634</v>
      </c>
      <c r="I6719" s="4" t="s">
        <v>7629</v>
      </c>
      <c r="J6719" s="5" t="s">
        <v>4</v>
      </c>
      <c r="K6719" s="5" t="s">
        <v>4</v>
      </c>
      <c r="L6719" s="5" t="s">
        <v>4</v>
      </c>
      <c r="M6719" s="5" t="s">
        <v>5</v>
      </c>
      <c r="N6719" s="5" t="s">
        <v>7635</v>
      </c>
      <c r="O6719" s="18">
        <v>44644</v>
      </c>
      <c r="P6719" s="5" t="s">
        <v>7636</v>
      </c>
      <c r="Q6719" s="19">
        <v>9732.3700000000008</v>
      </c>
      <c r="R6719" s="19">
        <v>0</v>
      </c>
      <c r="S6719" s="19">
        <v>9732.3700000000008</v>
      </c>
      <c r="T6719" s="19">
        <v>0</v>
      </c>
    </row>
    <row r="6720" spans="1:20" outlineLevel="4" x14ac:dyDescent="0.35">
      <c r="A6720" s="9" t="s">
        <v>74</v>
      </c>
      <c r="B6720" s="9" t="s">
        <v>75</v>
      </c>
      <c r="C6720" s="12" t="s">
        <v>7611</v>
      </c>
      <c r="D6720" s="5" t="s">
        <v>7615</v>
      </c>
      <c r="E6720" s="9" t="s">
        <v>7615</v>
      </c>
      <c r="F6720" s="5" t="s">
        <v>4</v>
      </c>
      <c r="G6720" s="5" t="s">
        <v>729</v>
      </c>
      <c r="H6720" s="5" t="s">
        <v>7634</v>
      </c>
      <c r="I6720" s="4" t="s">
        <v>7629</v>
      </c>
      <c r="J6720" s="5" t="s">
        <v>4</v>
      </c>
      <c r="K6720" s="5" t="s">
        <v>4</v>
      </c>
      <c r="L6720" s="5" t="s">
        <v>4</v>
      </c>
      <c r="M6720" s="5" t="s">
        <v>5</v>
      </c>
      <c r="N6720" s="5" t="s">
        <v>7637</v>
      </c>
      <c r="O6720" s="18">
        <v>44697</v>
      </c>
      <c r="P6720" s="5" t="s">
        <v>7638</v>
      </c>
      <c r="Q6720" s="19">
        <v>12585.86</v>
      </c>
      <c r="R6720" s="19">
        <v>0</v>
      </c>
      <c r="S6720" s="19">
        <v>12585.86</v>
      </c>
      <c r="T6720" s="19">
        <v>0</v>
      </c>
    </row>
    <row r="6721" spans="1:20" outlineLevel="4" x14ac:dyDescent="0.35">
      <c r="A6721" s="9" t="s">
        <v>74</v>
      </c>
      <c r="B6721" s="9" t="s">
        <v>75</v>
      </c>
      <c r="C6721" s="12" t="s">
        <v>7611</v>
      </c>
      <c r="D6721" s="5" t="s">
        <v>7615</v>
      </c>
      <c r="E6721" s="9" t="s">
        <v>7615</v>
      </c>
      <c r="F6721" s="5" t="s">
        <v>77</v>
      </c>
      <c r="G6721" s="5" t="s">
        <v>4</v>
      </c>
      <c r="H6721" s="5" t="s">
        <v>7634</v>
      </c>
      <c r="I6721" s="4" t="s">
        <v>7629</v>
      </c>
      <c r="J6721" s="5" t="s">
        <v>4</v>
      </c>
      <c r="K6721" s="5" t="s">
        <v>4</v>
      </c>
      <c r="L6721" s="5" t="s">
        <v>4</v>
      </c>
      <c r="M6721" s="5" t="s">
        <v>5</v>
      </c>
      <c r="N6721" s="5" t="s">
        <v>7632</v>
      </c>
      <c r="O6721" s="18">
        <v>44378</v>
      </c>
      <c r="P6721" s="5" t="s">
        <v>7633</v>
      </c>
      <c r="Q6721" s="19">
        <v>58262</v>
      </c>
      <c r="R6721" s="19">
        <v>58262</v>
      </c>
      <c r="S6721" s="19">
        <v>0</v>
      </c>
      <c r="T6721" s="19">
        <v>0</v>
      </c>
    </row>
    <row r="6722" spans="1:20" outlineLevel="4" x14ac:dyDescent="0.35">
      <c r="A6722" s="9" t="s">
        <v>74</v>
      </c>
      <c r="B6722" s="9" t="s">
        <v>75</v>
      </c>
      <c r="C6722" s="12" t="s">
        <v>7611</v>
      </c>
      <c r="D6722" s="5" t="s">
        <v>7615</v>
      </c>
      <c r="E6722" s="9" t="s">
        <v>7615</v>
      </c>
      <c r="F6722" s="5" t="s">
        <v>77</v>
      </c>
      <c r="G6722" s="5" t="s">
        <v>4</v>
      </c>
      <c r="H6722" s="5" t="s">
        <v>7634</v>
      </c>
      <c r="I6722" s="4" t="s">
        <v>7629</v>
      </c>
      <c r="J6722" s="5" t="s">
        <v>4</v>
      </c>
      <c r="K6722" s="5" t="s">
        <v>4</v>
      </c>
      <c r="L6722" s="5" t="s">
        <v>4</v>
      </c>
      <c r="M6722" s="5" t="s">
        <v>5</v>
      </c>
      <c r="N6722" s="5" t="s">
        <v>7635</v>
      </c>
      <c r="O6722" s="18">
        <v>44644</v>
      </c>
      <c r="P6722" s="5" t="s">
        <v>7636</v>
      </c>
      <c r="Q6722" s="19">
        <v>87589.63</v>
      </c>
      <c r="R6722" s="19">
        <v>87589.63</v>
      </c>
      <c r="S6722" s="19">
        <v>0</v>
      </c>
      <c r="T6722" s="19">
        <v>0</v>
      </c>
    </row>
    <row r="6723" spans="1:20" outlineLevel="4" x14ac:dyDescent="0.35">
      <c r="A6723" s="9" t="s">
        <v>74</v>
      </c>
      <c r="B6723" s="9" t="s">
        <v>75</v>
      </c>
      <c r="C6723" s="12" t="s">
        <v>7611</v>
      </c>
      <c r="D6723" s="5" t="s">
        <v>7615</v>
      </c>
      <c r="E6723" s="9" t="s">
        <v>7615</v>
      </c>
      <c r="F6723" s="5" t="s">
        <v>77</v>
      </c>
      <c r="G6723" s="5" t="s">
        <v>4</v>
      </c>
      <c r="H6723" s="5" t="s">
        <v>7634</v>
      </c>
      <c r="I6723" s="4" t="s">
        <v>7629</v>
      </c>
      <c r="J6723" s="5" t="s">
        <v>4</v>
      </c>
      <c r="K6723" s="5" t="s">
        <v>4</v>
      </c>
      <c r="L6723" s="5" t="s">
        <v>4</v>
      </c>
      <c r="M6723" s="5" t="s">
        <v>5</v>
      </c>
      <c r="N6723" s="5" t="s">
        <v>7637</v>
      </c>
      <c r="O6723" s="18">
        <v>44697</v>
      </c>
      <c r="P6723" s="5" t="s">
        <v>7638</v>
      </c>
      <c r="Q6723" s="19">
        <v>113272.15</v>
      </c>
      <c r="R6723" s="19">
        <v>113272.15</v>
      </c>
      <c r="S6723" s="19">
        <v>0</v>
      </c>
      <c r="T6723" s="19">
        <v>0</v>
      </c>
    </row>
    <row r="6724" spans="1:20" outlineLevel="3" x14ac:dyDescent="0.35">
      <c r="H6724" s="1" t="s">
        <v>12103</v>
      </c>
      <c r="O6724" s="18"/>
      <c r="Q6724" s="19">
        <f>SUBTOTAL(9,Q6718:Q6723)</f>
        <v>287916.01</v>
      </c>
      <c r="R6724" s="19">
        <f>SUBTOTAL(9,R6718:R6723)</f>
        <v>259123.78</v>
      </c>
      <c r="S6724" s="19">
        <f>SUBTOTAL(9,S6718:S6723)</f>
        <v>28792.230000000003</v>
      </c>
      <c r="T6724" s="19">
        <f>SUBTOTAL(9,T6718:T6723)</f>
        <v>0</v>
      </c>
    </row>
    <row r="6725" spans="1:20" outlineLevel="2" x14ac:dyDescent="0.35">
      <c r="C6725" s="11" t="s">
        <v>10561</v>
      </c>
      <c r="O6725" s="18"/>
      <c r="Q6725" s="19">
        <f>SUBTOTAL(9,Q6707:Q6723)</f>
        <v>860672.64</v>
      </c>
      <c r="R6725" s="19">
        <f>SUBTOTAL(9,R6707:R6723)</f>
        <v>268396.78000000003</v>
      </c>
      <c r="S6725" s="19">
        <f>SUBTOTAL(9,S6707:S6723)</f>
        <v>592275.86</v>
      </c>
      <c r="T6725" s="19">
        <f>SUBTOTAL(9,T6707:T6723)</f>
        <v>0</v>
      </c>
    </row>
    <row r="6726" spans="1:20" outlineLevel="4" x14ac:dyDescent="0.35">
      <c r="A6726" s="9" t="s">
        <v>1129</v>
      </c>
      <c r="B6726" s="9" t="s">
        <v>1130</v>
      </c>
      <c r="C6726" s="12" t="s">
        <v>7639</v>
      </c>
      <c r="D6726" s="5" t="s">
        <v>7640</v>
      </c>
      <c r="E6726" s="9" t="s">
        <v>7640</v>
      </c>
      <c r="F6726" s="5" t="s">
        <v>4</v>
      </c>
      <c r="G6726" s="5" t="s">
        <v>1133</v>
      </c>
      <c r="H6726" s="5" t="s">
        <v>1135</v>
      </c>
      <c r="I6726" s="4" t="s">
        <v>1136</v>
      </c>
      <c r="J6726" s="5" t="s">
        <v>4</v>
      </c>
      <c r="K6726" s="5" t="s">
        <v>4</v>
      </c>
      <c r="L6726" s="5" t="s">
        <v>4</v>
      </c>
      <c r="M6726" s="5" t="s">
        <v>5</v>
      </c>
      <c r="N6726" s="5" t="s">
        <v>7641</v>
      </c>
      <c r="O6726" s="18">
        <v>44467</v>
      </c>
      <c r="P6726" s="5" t="s">
        <v>7</v>
      </c>
      <c r="Q6726" s="19">
        <v>10759.82</v>
      </c>
      <c r="R6726" s="19">
        <v>0</v>
      </c>
      <c r="S6726" s="19">
        <v>10759.82</v>
      </c>
      <c r="T6726" s="19">
        <v>0</v>
      </c>
    </row>
    <row r="6727" spans="1:20" outlineLevel="4" x14ac:dyDescent="0.35">
      <c r="A6727" s="9" t="s">
        <v>1129</v>
      </c>
      <c r="B6727" s="9" t="s">
        <v>1130</v>
      </c>
      <c r="C6727" s="12" t="s">
        <v>7639</v>
      </c>
      <c r="D6727" s="5" t="s">
        <v>7640</v>
      </c>
      <c r="E6727" s="9" t="s">
        <v>7640</v>
      </c>
      <c r="F6727" s="5" t="s">
        <v>4</v>
      </c>
      <c r="G6727" s="5" t="s">
        <v>1133</v>
      </c>
      <c r="H6727" s="5" t="s">
        <v>1135</v>
      </c>
      <c r="I6727" s="4" t="s">
        <v>1136</v>
      </c>
      <c r="J6727" s="5" t="s">
        <v>4</v>
      </c>
      <c r="K6727" s="5" t="s">
        <v>4</v>
      </c>
      <c r="L6727" s="5" t="s">
        <v>4</v>
      </c>
      <c r="M6727" s="5" t="s">
        <v>5</v>
      </c>
      <c r="N6727" s="5" t="s">
        <v>7642</v>
      </c>
      <c r="O6727" s="18">
        <v>44558</v>
      </c>
      <c r="P6727" s="5" t="s">
        <v>7</v>
      </c>
      <c r="Q6727" s="19">
        <v>14459.14</v>
      </c>
      <c r="R6727" s="19">
        <v>0</v>
      </c>
      <c r="S6727" s="19">
        <v>14459.14</v>
      </c>
      <c r="T6727" s="19">
        <v>0</v>
      </c>
    </row>
    <row r="6728" spans="1:20" outlineLevel="3" x14ac:dyDescent="0.35">
      <c r="H6728" s="1" t="s">
        <v>11125</v>
      </c>
      <c r="O6728" s="18"/>
      <c r="Q6728" s="19">
        <f>SUBTOTAL(9,Q6726:Q6727)</f>
        <v>25218.959999999999</v>
      </c>
      <c r="R6728" s="19">
        <f>SUBTOTAL(9,R6726:R6727)</f>
        <v>0</v>
      </c>
      <c r="S6728" s="19">
        <f>SUBTOTAL(9,S6726:S6727)</f>
        <v>25218.959999999999</v>
      </c>
      <c r="T6728" s="19">
        <f>SUBTOTAL(9,T6726:T6727)</f>
        <v>0</v>
      </c>
    </row>
    <row r="6729" spans="1:20" outlineLevel="2" x14ac:dyDescent="0.35">
      <c r="C6729" s="11" t="s">
        <v>10562</v>
      </c>
      <c r="O6729" s="18"/>
      <c r="Q6729" s="19">
        <f>SUBTOTAL(9,Q6726:Q6727)</f>
        <v>25218.959999999999</v>
      </c>
      <c r="R6729" s="19">
        <f>SUBTOTAL(9,R6726:R6727)</f>
        <v>0</v>
      </c>
      <c r="S6729" s="19">
        <f>SUBTOTAL(9,S6726:S6727)</f>
        <v>25218.959999999999</v>
      </c>
      <c r="T6729" s="19">
        <f>SUBTOTAL(9,T6726:T6727)</f>
        <v>0</v>
      </c>
    </row>
    <row r="6730" spans="1:20" outlineLevel="4" x14ac:dyDescent="0.35">
      <c r="A6730" s="9" t="s">
        <v>1129</v>
      </c>
      <c r="B6730" s="9" t="s">
        <v>1130</v>
      </c>
      <c r="C6730" s="12" t="s">
        <v>7643</v>
      </c>
      <c r="D6730" s="5" t="s">
        <v>7644</v>
      </c>
      <c r="E6730" s="9" t="s">
        <v>7644</v>
      </c>
      <c r="F6730" s="5" t="s">
        <v>4</v>
      </c>
      <c r="G6730" s="5" t="s">
        <v>1133</v>
      </c>
      <c r="H6730" s="5" t="s">
        <v>1135</v>
      </c>
      <c r="I6730" s="4" t="s">
        <v>1136</v>
      </c>
      <c r="J6730" s="5" t="s">
        <v>4</v>
      </c>
      <c r="K6730" s="5" t="s">
        <v>4</v>
      </c>
      <c r="L6730" s="5" t="s">
        <v>4</v>
      </c>
      <c r="M6730" s="5" t="s">
        <v>5</v>
      </c>
      <c r="N6730" s="5" t="s">
        <v>7645</v>
      </c>
      <c r="O6730" s="18">
        <v>44467</v>
      </c>
      <c r="P6730" s="5" t="s">
        <v>7</v>
      </c>
      <c r="Q6730" s="19">
        <v>15888.28</v>
      </c>
      <c r="R6730" s="19">
        <v>0</v>
      </c>
      <c r="S6730" s="19">
        <v>15888.28</v>
      </c>
      <c r="T6730" s="19">
        <v>0</v>
      </c>
    </row>
    <row r="6731" spans="1:20" outlineLevel="4" x14ac:dyDescent="0.35">
      <c r="A6731" s="9" t="s">
        <v>1129</v>
      </c>
      <c r="B6731" s="9" t="s">
        <v>1130</v>
      </c>
      <c r="C6731" s="12" t="s">
        <v>7643</v>
      </c>
      <c r="D6731" s="5" t="s">
        <v>7644</v>
      </c>
      <c r="E6731" s="9" t="s">
        <v>7644</v>
      </c>
      <c r="F6731" s="5" t="s">
        <v>4</v>
      </c>
      <c r="G6731" s="5" t="s">
        <v>1133</v>
      </c>
      <c r="H6731" s="5" t="s">
        <v>1135</v>
      </c>
      <c r="I6731" s="4" t="s">
        <v>1136</v>
      </c>
      <c r="J6731" s="5" t="s">
        <v>4</v>
      </c>
      <c r="K6731" s="5" t="s">
        <v>4</v>
      </c>
      <c r="L6731" s="5" t="s">
        <v>4</v>
      </c>
      <c r="M6731" s="5" t="s">
        <v>5</v>
      </c>
      <c r="N6731" s="5" t="s">
        <v>7646</v>
      </c>
      <c r="O6731" s="18">
        <v>44558</v>
      </c>
      <c r="P6731" s="5" t="s">
        <v>7</v>
      </c>
      <c r="Q6731" s="19">
        <v>20972.41</v>
      </c>
      <c r="R6731" s="19">
        <v>0</v>
      </c>
      <c r="S6731" s="19">
        <v>20972.41</v>
      </c>
      <c r="T6731" s="19">
        <v>0</v>
      </c>
    </row>
    <row r="6732" spans="1:20" outlineLevel="3" x14ac:dyDescent="0.35">
      <c r="H6732" s="1" t="s">
        <v>11125</v>
      </c>
      <c r="O6732" s="18"/>
      <c r="Q6732" s="19">
        <f>SUBTOTAL(9,Q6730:Q6731)</f>
        <v>36860.69</v>
      </c>
      <c r="R6732" s="19">
        <f>SUBTOTAL(9,R6730:R6731)</f>
        <v>0</v>
      </c>
      <c r="S6732" s="19">
        <f>SUBTOTAL(9,S6730:S6731)</f>
        <v>36860.69</v>
      </c>
      <c r="T6732" s="19">
        <f>SUBTOTAL(9,T6730:T6731)</f>
        <v>0</v>
      </c>
    </row>
    <row r="6733" spans="1:20" outlineLevel="2" x14ac:dyDescent="0.35">
      <c r="C6733" s="11" t="s">
        <v>10563</v>
      </c>
      <c r="O6733" s="18"/>
      <c r="Q6733" s="19">
        <f>SUBTOTAL(9,Q6730:Q6731)</f>
        <v>36860.69</v>
      </c>
      <c r="R6733" s="19">
        <f>SUBTOTAL(9,R6730:R6731)</f>
        <v>0</v>
      </c>
      <c r="S6733" s="19">
        <f>SUBTOTAL(9,S6730:S6731)</f>
        <v>36860.69</v>
      </c>
      <c r="T6733" s="19">
        <f>SUBTOTAL(9,T6730:T6731)</f>
        <v>0</v>
      </c>
    </row>
    <row r="6734" spans="1:20" outlineLevel="4" x14ac:dyDescent="0.35">
      <c r="A6734" s="9" t="s">
        <v>1129</v>
      </c>
      <c r="B6734" s="9" t="s">
        <v>1130</v>
      </c>
      <c r="C6734" s="12" t="s">
        <v>7647</v>
      </c>
      <c r="D6734" s="5" t="s">
        <v>7648</v>
      </c>
      <c r="E6734" s="9" t="s">
        <v>7648</v>
      </c>
      <c r="F6734" s="5" t="s">
        <v>4</v>
      </c>
      <c r="G6734" s="5" t="s">
        <v>1133</v>
      </c>
      <c r="H6734" s="5" t="s">
        <v>1135</v>
      </c>
      <c r="I6734" s="4" t="s">
        <v>1136</v>
      </c>
      <c r="J6734" s="5" t="s">
        <v>4</v>
      </c>
      <c r="K6734" s="5" t="s">
        <v>4</v>
      </c>
      <c r="L6734" s="5" t="s">
        <v>4</v>
      </c>
      <c r="M6734" s="5" t="s">
        <v>5</v>
      </c>
      <c r="N6734" s="5" t="s">
        <v>7649</v>
      </c>
      <c r="O6734" s="18">
        <v>44467</v>
      </c>
      <c r="P6734" s="5" t="s">
        <v>7</v>
      </c>
      <c r="Q6734" s="19">
        <v>17579</v>
      </c>
      <c r="R6734" s="19">
        <v>0</v>
      </c>
      <c r="S6734" s="19">
        <v>17579</v>
      </c>
      <c r="T6734" s="19">
        <v>0</v>
      </c>
    </row>
    <row r="6735" spans="1:20" outlineLevel="4" x14ac:dyDescent="0.35">
      <c r="A6735" s="9" t="s">
        <v>1129</v>
      </c>
      <c r="B6735" s="9" t="s">
        <v>1130</v>
      </c>
      <c r="C6735" s="12" t="s">
        <v>7647</v>
      </c>
      <c r="D6735" s="5" t="s">
        <v>7648</v>
      </c>
      <c r="E6735" s="9" t="s">
        <v>7648</v>
      </c>
      <c r="F6735" s="5" t="s">
        <v>4</v>
      </c>
      <c r="G6735" s="5" t="s">
        <v>1133</v>
      </c>
      <c r="H6735" s="5" t="s">
        <v>1135</v>
      </c>
      <c r="I6735" s="4" t="s">
        <v>1136</v>
      </c>
      <c r="J6735" s="5" t="s">
        <v>4</v>
      </c>
      <c r="K6735" s="5" t="s">
        <v>4</v>
      </c>
      <c r="L6735" s="5" t="s">
        <v>4</v>
      </c>
      <c r="M6735" s="5" t="s">
        <v>5</v>
      </c>
      <c r="N6735" s="5" t="s">
        <v>7650</v>
      </c>
      <c r="O6735" s="18">
        <v>44558</v>
      </c>
      <c r="P6735" s="5" t="s">
        <v>7</v>
      </c>
      <c r="Q6735" s="19">
        <v>23693.18</v>
      </c>
      <c r="R6735" s="19">
        <v>0</v>
      </c>
      <c r="S6735" s="19">
        <v>23693.18</v>
      </c>
      <c r="T6735" s="19">
        <v>0</v>
      </c>
    </row>
    <row r="6736" spans="1:20" outlineLevel="3" x14ac:dyDescent="0.35">
      <c r="H6736" s="1" t="s">
        <v>11125</v>
      </c>
      <c r="O6736" s="18"/>
      <c r="Q6736" s="19">
        <f>SUBTOTAL(9,Q6734:Q6735)</f>
        <v>41272.18</v>
      </c>
      <c r="R6736" s="19">
        <f>SUBTOTAL(9,R6734:R6735)</f>
        <v>0</v>
      </c>
      <c r="S6736" s="19">
        <f>SUBTOTAL(9,S6734:S6735)</f>
        <v>41272.18</v>
      </c>
      <c r="T6736" s="19">
        <f>SUBTOTAL(9,T6734:T6735)</f>
        <v>0</v>
      </c>
    </row>
    <row r="6737" spans="1:20" outlineLevel="2" x14ac:dyDescent="0.35">
      <c r="C6737" s="11" t="s">
        <v>10564</v>
      </c>
      <c r="O6737" s="18"/>
      <c r="Q6737" s="19">
        <f>SUBTOTAL(9,Q6734:Q6735)</f>
        <v>41272.18</v>
      </c>
      <c r="R6737" s="19">
        <f>SUBTOTAL(9,R6734:R6735)</f>
        <v>0</v>
      </c>
      <c r="S6737" s="19">
        <f>SUBTOTAL(9,S6734:S6735)</f>
        <v>41272.18</v>
      </c>
      <c r="T6737" s="19">
        <f>SUBTOTAL(9,T6734:T6735)</f>
        <v>0</v>
      </c>
    </row>
    <row r="6738" spans="1:20" outlineLevel="4" x14ac:dyDescent="0.35">
      <c r="A6738" s="9" t="s">
        <v>1129</v>
      </c>
      <c r="B6738" s="9" t="s">
        <v>1130</v>
      </c>
      <c r="C6738" s="12" t="s">
        <v>7651</v>
      </c>
      <c r="D6738" s="5" t="s">
        <v>7652</v>
      </c>
      <c r="E6738" s="9" t="s">
        <v>7652</v>
      </c>
      <c r="F6738" s="5" t="s">
        <v>4</v>
      </c>
      <c r="G6738" s="5" t="s">
        <v>1133</v>
      </c>
      <c r="H6738" s="5" t="s">
        <v>1135</v>
      </c>
      <c r="I6738" s="4" t="s">
        <v>1136</v>
      </c>
      <c r="J6738" s="5" t="s">
        <v>4</v>
      </c>
      <c r="K6738" s="5" t="s">
        <v>4</v>
      </c>
      <c r="L6738" s="5" t="s">
        <v>4</v>
      </c>
      <c r="M6738" s="5" t="s">
        <v>5</v>
      </c>
      <c r="N6738" s="5" t="s">
        <v>7653</v>
      </c>
      <c r="O6738" s="18">
        <v>44467</v>
      </c>
      <c r="P6738" s="5" t="s">
        <v>7</v>
      </c>
      <c r="Q6738" s="19">
        <v>123785.09</v>
      </c>
      <c r="R6738" s="19">
        <v>0</v>
      </c>
      <c r="S6738" s="19">
        <v>123785.09</v>
      </c>
      <c r="T6738" s="19">
        <v>0</v>
      </c>
    </row>
    <row r="6739" spans="1:20" outlineLevel="4" x14ac:dyDescent="0.35">
      <c r="A6739" s="9" t="s">
        <v>1129</v>
      </c>
      <c r="B6739" s="9" t="s">
        <v>1130</v>
      </c>
      <c r="C6739" s="12" t="s">
        <v>7651</v>
      </c>
      <c r="D6739" s="5" t="s">
        <v>7652</v>
      </c>
      <c r="E6739" s="9" t="s">
        <v>7652</v>
      </c>
      <c r="F6739" s="5" t="s">
        <v>4</v>
      </c>
      <c r="G6739" s="5" t="s">
        <v>1133</v>
      </c>
      <c r="H6739" s="5" t="s">
        <v>1135</v>
      </c>
      <c r="I6739" s="4" t="s">
        <v>1136</v>
      </c>
      <c r="J6739" s="5" t="s">
        <v>4</v>
      </c>
      <c r="K6739" s="5" t="s">
        <v>4</v>
      </c>
      <c r="L6739" s="5" t="s">
        <v>4</v>
      </c>
      <c r="M6739" s="5" t="s">
        <v>5</v>
      </c>
      <c r="N6739" s="5" t="s">
        <v>7654</v>
      </c>
      <c r="O6739" s="18">
        <v>44558</v>
      </c>
      <c r="P6739" s="5" t="s">
        <v>7</v>
      </c>
      <c r="Q6739" s="19">
        <v>172009.32</v>
      </c>
      <c r="R6739" s="19">
        <v>0</v>
      </c>
      <c r="S6739" s="19">
        <v>172009.32</v>
      </c>
      <c r="T6739" s="19">
        <v>0</v>
      </c>
    </row>
    <row r="6740" spans="1:20" outlineLevel="3" x14ac:dyDescent="0.35">
      <c r="H6740" s="1" t="s">
        <v>11125</v>
      </c>
      <c r="O6740" s="18"/>
      <c r="Q6740" s="19">
        <f>SUBTOTAL(9,Q6738:Q6739)</f>
        <v>295794.41000000003</v>
      </c>
      <c r="R6740" s="19">
        <f>SUBTOTAL(9,R6738:R6739)</f>
        <v>0</v>
      </c>
      <c r="S6740" s="19">
        <f>SUBTOTAL(9,S6738:S6739)</f>
        <v>295794.41000000003</v>
      </c>
      <c r="T6740" s="19">
        <f>SUBTOTAL(9,T6738:T6739)</f>
        <v>0</v>
      </c>
    </row>
    <row r="6741" spans="1:20" outlineLevel="2" x14ac:dyDescent="0.35">
      <c r="C6741" s="11" t="s">
        <v>10565</v>
      </c>
      <c r="O6741" s="18"/>
      <c r="Q6741" s="19">
        <f>SUBTOTAL(9,Q6738:Q6739)</f>
        <v>295794.41000000003</v>
      </c>
      <c r="R6741" s="19">
        <f>SUBTOTAL(9,R6738:R6739)</f>
        <v>0</v>
      </c>
      <c r="S6741" s="19">
        <f>SUBTOTAL(9,S6738:S6739)</f>
        <v>295794.41000000003</v>
      </c>
      <c r="T6741" s="19">
        <f>SUBTOTAL(9,T6738:T6739)</f>
        <v>0</v>
      </c>
    </row>
    <row r="6742" spans="1:20" outlineLevel="4" x14ac:dyDescent="0.35">
      <c r="A6742" s="9" t="s">
        <v>1129</v>
      </c>
      <c r="B6742" s="9" t="s">
        <v>1130</v>
      </c>
      <c r="C6742" s="12" t="s">
        <v>7655</v>
      </c>
      <c r="D6742" s="5" t="s">
        <v>7656</v>
      </c>
      <c r="E6742" s="9" t="s">
        <v>7656</v>
      </c>
      <c r="F6742" s="5" t="s">
        <v>4</v>
      </c>
      <c r="G6742" s="5" t="s">
        <v>1133</v>
      </c>
      <c r="H6742" s="5" t="s">
        <v>1135</v>
      </c>
      <c r="I6742" s="4" t="s">
        <v>1136</v>
      </c>
      <c r="J6742" s="5" t="s">
        <v>4</v>
      </c>
      <c r="K6742" s="5" t="s">
        <v>4</v>
      </c>
      <c r="L6742" s="5" t="s">
        <v>4</v>
      </c>
      <c r="M6742" s="5" t="s">
        <v>5</v>
      </c>
      <c r="N6742" s="5" t="s">
        <v>7657</v>
      </c>
      <c r="O6742" s="18">
        <v>44467</v>
      </c>
      <c r="P6742" s="5" t="s">
        <v>7</v>
      </c>
      <c r="Q6742" s="19">
        <v>69382.149999999994</v>
      </c>
      <c r="R6742" s="19">
        <v>0</v>
      </c>
      <c r="S6742" s="19">
        <v>69382.149999999994</v>
      </c>
      <c r="T6742" s="19">
        <v>0</v>
      </c>
    </row>
    <row r="6743" spans="1:20" outlineLevel="4" x14ac:dyDescent="0.35">
      <c r="A6743" s="9" t="s">
        <v>1129</v>
      </c>
      <c r="B6743" s="9" t="s">
        <v>1130</v>
      </c>
      <c r="C6743" s="12" t="s">
        <v>7655</v>
      </c>
      <c r="D6743" s="5" t="s">
        <v>7656</v>
      </c>
      <c r="E6743" s="9" t="s">
        <v>7656</v>
      </c>
      <c r="F6743" s="5" t="s">
        <v>4</v>
      </c>
      <c r="G6743" s="5" t="s">
        <v>1133</v>
      </c>
      <c r="H6743" s="5" t="s">
        <v>1135</v>
      </c>
      <c r="I6743" s="4" t="s">
        <v>1136</v>
      </c>
      <c r="J6743" s="5" t="s">
        <v>4</v>
      </c>
      <c r="K6743" s="5" t="s">
        <v>4</v>
      </c>
      <c r="L6743" s="5" t="s">
        <v>4</v>
      </c>
      <c r="M6743" s="5" t="s">
        <v>5</v>
      </c>
      <c r="N6743" s="5" t="s">
        <v>7658</v>
      </c>
      <c r="O6743" s="18">
        <v>44558</v>
      </c>
      <c r="P6743" s="5" t="s">
        <v>7</v>
      </c>
      <c r="Q6743" s="19">
        <v>91740.23</v>
      </c>
      <c r="R6743" s="19">
        <v>0</v>
      </c>
      <c r="S6743" s="19">
        <v>91740.23</v>
      </c>
      <c r="T6743" s="19">
        <v>0</v>
      </c>
    </row>
    <row r="6744" spans="1:20" outlineLevel="3" x14ac:dyDescent="0.35">
      <c r="H6744" s="1" t="s">
        <v>11125</v>
      </c>
      <c r="O6744" s="18"/>
      <c r="Q6744" s="19">
        <f>SUBTOTAL(9,Q6742:Q6743)</f>
        <v>161122.38</v>
      </c>
      <c r="R6744" s="19">
        <f>SUBTOTAL(9,R6742:R6743)</f>
        <v>0</v>
      </c>
      <c r="S6744" s="19">
        <f>SUBTOTAL(9,S6742:S6743)</f>
        <v>161122.38</v>
      </c>
      <c r="T6744" s="19">
        <f>SUBTOTAL(9,T6742:T6743)</f>
        <v>0</v>
      </c>
    </row>
    <row r="6745" spans="1:20" outlineLevel="2" x14ac:dyDescent="0.35">
      <c r="C6745" s="11" t="s">
        <v>10566</v>
      </c>
      <c r="O6745" s="18"/>
      <c r="Q6745" s="19">
        <f>SUBTOTAL(9,Q6742:Q6743)</f>
        <v>161122.38</v>
      </c>
      <c r="R6745" s="19">
        <f>SUBTOTAL(9,R6742:R6743)</f>
        <v>0</v>
      </c>
      <c r="S6745" s="19">
        <f>SUBTOTAL(9,S6742:S6743)</f>
        <v>161122.38</v>
      </c>
      <c r="T6745" s="19">
        <f>SUBTOTAL(9,T6742:T6743)</f>
        <v>0</v>
      </c>
    </row>
    <row r="6746" spans="1:20" outlineLevel="4" x14ac:dyDescent="0.35">
      <c r="A6746" s="9" t="s">
        <v>1129</v>
      </c>
      <c r="B6746" s="9" t="s">
        <v>1130</v>
      </c>
      <c r="C6746" s="12" t="s">
        <v>7659</v>
      </c>
      <c r="D6746" s="5" t="s">
        <v>7660</v>
      </c>
      <c r="E6746" s="9" t="s">
        <v>7660</v>
      </c>
      <c r="F6746" s="5" t="s">
        <v>4</v>
      </c>
      <c r="G6746" s="5" t="s">
        <v>1133</v>
      </c>
      <c r="H6746" s="5" t="s">
        <v>1135</v>
      </c>
      <c r="I6746" s="4" t="s">
        <v>1136</v>
      </c>
      <c r="J6746" s="5" t="s">
        <v>4</v>
      </c>
      <c r="K6746" s="5" t="s">
        <v>4</v>
      </c>
      <c r="L6746" s="5" t="s">
        <v>4</v>
      </c>
      <c r="M6746" s="5" t="s">
        <v>5</v>
      </c>
      <c r="N6746" s="5" t="s">
        <v>7661</v>
      </c>
      <c r="O6746" s="18">
        <v>44467</v>
      </c>
      <c r="P6746" s="5" t="s">
        <v>7</v>
      </c>
      <c r="Q6746" s="19">
        <v>29071.75</v>
      </c>
      <c r="R6746" s="19">
        <v>0</v>
      </c>
      <c r="S6746" s="19">
        <v>29071.75</v>
      </c>
      <c r="T6746" s="19">
        <v>0</v>
      </c>
    </row>
    <row r="6747" spans="1:20" outlineLevel="4" x14ac:dyDescent="0.35">
      <c r="A6747" s="9" t="s">
        <v>1129</v>
      </c>
      <c r="B6747" s="9" t="s">
        <v>1130</v>
      </c>
      <c r="C6747" s="12" t="s">
        <v>7659</v>
      </c>
      <c r="D6747" s="5" t="s">
        <v>7660</v>
      </c>
      <c r="E6747" s="9" t="s">
        <v>7660</v>
      </c>
      <c r="F6747" s="5" t="s">
        <v>4</v>
      </c>
      <c r="G6747" s="5" t="s">
        <v>1133</v>
      </c>
      <c r="H6747" s="5" t="s">
        <v>1135</v>
      </c>
      <c r="I6747" s="4" t="s">
        <v>1136</v>
      </c>
      <c r="J6747" s="5" t="s">
        <v>4</v>
      </c>
      <c r="K6747" s="5" t="s">
        <v>4</v>
      </c>
      <c r="L6747" s="5" t="s">
        <v>4</v>
      </c>
      <c r="M6747" s="5" t="s">
        <v>5</v>
      </c>
      <c r="N6747" s="5" t="s">
        <v>7662</v>
      </c>
      <c r="O6747" s="18">
        <v>44558</v>
      </c>
      <c r="P6747" s="5" t="s">
        <v>7</v>
      </c>
      <c r="Q6747" s="19">
        <v>38896.67</v>
      </c>
      <c r="R6747" s="19">
        <v>0</v>
      </c>
      <c r="S6747" s="19">
        <v>38896.67</v>
      </c>
      <c r="T6747" s="19">
        <v>0</v>
      </c>
    </row>
    <row r="6748" spans="1:20" outlineLevel="3" x14ac:dyDescent="0.35">
      <c r="H6748" s="1" t="s">
        <v>11125</v>
      </c>
      <c r="O6748" s="18"/>
      <c r="Q6748" s="19">
        <f>SUBTOTAL(9,Q6746:Q6747)</f>
        <v>67968.42</v>
      </c>
      <c r="R6748" s="19">
        <f>SUBTOTAL(9,R6746:R6747)</f>
        <v>0</v>
      </c>
      <c r="S6748" s="19">
        <f>SUBTOTAL(9,S6746:S6747)</f>
        <v>67968.42</v>
      </c>
      <c r="T6748" s="19">
        <f>SUBTOTAL(9,T6746:T6747)</f>
        <v>0</v>
      </c>
    </row>
    <row r="6749" spans="1:20" outlineLevel="2" x14ac:dyDescent="0.35">
      <c r="C6749" s="11" t="s">
        <v>10567</v>
      </c>
      <c r="O6749" s="18"/>
      <c r="Q6749" s="19">
        <f>SUBTOTAL(9,Q6746:Q6747)</f>
        <v>67968.42</v>
      </c>
      <c r="R6749" s="19">
        <f>SUBTOTAL(9,R6746:R6747)</f>
        <v>0</v>
      </c>
      <c r="S6749" s="19">
        <f>SUBTOTAL(9,S6746:S6747)</f>
        <v>67968.42</v>
      </c>
      <c r="T6749" s="19">
        <f>SUBTOTAL(9,T6746:T6747)</f>
        <v>0</v>
      </c>
    </row>
    <row r="6750" spans="1:20" outlineLevel="4" x14ac:dyDescent="0.35">
      <c r="A6750" s="9" t="s">
        <v>1129</v>
      </c>
      <c r="B6750" s="9" t="s">
        <v>1130</v>
      </c>
      <c r="C6750" s="12" t="s">
        <v>7663</v>
      </c>
      <c r="D6750" s="5" t="s">
        <v>7664</v>
      </c>
      <c r="E6750" s="9" t="s">
        <v>7664</v>
      </c>
      <c r="F6750" s="5" t="s">
        <v>4</v>
      </c>
      <c r="G6750" s="5" t="s">
        <v>1133</v>
      </c>
      <c r="H6750" s="5" t="s">
        <v>1135</v>
      </c>
      <c r="I6750" s="4" t="s">
        <v>1136</v>
      </c>
      <c r="J6750" s="5" t="s">
        <v>4</v>
      </c>
      <c r="K6750" s="5" t="s">
        <v>4</v>
      </c>
      <c r="L6750" s="5" t="s">
        <v>4</v>
      </c>
      <c r="M6750" s="5" t="s">
        <v>5</v>
      </c>
      <c r="N6750" s="5" t="s">
        <v>7665</v>
      </c>
      <c r="O6750" s="18">
        <v>44467</v>
      </c>
      <c r="P6750" s="5" t="s">
        <v>7</v>
      </c>
      <c r="Q6750" s="19">
        <v>64005.97</v>
      </c>
      <c r="R6750" s="19">
        <v>0</v>
      </c>
      <c r="S6750" s="19">
        <v>64005.97</v>
      </c>
      <c r="T6750" s="19">
        <v>0</v>
      </c>
    </row>
    <row r="6751" spans="1:20" outlineLevel="4" x14ac:dyDescent="0.35">
      <c r="A6751" s="9" t="s">
        <v>1129</v>
      </c>
      <c r="B6751" s="9" t="s">
        <v>1130</v>
      </c>
      <c r="C6751" s="12" t="s">
        <v>7663</v>
      </c>
      <c r="D6751" s="5" t="s">
        <v>7664</v>
      </c>
      <c r="E6751" s="9" t="s">
        <v>7664</v>
      </c>
      <c r="F6751" s="5" t="s">
        <v>4</v>
      </c>
      <c r="G6751" s="5" t="s">
        <v>1133</v>
      </c>
      <c r="H6751" s="5" t="s">
        <v>1135</v>
      </c>
      <c r="I6751" s="4" t="s">
        <v>1136</v>
      </c>
      <c r="J6751" s="5" t="s">
        <v>4</v>
      </c>
      <c r="K6751" s="5" t="s">
        <v>4</v>
      </c>
      <c r="L6751" s="5" t="s">
        <v>4</v>
      </c>
      <c r="M6751" s="5" t="s">
        <v>5</v>
      </c>
      <c r="N6751" s="5" t="s">
        <v>7666</v>
      </c>
      <c r="O6751" s="18">
        <v>44558</v>
      </c>
      <c r="P6751" s="5" t="s">
        <v>7</v>
      </c>
      <c r="Q6751" s="19">
        <v>86496.35</v>
      </c>
      <c r="R6751" s="19">
        <v>0</v>
      </c>
      <c r="S6751" s="19">
        <v>86496.35</v>
      </c>
      <c r="T6751" s="19">
        <v>0</v>
      </c>
    </row>
    <row r="6752" spans="1:20" outlineLevel="3" x14ac:dyDescent="0.35">
      <c r="H6752" s="1" t="s">
        <v>11125</v>
      </c>
      <c r="O6752" s="18"/>
      <c r="Q6752" s="19">
        <f>SUBTOTAL(9,Q6750:Q6751)</f>
        <v>150502.32</v>
      </c>
      <c r="R6752" s="19">
        <f>SUBTOTAL(9,R6750:R6751)</f>
        <v>0</v>
      </c>
      <c r="S6752" s="19">
        <f>SUBTOTAL(9,S6750:S6751)</f>
        <v>150502.32</v>
      </c>
      <c r="T6752" s="19">
        <f>SUBTOTAL(9,T6750:T6751)</f>
        <v>0</v>
      </c>
    </row>
    <row r="6753" spans="1:20" outlineLevel="2" x14ac:dyDescent="0.35">
      <c r="C6753" s="11" t="s">
        <v>10568</v>
      </c>
      <c r="O6753" s="18"/>
      <c r="Q6753" s="19">
        <f>SUBTOTAL(9,Q6750:Q6751)</f>
        <v>150502.32</v>
      </c>
      <c r="R6753" s="19">
        <f>SUBTOTAL(9,R6750:R6751)</f>
        <v>0</v>
      </c>
      <c r="S6753" s="19">
        <f>SUBTOTAL(9,S6750:S6751)</f>
        <v>150502.32</v>
      </c>
      <c r="T6753" s="19">
        <f>SUBTOTAL(9,T6750:T6751)</f>
        <v>0</v>
      </c>
    </row>
    <row r="6754" spans="1:20" outlineLevel="4" x14ac:dyDescent="0.35">
      <c r="A6754" s="9" t="s">
        <v>1129</v>
      </c>
      <c r="B6754" s="9" t="s">
        <v>1130</v>
      </c>
      <c r="C6754" s="12" t="s">
        <v>7667</v>
      </c>
      <c r="D6754" s="5" t="s">
        <v>7668</v>
      </c>
      <c r="E6754" s="9" t="s">
        <v>7668</v>
      </c>
      <c r="F6754" s="5" t="s">
        <v>4</v>
      </c>
      <c r="G6754" s="5" t="s">
        <v>1133</v>
      </c>
      <c r="H6754" s="5" t="s">
        <v>1135</v>
      </c>
      <c r="I6754" s="4" t="s">
        <v>1136</v>
      </c>
      <c r="J6754" s="5" t="s">
        <v>4</v>
      </c>
      <c r="K6754" s="5" t="s">
        <v>4</v>
      </c>
      <c r="L6754" s="5" t="s">
        <v>4</v>
      </c>
      <c r="M6754" s="5" t="s">
        <v>5</v>
      </c>
      <c r="N6754" s="5" t="s">
        <v>7669</v>
      </c>
      <c r="O6754" s="18">
        <v>44467</v>
      </c>
      <c r="P6754" s="5" t="s">
        <v>7</v>
      </c>
      <c r="Q6754" s="19">
        <v>2865.13</v>
      </c>
      <c r="R6754" s="19">
        <v>0</v>
      </c>
      <c r="S6754" s="19">
        <v>2865.13</v>
      </c>
      <c r="T6754" s="19">
        <v>0</v>
      </c>
    </row>
    <row r="6755" spans="1:20" outlineLevel="4" x14ac:dyDescent="0.35">
      <c r="A6755" s="9" t="s">
        <v>1129</v>
      </c>
      <c r="B6755" s="9" t="s">
        <v>1130</v>
      </c>
      <c r="C6755" s="12" t="s">
        <v>7667</v>
      </c>
      <c r="D6755" s="5" t="s">
        <v>7668</v>
      </c>
      <c r="E6755" s="9" t="s">
        <v>7668</v>
      </c>
      <c r="F6755" s="5" t="s">
        <v>4</v>
      </c>
      <c r="G6755" s="5" t="s">
        <v>1133</v>
      </c>
      <c r="H6755" s="5" t="s">
        <v>1135</v>
      </c>
      <c r="I6755" s="4" t="s">
        <v>1136</v>
      </c>
      <c r="J6755" s="5" t="s">
        <v>4</v>
      </c>
      <c r="K6755" s="5" t="s">
        <v>4</v>
      </c>
      <c r="L6755" s="5" t="s">
        <v>4</v>
      </c>
      <c r="M6755" s="5" t="s">
        <v>5</v>
      </c>
      <c r="N6755" s="5" t="s">
        <v>7670</v>
      </c>
      <c r="O6755" s="18">
        <v>44558</v>
      </c>
      <c r="P6755" s="5" t="s">
        <v>7</v>
      </c>
      <c r="Q6755" s="19">
        <v>3889.03</v>
      </c>
      <c r="R6755" s="19">
        <v>0</v>
      </c>
      <c r="S6755" s="19">
        <v>3889.03</v>
      </c>
      <c r="T6755" s="19">
        <v>0</v>
      </c>
    </row>
    <row r="6756" spans="1:20" outlineLevel="3" x14ac:dyDescent="0.35">
      <c r="H6756" s="1" t="s">
        <v>11125</v>
      </c>
      <c r="O6756" s="18"/>
      <c r="Q6756" s="19">
        <f>SUBTOTAL(9,Q6754:Q6755)</f>
        <v>6754.16</v>
      </c>
      <c r="R6756" s="19">
        <f>SUBTOTAL(9,R6754:R6755)</f>
        <v>0</v>
      </c>
      <c r="S6756" s="19">
        <f>SUBTOTAL(9,S6754:S6755)</f>
        <v>6754.16</v>
      </c>
      <c r="T6756" s="19">
        <f>SUBTOTAL(9,T6754:T6755)</f>
        <v>0</v>
      </c>
    </row>
    <row r="6757" spans="1:20" outlineLevel="2" x14ac:dyDescent="0.35">
      <c r="C6757" s="11" t="s">
        <v>10569</v>
      </c>
      <c r="O6757" s="18"/>
      <c r="Q6757" s="19">
        <f>SUBTOTAL(9,Q6754:Q6755)</f>
        <v>6754.16</v>
      </c>
      <c r="R6757" s="19">
        <f>SUBTOTAL(9,R6754:R6755)</f>
        <v>0</v>
      </c>
      <c r="S6757" s="19">
        <f>SUBTOTAL(9,S6754:S6755)</f>
        <v>6754.16</v>
      </c>
      <c r="T6757" s="19">
        <f>SUBTOTAL(9,T6754:T6755)</f>
        <v>0</v>
      </c>
    </row>
    <row r="6758" spans="1:20" outlineLevel="4" x14ac:dyDescent="0.35">
      <c r="A6758" s="9" t="s">
        <v>1129</v>
      </c>
      <c r="B6758" s="9" t="s">
        <v>1130</v>
      </c>
      <c r="C6758" s="12" t="s">
        <v>7671</v>
      </c>
      <c r="D6758" s="5" t="s">
        <v>7672</v>
      </c>
      <c r="E6758" s="9" t="s">
        <v>7672</v>
      </c>
      <c r="F6758" s="5" t="s">
        <v>4</v>
      </c>
      <c r="G6758" s="5" t="s">
        <v>1133</v>
      </c>
      <c r="H6758" s="5" t="s">
        <v>1135</v>
      </c>
      <c r="I6758" s="4" t="s">
        <v>1136</v>
      </c>
      <c r="J6758" s="5" t="s">
        <v>4</v>
      </c>
      <c r="K6758" s="5" t="s">
        <v>4</v>
      </c>
      <c r="L6758" s="5" t="s">
        <v>4</v>
      </c>
      <c r="M6758" s="5" t="s">
        <v>5</v>
      </c>
      <c r="N6758" s="5" t="s">
        <v>7673</v>
      </c>
      <c r="O6758" s="18">
        <v>44467</v>
      </c>
      <c r="P6758" s="5" t="s">
        <v>7</v>
      </c>
      <c r="Q6758" s="19">
        <v>2452.37</v>
      </c>
      <c r="R6758" s="19">
        <v>0</v>
      </c>
      <c r="S6758" s="19">
        <v>2452.37</v>
      </c>
      <c r="T6758" s="19">
        <v>0</v>
      </c>
    </row>
    <row r="6759" spans="1:20" outlineLevel="4" x14ac:dyDescent="0.35">
      <c r="A6759" s="9" t="s">
        <v>1129</v>
      </c>
      <c r="B6759" s="9" t="s">
        <v>1130</v>
      </c>
      <c r="C6759" s="12" t="s">
        <v>7671</v>
      </c>
      <c r="D6759" s="5" t="s">
        <v>7672</v>
      </c>
      <c r="E6759" s="9" t="s">
        <v>7672</v>
      </c>
      <c r="F6759" s="5" t="s">
        <v>4</v>
      </c>
      <c r="G6759" s="5" t="s">
        <v>1133</v>
      </c>
      <c r="H6759" s="5" t="s">
        <v>1135</v>
      </c>
      <c r="I6759" s="4" t="s">
        <v>1136</v>
      </c>
      <c r="J6759" s="5" t="s">
        <v>4</v>
      </c>
      <c r="K6759" s="5" t="s">
        <v>4</v>
      </c>
      <c r="L6759" s="5" t="s">
        <v>4</v>
      </c>
      <c r="M6759" s="5" t="s">
        <v>5</v>
      </c>
      <c r="N6759" s="5" t="s">
        <v>7674</v>
      </c>
      <c r="O6759" s="18">
        <v>44558</v>
      </c>
      <c r="P6759" s="5" t="s">
        <v>7</v>
      </c>
      <c r="Q6759" s="19">
        <v>3267.18</v>
      </c>
      <c r="R6759" s="19">
        <v>0</v>
      </c>
      <c r="S6759" s="19">
        <v>3267.18</v>
      </c>
      <c r="T6759" s="19">
        <v>0</v>
      </c>
    </row>
    <row r="6760" spans="1:20" outlineLevel="3" x14ac:dyDescent="0.35">
      <c r="H6760" s="1" t="s">
        <v>11125</v>
      </c>
      <c r="O6760" s="18"/>
      <c r="Q6760" s="19">
        <f>SUBTOTAL(9,Q6758:Q6759)</f>
        <v>5719.5499999999993</v>
      </c>
      <c r="R6760" s="19">
        <f>SUBTOTAL(9,R6758:R6759)</f>
        <v>0</v>
      </c>
      <c r="S6760" s="19">
        <f>SUBTOTAL(9,S6758:S6759)</f>
        <v>5719.5499999999993</v>
      </c>
      <c r="T6760" s="19">
        <f>SUBTOTAL(9,T6758:T6759)</f>
        <v>0</v>
      </c>
    </row>
    <row r="6761" spans="1:20" outlineLevel="2" x14ac:dyDescent="0.35">
      <c r="C6761" s="11" t="s">
        <v>10570</v>
      </c>
      <c r="O6761" s="18"/>
      <c r="Q6761" s="19">
        <f>SUBTOTAL(9,Q6758:Q6759)</f>
        <v>5719.5499999999993</v>
      </c>
      <c r="R6761" s="19">
        <f>SUBTOTAL(9,R6758:R6759)</f>
        <v>0</v>
      </c>
      <c r="S6761" s="19">
        <f>SUBTOTAL(9,S6758:S6759)</f>
        <v>5719.5499999999993</v>
      </c>
      <c r="T6761" s="19">
        <f>SUBTOTAL(9,T6758:T6759)</f>
        <v>0</v>
      </c>
    </row>
    <row r="6762" spans="1:20" outlineLevel="4" x14ac:dyDescent="0.35">
      <c r="A6762" s="9" t="s">
        <v>1129</v>
      </c>
      <c r="B6762" s="9" t="s">
        <v>1130</v>
      </c>
      <c r="C6762" s="12" t="s">
        <v>7675</v>
      </c>
      <c r="D6762" s="5" t="s">
        <v>7676</v>
      </c>
      <c r="E6762" s="9" t="s">
        <v>7676</v>
      </c>
      <c r="F6762" s="5" t="s">
        <v>4</v>
      </c>
      <c r="G6762" s="5" t="s">
        <v>1133</v>
      </c>
      <c r="H6762" s="5" t="s">
        <v>1135</v>
      </c>
      <c r="I6762" s="4" t="s">
        <v>1136</v>
      </c>
      <c r="J6762" s="5" t="s">
        <v>4</v>
      </c>
      <c r="K6762" s="5" t="s">
        <v>4</v>
      </c>
      <c r="L6762" s="5" t="s">
        <v>4</v>
      </c>
      <c r="M6762" s="5" t="s">
        <v>5</v>
      </c>
      <c r="N6762" s="5" t="s">
        <v>7677</v>
      </c>
      <c r="O6762" s="18">
        <v>44467</v>
      </c>
      <c r="P6762" s="5" t="s">
        <v>7</v>
      </c>
      <c r="Q6762" s="19">
        <v>16510.150000000001</v>
      </c>
      <c r="R6762" s="19">
        <v>0</v>
      </c>
      <c r="S6762" s="19">
        <v>16510.150000000001</v>
      </c>
      <c r="T6762" s="19">
        <v>0</v>
      </c>
    </row>
    <row r="6763" spans="1:20" outlineLevel="4" x14ac:dyDescent="0.35">
      <c r="A6763" s="9" t="s">
        <v>1129</v>
      </c>
      <c r="B6763" s="9" t="s">
        <v>1130</v>
      </c>
      <c r="C6763" s="12" t="s">
        <v>7675</v>
      </c>
      <c r="D6763" s="5" t="s">
        <v>7676</v>
      </c>
      <c r="E6763" s="9" t="s">
        <v>7676</v>
      </c>
      <c r="F6763" s="5" t="s">
        <v>4</v>
      </c>
      <c r="G6763" s="5" t="s">
        <v>1133</v>
      </c>
      <c r="H6763" s="5" t="s">
        <v>1135</v>
      </c>
      <c r="I6763" s="4" t="s">
        <v>1136</v>
      </c>
      <c r="J6763" s="5" t="s">
        <v>4</v>
      </c>
      <c r="K6763" s="5" t="s">
        <v>4</v>
      </c>
      <c r="L6763" s="5" t="s">
        <v>4</v>
      </c>
      <c r="M6763" s="5" t="s">
        <v>5</v>
      </c>
      <c r="N6763" s="5" t="s">
        <v>7678</v>
      </c>
      <c r="O6763" s="18">
        <v>44558</v>
      </c>
      <c r="P6763" s="5" t="s">
        <v>7</v>
      </c>
      <c r="Q6763" s="19">
        <v>21440.79</v>
      </c>
      <c r="R6763" s="19">
        <v>0</v>
      </c>
      <c r="S6763" s="19">
        <v>21440.79</v>
      </c>
      <c r="T6763" s="19">
        <v>0</v>
      </c>
    </row>
    <row r="6764" spans="1:20" outlineLevel="3" x14ac:dyDescent="0.35">
      <c r="H6764" s="1" t="s">
        <v>11125</v>
      </c>
      <c r="O6764" s="18"/>
      <c r="Q6764" s="19">
        <f>SUBTOTAL(9,Q6762:Q6763)</f>
        <v>37950.94</v>
      </c>
      <c r="R6764" s="19">
        <f>SUBTOTAL(9,R6762:R6763)</f>
        <v>0</v>
      </c>
      <c r="S6764" s="19">
        <f>SUBTOTAL(9,S6762:S6763)</f>
        <v>37950.94</v>
      </c>
      <c r="T6764" s="19">
        <f>SUBTOTAL(9,T6762:T6763)</f>
        <v>0</v>
      </c>
    </row>
    <row r="6765" spans="1:20" ht="29" outlineLevel="4" x14ac:dyDescent="0.35">
      <c r="A6765" s="9" t="s">
        <v>97</v>
      </c>
      <c r="B6765" s="9" t="s">
        <v>98</v>
      </c>
      <c r="C6765" s="12" t="s">
        <v>7675</v>
      </c>
      <c r="D6765" s="5" t="s">
        <v>7679</v>
      </c>
      <c r="E6765" s="9" t="s">
        <v>7679</v>
      </c>
      <c r="F6765" s="5" t="s">
        <v>4</v>
      </c>
      <c r="G6765" s="5" t="s">
        <v>800</v>
      </c>
      <c r="H6765" s="5" t="s">
        <v>798</v>
      </c>
      <c r="I6765" s="4" t="s">
        <v>799</v>
      </c>
      <c r="J6765" s="5" t="s">
        <v>7680</v>
      </c>
      <c r="K6765" s="5" t="s">
        <v>4</v>
      </c>
      <c r="L6765" s="5" t="s">
        <v>4</v>
      </c>
      <c r="M6765" s="5" t="s">
        <v>5</v>
      </c>
      <c r="N6765" s="5" t="s">
        <v>7681</v>
      </c>
      <c r="O6765" s="18">
        <v>44581</v>
      </c>
      <c r="P6765" s="5" t="s">
        <v>7</v>
      </c>
      <c r="Q6765" s="19">
        <v>22239.58</v>
      </c>
      <c r="R6765" s="19">
        <v>0</v>
      </c>
      <c r="S6765" s="19">
        <v>22239.58</v>
      </c>
      <c r="T6765" s="19">
        <v>0</v>
      </c>
    </row>
    <row r="6766" spans="1:20" ht="29" outlineLevel="4" x14ac:dyDescent="0.35">
      <c r="A6766" s="9" t="s">
        <v>97</v>
      </c>
      <c r="B6766" s="9" t="s">
        <v>98</v>
      </c>
      <c r="C6766" s="12" t="s">
        <v>7675</v>
      </c>
      <c r="D6766" s="5" t="s">
        <v>7679</v>
      </c>
      <c r="E6766" s="9" t="s">
        <v>7679</v>
      </c>
      <c r="F6766" s="5" t="s">
        <v>4</v>
      </c>
      <c r="G6766" s="5" t="s">
        <v>800</v>
      </c>
      <c r="H6766" s="5" t="s">
        <v>798</v>
      </c>
      <c r="I6766" s="4" t="s">
        <v>799</v>
      </c>
      <c r="J6766" s="5" t="s">
        <v>7680</v>
      </c>
      <c r="K6766" s="5" t="s">
        <v>4</v>
      </c>
      <c r="L6766" s="5" t="s">
        <v>4</v>
      </c>
      <c r="M6766" s="5" t="s">
        <v>5</v>
      </c>
      <c r="N6766" s="5" t="s">
        <v>7682</v>
      </c>
      <c r="O6766" s="18">
        <v>44392</v>
      </c>
      <c r="P6766" s="5" t="s">
        <v>7</v>
      </c>
      <c r="Q6766" s="19">
        <v>23214.25</v>
      </c>
      <c r="R6766" s="19">
        <v>0</v>
      </c>
      <c r="S6766" s="19">
        <v>23214.25</v>
      </c>
      <c r="T6766" s="19">
        <v>0</v>
      </c>
    </row>
    <row r="6767" spans="1:20" ht="29" outlineLevel="4" x14ac:dyDescent="0.35">
      <c r="A6767" s="9" t="s">
        <v>97</v>
      </c>
      <c r="B6767" s="9" t="s">
        <v>98</v>
      </c>
      <c r="C6767" s="12" t="s">
        <v>7675</v>
      </c>
      <c r="D6767" s="5" t="s">
        <v>7679</v>
      </c>
      <c r="E6767" s="9" t="s">
        <v>7679</v>
      </c>
      <c r="F6767" s="5" t="s">
        <v>4</v>
      </c>
      <c r="G6767" s="5" t="s">
        <v>800</v>
      </c>
      <c r="H6767" s="5" t="s">
        <v>798</v>
      </c>
      <c r="I6767" s="4" t="s">
        <v>799</v>
      </c>
      <c r="J6767" s="5" t="s">
        <v>7680</v>
      </c>
      <c r="K6767" s="5" t="s">
        <v>4</v>
      </c>
      <c r="L6767" s="5" t="s">
        <v>4</v>
      </c>
      <c r="M6767" s="5" t="s">
        <v>5</v>
      </c>
      <c r="N6767" s="5" t="s">
        <v>7683</v>
      </c>
      <c r="O6767" s="18">
        <v>44477</v>
      </c>
      <c r="P6767" s="5" t="s">
        <v>7</v>
      </c>
      <c r="Q6767" s="19">
        <v>23214.25</v>
      </c>
      <c r="R6767" s="19">
        <v>0</v>
      </c>
      <c r="S6767" s="19">
        <v>23214.25</v>
      </c>
      <c r="T6767" s="19">
        <v>0</v>
      </c>
    </row>
    <row r="6768" spans="1:20" ht="29" outlineLevel="4" x14ac:dyDescent="0.35">
      <c r="A6768" s="9" t="s">
        <v>97</v>
      </c>
      <c r="B6768" s="9" t="s">
        <v>98</v>
      </c>
      <c r="C6768" s="12" t="s">
        <v>7675</v>
      </c>
      <c r="D6768" s="5" t="s">
        <v>7679</v>
      </c>
      <c r="E6768" s="9" t="s">
        <v>7679</v>
      </c>
      <c r="F6768" s="5" t="s">
        <v>4</v>
      </c>
      <c r="G6768" s="5" t="s">
        <v>800</v>
      </c>
      <c r="H6768" s="5" t="s">
        <v>798</v>
      </c>
      <c r="I6768" s="4" t="s">
        <v>799</v>
      </c>
      <c r="J6768" s="5" t="s">
        <v>7680</v>
      </c>
      <c r="K6768" s="5" t="s">
        <v>4</v>
      </c>
      <c r="L6768" s="5" t="s">
        <v>4</v>
      </c>
      <c r="M6768" s="5" t="s">
        <v>5</v>
      </c>
      <c r="N6768" s="5" t="s">
        <v>7684</v>
      </c>
      <c r="O6768" s="18">
        <v>44665</v>
      </c>
      <c r="P6768" s="5" t="s">
        <v>7</v>
      </c>
      <c r="Q6768" s="19">
        <v>23214.25</v>
      </c>
      <c r="R6768" s="19">
        <v>0</v>
      </c>
      <c r="S6768" s="19">
        <v>23214.25</v>
      </c>
      <c r="T6768" s="19">
        <v>0</v>
      </c>
    </row>
    <row r="6769" spans="1:20" outlineLevel="3" x14ac:dyDescent="0.35">
      <c r="H6769" s="1" t="s">
        <v>11064</v>
      </c>
      <c r="O6769" s="18"/>
      <c r="Q6769" s="19">
        <f>SUBTOTAL(9,Q6765:Q6768)</f>
        <v>91882.33</v>
      </c>
      <c r="R6769" s="19">
        <f>SUBTOTAL(9,R6765:R6768)</f>
        <v>0</v>
      </c>
      <c r="S6769" s="19">
        <f>SUBTOTAL(9,S6765:S6768)</f>
        <v>91882.33</v>
      </c>
      <c r="T6769" s="19">
        <f>SUBTOTAL(9,T6765:T6768)</f>
        <v>0</v>
      </c>
    </row>
    <row r="6770" spans="1:20" outlineLevel="2" x14ac:dyDescent="0.35">
      <c r="C6770" s="11" t="s">
        <v>10571</v>
      </c>
      <c r="O6770" s="18"/>
      <c r="Q6770" s="19">
        <f>SUBTOTAL(9,Q6762:Q6768)</f>
        <v>129833.27</v>
      </c>
      <c r="R6770" s="19">
        <f>SUBTOTAL(9,R6762:R6768)</f>
        <v>0</v>
      </c>
      <c r="S6770" s="19">
        <f>SUBTOTAL(9,S6762:S6768)</f>
        <v>129833.27</v>
      </c>
      <c r="T6770" s="19">
        <f>SUBTOTAL(9,T6762:T6768)</f>
        <v>0</v>
      </c>
    </row>
    <row r="6771" spans="1:20" outlineLevel="4" x14ac:dyDescent="0.35">
      <c r="A6771" s="9" t="s">
        <v>1129</v>
      </c>
      <c r="B6771" s="9" t="s">
        <v>1130</v>
      </c>
      <c r="C6771" s="12" t="s">
        <v>7685</v>
      </c>
      <c r="D6771" s="5" t="s">
        <v>7686</v>
      </c>
      <c r="E6771" s="9" t="s">
        <v>7686</v>
      </c>
      <c r="F6771" s="5" t="s">
        <v>4</v>
      </c>
      <c r="G6771" s="5" t="s">
        <v>1133</v>
      </c>
      <c r="H6771" s="5" t="s">
        <v>1135</v>
      </c>
      <c r="I6771" s="4" t="s">
        <v>1136</v>
      </c>
      <c r="J6771" s="5" t="s">
        <v>4</v>
      </c>
      <c r="K6771" s="5" t="s">
        <v>4</v>
      </c>
      <c r="L6771" s="5" t="s">
        <v>4</v>
      </c>
      <c r="M6771" s="5" t="s">
        <v>5</v>
      </c>
      <c r="N6771" s="5" t="s">
        <v>7687</v>
      </c>
      <c r="O6771" s="18">
        <v>44467</v>
      </c>
      <c r="P6771" s="5" t="s">
        <v>7</v>
      </c>
      <c r="Q6771" s="19">
        <v>36680.92</v>
      </c>
      <c r="R6771" s="19">
        <v>0</v>
      </c>
      <c r="S6771" s="19">
        <v>36680.92</v>
      </c>
      <c r="T6771" s="19">
        <v>0</v>
      </c>
    </row>
    <row r="6772" spans="1:20" outlineLevel="4" x14ac:dyDescent="0.35">
      <c r="A6772" s="9" t="s">
        <v>1129</v>
      </c>
      <c r="B6772" s="9" t="s">
        <v>1130</v>
      </c>
      <c r="C6772" s="12" t="s">
        <v>7685</v>
      </c>
      <c r="D6772" s="5" t="s">
        <v>7686</v>
      </c>
      <c r="E6772" s="9" t="s">
        <v>7686</v>
      </c>
      <c r="F6772" s="5" t="s">
        <v>4</v>
      </c>
      <c r="G6772" s="5" t="s">
        <v>1133</v>
      </c>
      <c r="H6772" s="5" t="s">
        <v>1135</v>
      </c>
      <c r="I6772" s="4" t="s">
        <v>1136</v>
      </c>
      <c r="J6772" s="5" t="s">
        <v>4</v>
      </c>
      <c r="K6772" s="5" t="s">
        <v>4</v>
      </c>
      <c r="L6772" s="5" t="s">
        <v>4</v>
      </c>
      <c r="M6772" s="5" t="s">
        <v>5</v>
      </c>
      <c r="N6772" s="5" t="s">
        <v>7688</v>
      </c>
      <c r="O6772" s="18">
        <v>44558</v>
      </c>
      <c r="P6772" s="5" t="s">
        <v>7</v>
      </c>
      <c r="Q6772" s="19">
        <v>48776.42</v>
      </c>
      <c r="R6772" s="19">
        <v>0</v>
      </c>
      <c r="S6772" s="19">
        <v>48776.42</v>
      </c>
      <c r="T6772" s="19">
        <v>0</v>
      </c>
    </row>
    <row r="6773" spans="1:20" outlineLevel="3" x14ac:dyDescent="0.35">
      <c r="H6773" s="1" t="s">
        <v>11125</v>
      </c>
      <c r="O6773" s="18"/>
      <c r="Q6773" s="19">
        <f>SUBTOTAL(9,Q6771:Q6772)</f>
        <v>85457.34</v>
      </c>
      <c r="R6773" s="19">
        <f>SUBTOTAL(9,R6771:R6772)</f>
        <v>0</v>
      </c>
      <c r="S6773" s="19">
        <f>SUBTOTAL(9,S6771:S6772)</f>
        <v>85457.34</v>
      </c>
      <c r="T6773" s="19">
        <f>SUBTOTAL(9,T6771:T6772)</f>
        <v>0</v>
      </c>
    </row>
    <row r="6774" spans="1:20" outlineLevel="2" x14ac:dyDescent="0.35">
      <c r="C6774" s="11" t="s">
        <v>10572</v>
      </c>
      <c r="O6774" s="18"/>
      <c r="Q6774" s="19">
        <f>SUBTOTAL(9,Q6771:Q6772)</f>
        <v>85457.34</v>
      </c>
      <c r="R6774" s="19">
        <f>SUBTOTAL(9,R6771:R6772)</f>
        <v>0</v>
      </c>
      <c r="S6774" s="19">
        <f>SUBTOTAL(9,S6771:S6772)</f>
        <v>85457.34</v>
      </c>
      <c r="T6774" s="19">
        <f>SUBTOTAL(9,T6771:T6772)</f>
        <v>0</v>
      </c>
    </row>
    <row r="6775" spans="1:20" outlineLevel="4" x14ac:dyDescent="0.35">
      <c r="A6775" s="9" t="s">
        <v>1129</v>
      </c>
      <c r="B6775" s="9" t="s">
        <v>1130</v>
      </c>
      <c r="C6775" s="12" t="s">
        <v>7689</v>
      </c>
      <c r="D6775" s="5" t="s">
        <v>7690</v>
      </c>
      <c r="E6775" s="9" t="s">
        <v>7690</v>
      </c>
      <c r="F6775" s="5" t="s">
        <v>4</v>
      </c>
      <c r="G6775" s="5" t="s">
        <v>1133</v>
      </c>
      <c r="H6775" s="5" t="s">
        <v>1135</v>
      </c>
      <c r="I6775" s="4" t="s">
        <v>1136</v>
      </c>
      <c r="J6775" s="5" t="s">
        <v>4</v>
      </c>
      <c r="K6775" s="5" t="s">
        <v>4</v>
      </c>
      <c r="L6775" s="5" t="s">
        <v>4</v>
      </c>
      <c r="M6775" s="5" t="s">
        <v>5</v>
      </c>
      <c r="N6775" s="5" t="s">
        <v>7691</v>
      </c>
      <c r="O6775" s="18">
        <v>44467</v>
      </c>
      <c r="P6775" s="5" t="s">
        <v>7</v>
      </c>
      <c r="Q6775" s="19">
        <v>13281.52</v>
      </c>
      <c r="R6775" s="19">
        <v>0</v>
      </c>
      <c r="S6775" s="19">
        <v>13281.52</v>
      </c>
      <c r="T6775" s="19">
        <v>0</v>
      </c>
    </row>
    <row r="6776" spans="1:20" outlineLevel="4" x14ac:dyDescent="0.35">
      <c r="A6776" s="9" t="s">
        <v>1129</v>
      </c>
      <c r="B6776" s="9" t="s">
        <v>1130</v>
      </c>
      <c r="C6776" s="12" t="s">
        <v>7689</v>
      </c>
      <c r="D6776" s="5" t="s">
        <v>7690</v>
      </c>
      <c r="E6776" s="9" t="s">
        <v>7690</v>
      </c>
      <c r="F6776" s="5" t="s">
        <v>4</v>
      </c>
      <c r="G6776" s="5" t="s">
        <v>1133</v>
      </c>
      <c r="H6776" s="5" t="s">
        <v>1135</v>
      </c>
      <c r="I6776" s="4" t="s">
        <v>1136</v>
      </c>
      <c r="J6776" s="5" t="s">
        <v>4</v>
      </c>
      <c r="K6776" s="5" t="s">
        <v>4</v>
      </c>
      <c r="L6776" s="5" t="s">
        <v>4</v>
      </c>
      <c r="M6776" s="5" t="s">
        <v>5</v>
      </c>
      <c r="N6776" s="5" t="s">
        <v>7692</v>
      </c>
      <c r="O6776" s="18">
        <v>44558</v>
      </c>
      <c r="P6776" s="5" t="s">
        <v>7</v>
      </c>
      <c r="Q6776" s="19">
        <v>17638.93</v>
      </c>
      <c r="R6776" s="19">
        <v>0</v>
      </c>
      <c r="S6776" s="19">
        <v>17638.93</v>
      </c>
      <c r="T6776" s="19">
        <v>0</v>
      </c>
    </row>
    <row r="6777" spans="1:20" outlineLevel="3" x14ac:dyDescent="0.35">
      <c r="H6777" s="1" t="s">
        <v>11125</v>
      </c>
      <c r="O6777" s="18"/>
      <c r="Q6777" s="19">
        <f>SUBTOTAL(9,Q6775:Q6776)</f>
        <v>30920.45</v>
      </c>
      <c r="R6777" s="19">
        <f>SUBTOTAL(9,R6775:R6776)</f>
        <v>0</v>
      </c>
      <c r="S6777" s="19">
        <f>SUBTOTAL(9,S6775:S6776)</f>
        <v>30920.45</v>
      </c>
      <c r="T6777" s="19">
        <f>SUBTOTAL(9,T6775:T6776)</f>
        <v>0</v>
      </c>
    </row>
    <row r="6778" spans="1:20" outlineLevel="2" x14ac:dyDescent="0.35">
      <c r="C6778" s="11" t="s">
        <v>10573</v>
      </c>
      <c r="O6778" s="18"/>
      <c r="Q6778" s="19">
        <f>SUBTOTAL(9,Q6775:Q6776)</f>
        <v>30920.45</v>
      </c>
      <c r="R6778" s="19">
        <f>SUBTOTAL(9,R6775:R6776)</f>
        <v>0</v>
      </c>
      <c r="S6778" s="19">
        <f>SUBTOTAL(9,S6775:S6776)</f>
        <v>30920.45</v>
      </c>
      <c r="T6778" s="19">
        <f>SUBTOTAL(9,T6775:T6776)</f>
        <v>0</v>
      </c>
    </row>
    <row r="6779" spans="1:20" outlineLevel="4" x14ac:dyDescent="0.35">
      <c r="A6779" s="9" t="s">
        <v>1129</v>
      </c>
      <c r="B6779" s="9" t="s">
        <v>1130</v>
      </c>
      <c r="C6779" s="12" t="s">
        <v>7693</v>
      </c>
      <c r="D6779" s="5" t="s">
        <v>7694</v>
      </c>
      <c r="E6779" s="9" t="s">
        <v>7694</v>
      </c>
      <c r="F6779" s="5" t="s">
        <v>4</v>
      </c>
      <c r="G6779" s="5" t="s">
        <v>1133</v>
      </c>
      <c r="H6779" s="5" t="s">
        <v>1135</v>
      </c>
      <c r="I6779" s="4" t="s">
        <v>1136</v>
      </c>
      <c r="J6779" s="5" t="s">
        <v>4</v>
      </c>
      <c r="K6779" s="5" t="s">
        <v>4</v>
      </c>
      <c r="L6779" s="5" t="s">
        <v>4</v>
      </c>
      <c r="M6779" s="5" t="s">
        <v>5</v>
      </c>
      <c r="N6779" s="5" t="s">
        <v>7695</v>
      </c>
      <c r="O6779" s="18">
        <v>44467</v>
      </c>
      <c r="P6779" s="5" t="s">
        <v>7</v>
      </c>
      <c r="Q6779" s="19">
        <v>12061.27</v>
      </c>
      <c r="R6779" s="19">
        <v>0</v>
      </c>
      <c r="S6779" s="19">
        <v>12061.27</v>
      </c>
      <c r="T6779" s="19">
        <v>0</v>
      </c>
    </row>
    <row r="6780" spans="1:20" outlineLevel="4" x14ac:dyDescent="0.35">
      <c r="A6780" s="9" t="s">
        <v>1129</v>
      </c>
      <c r="B6780" s="9" t="s">
        <v>1130</v>
      </c>
      <c r="C6780" s="12" t="s">
        <v>7693</v>
      </c>
      <c r="D6780" s="5" t="s">
        <v>7694</v>
      </c>
      <c r="E6780" s="9" t="s">
        <v>7694</v>
      </c>
      <c r="F6780" s="5" t="s">
        <v>4</v>
      </c>
      <c r="G6780" s="5" t="s">
        <v>1133</v>
      </c>
      <c r="H6780" s="5" t="s">
        <v>1135</v>
      </c>
      <c r="I6780" s="4" t="s">
        <v>1136</v>
      </c>
      <c r="J6780" s="5" t="s">
        <v>4</v>
      </c>
      <c r="K6780" s="5" t="s">
        <v>4</v>
      </c>
      <c r="L6780" s="5" t="s">
        <v>4</v>
      </c>
      <c r="M6780" s="5" t="s">
        <v>5</v>
      </c>
      <c r="N6780" s="5" t="s">
        <v>7696</v>
      </c>
      <c r="O6780" s="18">
        <v>44558</v>
      </c>
      <c r="P6780" s="5" t="s">
        <v>7</v>
      </c>
      <c r="Q6780" s="19">
        <v>16231.69</v>
      </c>
      <c r="R6780" s="19">
        <v>0</v>
      </c>
      <c r="S6780" s="19">
        <v>16231.69</v>
      </c>
      <c r="T6780" s="19">
        <v>0</v>
      </c>
    </row>
    <row r="6781" spans="1:20" outlineLevel="3" x14ac:dyDescent="0.35">
      <c r="H6781" s="1" t="s">
        <v>11125</v>
      </c>
      <c r="O6781" s="18"/>
      <c r="Q6781" s="19">
        <f>SUBTOTAL(9,Q6779:Q6780)</f>
        <v>28292.959999999999</v>
      </c>
      <c r="R6781" s="19">
        <f>SUBTOTAL(9,R6779:R6780)</f>
        <v>0</v>
      </c>
      <c r="S6781" s="19">
        <f>SUBTOTAL(9,S6779:S6780)</f>
        <v>28292.959999999999</v>
      </c>
      <c r="T6781" s="19">
        <f>SUBTOTAL(9,T6779:T6780)</f>
        <v>0</v>
      </c>
    </row>
    <row r="6782" spans="1:20" outlineLevel="2" x14ac:dyDescent="0.35">
      <c r="C6782" s="11" t="s">
        <v>10574</v>
      </c>
      <c r="O6782" s="18"/>
      <c r="Q6782" s="19">
        <f>SUBTOTAL(9,Q6779:Q6780)</f>
        <v>28292.959999999999</v>
      </c>
      <c r="R6782" s="19">
        <f>SUBTOTAL(9,R6779:R6780)</f>
        <v>0</v>
      </c>
      <c r="S6782" s="19">
        <f>SUBTOTAL(9,S6779:S6780)</f>
        <v>28292.959999999999</v>
      </c>
      <c r="T6782" s="19">
        <f>SUBTOTAL(9,T6779:T6780)</f>
        <v>0</v>
      </c>
    </row>
    <row r="6783" spans="1:20" outlineLevel="4" x14ac:dyDescent="0.35">
      <c r="A6783" s="9" t="s">
        <v>1129</v>
      </c>
      <c r="B6783" s="9" t="s">
        <v>1130</v>
      </c>
      <c r="C6783" s="12" t="s">
        <v>7697</v>
      </c>
      <c r="D6783" s="5" t="s">
        <v>7698</v>
      </c>
      <c r="E6783" s="9" t="s">
        <v>7698</v>
      </c>
      <c r="F6783" s="5" t="s">
        <v>4</v>
      </c>
      <c r="G6783" s="5" t="s">
        <v>1133</v>
      </c>
      <c r="H6783" s="5" t="s">
        <v>1135</v>
      </c>
      <c r="I6783" s="4" t="s">
        <v>1136</v>
      </c>
      <c r="J6783" s="5" t="s">
        <v>4</v>
      </c>
      <c r="K6783" s="5" t="s">
        <v>4</v>
      </c>
      <c r="L6783" s="5" t="s">
        <v>4</v>
      </c>
      <c r="M6783" s="5" t="s">
        <v>5</v>
      </c>
      <c r="N6783" s="5" t="s">
        <v>7699</v>
      </c>
      <c r="O6783" s="18">
        <v>44467</v>
      </c>
      <c r="P6783" s="5" t="s">
        <v>7</v>
      </c>
      <c r="Q6783" s="19">
        <v>4821.12</v>
      </c>
      <c r="R6783" s="19">
        <v>0</v>
      </c>
      <c r="S6783" s="19">
        <v>4821.12</v>
      </c>
      <c r="T6783" s="19">
        <v>0</v>
      </c>
    </row>
    <row r="6784" spans="1:20" outlineLevel="4" x14ac:dyDescent="0.35">
      <c r="A6784" s="9" t="s">
        <v>1129</v>
      </c>
      <c r="B6784" s="9" t="s">
        <v>1130</v>
      </c>
      <c r="C6784" s="12" t="s">
        <v>7697</v>
      </c>
      <c r="D6784" s="5" t="s">
        <v>7698</v>
      </c>
      <c r="E6784" s="9" t="s">
        <v>7698</v>
      </c>
      <c r="F6784" s="5" t="s">
        <v>4</v>
      </c>
      <c r="G6784" s="5" t="s">
        <v>1133</v>
      </c>
      <c r="H6784" s="5" t="s">
        <v>1135</v>
      </c>
      <c r="I6784" s="4" t="s">
        <v>1136</v>
      </c>
      <c r="J6784" s="5" t="s">
        <v>4</v>
      </c>
      <c r="K6784" s="5" t="s">
        <v>4</v>
      </c>
      <c r="L6784" s="5" t="s">
        <v>4</v>
      </c>
      <c r="M6784" s="5" t="s">
        <v>5</v>
      </c>
      <c r="N6784" s="5" t="s">
        <v>7700</v>
      </c>
      <c r="O6784" s="18">
        <v>44558</v>
      </c>
      <c r="P6784" s="5" t="s">
        <v>7</v>
      </c>
      <c r="Q6784" s="19">
        <v>6480.41</v>
      </c>
      <c r="R6784" s="19">
        <v>0</v>
      </c>
      <c r="S6784" s="19">
        <v>6480.41</v>
      </c>
      <c r="T6784" s="19">
        <v>0</v>
      </c>
    </row>
    <row r="6785" spans="1:20" outlineLevel="3" x14ac:dyDescent="0.35">
      <c r="H6785" s="1" t="s">
        <v>11125</v>
      </c>
      <c r="O6785" s="18"/>
      <c r="Q6785" s="19">
        <f>SUBTOTAL(9,Q6783:Q6784)</f>
        <v>11301.529999999999</v>
      </c>
      <c r="R6785" s="19">
        <f>SUBTOTAL(9,R6783:R6784)</f>
        <v>0</v>
      </c>
      <c r="S6785" s="19">
        <f>SUBTOTAL(9,S6783:S6784)</f>
        <v>11301.529999999999</v>
      </c>
      <c r="T6785" s="19">
        <f>SUBTOTAL(9,T6783:T6784)</f>
        <v>0</v>
      </c>
    </row>
    <row r="6786" spans="1:20" outlineLevel="2" x14ac:dyDescent="0.35">
      <c r="C6786" s="11" t="s">
        <v>10575</v>
      </c>
      <c r="O6786" s="18"/>
      <c r="Q6786" s="19">
        <f>SUBTOTAL(9,Q6783:Q6784)</f>
        <v>11301.529999999999</v>
      </c>
      <c r="R6786" s="19">
        <f>SUBTOTAL(9,R6783:R6784)</f>
        <v>0</v>
      </c>
      <c r="S6786" s="19">
        <f>SUBTOTAL(9,S6783:S6784)</f>
        <v>11301.529999999999</v>
      </c>
      <c r="T6786" s="19">
        <f>SUBTOTAL(9,T6783:T6784)</f>
        <v>0</v>
      </c>
    </row>
    <row r="6787" spans="1:20" outlineLevel="4" x14ac:dyDescent="0.35">
      <c r="A6787" s="9" t="s">
        <v>1129</v>
      </c>
      <c r="B6787" s="9" t="s">
        <v>1130</v>
      </c>
      <c r="C6787" s="12" t="s">
        <v>7701</v>
      </c>
      <c r="D6787" s="5" t="s">
        <v>7702</v>
      </c>
      <c r="E6787" s="9" t="s">
        <v>7702</v>
      </c>
      <c r="F6787" s="5" t="s">
        <v>4</v>
      </c>
      <c r="G6787" s="5" t="s">
        <v>1133</v>
      </c>
      <c r="H6787" s="5" t="s">
        <v>1135</v>
      </c>
      <c r="I6787" s="4" t="s">
        <v>1136</v>
      </c>
      <c r="J6787" s="5" t="s">
        <v>4</v>
      </c>
      <c r="K6787" s="5" t="s">
        <v>4</v>
      </c>
      <c r="L6787" s="5" t="s">
        <v>4</v>
      </c>
      <c r="M6787" s="5" t="s">
        <v>5</v>
      </c>
      <c r="N6787" s="5" t="s">
        <v>7703</v>
      </c>
      <c r="O6787" s="18">
        <v>44558</v>
      </c>
      <c r="P6787" s="5" t="s">
        <v>7</v>
      </c>
      <c r="Q6787" s="19">
        <v>408.84</v>
      </c>
      <c r="R6787" s="19">
        <v>0</v>
      </c>
      <c r="S6787" s="19">
        <v>408.84</v>
      </c>
      <c r="T6787" s="19">
        <v>0</v>
      </c>
    </row>
    <row r="6788" spans="1:20" outlineLevel="3" x14ac:dyDescent="0.35">
      <c r="H6788" s="1" t="s">
        <v>11125</v>
      </c>
      <c r="O6788" s="18"/>
      <c r="Q6788" s="19">
        <f>SUBTOTAL(9,Q6787:Q6787)</f>
        <v>408.84</v>
      </c>
      <c r="R6788" s="19">
        <f>SUBTOTAL(9,R6787:R6787)</f>
        <v>0</v>
      </c>
      <c r="S6788" s="19">
        <f>SUBTOTAL(9,S6787:S6787)</f>
        <v>408.84</v>
      </c>
      <c r="T6788" s="19">
        <f>SUBTOTAL(9,T6787:T6787)</f>
        <v>0</v>
      </c>
    </row>
    <row r="6789" spans="1:20" outlineLevel="2" x14ac:dyDescent="0.35">
      <c r="C6789" s="11" t="s">
        <v>10576</v>
      </c>
      <c r="O6789" s="18"/>
      <c r="Q6789" s="19">
        <f>SUBTOTAL(9,Q6787:Q6787)</f>
        <v>408.84</v>
      </c>
      <c r="R6789" s="19">
        <f>SUBTOTAL(9,R6787:R6787)</f>
        <v>0</v>
      </c>
      <c r="S6789" s="19">
        <f>SUBTOTAL(9,S6787:S6787)</f>
        <v>408.84</v>
      </c>
      <c r="T6789" s="19">
        <f>SUBTOTAL(9,T6787:T6787)</f>
        <v>0</v>
      </c>
    </row>
    <row r="6790" spans="1:20" outlineLevel="4" x14ac:dyDescent="0.35">
      <c r="A6790" s="9" t="s">
        <v>1129</v>
      </c>
      <c r="B6790" s="9" t="s">
        <v>1130</v>
      </c>
      <c r="C6790" s="12" t="s">
        <v>7704</v>
      </c>
      <c r="D6790" s="5" t="s">
        <v>7705</v>
      </c>
      <c r="E6790" s="9" t="s">
        <v>7705</v>
      </c>
      <c r="F6790" s="5" t="s">
        <v>4</v>
      </c>
      <c r="G6790" s="5" t="s">
        <v>1133</v>
      </c>
      <c r="H6790" s="5" t="s">
        <v>1135</v>
      </c>
      <c r="I6790" s="4" t="s">
        <v>1136</v>
      </c>
      <c r="J6790" s="5" t="s">
        <v>4</v>
      </c>
      <c r="K6790" s="5" t="s">
        <v>4</v>
      </c>
      <c r="L6790" s="5" t="s">
        <v>4</v>
      </c>
      <c r="M6790" s="5" t="s">
        <v>5</v>
      </c>
      <c r="N6790" s="5" t="s">
        <v>7706</v>
      </c>
      <c r="O6790" s="18">
        <v>44467</v>
      </c>
      <c r="P6790" s="5" t="s">
        <v>7</v>
      </c>
      <c r="Q6790" s="19">
        <v>8801.19</v>
      </c>
      <c r="R6790" s="19">
        <v>0</v>
      </c>
      <c r="S6790" s="19">
        <v>8801.19</v>
      </c>
      <c r="T6790" s="19">
        <v>0</v>
      </c>
    </row>
    <row r="6791" spans="1:20" outlineLevel="4" x14ac:dyDescent="0.35">
      <c r="A6791" s="9" t="s">
        <v>1129</v>
      </c>
      <c r="B6791" s="9" t="s">
        <v>1130</v>
      </c>
      <c r="C6791" s="12" t="s">
        <v>7704</v>
      </c>
      <c r="D6791" s="5" t="s">
        <v>7705</v>
      </c>
      <c r="E6791" s="9" t="s">
        <v>7705</v>
      </c>
      <c r="F6791" s="5" t="s">
        <v>4</v>
      </c>
      <c r="G6791" s="5" t="s">
        <v>1133</v>
      </c>
      <c r="H6791" s="5" t="s">
        <v>1135</v>
      </c>
      <c r="I6791" s="4" t="s">
        <v>1136</v>
      </c>
      <c r="J6791" s="5" t="s">
        <v>4</v>
      </c>
      <c r="K6791" s="5" t="s">
        <v>4</v>
      </c>
      <c r="L6791" s="5" t="s">
        <v>4</v>
      </c>
      <c r="M6791" s="5" t="s">
        <v>5</v>
      </c>
      <c r="N6791" s="5" t="s">
        <v>7707</v>
      </c>
      <c r="O6791" s="18">
        <v>44558</v>
      </c>
      <c r="P6791" s="5" t="s">
        <v>7</v>
      </c>
      <c r="Q6791" s="19">
        <v>11899.66</v>
      </c>
      <c r="R6791" s="19">
        <v>0</v>
      </c>
      <c r="S6791" s="19">
        <v>11899.66</v>
      </c>
      <c r="T6791" s="19">
        <v>0</v>
      </c>
    </row>
    <row r="6792" spans="1:20" outlineLevel="3" x14ac:dyDescent="0.35">
      <c r="H6792" s="1" t="s">
        <v>11125</v>
      </c>
      <c r="O6792" s="18"/>
      <c r="Q6792" s="19">
        <f>SUBTOTAL(9,Q6790:Q6791)</f>
        <v>20700.849999999999</v>
      </c>
      <c r="R6792" s="19">
        <f>SUBTOTAL(9,R6790:R6791)</f>
        <v>0</v>
      </c>
      <c r="S6792" s="19">
        <f>SUBTOTAL(9,S6790:S6791)</f>
        <v>20700.849999999999</v>
      </c>
      <c r="T6792" s="19">
        <f>SUBTOTAL(9,T6790:T6791)</f>
        <v>0</v>
      </c>
    </row>
    <row r="6793" spans="1:20" outlineLevel="2" x14ac:dyDescent="0.35">
      <c r="C6793" s="11" t="s">
        <v>10577</v>
      </c>
      <c r="O6793" s="18"/>
      <c r="Q6793" s="19">
        <f>SUBTOTAL(9,Q6790:Q6791)</f>
        <v>20700.849999999999</v>
      </c>
      <c r="R6793" s="19">
        <f>SUBTOTAL(9,R6790:R6791)</f>
        <v>0</v>
      </c>
      <c r="S6793" s="19">
        <f>SUBTOTAL(9,S6790:S6791)</f>
        <v>20700.849999999999</v>
      </c>
      <c r="T6793" s="19">
        <f>SUBTOTAL(9,T6790:T6791)</f>
        <v>0</v>
      </c>
    </row>
    <row r="6794" spans="1:20" outlineLevel="4" x14ac:dyDescent="0.35">
      <c r="A6794" s="9" t="s">
        <v>1129</v>
      </c>
      <c r="B6794" s="9" t="s">
        <v>1130</v>
      </c>
      <c r="C6794" s="12" t="s">
        <v>7708</v>
      </c>
      <c r="D6794" s="5" t="s">
        <v>7709</v>
      </c>
      <c r="E6794" s="9" t="s">
        <v>7709</v>
      </c>
      <c r="F6794" s="5" t="s">
        <v>4</v>
      </c>
      <c r="G6794" s="5" t="s">
        <v>1133</v>
      </c>
      <c r="H6794" s="5" t="s">
        <v>1135</v>
      </c>
      <c r="I6794" s="4" t="s">
        <v>1136</v>
      </c>
      <c r="J6794" s="5" t="s">
        <v>4</v>
      </c>
      <c r="K6794" s="5" t="s">
        <v>4</v>
      </c>
      <c r="L6794" s="5" t="s">
        <v>4</v>
      </c>
      <c r="M6794" s="5" t="s">
        <v>5</v>
      </c>
      <c r="N6794" s="5" t="s">
        <v>7710</v>
      </c>
      <c r="O6794" s="18">
        <v>44467</v>
      </c>
      <c r="P6794" s="5" t="s">
        <v>7</v>
      </c>
      <c r="Q6794" s="19">
        <v>62263.37</v>
      </c>
      <c r="R6794" s="19">
        <v>0</v>
      </c>
      <c r="S6794" s="19">
        <v>62263.37</v>
      </c>
      <c r="T6794" s="19">
        <v>0</v>
      </c>
    </row>
    <row r="6795" spans="1:20" outlineLevel="4" x14ac:dyDescent="0.35">
      <c r="A6795" s="9" t="s">
        <v>1129</v>
      </c>
      <c r="B6795" s="9" t="s">
        <v>1130</v>
      </c>
      <c r="C6795" s="12" t="s">
        <v>7708</v>
      </c>
      <c r="D6795" s="5" t="s">
        <v>7709</v>
      </c>
      <c r="E6795" s="9" t="s">
        <v>7709</v>
      </c>
      <c r="F6795" s="5" t="s">
        <v>4</v>
      </c>
      <c r="G6795" s="5" t="s">
        <v>1133</v>
      </c>
      <c r="H6795" s="5" t="s">
        <v>1135</v>
      </c>
      <c r="I6795" s="4" t="s">
        <v>1136</v>
      </c>
      <c r="J6795" s="5" t="s">
        <v>4</v>
      </c>
      <c r="K6795" s="5" t="s">
        <v>4</v>
      </c>
      <c r="L6795" s="5" t="s">
        <v>4</v>
      </c>
      <c r="M6795" s="5" t="s">
        <v>5</v>
      </c>
      <c r="N6795" s="5" t="s">
        <v>7711</v>
      </c>
      <c r="O6795" s="18">
        <v>44558</v>
      </c>
      <c r="P6795" s="5" t="s">
        <v>7</v>
      </c>
      <c r="Q6795" s="19">
        <v>84194.880000000005</v>
      </c>
      <c r="R6795" s="19">
        <v>0</v>
      </c>
      <c r="S6795" s="19">
        <v>84194.880000000005</v>
      </c>
      <c r="T6795" s="19">
        <v>0</v>
      </c>
    </row>
    <row r="6796" spans="1:20" outlineLevel="3" x14ac:dyDescent="0.35">
      <c r="H6796" s="1" t="s">
        <v>11125</v>
      </c>
      <c r="O6796" s="18"/>
      <c r="Q6796" s="19">
        <f>SUBTOTAL(9,Q6794:Q6795)</f>
        <v>146458.25</v>
      </c>
      <c r="R6796" s="19">
        <f>SUBTOTAL(9,R6794:R6795)</f>
        <v>0</v>
      </c>
      <c r="S6796" s="19">
        <f>SUBTOTAL(9,S6794:S6795)</f>
        <v>146458.25</v>
      </c>
      <c r="T6796" s="19">
        <f>SUBTOTAL(9,T6794:T6795)</f>
        <v>0</v>
      </c>
    </row>
    <row r="6797" spans="1:20" outlineLevel="2" x14ac:dyDescent="0.35">
      <c r="C6797" s="11" t="s">
        <v>10578</v>
      </c>
      <c r="O6797" s="18"/>
      <c r="Q6797" s="19">
        <f>SUBTOTAL(9,Q6794:Q6795)</f>
        <v>146458.25</v>
      </c>
      <c r="R6797" s="19">
        <f>SUBTOTAL(9,R6794:R6795)</f>
        <v>0</v>
      </c>
      <c r="S6797" s="19">
        <f>SUBTOTAL(9,S6794:S6795)</f>
        <v>146458.25</v>
      </c>
      <c r="T6797" s="19">
        <f>SUBTOTAL(9,T6794:T6795)</f>
        <v>0</v>
      </c>
    </row>
    <row r="6798" spans="1:20" outlineLevel="4" x14ac:dyDescent="0.35">
      <c r="A6798" s="9" t="s">
        <v>1129</v>
      </c>
      <c r="B6798" s="9" t="s">
        <v>1130</v>
      </c>
      <c r="C6798" s="12" t="s">
        <v>7712</v>
      </c>
      <c r="D6798" s="5" t="s">
        <v>7713</v>
      </c>
      <c r="E6798" s="9" t="s">
        <v>7713</v>
      </c>
      <c r="F6798" s="5" t="s">
        <v>4</v>
      </c>
      <c r="G6798" s="5" t="s">
        <v>1133</v>
      </c>
      <c r="H6798" s="5" t="s">
        <v>1135</v>
      </c>
      <c r="I6798" s="4" t="s">
        <v>1136</v>
      </c>
      <c r="J6798" s="5" t="s">
        <v>4</v>
      </c>
      <c r="K6798" s="5" t="s">
        <v>4</v>
      </c>
      <c r="L6798" s="5" t="s">
        <v>4</v>
      </c>
      <c r="M6798" s="5" t="s">
        <v>5</v>
      </c>
      <c r="N6798" s="5" t="s">
        <v>7714</v>
      </c>
      <c r="O6798" s="18">
        <v>44467</v>
      </c>
      <c r="P6798" s="5" t="s">
        <v>7</v>
      </c>
      <c r="Q6798" s="19">
        <v>90627.44</v>
      </c>
      <c r="R6798" s="19">
        <v>0</v>
      </c>
      <c r="S6798" s="19">
        <v>90627.44</v>
      </c>
      <c r="T6798" s="19">
        <v>0</v>
      </c>
    </row>
    <row r="6799" spans="1:20" outlineLevel="4" x14ac:dyDescent="0.35">
      <c r="A6799" s="9" t="s">
        <v>1129</v>
      </c>
      <c r="B6799" s="9" t="s">
        <v>1130</v>
      </c>
      <c r="C6799" s="12" t="s">
        <v>7712</v>
      </c>
      <c r="D6799" s="5" t="s">
        <v>7713</v>
      </c>
      <c r="E6799" s="9" t="s">
        <v>7713</v>
      </c>
      <c r="F6799" s="5" t="s">
        <v>4</v>
      </c>
      <c r="G6799" s="5" t="s">
        <v>1133</v>
      </c>
      <c r="H6799" s="5" t="s">
        <v>1135</v>
      </c>
      <c r="I6799" s="4" t="s">
        <v>1136</v>
      </c>
      <c r="J6799" s="5" t="s">
        <v>4</v>
      </c>
      <c r="K6799" s="5" t="s">
        <v>4</v>
      </c>
      <c r="L6799" s="5" t="s">
        <v>4</v>
      </c>
      <c r="M6799" s="5" t="s">
        <v>5</v>
      </c>
      <c r="N6799" s="5" t="s">
        <v>7715</v>
      </c>
      <c r="O6799" s="18">
        <v>44558</v>
      </c>
      <c r="P6799" s="5" t="s">
        <v>7</v>
      </c>
      <c r="Q6799" s="19">
        <v>125352.95</v>
      </c>
      <c r="R6799" s="19">
        <v>0</v>
      </c>
      <c r="S6799" s="19">
        <v>125352.95</v>
      </c>
      <c r="T6799" s="19">
        <v>0</v>
      </c>
    </row>
    <row r="6800" spans="1:20" outlineLevel="3" x14ac:dyDescent="0.35">
      <c r="H6800" s="1" t="s">
        <v>11125</v>
      </c>
      <c r="O6800" s="18"/>
      <c r="Q6800" s="19">
        <f>SUBTOTAL(9,Q6798:Q6799)</f>
        <v>215980.39</v>
      </c>
      <c r="R6800" s="19">
        <f>SUBTOTAL(9,R6798:R6799)</f>
        <v>0</v>
      </c>
      <c r="S6800" s="19">
        <f>SUBTOTAL(9,S6798:S6799)</f>
        <v>215980.39</v>
      </c>
      <c r="T6800" s="19">
        <f>SUBTOTAL(9,T6798:T6799)</f>
        <v>0</v>
      </c>
    </row>
    <row r="6801" spans="1:20" outlineLevel="2" x14ac:dyDescent="0.35">
      <c r="C6801" s="11" t="s">
        <v>10579</v>
      </c>
      <c r="O6801" s="18"/>
      <c r="Q6801" s="19">
        <f>SUBTOTAL(9,Q6798:Q6799)</f>
        <v>215980.39</v>
      </c>
      <c r="R6801" s="19">
        <f>SUBTOTAL(9,R6798:R6799)</f>
        <v>0</v>
      </c>
      <c r="S6801" s="19">
        <f>SUBTOTAL(9,S6798:S6799)</f>
        <v>215980.39</v>
      </c>
      <c r="T6801" s="19">
        <f>SUBTOTAL(9,T6798:T6799)</f>
        <v>0</v>
      </c>
    </row>
    <row r="6802" spans="1:20" outlineLevel="4" x14ac:dyDescent="0.35">
      <c r="A6802" s="9" t="s">
        <v>1129</v>
      </c>
      <c r="B6802" s="9" t="s">
        <v>1130</v>
      </c>
      <c r="C6802" s="12" t="s">
        <v>7716</v>
      </c>
      <c r="D6802" s="5" t="s">
        <v>7717</v>
      </c>
      <c r="E6802" s="9" t="s">
        <v>7717</v>
      </c>
      <c r="F6802" s="5" t="s">
        <v>4</v>
      </c>
      <c r="G6802" s="5" t="s">
        <v>1133</v>
      </c>
      <c r="H6802" s="5" t="s">
        <v>1135</v>
      </c>
      <c r="I6802" s="4" t="s">
        <v>1136</v>
      </c>
      <c r="J6802" s="5" t="s">
        <v>4</v>
      </c>
      <c r="K6802" s="5" t="s">
        <v>4</v>
      </c>
      <c r="L6802" s="5" t="s">
        <v>4</v>
      </c>
      <c r="M6802" s="5" t="s">
        <v>5</v>
      </c>
      <c r="N6802" s="5" t="s">
        <v>7718</v>
      </c>
      <c r="O6802" s="18">
        <v>44467</v>
      </c>
      <c r="P6802" s="5" t="s">
        <v>7</v>
      </c>
      <c r="Q6802" s="19">
        <v>3051.74</v>
      </c>
      <c r="R6802" s="19">
        <v>0</v>
      </c>
      <c r="S6802" s="19">
        <v>3051.74</v>
      </c>
      <c r="T6802" s="19">
        <v>0</v>
      </c>
    </row>
    <row r="6803" spans="1:20" outlineLevel="4" x14ac:dyDescent="0.35">
      <c r="A6803" s="9" t="s">
        <v>1129</v>
      </c>
      <c r="B6803" s="9" t="s">
        <v>1130</v>
      </c>
      <c r="C6803" s="12" t="s">
        <v>7716</v>
      </c>
      <c r="D6803" s="5" t="s">
        <v>7717</v>
      </c>
      <c r="E6803" s="9" t="s">
        <v>7717</v>
      </c>
      <c r="F6803" s="5" t="s">
        <v>4</v>
      </c>
      <c r="G6803" s="5" t="s">
        <v>1133</v>
      </c>
      <c r="H6803" s="5" t="s">
        <v>1135</v>
      </c>
      <c r="I6803" s="4" t="s">
        <v>1136</v>
      </c>
      <c r="J6803" s="5" t="s">
        <v>4</v>
      </c>
      <c r="K6803" s="5" t="s">
        <v>4</v>
      </c>
      <c r="L6803" s="5" t="s">
        <v>4</v>
      </c>
      <c r="M6803" s="5" t="s">
        <v>5</v>
      </c>
      <c r="N6803" s="5" t="s">
        <v>7719</v>
      </c>
      <c r="O6803" s="18">
        <v>44558</v>
      </c>
      <c r="P6803" s="5" t="s">
        <v>7</v>
      </c>
      <c r="Q6803" s="19">
        <v>3746.88</v>
      </c>
      <c r="R6803" s="19">
        <v>0</v>
      </c>
      <c r="S6803" s="19">
        <v>3746.88</v>
      </c>
      <c r="T6803" s="19">
        <v>0</v>
      </c>
    </row>
    <row r="6804" spans="1:20" outlineLevel="3" x14ac:dyDescent="0.35">
      <c r="H6804" s="1" t="s">
        <v>11125</v>
      </c>
      <c r="O6804" s="18"/>
      <c r="Q6804" s="19">
        <f>SUBTOTAL(9,Q6802:Q6803)</f>
        <v>6798.62</v>
      </c>
      <c r="R6804" s="19">
        <f>SUBTOTAL(9,R6802:R6803)</f>
        <v>0</v>
      </c>
      <c r="S6804" s="19">
        <f>SUBTOTAL(9,S6802:S6803)</f>
        <v>6798.62</v>
      </c>
      <c r="T6804" s="19">
        <f>SUBTOTAL(9,T6802:T6803)</f>
        <v>0</v>
      </c>
    </row>
    <row r="6805" spans="1:20" outlineLevel="2" x14ac:dyDescent="0.35">
      <c r="C6805" s="11" t="s">
        <v>10580</v>
      </c>
      <c r="O6805" s="18"/>
      <c r="Q6805" s="19">
        <f>SUBTOTAL(9,Q6802:Q6803)</f>
        <v>6798.62</v>
      </c>
      <c r="R6805" s="19">
        <f>SUBTOTAL(9,R6802:R6803)</f>
        <v>0</v>
      </c>
      <c r="S6805" s="19">
        <f>SUBTOTAL(9,S6802:S6803)</f>
        <v>6798.62</v>
      </c>
      <c r="T6805" s="19">
        <f>SUBTOTAL(9,T6802:T6803)</f>
        <v>0</v>
      </c>
    </row>
    <row r="6806" spans="1:20" outlineLevel="4" x14ac:dyDescent="0.35">
      <c r="A6806" s="9" t="s">
        <v>1129</v>
      </c>
      <c r="B6806" s="9" t="s">
        <v>1130</v>
      </c>
      <c r="C6806" s="12" t="s">
        <v>7720</v>
      </c>
      <c r="D6806" s="5" t="s">
        <v>7721</v>
      </c>
      <c r="E6806" s="9" t="s">
        <v>7721</v>
      </c>
      <c r="F6806" s="5" t="s">
        <v>4</v>
      </c>
      <c r="G6806" s="5" t="s">
        <v>1133</v>
      </c>
      <c r="H6806" s="5" t="s">
        <v>1135</v>
      </c>
      <c r="I6806" s="4" t="s">
        <v>1136</v>
      </c>
      <c r="J6806" s="5" t="s">
        <v>4</v>
      </c>
      <c r="K6806" s="5" t="s">
        <v>4</v>
      </c>
      <c r="L6806" s="5" t="s">
        <v>4</v>
      </c>
      <c r="M6806" s="5" t="s">
        <v>5</v>
      </c>
      <c r="N6806" s="5" t="s">
        <v>7722</v>
      </c>
      <c r="O6806" s="18">
        <v>44467</v>
      </c>
      <c r="P6806" s="5" t="s">
        <v>7</v>
      </c>
      <c r="Q6806" s="19">
        <v>109609.67</v>
      </c>
      <c r="R6806" s="19">
        <v>0</v>
      </c>
      <c r="S6806" s="19">
        <v>109609.67</v>
      </c>
      <c r="T6806" s="19">
        <v>0</v>
      </c>
    </row>
    <row r="6807" spans="1:20" outlineLevel="4" x14ac:dyDescent="0.35">
      <c r="A6807" s="9" t="s">
        <v>1129</v>
      </c>
      <c r="B6807" s="9" t="s">
        <v>1130</v>
      </c>
      <c r="C6807" s="12" t="s">
        <v>7720</v>
      </c>
      <c r="D6807" s="5" t="s">
        <v>7721</v>
      </c>
      <c r="E6807" s="9" t="s">
        <v>7721</v>
      </c>
      <c r="F6807" s="5" t="s">
        <v>4</v>
      </c>
      <c r="G6807" s="5" t="s">
        <v>1133</v>
      </c>
      <c r="H6807" s="5" t="s">
        <v>1135</v>
      </c>
      <c r="I6807" s="4" t="s">
        <v>1136</v>
      </c>
      <c r="J6807" s="5" t="s">
        <v>4</v>
      </c>
      <c r="K6807" s="5" t="s">
        <v>4</v>
      </c>
      <c r="L6807" s="5" t="s">
        <v>4</v>
      </c>
      <c r="M6807" s="5" t="s">
        <v>5</v>
      </c>
      <c r="N6807" s="5" t="s">
        <v>7723</v>
      </c>
      <c r="O6807" s="18">
        <v>44558</v>
      </c>
      <c r="P6807" s="5" t="s">
        <v>7</v>
      </c>
      <c r="Q6807" s="19">
        <v>147320.79999999999</v>
      </c>
      <c r="R6807" s="19">
        <v>0</v>
      </c>
      <c r="S6807" s="19">
        <v>147320.79999999999</v>
      </c>
      <c r="T6807" s="19">
        <v>0</v>
      </c>
    </row>
    <row r="6808" spans="1:20" outlineLevel="3" x14ac:dyDescent="0.35">
      <c r="H6808" s="1" t="s">
        <v>11125</v>
      </c>
      <c r="O6808" s="18"/>
      <c r="Q6808" s="19">
        <f>SUBTOTAL(9,Q6806:Q6807)</f>
        <v>256930.46999999997</v>
      </c>
      <c r="R6808" s="19">
        <f>SUBTOTAL(9,R6806:R6807)</f>
        <v>0</v>
      </c>
      <c r="S6808" s="19">
        <f>SUBTOTAL(9,S6806:S6807)</f>
        <v>256930.46999999997</v>
      </c>
      <c r="T6808" s="19">
        <f>SUBTOTAL(9,T6806:T6807)</f>
        <v>0</v>
      </c>
    </row>
    <row r="6809" spans="1:20" outlineLevel="2" x14ac:dyDescent="0.35">
      <c r="C6809" s="11" t="s">
        <v>10581</v>
      </c>
      <c r="O6809" s="18"/>
      <c r="Q6809" s="19">
        <f>SUBTOTAL(9,Q6806:Q6807)</f>
        <v>256930.46999999997</v>
      </c>
      <c r="R6809" s="19">
        <f>SUBTOTAL(9,R6806:R6807)</f>
        <v>0</v>
      </c>
      <c r="S6809" s="19">
        <f>SUBTOTAL(9,S6806:S6807)</f>
        <v>256930.46999999997</v>
      </c>
      <c r="T6809" s="19">
        <f>SUBTOTAL(9,T6806:T6807)</f>
        <v>0</v>
      </c>
    </row>
    <row r="6810" spans="1:20" outlineLevel="4" x14ac:dyDescent="0.35">
      <c r="A6810" s="9" t="s">
        <v>1129</v>
      </c>
      <c r="B6810" s="9" t="s">
        <v>1130</v>
      </c>
      <c r="C6810" s="12" t="s">
        <v>7724</v>
      </c>
      <c r="D6810" s="5" t="s">
        <v>7725</v>
      </c>
      <c r="E6810" s="9" t="s">
        <v>7725</v>
      </c>
      <c r="F6810" s="5" t="s">
        <v>4</v>
      </c>
      <c r="G6810" s="5" t="s">
        <v>1133</v>
      </c>
      <c r="H6810" s="5" t="s">
        <v>1135</v>
      </c>
      <c r="I6810" s="4" t="s">
        <v>1136</v>
      </c>
      <c r="J6810" s="5" t="s">
        <v>4</v>
      </c>
      <c r="K6810" s="5" t="s">
        <v>4</v>
      </c>
      <c r="L6810" s="5" t="s">
        <v>4</v>
      </c>
      <c r="M6810" s="5" t="s">
        <v>5</v>
      </c>
      <c r="N6810" s="5" t="s">
        <v>7726</v>
      </c>
      <c r="O6810" s="18">
        <v>44467</v>
      </c>
      <c r="P6810" s="5" t="s">
        <v>7</v>
      </c>
      <c r="Q6810" s="19">
        <v>5033.67</v>
      </c>
      <c r="R6810" s="19">
        <v>0</v>
      </c>
      <c r="S6810" s="19">
        <v>5033.67</v>
      </c>
      <c r="T6810" s="19">
        <v>0</v>
      </c>
    </row>
    <row r="6811" spans="1:20" outlineLevel="4" x14ac:dyDescent="0.35">
      <c r="A6811" s="9" t="s">
        <v>1129</v>
      </c>
      <c r="B6811" s="9" t="s">
        <v>1130</v>
      </c>
      <c r="C6811" s="12" t="s">
        <v>7724</v>
      </c>
      <c r="D6811" s="5" t="s">
        <v>7725</v>
      </c>
      <c r="E6811" s="9" t="s">
        <v>7725</v>
      </c>
      <c r="F6811" s="5" t="s">
        <v>4</v>
      </c>
      <c r="G6811" s="5" t="s">
        <v>1133</v>
      </c>
      <c r="H6811" s="5" t="s">
        <v>1135</v>
      </c>
      <c r="I6811" s="4" t="s">
        <v>1136</v>
      </c>
      <c r="J6811" s="5" t="s">
        <v>4</v>
      </c>
      <c r="K6811" s="5" t="s">
        <v>4</v>
      </c>
      <c r="L6811" s="5" t="s">
        <v>4</v>
      </c>
      <c r="M6811" s="5" t="s">
        <v>5</v>
      </c>
      <c r="N6811" s="5" t="s">
        <v>7727</v>
      </c>
      <c r="O6811" s="18">
        <v>44558</v>
      </c>
      <c r="P6811" s="5" t="s">
        <v>7</v>
      </c>
      <c r="Q6811" s="19">
        <v>6700.85</v>
      </c>
      <c r="R6811" s="19">
        <v>0</v>
      </c>
      <c r="S6811" s="19">
        <v>6700.85</v>
      </c>
      <c r="T6811" s="19">
        <v>0</v>
      </c>
    </row>
    <row r="6812" spans="1:20" outlineLevel="3" x14ac:dyDescent="0.35">
      <c r="H6812" s="1" t="s">
        <v>11125</v>
      </c>
      <c r="O6812" s="18"/>
      <c r="Q6812" s="19">
        <f>SUBTOTAL(9,Q6810:Q6811)</f>
        <v>11734.52</v>
      </c>
      <c r="R6812" s="19">
        <f>SUBTOTAL(9,R6810:R6811)</f>
        <v>0</v>
      </c>
      <c r="S6812" s="19">
        <f>SUBTOTAL(9,S6810:S6811)</f>
        <v>11734.52</v>
      </c>
      <c r="T6812" s="19">
        <f>SUBTOTAL(9,T6810:T6811)</f>
        <v>0</v>
      </c>
    </row>
    <row r="6813" spans="1:20" outlineLevel="2" x14ac:dyDescent="0.35">
      <c r="C6813" s="11" t="s">
        <v>10582</v>
      </c>
      <c r="O6813" s="18"/>
      <c r="Q6813" s="19">
        <f>SUBTOTAL(9,Q6810:Q6811)</f>
        <v>11734.52</v>
      </c>
      <c r="R6813" s="19">
        <f>SUBTOTAL(9,R6810:R6811)</f>
        <v>0</v>
      </c>
      <c r="S6813" s="19">
        <f>SUBTOTAL(9,S6810:S6811)</f>
        <v>11734.52</v>
      </c>
      <c r="T6813" s="19">
        <f>SUBTOTAL(9,T6810:T6811)</f>
        <v>0</v>
      </c>
    </row>
    <row r="6814" spans="1:20" outlineLevel="4" x14ac:dyDescent="0.35">
      <c r="A6814" s="9" t="s">
        <v>1129</v>
      </c>
      <c r="B6814" s="9" t="s">
        <v>1130</v>
      </c>
      <c r="C6814" s="12" t="s">
        <v>7728</v>
      </c>
      <c r="D6814" s="5" t="s">
        <v>7729</v>
      </c>
      <c r="E6814" s="9" t="s">
        <v>7729</v>
      </c>
      <c r="F6814" s="5" t="s">
        <v>4</v>
      </c>
      <c r="G6814" s="5" t="s">
        <v>1133</v>
      </c>
      <c r="H6814" s="5" t="s">
        <v>1135</v>
      </c>
      <c r="I6814" s="4" t="s">
        <v>1136</v>
      </c>
      <c r="J6814" s="5" t="s">
        <v>4</v>
      </c>
      <c r="K6814" s="5" t="s">
        <v>4</v>
      </c>
      <c r="L6814" s="5" t="s">
        <v>4</v>
      </c>
      <c r="M6814" s="5" t="s">
        <v>5</v>
      </c>
      <c r="N6814" s="5" t="s">
        <v>7730</v>
      </c>
      <c r="O6814" s="18">
        <v>44467</v>
      </c>
      <c r="P6814" s="5" t="s">
        <v>7</v>
      </c>
      <c r="Q6814" s="19">
        <v>6377.22</v>
      </c>
      <c r="R6814" s="19">
        <v>0</v>
      </c>
      <c r="S6814" s="19">
        <v>6377.22</v>
      </c>
      <c r="T6814" s="19">
        <v>0</v>
      </c>
    </row>
    <row r="6815" spans="1:20" outlineLevel="4" x14ac:dyDescent="0.35">
      <c r="A6815" s="9" t="s">
        <v>1129</v>
      </c>
      <c r="B6815" s="9" t="s">
        <v>1130</v>
      </c>
      <c r="C6815" s="12" t="s">
        <v>7728</v>
      </c>
      <c r="D6815" s="5" t="s">
        <v>7729</v>
      </c>
      <c r="E6815" s="9" t="s">
        <v>7729</v>
      </c>
      <c r="F6815" s="5" t="s">
        <v>4</v>
      </c>
      <c r="G6815" s="5" t="s">
        <v>1133</v>
      </c>
      <c r="H6815" s="5" t="s">
        <v>1135</v>
      </c>
      <c r="I6815" s="4" t="s">
        <v>1136</v>
      </c>
      <c r="J6815" s="5" t="s">
        <v>4</v>
      </c>
      <c r="K6815" s="5" t="s">
        <v>4</v>
      </c>
      <c r="L6815" s="5" t="s">
        <v>4</v>
      </c>
      <c r="M6815" s="5" t="s">
        <v>5</v>
      </c>
      <c r="N6815" s="5" t="s">
        <v>7731</v>
      </c>
      <c r="O6815" s="18">
        <v>44558</v>
      </c>
      <c r="P6815" s="5" t="s">
        <v>7</v>
      </c>
      <c r="Q6815" s="19">
        <v>8491.49</v>
      </c>
      <c r="R6815" s="19">
        <v>0</v>
      </c>
      <c r="S6815" s="19">
        <v>8491.49</v>
      </c>
      <c r="T6815" s="19">
        <v>0</v>
      </c>
    </row>
    <row r="6816" spans="1:20" outlineLevel="3" x14ac:dyDescent="0.35">
      <c r="H6816" s="1" t="s">
        <v>11125</v>
      </c>
      <c r="O6816" s="18"/>
      <c r="Q6816" s="19">
        <f>SUBTOTAL(9,Q6814:Q6815)</f>
        <v>14868.71</v>
      </c>
      <c r="R6816" s="19">
        <f>SUBTOTAL(9,R6814:R6815)</f>
        <v>0</v>
      </c>
      <c r="S6816" s="19">
        <f>SUBTOTAL(9,S6814:S6815)</f>
        <v>14868.71</v>
      </c>
      <c r="T6816" s="19">
        <f>SUBTOTAL(9,T6814:T6815)</f>
        <v>0</v>
      </c>
    </row>
    <row r="6817" spans="1:20" outlineLevel="2" x14ac:dyDescent="0.35">
      <c r="C6817" s="11" t="s">
        <v>10583</v>
      </c>
      <c r="O6817" s="18"/>
      <c r="Q6817" s="19">
        <f>SUBTOTAL(9,Q6814:Q6815)</f>
        <v>14868.71</v>
      </c>
      <c r="R6817" s="19">
        <f>SUBTOTAL(9,R6814:R6815)</f>
        <v>0</v>
      </c>
      <c r="S6817" s="19">
        <f>SUBTOTAL(9,S6814:S6815)</f>
        <v>14868.71</v>
      </c>
      <c r="T6817" s="19">
        <f>SUBTOTAL(9,T6814:T6815)</f>
        <v>0</v>
      </c>
    </row>
    <row r="6818" spans="1:20" outlineLevel="4" x14ac:dyDescent="0.35">
      <c r="A6818" s="9" t="s">
        <v>1129</v>
      </c>
      <c r="B6818" s="9" t="s">
        <v>1130</v>
      </c>
      <c r="C6818" s="12" t="s">
        <v>7732</v>
      </c>
      <c r="D6818" s="5" t="s">
        <v>7733</v>
      </c>
      <c r="E6818" s="9" t="s">
        <v>7733</v>
      </c>
      <c r="F6818" s="5" t="s">
        <v>4</v>
      </c>
      <c r="G6818" s="5" t="s">
        <v>1133</v>
      </c>
      <c r="H6818" s="5" t="s">
        <v>1135</v>
      </c>
      <c r="I6818" s="4" t="s">
        <v>1136</v>
      </c>
      <c r="J6818" s="5" t="s">
        <v>4</v>
      </c>
      <c r="K6818" s="5" t="s">
        <v>4</v>
      </c>
      <c r="L6818" s="5" t="s">
        <v>4</v>
      </c>
      <c r="M6818" s="5" t="s">
        <v>5</v>
      </c>
      <c r="N6818" s="5" t="s">
        <v>7734</v>
      </c>
      <c r="O6818" s="18">
        <v>44467</v>
      </c>
      <c r="P6818" s="5" t="s">
        <v>7</v>
      </c>
      <c r="Q6818" s="19">
        <v>29933.7</v>
      </c>
      <c r="R6818" s="19">
        <v>0</v>
      </c>
      <c r="S6818" s="19">
        <v>29933.7</v>
      </c>
      <c r="T6818" s="19">
        <v>0</v>
      </c>
    </row>
    <row r="6819" spans="1:20" outlineLevel="4" x14ac:dyDescent="0.35">
      <c r="A6819" s="9" t="s">
        <v>1129</v>
      </c>
      <c r="B6819" s="9" t="s">
        <v>1130</v>
      </c>
      <c r="C6819" s="12" t="s">
        <v>7732</v>
      </c>
      <c r="D6819" s="5" t="s">
        <v>7733</v>
      </c>
      <c r="E6819" s="9" t="s">
        <v>7733</v>
      </c>
      <c r="F6819" s="5" t="s">
        <v>4</v>
      </c>
      <c r="G6819" s="5" t="s">
        <v>1133</v>
      </c>
      <c r="H6819" s="5" t="s">
        <v>1135</v>
      </c>
      <c r="I6819" s="4" t="s">
        <v>1136</v>
      </c>
      <c r="J6819" s="5" t="s">
        <v>4</v>
      </c>
      <c r="K6819" s="5" t="s">
        <v>4</v>
      </c>
      <c r="L6819" s="5" t="s">
        <v>4</v>
      </c>
      <c r="M6819" s="5" t="s">
        <v>5</v>
      </c>
      <c r="N6819" s="5" t="s">
        <v>7735</v>
      </c>
      <c r="O6819" s="18">
        <v>44558</v>
      </c>
      <c r="P6819" s="5" t="s">
        <v>7</v>
      </c>
      <c r="Q6819" s="19">
        <v>40567.58</v>
      </c>
      <c r="R6819" s="19">
        <v>0</v>
      </c>
      <c r="S6819" s="19">
        <v>40567.58</v>
      </c>
      <c r="T6819" s="19">
        <v>0</v>
      </c>
    </row>
    <row r="6820" spans="1:20" outlineLevel="3" x14ac:dyDescent="0.35">
      <c r="H6820" s="1" t="s">
        <v>11125</v>
      </c>
      <c r="O6820" s="18"/>
      <c r="Q6820" s="19">
        <f>SUBTOTAL(9,Q6818:Q6819)</f>
        <v>70501.279999999999</v>
      </c>
      <c r="R6820" s="19">
        <f>SUBTOTAL(9,R6818:R6819)</f>
        <v>0</v>
      </c>
      <c r="S6820" s="19">
        <f>SUBTOTAL(9,S6818:S6819)</f>
        <v>70501.279999999999</v>
      </c>
      <c r="T6820" s="19">
        <f>SUBTOTAL(9,T6818:T6819)</f>
        <v>0</v>
      </c>
    </row>
    <row r="6821" spans="1:20" outlineLevel="2" x14ac:dyDescent="0.35">
      <c r="C6821" s="11" t="s">
        <v>10584</v>
      </c>
      <c r="O6821" s="18"/>
      <c r="Q6821" s="19">
        <f>SUBTOTAL(9,Q6818:Q6819)</f>
        <v>70501.279999999999</v>
      </c>
      <c r="R6821" s="19">
        <f>SUBTOTAL(9,R6818:R6819)</f>
        <v>0</v>
      </c>
      <c r="S6821" s="19">
        <f>SUBTOTAL(9,S6818:S6819)</f>
        <v>70501.279999999999</v>
      </c>
      <c r="T6821" s="19">
        <f>SUBTOTAL(9,T6818:T6819)</f>
        <v>0</v>
      </c>
    </row>
    <row r="6822" spans="1:20" outlineLevel="4" x14ac:dyDescent="0.35">
      <c r="A6822" s="9" t="s">
        <v>1129</v>
      </c>
      <c r="B6822" s="9" t="s">
        <v>1130</v>
      </c>
      <c r="C6822" s="12" t="s">
        <v>7736</v>
      </c>
      <c r="D6822" s="5" t="s">
        <v>7737</v>
      </c>
      <c r="E6822" s="9" t="s">
        <v>7737</v>
      </c>
      <c r="F6822" s="5" t="s">
        <v>4</v>
      </c>
      <c r="G6822" s="5" t="s">
        <v>1133</v>
      </c>
      <c r="H6822" s="5" t="s">
        <v>1135</v>
      </c>
      <c r="I6822" s="4" t="s">
        <v>1136</v>
      </c>
      <c r="J6822" s="5" t="s">
        <v>4</v>
      </c>
      <c r="K6822" s="5" t="s">
        <v>4</v>
      </c>
      <c r="L6822" s="5" t="s">
        <v>4</v>
      </c>
      <c r="M6822" s="5" t="s">
        <v>5</v>
      </c>
      <c r="N6822" s="5" t="s">
        <v>7738</v>
      </c>
      <c r="O6822" s="18">
        <v>44467</v>
      </c>
      <c r="P6822" s="5" t="s">
        <v>7</v>
      </c>
      <c r="Q6822" s="19">
        <v>58789.05</v>
      </c>
      <c r="R6822" s="19">
        <v>0</v>
      </c>
      <c r="S6822" s="19">
        <v>58789.05</v>
      </c>
      <c r="T6822" s="19">
        <v>0</v>
      </c>
    </row>
    <row r="6823" spans="1:20" outlineLevel="4" x14ac:dyDescent="0.35">
      <c r="A6823" s="9" t="s">
        <v>1129</v>
      </c>
      <c r="B6823" s="9" t="s">
        <v>1130</v>
      </c>
      <c r="C6823" s="12" t="s">
        <v>7736</v>
      </c>
      <c r="D6823" s="5" t="s">
        <v>7737</v>
      </c>
      <c r="E6823" s="9" t="s">
        <v>7737</v>
      </c>
      <c r="F6823" s="5" t="s">
        <v>4</v>
      </c>
      <c r="G6823" s="5" t="s">
        <v>1133</v>
      </c>
      <c r="H6823" s="5" t="s">
        <v>1135</v>
      </c>
      <c r="I6823" s="4" t="s">
        <v>1136</v>
      </c>
      <c r="J6823" s="5" t="s">
        <v>4</v>
      </c>
      <c r="K6823" s="5" t="s">
        <v>4</v>
      </c>
      <c r="L6823" s="5" t="s">
        <v>4</v>
      </c>
      <c r="M6823" s="5" t="s">
        <v>5</v>
      </c>
      <c r="N6823" s="5" t="s">
        <v>7739</v>
      </c>
      <c r="O6823" s="18">
        <v>44558</v>
      </c>
      <c r="P6823" s="5" t="s">
        <v>7</v>
      </c>
      <c r="Q6823" s="19">
        <v>79455.42</v>
      </c>
      <c r="R6823" s="19">
        <v>0</v>
      </c>
      <c r="S6823" s="19">
        <v>79455.42</v>
      </c>
      <c r="T6823" s="19">
        <v>0</v>
      </c>
    </row>
    <row r="6824" spans="1:20" outlineLevel="3" x14ac:dyDescent="0.35">
      <c r="H6824" s="1" t="s">
        <v>11125</v>
      </c>
      <c r="O6824" s="18"/>
      <c r="Q6824" s="19">
        <f>SUBTOTAL(9,Q6822:Q6823)</f>
        <v>138244.47</v>
      </c>
      <c r="R6824" s="19">
        <f>SUBTOTAL(9,R6822:R6823)</f>
        <v>0</v>
      </c>
      <c r="S6824" s="19">
        <f>SUBTOTAL(9,S6822:S6823)</f>
        <v>138244.47</v>
      </c>
      <c r="T6824" s="19">
        <f>SUBTOTAL(9,T6822:T6823)</f>
        <v>0</v>
      </c>
    </row>
    <row r="6825" spans="1:20" ht="29" outlineLevel="4" x14ac:dyDescent="0.35">
      <c r="A6825" s="9" t="s">
        <v>97</v>
      </c>
      <c r="B6825" s="9" t="s">
        <v>98</v>
      </c>
      <c r="C6825" s="12" t="s">
        <v>7736</v>
      </c>
      <c r="D6825" s="5" t="s">
        <v>7740</v>
      </c>
      <c r="E6825" s="9" t="s">
        <v>7740</v>
      </c>
      <c r="F6825" s="5" t="s">
        <v>4</v>
      </c>
      <c r="G6825" s="5" t="s">
        <v>1006</v>
      </c>
      <c r="H6825" s="5" t="s">
        <v>7743</v>
      </c>
      <c r="I6825" s="4" t="s">
        <v>7744</v>
      </c>
      <c r="J6825" s="5" t="s">
        <v>4</v>
      </c>
      <c r="K6825" s="5" t="s">
        <v>4</v>
      </c>
      <c r="L6825" s="5" t="s">
        <v>4</v>
      </c>
      <c r="M6825" s="5" t="s">
        <v>5</v>
      </c>
      <c r="N6825" s="5" t="s">
        <v>7741</v>
      </c>
      <c r="O6825" s="18">
        <v>44686</v>
      </c>
      <c r="P6825" s="5" t="s">
        <v>7742</v>
      </c>
      <c r="Q6825" s="19">
        <v>25000</v>
      </c>
      <c r="R6825" s="19">
        <v>0</v>
      </c>
      <c r="S6825" s="19">
        <v>25000</v>
      </c>
      <c r="T6825" s="19">
        <v>0</v>
      </c>
    </row>
    <row r="6826" spans="1:20" outlineLevel="3" x14ac:dyDescent="0.35">
      <c r="H6826" s="1" t="s">
        <v>12104</v>
      </c>
      <c r="O6826" s="18"/>
      <c r="Q6826" s="19">
        <f>SUBTOTAL(9,Q6825:Q6825)</f>
        <v>25000</v>
      </c>
      <c r="R6826" s="19">
        <f>SUBTOTAL(9,R6825:R6825)</f>
        <v>0</v>
      </c>
      <c r="S6826" s="19">
        <f>SUBTOTAL(9,S6825:S6825)</f>
        <v>25000</v>
      </c>
      <c r="T6826" s="19">
        <f>SUBTOTAL(9,T6825:T6825)</f>
        <v>0</v>
      </c>
    </row>
    <row r="6827" spans="1:20" outlineLevel="2" x14ac:dyDescent="0.35">
      <c r="C6827" s="11" t="s">
        <v>10585</v>
      </c>
      <c r="O6827" s="18"/>
      <c r="Q6827" s="19">
        <f>SUBTOTAL(9,Q6822:Q6825)</f>
        <v>163244.47</v>
      </c>
      <c r="R6827" s="19">
        <f>SUBTOTAL(9,R6822:R6825)</f>
        <v>0</v>
      </c>
      <c r="S6827" s="19">
        <f>SUBTOTAL(9,S6822:S6825)</f>
        <v>163244.47</v>
      </c>
      <c r="T6827" s="19">
        <f>SUBTOTAL(9,T6822:T6825)</f>
        <v>0</v>
      </c>
    </row>
    <row r="6828" spans="1:20" outlineLevel="4" x14ac:dyDescent="0.35">
      <c r="A6828" s="9" t="s">
        <v>1129</v>
      </c>
      <c r="B6828" s="9" t="s">
        <v>1130</v>
      </c>
      <c r="C6828" s="12" t="s">
        <v>7745</v>
      </c>
      <c r="D6828" s="5" t="s">
        <v>7746</v>
      </c>
      <c r="E6828" s="9" t="s">
        <v>7746</v>
      </c>
      <c r="F6828" s="5" t="s">
        <v>4</v>
      </c>
      <c r="G6828" s="5" t="s">
        <v>1133</v>
      </c>
      <c r="H6828" s="5" t="s">
        <v>1135</v>
      </c>
      <c r="I6828" s="4" t="s">
        <v>1136</v>
      </c>
      <c r="J6828" s="5" t="s">
        <v>4</v>
      </c>
      <c r="K6828" s="5" t="s">
        <v>4</v>
      </c>
      <c r="L6828" s="5" t="s">
        <v>4</v>
      </c>
      <c r="M6828" s="5" t="s">
        <v>5</v>
      </c>
      <c r="N6828" s="5" t="s">
        <v>7747</v>
      </c>
      <c r="O6828" s="18">
        <v>44467</v>
      </c>
      <c r="P6828" s="5" t="s">
        <v>7</v>
      </c>
      <c r="Q6828" s="19">
        <v>33865.24</v>
      </c>
      <c r="R6828" s="19">
        <v>0</v>
      </c>
      <c r="S6828" s="19">
        <v>33865.24</v>
      </c>
      <c r="T6828" s="19">
        <v>0</v>
      </c>
    </row>
    <row r="6829" spans="1:20" outlineLevel="4" x14ac:dyDescent="0.35">
      <c r="A6829" s="9" t="s">
        <v>1129</v>
      </c>
      <c r="B6829" s="9" t="s">
        <v>1130</v>
      </c>
      <c r="C6829" s="12" t="s">
        <v>7745</v>
      </c>
      <c r="D6829" s="5" t="s">
        <v>7746</v>
      </c>
      <c r="E6829" s="9" t="s">
        <v>7746</v>
      </c>
      <c r="F6829" s="5" t="s">
        <v>4</v>
      </c>
      <c r="G6829" s="5" t="s">
        <v>1133</v>
      </c>
      <c r="H6829" s="5" t="s">
        <v>1135</v>
      </c>
      <c r="I6829" s="4" t="s">
        <v>1136</v>
      </c>
      <c r="J6829" s="5" t="s">
        <v>4</v>
      </c>
      <c r="K6829" s="5" t="s">
        <v>4</v>
      </c>
      <c r="L6829" s="5" t="s">
        <v>4</v>
      </c>
      <c r="M6829" s="5" t="s">
        <v>5</v>
      </c>
      <c r="N6829" s="5" t="s">
        <v>7748</v>
      </c>
      <c r="O6829" s="18">
        <v>44558</v>
      </c>
      <c r="P6829" s="5" t="s">
        <v>7</v>
      </c>
      <c r="Q6829" s="19">
        <v>45875.89</v>
      </c>
      <c r="R6829" s="19">
        <v>0</v>
      </c>
      <c r="S6829" s="19">
        <v>45875.89</v>
      </c>
      <c r="T6829" s="19">
        <v>0</v>
      </c>
    </row>
    <row r="6830" spans="1:20" outlineLevel="3" x14ac:dyDescent="0.35">
      <c r="H6830" s="1" t="s">
        <v>11125</v>
      </c>
      <c r="O6830" s="18"/>
      <c r="Q6830" s="19">
        <f>SUBTOTAL(9,Q6828:Q6829)</f>
        <v>79741.13</v>
      </c>
      <c r="R6830" s="19">
        <f>SUBTOTAL(9,R6828:R6829)</f>
        <v>0</v>
      </c>
      <c r="S6830" s="19">
        <f>SUBTOTAL(9,S6828:S6829)</f>
        <v>79741.13</v>
      </c>
      <c r="T6830" s="19">
        <f>SUBTOTAL(9,T6828:T6829)</f>
        <v>0</v>
      </c>
    </row>
    <row r="6831" spans="1:20" outlineLevel="2" x14ac:dyDescent="0.35">
      <c r="C6831" s="11" t="s">
        <v>10586</v>
      </c>
      <c r="O6831" s="18"/>
      <c r="Q6831" s="19">
        <f>SUBTOTAL(9,Q6828:Q6829)</f>
        <v>79741.13</v>
      </c>
      <c r="R6831" s="19">
        <f>SUBTOTAL(9,R6828:R6829)</f>
        <v>0</v>
      </c>
      <c r="S6831" s="19">
        <f>SUBTOTAL(9,S6828:S6829)</f>
        <v>79741.13</v>
      </c>
      <c r="T6831" s="19">
        <f>SUBTOTAL(9,T6828:T6829)</f>
        <v>0</v>
      </c>
    </row>
    <row r="6832" spans="1:20" outlineLevel="4" x14ac:dyDescent="0.35">
      <c r="A6832" s="9" t="s">
        <v>1129</v>
      </c>
      <c r="B6832" s="9" t="s">
        <v>1130</v>
      </c>
      <c r="C6832" s="12" t="s">
        <v>7749</v>
      </c>
      <c r="D6832" s="5" t="s">
        <v>7750</v>
      </c>
      <c r="E6832" s="9" t="s">
        <v>7750</v>
      </c>
      <c r="F6832" s="5" t="s">
        <v>4</v>
      </c>
      <c r="G6832" s="5" t="s">
        <v>1133</v>
      </c>
      <c r="H6832" s="5" t="s">
        <v>1135</v>
      </c>
      <c r="I6832" s="4" t="s">
        <v>1136</v>
      </c>
      <c r="J6832" s="5" t="s">
        <v>4</v>
      </c>
      <c r="K6832" s="5" t="s">
        <v>4</v>
      </c>
      <c r="L6832" s="5" t="s">
        <v>4</v>
      </c>
      <c r="M6832" s="5" t="s">
        <v>5</v>
      </c>
      <c r="N6832" s="5" t="s">
        <v>7751</v>
      </c>
      <c r="O6832" s="18">
        <v>44467</v>
      </c>
      <c r="P6832" s="5" t="s">
        <v>7</v>
      </c>
      <c r="Q6832" s="19">
        <v>15988.39</v>
      </c>
      <c r="R6832" s="19">
        <v>0</v>
      </c>
      <c r="S6832" s="19">
        <v>15988.39</v>
      </c>
      <c r="T6832" s="19">
        <v>0</v>
      </c>
    </row>
    <row r="6833" spans="1:20" outlineLevel="4" x14ac:dyDescent="0.35">
      <c r="A6833" s="9" t="s">
        <v>1129</v>
      </c>
      <c r="B6833" s="9" t="s">
        <v>1130</v>
      </c>
      <c r="C6833" s="12" t="s">
        <v>7749</v>
      </c>
      <c r="D6833" s="5" t="s">
        <v>7750</v>
      </c>
      <c r="E6833" s="9" t="s">
        <v>7750</v>
      </c>
      <c r="F6833" s="5" t="s">
        <v>4</v>
      </c>
      <c r="G6833" s="5" t="s">
        <v>1133</v>
      </c>
      <c r="H6833" s="5" t="s">
        <v>1135</v>
      </c>
      <c r="I6833" s="4" t="s">
        <v>1136</v>
      </c>
      <c r="J6833" s="5" t="s">
        <v>4</v>
      </c>
      <c r="K6833" s="5" t="s">
        <v>4</v>
      </c>
      <c r="L6833" s="5" t="s">
        <v>4</v>
      </c>
      <c r="M6833" s="5" t="s">
        <v>5</v>
      </c>
      <c r="N6833" s="5" t="s">
        <v>7752</v>
      </c>
      <c r="O6833" s="18">
        <v>44558</v>
      </c>
      <c r="P6833" s="5" t="s">
        <v>7</v>
      </c>
      <c r="Q6833" s="19">
        <v>21721.33</v>
      </c>
      <c r="R6833" s="19">
        <v>0</v>
      </c>
      <c r="S6833" s="19">
        <v>21721.33</v>
      </c>
      <c r="T6833" s="19">
        <v>0</v>
      </c>
    </row>
    <row r="6834" spans="1:20" outlineLevel="3" x14ac:dyDescent="0.35">
      <c r="H6834" s="1" t="s">
        <v>11125</v>
      </c>
      <c r="O6834" s="18"/>
      <c r="Q6834" s="19">
        <f>SUBTOTAL(9,Q6832:Q6833)</f>
        <v>37709.72</v>
      </c>
      <c r="R6834" s="19">
        <f>SUBTOTAL(9,R6832:R6833)</f>
        <v>0</v>
      </c>
      <c r="S6834" s="19">
        <f>SUBTOTAL(9,S6832:S6833)</f>
        <v>37709.72</v>
      </c>
      <c r="T6834" s="19">
        <f>SUBTOTAL(9,T6832:T6833)</f>
        <v>0</v>
      </c>
    </row>
    <row r="6835" spans="1:20" outlineLevel="2" x14ac:dyDescent="0.35">
      <c r="C6835" s="11" t="s">
        <v>10587</v>
      </c>
      <c r="O6835" s="18"/>
      <c r="Q6835" s="19">
        <f>SUBTOTAL(9,Q6832:Q6833)</f>
        <v>37709.72</v>
      </c>
      <c r="R6835" s="19">
        <f>SUBTOTAL(9,R6832:R6833)</f>
        <v>0</v>
      </c>
      <c r="S6835" s="19">
        <f>SUBTOTAL(9,S6832:S6833)</f>
        <v>37709.72</v>
      </c>
      <c r="T6835" s="19">
        <f>SUBTOTAL(9,T6832:T6833)</f>
        <v>0</v>
      </c>
    </row>
    <row r="6836" spans="1:20" outlineLevel="4" x14ac:dyDescent="0.35">
      <c r="A6836" s="9" t="s">
        <v>1129</v>
      </c>
      <c r="B6836" s="9" t="s">
        <v>1130</v>
      </c>
      <c r="C6836" s="12" t="s">
        <v>7753</v>
      </c>
      <c r="D6836" s="5" t="s">
        <v>5930</v>
      </c>
      <c r="E6836" s="9" t="s">
        <v>5930</v>
      </c>
      <c r="F6836" s="5" t="s">
        <v>4</v>
      </c>
      <c r="G6836" s="5" t="s">
        <v>1133</v>
      </c>
      <c r="H6836" s="5" t="s">
        <v>1135</v>
      </c>
      <c r="I6836" s="4" t="s">
        <v>1136</v>
      </c>
      <c r="J6836" s="5" t="s">
        <v>4</v>
      </c>
      <c r="K6836" s="5" t="s">
        <v>4</v>
      </c>
      <c r="L6836" s="5" t="s">
        <v>4</v>
      </c>
      <c r="M6836" s="5" t="s">
        <v>5</v>
      </c>
      <c r="N6836" s="5" t="s">
        <v>7754</v>
      </c>
      <c r="O6836" s="18">
        <v>44467</v>
      </c>
      <c r="P6836" s="5" t="s">
        <v>7</v>
      </c>
      <c r="Q6836" s="19">
        <v>19886.45</v>
      </c>
      <c r="R6836" s="19">
        <v>0</v>
      </c>
      <c r="S6836" s="19">
        <v>19886.45</v>
      </c>
      <c r="T6836" s="19">
        <v>0</v>
      </c>
    </row>
    <row r="6837" spans="1:20" outlineLevel="4" x14ac:dyDescent="0.35">
      <c r="A6837" s="9" t="s">
        <v>1129</v>
      </c>
      <c r="B6837" s="9" t="s">
        <v>1130</v>
      </c>
      <c r="C6837" s="12" t="s">
        <v>7753</v>
      </c>
      <c r="D6837" s="5" t="s">
        <v>5930</v>
      </c>
      <c r="E6837" s="9" t="s">
        <v>5930</v>
      </c>
      <c r="F6837" s="5" t="s">
        <v>4</v>
      </c>
      <c r="G6837" s="5" t="s">
        <v>1133</v>
      </c>
      <c r="H6837" s="5" t="s">
        <v>1135</v>
      </c>
      <c r="I6837" s="4" t="s">
        <v>1136</v>
      </c>
      <c r="J6837" s="5" t="s">
        <v>4</v>
      </c>
      <c r="K6837" s="5" t="s">
        <v>4</v>
      </c>
      <c r="L6837" s="5" t="s">
        <v>4</v>
      </c>
      <c r="M6837" s="5" t="s">
        <v>5</v>
      </c>
      <c r="N6837" s="5" t="s">
        <v>7755</v>
      </c>
      <c r="O6837" s="18">
        <v>44558</v>
      </c>
      <c r="P6837" s="5" t="s">
        <v>7</v>
      </c>
      <c r="Q6837" s="19">
        <v>26465.55</v>
      </c>
      <c r="R6837" s="19">
        <v>0</v>
      </c>
      <c r="S6837" s="19">
        <v>26465.55</v>
      </c>
      <c r="T6837" s="19">
        <v>0</v>
      </c>
    </row>
    <row r="6838" spans="1:20" outlineLevel="3" x14ac:dyDescent="0.35">
      <c r="H6838" s="1" t="s">
        <v>11125</v>
      </c>
      <c r="O6838" s="18"/>
      <c r="Q6838" s="19">
        <f>SUBTOTAL(9,Q6836:Q6837)</f>
        <v>46352</v>
      </c>
      <c r="R6838" s="19">
        <f>SUBTOTAL(9,R6836:R6837)</f>
        <v>0</v>
      </c>
      <c r="S6838" s="19">
        <f>SUBTOTAL(9,S6836:S6837)</f>
        <v>46352</v>
      </c>
      <c r="T6838" s="19">
        <f>SUBTOTAL(9,T6836:T6837)</f>
        <v>0</v>
      </c>
    </row>
    <row r="6839" spans="1:20" outlineLevel="2" x14ac:dyDescent="0.35">
      <c r="C6839" s="11" t="s">
        <v>10588</v>
      </c>
      <c r="O6839" s="18"/>
      <c r="Q6839" s="19">
        <f>SUBTOTAL(9,Q6836:Q6837)</f>
        <v>46352</v>
      </c>
      <c r="R6839" s="19">
        <f>SUBTOTAL(9,R6836:R6837)</f>
        <v>0</v>
      </c>
      <c r="S6839" s="19">
        <f>SUBTOTAL(9,S6836:S6837)</f>
        <v>46352</v>
      </c>
      <c r="T6839" s="19">
        <f>SUBTOTAL(9,T6836:T6837)</f>
        <v>0</v>
      </c>
    </row>
    <row r="6840" spans="1:20" outlineLevel="4" x14ac:dyDescent="0.35">
      <c r="A6840" s="9" t="s">
        <v>1129</v>
      </c>
      <c r="B6840" s="9" t="s">
        <v>1130</v>
      </c>
      <c r="C6840" s="12" t="s">
        <v>7756</v>
      </c>
      <c r="D6840" s="5" t="s">
        <v>7757</v>
      </c>
      <c r="E6840" s="9" t="s">
        <v>7757</v>
      </c>
      <c r="F6840" s="5" t="s">
        <v>4</v>
      </c>
      <c r="G6840" s="5" t="s">
        <v>1133</v>
      </c>
      <c r="H6840" s="5" t="s">
        <v>1135</v>
      </c>
      <c r="I6840" s="4" t="s">
        <v>1136</v>
      </c>
      <c r="J6840" s="5" t="s">
        <v>4</v>
      </c>
      <c r="K6840" s="5" t="s">
        <v>4</v>
      </c>
      <c r="L6840" s="5" t="s">
        <v>4</v>
      </c>
      <c r="M6840" s="5" t="s">
        <v>5</v>
      </c>
      <c r="N6840" s="5" t="s">
        <v>7758</v>
      </c>
      <c r="O6840" s="18">
        <v>44467</v>
      </c>
      <c r="P6840" s="5" t="s">
        <v>7</v>
      </c>
      <c r="Q6840" s="19">
        <v>423248.56</v>
      </c>
      <c r="R6840" s="19">
        <v>0</v>
      </c>
      <c r="S6840" s="19">
        <v>423248.56</v>
      </c>
      <c r="T6840" s="19">
        <v>0</v>
      </c>
    </row>
    <row r="6841" spans="1:20" outlineLevel="4" x14ac:dyDescent="0.35">
      <c r="A6841" s="9" t="s">
        <v>1129</v>
      </c>
      <c r="B6841" s="9" t="s">
        <v>1130</v>
      </c>
      <c r="C6841" s="12" t="s">
        <v>7756</v>
      </c>
      <c r="D6841" s="5" t="s">
        <v>7757</v>
      </c>
      <c r="E6841" s="9" t="s">
        <v>7757</v>
      </c>
      <c r="F6841" s="5" t="s">
        <v>4</v>
      </c>
      <c r="G6841" s="5" t="s">
        <v>1133</v>
      </c>
      <c r="H6841" s="5" t="s">
        <v>1135</v>
      </c>
      <c r="I6841" s="4" t="s">
        <v>1136</v>
      </c>
      <c r="J6841" s="5" t="s">
        <v>4</v>
      </c>
      <c r="K6841" s="5" t="s">
        <v>4</v>
      </c>
      <c r="L6841" s="5" t="s">
        <v>4</v>
      </c>
      <c r="M6841" s="5" t="s">
        <v>5</v>
      </c>
      <c r="N6841" s="5" t="s">
        <v>7759</v>
      </c>
      <c r="O6841" s="18">
        <v>44558</v>
      </c>
      <c r="P6841" s="5" t="s">
        <v>7</v>
      </c>
      <c r="Q6841" s="19">
        <v>580307.85</v>
      </c>
      <c r="R6841" s="19">
        <v>0</v>
      </c>
      <c r="S6841" s="19">
        <v>580307.85</v>
      </c>
      <c r="T6841" s="19">
        <v>0</v>
      </c>
    </row>
    <row r="6842" spans="1:20" outlineLevel="3" x14ac:dyDescent="0.35">
      <c r="H6842" s="1" t="s">
        <v>11125</v>
      </c>
      <c r="O6842" s="18"/>
      <c r="Q6842" s="19">
        <f>SUBTOTAL(9,Q6840:Q6841)</f>
        <v>1003556.4099999999</v>
      </c>
      <c r="R6842" s="19">
        <f>SUBTOTAL(9,R6840:R6841)</f>
        <v>0</v>
      </c>
      <c r="S6842" s="19">
        <f>SUBTOTAL(9,S6840:S6841)</f>
        <v>1003556.4099999999</v>
      </c>
      <c r="T6842" s="19">
        <f>SUBTOTAL(9,T6840:T6841)</f>
        <v>0</v>
      </c>
    </row>
    <row r="6843" spans="1:20" ht="29" outlineLevel="4" x14ac:dyDescent="0.35">
      <c r="A6843" s="9" t="s">
        <v>97</v>
      </c>
      <c r="B6843" s="9" t="s">
        <v>98</v>
      </c>
      <c r="C6843" s="12" t="s">
        <v>7756</v>
      </c>
      <c r="D6843" s="5" t="s">
        <v>7760</v>
      </c>
      <c r="E6843" s="9" t="s">
        <v>7760</v>
      </c>
      <c r="F6843" s="5" t="s">
        <v>12484</v>
      </c>
      <c r="G6843" s="5" t="s">
        <v>4</v>
      </c>
      <c r="H6843" s="5" t="s">
        <v>7763</v>
      </c>
      <c r="I6843" s="4" t="s">
        <v>7764</v>
      </c>
      <c r="J6843" s="5" t="s">
        <v>4</v>
      </c>
      <c r="K6843" s="5" t="s">
        <v>4</v>
      </c>
      <c r="L6843" s="5" t="s">
        <v>4</v>
      </c>
      <c r="M6843" s="5" t="s">
        <v>5</v>
      </c>
      <c r="N6843" s="5" t="s">
        <v>7761</v>
      </c>
      <c r="O6843" s="18">
        <v>44413</v>
      </c>
      <c r="P6843" s="5" t="s">
        <v>7762</v>
      </c>
      <c r="Q6843" s="19">
        <v>294845.51</v>
      </c>
      <c r="R6843" s="19">
        <v>294845.51</v>
      </c>
      <c r="S6843" s="19">
        <v>0</v>
      </c>
      <c r="T6843" s="19">
        <v>0</v>
      </c>
    </row>
    <row r="6844" spans="1:20" ht="29" outlineLevel="4" x14ac:dyDescent="0.35">
      <c r="A6844" s="9" t="s">
        <v>97</v>
      </c>
      <c r="B6844" s="9" t="s">
        <v>98</v>
      </c>
      <c r="C6844" s="12" t="s">
        <v>7756</v>
      </c>
      <c r="D6844" s="5" t="s">
        <v>7760</v>
      </c>
      <c r="E6844" s="9" t="s">
        <v>7760</v>
      </c>
      <c r="F6844" s="5" t="s">
        <v>12484</v>
      </c>
      <c r="G6844" s="5" t="s">
        <v>4</v>
      </c>
      <c r="H6844" s="5" t="s">
        <v>7763</v>
      </c>
      <c r="I6844" s="4" t="s">
        <v>7764</v>
      </c>
      <c r="J6844" s="5" t="s">
        <v>4</v>
      </c>
      <c r="K6844" s="5" t="s">
        <v>4</v>
      </c>
      <c r="L6844" s="5" t="s">
        <v>4</v>
      </c>
      <c r="M6844" s="5" t="s">
        <v>5</v>
      </c>
      <c r="N6844" s="5" t="s">
        <v>7765</v>
      </c>
      <c r="O6844" s="18">
        <v>44634</v>
      </c>
      <c r="P6844" s="5" t="s">
        <v>7766</v>
      </c>
      <c r="Q6844" s="19">
        <v>62432.31</v>
      </c>
      <c r="R6844" s="19">
        <v>62432.31</v>
      </c>
      <c r="S6844" s="19">
        <v>0</v>
      </c>
      <c r="T6844" s="19">
        <v>0</v>
      </c>
    </row>
    <row r="6845" spans="1:20" outlineLevel="3" x14ac:dyDescent="0.35">
      <c r="H6845" s="1" t="s">
        <v>12105</v>
      </c>
      <c r="O6845" s="18"/>
      <c r="Q6845" s="19">
        <f>SUBTOTAL(9,Q6843:Q6844)</f>
        <v>357277.82</v>
      </c>
      <c r="R6845" s="19">
        <f>SUBTOTAL(9,R6843:R6844)</f>
        <v>357277.82</v>
      </c>
      <c r="S6845" s="19">
        <f>SUBTOTAL(9,S6843:S6844)</f>
        <v>0</v>
      </c>
      <c r="T6845" s="19">
        <f>SUBTOTAL(9,T6843:T6844)</f>
        <v>0</v>
      </c>
    </row>
    <row r="6846" spans="1:20" ht="29" outlineLevel="4" x14ac:dyDescent="0.35">
      <c r="A6846" s="9" t="s">
        <v>97</v>
      </c>
      <c r="B6846" s="9" t="s">
        <v>98</v>
      </c>
      <c r="C6846" s="12" t="s">
        <v>7756</v>
      </c>
      <c r="D6846" s="5" t="s">
        <v>7760</v>
      </c>
      <c r="E6846" s="9" t="s">
        <v>7760</v>
      </c>
      <c r="F6846" s="5" t="s">
        <v>12484</v>
      </c>
      <c r="G6846" s="5" t="s">
        <v>4</v>
      </c>
      <c r="H6846" s="5" t="s">
        <v>7769</v>
      </c>
      <c r="I6846" s="4" t="s">
        <v>7770</v>
      </c>
      <c r="J6846" s="5" t="s">
        <v>4</v>
      </c>
      <c r="K6846" s="5" t="s">
        <v>4</v>
      </c>
      <c r="L6846" s="5" t="s">
        <v>4</v>
      </c>
      <c r="M6846" s="5" t="s">
        <v>5</v>
      </c>
      <c r="N6846" s="5" t="s">
        <v>7767</v>
      </c>
      <c r="O6846" s="18">
        <v>44658</v>
      </c>
      <c r="P6846" s="5" t="s">
        <v>7768</v>
      </c>
      <c r="Q6846" s="19">
        <v>2652.76</v>
      </c>
      <c r="R6846" s="19">
        <v>2652.76</v>
      </c>
      <c r="S6846" s="19">
        <v>0</v>
      </c>
      <c r="T6846" s="19">
        <v>0</v>
      </c>
    </row>
    <row r="6847" spans="1:20" ht="29" outlineLevel="4" x14ac:dyDescent="0.35">
      <c r="A6847" s="9" t="s">
        <v>97</v>
      </c>
      <c r="B6847" s="9" t="s">
        <v>98</v>
      </c>
      <c r="C6847" s="12" t="s">
        <v>7756</v>
      </c>
      <c r="D6847" s="5" t="s">
        <v>7760</v>
      </c>
      <c r="E6847" s="9" t="s">
        <v>7760</v>
      </c>
      <c r="F6847" s="5" t="s">
        <v>12484</v>
      </c>
      <c r="G6847" s="5" t="s">
        <v>4</v>
      </c>
      <c r="H6847" s="5" t="s">
        <v>7769</v>
      </c>
      <c r="I6847" s="4" t="s">
        <v>7770</v>
      </c>
      <c r="J6847" s="5" t="s">
        <v>4</v>
      </c>
      <c r="K6847" s="5" t="s">
        <v>4</v>
      </c>
      <c r="L6847" s="5" t="s">
        <v>4</v>
      </c>
      <c r="M6847" s="5" t="s">
        <v>5</v>
      </c>
      <c r="N6847" s="5" t="s">
        <v>7771</v>
      </c>
      <c r="O6847" s="18">
        <v>44399</v>
      </c>
      <c r="P6847" s="5" t="s">
        <v>7772</v>
      </c>
      <c r="Q6847" s="19">
        <v>81539.7</v>
      </c>
      <c r="R6847" s="19">
        <v>81539.7</v>
      </c>
      <c r="S6847" s="19">
        <v>0</v>
      </c>
      <c r="T6847" s="19">
        <v>0</v>
      </c>
    </row>
    <row r="6848" spans="1:20" outlineLevel="3" x14ac:dyDescent="0.35">
      <c r="H6848" s="1" t="s">
        <v>12106</v>
      </c>
      <c r="O6848" s="18"/>
      <c r="Q6848" s="19">
        <f>SUBTOTAL(9,Q6846:Q6847)</f>
        <v>84192.459999999992</v>
      </c>
      <c r="R6848" s="19">
        <f>SUBTOTAL(9,R6846:R6847)</f>
        <v>84192.459999999992</v>
      </c>
      <c r="S6848" s="19">
        <f>SUBTOTAL(9,S6846:S6847)</f>
        <v>0</v>
      </c>
      <c r="T6848" s="19">
        <f>SUBTOTAL(9,T6846:T6847)</f>
        <v>0</v>
      </c>
    </row>
    <row r="6849" spans="1:20" ht="29" outlineLevel="4" x14ac:dyDescent="0.35">
      <c r="A6849" s="9" t="s">
        <v>97</v>
      </c>
      <c r="B6849" s="9" t="s">
        <v>98</v>
      </c>
      <c r="C6849" s="12" t="s">
        <v>7756</v>
      </c>
      <c r="D6849" s="5" t="s">
        <v>7760</v>
      </c>
      <c r="E6849" s="9" t="s">
        <v>7760</v>
      </c>
      <c r="F6849" s="5" t="s">
        <v>12484</v>
      </c>
      <c r="G6849" s="5" t="s">
        <v>4</v>
      </c>
      <c r="H6849" s="5" t="s">
        <v>7775</v>
      </c>
      <c r="I6849" s="4" t="s">
        <v>7776</v>
      </c>
      <c r="J6849" s="5" t="s">
        <v>4</v>
      </c>
      <c r="K6849" s="5" t="s">
        <v>4</v>
      </c>
      <c r="L6849" s="5" t="s">
        <v>4</v>
      </c>
      <c r="M6849" s="5" t="s">
        <v>5</v>
      </c>
      <c r="N6849" s="5" t="s">
        <v>7773</v>
      </c>
      <c r="O6849" s="18">
        <v>44403</v>
      </c>
      <c r="P6849" s="5" t="s">
        <v>7774</v>
      </c>
      <c r="Q6849" s="19">
        <v>19005.900000000001</v>
      </c>
      <c r="R6849" s="19">
        <v>19005.900000000001</v>
      </c>
      <c r="S6849" s="19">
        <v>0</v>
      </c>
      <c r="T6849" s="19">
        <v>0</v>
      </c>
    </row>
    <row r="6850" spans="1:20" outlineLevel="3" x14ac:dyDescent="0.35">
      <c r="H6850" s="1" t="s">
        <v>12107</v>
      </c>
      <c r="O6850" s="18"/>
      <c r="Q6850" s="19">
        <f>SUBTOTAL(9,Q6849:Q6849)</f>
        <v>19005.900000000001</v>
      </c>
      <c r="R6850" s="19">
        <f>SUBTOTAL(9,R6849:R6849)</f>
        <v>19005.900000000001</v>
      </c>
      <c r="S6850" s="19">
        <f>SUBTOTAL(9,S6849:S6849)</f>
        <v>0</v>
      </c>
      <c r="T6850" s="19">
        <f>SUBTOTAL(9,T6849:T6849)</f>
        <v>0</v>
      </c>
    </row>
    <row r="6851" spans="1:20" outlineLevel="2" x14ac:dyDescent="0.35">
      <c r="C6851" s="11" t="s">
        <v>10589</v>
      </c>
      <c r="O6851" s="18"/>
      <c r="Q6851" s="19">
        <f>SUBTOTAL(9,Q6840:Q6849)</f>
        <v>1464032.5899999999</v>
      </c>
      <c r="R6851" s="19">
        <f>SUBTOTAL(9,R6840:R6849)</f>
        <v>460476.18000000005</v>
      </c>
      <c r="S6851" s="19">
        <f>SUBTOTAL(9,S6840:S6849)</f>
        <v>1003556.4099999999</v>
      </c>
      <c r="T6851" s="19">
        <f>SUBTOTAL(9,T6840:T6849)</f>
        <v>0</v>
      </c>
    </row>
    <row r="6852" spans="1:20" outlineLevel="4" x14ac:dyDescent="0.35">
      <c r="A6852" s="9" t="s">
        <v>1129</v>
      </c>
      <c r="B6852" s="9" t="s">
        <v>1130</v>
      </c>
      <c r="C6852" s="12" t="s">
        <v>7777</v>
      </c>
      <c r="D6852" s="5" t="s">
        <v>7778</v>
      </c>
      <c r="E6852" s="9" t="s">
        <v>7778</v>
      </c>
      <c r="F6852" s="5" t="s">
        <v>4</v>
      </c>
      <c r="G6852" s="5" t="s">
        <v>1133</v>
      </c>
      <c r="H6852" s="5" t="s">
        <v>1135</v>
      </c>
      <c r="I6852" s="4" t="s">
        <v>1136</v>
      </c>
      <c r="J6852" s="5" t="s">
        <v>4</v>
      </c>
      <c r="K6852" s="5" t="s">
        <v>4</v>
      </c>
      <c r="L6852" s="5" t="s">
        <v>4</v>
      </c>
      <c r="M6852" s="5" t="s">
        <v>5</v>
      </c>
      <c r="N6852" s="5" t="s">
        <v>7779</v>
      </c>
      <c r="O6852" s="18">
        <v>44467</v>
      </c>
      <c r="P6852" s="5" t="s">
        <v>7</v>
      </c>
      <c r="Q6852" s="19">
        <v>13917.16</v>
      </c>
      <c r="R6852" s="19">
        <v>0</v>
      </c>
      <c r="S6852" s="19">
        <v>13917.16</v>
      </c>
      <c r="T6852" s="19">
        <v>0</v>
      </c>
    </row>
    <row r="6853" spans="1:20" outlineLevel="4" x14ac:dyDescent="0.35">
      <c r="A6853" s="9" t="s">
        <v>1129</v>
      </c>
      <c r="B6853" s="9" t="s">
        <v>1130</v>
      </c>
      <c r="C6853" s="12" t="s">
        <v>7777</v>
      </c>
      <c r="D6853" s="5" t="s">
        <v>7778</v>
      </c>
      <c r="E6853" s="9" t="s">
        <v>7778</v>
      </c>
      <c r="F6853" s="5" t="s">
        <v>4</v>
      </c>
      <c r="G6853" s="5" t="s">
        <v>1133</v>
      </c>
      <c r="H6853" s="5" t="s">
        <v>1135</v>
      </c>
      <c r="I6853" s="4" t="s">
        <v>1136</v>
      </c>
      <c r="J6853" s="5" t="s">
        <v>4</v>
      </c>
      <c r="K6853" s="5" t="s">
        <v>4</v>
      </c>
      <c r="L6853" s="5" t="s">
        <v>4</v>
      </c>
      <c r="M6853" s="5" t="s">
        <v>5</v>
      </c>
      <c r="N6853" s="5" t="s">
        <v>7780</v>
      </c>
      <c r="O6853" s="18">
        <v>44558</v>
      </c>
      <c r="P6853" s="5" t="s">
        <v>7</v>
      </c>
      <c r="Q6853" s="19">
        <v>18074.150000000001</v>
      </c>
      <c r="R6853" s="19">
        <v>0</v>
      </c>
      <c r="S6853" s="19">
        <v>18074.150000000001</v>
      </c>
      <c r="T6853" s="19">
        <v>0</v>
      </c>
    </row>
    <row r="6854" spans="1:20" outlineLevel="3" x14ac:dyDescent="0.35">
      <c r="H6854" s="1" t="s">
        <v>11125</v>
      </c>
      <c r="O6854" s="18"/>
      <c r="Q6854" s="19">
        <f>SUBTOTAL(9,Q6852:Q6853)</f>
        <v>31991.31</v>
      </c>
      <c r="R6854" s="19">
        <f>SUBTOTAL(9,R6852:R6853)</f>
        <v>0</v>
      </c>
      <c r="S6854" s="19">
        <f>SUBTOTAL(9,S6852:S6853)</f>
        <v>31991.31</v>
      </c>
      <c r="T6854" s="19">
        <f>SUBTOTAL(9,T6852:T6853)</f>
        <v>0</v>
      </c>
    </row>
    <row r="6855" spans="1:20" outlineLevel="2" x14ac:dyDescent="0.35">
      <c r="C6855" s="11" t="s">
        <v>10590</v>
      </c>
      <c r="O6855" s="18"/>
      <c r="Q6855" s="19">
        <f>SUBTOTAL(9,Q6852:Q6853)</f>
        <v>31991.31</v>
      </c>
      <c r="R6855" s="19">
        <f>SUBTOTAL(9,R6852:R6853)</f>
        <v>0</v>
      </c>
      <c r="S6855" s="19">
        <f>SUBTOTAL(9,S6852:S6853)</f>
        <v>31991.31</v>
      </c>
      <c r="T6855" s="19">
        <f>SUBTOTAL(9,T6852:T6853)</f>
        <v>0</v>
      </c>
    </row>
    <row r="6856" spans="1:20" outlineLevel="4" x14ac:dyDescent="0.35">
      <c r="A6856" s="9" t="s">
        <v>1129</v>
      </c>
      <c r="B6856" s="9" t="s">
        <v>1130</v>
      </c>
      <c r="C6856" s="12" t="s">
        <v>7781</v>
      </c>
      <c r="D6856" s="5" t="s">
        <v>7782</v>
      </c>
      <c r="E6856" s="9" t="s">
        <v>7782</v>
      </c>
      <c r="F6856" s="5" t="s">
        <v>4</v>
      </c>
      <c r="G6856" s="5" t="s">
        <v>1133</v>
      </c>
      <c r="H6856" s="5" t="s">
        <v>1135</v>
      </c>
      <c r="I6856" s="4" t="s">
        <v>1136</v>
      </c>
      <c r="J6856" s="5" t="s">
        <v>4</v>
      </c>
      <c r="K6856" s="5" t="s">
        <v>4</v>
      </c>
      <c r="L6856" s="5" t="s">
        <v>4</v>
      </c>
      <c r="M6856" s="5" t="s">
        <v>5</v>
      </c>
      <c r="N6856" s="5" t="s">
        <v>7783</v>
      </c>
      <c r="O6856" s="18">
        <v>44467</v>
      </c>
      <c r="P6856" s="5" t="s">
        <v>7</v>
      </c>
      <c r="Q6856" s="19">
        <v>369966.48</v>
      </c>
      <c r="R6856" s="19">
        <v>0</v>
      </c>
      <c r="S6856" s="19">
        <v>369966.48</v>
      </c>
      <c r="T6856" s="19">
        <v>0</v>
      </c>
    </row>
    <row r="6857" spans="1:20" outlineLevel="4" x14ac:dyDescent="0.35">
      <c r="A6857" s="9" t="s">
        <v>1129</v>
      </c>
      <c r="B6857" s="9" t="s">
        <v>1130</v>
      </c>
      <c r="C6857" s="12" t="s">
        <v>7781</v>
      </c>
      <c r="D6857" s="5" t="s">
        <v>7782</v>
      </c>
      <c r="E6857" s="9" t="s">
        <v>7782</v>
      </c>
      <c r="F6857" s="5" t="s">
        <v>4</v>
      </c>
      <c r="G6857" s="5" t="s">
        <v>1133</v>
      </c>
      <c r="H6857" s="5" t="s">
        <v>1135</v>
      </c>
      <c r="I6857" s="4" t="s">
        <v>1136</v>
      </c>
      <c r="J6857" s="5" t="s">
        <v>4</v>
      </c>
      <c r="K6857" s="5" t="s">
        <v>4</v>
      </c>
      <c r="L6857" s="5" t="s">
        <v>4</v>
      </c>
      <c r="M6857" s="5" t="s">
        <v>5</v>
      </c>
      <c r="N6857" s="5" t="s">
        <v>7784</v>
      </c>
      <c r="O6857" s="18">
        <v>44558</v>
      </c>
      <c r="P6857" s="5" t="s">
        <v>7</v>
      </c>
      <c r="Q6857" s="19">
        <v>509210.47</v>
      </c>
      <c r="R6857" s="19">
        <v>0</v>
      </c>
      <c r="S6857" s="19">
        <v>509210.47</v>
      </c>
      <c r="T6857" s="19">
        <v>0</v>
      </c>
    </row>
    <row r="6858" spans="1:20" outlineLevel="3" x14ac:dyDescent="0.35">
      <c r="H6858" s="1" t="s">
        <v>11125</v>
      </c>
      <c r="O6858" s="18"/>
      <c r="Q6858" s="19">
        <f>SUBTOTAL(9,Q6856:Q6857)</f>
        <v>879176.95</v>
      </c>
      <c r="R6858" s="19">
        <f>SUBTOTAL(9,R6856:R6857)</f>
        <v>0</v>
      </c>
      <c r="S6858" s="19">
        <f>SUBTOTAL(9,S6856:S6857)</f>
        <v>879176.95</v>
      </c>
      <c r="T6858" s="19">
        <f>SUBTOTAL(9,T6856:T6857)</f>
        <v>0</v>
      </c>
    </row>
    <row r="6859" spans="1:20" outlineLevel="4" x14ac:dyDescent="0.35">
      <c r="A6859" s="9" t="s">
        <v>526</v>
      </c>
      <c r="B6859" s="9" t="s">
        <v>527</v>
      </c>
      <c r="C6859" s="12" t="s">
        <v>7781</v>
      </c>
      <c r="D6859" s="5" t="s">
        <v>7785</v>
      </c>
      <c r="E6859" s="9" t="s">
        <v>7786</v>
      </c>
      <c r="F6859" s="5" t="s">
        <v>529</v>
      </c>
      <c r="G6859" s="5" t="s">
        <v>4</v>
      </c>
      <c r="H6859" s="5" t="s">
        <v>7788</v>
      </c>
      <c r="I6859" s="4" t="s">
        <v>7789</v>
      </c>
      <c r="J6859" s="5" t="s">
        <v>4</v>
      </c>
      <c r="K6859" s="5" t="s">
        <v>4</v>
      </c>
      <c r="L6859" s="5" t="s">
        <v>4</v>
      </c>
      <c r="M6859" s="5" t="s">
        <v>5</v>
      </c>
      <c r="N6859" s="5" t="s">
        <v>7790</v>
      </c>
      <c r="O6859" s="18">
        <v>44406</v>
      </c>
      <c r="P6859" s="5" t="s">
        <v>7</v>
      </c>
      <c r="Q6859" s="19">
        <v>9163.1</v>
      </c>
      <c r="R6859" s="19">
        <v>9163.1</v>
      </c>
      <c r="S6859" s="19">
        <v>0</v>
      </c>
      <c r="T6859" s="19">
        <v>0</v>
      </c>
    </row>
    <row r="6860" spans="1:20" outlineLevel="4" x14ac:dyDescent="0.35">
      <c r="A6860" s="9" t="s">
        <v>526</v>
      </c>
      <c r="B6860" s="9" t="s">
        <v>527</v>
      </c>
      <c r="C6860" s="12" t="s">
        <v>7781</v>
      </c>
      <c r="D6860" s="5" t="s">
        <v>7785</v>
      </c>
      <c r="E6860" s="9" t="s">
        <v>7786</v>
      </c>
      <c r="F6860" s="5" t="s">
        <v>529</v>
      </c>
      <c r="G6860" s="5" t="s">
        <v>4</v>
      </c>
      <c r="H6860" s="5" t="s">
        <v>7788</v>
      </c>
      <c r="I6860" s="4" t="s">
        <v>7789</v>
      </c>
      <c r="J6860" s="5" t="s">
        <v>4</v>
      </c>
      <c r="K6860" s="5" t="s">
        <v>4</v>
      </c>
      <c r="L6860" s="5" t="s">
        <v>4</v>
      </c>
      <c r="M6860" s="5" t="s">
        <v>5</v>
      </c>
      <c r="N6860" s="5" t="s">
        <v>7787</v>
      </c>
      <c r="O6860" s="18">
        <v>44516</v>
      </c>
      <c r="P6860" s="5" t="s">
        <v>7</v>
      </c>
      <c r="Q6860" s="19">
        <f>8234.48+0.28</f>
        <v>8234.76</v>
      </c>
      <c r="R6860" s="19">
        <f>8234.48+0.28</f>
        <v>8234.76</v>
      </c>
      <c r="S6860" s="19">
        <v>0</v>
      </c>
      <c r="T6860" s="19">
        <v>0</v>
      </c>
    </row>
    <row r="6861" spans="1:20" outlineLevel="3" x14ac:dyDescent="0.35">
      <c r="H6861" s="1" t="s">
        <v>12108</v>
      </c>
      <c r="O6861" s="18"/>
      <c r="Q6861" s="19">
        <f>SUBTOTAL(9,Q6859:Q6860)</f>
        <v>17397.86</v>
      </c>
      <c r="R6861" s="19">
        <f>SUBTOTAL(9,R6859:R6860)</f>
        <v>17397.86</v>
      </c>
      <c r="S6861" s="19">
        <f>SUBTOTAL(9,S6859:S6860)</f>
        <v>0</v>
      </c>
      <c r="T6861" s="19">
        <f>SUBTOTAL(9,T6859:T6860)</f>
        <v>0</v>
      </c>
    </row>
    <row r="6862" spans="1:20" outlineLevel="2" x14ac:dyDescent="0.35">
      <c r="C6862" s="11" t="s">
        <v>10591</v>
      </c>
      <c r="O6862" s="18"/>
      <c r="Q6862" s="19">
        <f>SUBTOTAL(9,Q6856:Q6860)</f>
        <v>896574.80999999994</v>
      </c>
      <c r="R6862" s="19">
        <f>SUBTOTAL(9,R6856:R6860)</f>
        <v>17397.86</v>
      </c>
      <c r="S6862" s="19">
        <f>SUBTOTAL(9,S6856:S6860)</f>
        <v>879176.95</v>
      </c>
      <c r="T6862" s="19">
        <f>SUBTOTAL(9,T6856:T6860)</f>
        <v>0</v>
      </c>
    </row>
    <row r="6863" spans="1:20" outlineLevel="4" x14ac:dyDescent="0.35">
      <c r="A6863" s="9" t="s">
        <v>1129</v>
      </c>
      <c r="B6863" s="9" t="s">
        <v>1130</v>
      </c>
      <c r="C6863" s="12" t="s">
        <v>7791</v>
      </c>
      <c r="D6863" s="5" t="s">
        <v>7792</v>
      </c>
      <c r="E6863" s="9" t="s">
        <v>7792</v>
      </c>
      <c r="F6863" s="5" t="s">
        <v>4</v>
      </c>
      <c r="G6863" s="5" t="s">
        <v>1133</v>
      </c>
      <c r="H6863" s="5" t="s">
        <v>1135</v>
      </c>
      <c r="I6863" s="4" t="s">
        <v>1136</v>
      </c>
      <c r="J6863" s="5" t="s">
        <v>4</v>
      </c>
      <c r="K6863" s="5" t="s">
        <v>4</v>
      </c>
      <c r="L6863" s="5" t="s">
        <v>4</v>
      </c>
      <c r="M6863" s="5" t="s">
        <v>5</v>
      </c>
      <c r="N6863" s="5" t="s">
        <v>7793</v>
      </c>
      <c r="O6863" s="18">
        <v>44467</v>
      </c>
      <c r="P6863" s="5" t="s">
        <v>7</v>
      </c>
      <c r="Q6863" s="19">
        <v>14445.27</v>
      </c>
      <c r="R6863" s="19">
        <v>0</v>
      </c>
      <c r="S6863" s="19">
        <v>14445.27</v>
      </c>
      <c r="T6863" s="19">
        <v>0</v>
      </c>
    </row>
    <row r="6864" spans="1:20" outlineLevel="4" x14ac:dyDescent="0.35">
      <c r="A6864" s="9" t="s">
        <v>1129</v>
      </c>
      <c r="B6864" s="9" t="s">
        <v>1130</v>
      </c>
      <c r="C6864" s="12" t="s">
        <v>7791</v>
      </c>
      <c r="D6864" s="5" t="s">
        <v>7792</v>
      </c>
      <c r="E6864" s="9" t="s">
        <v>7792</v>
      </c>
      <c r="F6864" s="5" t="s">
        <v>4</v>
      </c>
      <c r="G6864" s="5" t="s">
        <v>1133</v>
      </c>
      <c r="H6864" s="5" t="s">
        <v>1135</v>
      </c>
      <c r="I6864" s="4" t="s">
        <v>1136</v>
      </c>
      <c r="J6864" s="5" t="s">
        <v>4</v>
      </c>
      <c r="K6864" s="5" t="s">
        <v>4</v>
      </c>
      <c r="L6864" s="5" t="s">
        <v>4</v>
      </c>
      <c r="M6864" s="5" t="s">
        <v>5</v>
      </c>
      <c r="N6864" s="5" t="s">
        <v>7794</v>
      </c>
      <c r="O6864" s="18">
        <v>44558</v>
      </c>
      <c r="P6864" s="5" t="s">
        <v>7</v>
      </c>
      <c r="Q6864" s="19">
        <v>19271.240000000002</v>
      </c>
      <c r="R6864" s="19">
        <v>0</v>
      </c>
      <c r="S6864" s="19">
        <v>19271.240000000002</v>
      </c>
      <c r="T6864" s="19">
        <v>0</v>
      </c>
    </row>
    <row r="6865" spans="1:20" outlineLevel="3" x14ac:dyDescent="0.35">
      <c r="H6865" s="1" t="s">
        <v>11125</v>
      </c>
      <c r="O6865" s="18"/>
      <c r="Q6865" s="19">
        <f>SUBTOTAL(9,Q6863:Q6864)</f>
        <v>33716.51</v>
      </c>
      <c r="R6865" s="19">
        <f>SUBTOTAL(9,R6863:R6864)</f>
        <v>0</v>
      </c>
      <c r="S6865" s="19">
        <f>SUBTOTAL(9,S6863:S6864)</f>
        <v>33716.51</v>
      </c>
      <c r="T6865" s="19">
        <f>SUBTOTAL(9,T6863:T6864)</f>
        <v>0</v>
      </c>
    </row>
    <row r="6866" spans="1:20" outlineLevel="2" x14ac:dyDescent="0.35">
      <c r="C6866" s="11" t="s">
        <v>10592</v>
      </c>
      <c r="O6866" s="18"/>
      <c r="Q6866" s="19">
        <f>SUBTOTAL(9,Q6863:Q6864)</f>
        <v>33716.51</v>
      </c>
      <c r="R6866" s="19">
        <f>SUBTOTAL(9,R6863:R6864)</f>
        <v>0</v>
      </c>
      <c r="S6866" s="19">
        <f>SUBTOTAL(9,S6863:S6864)</f>
        <v>33716.51</v>
      </c>
      <c r="T6866" s="19">
        <f>SUBTOTAL(9,T6863:T6864)</f>
        <v>0</v>
      </c>
    </row>
    <row r="6867" spans="1:20" outlineLevel="4" x14ac:dyDescent="0.35">
      <c r="A6867" s="9" t="s">
        <v>1129</v>
      </c>
      <c r="B6867" s="9" t="s">
        <v>1130</v>
      </c>
      <c r="C6867" s="12" t="s">
        <v>7795</v>
      </c>
      <c r="D6867" s="5" t="s">
        <v>7796</v>
      </c>
      <c r="E6867" s="9" t="s">
        <v>7796</v>
      </c>
      <c r="F6867" s="5" t="s">
        <v>4</v>
      </c>
      <c r="G6867" s="5" t="s">
        <v>1133</v>
      </c>
      <c r="H6867" s="5" t="s">
        <v>1135</v>
      </c>
      <c r="I6867" s="4" t="s">
        <v>1136</v>
      </c>
      <c r="J6867" s="5" t="s">
        <v>4</v>
      </c>
      <c r="K6867" s="5" t="s">
        <v>4</v>
      </c>
      <c r="L6867" s="5" t="s">
        <v>4</v>
      </c>
      <c r="M6867" s="5" t="s">
        <v>5</v>
      </c>
      <c r="N6867" s="5" t="s">
        <v>7797</v>
      </c>
      <c r="O6867" s="18">
        <v>44467</v>
      </c>
      <c r="P6867" s="5" t="s">
        <v>7</v>
      </c>
      <c r="Q6867" s="19">
        <v>17348.740000000002</v>
      </c>
      <c r="R6867" s="19">
        <v>0</v>
      </c>
      <c r="S6867" s="19">
        <v>17348.740000000002</v>
      </c>
      <c r="T6867" s="19">
        <v>0</v>
      </c>
    </row>
    <row r="6868" spans="1:20" outlineLevel="4" x14ac:dyDescent="0.35">
      <c r="A6868" s="9" t="s">
        <v>1129</v>
      </c>
      <c r="B6868" s="9" t="s">
        <v>1130</v>
      </c>
      <c r="C6868" s="12" t="s">
        <v>7795</v>
      </c>
      <c r="D6868" s="5" t="s">
        <v>7796</v>
      </c>
      <c r="E6868" s="9" t="s">
        <v>7796</v>
      </c>
      <c r="F6868" s="5" t="s">
        <v>4</v>
      </c>
      <c r="G6868" s="5" t="s">
        <v>1133</v>
      </c>
      <c r="H6868" s="5" t="s">
        <v>1135</v>
      </c>
      <c r="I6868" s="4" t="s">
        <v>1136</v>
      </c>
      <c r="J6868" s="5" t="s">
        <v>4</v>
      </c>
      <c r="K6868" s="5" t="s">
        <v>4</v>
      </c>
      <c r="L6868" s="5" t="s">
        <v>4</v>
      </c>
      <c r="M6868" s="5" t="s">
        <v>5</v>
      </c>
      <c r="N6868" s="5" t="s">
        <v>7798</v>
      </c>
      <c r="O6868" s="18">
        <v>44558</v>
      </c>
      <c r="P6868" s="5" t="s">
        <v>7</v>
      </c>
      <c r="Q6868" s="19">
        <v>23005.52</v>
      </c>
      <c r="R6868" s="19">
        <v>0</v>
      </c>
      <c r="S6868" s="19">
        <v>23005.52</v>
      </c>
      <c r="T6868" s="19">
        <v>0</v>
      </c>
    </row>
    <row r="6869" spans="1:20" outlineLevel="3" x14ac:dyDescent="0.35">
      <c r="H6869" s="1" t="s">
        <v>11125</v>
      </c>
      <c r="O6869" s="18"/>
      <c r="Q6869" s="19">
        <f>SUBTOTAL(9,Q6867:Q6868)</f>
        <v>40354.26</v>
      </c>
      <c r="R6869" s="19">
        <f>SUBTOTAL(9,R6867:R6868)</f>
        <v>0</v>
      </c>
      <c r="S6869" s="19">
        <f>SUBTOTAL(9,S6867:S6868)</f>
        <v>40354.26</v>
      </c>
      <c r="T6869" s="19">
        <f>SUBTOTAL(9,T6867:T6868)</f>
        <v>0</v>
      </c>
    </row>
    <row r="6870" spans="1:20" outlineLevel="2" x14ac:dyDescent="0.35">
      <c r="C6870" s="11" t="s">
        <v>10593</v>
      </c>
      <c r="O6870" s="18"/>
      <c r="Q6870" s="19">
        <f>SUBTOTAL(9,Q6867:Q6868)</f>
        <v>40354.26</v>
      </c>
      <c r="R6870" s="19">
        <f>SUBTOTAL(9,R6867:R6868)</f>
        <v>0</v>
      </c>
      <c r="S6870" s="19">
        <f>SUBTOTAL(9,S6867:S6868)</f>
        <v>40354.26</v>
      </c>
      <c r="T6870" s="19">
        <f>SUBTOTAL(9,T6867:T6868)</f>
        <v>0</v>
      </c>
    </row>
    <row r="6871" spans="1:20" outlineLevel="4" x14ac:dyDescent="0.35">
      <c r="A6871" s="9" t="s">
        <v>1129</v>
      </c>
      <c r="B6871" s="9" t="s">
        <v>1130</v>
      </c>
      <c r="C6871" s="12" t="s">
        <v>7799</v>
      </c>
      <c r="D6871" s="5" t="s">
        <v>7800</v>
      </c>
      <c r="E6871" s="9" t="s">
        <v>7800</v>
      </c>
      <c r="F6871" s="5" t="s">
        <v>4</v>
      </c>
      <c r="G6871" s="5" t="s">
        <v>1133</v>
      </c>
      <c r="H6871" s="5" t="s">
        <v>1135</v>
      </c>
      <c r="I6871" s="4" t="s">
        <v>1136</v>
      </c>
      <c r="J6871" s="5" t="s">
        <v>4</v>
      </c>
      <c r="K6871" s="5" t="s">
        <v>4</v>
      </c>
      <c r="L6871" s="5" t="s">
        <v>4</v>
      </c>
      <c r="M6871" s="5" t="s">
        <v>5</v>
      </c>
      <c r="N6871" s="5" t="s">
        <v>7801</v>
      </c>
      <c r="O6871" s="18">
        <v>44467</v>
      </c>
      <c r="P6871" s="5" t="s">
        <v>7</v>
      </c>
      <c r="Q6871" s="19">
        <v>3754.4</v>
      </c>
      <c r="R6871" s="19">
        <v>0</v>
      </c>
      <c r="S6871" s="19">
        <v>3754.4</v>
      </c>
      <c r="T6871" s="19">
        <v>0</v>
      </c>
    </row>
    <row r="6872" spans="1:20" outlineLevel="4" x14ac:dyDescent="0.35">
      <c r="A6872" s="9" t="s">
        <v>1129</v>
      </c>
      <c r="B6872" s="9" t="s">
        <v>1130</v>
      </c>
      <c r="C6872" s="12" t="s">
        <v>7799</v>
      </c>
      <c r="D6872" s="5" t="s">
        <v>7800</v>
      </c>
      <c r="E6872" s="9" t="s">
        <v>7800</v>
      </c>
      <c r="F6872" s="5" t="s">
        <v>4</v>
      </c>
      <c r="G6872" s="5" t="s">
        <v>1133</v>
      </c>
      <c r="H6872" s="5" t="s">
        <v>1135</v>
      </c>
      <c r="I6872" s="4" t="s">
        <v>1136</v>
      </c>
      <c r="J6872" s="5" t="s">
        <v>4</v>
      </c>
      <c r="K6872" s="5" t="s">
        <v>4</v>
      </c>
      <c r="L6872" s="5" t="s">
        <v>4</v>
      </c>
      <c r="M6872" s="5" t="s">
        <v>5</v>
      </c>
      <c r="N6872" s="5" t="s">
        <v>7802</v>
      </c>
      <c r="O6872" s="18">
        <v>44596</v>
      </c>
      <c r="P6872" s="5" t="s">
        <v>7</v>
      </c>
      <c r="Q6872" s="19">
        <v>5070.01</v>
      </c>
      <c r="R6872" s="19">
        <v>0</v>
      </c>
      <c r="S6872" s="19">
        <v>5070.01</v>
      </c>
      <c r="T6872" s="19">
        <v>0</v>
      </c>
    </row>
    <row r="6873" spans="1:20" outlineLevel="3" x14ac:dyDescent="0.35">
      <c r="H6873" s="1" t="s">
        <v>11125</v>
      </c>
      <c r="O6873" s="18"/>
      <c r="Q6873" s="19">
        <f>SUBTOTAL(9,Q6871:Q6872)</f>
        <v>8824.41</v>
      </c>
      <c r="R6873" s="19">
        <f>SUBTOTAL(9,R6871:R6872)</f>
        <v>0</v>
      </c>
      <c r="S6873" s="19">
        <f>SUBTOTAL(9,S6871:S6872)</f>
        <v>8824.41</v>
      </c>
      <c r="T6873" s="19">
        <f>SUBTOTAL(9,T6871:T6872)</f>
        <v>0</v>
      </c>
    </row>
    <row r="6874" spans="1:20" outlineLevel="2" x14ac:dyDescent="0.35">
      <c r="C6874" s="11" t="s">
        <v>10594</v>
      </c>
      <c r="O6874" s="18"/>
      <c r="Q6874" s="19">
        <f>SUBTOTAL(9,Q6871:Q6872)</f>
        <v>8824.41</v>
      </c>
      <c r="R6874" s="19">
        <f>SUBTOTAL(9,R6871:R6872)</f>
        <v>0</v>
      </c>
      <c r="S6874" s="19">
        <f>SUBTOTAL(9,S6871:S6872)</f>
        <v>8824.41</v>
      </c>
      <c r="T6874" s="19">
        <f>SUBTOTAL(9,T6871:T6872)</f>
        <v>0</v>
      </c>
    </row>
    <row r="6875" spans="1:20" outlineLevel="4" x14ac:dyDescent="0.35">
      <c r="A6875" s="9" t="s">
        <v>1129</v>
      </c>
      <c r="B6875" s="9" t="s">
        <v>1130</v>
      </c>
      <c r="C6875" s="12" t="s">
        <v>7803</v>
      </c>
      <c r="D6875" s="5" t="s">
        <v>7804</v>
      </c>
      <c r="E6875" s="9" t="s">
        <v>7804</v>
      </c>
      <c r="F6875" s="5" t="s">
        <v>4</v>
      </c>
      <c r="G6875" s="5" t="s">
        <v>1133</v>
      </c>
      <c r="H6875" s="5" t="s">
        <v>1135</v>
      </c>
      <c r="I6875" s="4" t="s">
        <v>1136</v>
      </c>
      <c r="J6875" s="5" t="s">
        <v>4</v>
      </c>
      <c r="K6875" s="5" t="s">
        <v>4</v>
      </c>
      <c r="L6875" s="5" t="s">
        <v>4</v>
      </c>
      <c r="M6875" s="5" t="s">
        <v>5</v>
      </c>
      <c r="N6875" s="5" t="s">
        <v>7805</v>
      </c>
      <c r="O6875" s="18">
        <v>44467</v>
      </c>
      <c r="P6875" s="5" t="s">
        <v>7</v>
      </c>
      <c r="Q6875" s="19">
        <v>7478.72</v>
      </c>
      <c r="R6875" s="19">
        <v>0</v>
      </c>
      <c r="S6875" s="19">
        <v>7478.72</v>
      </c>
      <c r="T6875" s="19">
        <v>0</v>
      </c>
    </row>
    <row r="6876" spans="1:20" outlineLevel="4" x14ac:dyDescent="0.35">
      <c r="A6876" s="9" t="s">
        <v>1129</v>
      </c>
      <c r="B6876" s="9" t="s">
        <v>1130</v>
      </c>
      <c r="C6876" s="12" t="s">
        <v>7803</v>
      </c>
      <c r="D6876" s="5" t="s">
        <v>7804</v>
      </c>
      <c r="E6876" s="9" t="s">
        <v>7804</v>
      </c>
      <c r="F6876" s="5" t="s">
        <v>4</v>
      </c>
      <c r="G6876" s="5" t="s">
        <v>1133</v>
      </c>
      <c r="H6876" s="5" t="s">
        <v>1135</v>
      </c>
      <c r="I6876" s="4" t="s">
        <v>1136</v>
      </c>
      <c r="J6876" s="5" t="s">
        <v>4</v>
      </c>
      <c r="K6876" s="5" t="s">
        <v>4</v>
      </c>
      <c r="L6876" s="5" t="s">
        <v>4</v>
      </c>
      <c r="M6876" s="5" t="s">
        <v>5</v>
      </c>
      <c r="N6876" s="5" t="s">
        <v>7806</v>
      </c>
      <c r="O6876" s="18">
        <v>44558</v>
      </c>
      <c r="P6876" s="5" t="s">
        <v>7</v>
      </c>
      <c r="Q6876" s="19">
        <v>9949.8799999999992</v>
      </c>
      <c r="R6876" s="19">
        <v>0</v>
      </c>
      <c r="S6876" s="19">
        <v>9949.8799999999992</v>
      </c>
      <c r="T6876" s="19">
        <v>0</v>
      </c>
    </row>
    <row r="6877" spans="1:20" outlineLevel="3" x14ac:dyDescent="0.35">
      <c r="H6877" s="1" t="s">
        <v>11125</v>
      </c>
      <c r="O6877" s="18"/>
      <c r="Q6877" s="19">
        <f>SUBTOTAL(9,Q6875:Q6876)</f>
        <v>17428.599999999999</v>
      </c>
      <c r="R6877" s="19">
        <f>SUBTOTAL(9,R6875:R6876)</f>
        <v>0</v>
      </c>
      <c r="S6877" s="19">
        <f>SUBTOTAL(9,S6875:S6876)</f>
        <v>17428.599999999999</v>
      </c>
      <c r="T6877" s="19">
        <f>SUBTOTAL(9,T6875:T6876)</f>
        <v>0</v>
      </c>
    </row>
    <row r="6878" spans="1:20" outlineLevel="2" x14ac:dyDescent="0.35">
      <c r="C6878" s="11" t="s">
        <v>10595</v>
      </c>
      <c r="O6878" s="18"/>
      <c r="Q6878" s="19">
        <f>SUBTOTAL(9,Q6875:Q6876)</f>
        <v>17428.599999999999</v>
      </c>
      <c r="R6878" s="19">
        <f>SUBTOTAL(9,R6875:R6876)</f>
        <v>0</v>
      </c>
      <c r="S6878" s="19">
        <f>SUBTOTAL(9,S6875:S6876)</f>
        <v>17428.599999999999</v>
      </c>
      <c r="T6878" s="19">
        <f>SUBTOTAL(9,T6875:T6876)</f>
        <v>0</v>
      </c>
    </row>
    <row r="6879" spans="1:20" outlineLevel="4" x14ac:dyDescent="0.35">
      <c r="A6879" s="9" t="s">
        <v>1129</v>
      </c>
      <c r="B6879" s="9" t="s">
        <v>1130</v>
      </c>
      <c r="C6879" s="12" t="s">
        <v>7807</v>
      </c>
      <c r="D6879" s="5" t="s">
        <v>7808</v>
      </c>
      <c r="E6879" s="9" t="s">
        <v>7808</v>
      </c>
      <c r="F6879" s="5" t="s">
        <v>4</v>
      </c>
      <c r="G6879" s="5" t="s">
        <v>1133</v>
      </c>
      <c r="H6879" s="5" t="s">
        <v>1135</v>
      </c>
      <c r="I6879" s="4" t="s">
        <v>1136</v>
      </c>
      <c r="J6879" s="5" t="s">
        <v>4</v>
      </c>
      <c r="K6879" s="5" t="s">
        <v>4</v>
      </c>
      <c r="L6879" s="5" t="s">
        <v>4</v>
      </c>
      <c r="M6879" s="5" t="s">
        <v>5</v>
      </c>
      <c r="N6879" s="5" t="s">
        <v>7809</v>
      </c>
      <c r="O6879" s="18">
        <v>44467</v>
      </c>
      <c r="P6879" s="5" t="s">
        <v>7</v>
      </c>
      <c r="Q6879" s="19">
        <v>107790.85</v>
      </c>
      <c r="R6879" s="19">
        <v>0</v>
      </c>
      <c r="S6879" s="19">
        <v>107790.85</v>
      </c>
      <c r="T6879" s="19">
        <v>0</v>
      </c>
    </row>
    <row r="6880" spans="1:20" outlineLevel="4" x14ac:dyDescent="0.35">
      <c r="A6880" s="9" t="s">
        <v>1129</v>
      </c>
      <c r="B6880" s="9" t="s">
        <v>1130</v>
      </c>
      <c r="C6880" s="12" t="s">
        <v>7807</v>
      </c>
      <c r="D6880" s="5" t="s">
        <v>7808</v>
      </c>
      <c r="E6880" s="9" t="s">
        <v>7808</v>
      </c>
      <c r="F6880" s="5" t="s">
        <v>4</v>
      </c>
      <c r="G6880" s="5" t="s">
        <v>1133</v>
      </c>
      <c r="H6880" s="5" t="s">
        <v>1135</v>
      </c>
      <c r="I6880" s="4" t="s">
        <v>1136</v>
      </c>
      <c r="J6880" s="5" t="s">
        <v>4</v>
      </c>
      <c r="K6880" s="5" t="s">
        <v>4</v>
      </c>
      <c r="L6880" s="5" t="s">
        <v>4</v>
      </c>
      <c r="M6880" s="5" t="s">
        <v>5</v>
      </c>
      <c r="N6880" s="5" t="s">
        <v>7810</v>
      </c>
      <c r="O6880" s="18">
        <v>44558</v>
      </c>
      <c r="P6880" s="5" t="s">
        <v>7</v>
      </c>
      <c r="Q6880" s="19">
        <v>148032.56</v>
      </c>
      <c r="R6880" s="19">
        <v>0</v>
      </c>
      <c r="S6880" s="19">
        <v>148032.56</v>
      </c>
      <c r="T6880" s="19">
        <v>0</v>
      </c>
    </row>
    <row r="6881" spans="1:20" outlineLevel="3" x14ac:dyDescent="0.35">
      <c r="H6881" s="1" t="s">
        <v>11125</v>
      </c>
      <c r="O6881" s="18"/>
      <c r="Q6881" s="19">
        <f>SUBTOTAL(9,Q6879:Q6880)</f>
        <v>255823.41</v>
      </c>
      <c r="R6881" s="19">
        <f>SUBTOTAL(9,R6879:R6880)</f>
        <v>0</v>
      </c>
      <c r="S6881" s="19">
        <f>SUBTOTAL(9,S6879:S6880)</f>
        <v>255823.41</v>
      </c>
      <c r="T6881" s="19">
        <f>SUBTOTAL(9,T6879:T6880)</f>
        <v>0</v>
      </c>
    </row>
    <row r="6882" spans="1:20" outlineLevel="2" x14ac:dyDescent="0.35">
      <c r="C6882" s="11" t="s">
        <v>10596</v>
      </c>
      <c r="O6882" s="18"/>
      <c r="Q6882" s="19">
        <f>SUBTOTAL(9,Q6879:Q6880)</f>
        <v>255823.41</v>
      </c>
      <c r="R6882" s="19">
        <f>SUBTOTAL(9,R6879:R6880)</f>
        <v>0</v>
      </c>
      <c r="S6882" s="19">
        <f>SUBTOTAL(9,S6879:S6880)</f>
        <v>255823.41</v>
      </c>
      <c r="T6882" s="19">
        <f>SUBTOTAL(9,T6879:T6880)</f>
        <v>0</v>
      </c>
    </row>
    <row r="6883" spans="1:20" outlineLevel="4" x14ac:dyDescent="0.35">
      <c r="A6883" s="9" t="s">
        <v>1129</v>
      </c>
      <c r="B6883" s="9" t="s">
        <v>1130</v>
      </c>
      <c r="C6883" s="12" t="s">
        <v>7811</v>
      </c>
      <c r="D6883" s="5" t="s">
        <v>7812</v>
      </c>
      <c r="E6883" s="9" t="s">
        <v>7812</v>
      </c>
      <c r="F6883" s="5" t="s">
        <v>4</v>
      </c>
      <c r="G6883" s="5" t="s">
        <v>1133</v>
      </c>
      <c r="H6883" s="5" t="s">
        <v>1135</v>
      </c>
      <c r="I6883" s="4" t="s">
        <v>1136</v>
      </c>
      <c r="J6883" s="5" t="s">
        <v>4</v>
      </c>
      <c r="K6883" s="5" t="s">
        <v>4</v>
      </c>
      <c r="L6883" s="5" t="s">
        <v>4</v>
      </c>
      <c r="M6883" s="5" t="s">
        <v>5</v>
      </c>
      <c r="N6883" s="5" t="s">
        <v>7813</v>
      </c>
      <c r="O6883" s="18">
        <v>44467</v>
      </c>
      <c r="P6883" s="5" t="s">
        <v>7</v>
      </c>
      <c r="Q6883" s="19">
        <v>20204.36</v>
      </c>
      <c r="R6883" s="19">
        <v>0</v>
      </c>
      <c r="S6883" s="19">
        <v>20204.36</v>
      </c>
      <c r="T6883" s="19">
        <v>0</v>
      </c>
    </row>
    <row r="6884" spans="1:20" outlineLevel="4" x14ac:dyDescent="0.35">
      <c r="A6884" s="9" t="s">
        <v>1129</v>
      </c>
      <c r="B6884" s="9" t="s">
        <v>1130</v>
      </c>
      <c r="C6884" s="12" t="s">
        <v>7811</v>
      </c>
      <c r="D6884" s="5" t="s">
        <v>7812</v>
      </c>
      <c r="E6884" s="9" t="s">
        <v>7812</v>
      </c>
      <c r="F6884" s="5" t="s">
        <v>4</v>
      </c>
      <c r="G6884" s="5" t="s">
        <v>1133</v>
      </c>
      <c r="H6884" s="5" t="s">
        <v>1135</v>
      </c>
      <c r="I6884" s="4" t="s">
        <v>1136</v>
      </c>
      <c r="J6884" s="5" t="s">
        <v>4</v>
      </c>
      <c r="K6884" s="5" t="s">
        <v>4</v>
      </c>
      <c r="L6884" s="5" t="s">
        <v>4</v>
      </c>
      <c r="M6884" s="5" t="s">
        <v>5</v>
      </c>
      <c r="N6884" s="5" t="s">
        <v>7814</v>
      </c>
      <c r="O6884" s="18">
        <v>44558</v>
      </c>
      <c r="P6884" s="5" t="s">
        <v>7</v>
      </c>
      <c r="Q6884" s="19">
        <v>27467.22</v>
      </c>
      <c r="R6884" s="19">
        <v>0</v>
      </c>
      <c r="S6884" s="19">
        <v>27467.22</v>
      </c>
      <c r="T6884" s="19">
        <v>0</v>
      </c>
    </row>
    <row r="6885" spans="1:20" outlineLevel="3" x14ac:dyDescent="0.35">
      <c r="H6885" s="1" t="s">
        <v>11125</v>
      </c>
      <c r="O6885" s="18"/>
      <c r="Q6885" s="19">
        <f>SUBTOTAL(9,Q6883:Q6884)</f>
        <v>47671.58</v>
      </c>
      <c r="R6885" s="19">
        <f>SUBTOTAL(9,R6883:R6884)</f>
        <v>0</v>
      </c>
      <c r="S6885" s="19">
        <f>SUBTOTAL(9,S6883:S6884)</f>
        <v>47671.58</v>
      </c>
      <c r="T6885" s="19">
        <f>SUBTOTAL(9,T6883:T6884)</f>
        <v>0</v>
      </c>
    </row>
    <row r="6886" spans="1:20" outlineLevel="2" x14ac:dyDescent="0.35">
      <c r="C6886" s="11" t="s">
        <v>10597</v>
      </c>
      <c r="O6886" s="18"/>
      <c r="Q6886" s="19">
        <f>SUBTOTAL(9,Q6883:Q6884)</f>
        <v>47671.58</v>
      </c>
      <c r="R6886" s="19">
        <f>SUBTOTAL(9,R6883:R6884)</f>
        <v>0</v>
      </c>
      <c r="S6886" s="19">
        <f>SUBTOTAL(9,S6883:S6884)</f>
        <v>47671.58</v>
      </c>
      <c r="T6886" s="19">
        <f>SUBTOTAL(9,T6883:T6884)</f>
        <v>0</v>
      </c>
    </row>
    <row r="6887" spans="1:20" outlineLevel="4" x14ac:dyDescent="0.35">
      <c r="A6887" s="9" t="s">
        <v>1129</v>
      </c>
      <c r="B6887" s="9" t="s">
        <v>1130</v>
      </c>
      <c r="C6887" s="12" t="s">
        <v>7815</v>
      </c>
      <c r="D6887" s="5" t="s">
        <v>7816</v>
      </c>
      <c r="E6887" s="9" t="s">
        <v>7816</v>
      </c>
      <c r="F6887" s="5" t="s">
        <v>4</v>
      </c>
      <c r="G6887" s="5" t="s">
        <v>1133</v>
      </c>
      <c r="H6887" s="5" t="s">
        <v>1135</v>
      </c>
      <c r="I6887" s="4" t="s">
        <v>1136</v>
      </c>
      <c r="J6887" s="5" t="s">
        <v>4</v>
      </c>
      <c r="K6887" s="5" t="s">
        <v>4</v>
      </c>
      <c r="L6887" s="5" t="s">
        <v>4</v>
      </c>
      <c r="M6887" s="5" t="s">
        <v>5</v>
      </c>
      <c r="N6887" s="5" t="s">
        <v>7817</v>
      </c>
      <c r="O6887" s="18">
        <v>44467</v>
      </c>
      <c r="P6887" s="5" t="s">
        <v>7</v>
      </c>
      <c r="Q6887" s="19">
        <v>1882.03</v>
      </c>
      <c r="R6887" s="19">
        <v>0</v>
      </c>
      <c r="S6887" s="19">
        <v>1882.03</v>
      </c>
      <c r="T6887" s="19">
        <v>0</v>
      </c>
    </row>
    <row r="6888" spans="1:20" outlineLevel="4" x14ac:dyDescent="0.35">
      <c r="A6888" s="9" t="s">
        <v>1129</v>
      </c>
      <c r="B6888" s="9" t="s">
        <v>1130</v>
      </c>
      <c r="C6888" s="12" t="s">
        <v>7815</v>
      </c>
      <c r="D6888" s="5" t="s">
        <v>7816</v>
      </c>
      <c r="E6888" s="9" t="s">
        <v>7816</v>
      </c>
      <c r="F6888" s="5" t="s">
        <v>4</v>
      </c>
      <c r="G6888" s="5" t="s">
        <v>1133</v>
      </c>
      <c r="H6888" s="5" t="s">
        <v>1135</v>
      </c>
      <c r="I6888" s="4" t="s">
        <v>1136</v>
      </c>
      <c r="J6888" s="5" t="s">
        <v>4</v>
      </c>
      <c r="K6888" s="5" t="s">
        <v>4</v>
      </c>
      <c r="L6888" s="5" t="s">
        <v>4</v>
      </c>
      <c r="M6888" s="5" t="s">
        <v>5</v>
      </c>
      <c r="N6888" s="5" t="s">
        <v>7818</v>
      </c>
      <c r="O6888" s="18">
        <v>44558</v>
      </c>
      <c r="P6888" s="5" t="s">
        <v>7</v>
      </c>
      <c r="Q6888" s="19">
        <v>2532.5700000000002</v>
      </c>
      <c r="R6888" s="19">
        <v>0</v>
      </c>
      <c r="S6888" s="19">
        <v>2532.5700000000002</v>
      </c>
      <c r="T6888" s="19">
        <v>0</v>
      </c>
    </row>
    <row r="6889" spans="1:20" outlineLevel="3" x14ac:dyDescent="0.35">
      <c r="H6889" s="1" t="s">
        <v>11125</v>
      </c>
      <c r="O6889" s="18"/>
      <c r="Q6889" s="19">
        <f>SUBTOTAL(9,Q6887:Q6888)</f>
        <v>4414.6000000000004</v>
      </c>
      <c r="R6889" s="19">
        <f>SUBTOTAL(9,R6887:R6888)</f>
        <v>0</v>
      </c>
      <c r="S6889" s="19">
        <f>SUBTOTAL(9,S6887:S6888)</f>
        <v>4414.6000000000004</v>
      </c>
      <c r="T6889" s="19">
        <f>SUBTOTAL(9,T6887:T6888)</f>
        <v>0</v>
      </c>
    </row>
    <row r="6890" spans="1:20" outlineLevel="2" x14ac:dyDescent="0.35">
      <c r="C6890" s="11" t="s">
        <v>10598</v>
      </c>
      <c r="O6890" s="18"/>
      <c r="Q6890" s="19">
        <f>SUBTOTAL(9,Q6887:Q6888)</f>
        <v>4414.6000000000004</v>
      </c>
      <c r="R6890" s="19">
        <f>SUBTOTAL(9,R6887:R6888)</f>
        <v>0</v>
      </c>
      <c r="S6890" s="19">
        <f>SUBTOTAL(9,S6887:S6888)</f>
        <v>4414.6000000000004</v>
      </c>
      <c r="T6890" s="19">
        <f>SUBTOTAL(9,T6887:T6888)</f>
        <v>0</v>
      </c>
    </row>
    <row r="6891" spans="1:20" outlineLevel="4" x14ac:dyDescent="0.35">
      <c r="A6891" s="9" t="s">
        <v>1129</v>
      </c>
      <c r="B6891" s="9" t="s">
        <v>1130</v>
      </c>
      <c r="C6891" s="12" t="s">
        <v>7819</v>
      </c>
      <c r="D6891" s="5" t="s">
        <v>7820</v>
      </c>
      <c r="E6891" s="9" t="s">
        <v>7820</v>
      </c>
      <c r="F6891" s="5" t="s">
        <v>4</v>
      </c>
      <c r="G6891" s="5" t="s">
        <v>1133</v>
      </c>
      <c r="H6891" s="5" t="s">
        <v>1135</v>
      </c>
      <c r="I6891" s="4" t="s">
        <v>1136</v>
      </c>
      <c r="J6891" s="5" t="s">
        <v>4</v>
      </c>
      <c r="K6891" s="5" t="s">
        <v>4</v>
      </c>
      <c r="L6891" s="5" t="s">
        <v>4</v>
      </c>
      <c r="M6891" s="5" t="s">
        <v>5</v>
      </c>
      <c r="N6891" s="5" t="s">
        <v>7821</v>
      </c>
      <c r="O6891" s="18">
        <v>44467</v>
      </c>
      <c r="P6891" s="5" t="s">
        <v>7</v>
      </c>
      <c r="Q6891" s="19">
        <v>4493.45</v>
      </c>
      <c r="R6891" s="19">
        <v>0</v>
      </c>
      <c r="S6891" s="19">
        <v>4493.45</v>
      </c>
      <c r="T6891" s="19">
        <v>0</v>
      </c>
    </row>
    <row r="6892" spans="1:20" outlineLevel="4" x14ac:dyDescent="0.35">
      <c r="A6892" s="9" t="s">
        <v>1129</v>
      </c>
      <c r="B6892" s="9" t="s">
        <v>1130</v>
      </c>
      <c r="C6892" s="12" t="s">
        <v>7819</v>
      </c>
      <c r="D6892" s="5" t="s">
        <v>7820</v>
      </c>
      <c r="E6892" s="9" t="s">
        <v>7820</v>
      </c>
      <c r="F6892" s="5" t="s">
        <v>4</v>
      </c>
      <c r="G6892" s="5" t="s">
        <v>1133</v>
      </c>
      <c r="H6892" s="5" t="s">
        <v>1135</v>
      </c>
      <c r="I6892" s="4" t="s">
        <v>1136</v>
      </c>
      <c r="J6892" s="5" t="s">
        <v>4</v>
      </c>
      <c r="K6892" s="5" t="s">
        <v>4</v>
      </c>
      <c r="L6892" s="5" t="s">
        <v>4</v>
      </c>
      <c r="M6892" s="5" t="s">
        <v>5</v>
      </c>
      <c r="N6892" s="5" t="s">
        <v>7822</v>
      </c>
      <c r="O6892" s="18">
        <v>44558</v>
      </c>
      <c r="P6892" s="5" t="s">
        <v>7</v>
      </c>
      <c r="Q6892" s="19">
        <v>5916.12</v>
      </c>
      <c r="R6892" s="19">
        <v>0</v>
      </c>
      <c r="S6892" s="19">
        <v>5916.12</v>
      </c>
      <c r="T6892" s="19">
        <v>0</v>
      </c>
    </row>
    <row r="6893" spans="1:20" outlineLevel="3" x14ac:dyDescent="0.35">
      <c r="H6893" s="1" t="s">
        <v>11125</v>
      </c>
      <c r="O6893" s="18"/>
      <c r="Q6893" s="19">
        <f>SUBTOTAL(9,Q6891:Q6892)</f>
        <v>10409.57</v>
      </c>
      <c r="R6893" s="19">
        <f>SUBTOTAL(9,R6891:R6892)</f>
        <v>0</v>
      </c>
      <c r="S6893" s="19">
        <f>SUBTOTAL(9,S6891:S6892)</f>
        <v>10409.57</v>
      </c>
      <c r="T6893" s="19">
        <f>SUBTOTAL(9,T6891:T6892)</f>
        <v>0</v>
      </c>
    </row>
    <row r="6894" spans="1:20" outlineLevel="2" x14ac:dyDescent="0.35">
      <c r="C6894" s="11" t="s">
        <v>10599</v>
      </c>
      <c r="O6894" s="18"/>
      <c r="Q6894" s="19">
        <f>SUBTOTAL(9,Q6891:Q6892)</f>
        <v>10409.57</v>
      </c>
      <c r="R6894" s="19">
        <f>SUBTOTAL(9,R6891:R6892)</f>
        <v>0</v>
      </c>
      <c r="S6894" s="19">
        <f>SUBTOTAL(9,S6891:S6892)</f>
        <v>10409.57</v>
      </c>
      <c r="T6894" s="19">
        <f>SUBTOTAL(9,T6891:T6892)</f>
        <v>0</v>
      </c>
    </row>
    <row r="6895" spans="1:20" outlineLevel="4" x14ac:dyDescent="0.35">
      <c r="A6895" s="9" t="s">
        <v>1129</v>
      </c>
      <c r="B6895" s="9" t="s">
        <v>1130</v>
      </c>
      <c r="C6895" s="12" t="s">
        <v>7823</v>
      </c>
      <c r="D6895" s="5" t="s">
        <v>7824</v>
      </c>
      <c r="E6895" s="9" t="s">
        <v>7824</v>
      </c>
      <c r="F6895" s="5" t="s">
        <v>4</v>
      </c>
      <c r="G6895" s="5" t="s">
        <v>1133</v>
      </c>
      <c r="H6895" s="5" t="s">
        <v>1135</v>
      </c>
      <c r="I6895" s="4" t="s">
        <v>1136</v>
      </c>
      <c r="J6895" s="5" t="s">
        <v>4</v>
      </c>
      <c r="K6895" s="5" t="s">
        <v>4</v>
      </c>
      <c r="L6895" s="5" t="s">
        <v>4</v>
      </c>
      <c r="M6895" s="5" t="s">
        <v>5</v>
      </c>
      <c r="N6895" s="5" t="s">
        <v>7825</v>
      </c>
      <c r="O6895" s="18">
        <v>44467</v>
      </c>
      <c r="P6895" s="5" t="s">
        <v>7</v>
      </c>
      <c r="Q6895" s="19">
        <v>71265.17</v>
      </c>
      <c r="R6895" s="19">
        <v>0</v>
      </c>
      <c r="S6895" s="19">
        <v>71265.17</v>
      </c>
      <c r="T6895" s="19">
        <v>0</v>
      </c>
    </row>
    <row r="6896" spans="1:20" outlineLevel="4" x14ac:dyDescent="0.35">
      <c r="A6896" s="9" t="s">
        <v>1129</v>
      </c>
      <c r="B6896" s="9" t="s">
        <v>1130</v>
      </c>
      <c r="C6896" s="12" t="s">
        <v>7823</v>
      </c>
      <c r="D6896" s="5" t="s">
        <v>7824</v>
      </c>
      <c r="E6896" s="9" t="s">
        <v>7824</v>
      </c>
      <c r="F6896" s="5" t="s">
        <v>4</v>
      </c>
      <c r="G6896" s="5" t="s">
        <v>1133</v>
      </c>
      <c r="H6896" s="5" t="s">
        <v>1135</v>
      </c>
      <c r="I6896" s="4" t="s">
        <v>1136</v>
      </c>
      <c r="J6896" s="5" t="s">
        <v>4</v>
      </c>
      <c r="K6896" s="5" t="s">
        <v>4</v>
      </c>
      <c r="L6896" s="5" t="s">
        <v>4</v>
      </c>
      <c r="M6896" s="5" t="s">
        <v>5</v>
      </c>
      <c r="N6896" s="5" t="s">
        <v>7826</v>
      </c>
      <c r="O6896" s="18">
        <v>44558</v>
      </c>
      <c r="P6896" s="5" t="s">
        <v>7</v>
      </c>
      <c r="Q6896" s="19">
        <v>96102.6</v>
      </c>
      <c r="R6896" s="19">
        <v>0</v>
      </c>
      <c r="S6896" s="19">
        <v>96102.6</v>
      </c>
      <c r="T6896" s="19">
        <v>0</v>
      </c>
    </row>
    <row r="6897" spans="1:20" outlineLevel="3" x14ac:dyDescent="0.35">
      <c r="H6897" s="1" t="s">
        <v>11125</v>
      </c>
      <c r="O6897" s="18"/>
      <c r="Q6897" s="19">
        <f>SUBTOTAL(9,Q6895:Q6896)</f>
        <v>167367.77000000002</v>
      </c>
      <c r="R6897" s="19">
        <f>SUBTOTAL(9,R6895:R6896)</f>
        <v>0</v>
      </c>
      <c r="S6897" s="19">
        <f>SUBTOTAL(9,S6895:S6896)</f>
        <v>167367.77000000002</v>
      </c>
      <c r="T6897" s="19">
        <f>SUBTOTAL(9,T6895:T6896)</f>
        <v>0</v>
      </c>
    </row>
    <row r="6898" spans="1:20" outlineLevel="2" x14ac:dyDescent="0.35">
      <c r="C6898" s="11" t="s">
        <v>10600</v>
      </c>
      <c r="O6898" s="18"/>
      <c r="Q6898" s="19">
        <f>SUBTOTAL(9,Q6895:Q6896)</f>
        <v>167367.77000000002</v>
      </c>
      <c r="R6898" s="19">
        <f>SUBTOTAL(9,R6895:R6896)</f>
        <v>0</v>
      </c>
      <c r="S6898" s="19">
        <f>SUBTOTAL(9,S6895:S6896)</f>
        <v>167367.77000000002</v>
      </c>
      <c r="T6898" s="19">
        <f>SUBTOTAL(9,T6895:T6896)</f>
        <v>0</v>
      </c>
    </row>
    <row r="6899" spans="1:20" outlineLevel="4" x14ac:dyDescent="0.35">
      <c r="A6899" s="9" t="s">
        <v>1129</v>
      </c>
      <c r="B6899" s="9" t="s">
        <v>1130</v>
      </c>
      <c r="C6899" s="12" t="s">
        <v>7827</v>
      </c>
      <c r="D6899" s="5" t="s">
        <v>7828</v>
      </c>
      <c r="E6899" s="9" t="s">
        <v>7828</v>
      </c>
      <c r="F6899" s="5" t="s">
        <v>4</v>
      </c>
      <c r="G6899" s="5" t="s">
        <v>1133</v>
      </c>
      <c r="H6899" s="5" t="s">
        <v>1135</v>
      </c>
      <c r="I6899" s="4" t="s">
        <v>1136</v>
      </c>
      <c r="J6899" s="5" t="s">
        <v>4</v>
      </c>
      <c r="K6899" s="5" t="s">
        <v>4</v>
      </c>
      <c r="L6899" s="5" t="s">
        <v>4</v>
      </c>
      <c r="M6899" s="5" t="s">
        <v>5</v>
      </c>
      <c r="N6899" s="5" t="s">
        <v>7829</v>
      </c>
      <c r="O6899" s="18">
        <v>44467</v>
      </c>
      <c r="P6899" s="5" t="s">
        <v>7</v>
      </c>
      <c r="Q6899" s="19">
        <v>38226.120000000003</v>
      </c>
      <c r="R6899" s="19">
        <v>0</v>
      </c>
      <c r="S6899" s="19">
        <v>38226.120000000003</v>
      </c>
      <c r="T6899" s="19">
        <v>0</v>
      </c>
    </row>
    <row r="6900" spans="1:20" outlineLevel="4" x14ac:dyDescent="0.35">
      <c r="A6900" s="9" t="s">
        <v>1129</v>
      </c>
      <c r="B6900" s="9" t="s">
        <v>1130</v>
      </c>
      <c r="C6900" s="12" t="s">
        <v>7827</v>
      </c>
      <c r="D6900" s="5" t="s">
        <v>7828</v>
      </c>
      <c r="E6900" s="9" t="s">
        <v>7828</v>
      </c>
      <c r="F6900" s="5" t="s">
        <v>4</v>
      </c>
      <c r="G6900" s="5" t="s">
        <v>1133</v>
      </c>
      <c r="H6900" s="5" t="s">
        <v>1135</v>
      </c>
      <c r="I6900" s="4" t="s">
        <v>1136</v>
      </c>
      <c r="J6900" s="5" t="s">
        <v>4</v>
      </c>
      <c r="K6900" s="5" t="s">
        <v>4</v>
      </c>
      <c r="L6900" s="5" t="s">
        <v>4</v>
      </c>
      <c r="M6900" s="5" t="s">
        <v>5</v>
      </c>
      <c r="N6900" s="5" t="s">
        <v>7830</v>
      </c>
      <c r="O6900" s="18">
        <v>44558</v>
      </c>
      <c r="P6900" s="5" t="s">
        <v>7</v>
      </c>
      <c r="Q6900" s="19">
        <v>52164.639999999999</v>
      </c>
      <c r="R6900" s="19">
        <v>0</v>
      </c>
      <c r="S6900" s="19">
        <v>52164.639999999999</v>
      </c>
      <c r="T6900" s="19">
        <v>0</v>
      </c>
    </row>
    <row r="6901" spans="1:20" outlineLevel="3" x14ac:dyDescent="0.35">
      <c r="H6901" s="1" t="s">
        <v>11125</v>
      </c>
      <c r="O6901" s="18"/>
      <c r="Q6901" s="19">
        <f>SUBTOTAL(9,Q6899:Q6900)</f>
        <v>90390.760000000009</v>
      </c>
      <c r="R6901" s="19">
        <f>SUBTOTAL(9,R6899:R6900)</f>
        <v>0</v>
      </c>
      <c r="S6901" s="19">
        <f>SUBTOTAL(9,S6899:S6900)</f>
        <v>90390.760000000009</v>
      </c>
      <c r="T6901" s="19">
        <f>SUBTOTAL(9,T6899:T6900)</f>
        <v>0</v>
      </c>
    </row>
    <row r="6902" spans="1:20" outlineLevel="2" x14ac:dyDescent="0.35">
      <c r="C6902" s="11" t="s">
        <v>10601</v>
      </c>
      <c r="O6902" s="18"/>
      <c r="Q6902" s="19">
        <f>SUBTOTAL(9,Q6899:Q6900)</f>
        <v>90390.760000000009</v>
      </c>
      <c r="R6902" s="19">
        <f>SUBTOTAL(9,R6899:R6900)</f>
        <v>0</v>
      </c>
      <c r="S6902" s="19">
        <f>SUBTOTAL(9,S6899:S6900)</f>
        <v>90390.760000000009</v>
      </c>
      <c r="T6902" s="19">
        <f>SUBTOTAL(9,T6899:T6900)</f>
        <v>0</v>
      </c>
    </row>
    <row r="6903" spans="1:20" outlineLevel="4" x14ac:dyDescent="0.35">
      <c r="A6903" s="9" t="s">
        <v>1129</v>
      </c>
      <c r="B6903" s="9" t="s">
        <v>1130</v>
      </c>
      <c r="C6903" s="12" t="s">
        <v>7831</v>
      </c>
      <c r="D6903" s="5" t="s">
        <v>7832</v>
      </c>
      <c r="E6903" s="9" t="s">
        <v>7832</v>
      </c>
      <c r="F6903" s="5" t="s">
        <v>4</v>
      </c>
      <c r="G6903" s="5" t="s">
        <v>1133</v>
      </c>
      <c r="H6903" s="5" t="s">
        <v>1135</v>
      </c>
      <c r="I6903" s="4" t="s">
        <v>1136</v>
      </c>
      <c r="J6903" s="5" t="s">
        <v>4</v>
      </c>
      <c r="K6903" s="5" t="s">
        <v>4</v>
      </c>
      <c r="L6903" s="5" t="s">
        <v>4</v>
      </c>
      <c r="M6903" s="5" t="s">
        <v>5</v>
      </c>
      <c r="N6903" s="5" t="s">
        <v>7833</v>
      </c>
      <c r="O6903" s="18">
        <v>44467</v>
      </c>
      <c r="P6903" s="5" t="s">
        <v>7</v>
      </c>
      <c r="Q6903" s="19">
        <v>36917.83</v>
      </c>
      <c r="R6903" s="19">
        <v>0</v>
      </c>
      <c r="S6903" s="19">
        <v>36917.83</v>
      </c>
      <c r="T6903" s="19">
        <v>0</v>
      </c>
    </row>
    <row r="6904" spans="1:20" outlineLevel="4" x14ac:dyDescent="0.35">
      <c r="A6904" s="9" t="s">
        <v>1129</v>
      </c>
      <c r="B6904" s="9" t="s">
        <v>1130</v>
      </c>
      <c r="C6904" s="12" t="s">
        <v>7831</v>
      </c>
      <c r="D6904" s="5" t="s">
        <v>7832</v>
      </c>
      <c r="E6904" s="9" t="s">
        <v>7832</v>
      </c>
      <c r="F6904" s="5" t="s">
        <v>4</v>
      </c>
      <c r="G6904" s="5" t="s">
        <v>1133</v>
      </c>
      <c r="H6904" s="5" t="s">
        <v>1135</v>
      </c>
      <c r="I6904" s="4" t="s">
        <v>1136</v>
      </c>
      <c r="J6904" s="5" t="s">
        <v>4</v>
      </c>
      <c r="K6904" s="5" t="s">
        <v>4</v>
      </c>
      <c r="L6904" s="5" t="s">
        <v>4</v>
      </c>
      <c r="M6904" s="5" t="s">
        <v>5</v>
      </c>
      <c r="N6904" s="5" t="s">
        <v>7834</v>
      </c>
      <c r="O6904" s="18">
        <v>44558</v>
      </c>
      <c r="P6904" s="5" t="s">
        <v>7</v>
      </c>
      <c r="Q6904" s="19">
        <v>50884.78</v>
      </c>
      <c r="R6904" s="19">
        <v>0</v>
      </c>
      <c r="S6904" s="19">
        <v>50884.78</v>
      </c>
      <c r="T6904" s="19">
        <v>0</v>
      </c>
    </row>
    <row r="6905" spans="1:20" outlineLevel="3" x14ac:dyDescent="0.35">
      <c r="H6905" s="1" t="s">
        <v>11125</v>
      </c>
      <c r="O6905" s="18"/>
      <c r="Q6905" s="19">
        <f>SUBTOTAL(9,Q6903:Q6904)</f>
        <v>87802.61</v>
      </c>
      <c r="R6905" s="19">
        <f>SUBTOTAL(9,R6903:R6904)</f>
        <v>0</v>
      </c>
      <c r="S6905" s="19">
        <f>SUBTOTAL(9,S6903:S6904)</f>
        <v>87802.61</v>
      </c>
      <c r="T6905" s="19">
        <f>SUBTOTAL(9,T6903:T6904)</f>
        <v>0</v>
      </c>
    </row>
    <row r="6906" spans="1:20" outlineLevel="2" x14ac:dyDescent="0.35">
      <c r="C6906" s="11" t="s">
        <v>10602</v>
      </c>
      <c r="O6906" s="18"/>
      <c r="Q6906" s="19">
        <f>SUBTOTAL(9,Q6903:Q6904)</f>
        <v>87802.61</v>
      </c>
      <c r="R6906" s="19">
        <f>SUBTOTAL(9,R6903:R6904)</f>
        <v>0</v>
      </c>
      <c r="S6906" s="19">
        <f>SUBTOTAL(9,S6903:S6904)</f>
        <v>87802.61</v>
      </c>
      <c r="T6906" s="19">
        <f>SUBTOTAL(9,T6903:T6904)</f>
        <v>0</v>
      </c>
    </row>
    <row r="6907" spans="1:20" outlineLevel="4" x14ac:dyDescent="0.35">
      <c r="A6907" s="9" t="s">
        <v>1129</v>
      </c>
      <c r="B6907" s="9" t="s">
        <v>1130</v>
      </c>
      <c r="C6907" s="12" t="s">
        <v>7835</v>
      </c>
      <c r="D6907" s="5" t="s">
        <v>7836</v>
      </c>
      <c r="E6907" s="9" t="s">
        <v>7836</v>
      </c>
      <c r="F6907" s="5" t="s">
        <v>4</v>
      </c>
      <c r="G6907" s="5" t="s">
        <v>1133</v>
      </c>
      <c r="H6907" s="5" t="s">
        <v>1135</v>
      </c>
      <c r="I6907" s="4" t="s">
        <v>1136</v>
      </c>
      <c r="J6907" s="5" t="s">
        <v>4</v>
      </c>
      <c r="K6907" s="5" t="s">
        <v>4</v>
      </c>
      <c r="L6907" s="5" t="s">
        <v>4</v>
      </c>
      <c r="M6907" s="5" t="s">
        <v>5</v>
      </c>
      <c r="N6907" s="5" t="s">
        <v>7837</v>
      </c>
      <c r="O6907" s="18">
        <v>44467</v>
      </c>
      <c r="P6907" s="5" t="s">
        <v>7</v>
      </c>
      <c r="Q6907" s="19">
        <v>7874.79</v>
      </c>
      <c r="R6907" s="19">
        <v>0</v>
      </c>
      <c r="S6907" s="19">
        <v>7874.79</v>
      </c>
      <c r="T6907" s="19">
        <v>0</v>
      </c>
    </row>
    <row r="6908" spans="1:20" outlineLevel="4" x14ac:dyDescent="0.35">
      <c r="A6908" s="9" t="s">
        <v>1129</v>
      </c>
      <c r="B6908" s="9" t="s">
        <v>1130</v>
      </c>
      <c r="C6908" s="12" t="s">
        <v>7835</v>
      </c>
      <c r="D6908" s="5" t="s">
        <v>7836</v>
      </c>
      <c r="E6908" s="9" t="s">
        <v>7836</v>
      </c>
      <c r="F6908" s="5" t="s">
        <v>4</v>
      </c>
      <c r="G6908" s="5" t="s">
        <v>1133</v>
      </c>
      <c r="H6908" s="5" t="s">
        <v>1135</v>
      </c>
      <c r="I6908" s="4" t="s">
        <v>1136</v>
      </c>
      <c r="J6908" s="5" t="s">
        <v>4</v>
      </c>
      <c r="K6908" s="5" t="s">
        <v>4</v>
      </c>
      <c r="L6908" s="5" t="s">
        <v>4</v>
      </c>
      <c r="M6908" s="5" t="s">
        <v>5</v>
      </c>
      <c r="N6908" s="5" t="s">
        <v>7838</v>
      </c>
      <c r="O6908" s="18">
        <v>44558</v>
      </c>
      <c r="P6908" s="5" t="s">
        <v>7</v>
      </c>
      <c r="Q6908" s="19">
        <v>10645.67</v>
      </c>
      <c r="R6908" s="19">
        <v>0</v>
      </c>
      <c r="S6908" s="19">
        <v>10645.67</v>
      </c>
      <c r="T6908" s="19">
        <v>0</v>
      </c>
    </row>
    <row r="6909" spans="1:20" outlineLevel="3" x14ac:dyDescent="0.35">
      <c r="H6909" s="1" t="s">
        <v>11125</v>
      </c>
      <c r="O6909" s="18"/>
      <c r="Q6909" s="19">
        <f>SUBTOTAL(9,Q6907:Q6908)</f>
        <v>18520.46</v>
      </c>
      <c r="R6909" s="19">
        <f>SUBTOTAL(9,R6907:R6908)</f>
        <v>0</v>
      </c>
      <c r="S6909" s="19">
        <f>SUBTOTAL(9,S6907:S6908)</f>
        <v>18520.46</v>
      </c>
      <c r="T6909" s="19">
        <f>SUBTOTAL(9,T6907:T6908)</f>
        <v>0</v>
      </c>
    </row>
    <row r="6910" spans="1:20" outlineLevel="2" x14ac:dyDescent="0.35">
      <c r="C6910" s="11" t="s">
        <v>10603</v>
      </c>
      <c r="O6910" s="18"/>
      <c r="Q6910" s="19">
        <f>SUBTOTAL(9,Q6907:Q6908)</f>
        <v>18520.46</v>
      </c>
      <c r="R6910" s="19">
        <f>SUBTOTAL(9,R6907:R6908)</f>
        <v>0</v>
      </c>
      <c r="S6910" s="19">
        <f>SUBTOTAL(9,S6907:S6908)</f>
        <v>18520.46</v>
      </c>
      <c r="T6910" s="19">
        <f>SUBTOTAL(9,T6907:T6908)</f>
        <v>0</v>
      </c>
    </row>
    <row r="6911" spans="1:20" outlineLevel="4" x14ac:dyDescent="0.35">
      <c r="A6911" s="9" t="s">
        <v>1129</v>
      </c>
      <c r="B6911" s="9" t="s">
        <v>1130</v>
      </c>
      <c r="C6911" s="12" t="s">
        <v>7839</v>
      </c>
      <c r="D6911" s="5" t="s">
        <v>7840</v>
      </c>
      <c r="E6911" s="9" t="s">
        <v>7840</v>
      </c>
      <c r="F6911" s="5" t="s">
        <v>4</v>
      </c>
      <c r="G6911" s="5" t="s">
        <v>1133</v>
      </c>
      <c r="H6911" s="5" t="s">
        <v>1135</v>
      </c>
      <c r="I6911" s="4" t="s">
        <v>1136</v>
      </c>
      <c r="J6911" s="5" t="s">
        <v>4</v>
      </c>
      <c r="K6911" s="5" t="s">
        <v>4</v>
      </c>
      <c r="L6911" s="5" t="s">
        <v>4</v>
      </c>
      <c r="M6911" s="5" t="s">
        <v>5</v>
      </c>
      <c r="N6911" s="5" t="s">
        <v>7841</v>
      </c>
      <c r="O6911" s="18">
        <v>44467</v>
      </c>
      <c r="P6911" s="5" t="s">
        <v>7</v>
      </c>
      <c r="Q6911" s="19">
        <v>32759.93</v>
      </c>
      <c r="R6911" s="19">
        <v>0</v>
      </c>
      <c r="S6911" s="19">
        <v>32759.93</v>
      </c>
      <c r="T6911" s="19">
        <v>0</v>
      </c>
    </row>
    <row r="6912" spans="1:20" outlineLevel="4" x14ac:dyDescent="0.35">
      <c r="A6912" s="9" t="s">
        <v>1129</v>
      </c>
      <c r="B6912" s="9" t="s">
        <v>1130</v>
      </c>
      <c r="C6912" s="12" t="s">
        <v>7839</v>
      </c>
      <c r="D6912" s="5" t="s">
        <v>7840</v>
      </c>
      <c r="E6912" s="9" t="s">
        <v>7840</v>
      </c>
      <c r="F6912" s="5" t="s">
        <v>4</v>
      </c>
      <c r="G6912" s="5" t="s">
        <v>1133</v>
      </c>
      <c r="H6912" s="5" t="s">
        <v>1135</v>
      </c>
      <c r="I6912" s="4" t="s">
        <v>1136</v>
      </c>
      <c r="J6912" s="5" t="s">
        <v>4</v>
      </c>
      <c r="K6912" s="5" t="s">
        <v>4</v>
      </c>
      <c r="L6912" s="5" t="s">
        <v>4</v>
      </c>
      <c r="M6912" s="5" t="s">
        <v>5</v>
      </c>
      <c r="N6912" s="5" t="s">
        <v>7842</v>
      </c>
      <c r="O6912" s="18">
        <v>44558</v>
      </c>
      <c r="P6912" s="5" t="s">
        <v>7</v>
      </c>
      <c r="Q6912" s="19">
        <v>44484.95</v>
      </c>
      <c r="R6912" s="19">
        <v>0</v>
      </c>
      <c r="S6912" s="19">
        <v>44484.95</v>
      </c>
      <c r="T6912" s="19">
        <v>0</v>
      </c>
    </row>
    <row r="6913" spans="1:20" outlineLevel="3" x14ac:dyDescent="0.35">
      <c r="H6913" s="1" t="s">
        <v>11125</v>
      </c>
      <c r="O6913" s="18"/>
      <c r="Q6913" s="19">
        <f>SUBTOTAL(9,Q6911:Q6912)</f>
        <v>77244.88</v>
      </c>
      <c r="R6913" s="19">
        <f>SUBTOTAL(9,R6911:R6912)</f>
        <v>0</v>
      </c>
      <c r="S6913" s="19">
        <f>SUBTOTAL(9,S6911:S6912)</f>
        <v>77244.88</v>
      </c>
      <c r="T6913" s="19">
        <f>SUBTOTAL(9,T6911:T6912)</f>
        <v>0</v>
      </c>
    </row>
    <row r="6914" spans="1:20" outlineLevel="2" x14ac:dyDescent="0.35">
      <c r="C6914" s="11" t="s">
        <v>10604</v>
      </c>
      <c r="O6914" s="18"/>
      <c r="Q6914" s="19">
        <f>SUBTOTAL(9,Q6911:Q6912)</f>
        <v>77244.88</v>
      </c>
      <c r="R6914" s="19">
        <f>SUBTOTAL(9,R6911:R6912)</f>
        <v>0</v>
      </c>
      <c r="S6914" s="19">
        <f>SUBTOTAL(9,S6911:S6912)</f>
        <v>77244.88</v>
      </c>
      <c r="T6914" s="19">
        <f>SUBTOTAL(9,T6911:T6912)</f>
        <v>0</v>
      </c>
    </row>
    <row r="6915" spans="1:20" outlineLevel="4" x14ac:dyDescent="0.35">
      <c r="A6915" s="9" t="s">
        <v>1129</v>
      </c>
      <c r="B6915" s="9" t="s">
        <v>1130</v>
      </c>
      <c r="C6915" s="12" t="s">
        <v>7843</v>
      </c>
      <c r="D6915" s="5" t="s">
        <v>7844</v>
      </c>
      <c r="E6915" s="9" t="s">
        <v>7844</v>
      </c>
      <c r="F6915" s="5" t="s">
        <v>4</v>
      </c>
      <c r="G6915" s="5" t="s">
        <v>1133</v>
      </c>
      <c r="H6915" s="5" t="s">
        <v>1135</v>
      </c>
      <c r="I6915" s="4" t="s">
        <v>1136</v>
      </c>
      <c r="J6915" s="5" t="s">
        <v>4</v>
      </c>
      <c r="K6915" s="5" t="s">
        <v>4</v>
      </c>
      <c r="L6915" s="5" t="s">
        <v>4</v>
      </c>
      <c r="M6915" s="5" t="s">
        <v>5</v>
      </c>
      <c r="N6915" s="5" t="s">
        <v>7845</v>
      </c>
      <c r="O6915" s="18">
        <v>44467</v>
      </c>
      <c r="P6915" s="5" t="s">
        <v>7</v>
      </c>
      <c r="Q6915" s="19">
        <v>6013.84</v>
      </c>
      <c r="R6915" s="19">
        <v>0</v>
      </c>
      <c r="S6915" s="19">
        <v>6013.84</v>
      </c>
      <c r="T6915" s="19">
        <v>0</v>
      </c>
    </row>
    <row r="6916" spans="1:20" outlineLevel="4" x14ac:dyDescent="0.35">
      <c r="A6916" s="9" t="s">
        <v>1129</v>
      </c>
      <c r="B6916" s="9" t="s">
        <v>1130</v>
      </c>
      <c r="C6916" s="12" t="s">
        <v>7843</v>
      </c>
      <c r="D6916" s="5" t="s">
        <v>7844</v>
      </c>
      <c r="E6916" s="9" t="s">
        <v>7844</v>
      </c>
      <c r="F6916" s="5" t="s">
        <v>4</v>
      </c>
      <c r="G6916" s="5" t="s">
        <v>1133</v>
      </c>
      <c r="H6916" s="5" t="s">
        <v>1135</v>
      </c>
      <c r="I6916" s="4" t="s">
        <v>1136</v>
      </c>
      <c r="J6916" s="5" t="s">
        <v>4</v>
      </c>
      <c r="K6916" s="5" t="s">
        <v>4</v>
      </c>
      <c r="L6916" s="5" t="s">
        <v>4</v>
      </c>
      <c r="M6916" s="5" t="s">
        <v>5</v>
      </c>
      <c r="N6916" s="5" t="s">
        <v>7846</v>
      </c>
      <c r="O6916" s="18">
        <v>44558</v>
      </c>
      <c r="P6916" s="5" t="s">
        <v>7</v>
      </c>
      <c r="Q6916" s="19">
        <v>8050.05</v>
      </c>
      <c r="R6916" s="19">
        <v>0</v>
      </c>
      <c r="S6916" s="19">
        <v>8050.05</v>
      </c>
      <c r="T6916" s="19">
        <v>0</v>
      </c>
    </row>
    <row r="6917" spans="1:20" outlineLevel="3" x14ac:dyDescent="0.35">
      <c r="H6917" s="1" t="s">
        <v>11125</v>
      </c>
      <c r="O6917" s="18"/>
      <c r="Q6917" s="19">
        <f>SUBTOTAL(9,Q6915:Q6916)</f>
        <v>14063.89</v>
      </c>
      <c r="R6917" s="19">
        <f>SUBTOTAL(9,R6915:R6916)</f>
        <v>0</v>
      </c>
      <c r="S6917" s="19">
        <f>SUBTOTAL(9,S6915:S6916)</f>
        <v>14063.89</v>
      </c>
      <c r="T6917" s="19">
        <f>SUBTOTAL(9,T6915:T6916)</f>
        <v>0</v>
      </c>
    </row>
    <row r="6918" spans="1:20" outlineLevel="2" x14ac:dyDescent="0.35">
      <c r="C6918" s="11" t="s">
        <v>10605</v>
      </c>
      <c r="O6918" s="18"/>
      <c r="Q6918" s="19">
        <f>SUBTOTAL(9,Q6915:Q6916)</f>
        <v>14063.89</v>
      </c>
      <c r="R6918" s="19">
        <f>SUBTOTAL(9,R6915:R6916)</f>
        <v>0</v>
      </c>
      <c r="S6918" s="19">
        <f>SUBTOTAL(9,S6915:S6916)</f>
        <v>14063.89</v>
      </c>
      <c r="T6918" s="19">
        <f>SUBTOTAL(9,T6915:T6916)</f>
        <v>0</v>
      </c>
    </row>
    <row r="6919" spans="1:20" outlineLevel="4" x14ac:dyDescent="0.35">
      <c r="A6919" s="9" t="s">
        <v>1129</v>
      </c>
      <c r="B6919" s="9" t="s">
        <v>1130</v>
      </c>
      <c r="C6919" s="12" t="s">
        <v>7847</v>
      </c>
      <c r="D6919" s="5" t="s">
        <v>7848</v>
      </c>
      <c r="E6919" s="9" t="s">
        <v>7848</v>
      </c>
      <c r="F6919" s="5" t="s">
        <v>4</v>
      </c>
      <c r="G6919" s="5" t="s">
        <v>1133</v>
      </c>
      <c r="H6919" s="5" t="s">
        <v>1135</v>
      </c>
      <c r="I6919" s="4" t="s">
        <v>1136</v>
      </c>
      <c r="J6919" s="5" t="s">
        <v>4</v>
      </c>
      <c r="K6919" s="5" t="s">
        <v>4</v>
      </c>
      <c r="L6919" s="5" t="s">
        <v>4</v>
      </c>
      <c r="M6919" s="5" t="s">
        <v>5</v>
      </c>
      <c r="N6919" s="5" t="s">
        <v>7849</v>
      </c>
      <c r="O6919" s="18">
        <v>44467</v>
      </c>
      <c r="P6919" s="5" t="s">
        <v>7</v>
      </c>
      <c r="Q6919" s="19">
        <v>11679.19</v>
      </c>
      <c r="R6919" s="19">
        <v>0</v>
      </c>
      <c r="S6919" s="19">
        <v>11679.19</v>
      </c>
      <c r="T6919" s="19">
        <v>0</v>
      </c>
    </row>
    <row r="6920" spans="1:20" outlineLevel="4" x14ac:dyDescent="0.35">
      <c r="A6920" s="9" t="s">
        <v>1129</v>
      </c>
      <c r="B6920" s="9" t="s">
        <v>1130</v>
      </c>
      <c r="C6920" s="12" t="s">
        <v>7847</v>
      </c>
      <c r="D6920" s="5" t="s">
        <v>7848</v>
      </c>
      <c r="E6920" s="9" t="s">
        <v>7848</v>
      </c>
      <c r="F6920" s="5" t="s">
        <v>4</v>
      </c>
      <c r="G6920" s="5" t="s">
        <v>1133</v>
      </c>
      <c r="H6920" s="5" t="s">
        <v>1135</v>
      </c>
      <c r="I6920" s="4" t="s">
        <v>1136</v>
      </c>
      <c r="J6920" s="5" t="s">
        <v>4</v>
      </c>
      <c r="K6920" s="5" t="s">
        <v>4</v>
      </c>
      <c r="L6920" s="5" t="s">
        <v>4</v>
      </c>
      <c r="M6920" s="5" t="s">
        <v>5</v>
      </c>
      <c r="N6920" s="5" t="s">
        <v>7850</v>
      </c>
      <c r="O6920" s="18">
        <v>44558</v>
      </c>
      <c r="P6920" s="5" t="s">
        <v>7</v>
      </c>
      <c r="Q6920" s="19">
        <v>15734.15</v>
      </c>
      <c r="R6920" s="19">
        <v>0</v>
      </c>
      <c r="S6920" s="19">
        <v>15734.15</v>
      </c>
      <c r="T6920" s="19">
        <v>0</v>
      </c>
    </row>
    <row r="6921" spans="1:20" outlineLevel="3" x14ac:dyDescent="0.35">
      <c r="H6921" s="1" t="s">
        <v>11125</v>
      </c>
      <c r="O6921" s="18"/>
      <c r="Q6921" s="19">
        <f>SUBTOTAL(9,Q6919:Q6920)</f>
        <v>27413.34</v>
      </c>
      <c r="R6921" s="19">
        <f>SUBTOTAL(9,R6919:R6920)</f>
        <v>0</v>
      </c>
      <c r="S6921" s="19">
        <f>SUBTOTAL(9,S6919:S6920)</f>
        <v>27413.34</v>
      </c>
      <c r="T6921" s="19">
        <f>SUBTOTAL(9,T6919:T6920)</f>
        <v>0</v>
      </c>
    </row>
    <row r="6922" spans="1:20" outlineLevel="2" x14ac:dyDescent="0.35">
      <c r="C6922" s="11" t="s">
        <v>10606</v>
      </c>
      <c r="O6922" s="18"/>
      <c r="Q6922" s="19">
        <f>SUBTOTAL(9,Q6919:Q6920)</f>
        <v>27413.34</v>
      </c>
      <c r="R6922" s="19">
        <f>SUBTOTAL(9,R6919:R6920)</f>
        <v>0</v>
      </c>
      <c r="S6922" s="19">
        <f>SUBTOTAL(9,S6919:S6920)</f>
        <v>27413.34</v>
      </c>
      <c r="T6922" s="19">
        <f>SUBTOTAL(9,T6919:T6920)</f>
        <v>0</v>
      </c>
    </row>
    <row r="6923" spans="1:20" outlineLevel="4" x14ac:dyDescent="0.35">
      <c r="A6923" s="9" t="s">
        <v>1129</v>
      </c>
      <c r="B6923" s="9" t="s">
        <v>1130</v>
      </c>
      <c r="C6923" s="12" t="s">
        <v>7851</v>
      </c>
      <c r="D6923" s="5" t="s">
        <v>7852</v>
      </c>
      <c r="E6923" s="9" t="s">
        <v>7852</v>
      </c>
      <c r="F6923" s="5" t="s">
        <v>4</v>
      </c>
      <c r="G6923" s="5" t="s">
        <v>1133</v>
      </c>
      <c r="H6923" s="5" t="s">
        <v>1135</v>
      </c>
      <c r="I6923" s="4" t="s">
        <v>1136</v>
      </c>
      <c r="J6923" s="5" t="s">
        <v>4</v>
      </c>
      <c r="K6923" s="5" t="s">
        <v>4</v>
      </c>
      <c r="L6923" s="5" t="s">
        <v>4</v>
      </c>
      <c r="M6923" s="5" t="s">
        <v>5</v>
      </c>
      <c r="N6923" s="5" t="s">
        <v>7853</v>
      </c>
      <c r="O6923" s="18">
        <v>44467</v>
      </c>
      <c r="P6923" s="5" t="s">
        <v>7</v>
      </c>
      <c r="Q6923" s="19">
        <v>3712.93</v>
      </c>
      <c r="R6923" s="19">
        <v>0</v>
      </c>
      <c r="S6923" s="19">
        <v>3712.93</v>
      </c>
      <c r="T6923" s="19">
        <v>0</v>
      </c>
    </row>
    <row r="6924" spans="1:20" outlineLevel="4" x14ac:dyDescent="0.35">
      <c r="A6924" s="9" t="s">
        <v>1129</v>
      </c>
      <c r="B6924" s="9" t="s">
        <v>1130</v>
      </c>
      <c r="C6924" s="12" t="s">
        <v>7851</v>
      </c>
      <c r="D6924" s="5" t="s">
        <v>7852</v>
      </c>
      <c r="E6924" s="9" t="s">
        <v>7852</v>
      </c>
      <c r="F6924" s="5" t="s">
        <v>4</v>
      </c>
      <c r="G6924" s="5" t="s">
        <v>1133</v>
      </c>
      <c r="H6924" s="5" t="s">
        <v>1135</v>
      </c>
      <c r="I6924" s="4" t="s">
        <v>1136</v>
      </c>
      <c r="J6924" s="5" t="s">
        <v>4</v>
      </c>
      <c r="K6924" s="5" t="s">
        <v>4</v>
      </c>
      <c r="L6924" s="5" t="s">
        <v>4</v>
      </c>
      <c r="M6924" s="5" t="s">
        <v>5</v>
      </c>
      <c r="N6924" s="5" t="s">
        <v>7854</v>
      </c>
      <c r="O6924" s="18">
        <v>44558</v>
      </c>
      <c r="P6924" s="5" t="s">
        <v>7</v>
      </c>
      <c r="Q6924" s="19">
        <v>4841.92</v>
      </c>
      <c r="R6924" s="19">
        <v>0</v>
      </c>
      <c r="S6924" s="19">
        <v>4841.92</v>
      </c>
      <c r="T6924" s="19">
        <v>0</v>
      </c>
    </row>
    <row r="6925" spans="1:20" outlineLevel="3" x14ac:dyDescent="0.35">
      <c r="H6925" s="1" t="s">
        <v>11125</v>
      </c>
      <c r="O6925" s="18"/>
      <c r="Q6925" s="19">
        <f>SUBTOTAL(9,Q6923:Q6924)</f>
        <v>8554.85</v>
      </c>
      <c r="R6925" s="19">
        <f>SUBTOTAL(9,R6923:R6924)</f>
        <v>0</v>
      </c>
      <c r="S6925" s="19">
        <f>SUBTOTAL(9,S6923:S6924)</f>
        <v>8554.85</v>
      </c>
      <c r="T6925" s="19">
        <f>SUBTOTAL(9,T6923:T6924)</f>
        <v>0</v>
      </c>
    </row>
    <row r="6926" spans="1:20" outlineLevel="2" x14ac:dyDescent="0.35">
      <c r="C6926" s="11" t="s">
        <v>10607</v>
      </c>
      <c r="O6926" s="18"/>
      <c r="Q6926" s="19">
        <f>SUBTOTAL(9,Q6923:Q6924)</f>
        <v>8554.85</v>
      </c>
      <c r="R6926" s="19">
        <f>SUBTOTAL(9,R6923:R6924)</f>
        <v>0</v>
      </c>
      <c r="S6926" s="19">
        <f>SUBTOTAL(9,S6923:S6924)</f>
        <v>8554.85</v>
      </c>
      <c r="T6926" s="19">
        <f>SUBTOTAL(9,T6923:T6924)</f>
        <v>0</v>
      </c>
    </row>
    <row r="6927" spans="1:20" outlineLevel="4" x14ac:dyDescent="0.35">
      <c r="A6927" s="9" t="s">
        <v>1129</v>
      </c>
      <c r="B6927" s="9" t="s">
        <v>1130</v>
      </c>
      <c r="C6927" s="12" t="s">
        <v>7855</v>
      </c>
      <c r="D6927" s="5" t="s">
        <v>7856</v>
      </c>
      <c r="E6927" s="9" t="s">
        <v>7856</v>
      </c>
      <c r="F6927" s="5" t="s">
        <v>4</v>
      </c>
      <c r="G6927" s="5" t="s">
        <v>1133</v>
      </c>
      <c r="H6927" s="5" t="s">
        <v>1135</v>
      </c>
      <c r="I6927" s="4" t="s">
        <v>1136</v>
      </c>
      <c r="J6927" s="5" t="s">
        <v>4</v>
      </c>
      <c r="K6927" s="5" t="s">
        <v>4</v>
      </c>
      <c r="L6927" s="5" t="s">
        <v>4</v>
      </c>
      <c r="M6927" s="5" t="s">
        <v>5</v>
      </c>
      <c r="N6927" s="5" t="s">
        <v>7857</v>
      </c>
      <c r="O6927" s="18">
        <v>44558</v>
      </c>
      <c r="P6927" s="5" t="s">
        <v>7</v>
      </c>
      <c r="Q6927" s="19">
        <v>6156.05</v>
      </c>
      <c r="R6927" s="19">
        <v>0</v>
      </c>
      <c r="S6927" s="19">
        <v>6156.05</v>
      </c>
      <c r="T6927" s="19">
        <v>0</v>
      </c>
    </row>
    <row r="6928" spans="1:20" outlineLevel="3" x14ac:dyDescent="0.35">
      <c r="H6928" s="1" t="s">
        <v>11125</v>
      </c>
      <c r="O6928" s="18"/>
      <c r="Q6928" s="19">
        <f>SUBTOTAL(9,Q6927:Q6927)</f>
        <v>6156.05</v>
      </c>
      <c r="R6928" s="19">
        <f>SUBTOTAL(9,R6927:R6927)</f>
        <v>0</v>
      </c>
      <c r="S6928" s="19">
        <f>SUBTOTAL(9,S6927:S6927)</f>
        <v>6156.05</v>
      </c>
      <c r="T6928" s="19">
        <f>SUBTOTAL(9,T6927:T6927)</f>
        <v>0</v>
      </c>
    </row>
    <row r="6929" spans="1:20" outlineLevel="2" x14ac:dyDescent="0.35">
      <c r="C6929" s="11" t="s">
        <v>10608</v>
      </c>
      <c r="O6929" s="18"/>
      <c r="Q6929" s="19">
        <f>SUBTOTAL(9,Q6927:Q6927)</f>
        <v>6156.05</v>
      </c>
      <c r="R6929" s="19">
        <f>SUBTOTAL(9,R6927:R6927)</f>
        <v>0</v>
      </c>
      <c r="S6929" s="19">
        <f>SUBTOTAL(9,S6927:S6927)</f>
        <v>6156.05</v>
      </c>
      <c r="T6929" s="19">
        <f>SUBTOTAL(9,T6927:T6927)</f>
        <v>0</v>
      </c>
    </row>
    <row r="6930" spans="1:20" outlineLevel="4" x14ac:dyDescent="0.35">
      <c r="A6930" s="9" t="s">
        <v>1129</v>
      </c>
      <c r="B6930" s="9" t="s">
        <v>1130</v>
      </c>
      <c r="C6930" s="12" t="s">
        <v>7858</v>
      </c>
      <c r="D6930" s="5" t="s">
        <v>7859</v>
      </c>
      <c r="E6930" s="9" t="s">
        <v>7859</v>
      </c>
      <c r="F6930" s="5" t="s">
        <v>4</v>
      </c>
      <c r="G6930" s="5" t="s">
        <v>1133</v>
      </c>
      <c r="H6930" s="5" t="s">
        <v>1135</v>
      </c>
      <c r="I6930" s="4" t="s">
        <v>1136</v>
      </c>
      <c r="J6930" s="5" t="s">
        <v>4</v>
      </c>
      <c r="K6930" s="5" t="s">
        <v>4</v>
      </c>
      <c r="L6930" s="5" t="s">
        <v>4</v>
      </c>
      <c r="M6930" s="5" t="s">
        <v>5</v>
      </c>
      <c r="N6930" s="5" t="s">
        <v>7860</v>
      </c>
      <c r="O6930" s="18">
        <v>44467</v>
      </c>
      <c r="P6930" s="5" t="s">
        <v>7</v>
      </c>
      <c r="Q6930" s="19">
        <v>6962.12</v>
      </c>
      <c r="R6930" s="19">
        <v>0</v>
      </c>
      <c r="S6930" s="19">
        <v>6962.12</v>
      </c>
      <c r="T6930" s="19">
        <v>0</v>
      </c>
    </row>
    <row r="6931" spans="1:20" outlineLevel="4" x14ac:dyDescent="0.35">
      <c r="A6931" s="9" t="s">
        <v>1129</v>
      </c>
      <c r="B6931" s="9" t="s">
        <v>1130</v>
      </c>
      <c r="C6931" s="12" t="s">
        <v>7858</v>
      </c>
      <c r="D6931" s="5" t="s">
        <v>7859</v>
      </c>
      <c r="E6931" s="9" t="s">
        <v>7859</v>
      </c>
      <c r="F6931" s="5" t="s">
        <v>4</v>
      </c>
      <c r="G6931" s="5" t="s">
        <v>1133</v>
      </c>
      <c r="H6931" s="5" t="s">
        <v>1135</v>
      </c>
      <c r="I6931" s="4" t="s">
        <v>1136</v>
      </c>
      <c r="J6931" s="5" t="s">
        <v>4</v>
      </c>
      <c r="K6931" s="5" t="s">
        <v>4</v>
      </c>
      <c r="L6931" s="5" t="s">
        <v>4</v>
      </c>
      <c r="M6931" s="5" t="s">
        <v>5</v>
      </c>
      <c r="N6931" s="5" t="s">
        <v>7861</v>
      </c>
      <c r="O6931" s="18">
        <v>44558</v>
      </c>
      <c r="P6931" s="5" t="s">
        <v>7</v>
      </c>
      <c r="Q6931" s="19">
        <v>9502.69</v>
      </c>
      <c r="R6931" s="19">
        <v>0</v>
      </c>
      <c r="S6931" s="19">
        <v>9502.69</v>
      </c>
      <c r="T6931" s="19">
        <v>0</v>
      </c>
    </row>
    <row r="6932" spans="1:20" outlineLevel="3" x14ac:dyDescent="0.35">
      <c r="H6932" s="1" t="s">
        <v>11125</v>
      </c>
      <c r="O6932" s="18"/>
      <c r="Q6932" s="19">
        <f>SUBTOTAL(9,Q6930:Q6931)</f>
        <v>16464.810000000001</v>
      </c>
      <c r="R6932" s="19">
        <f>SUBTOTAL(9,R6930:R6931)</f>
        <v>0</v>
      </c>
      <c r="S6932" s="19">
        <f>SUBTOTAL(9,S6930:S6931)</f>
        <v>16464.810000000001</v>
      </c>
      <c r="T6932" s="19">
        <f>SUBTOTAL(9,T6930:T6931)</f>
        <v>0</v>
      </c>
    </row>
    <row r="6933" spans="1:20" outlineLevel="2" x14ac:dyDescent="0.35">
      <c r="C6933" s="11" t="s">
        <v>10609</v>
      </c>
      <c r="O6933" s="18"/>
      <c r="Q6933" s="19">
        <f>SUBTOTAL(9,Q6930:Q6931)</f>
        <v>16464.810000000001</v>
      </c>
      <c r="R6933" s="19">
        <f>SUBTOTAL(9,R6930:R6931)</f>
        <v>0</v>
      </c>
      <c r="S6933" s="19">
        <f>SUBTOTAL(9,S6930:S6931)</f>
        <v>16464.810000000001</v>
      </c>
      <c r="T6933" s="19">
        <f>SUBTOTAL(9,T6930:T6931)</f>
        <v>0</v>
      </c>
    </row>
    <row r="6934" spans="1:20" outlineLevel="4" x14ac:dyDescent="0.35">
      <c r="A6934" s="9" t="s">
        <v>1129</v>
      </c>
      <c r="B6934" s="9" t="s">
        <v>1130</v>
      </c>
      <c r="C6934" s="12" t="s">
        <v>7862</v>
      </c>
      <c r="D6934" s="5" t="s">
        <v>7863</v>
      </c>
      <c r="E6934" s="9" t="s">
        <v>7863</v>
      </c>
      <c r="F6934" s="5" t="s">
        <v>4</v>
      </c>
      <c r="G6934" s="5" t="s">
        <v>1133</v>
      </c>
      <c r="H6934" s="5" t="s">
        <v>1135</v>
      </c>
      <c r="I6934" s="4" t="s">
        <v>1136</v>
      </c>
      <c r="J6934" s="5" t="s">
        <v>4</v>
      </c>
      <c r="K6934" s="5" t="s">
        <v>4</v>
      </c>
      <c r="L6934" s="5" t="s">
        <v>4</v>
      </c>
      <c r="M6934" s="5" t="s">
        <v>5</v>
      </c>
      <c r="N6934" s="5" t="s">
        <v>7864</v>
      </c>
      <c r="O6934" s="18">
        <v>44467</v>
      </c>
      <c r="P6934" s="5" t="s">
        <v>7</v>
      </c>
      <c r="Q6934" s="19">
        <v>2406.1799999999998</v>
      </c>
      <c r="R6934" s="19">
        <v>0</v>
      </c>
      <c r="S6934" s="19">
        <v>2406.1799999999998</v>
      </c>
      <c r="T6934" s="19">
        <v>0</v>
      </c>
    </row>
    <row r="6935" spans="1:20" outlineLevel="4" x14ac:dyDescent="0.35">
      <c r="A6935" s="9" t="s">
        <v>1129</v>
      </c>
      <c r="B6935" s="9" t="s">
        <v>1130</v>
      </c>
      <c r="C6935" s="12" t="s">
        <v>7862</v>
      </c>
      <c r="D6935" s="5" t="s">
        <v>7863</v>
      </c>
      <c r="E6935" s="9" t="s">
        <v>7863</v>
      </c>
      <c r="F6935" s="5" t="s">
        <v>4</v>
      </c>
      <c r="G6935" s="5" t="s">
        <v>1133</v>
      </c>
      <c r="H6935" s="5" t="s">
        <v>1135</v>
      </c>
      <c r="I6935" s="4" t="s">
        <v>1136</v>
      </c>
      <c r="J6935" s="5" t="s">
        <v>4</v>
      </c>
      <c r="K6935" s="5" t="s">
        <v>4</v>
      </c>
      <c r="L6935" s="5" t="s">
        <v>4</v>
      </c>
      <c r="M6935" s="5" t="s">
        <v>5</v>
      </c>
      <c r="N6935" s="5" t="s">
        <v>7865</v>
      </c>
      <c r="O6935" s="18">
        <v>44558</v>
      </c>
      <c r="P6935" s="5" t="s">
        <v>7</v>
      </c>
      <c r="Q6935" s="19">
        <v>3229.31</v>
      </c>
      <c r="R6935" s="19">
        <v>0</v>
      </c>
      <c r="S6935" s="19">
        <v>3229.31</v>
      </c>
      <c r="T6935" s="19">
        <v>0</v>
      </c>
    </row>
    <row r="6936" spans="1:20" outlineLevel="3" x14ac:dyDescent="0.35">
      <c r="H6936" s="1" t="s">
        <v>11125</v>
      </c>
      <c r="O6936" s="18"/>
      <c r="Q6936" s="19">
        <f>SUBTOTAL(9,Q6934:Q6935)</f>
        <v>5635.49</v>
      </c>
      <c r="R6936" s="19">
        <f>SUBTOTAL(9,R6934:R6935)</f>
        <v>0</v>
      </c>
      <c r="S6936" s="19">
        <f>SUBTOTAL(9,S6934:S6935)</f>
        <v>5635.49</v>
      </c>
      <c r="T6936" s="19">
        <f>SUBTOTAL(9,T6934:T6935)</f>
        <v>0</v>
      </c>
    </row>
    <row r="6937" spans="1:20" outlineLevel="2" x14ac:dyDescent="0.35">
      <c r="C6937" s="11" t="s">
        <v>10610</v>
      </c>
      <c r="O6937" s="18"/>
      <c r="Q6937" s="19">
        <f>SUBTOTAL(9,Q6934:Q6935)</f>
        <v>5635.49</v>
      </c>
      <c r="R6937" s="19">
        <f>SUBTOTAL(9,R6934:R6935)</f>
        <v>0</v>
      </c>
      <c r="S6937" s="19">
        <f>SUBTOTAL(9,S6934:S6935)</f>
        <v>5635.49</v>
      </c>
      <c r="T6937" s="19">
        <f>SUBTOTAL(9,T6934:T6935)</f>
        <v>0</v>
      </c>
    </row>
    <row r="6938" spans="1:20" outlineLevel="4" x14ac:dyDescent="0.35">
      <c r="A6938" s="9" t="s">
        <v>1129</v>
      </c>
      <c r="B6938" s="9" t="s">
        <v>1130</v>
      </c>
      <c r="C6938" s="12" t="s">
        <v>7866</v>
      </c>
      <c r="D6938" s="5" t="s">
        <v>7867</v>
      </c>
      <c r="E6938" s="9" t="s">
        <v>7867</v>
      </c>
      <c r="F6938" s="5" t="s">
        <v>4</v>
      </c>
      <c r="G6938" s="5" t="s">
        <v>1133</v>
      </c>
      <c r="H6938" s="5" t="s">
        <v>1135</v>
      </c>
      <c r="I6938" s="4" t="s">
        <v>1136</v>
      </c>
      <c r="J6938" s="5" t="s">
        <v>4</v>
      </c>
      <c r="K6938" s="5" t="s">
        <v>4</v>
      </c>
      <c r="L6938" s="5" t="s">
        <v>4</v>
      </c>
      <c r="M6938" s="5" t="s">
        <v>5</v>
      </c>
      <c r="N6938" s="5" t="s">
        <v>7868</v>
      </c>
      <c r="O6938" s="18">
        <v>44467</v>
      </c>
      <c r="P6938" s="5" t="s">
        <v>7</v>
      </c>
      <c r="Q6938" s="19">
        <v>1179.27</v>
      </c>
      <c r="R6938" s="19">
        <v>0</v>
      </c>
      <c r="S6938" s="19">
        <v>1179.27</v>
      </c>
      <c r="T6938" s="19">
        <v>0</v>
      </c>
    </row>
    <row r="6939" spans="1:20" outlineLevel="4" x14ac:dyDescent="0.35">
      <c r="A6939" s="9" t="s">
        <v>1129</v>
      </c>
      <c r="B6939" s="9" t="s">
        <v>1130</v>
      </c>
      <c r="C6939" s="12" t="s">
        <v>7866</v>
      </c>
      <c r="D6939" s="5" t="s">
        <v>7867</v>
      </c>
      <c r="E6939" s="9" t="s">
        <v>7867</v>
      </c>
      <c r="F6939" s="5" t="s">
        <v>4</v>
      </c>
      <c r="G6939" s="5" t="s">
        <v>1133</v>
      </c>
      <c r="H6939" s="5" t="s">
        <v>1135</v>
      </c>
      <c r="I6939" s="4" t="s">
        <v>1136</v>
      </c>
      <c r="J6939" s="5" t="s">
        <v>4</v>
      </c>
      <c r="K6939" s="5" t="s">
        <v>4</v>
      </c>
      <c r="L6939" s="5" t="s">
        <v>4</v>
      </c>
      <c r="M6939" s="5" t="s">
        <v>5</v>
      </c>
      <c r="N6939" s="5" t="s">
        <v>7869</v>
      </c>
      <c r="O6939" s="18">
        <v>44558</v>
      </c>
      <c r="P6939" s="5" t="s">
        <v>7</v>
      </c>
      <c r="Q6939" s="19">
        <v>1593.9</v>
      </c>
      <c r="R6939" s="19">
        <v>0</v>
      </c>
      <c r="S6939" s="19">
        <v>1593.9</v>
      </c>
      <c r="T6939" s="19">
        <v>0</v>
      </c>
    </row>
    <row r="6940" spans="1:20" outlineLevel="3" x14ac:dyDescent="0.35">
      <c r="H6940" s="1" t="s">
        <v>11125</v>
      </c>
      <c r="O6940" s="18"/>
      <c r="Q6940" s="19">
        <f>SUBTOTAL(9,Q6938:Q6939)</f>
        <v>2773.17</v>
      </c>
      <c r="R6940" s="19">
        <f>SUBTOTAL(9,R6938:R6939)</f>
        <v>0</v>
      </c>
      <c r="S6940" s="19">
        <f>SUBTOTAL(9,S6938:S6939)</f>
        <v>2773.17</v>
      </c>
      <c r="T6940" s="19">
        <f>SUBTOTAL(9,T6938:T6939)</f>
        <v>0</v>
      </c>
    </row>
    <row r="6941" spans="1:20" outlineLevel="2" x14ac:dyDescent="0.35">
      <c r="C6941" s="11" t="s">
        <v>10611</v>
      </c>
      <c r="O6941" s="18"/>
      <c r="Q6941" s="19">
        <f>SUBTOTAL(9,Q6938:Q6939)</f>
        <v>2773.17</v>
      </c>
      <c r="R6941" s="19">
        <f>SUBTOTAL(9,R6938:R6939)</f>
        <v>0</v>
      </c>
      <c r="S6941" s="19">
        <f>SUBTOTAL(9,S6938:S6939)</f>
        <v>2773.17</v>
      </c>
      <c r="T6941" s="19">
        <f>SUBTOTAL(9,T6938:T6939)</f>
        <v>0</v>
      </c>
    </row>
    <row r="6942" spans="1:20" outlineLevel="4" x14ac:dyDescent="0.35">
      <c r="A6942" s="9" t="s">
        <v>1129</v>
      </c>
      <c r="B6942" s="9" t="s">
        <v>1130</v>
      </c>
      <c r="C6942" s="12" t="s">
        <v>7870</v>
      </c>
      <c r="D6942" s="5" t="s">
        <v>7871</v>
      </c>
      <c r="E6942" s="9" t="s">
        <v>7871</v>
      </c>
      <c r="F6942" s="5" t="s">
        <v>4</v>
      </c>
      <c r="G6942" s="5" t="s">
        <v>1133</v>
      </c>
      <c r="H6942" s="5" t="s">
        <v>1135</v>
      </c>
      <c r="I6942" s="4" t="s">
        <v>1136</v>
      </c>
      <c r="J6942" s="5" t="s">
        <v>4</v>
      </c>
      <c r="K6942" s="5" t="s">
        <v>4</v>
      </c>
      <c r="L6942" s="5" t="s">
        <v>4</v>
      </c>
      <c r="M6942" s="5" t="s">
        <v>5</v>
      </c>
      <c r="N6942" s="5" t="s">
        <v>7872</v>
      </c>
      <c r="O6942" s="18">
        <v>44467</v>
      </c>
      <c r="P6942" s="5" t="s">
        <v>7</v>
      </c>
      <c r="Q6942" s="19">
        <v>224731.95</v>
      </c>
      <c r="R6942" s="19">
        <v>0</v>
      </c>
      <c r="S6942" s="19">
        <v>224731.95</v>
      </c>
      <c r="T6942" s="19">
        <v>0</v>
      </c>
    </row>
    <row r="6943" spans="1:20" outlineLevel="4" x14ac:dyDescent="0.35">
      <c r="A6943" s="9" t="s">
        <v>1129</v>
      </c>
      <c r="B6943" s="9" t="s">
        <v>1130</v>
      </c>
      <c r="C6943" s="12" t="s">
        <v>7870</v>
      </c>
      <c r="D6943" s="5" t="s">
        <v>7871</v>
      </c>
      <c r="E6943" s="9" t="s">
        <v>7871</v>
      </c>
      <c r="F6943" s="5" t="s">
        <v>4</v>
      </c>
      <c r="G6943" s="5" t="s">
        <v>1133</v>
      </c>
      <c r="H6943" s="5" t="s">
        <v>1135</v>
      </c>
      <c r="I6943" s="4" t="s">
        <v>1136</v>
      </c>
      <c r="J6943" s="5" t="s">
        <v>4</v>
      </c>
      <c r="K6943" s="5" t="s">
        <v>4</v>
      </c>
      <c r="L6943" s="5" t="s">
        <v>4</v>
      </c>
      <c r="M6943" s="5" t="s">
        <v>5</v>
      </c>
      <c r="N6943" s="5" t="s">
        <v>7873</v>
      </c>
      <c r="O6943" s="18">
        <v>44558</v>
      </c>
      <c r="P6943" s="5" t="s">
        <v>7</v>
      </c>
      <c r="Q6943" s="19">
        <v>309457.46000000002</v>
      </c>
      <c r="R6943" s="19">
        <v>0</v>
      </c>
      <c r="S6943" s="19">
        <v>309457.46000000002</v>
      </c>
      <c r="T6943" s="19">
        <v>0</v>
      </c>
    </row>
    <row r="6944" spans="1:20" outlineLevel="3" x14ac:dyDescent="0.35">
      <c r="H6944" s="1" t="s">
        <v>11125</v>
      </c>
      <c r="O6944" s="18"/>
      <c r="Q6944" s="19">
        <f>SUBTOTAL(9,Q6942:Q6943)</f>
        <v>534189.41</v>
      </c>
      <c r="R6944" s="19">
        <f>SUBTOTAL(9,R6942:R6943)</f>
        <v>0</v>
      </c>
      <c r="S6944" s="19">
        <f>SUBTOTAL(9,S6942:S6943)</f>
        <v>534189.41</v>
      </c>
      <c r="T6944" s="19">
        <f>SUBTOTAL(9,T6942:T6943)</f>
        <v>0</v>
      </c>
    </row>
    <row r="6945" spans="1:20" outlineLevel="2" x14ac:dyDescent="0.35">
      <c r="C6945" s="11" t="s">
        <v>10612</v>
      </c>
      <c r="O6945" s="18"/>
      <c r="Q6945" s="19">
        <f>SUBTOTAL(9,Q6942:Q6943)</f>
        <v>534189.41</v>
      </c>
      <c r="R6945" s="19">
        <f>SUBTOTAL(9,R6942:R6943)</f>
        <v>0</v>
      </c>
      <c r="S6945" s="19">
        <f>SUBTOTAL(9,S6942:S6943)</f>
        <v>534189.41</v>
      </c>
      <c r="T6945" s="19">
        <f>SUBTOTAL(9,T6942:T6943)</f>
        <v>0</v>
      </c>
    </row>
    <row r="6946" spans="1:20" outlineLevel="4" x14ac:dyDescent="0.35">
      <c r="A6946" s="9" t="s">
        <v>1129</v>
      </c>
      <c r="B6946" s="9" t="s">
        <v>1130</v>
      </c>
      <c r="C6946" s="12" t="s">
        <v>7874</v>
      </c>
      <c r="D6946" s="5" t="s">
        <v>7875</v>
      </c>
      <c r="E6946" s="9" t="s">
        <v>7875</v>
      </c>
      <c r="F6946" s="5" t="s">
        <v>4</v>
      </c>
      <c r="G6946" s="5" t="s">
        <v>1133</v>
      </c>
      <c r="H6946" s="5" t="s">
        <v>1135</v>
      </c>
      <c r="I6946" s="4" t="s">
        <v>1136</v>
      </c>
      <c r="J6946" s="5" t="s">
        <v>4</v>
      </c>
      <c r="K6946" s="5" t="s">
        <v>4</v>
      </c>
      <c r="L6946" s="5" t="s">
        <v>4</v>
      </c>
      <c r="M6946" s="5" t="s">
        <v>5</v>
      </c>
      <c r="N6946" s="5" t="s">
        <v>7876</v>
      </c>
      <c r="O6946" s="18">
        <v>44467</v>
      </c>
      <c r="P6946" s="5" t="s">
        <v>7</v>
      </c>
      <c r="Q6946" s="19">
        <v>1720.98</v>
      </c>
      <c r="R6946" s="19">
        <v>0</v>
      </c>
      <c r="S6946" s="19">
        <v>1720.98</v>
      </c>
      <c r="T6946" s="19">
        <v>0</v>
      </c>
    </row>
    <row r="6947" spans="1:20" outlineLevel="4" x14ac:dyDescent="0.35">
      <c r="A6947" s="9" t="s">
        <v>1129</v>
      </c>
      <c r="B6947" s="9" t="s">
        <v>1130</v>
      </c>
      <c r="C6947" s="12" t="s">
        <v>7874</v>
      </c>
      <c r="D6947" s="5" t="s">
        <v>7875</v>
      </c>
      <c r="E6947" s="9" t="s">
        <v>7875</v>
      </c>
      <c r="F6947" s="5" t="s">
        <v>4</v>
      </c>
      <c r="G6947" s="5" t="s">
        <v>1133</v>
      </c>
      <c r="H6947" s="5" t="s">
        <v>1135</v>
      </c>
      <c r="I6947" s="4" t="s">
        <v>1136</v>
      </c>
      <c r="J6947" s="5" t="s">
        <v>4</v>
      </c>
      <c r="K6947" s="5" t="s">
        <v>4</v>
      </c>
      <c r="L6947" s="5" t="s">
        <v>4</v>
      </c>
      <c r="M6947" s="5" t="s">
        <v>5</v>
      </c>
      <c r="N6947" s="5" t="s">
        <v>7877</v>
      </c>
      <c r="O6947" s="18">
        <v>44558</v>
      </c>
      <c r="P6947" s="5" t="s">
        <v>7</v>
      </c>
      <c r="Q6947" s="19">
        <v>2190.0500000000002</v>
      </c>
      <c r="R6947" s="19">
        <v>0</v>
      </c>
      <c r="S6947" s="19">
        <v>2190.0500000000002</v>
      </c>
      <c r="T6947" s="19">
        <v>0</v>
      </c>
    </row>
    <row r="6948" spans="1:20" outlineLevel="3" x14ac:dyDescent="0.35">
      <c r="H6948" s="1" t="s">
        <v>11125</v>
      </c>
      <c r="O6948" s="18"/>
      <c r="Q6948" s="19">
        <f>SUBTOTAL(9,Q6946:Q6947)</f>
        <v>3911.03</v>
      </c>
      <c r="R6948" s="19">
        <f>SUBTOTAL(9,R6946:R6947)</f>
        <v>0</v>
      </c>
      <c r="S6948" s="19">
        <f>SUBTOTAL(9,S6946:S6947)</f>
        <v>3911.03</v>
      </c>
      <c r="T6948" s="19">
        <f>SUBTOTAL(9,T6946:T6947)</f>
        <v>0</v>
      </c>
    </row>
    <row r="6949" spans="1:20" outlineLevel="2" x14ac:dyDescent="0.35">
      <c r="C6949" s="11" t="s">
        <v>10613</v>
      </c>
      <c r="O6949" s="18"/>
      <c r="Q6949" s="19">
        <f>SUBTOTAL(9,Q6946:Q6947)</f>
        <v>3911.03</v>
      </c>
      <c r="R6949" s="19">
        <f>SUBTOTAL(9,R6946:R6947)</f>
        <v>0</v>
      </c>
      <c r="S6949" s="19">
        <f>SUBTOTAL(9,S6946:S6947)</f>
        <v>3911.03</v>
      </c>
      <c r="T6949" s="19">
        <f>SUBTOTAL(9,T6946:T6947)</f>
        <v>0</v>
      </c>
    </row>
    <row r="6950" spans="1:20" outlineLevel="4" x14ac:dyDescent="0.35">
      <c r="A6950" s="9" t="s">
        <v>1129</v>
      </c>
      <c r="B6950" s="9" t="s">
        <v>1130</v>
      </c>
      <c r="C6950" s="12" t="s">
        <v>7878</v>
      </c>
      <c r="D6950" s="5" t="s">
        <v>7879</v>
      </c>
      <c r="E6950" s="9" t="s">
        <v>7879</v>
      </c>
      <c r="F6950" s="5" t="s">
        <v>4</v>
      </c>
      <c r="G6950" s="5" t="s">
        <v>1133</v>
      </c>
      <c r="H6950" s="5" t="s">
        <v>1135</v>
      </c>
      <c r="I6950" s="4" t="s">
        <v>1136</v>
      </c>
      <c r="J6950" s="5" t="s">
        <v>4</v>
      </c>
      <c r="K6950" s="5" t="s">
        <v>4</v>
      </c>
      <c r="L6950" s="5" t="s">
        <v>4</v>
      </c>
      <c r="M6950" s="5" t="s">
        <v>5</v>
      </c>
      <c r="N6950" s="5" t="s">
        <v>7880</v>
      </c>
      <c r="O6950" s="18">
        <v>44467</v>
      </c>
      <c r="P6950" s="5" t="s">
        <v>7</v>
      </c>
      <c r="Q6950" s="19">
        <v>27457.83</v>
      </c>
      <c r="R6950" s="19">
        <v>0</v>
      </c>
      <c r="S6950" s="19">
        <v>27457.83</v>
      </c>
      <c r="T6950" s="19">
        <v>0</v>
      </c>
    </row>
    <row r="6951" spans="1:20" outlineLevel="4" x14ac:dyDescent="0.35">
      <c r="A6951" s="9" t="s">
        <v>1129</v>
      </c>
      <c r="B6951" s="9" t="s">
        <v>1130</v>
      </c>
      <c r="C6951" s="12" t="s">
        <v>7878</v>
      </c>
      <c r="D6951" s="5" t="s">
        <v>7879</v>
      </c>
      <c r="E6951" s="9" t="s">
        <v>7879</v>
      </c>
      <c r="F6951" s="5" t="s">
        <v>4</v>
      </c>
      <c r="G6951" s="5" t="s">
        <v>1133</v>
      </c>
      <c r="H6951" s="5" t="s">
        <v>1135</v>
      </c>
      <c r="I6951" s="4" t="s">
        <v>1136</v>
      </c>
      <c r="J6951" s="5" t="s">
        <v>4</v>
      </c>
      <c r="K6951" s="5" t="s">
        <v>4</v>
      </c>
      <c r="L6951" s="5" t="s">
        <v>4</v>
      </c>
      <c r="M6951" s="5" t="s">
        <v>5</v>
      </c>
      <c r="N6951" s="5" t="s">
        <v>7881</v>
      </c>
      <c r="O6951" s="18">
        <v>44558</v>
      </c>
      <c r="P6951" s="5" t="s">
        <v>7</v>
      </c>
      <c r="Q6951" s="19">
        <v>37674.83</v>
      </c>
      <c r="R6951" s="19">
        <v>0</v>
      </c>
      <c r="S6951" s="19">
        <v>37674.83</v>
      </c>
      <c r="T6951" s="19">
        <v>0</v>
      </c>
    </row>
    <row r="6952" spans="1:20" outlineLevel="3" x14ac:dyDescent="0.35">
      <c r="H6952" s="1" t="s">
        <v>11125</v>
      </c>
      <c r="O6952" s="18"/>
      <c r="Q6952" s="19">
        <f>SUBTOTAL(9,Q6950:Q6951)</f>
        <v>65132.66</v>
      </c>
      <c r="R6952" s="19">
        <f>SUBTOTAL(9,R6950:R6951)</f>
        <v>0</v>
      </c>
      <c r="S6952" s="19">
        <f>SUBTOTAL(9,S6950:S6951)</f>
        <v>65132.66</v>
      </c>
      <c r="T6952" s="19">
        <f>SUBTOTAL(9,T6950:T6951)</f>
        <v>0</v>
      </c>
    </row>
    <row r="6953" spans="1:20" outlineLevel="2" x14ac:dyDescent="0.35">
      <c r="C6953" s="11" t="s">
        <v>10614</v>
      </c>
      <c r="O6953" s="18"/>
      <c r="Q6953" s="19">
        <f>SUBTOTAL(9,Q6950:Q6951)</f>
        <v>65132.66</v>
      </c>
      <c r="R6953" s="19">
        <f>SUBTOTAL(9,R6950:R6951)</f>
        <v>0</v>
      </c>
      <c r="S6953" s="19">
        <f>SUBTOTAL(9,S6950:S6951)</f>
        <v>65132.66</v>
      </c>
      <c r="T6953" s="19">
        <f>SUBTOTAL(9,T6950:T6951)</f>
        <v>0</v>
      </c>
    </row>
    <row r="6954" spans="1:20" outlineLevel="4" x14ac:dyDescent="0.35">
      <c r="A6954" s="9" t="s">
        <v>1129</v>
      </c>
      <c r="B6954" s="9" t="s">
        <v>1130</v>
      </c>
      <c r="C6954" s="12" t="s">
        <v>7882</v>
      </c>
      <c r="D6954" s="5" t="s">
        <v>7883</v>
      </c>
      <c r="E6954" s="9" t="s">
        <v>7883</v>
      </c>
      <c r="F6954" s="5" t="s">
        <v>4</v>
      </c>
      <c r="G6954" s="5" t="s">
        <v>1133</v>
      </c>
      <c r="H6954" s="5" t="s">
        <v>1135</v>
      </c>
      <c r="I6954" s="4" t="s">
        <v>1136</v>
      </c>
      <c r="J6954" s="5" t="s">
        <v>4</v>
      </c>
      <c r="K6954" s="5" t="s">
        <v>4</v>
      </c>
      <c r="L6954" s="5" t="s">
        <v>4</v>
      </c>
      <c r="M6954" s="5" t="s">
        <v>5</v>
      </c>
      <c r="N6954" s="5" t="s">
        <v>7884</v>
      </c>
      <c r="O6954" s="18">
        <v>44467</v>
      </c>
      <c r="P6954" s="5" t="s">
        <v>7</v>
      </c>
      <c r="Q6954" s="19">
        <v>6676.83</v>
      </c>
      <c r="R6954" s="19">
        <v>0</v>
      </c>
      <c r="S6954" s="19">
        <v>6676.83</v>
      </c>
      <c r="T6954" s="19">
        <v>0</v>
      </c>
    </row>
    <row r="6955" spans="1:20" outlineLevel="4" x14ac:dyDescent="0.35">
      <c r="A6955" s="9" t="s">
        <v>1129</v>
      </c>
      <c r="B6955" s="9" t="s">
        <v>1130</v>
      </c>
      <c r="C6955" s="12" t="s">
        <v>7882</v>
      </c>
      <c r="D6955" s="5" t="s">
        <v>7883</v>
      </c>
      <c r="E6955" s="9" t="s">
        <v>7883</v>
      </c>
      <c r="F6955" s="5" t="s">
        <v>4</v>
      </c>
      <c r="G6955" s="5" t="s">
        <v>1133</v>
      </c>
      <c r="H6955" s="5" t="s">
        <v>1135</v>
      </c>
      <c r="I6955" s="4" t="s">
        <v>1136</v>
      </c>
      <c r="J6955" s="5" t="s">
        <v>4</v>
      </c>
      <c r="K6955" s="5" t="s">
        <v>4</v>
      </c>
      <c r="L6955" s="5" t="s">
        <v>4</v>
      </c>
      <c r="M6955" s="5" t="s">
        <v>5</v>
      </c>
      <c r="N6955" s="5" t="s">
        <v>7885</v>
      </c>
      <c r="O6955" s="18">
        <v>44558</v>
      </c>
      <c r="P6955" s="5" t="s">
        <v>7</v>
      </c>
      <c r="Q6955" s="19">
        <v>8995.66</v>
      </c>
      <c r="R6955" s="19">
        <v>0</v>
      </c>
      <c r="S6955" s="19">
        <v>8995.66</v>
      </c>
      <c r="T6955" s="19">
        <v>0</v>
      </c>
    </row>
    <row r="6956" spans="1:20" outlineLevel="3" x14ac:dyDescent="0.35">
      <c r="H6956" s="1" t="s">
        <v>11125</v>
      </c>
      <c r="O6956" s="18"/>
      <c r="Q6956" s="19">
        <f>SUBTOTAL(9,Q6954:Q6955)</f>
        <v>15672.49</v>
      </c>
      <c r="R6956" s="19">
        <f>SUBTOTAL(9,R6954:R6955)</f>
        <v>0</v>
      </c>
      <c r="S6956" s="19">
        <f>SUBTOTAL(9,S6954:S6955)</f>
        <v>15672.49</v>
      </c>
      <c r="T6956" s="19">
        <f>SUBTOTAL(9,T6954:T6955)</f>
        <v>0</v>
      </c>
    </row>
    <row r="6957" spans="1:20" outlineLevel="2" x14ac:dyDescent="0.35">
      <c r="C6957" s="11" t="s">
        <v>10615</v>
      </c>
      <c r="O6957" s="18"/>
      <c r="Q6957" s="19">
        <f>SUBTOTAL(9,Q6954:Q6955)</f>
        <v>15672.49</v>
      </c>
      <c r="R6957" s="19">
        <f>SUBTOTAL(9,R6954:R6955)</f>
        <v>0</v>
      </c>
      <c r="S6957" s="19">
        <f>SUBTOTAL(9,S6954:S6955)</f>
        <v>15672.49</v>
      </c>
      <c r="T6957" s="19">
        <f>SUBTOTAL(9,T6954:T6955)</f>
        <v>0</v>
      </c>
    </row>
    <row r="6958" spans="1:20" outlineLevel="4" x14ac:dyDescent="0.35">
      <c r="A6958" s="9" t="s">
        <v>1129</v>
      </c>
      <c r="B6958" s="9" t="s">
        <v>1130</v>
      </c>
      <c r="C6958" s="12" t="s">
        <v>7886</v>
      </c>
      <c r="D6958" s="5" t="s">
        <v>7887</v>
      </c>
      <c r="E6958" s="9" t="s">
        <v>7887</v>
      </c>
      <c r="F6958" s="5" t="s">
        <v>4</v>
      </c>
      <c r="G6958" s="5" t="s">
        <v>1133</v>
      </c>
      <c r="H6958" s="5" t="s">
        <v>1135</v>
      </c>
      <c r="I6958" s="4" t="s">
        <v>1136</v>
      </c>
      <c r="J6958" s="5" t="s">
        <v>4</v>
      </c>
      <c r="K6958" s="5" t="s">
        <v>4</v>
      </c>
      <c r="L6958" s="5" t="s">
        <v>4</v>
      </c>
      <c r="M6958" s="5" t="s">
        <v>5</v>
      </c>
      <c r="N6958" s="5" t="s">
        <v>7888</v>
      </c>
      <c r="O6958" s="18">
        <v>44467</v>
      </c>
      <c r="P6958" s="5" t="s">
        <v>7</v>
      </c>
      <c r="Q6958" s="19">
        <v>25034.5</v>
      </c>
      <c r="R6958" s="19">
        <v>0</v>
      </c>
      <c r="S6958" s="19">
        <v>25034.5</v>
      </c>
      <c r="T6958" s="19">
        <v>0</v>
      </c>
    </row>
    <row r="6959" spans="1:20" outlineLevel="4" x14ac:dyDescent="0.35">
      <c r="A6959" s="9" t="s">
        <v>1129</v>
      </c>
      <c r="B6959" s="9" t="s">
        <v>1130</v>
      </c>
      <c r="C6959" s="12" t="s">
        <v>7886</v>
      </c>
      <c r="D6959" s="5" t="s">
        <v>7887</v>
      </c>
      <c r="E6959" s="9" t="s">
        <v>7887</v>
      </c>
      <c r="F6959" s="5" t="s">
        <v>4</v>
      </c>
      <c r="G6959" s="5" t="s">
        <v>1133</v>
      </c>
      <c r="H6959" s="5" t="s">
        <v>1135</v>
      </c>
      <c r="I6959" s="4" t="s">
        <v>1136</v>
      </c>
      <c r="J6959" s="5" t="s">
        <v>4</v>
      </c>
      <c r="K6959" s="5" t="s">
        <v>4</v>
      </c>
      <c r="L6959" s="5" t="s">
        <v>4</v>
      </c>
      <c r="M6959" s="5" t="s">
        <v>5</v>
      </c>
      <c r="N6959" s="5" t="s">
        <v>7889</v>
      </c>
      <c r="O6959" s="18">
        <v>44558</v>
      </c>
      <c r="P6959" s="5" t="s">
        <v>7</v>
      </c>
      <c r="Q6959" s="19">
        <v>34104.69</v>
      </c>
      <c r="R6959" s="19">
        <v>0</v>
      </c>
      <c r="S6959" s="19">
        <v>34104.69</v>
      </c>
      <c r="T6959" s="19">
        <v>0</v>
      </c>
    </row>
    <row r="6960" spans="1:20" outlineLevel="3" x14ac:dyDescent="0.35">
      <c r="H6960" s="1" t="s">
        <v>11125</v>
      </c>
      <c r="O6960" s="18"/>
      <c r="Q6960" s="19">
        <f>SUBTOTAL(9,Q6958:Q6959)</f>
        <v>59139.19</v>
      </c>
      <c r="R6960" s="19">
        <f>SUBTOTAL(9,R6958:R6959)</f>
        <v>0</v>
      </c>
      <c r="S6960" s="19">
        <f>SUBTOTAL(9,S6958:S6959)</f>
        <v>59139.19</v>
      </c>
      <c r="T6960" s="19">
        <f>SUBTOTAL(9,T6958:T6959)</f>
        <v>0</v>
      </c>
    </row>
    <row r="6961" spans="1:20" outlineLevel="2" x14ac:dyDescent="0.35">
      <c r="C6961" s="11" t="s">
        <v>10616</v>
      </c>
      <c r="O6961" s="18"/>
      <c r="Q6961" s="19">
        <f>SUBTOTAL(9,Q6958:Q6959)</f>
        <v>59139.19</v>
      </c>
      <c r="R6961" s="19">
        <f>SUBTOTAL(9,R6958:R6959)</f>
        <v>0</v>
      </c>
      <c r="S6961" s="19">
        <f>SUBTOTAL(9,S6958:S6959)</f>
        <v>59139.19</v>
      </c>
      <c r="T6961" s="19">
        <f>SUBTOTAL(9,T6958:T6959)</f>
        <v>0</v>
      </c>
    </row>
    <row r="6962" spans="1:20" outlineLevel="4" x14ac:dyDescent="0.35">
      <c r="A6962" s="9" t="s">
        <v>1129</v>
      </c>
      <c r="B6962" s="9" t="s">
        <v>1130</v>
      </c>
      <c r="C6962" s="12" t="s">
        <v>7890</v>
      </c>
      <c r="D6962" s="5" t="s">
        <v>7891</v>
      </c>
      <c r="E6962" s="9" t="s">
        <v>7891</v>
      </c>
      <c r="F6962" s="5" t="s">
        <v>4</v>
      </c>
      <c r="G6962" s="5" t="s">
        <v>1133</v>
      </c>
      <c r="H6962" s="5" t="s">
        <v>1135</v>
      </c>
      <c r="I6962" s="4" t="s">
        <v>1136</v>
      </c>
      <c r="J6962" s="5" t="s">
        <v>4</v>
      </c>
      <c r="K6962" s="5" t="s">
        <v>4</v>
      </c>
      <c r="L6962" s="5" t="s">
        <v>4</v>
      </c>
      <c r="M6962" s="5" t="s">
        <v>5</v>
      </c>
      <c r="N6962" s="5" t="s">
        <v>7892</v>
      </c>
      <c r="O6962" s="18">
        <v>44467</v>
      </c>
      <c r="P6962" s="5" t="s">
        <v>7</v>
      </c>
      <c r="Q6962" s="19">
        <v>26572.9</v>
      </c>
      <c r="R6962" s="19">
        <v>0</v>
      </c>
      <c r="S6962" s="19">
        <v>26572.9</v>
      </c>
      <c r="T6962" s="19">
        <v>0</v>
      </c>
    </row>
    <row r="6963" spans="1:20" outlineLevel="4" x14ac:dyDescent="0.35">
      <c r="A6963" s="9" t="s">
        <v>1129</v>
      </c>
      <c r="B6963" s="9" t="s">
        <v>1130</v>
      </c>
      <c r="C6963" s="12" t="s">
        <v>7890</v>
      </c>
      <c r="D6963" s="5" t="s">
        <v>7891</v>
      </c>
      <c r="E6963" s="9" t="s">
        <v>7891</v>
      </c>
      <c r="F6963" s="5" t="s">
        <v>4</v>
      </c>
      <c r="G6963" s="5" t="s">
        <v>1133</v>
      </c>
      <c r="H6963" s="5" t="s">
        <v>1135</v>
      </c>
      <c r="I6963" s="4" t="s">
        <v>1136</v>
      </c>
      <c r="J6963" s="5" t="s">
        <v>4</v>
      </c>
      <c r="K6963" s="5" t="s">
        <v>4</v>
      </c>
      <c r="L6963" s="5" t="s">
        <v>4</v>
      </c>
      <c r="M6963" s="5" t="s">
        <v>5</v>
      </c>
      <c r="N6963" s="5" t="s">
        <v>7893</v>
      </c>
      <c r="O6963" s="18">
        <v>44558</v>
      </c>
      <c r="P6963" s="5" t="s">
        <v>7</v>
      </c>
      <c r="Q6963" s="19">
        <v>34407.980000000003</v>
      </c>
      <c r="R6963" s="19">
        <v>0</v>
      </c>
      <c r="S6963" s="19">
        <v>34407.980000000003</v>
      </c>
      <c r="T6963" s="19">
        <v>0</v>
      </c>
    </row>
    <row r="6964" spans="1:20" outlineLevel="3" x14ac:dyDescent="0.35">
      <c r="H6964" s="1" t="s">
        <v>11125</v>
      </c>
      <c r="O6964" s="18"/>
      <c r="Q6964" s="19">
        <f>SUBTOTAL(9,Q6962:Q6963)</f>
        <v>60980.880000000005</v>
      </c>
      <c r="R6964" s="19">
        <f>SUBTOTAL(9,R6962:R6963)</f>
        <v>0</v>
      </c>
      <c r="S6964" s="19">
        <f>SUBTOTAL(9,S6962:S6963)</f>
        <v>60980.880000000005</v>
      </c>
      <c r="T6964" s="19">
        <f>SUBTOTAL(9,T6962:T6963)</f>
        <v>0</v>
      </c>
    </row>
    <row r="6965" spans="1:20" outlineLevel="2" x14ac:dyDescent="0.35">
      <c r="C6965" s="11" t="s">
        <v>10617</v>
      </c>
      <c r="O6965" s="18"/>
      <c r="Q6965" s="19">
        <f>SUBTOTAL(9,Q6962:Q6963)</f>
        <v>60980.880000000005</v>
      </c>
      <c r="R6965" s="19">
        <f>SUBTOTAL(9,R6962:R6963)</f>
        <v>0</v>
      </c>
      <c r="S6965" s="19">
        <f>SUBTOTAL(9,S6962:S6963)</f>
        <v>60980.880000000005</v>
      </c>
      <c r="T6965" s="19">
        <f>SUBTOTAL(9,T6962:T6963)</f>
        <v>0</v>
      </c>
    </row>
    <row r="6966" spans="1:20" outlineLevel="4" x14ac:dyDescent="0.35">
      <c r="A6966" s="9" t="s">
        <v>1129</v>
      </c>
      <c r="B6966" s="9" t="s">
        <v>1130</v>
      </c>
      <c r="C6966" s="12" t="s">
        <v>7894</v>
      </c>
      <c r="D6966" s="5" t="s">
        <v>7895</v>
      </c>
      <c r="E6966" s="9" t="s">
        <v>7895</v>
      </c>
      <c r="F6966" s="5" t="s">
        <v>4</v>
      </c>
      <c r="G6966" s="5" t="s">
        <v>1133</v>
      </c>
      <c r="H6966" s="5" t="s">
        <v>1135</v>
      </c>
      <c r="I6966" s="4" t="s">
        <v>1136</v>
      </c>
      <c r="J6966" s="5" t="s">
        <v>4</v>
      </c>
      <c r="K6966" s="5" t="s">
        <v>4</v>
      </c>
      <c r="L6966" s="5" t="s">
        <v>4</v>
      </c>
      <c r="M6966" s="5" t="s">
        <v>5</v>
      </c>
      <c r="N6966" s="5" t="s">
        <v>7896</v>
      </c>
      <c r="O6966" s="18">
        <v>44467</v>
      </c>
      <c r="P6966" s="5" t="s">
        <v>7</v>
      </c>
      <c r="Q6966" s="19">
        <v>18895.77</v>
      </c>
      <c r="R6966" s="19">
        <v>0</v>
      </c>
      <c r="S6966" s="19">
        <v>18895.77</v>
      </c>
      <c r="T6966" s="19">
        <v>0</v>
      </c>
    </row>
    <row r="6967" spans="1:20" outlineLevel="4" x14ac:dyDescent="0.35">
      <c r="A6967" s="9" t="s">
        <v>1129</v>
      </c>
      <c r="B6967" s="9" t="s">
        <v>1130</v>
      </c>
      <c r="C6967" s="12" t="s">
        <v>7894</v>
      </c>
      <c r="D6967" s="5" t="s">
        <v>7895</v>
      </c>
      <c r="E6967" s="9" t="s">
        <v>7895</v>
      </c>
      <c r="F6967" s="5" t="s">
        <v>4</v>
      </c>
      <c r="G6967" s="5" t="s">
        <v>1133</v>
      </c>
      <c r="H6967" s="5" t="s">
        <v>1135</v>
      </c>
      <c r="I6967" s="4" t="s">
        <v>1136</v>
      </c>
      <c r="J6967" s="5" t="s">
        <v>4</v>
      </c>
      <c r="K6967" s="5" t="s">
        <v>4</v>
      </c>
      <c r="L6967" s="5" t="s">
        <v>4</v>
      </c>
      <c r="M6967" s="5" t="s">
        <v>5</v>
      </c>
      <c r="N6967" s="5" t="s">
        <v>7897</v>
      </c>
      <c r="O6967" s="18">
        <v>44558</v>
      </c>
      <c r="P6967" s="5" t="s">
        <v>7</v>
      </c>
      <c r="Q6967" s="19">
        <v>26148.19</v>
      </c>
      <c r="R6967" s="19">
        <v>0</v>
      </c>
      <c r="S6967" s="19">
        <v>26148.19</v>
      </c>
      <c r="T6967" s="19">
        <v>0</v>
      </c>
    </row>
    <row r="6968" spans="1:20" outlineLevel="3" x14ac:dyDescent="0.35">
      <c r="H6968" s="1" t="s">
        <v>11125</v>
      </c>
      <c r="O6968" s="18"/>
      <c r="Q6968" s="19">
        <f>SUBTOTAL(9,Q6966:Q6967)</f>
        <v>45043.96</v>
      </c>
      <c r="R6968" s="19">
        <f>SUBTOTAL(9,R6966:R6967)</f>
        <v>0</v>
      </c>
      <c r="S6968" s="19">
        <f>SUBTOTAL(9,S6966:S6967)</f>
        <v>45043.96</v>
      </c>
      <c r="T6968" s="19">
        <f>SUBTOTAL(9,T6966:T6967)</f>
        <v>0</v>
      </c>
    </row>
    <row r="6969" spans="1:20" outlineLevel="2" x14ac:dyDescent="0.35">
      <c r="C6969" s="11" t="s">
        <v>10618</v>
      </c>
      <c r="O6969" s="18"/>
      <c r="Q6969" s="19">
        <f>SUBTOTAL(9,Q6966:Q6967)</f>
        <v>45043.96</v>
      </c>
      <c r="R6969" s="19">
        <f>SUBTOTAL(9,R6966:R6967)</f>
        <v>0</v>
      </c>
      <c r="S6969" s="19">
        <f>SUBTOTAL(9,S6966:S6967)</f>
        <v>45043.96</v>
      </c>
      <c r="T6969" s="19">
        <f>SUBTOTAL(9,T6966:T6967)</f>
        <v>0</v>
      </c>
    </row>
    <row r="6970" spans="1:20" outlineLevel="4" x14ac:dyDescent="0.35">
      <c r="A6970" s="9" t="s">
        <v>1129</v>
      </c>
      <c r="B6970" s="9" t="s">
        <v>1130</v>
      </c>
      <c r="C6970" s="12" t="s">
        <v>7898</v>
      </c>
      <c r="D6970" s="5" t="s">
        <v>7899</v>
      </c>
      <c r="E6970" s="9" t="s">
        <v>7899</v>
      </c>
      <c r="F6970" s="5" t="s">
        <v>4</v>
      </c>
      <c r="G6970" s="5" t="s">
        <v>1133</v>
      </c>
      <c r="H6970" s="5" t="s">
        <v>1135</v>
      </c>
      <c r="I6970" s="4" t="s">
        <v>1136</v>
      </c>
      <c r="J6970" s="5" t="s">
        <v>4</v>
      </c>
      <c r="K6970" s="5" t="s">
        <v>4</v>
      </c>
      <c r="L6970" s="5" t="s">
        <v>4</v>
      </c>
      <c r="M6970" s="5" t="s">
        <v>5</v>
      </c>
      <c r="N6970" s="5" t="s">
        <v>7900</v>
      </c>
      <c r="O6970" s="18">
        <v>44467</v>
      </c>
      <c r="P6970" s="5" t="s">
        <v>7</v>
      </c>
      <c r="Q6970" s="19">
        <v>115260.08</v>
      </c>
      <c r="R6970" s="19">
        <v>0</v>
      </c>
      <c r="S6970" s="19">
        <v>115260.08</v>
      </c>
      <c r="T6970" s="19">
        <v>0</v>
      </c>
    </row>
    <row r="6971" spans="1:20" outlineLevel="4" x14ac:dyDescent="0.35">
      <c r="A6971" s="9" t="s">
        <v>1129</v>
      </c>
      <c r="B6971" s="9" t="s">
        <v>1130</v>
      </c>
      <c r="C6971" s="12" t="s">
        <v>7898</v>
      </c>
      <c r="D6971" s="5" t="s">
        <v>7899</v>
      </c>
      <c r="E6971" s="9" t="s">
        <v>7899</v>
      </c>
      <c r="F6971" s="5" t="s">
        <v>4</v>
      </c>
      <c r="G6971" s="5" t="s">
        <v>1133</v>
      </c>
      <c r="H6971" s="5" t="s">
        <v>1135</v>
      </c>
      <c r="I6971" s="4" t="s">
        <v>1136</v>
      </c>
      <c r="J6971" s="5" t="s">
        <v>4</v>
      </c>
      <c r="K6971" s="5" t="s">
        <v>4</v>
      </c>
      <c r="L6971" s="5" t="s">
        <v>4</v>
      </c>
      <c r="M6971" s="5" t="s">
        <v>5</v>
      </c>
      <c r="N6971" s="5" t="s">
        <v>7901</v>
      </c>
      <c r="O6971" s="18">
        <v>44558</v>
      </c>
      <c r="P6971" s="5" t="s">
        <v>7</v>
      </c>
      <c r="Q6971" s="19">
        <v>158507.04999999999</v>
      </c>
      <c r="R6971" s="19">
        <v>0</v>
      </c>
      <c r="S6971" s="19">
        <v>158507.04999999999</v>
      </c>
      <c r="T6971" s="19">
        <v>0</v>
      </c>
    </row>
    <row r="6972" spans="1:20" outlineLevel="3" x14ac:dyDescent="0.35">
      <c r="H6972" s="1" t="s">
        <v>11125</v>
      </c>
      <c r="O6972" s="18"/>
      <c r="Q6972" s="19">
        <f>SUBTOTAL(9,Q6970:Q6971)</f>
        <v>273767.13</v>
      </c>
      <c r="R6972" s="19">
        <f>SUBTOTAL(9,R6970:R6971)</f>
        <v>0</v>
      </c>
      <c r="S6972" s="19">
        <f>SUBTOTAL(9,S6970:S6971)</f>
        <v>273767.13</v>
      </c>
      <c r="T6972" s="19">
        <f>SUBTOTAL(9,T6970:T6971)</f>
        <v>0</v>
      </c>
    </row>
    <row r="6973" spans="1:20" ht="29" outlineLevel="4" x14ac:dyDescent="0.35">
      <c r="A6973" s="9" t="s">
        <v>97</v>
      </c>
      <c r="B6973" s="9" t="s">
        <v>98</v>
      </c>
      <c r="C6973" s="12" t="s">
        <v>7898</v>
      </c>
      <c r="D6973" s="5" t="s">
        <v>7902</v>
      </c>
      <c r="E6973" s="9" t="s">
        <v>7902</v>
      </c>
      <c r="F6973" s="5" t="s">
        <v>12484</v>
      </c>
      <c r="G6973" s="5" t="s">
        <v>4</v>
      </c>
      <c r="H6973" s="5" t="s">
        <v>7905</v>
      </c>
      <c r="I6973" s="4" t="s">
        <v>7906</v>
      </c>
      <c r="J6973" s="5" t="s">
        <v>7903</v>
      </c>
      <c r="K6973" s="5" t="s">
        <v>4</v>
      </c>
      <c r="L6973" s="5" t="s">
        <v>4</v>
      </c>
      <c r="M6973" s="5" t="s">
        <v>5</v>
      </c>
      <c r="N6973" s="5" t="s">
        <v>7904</v>
      </c>
      <c r="O6973" s="18">
        <v>44397</v>
      </c>
      <c r="P6973" s="5" t="s">
        <v>7</v>
      </c>
      <c r="Q6973" s="19">
        <v>4415.79</v>
      </c>
      <c r="R6973" s="19">
        <v>4415.79</v>
      </c>
      <c r="S6973" s="19">
        <v>0</v>
      </c>
      <c r="T6973" s="19">
        <v>0</v>
      </c>
    </row>
    <row r="6974" spans="1:20" outlineLevel="3" x14ac:dyDescent="0.35">
      <c r="H6974" s="1" t="s">
        <v>12109</v>
      </c>
      <c r="O6974" s="18"/>
      <c r="Q6974" s="19">
        <f>SUBTOTAL(9,Q6973:Q6973)</f>
        <v>4415.79</v>
      </c>
      <c r="R6974" s="19">
        <f>SUBTOTAL(9,R6973:R6973)</f>
        <v>4415.79</v>
      </c>
      <c r="S6974" s="19">
        <f>SUBTOTAL(9,S6973:S6973)</f>
        <v>0</v>
      </c>
      <c r="T6974" s="19">
        <f>SUBTOTAL(9,T6973:T6973)</f>
        <v>0</v>
      </c>
    </row>
    <row r="6975" spans="1:20" outlineLevel="2" x14ac:dyDescent="0.35">
      <c r="C6975" s="11" t="s">
        <v>10619</v>
      </c>
      <c r="O6975" s="18"/>
      <c r="Q6975" s="19">
        <f>SUBTOTAL(9,Q6970:Q6973)</f>
        <v>278182.92</v>
      </c>
      <c r="R6975" s="19">
        <f>SUBTOTAL(9,R6970:R6973)</f>
        <v>4415.79</v>
      </c>
      <c r="S6975" s="19">
        <f>SUBTOTAL(9,S6970:S6973)</f>
        <v>273767.13</v>
      </c>
      <c r="T6975" s="19">
        <f>SUBTOTAL(9,T6970:T6973)</f>
        <v>0</v>
      </c>
    </row>
    <row r="6976" spans="1:20" outlineLevel="4" x14ac:dyDescent="0.35">
      <c r="A6976" s="9" t="s">
        <v>1129</v>
      </c>
      <c r="B6976" s="9" t="s">
        <v>1130</v>
      </c>
      <c r="C6976" s="12" t="s">
        <v>7907</v>
      </c>
      <c r="D6976" s="5" t="s">
        <v>7908</v>
      </c>
      <c r="E6976" s="9" t="s">
        <v>7908</v>
      </c>
      <c r="F6976" s="5" t="s">
        <v>4</v>
      </c>
      <c r="G6976" s="5" t="s">
        <v>1133</v>
      </c>
      <c r="H6976" s="5" t="s">
        <v>1135</v>
      </c>
      <c r="I6976" s="4" t="s">
        <v>1136</v>
      </c>
      <c r="J6976" s="5" t="s">
        <v>4</v>
      </c>
      <c r="K6976" s="5" t="s">
        <v>4</v>
      </c>
      <c r="L6976" s="5" t="s">
        <v>4</v>
      </c>
      <c r="M6976" s="5" t="s">
        <v>5</v>
      </c>
      <c r="N6976" s="5" t="s">
        <v>7909</v>
      </c>
      <c r="O6976" s="18">
        <v>44467</v>
      </c>
      <c r="P6976" s="5" t="s">
        <v>7</v>
      </c>
      <c r="Q6976" s="19">
        <v>6197.19</v>
      </c>
      <c r="R6976" s="19">
        <v>0</v>
      </c>
      <c r="S6976" s="19">
        <v>6197.19</v>
      </c>
      <c r="T6976" s="19">
        <v>0</v>
      </c>
    </row>
    <row r="6977" spans="1:20" outlineLevel="4" x14ac:dyDescent="0.35">
      <c r="A6977" s="9" t="s">
        <v>1129</v>
      </c>
      <c r="B6977" s="9" t="s">
        <v>1130</v>
      </c>
      <c r="C6977" s="12" t="s">
        <v>7907</v>
      </c>
      <c r="D6977" s="5" t="s">
        <v>7908</v>
      </c>
      <c r="E6977" s="9" t="s">
        <v>7908</v>
      </c>
      <c r="F6977" s="5" t="s">
        <v>4</v>
      </c>
      <c r="G6977" s="5" t="s">
        <v>1133</v>
      </c>
      <c r="H6977" s="5" t="s">
        <v>1135</v>
      </c>
      <c r="I6977" s="4" t="s">
        <v>1136</v>
      </c>
      <c r="J6977" s="5" t="s">
        <v>4</v>
      </c>
      <c r="K6977" s="5" t="s">
        <v>4</v>
      </c>
      <c r="L6977" s="5" t="s">
        <v>4</v>
      </c>
      <c r="M6977" s="5" t="s">
        <v>5</v>
      </c>
      <c r="N6977" s="5" t="s">
        <v>7910</v>
      </c>
      <c r="O6977" s="18">
        <v>44558</v>
      </c>
      <c r="P6977" s="5" t="s">
        <v>7</v>
      </c>
      <c r="Q6977" s="19">
        <v>8053.71</v>
      </c>
      <c r="R6977" s="19">
        <v>0</v>
      </c>
      <c r="S6977" s="19">
        <v>8053.71</v>
      </c>
      <c r="T6977" s="19">
        <v>0</v>
      </c>
    </row>
    <row r="6978" spans="1:20" outlineLevel="3" x14ac:dyDescent="0.35">
      <c r="H6978" s="1" t="s">
        <v>11125</v>
      </c>
      <c r="O6978" s="18"/>
      <c r="Q6978" s="19">
        <f>SUBTOTAL(9,Q6976:Q6977)</f>
        <v>14250.9</v>
      </c>
      <c r="R6978" s="19">
        <f>SUBTOTAL(9,R6976:R6977)</f>
        <v>0</v>
      </c>
      <c r="S6978" s="19">
        <f>SUBTOTAL(9,S6976:S6977)</f>
        <v>14250.9</v>
      </c>
      <c r="T6978" s="19">
        <f>SUBTOTAL(9,T6976:T6977)</f>
        <v>0</v>
      </c>
    </row>
    <row r="6979" spans="1:20" outlineLevel="2" x14ac:dyDescent="0.35">
      <c r="C6979" s="11" t="s">
        <v>10620</v>
      </c>
      <c r="O6979" s="18"/>
      <c r="Q6979" s="19">
        <f>SUBTOTAL(9,Q6976:Q6977)</f>
        <v>14250.9</v>
      </c>
      <c r="R6979" s="19">
        <f>SUBTOTAL(9,R6976:R6977)</f>
        <v>0</v>
      </c>
      <c r="S6979" s="19">
        <f>SUBTOTAL(9,S6976:S6977)</f>
        <v>14250.9</v>
      </c>
      <c r="T6979" s="19">
        <f>SUBTOTAL(9,T6976:T6977)</f>
        <v>0</v>
      </c>
    </row>
    <row r="6980" spans="1:20" outlineLevel="4" x14ac:dyDescent="0.35">
      <c r="A6980" s="9" t="s">
        <v>1129</v>
      </c>
      <c r="B6980" s="9" t="s">
        <v>1130</v>
      </c>
      <c r="C6980" s="12" t="s">
        <v>7911</v>
      </c>
      <c r="D6980" s="5" t="s">
        <v>7912</v>
      </c>
      <c r="E6980" s="9" t="s">
        <v>7912</v>
      </c>
      <c r="F6980" s="5" t="s">
        <v>4</v>
      </c>
      <c r="G6980" s="5" t="s">
        <v>1133</v>
      </c>
      <c r="H6980" s="5" t="s">
        <v>1135</v>
      </c>
      <c r="I6980" s="4" t="s">
        <v>1136</v>
      </c>
      <c r="J6980" s="5" t="s">
        <v>4</v>
      </c>
      <c r="K6980" s="5" t="s">
        <v>4</v>
      </c>
      <c r="L6980" s="5" t="s">
        <v>4</v>
      </c>
      <c r="M6980" s="5" t="s">
        <v>5</v>
      </c>
      <c r="N6980" s="5" t="s">
        <v>7913</v>
      </c>
      <c r="O6980" s="18">
        <v>44467</v>
      </c>
      <c r="P6980" s="5" t="s">
        <v>7</v>
      </c>
      <c r="Q6980" s="19">
        <v>11659.5</v>
      </c>
      <c r="R6980" s="19">
        <v>0</v>
      </c>
      <c r="S6980" s="19">
        <v>11659.5</v>
      </c>
      <c r="T6980" s="19">
        <v>0</v>
      </c>
    </row>
    <row r="6981" spans="1:20" outlineLevel="4" x14ac:dyDescent="0.35">
      <c r="A6981" s="9" t="s">
        <v>1129</v>
      </c>
      <c r="B6981" s="9" t="s">
        <v>1130</v>
      </c>
      <c r="C6981" s="12" t="s">
        <v>7911</v>
      </c>
      <c r="D6981" s="5" t="s">
        <v>7912</v>
      </c>
      <c r="E6981" s="9" t="s">
        <v>7912</v>
      </c>
      <c r="F6981" s="5" t="s">
        <v>4</v>
      </c>
      <c r="G6981" s="5" t="s">
        <v>1133</v>
      </c>
      <c r="H6981" s="5" t="s">
        <v>1135</v>
      </c>
      <c r="I6981" s="4" t="s">
        <v>1136</v>
      </c>
      <c r="J6981" s="5" t="s">
        <v>4</v>
      </c>
      <c r="K6981" s="5" t="s">
        <v>4</v>
      </c>
      <c r="L6981" s="5" t="s">
        <v>4</v>
      </c>
      <c r="M6981" s="5" t="s">
        <v>5</v>
      </c>
      <c r="N6981" s="5" t="s">
        <v>7914</v>
      </c>
      <c r="O6981" s="18">
        <v>44558</v>
      </c>
      <c r="P6981" s="5" t="s">
        <v>7</v>
      </c>
      <c r="Q6981" s="19">
        <v>14992.73</v>
      </c>
      <c r="R6981" s="19">
        <v>0</v>
      </c>
      <c r="S6981" s="19">
        <v>14992.73</v>
      </c>
      <c r="T6981" s="19">
        <v>0</v>
      </c>
    </row>
    <row r="6982" spans="1:20" outlineLevel="3" x14ac:dyDescent="0.35">
      <c r="H6982" s="1" t="s">
        <v>11125</v>
      </c>
      <c r="O6982" s="18"/>
      <c r="Q6982" s="19">
        <f>SUBTOTAL(9,Q6980:Q6981)</f>
        <v>26652.23</v>
      </c>
      <c r="R6982" s="19">
        <f>SUBTOTAL(9,R6980:R6981)</f>
        <v>0</v>
      </c>
      <c r="S6982" s="19">
        <f>SUBTOTAL(9,S6980:S6981)</f>
        <v>26652.23</v>
      </c>
      <c r="T6982" s="19">
        <f>SUBTOTAL(9,T6980:T6981)</f>
        <v>0</v>
      </c>
    </row>
    <row r="6983" spans="1:20" outlineLevel="2" x14ac:dyDescent="0.35">
      <c r="C6983" s="11" t="s">
        <v>10621</v>
      </c>
      <c r="O6983" s="18"/>
      <c r="Q6983" s="19">
        <f>SUBTOTAL(9,Q6980:Q6981)</f>
        <v>26652.23</v>
      </c>
      <c r="R6983" s="19">
        <f>SUBTOTAL(9,R6980:R6981)</f>
        <v>0</v>
      </c>
      <c r="S6983" s="19">
        <f>SUBTOTAL(9,S6980:S6981)</f>
        <v>26652.23</v>
      </c>
      <c r="T6983" s="19">
        <f>SUBTOTAL(9,T6980:T6981)</f>
        <v>0</v>
      </c>
    </row>
    <row r="6984" spans="1:20" outlineLevel="4" x14ac:dyDescent="0.35">
      <c r="A6984" s="9" t="s">
        <v>1129</v>
      </c>
      <c r="B6984" s="9" t="s">
        <v>1130</v>
      </c>
      <c r="C6984" s="12" t="s">
        <v>7915</v>
      </c>
      <c r="D6984" s="5" t="s">
        <v>7916</v>
      </c>
      <c r="E6984" s="9" t="s">
        <v>7916</v>
      </c>
      <c r="F6984" s="5" t="s">
        <v>4</v>
      </c>
      <c r="G6984" s="5" t="s">
        <v>1133</v>
      </c>
      <c r="H6984" s="5" t="s">
        <v>1135</v>
      </c>
      <c r="I6984" s="4" t="s">
        <v>1136</v>
      </c>
      <c r="J6984" s="5" t="s">
        <v>4</v>
      </c>
      <c r="K6984" s="5" t="s">
        <v>4</v>
      </c>
      <c r="L6984" s="5" t="s">
        <v>4</v>
      </c>
      <c r="M6984" s="5" t="s">
        <v>5</v>
      </c>
      <c r="N6984" s="5" t="s">
        <v>7917</v>
      </c>
      <c r="O6984" s="18">
        <v>44467</v>
      </c>
      <c r="P6984" s="5" t="s">
        <v>7</v>
      </c>
      <c r="Q6984" s="19">
        <v>18958.099999999999</v>
      </c>
      <c r="R6984" s="19">
        <v>0</v>
      </c>
      <c r="S6984" s="19">
        <v>18958.099999999999</v>
      </c>
      <c r="T6984" s="19">
        <v>0</v>
      </c>
    </row>
    <row r="6985" spans="1:20" outlineLevel="4" x14ac:dyDescent="0.35">
      <c r="A6985" s="9" t="s">
        <v>1129</v>
      </c>
      <c r="B6985" s="9" t="s">
        <v>1130</v>
      </c>
      <c r="C6985" s="12" t="s">
        <v>7915</v>
      </c>
      <c r="D6985" s="5" t="s">
        <v>7916</v>
      </c>
      <c r="E6985" s="9" t="s">
        <v>7916</v>
      </c>
      <c r="F6985" s="5" t="s">
        <v>4</v>
      </c>
      <c r="G6985" s="5" t="s">
        <v>1133</v>
      </c>
      <c r="H6985" s="5" t="s">
        <v>1135</v>
      </c>
      <c r="I6985" s="4" t="s">
        <v>1136</v>
      </c>
      <c r="J6985" s="5" t="s">
        <v>4</v>
      </c>
      <c r="K6985" s="5" t="s">
        <v>4</v>
      </c>
      <c r="L6985" s="5" t="s">
        <v>4</v>
      </c>
      <c r="M6985" s="5" t="s">
        <v>5</v>
      </c>
      <c r="N6985" s="5" t="s">
        <v>7918</v>
      </c>
      <c r="O6985" s="18">
        <v>44558</v>
      </c>
      <c r="P6985" s="5" t="s">
        <v>7</v>
      </c>
      <c r="Q6985" s="19">
        <v>24841.23</v>
      </c>
      <c r="R6985" s="19">
        <v>0</v>
      </c>
      <c r="S6985" s="19">
        <v>24841.23</v>
      </c>
      <c r="T6985" s="19">
        <v>0</v>
      </c>
    </row>
    <row r="6986" spans="1:20" outlineLevel="3" x14ac:dyDescent="0.35">
      <c r="H6986" s="1" t="s">
        <v>11125</v>
      </c>
      <c r="O6986" s="18"/>
      <c r="Q6986" s="19">
        <f>SUBTOTAL(9,Q6984:Q6985)</f>
        <v>43799.33</v>
      </c>
      <c r="R6986" s="19">
        <f>SUBTOTAL(9,R6984:R6985)</f>
        <v>0</v>
      </c>
      <c r="S6986" s="19">
        <f>SUBTOTAL(9,S6984:S6985)</f>
        <v>43799.33</v>
      </c>
      <c r="T6986" s="19">
        <f>SUBTOTAL(9,T6984:T6985)</f>
        <v>0</v>
      </c>
    </row>
    <row r="6987" spans="1:20" outlineLevel="2" x14ac:dyDescent="0.35">
      <c r="C6987" s="11" t="s">
        <v>10622</v>
      </c>
      <c r="O6987" s="18"/>
      <c r="Q6987" s="19">
        <f>SUBTOTAL(9,Q6984:Q6985)</f>
        <v>43799.33</v>
      </c>
      <c r="R6987" s="19">
        <f>SUBTOTAL(9,R6984:R6985)</f>
        <v>0</v>
      </c>
      <c r="S6987" s="19">
        <f>SUBTOTAL(9,S6984:S6985)</f>
        <v>43799.33</v>
      </c>
      <c r="T6987" s="19">
        <f>SUBTOTAL(9,T6984:T6985)</f>
        <v>0</v>
      </c>
    </row>
    <row r="6988" spans="1:20" outlineLevel="4" x14ac:dyDescent="0.35">
      <c r="A6988" s="9" t="s">
        <v>1129</v>
      </c>
      <c r="B6988" s="9" t="s">
        <v>1130</v>
      </c>
      <c r="C6988" s="12" t="s">
        <v>7919</v>
      </c>
      <c r="D6988" s="5" t="s">
        <v>7920</v>
      </c>
      <c r="E6988" s="9" t="s">
        <v>7920</v>
      </c>
      <c r="F6988" s="5" t="s">
        <v>4</v>
      </c>
      <c r="G6988" s="5" t="s">
        <v>1133</v>
      </c>
      <c r="H6988" s="5" t="s">
        <v>1135</v>
      </c>
      <c r="I6988" s="4" t="s">
        <v>1136</v>
      </c>
      <c r="J6988" s="5" t="s">
        <v>4</v>
      </c>
      <c r="K6988" s="5" t="s">
        <v>4</v>
      </c>
      <c r="L6988" s="5" t="s">
        <v>4</v>
      </c>
      <c r="M6988" s="5" t="s">
        <v>5</v>
      </c>
      <c r="N6988" s="5" t="s">
        <v>7921</v>
      </c>
      <c r="O6988" s="18">
        <v>44467</v>
      </c>
      <c r="P6988" s="5" t="s">
        <v>7</v>
      </c>
      <c r="Q6988" s="19">
        <v>49496.73</v>
      </c>
      <c r="R6988" s="19">
        <v>0</v>
      </c>
      <c r="S6988" s="19">
        <v>49496.73</v>
      </c>
      <c r="T6988" s="19">
        <v>0</v>
      </c>
    </row>
    <row r="6989" spans="1:20" outlineLevel="4" x14ac:dyDescent="0.35">
      <c r="A6989" s="9" t="s">
        <v>1129</v>
      </c>
      <c r="B6989" s="9" t="s">
        <v>1130</v>
      </c>
      <c r="C6989" s="12" t="s">
        <v>7919</v>
      </c>
      <c r="D6989" s="5" t="s">
        <v>7920</v>
      </c>
      <c r="E6989" s="9" t="s">
        <v>7920</v>
      </c>
      <c r="F6989" s="5" t="s">
        <v>4</v>
      </c>
      <c r="G6989" s="5" t="s">
        <v>1133</v>
      </c>
      <c r="H6989" s="5" t="s">
        <v>1135</v>
      </c>
      <c r="I6989" s="4" t="s">
        <v>1136</v>
      </c>
      <c r="J6989" s="5" t="s">
        <v>4</v>
      </c>
      <c r="K6989" s="5" t="s">
        <v>4</v>
      </c>
      <c r="L6989" s="5" t="s">
        <v>4</v>
      </c>
      <c r="M6989" s="5" t="s">
        <v>5</v>
      </c>
      <c r="N6989" s="5" t="s">
        <v>7922</v>
      </c>
      <c r="O6989" s="18">
        <v>44558</v>
      </c>
      <c r="P6989" s="5" t="s">
        <v>7</v>
      </c>
      <c r="Q6989" s="19">
        <v>68104.789999999994</v>
      </c>
      <c r="R6989" s="19">
        <v>0</v>
      </c>
      <c r="S6989" s="19">
        <v>68104.789999999994</v>
      </c>
      <c r="T6989" s="19">
        <v>0</v>
      </c>
    </row>
    <row r="6990" spans="1:20" outlineLevel="3" x14ac:dyDescent="0.35">
      <c r="H6990" s="1" t="s">
        <v>11125</v>
      </c>
      <c r="O6990" s="18"/>
      <c r="Q6990" s="19">
        <f>SUBTOTAL(9,Q6988:Q6989)</f>
        <v>117601.51999999999</v>
      </c>
      <c r="R6990" s="19">
        <f>SUBTOTAL(9,R6988:R6989)</f>
        <v>0</v>
      </c>
      <c r="S6990" s="19">
        <f>SUBTOTAL(9,S6988:S6989)</f>
        <v>117601.51999999999</v>
      </c>
      <c r="T6990" s="19">
        <f>SUBTOTAL(9,T6988:T6989)</f>
        <v>0</v>
      </c>
    </row>
    <row r="6991" spans="1:20" outlineLevel="2" x14ac:dyDescent="0.35">
      <c r="C6991" s="11" t="s">
        <v>10623</v>
      </c>
      <c r="O6991" s="18"/>
      <c r="Q6991" s="19">
        <f>SUBTOTAL(9,Q6988:Q6989)</f>
        <v>117601.51999999999</v>
      </c>
      <c r="R6991" s="19">
        <f>SUBTOTAL(9,R6988:R6989)</f>
        <v>0</v>
      </c>
      <c r="S6991" s="19">
        <f>SUBTOTAL(9,S6988:S6989)</f>
        <v>117601.51999999999</v>
      </c>
      <c r="T6991" s="19">
        <f>SUBTOTAL(9,T6988:T6989)</f>
        <v>0</v>
      </c>
    </row>
    <row r="6992" spans="1:20" outlineLevel="4" x14ac:dyDescent="0.35">
      <c r="A6992" s="9" t="s">
        <v>1129</v>
      </c>
      <c r="B6992" s="9" t="s">
        <v>1130</v>
      </c>
      <c r="C6992" s="12" t="s">
        <v>7923</v>
      </c>
      <c r="D6992" s="5" t="s">
        <v>7924</v>
      </c>
      <c r="E6992" s="9" t="s">
        <v>7924</v>
      </c>
      <c r="F6992" s="5" t="s">
        <v>4</v>
      </c>
      <c r="G6992" s="5" t="s">
        <v>1133</v>
      </c>
      <c r="H6992" s="5" t="s">
        <v>1135</v>
      </c>
      <c r="I6992" s="4" t="s">
        <v>1136</v>
      </c>
      <c r="J6992" s="5" t="s">
        <v>4</v>
      </c>
      <c r="K6992" s="5" t="s">
        <v>4</v>
      </c>
      <c r="L6992" s="5" t="s">
        <v>4</v>
      </c>
      <c r="M6992" s="5" t="s">
        <v>5</v>
      </c>
      <c r="N6992" s="5" t="s">
        <v>7925</v>
      </c>
      <c r="O6992" s="18">
        <v>44467</v>
      </c>
      <c r="P6992" s="5" t="s">
        <v>7</v>
      </c>
      <c r="Q6992" s="19">
        <v>494698.62</v>
      </c>
      <c r="R6992" s="19">
        <v>0</v>
      </c>
      <c r="S6992" s="19">
        <v>494698.62</v>
      </c>
      <c r="T6992" s="19">
        <v>0</v>
      </c>
    </row>
    <row r="6993" spans="1:20" outlineLevel="4" x14ac:dyDescent="0.35">
      <c r="A6993" s="9" t="s">
        <v>1129</v>
      </c>
      <c r="B6993" s="9" t="s">
        <v>1130</v>
      </c>
      <c r="C6993" s="12" t="s">
        <v>7923</v>
      </c>
      <c r="D6993" s="5" t="s">
        <v>7924</v>
      </c>
      <c r="E6993" s="9" t="s">
        <v>7924</v>
      </c>
      <c r="F6993" s="5" t="s">
        <v>4</v>
      </c>
      <c r="G6993" s="5" t="s">
        <v>1133</v>
      </c>
      <c r="H6993" s="5" t="s">
        <v>1135</v>
      </c>
      <c r="I6993" s="4" t="s">
        <v>1136</v>
      </c>
      <c r="J6993" s="5" t="s">
        <v>4</v>
      </c>
      <c r="K6993" s="5" t="s">
        <v>4</v>
      </c>
      <c r="L6993" s="5" t="s">
        <v>4</v>
      </c>
      <c r="M6993" s="5" t="s">
        <v>5</v>
      </c>
      <c r="N6993" s="5" t="s">
        <v>7926</v>
      </c>
      <c r="O6993" s="18">
        <v>44558</v>
      </c>
      <c r="P6993" s="5" t="s">
        <v>7</v>
      </c>
      <c r="Q6993" s="19">
        <v>680611.23</v>
      </c>
      <c r="R6993" s="19">
        <v>0</v>
      </c>
      <c r="S6993" s="19">
        <v>680611.23</v>
      </c>
      <c r="T6993" s="19">
        <v>0</v>
      </c>
    </row>
    <row r="6994" spans="1:20" outlineLevel="3" x14ac:dyDescent="0.35">
      <c r="H6994" s="1" t="s">
        <v>11125</v>
      </c>
      <c r="O6994" s="18"/>
      <c r="Q6994" s="19">
        <f>SUBTOTAL(9,Q6992:Q6993)</f>
        <v>1175309.8500000001</v>
      </c>
      <c r="R6994" s="19">
        <f>SUBTOTAL(9,R6992:R6993)</f>
        <v>0</v>
      </c>
      <c r="S6994" s="19">
        <f>SUBTOTAL(9,S6992:S6993)</f>
        <v>1175309.8500000001</v>
      </c>
      <c r="T6994" s="19">
        <f>SUBTOTAL(9,T6992:T6993)</f>
        <v>0</v>
      </c>
    </row>
    <row r="6995" spans="1:20" ht="29" outlineLevel="4" x14ac:dyDescent="0.35">
      <c r="A6995" s="9" t="s">
        <v>97</v>
      </c>
      <c r="B6995" s="9" t="s">
        <v>98</v>
      </c>
      <c r="C6995" s="12" t="s">
        <v>7923</v>
      </c>
      <c r="D6995" s="5" t="s">
        <v>7927</v>
      </c>
      <c r="E6995" s="9" t="s">
        <v>7927</v>
      </c>
      <c r="F6995" s="5" t="s">
        <v>12484</v>
      </c>
      <c r="G6995" s="5" t="s">
        <v>4</v>
      </c>
      <c r="H6995" s="5" t="s">
        <v>7930</v>
      </c>
      <c r="I6995" s="4" t="s">
        <v>12718</v>
      </c>
      <c r="J6995" s="5" t="s">
        <v>4</v>
      </c>
      <c r="K6995" s="5" t="s">
        <v>4</v>
      </c>
      <c r="L6995" s="5" t="s">
        <v>4</v>
      </c>
      <c r="M6995" s="5" t="s">
        <v>5</v>
      </c>
      <c r="N6995" s="5" t="s">
        <v>7928</v>
      </c>
      <c r="O6995" s="18">
        <v>44532</v>
      </c>
      <c r="P6995" s="5" t="s">
        <v>7929</v>
      </c>
      <c r="Q6995" s="19">
        <v>514481.88</v>
      </c>
      <c r="R6995" s="19">
        <v>514481.88</v>
      </c>
      <c r="S6995" s="19">
        <v>0</v>
      </c>
      <c r="T6995" s="19">
        <v>0</v>
      </c>
    </row>
    <row r="6996" spans="1:20" ht="29" outlineLevel="4" x14ac:dyDescent="0.35">
      <c r="A6996" s="9" t="s">
        <v>97</v>
      </c>
      <c r="B6996" s="9" t="s">
        <v>98</v>
      </c>
      <c r="C6996" s="12" t="s">
        <v>7923</v>
      </c>
      <c r="D6996" s="5" t="s">
        <v>7927</v>
      </c>
      <c r="E6996" s="9" t="s">
        <v>7927</v>
      </c>
      <c r="F6996" s="5" t="s">
        <v>12484</v>
      </c>
      <c r="G6996" s="5" t="s">
        <v>4</v>
      </c>
      <c r="H6996" s="5" t="s">
        <v>7930</v>
      </c>
      <c r="I6996" s="4" t="s">
        <v>12718</v>
      </c>
      <c r="J6996" s="5" t="s">
        <v>4</v>
      </c>
      <c r="K6996" s="5" t="s">
        <v>4</v>
      </c>
      <c r="L6996" s="5" t="s">
        <v>4</v>
      </c>
      <c r="M6996" s="5" t="s">
        <v>5</v>
      </c>
      <c r="N6996" s="5" t="s">
        <v>7931</v>
      </c>
      <c r="O6996" s="18">
        <v>44539</v>
      </c>
      <c r="P6996" s="5" t="s">
        <v>7932</v>
      </c>
      <c r="Q6996" s="19">
        <v>107476.96</v>
      </c>
      <c r="R6996" s="19">
        <v>107476.96</v>
      </c>
      <c r="S6996" s="19">
        <v>0</v>
      </c>
      <c r="T6996" s="19">
        <v>0</v>
      </c>
    </row>
    <row r="6997" spans="1:20" ht="29" outlineLevel="4" x14ac:dyDescent="0.35">
      <c r="A6997" s="9" t="s">
        <v>97</v>
      </c>
      <c r="B6997" s="9" t="s">
        <v>98</v>
      </c>
      <c r="C6997" s="12" t="s">
        <v>7923</v>
      </c>
      <c r="D6997" s="5" t="s">
        <v>7927</v>
      </c>
      <c r="E6997" s="9" t="s">
        <v>7927</v>
      </c>
      <c r="F6997" s="5" t="s">
        <v>12484</v>
      </c>
      <c r="G6997" s="5" t="s">
        <v>4</v>
      </c>
      <c r="H6997" s="5" t="s">
        <v>7930</v>
      </c>
      <c r="I6997" s="4" t="s">
        <v>12718</v>
      </c>
      <c r="J6997" s="5" t="s">
        <v>4</v>
      </c>
      <c r="K6997" s="5" t="s">
        <v>4</v>
      </c>
      <c r="L6997" s="5" t="s">
        <v>4</v>
      </c>
      <c r="M6997" s="5" t="s">
        <v>5</v>
      </c>
      <c r="N6997" s="5" t="s">
        <v>7933</v>
      </c>
      <c r="O6997" s="18">
        <v>44592</v>
      </c>
      <c r="P6997" s="5" t="s">
        <v>7934</v>
      </c>
      <c r="Q6997" s="19">
        <v>306859.57</v>
      </c>
      <c r="R6997" s="19">
        <v>306859.57</v>
      </c>
      <c r="S6997" s="19">
        <v>0</v>
      </c>
      <c r="T6997" s="19">
        <v>0</v>
      </c>
    </row>
    <row r="6998" spans="1:20" outlineLevel="3" x14ac:dyDescent="0.35">
      <c r="H6998" s="1" t="s">
        <v>12110</v>
      </c>
      <c r="O6998" s="18"/>
      <c r="Q6998" s="19">
        <f>SUBTOTAL(9,Q6995:Q6997)</f>
        <v>928818.40999999992</v>
      </c>
      <c r="R6998" s="19">
        <f>SUBTOTAL(9,R6995:R6997)</f>
        <v>928818.40999999992</v>
      </c>
      <c r="S6998" s="19">
        <f>SUBTOTAL(9,S6995:S6997)</f>
        <v>0</v>
      </c>
      <c r="T6998" s="19">
        <f>SUBTOTAL(9,T6995:T6997)</f>
        <v>0</v>
      </c>
    </row>
    <row r="6999" spans="1:20" ht="29" outlineLevel="4" x14ac:dyDescent="0.35">
      <c r="A6999" s="9" t="s">
        <v>97</v>
      </c>
      <c r="B6999" s="9" t="s">
        <v>98</v>
      </c>
      <c r="C6999" s="12" t="s">
        <v>7923</v>
      </c>
      <c r="D6999" s="5" t="s">
        <v>7927</v>
      </c>
      <c r="E6999" s="9" t="s">
        <v>7927</v>
      </c>
      <c r="F6999" s="5" t="s">
        <v>12484</v>
      </c>
      <c r="G6999" s="5" t="s">
        <v>4</v>
      </c>
      <c r="H6999" s="5" t="s">
        <v>7937</v>
      </c>
      <c r="I6999" s="4" t="s">
        <v>7938</v>
      </c>
      <c r="J6999" s="5" t="s">
        <v>4</v>
      </c>
      <c r="K6999" s="5" t="s">
        <v>4</v>
      </c>
      <c r="L6999" s="5" t="s">
        <v>4</v>
      </c>
      <c r="M6999" s="5" t="s">
        <v>5</v>
      </c>
      <c r="N6999" s="5" t="s">
        <v>7935</v>
      </c>
      <c r="O6999" s="18">
        <v>44510</v>
      </c>
      <c r="P6999" s="5" t="s">
        <v>7936</v>
      </c>
      <c r="Q6999" s="19">
        <v>686.82</v>
      </c>
      <c r="R6999" s="19">
        <v>686.82</v>
      </c>
      <c r="S6999" s="19">
        <v>0</v>
      </c>
      <c r="T6999" s="19">
        <v>0</v>
      </c>
    </row>
    <row r="7000" spans="1:20" ht="29" outlineLevel="4" x14ac:dyDescent="0.35">
      <c r="A7000" s="9" t="s">
        <v>97</v>
      </c>
      <c r="B7000" s="9" t="s">
        <v>98</v>
      </c>
      <c r="C7000" s="12" t="s">
        <v>7923</v>
      </c>
      <c r="D7000" s="5" t="s">
        <v>7927</v>
      </c>
      <c r="E7000" s="9" t="s">
        <v>7927</v>
      </c>
      <c r="F7000" s="5" t="s">
        <v>12484</v>
      </c>
      <c r="G7000" s="5" t="s">
        <v>4</v>
      </c>
      <c r="H7000" s="5" t="s">
        <v>7937</v>
      </c>
      <c r="I7000" s="4" t="s">
        <v>7938</v>
      </c>
      <c r="J7000" s="5" t="s">
        <v>4</v>
      </c>
      <c r="K7000" s="5" t="s">
        <v>4</v>
      </c>
      <c r="L7000" s="5" t="s">
        <v>4</v>
      </c>
      <c r="M7000" s="5" t="s">
        <v>5</v>
      </c>
      <c r="N7000" s="5" t="s">
        <v>7939</v>
      </c>
      <c r="O7000" s="18">
        <v>44655</v>
      </c>
      <c r="P7000" s="5" t="s">
        <v>7940</v>
      </c>
      <c r="Q7000" s="19">
        <v>360.84</v>
      </c>
      <c r="R7000" s="19">
        <v>360.84</v>
      </c>
      <c r="S7000" s="19">
        <v>0</v>
      </c>
      <c r="T7000" s="19">
        <v>0</v>
      </c>
    </row>
    <row r="7001" spans="1:20" outlineLevel="3" x14ac:dyDescent="0.35">
      <c r="H7001" s="1" t="s">
        <v>12111</v>
      </c>
      <c r="O7001" s="18"/>
      <c r="Q7001" s="19">
        <f>SUBTOTAL(9,Q6999:Q7000)</f>
        <v>1047.6600000000001</v>
      </c>
      <c r="R7001" s="19">
        <f>SUBTOTAL(9,R6999:R7000)</f>
        <v>1047.6600000000001</v>
      </c>
      <c r="S7001" s="19">
        <f>SUBTOTAL(9,S6999:S7000)</f>
        <v>0</v>
      </c>
      <c r="T7001" s="19">
        <f>SUBTOTAL(9,T6999:T7000)</f>
        <v>0</v>
      </c>
    </row>
    <row r="7002" spans="1:20" ht="29" outlineLevel="4" x14ac:dyDescent="0.35">
      <c r="A7002" s="9" t="s">
        <v>97</v>
      </c>
      <c r="B7002" s="9" t="s">
        <v>98</v>
      </c>
      <c r="C7002" s="12" t="s">
        <v>7923</v>
      </c>
      <c r="D7002" s="5" t="s">
        <v>7927</v>
      </c>
      <c r="E7002" s="9" t="s">
        <v>7927</v>
      </c>
      <c r="F7002" s="5" t="s">
        <v>4</v>
      </c>
      <c r="G7002" s="5" t="s">
        <v>1006</v>
      </c>
      <c r="H7002" s="5" t="s">
        <v>7944</v>
      </c>
      <c r="I7002" s="4" t="s">
        <v>7945</v>
      </c>
      <c r="J7002" s="5" t="s">
        <v>7941</v>
      </c>
      <c r="K7002" s="5" t="s">
        <v>4</v>
      </c>
      <c r="L7002" s="5" t="s">
        <v>4</v>
      </c>
      <c r="M7002" s="5" t="s">
        <v>5</v>
      </c>
      <c r="N7002" s="5" t="s">
        <v>7942</v>
      </c>
      <c r="O7002" s="18">
        <v>44693</v>
      </c>
      <c r="P7002" s="5" t="s">
        <v>7943</v>
      </c>
      <c r="Q7002" s="19">
        <v>219913.15</v>
      </c>
      <c r="R7002" s="19">
        <v>0</v>
      </c>
      <c r="S7002" s="19">
        <v>219913.15</v>
      </c>
      <c r="T7002" s="19">
        <v>0</v>
      </c>
    </row>
    <row r="7003" spans="1:20" outlineLevel="3" x14ac:dyDescent="0.35">
      <c r="H7003" s="1" t="s">
        <v>12112</v>
      </c>
      <c r="O7003" s="18"/>
      <c r="Q7003" s="19">
        <f>SUBTOTAL(9,Q7002:Q7002)</f>
        <v>219913.15</v>
      </c>
      <c r="R7003" s="19">
        <f>SUBTOTAL(9,R7002:R7002)</f>
        <v>0</v>
      </c>
      <c r="S7003" s="19">
        <f>SUBTOTAL(9,S7002:S7002)</f>
        <v>219913.15</v>
      </c>
      <c r="T7003" s="19">
        <f>SUBTOTAL(9,T7002:T7002)</f>
        <v>0</v>
      </c>
    </row>
    <row r="7004" spans="1:20" outlineLevel="2" x14ac:dyDescent="0.35">
      <c r="C7004" s="11" t="s">
        <v>10624</v>
      </c>
      <c r="O7004" s="18"/>
      <c r="Q7004" s="19">
        <f>SUBTOTAL(9,Q6992:Q7002)</f>
        <v>2325089.0699999994</v>
      </c>
      <c r="R7004" s="19">
        <f>SUBTOTAL(9,R6992:R7002)</f>
        <v>929866.06999999983</v>
      </c>
      <c r="S7004" s="19">
        <f>SUBTOTAL(9,S6992:S7002)</f>
        <v>1395223</v>
      </c>
      <c r="T7004" s="19">
        <f>SUBTOTAL(9,T6992:T7002)</f>
        <v>0</v>
      </c>
    </row>
    <row r="7005" spans="1:20" outlineLevel="4" x14ac:dyDescent="0.35">
      <c r="A7005" s="9" t="s">
        <v>1129</v>
      </c>
      <c r="B7005" s="9" t="s">
        <v>1130</v>
      </c>
      <c r="C7005" s="12" t="s">
        <v>7946</v>
      </c>
      <c r="D7005" s="5" t="s">
        <v>7947</v>
      </c>
      <c r="E7005" s="9" t="s">
        <v>7947</v>
      </c>
      <c r="F7005" s="5" t="s">
        <v>4</v>
      </c>
      <c r="G7005" s="5" t="s">
        <v>1133</v>
      </c>
      <c r="H7005" s="5" t="s">
        <v>1135</v>
      </c>
      <c r="I7005" s="4" t="s">
        <v>1136</v>
      </c>
      <c r="J7005" s="5" t="s">
        <v>4</v>
      </c>
      <c r="K7005" s="5" t="s">
        <v>4</v>
      </c>
      <c r="L7005" s="5" t="s">
        <v>4</v>
      </c>
      <c r="M7005" s="5" t="s">
        <v>5</v>
      </c>
      <c r="N7005" s="5" t="s">
        <v>7948</v>
      </c>
      <c r="O7005" s="18">
        <v>44467</v>
      </c>
      <c r="P7005" s="5" t="s">
        <v>7</v>
      </c>
      <c r="Q7005" s="19">
        <v>6705.5</v>
      </c>
      <c r="R7005" s="19">
        <v>0</v>
      </c>
      <c r="S7005" s="19">
        <v>6705.5</v>
      </c>
      <c r="T7005" s="19">
        <v>0</v>
      </c>
    </row>
    <row r="7006" spans="1:20" outlineLevel="4" x14ac:dyDescent="0.35">
      <c r="A7006" s="9" t="s">
        <v>1129</v>
      </c>
      <c r="B7006" s="9" t="s">
        <v>1130</v>
      </c>
      <c r="C7006" s="12" t="s">
        <v>7946</v>
      </c>
      <c r="D7006" s="5" t="s">
        <v>7947</v>
      </c>
      <c r="E7006" s="9" t="s">
        <v>7947</v>
      </c>
      <c r="F7006" s="5" t="s">
        <v>4</v>
      </c>
      <c r="G7006" s="5" t="s">
        <v>1133</v>
      </c>
      <c r="H7006" s="5" t="s">
        <v>1135</v>
      </c>
      <c r="I7006" s="4" t="s">
        <v>1136</v>
      </c>
      <c r="J7006" s="5" t="s">
        <v>4</v>
      </c>
      <c r="K7006" s="5" t="s">
        <v>4</v>
      </c>
      <c r="L7006" s="5" t="s">
        <v>4</v>
      </c>
      <c r="M7006" s="5" t="s">
        <v>5</v>
      </c>
      <c r="N7006" s="5" t="s">
        <v>7949</v>
      </c>
      <c r="O7006" s="18">
        <v>44558</v>
      </c>
      <c r="P7006" s="5" t="s">
        <v>7</v>
      </c>
      <c r="Q7006" s="19">
        <v>8941.9</v>
      </c>
      <c r="R7006" s="19">
        <v>0</v>
      </c>
      <c r="S7006" s="19">
        <v>8941.9</v>
      </c>
      <c r="T7006" s="19">
        <v>0</v>
      </c>
    </row>
    <row r="7007" spans="1:20" outlineLevel="3" x14ac:dyDescent="0.35">
      <c r="H7007" s="1" t="s">
        <v>11125</v>
      </c>
      <c r="O7007" s="18"/>
      <c r="Q7007" s="19">
        <f>SUBTOTAL(9,Q7005:Q7006)</f>
        <v>15647.4</v>
      </c>
      <c r="R7007" s="19">
        <f>SUBTOTAL(9,R7005:R7006)</f>
        <v>0</v>
      </c>
      <c r="S7007" s="19">
        <f>SUBTOTAL(9,S7005:S7006)</f>
        <v>15647.4</v>
      </c>
      <c r="T7007" s="19">
        <f>SUBTOTAL(9,T7005:T7006)</f>
        <v>0</v>
      </c>
    </row>
    <row r="7008" spans="1:20" outlineLevel="2" x14ac:dyDescent="0.35">
      <c r="C7008" s="11" t="s">
        <v>10625</v>
      </c>
      <c r="O7008" s="18"/>
      <c r="Q7008" s="19">
        <f>SUBTOTAL(9,Q7005:Q7006)</f>
        <v>15647.4</v>
      </c>
      <c r="R7008" s="19">
        <f>SUBTOTAL(9,R7005:R7006)</f>
        <v>0</v>
      </c>
      <c r="S7008" s="19">
        <f>SUBTOTAL(9,S7005:S7006)</f>
        <v>15647.4</v>
      </c>
      <c r="T7008" s="19">
        <f>SUBTOTAL(9,T7005:T7006)</f>
        <v>0</v>
      </c>
    </row>
    <row r="7009" spans="1:20" outlineLevel="4" x14ac:dyDescent="0.35">
      <c r="A7009" s="9" t="s">
        <v>1129</v>
      </c>
      <c r="B7009" s="9" t="s">
        <v>1130</v>
      </c>
      <c r="C7009" s="12" t="s">
        <v>7950</v>
      </c>
      <c r="D7009" s="5" t="s">
        <v>7951</v>
      </c>
      <c r="E7009" s="9" t="s">
        <v>7951</v>
      </c>
      <c r="F7009" s="5" t="s">
        <v>4</v>
      </c>
      <c r="G7009" s="5" t="s">
        <v>1133</v>
      </c>
      <c r="H7009" s="5" t="s">
        <v>1135</v>
      </c>
      <c r="I7009" s="4" t="s">
        <v>1136</v>
      </c>
      <c r="J7009" s="5" t="s">
        <v>4</v>
      </c>
      <c r="K7009" s="5" t="s">
        <v>4</v>
      </c>
      <c r="L7009" s="5" t="s">
        <v>4</v>
      </c>
      <c r="M7009" s="5" t="s">
        <v>5</v>
      </c>
      <c r="N7009" s="5" t="s">
        <v>7952</v>
      </c>
      <c r="O7009" s="18">
        <v>44467</v>
      </c>
      <c r="P7009" s="5" t="s">
        <v>7</v>
      </c>
      <c r="Q7009" s="19">
        <v>209046.48</v>
      </c>
      <c r="R7009" s="19">
        <v>0</v>
      </c>
      <c r="S7009" s="19">
        <v>209046.48</v>
      </c>
      <c r="T7009" s="19">
        <v>0</v>
      </c>
    </row>
    <row r="7010" spans="1:20" outlineLevel="4" x14ac:dyDescent="0.35">
      <c r="A7010" s="9" t="s">
        <v>1129</v>
      </c>
      <c r="B7010" s="9" t="s">
        <v>1130</v>
      </c>
      <c r="C7010" s="12" t="s">
        <v>7950</v>
      </c>
      <c r="D7010" s="5" t="s">
        <v>7951</v>
      </c>
      <c r="E7010" s="9" t="s">
        <v>7951</v>
      </c>
      <c r="F7010" s="5" t="s">
        <v>4</v>
      </c>
      <c r="G7010" s="5" t="s">
        <v>1133</v>
      </c>
      <c r="H7010" s="5" t="s">
        <v>1135</v>
      </c>
      <c r="I7010" s="4" t="s">
        <v>1136</v>
      </c>
      <c r="J7010" s="5" t="s">
        <v>4</v>
      </c>
      <c r="K7010" s="5" t="s">
        <v>4</v>
      </c>
      <c r="L7010" s="5" t="s">
        <v>4</v>
      </c>
      <c r="M7010" s="5" t="s">
        <v>5</v>
      </c>
      <c r="N7010" s="5" t="s">
        <v>7953</v>
      </c>
      <c r="O7010" s="18">
        <v>44558</v>
      </c>
      <c r="P7010" s="5" t="s">
        <v>7</v>
      </c>
      <c r="Q7010" s="19">
        <v>287950.32</v>
      </c>
      <c r="R7010" s="19">
        <v>0</v>
      </c>
      <c r="S7010" s="19">
        <v>287950.32</v>
      </c>
      <c r="T7010" s="19">
        <v>0</v>
      </c>
    </row>
    <row r="7011" spans="1:20" outlineLevel="3" x14ac:dyDescent="0.35">
      <c r="H7011" s="1" t="s">
        <v>11125</v>
      </c>
      <c r="O7011" s="18"/>
      <c r="Q7011" s="19">
        <f>SUBTOTAL(9,Q7009:Q7010)</f>
        <v>496996.80000000005</v>
      </c>
      <c r="R7011" s="19">
        <f>SUBTOTAL(9,R7009:R7010)</f>
        <v>0</v>
      </c>
      <c r="S7011" s="19">
        <f>SUBTOTAL(9,S7009:S7010)</f>
        <v>496996.80000000005</v>
      </c>
      <c r="T7011" s="19">
        <f>SUBTOTAL(9,T7009:T7010)</f>
        <v>0</v>
      </c>
    </row>
    <row r="7012" spans="1:20" outlineLevel="2" x14ac:dyDescent="0.35">
      <c r="C7012" s="11" t="s">
        <v>10626</v>
      </c>
      <c r="O7012" s="18"/>
      <c r="Q7012" s="19">
        <f>SUBTOTAL(9,Q7009:Q7010)</f>
        <v>496996.80000000005</v>
      </c>
      <c r="R7012" s="19">
        <f>SUBTOTAL(9,R7009:R7010)</f>
        <v>0</v>
      </c>
      <c r="S7012" s="19">
        <f>SUBTOTAL(9,S7009:S7010)</f>
        <v>496996.80000000005</v>
      </c>
      <c r="T7012" s="19">
        <f>SUBTOTAL(9,T7009:T7010)</f>
        <v>0</v>
      </c>
    </row>
    <row r="7013" spans="1:20" outlineLevel="4" x14ac:dyDescent="0.35">
      <c r="A7013" s="9" t="s">
        <v>1129</v>
      </c>
      <c r="B7013" s="9" t="s">
        <v>1130</v>
      </c>
      <c r="C7013" s="12" t="s">
        <v>7954</v>
      </c>
      <c r="D7013" s="5" t="s">
        <v>7955</v>
      </c>
      <c r="E7013" s="9" t="s">
        <v>7955</v>
      </c>
      <c r="F7013" s="5" t="s">
        <v>4</v>
      </c>
      <c r="G7013" s="5" t="s">
        <v>1133</v>
      </c>
      <c r="H7013" s="5" t="s">
        <v>1135</v>
      </c>
      <c r="I7013" s="4" t="s">
        <v>1136</v>
      </c>
      <c r="J7013" s="5" t="s">
        <v>4</v>
      </c>
      <c r="K7013" s="5" t="s">
        <v>4</v>
      </c>
      <c r="L7013" s="5" t="s">
        <v>4</v>
      </c>
      <c r="M7013" s="5" t="s">
        <v>5</v>
      </c>
      <c r="N7013" s="5" t="s">
        <v>7956</v>
      </c>
      <c r="O7013" s="18">
        <v>44467</v>
      </c>
      <c r="P7013" s="5" t="s">
        <v>7</v>
      </c>
      <c r="Q7013" s="19">
        <v>10092.209999999999</v>
      </c>
      <c r="R7013" s="19">
        <v>0</v>
      </c>
      <c r="S7013" s="19">
        <v>10092.209999999999</v>
      </c>
      <c r="T7013" s="19">
        <v>0</v>
      </c>
    </row>
    <row r="7014" spans="1:20" outlineLevel="4" x14ac:dyDescent="0.35">
      <c r="A7014" s="9" t="s">
        <v>1129</v>
      </c>
      <c r="B7014" s="9" t="s">
        <v>1130</v>
      </c>
      <c r="C7014" s="12" t="s">
        <v>7954</v>
      </c>
      <c r="D7014" s="5" t="s">
        <v>7955</v>
      </c>
      <c r="E7014" s="9" t="s">
        <v>7955</v>
      </c>
      <c r="F7014" s="5" t="s">
        <v>4</v>
      </c>
      <c r="G7014" s="5" t="s">
        <v>1133</v>
      </c>
      <c r="H7014" s="5" t="s">
        <v>1135</v>
      </c>
      <c r="I7014" s="4" t="s">
        <v>1136</v>
      </c>
      <c r="J7014" s="5" t="s">
        <v>4</v>
      </c>
      <c r="K7014" s="5" t="s">
        <v>4</v>
      </c>
      <c r="L7014" s="5" t="s">
        <v>4</v>
      </c>
      <c r="M7014" s="5" t="s">
        <v>5</v>
      </c>
      <c r="N7014" s="5" t="s">
        <v>7957</v>
      </c>
      <c r="O7014" s="18">
        <v>44558</v>
      </c>
      <c r="P7014" s="5" t="s">
        <v>7</v>
      </c>
      <c r="Q7014" s="19">
        <v>13271.23</v>
      </c>
      <c r="R7014" s="19">
        <v>0</v>
      </c>
      <c r="S7014" s="19">
        <v>13271.23</v>
      </c>
      <c r="T7014" s="19">
        <v>0</v>
      </c>
    </row>
    <row r="7015" spans="1:20" outlineLevel="3" x14ac:dyDescent="0.35">
      <c r="H7015" s="1" t="s">
        <v>11125</v>
      </c>
      <c r="O7015" s="18"/>
      <c r="Q7015" s="19">
        <f>SUBTOTAL(9,Q7013:Q7014)</f>
        <v>23363.439999999999</v>
      </c>
      <c r="R7015" s="19">
        <f>SUBTOTAL(9,R7013:R7014)</f>
        <v>0</v>
      </c>
      <c r="S7015" s="19">
        <f>SUBTOTAL(9,S7013:S7014)</f>
        <v>23363.439999999999</v>
      </c>
      <c r="T7015" s="19">
        <f>SUBTOTAL(9,T7013:T7014)</f>
        <v>0</v>
      </c>
    </row>
    <row r="7016" spans="1:20" outlineLevel="2" x14ac:dyDescent="0.35">
      <c r="C7016" s="11" t="s">
        <v>10627</v>
      </c>
      <c r="O7016" s="18"/>
      <c r="Q7016" s="19">
        <f>SUBTOTAL(9,Q7013:Q7014)</f>
        <v>23363.439999999999</v>
      </c>
      <c r="R7016" s="19">
        <f>SUBTOTAL(9,R7013:R7014)</f>
        <v>0</v>
      </c>
      <c r="S7016" s="19">
        <f>SUBTOTAL(9,S7013:S7014)</f>
        <v>23363.439999999999</v>
      </c>
      <c r="T7016" s="19">
        <f>SUBTOTAL(9,T7013:T7014)</f>
        <v>0</v>
      </c>
    </row>
    <row r="7017" spans="1:20" outlineLevel="4" x14ac:dyDescent="0.35">
      <c r="A7017" s="9" t="s">
        <v>1129</v>
      </c>
      <c r="B7017" s="9" t="s">
        <v>1130</v>
      </c>
      <c r="C7017" s="12" t="s">
        <v>7958</v>
      </c>
      <c r="D7017" s="5" t="s">
        <v>7959</v>
      </c>
      <c r="E7017" s="9" t="s">
        <v>7959</v>
      </c>
      <c r="F7017" s="5" t="s">
        <v>4</v>
      </c>
      <c r="G7017" s="5" t="s">
        <v>1133</v>
      </c>
      <c r="H7017" s="5" t="s">
        <v>1135</v>
      </c>
      <c r="I7017" s="4" t="s">
        <v>1136</v>
      </c>
      <c r="J7017" s="5" t="s">
        <v>4</v>
      </c>
      <c r="K7017" s="5" t="s">
        <v>4</v>
      </c>
      <c r="L7017" s="5" t="s">
        <v>4</v>
      </c>
      <c r="M7017" s="5" t="s">
        <v>5</v>
      </c>
      <c r="N7017" s="5" t="s">
        <v>7960</v>
      </c>
      <c r="O7017" s="18">
        <v>44467</v>
      </c>
      <c r="P7017" s="5" t="s">
        <v>7</v>
      </c>
      <c r="Q7017" s="19">
        <v>54334.86</v>
      </c>
      <c r="R7017" s="19">
        <v>0</v>
      </c>
      <c r="S7017" s="19">
        <v>54334.86</v>
      </c>
      <c r="T7017" s="19">
        <v>0</v>
      </c>
    </row>
    <row r="7018" spans="1:20" outlineLevel="4" x14ac:dyDescent="0.35">
      <c r="A7018" s="9" t="s">
        <v>1129</v>
      </c>
      <c r="B7018" s="9" t="s">
        <v>1130</v>
      </c>
      <c r="C7018" s="12" t="s">
        <v>7958</v>
      </c>
      <c r="D7018" s="5" t="s">
        <v>7959</v>
      </c>
      <c r="E7018" s="9" t="s">
        <v>7959</v>
      </c>
      <c r="F7018" s="5" t="s">
        <v>4</v>
      </c>
      <c r="G7018" s="5" t="s">
        <v>1133</v>
      </c>
      <c r="H7018" s="5" t="s">
        <v>1135</v>
      </c>
      <c r="I7018" s="4" t="s">
        <v>1136</v>
      </c>
      <c r="J7018" s="5" t="s">
        <v>4</v>
      </c>
      <c r="K7018" s="5" t="s">
        <v>4</v>
      </c>
      <c r="L7018" s="5" t="s">
        <v>4</v>
      </c>
      <c r="M7018" s="5" t="s">
        <v>5</v>
      </c>
      <c r="N7018" s="5" t="s">
        <v>7961</v>
      </c>
      <c r="O7018" s="18">
        <v>44558</v>
      </c>
      <c r="P7018" s="5" t="s">
        <v>7</v>
      </c>
      <c r="Q7018" s="19">
        <v>73261.78</v>
      </c>
      <c r="R7018" s="19">
        <v>0</v>
      </c>
      <c r="S7018" s="19">
        <v>73261.78</v>
      </c>
      <c r="T7018" s="19">
        <v>0</v>
      </c>
    </row>
    <row r="7019" spans="1:20" outlineLevel="3" x14ac:dyDescent="0.35">
      <c r="H7019" s="1" t="s">
        <v>11125</v>
      </c>
      <c r="O7019" s="18"/>
      <c r="Q7019" s="19">
        <f>SUBTOTAL(9,Q7017:Q7018)</f>
        <v>127596.64</v>
      </c>
      <c r="R7019" s="19">
        <f>SUBTOTAL(9,R7017:R7018)</f>
        <v>0</v>
      </c>
      <c r="S7019" s="19">
        <f>SUBTOTAL(9,S7017:S7018)</f>
        <v>127596.64</v>
      </c>
      <c r="T7019" s="19">
        <f>SUBTOTAL(9,T7017:T7018)</f>
        <v>0</v>
      </c>
    </row>
    <row r="7020" spans="1:20" outlineLevel="2" x14ac:dyDescent="0.35">
      <c r="C7020" s="11" t="s">
        <v>10628</v>
      </c>
      <c r="O7020" s="18"/>
      <c r="Q7020" s="19">
        <f>SUBTOTAL(9,Q7017:Q7018)</f>
        <v>127596.64</v>
      </c>
      <c r="R7020" s="19">
        <f>SUBTOTAL(9,R7017:R7018)</f>
        <v>0</v>
      </c>
      <c r="S7020" s="19">
        <f>SUBTOTAL(9,S7017:S7018)</f>
        <v>127596.64</v>
      </c>
      <c r="T7020" s="19">
        <f>SUBTOTAL(9,T7017:T7018)</f>
        <v>0</v>
      </c>
    </row>
    <row r="7021" spans="1:20" outlineLevel="4" x14ac:dyDescent="0.35">
      <c r="A7021" s="9" t="s">
        <v>1129</v>
      </c>
      <c r="B7021" s="9" t="s">
        <v>1130</v>
      </c>
      <c r="C7021" s="12" t="s">
        <v>7962</v>
      </c>
      <c r="D7021" s="5" t="s">
        <v>7963</v>
      </c>
      <c r="E7021" s="9" t="s">
        <v>7963</v>
      </c>
      <c r="F7021" s="5" t="s">
        <v>4</v>
      </c>
      <c r="G7021" s="5" t="s">
        <v>1133</v>
      </c>
      <c r="H7021" s="5" t="s">
        <v>1135</v>
      </c>
      <c r="I7021" s="4" t="s">
        <v>1136</v>
      </c>
      <c r="J7021" s="5" t="s">
        <v>4</v>
      </c>
      <c r="K7021" s="5" t="s">
        <v>4</v>
      </c>
      <c r="L7021" s="5" t="s">
        <v>4</v>
      </c>
      <c r="M7021" s="5" t="s">
        <v>5</v>
      </c>
      <c r="N7021" s="5" t="s">
        <v>7964</v>
      </c>
      <c r="O7021" s="18">
        <v>44467</v>
      </c>
      <c r="P7021" s="5" t="s">
        <v>7</v>
      </c>
      <c r="Q7021" s="19">
        <v>725941.52</v>
      </c>
      <c r="R7021" s="19">
        <v>0</v>
      </c>
      <c r="S7021" s="19">
        <v>725941.52</v>
      </c>
      <c r="T7021" s="19">
        <v>0</v>
      </c>
    </row>
    <row r="7022" spans="1:20" outlineLevel="4" x14ac:dyDescent="0.35">
      <c r="A7022" s="9" t="s">
        <v>1129</v>
      </c>
      <c r="B7022" s="9" t="s">
        <v>1130</v>
      </c>
      <c r="C7022" s="12" t="s">
        <v>7962</v>
      </c>
      <c r="D7022" s="5" t="s">
        <v>7963</v>
      </c>
      <c r="E7022" s="9" t="s">
        <v>7963</v>
      </c>
      <c r="F7022" s="5" t="s">
        <v>4</v>
      </c>
      <c r="G7022" s="5" t="s">
        <v>1133</v>
      </c>
      <c r="H7022" s="5" t="s">
        <v>1135</v>
      </c>
      <c r="I7022" s="4" t="s">
        <v>1136</v>
      </c>
      <c r="J7022" s="5" t="s">
        <v>4</v>
      </c>
      <c r="K7022" s="5" t="s">
        <v>4</v>
      </c>
      <c r="L7022" s="5" t="s">
        <v>4</v>
      </c>
      <c r="M7022" s="5" t="s">
        <v>5</v>
      </c>
      <c r="N7022" s="5" t="s">
        <v>7965</v>
      </c>
      <c r="O7022" s="18">
        <v>44558</v>
      </c>
      <c r="P7022" s="5" t="s">
        <v>7</v>
      </c>
      <c r="Q7022" s="19">
        <v>999344.57</v>
      </c>
      <c r="R7022" s="19">
        <v>0</v>
      </c>
      <c r="S7022" s="19">
        <v>999344.57</v>
      </c>
      <c r="T7022" s="19">
        <v>0</v>
      </c>
    </row>
    <row r="7023" spans="1:20" outlineLevel="3" x14ac:dyDescent="0.35">
      <c r="H7023" s="1" t="s">
        <v>11125</v>
      </c>
      <c r="O7023" s="18"/>
      <c r="Q7023" s="19">
        <f>SUBTOTAL(9,Q7021:Q7022)</f>
        <v>1725286.0899999999</v>
      </c>
      <c r="R7023" s="19">
        <f>SUBTOTAL(9,R7021:R7022)</f>
        <v>0</v>
      </c>
      <c r="S7023" s="19">
        <f>SUBTOTAL(9,S7021:S7022)</f>
        <v>1725286.0899999999</v>
      </c>
      <c r="T7023" s="19">
        <f>SUBTOTAL(9,T7021:T7022)</f>
        <v>0</v>
      </c>
    </row>
    <row r="7024" spans="1:20" ht="29" outlineLevel="4" x14ac:dyDescent="0.35">
      <c r="A7024" s="9" t="s">
        <v>97</v>
      </c>
      <c r="B7024" s="9" t="s">
        <v>98</v>
      </c>
      <c r="C7024" s="12" t="s">
        <v>7962</v>
      </c>
      <c r="D7024" s="5" t="s">
        <v>7966</v>
      </c>
      <c r="E7024" s="9" t="s">
        <v>7966</v>
      </c>
      <c r="F7024" s="5" t="s">
        <v>12484</v>
      </c>
      <c r="G7024" s="5" t="s">
        <v>4</v>
      </c>
      <c r="H7024" s="5" t="s">
        <v>7969</v>
      </c>
      <c r="I7024" s="4" t="s">
        <v>7970</v>
      </c>
      <c r="J7024" s="5" t="s">
        <v>4</v>
      </c>
      <c r="K7024" s="5" t="s">
        <v>4</v>
      </c>
      <c r="L7024" s="5" t="s">
        <v>4</v>
      </c>
      <c r="M7024" s="5" t="s">
        <v>5</v>
      </c>
      <c r="N7024" s="5" t="s">
        <v>7967</v>
      </c>
      <c r="O7024" s="18">
        <v>44434</v>
      </c>
      <c r="P7024" s="5" t="s">
        <v>7968</v>
      </c>
      <c r="Q7024" s="19">
        <v>176772.59</v>
      </c>
      <c r="R7024" s="19">
        <v>176772.59</v>
      </c>
      <c r="S7024" s="19">
        <v>0</v>
      </c>
      <c r="T7024" s="19">
        <v>0</v>
      </c>
    </row>
    <row r="7025" spans="1:20" outlineLevel="3" x14ac:dyDescent="0.35">
      <c r="H7025" s="1" t="s">
        <v>12113</v>
      </c>
      <c r="O7025" s="18"/>
      <c r="Q7025" s="19">
        <f>SUBTOTAL(9,Q7024:Q7024)</f>
        <v>176772.59</v>
      </c>
      <c r="R7025" s="19">
        <f>SUBTOTAL(9,R7024:R7024)</f>
        <v>176772.59</v>
      </c>
      <c r="S7025" s="19">
        <f>SUBTOTAL(9,S7024:S7024)</f>
        <v>0</v>
      </c>
      <c r="T7025" s="19">
        <f>SUBTOTAL(9,T7024:T7024)</f>
        <v>0</v>
      </c>
    </row>
    <row r="7026" spans="1:20" ht="29" outlineLevel="4" x14ac:dyDescent="0.35">
      <c r="A7026" s="9" t="s">
        <v>97</v>
      </c>
      <c r="B7026" s="9" t="s">
        <v>98</v>
      </c>
      <c r="C7026" s="12" t="s">
        <v>7962</v>
      </c>
      <c r="D7026" s="5" t="s">
        <v>7966</v>
      </c>
      <c r="E7026" s="9" t="s">
        <v>7966</v>
      </c>
      <c r="F7026" s="5" t="s">
        <v>12484</v>
      </c>
      <c r="G7026" s="5" t="s">
        <v>4</v>
      </c>
      <c r="H7026" s="5" t="s">
        <v>7973</v>
      </c>
      <c r="I7026" s="4" t="s">
        <v>7974</v>
      </c>
      <c r="J7026" s="5" t="s">
        <v>4</v>
      </c>
      <c r="K7026" s="5" t="s">
        <v>4</v>
      </c>
      <c r="L7026" s="5" t="s">
        <v>4</v>
      </c>
      <c r="M7026" s="5" t="s">
        <v>5</v>
      </c>
      <c r="N7026" s="5" t="s">
        <v>7971</v>
      </c>
      <c r="O7026" s="18">
        <v>44481</v>
      </c>
      <c r="P7026" s="5" t="s">
        <v>7972</v>
      </c>
      <c r="Q7026" s="19">
        <v>129551.73</v>
      </c>
      <c r="R7026" s="19">
        <v>129551.73</v>
      </c>
      <c r="S7026" s="19">
        <v>0</v>
      </c>
      <c r="T7026" s="19">
        <v>0</v>
      </c>
    </row>
    <row r="7027" spans="1:20" ht="29" outlineLevel="4" x14ac:dyDescent="0.35">
      <c r="A7027" s="9" t="s">
        <v>97</v>
      </c>
      <c r="B7027" s="9" t="s">
        <v>98</v>
      </c>
      <c r="C7027" s="12" t="s">
        <v>7962</v>
      </c>
      <c r="D7027" s="5" t="s">
        <v>7966</v>
      </c>
      <c r="E7027" s="9" t="s">
        <v>7966</v>
      </c>
      <c r="F7027" s="5" t="s">
        <v>12484</v>
      </c>
      <c r="G7027" s="5" t="s">
        <v>4</v>
      </c>
      <c r="H7027" s="5" t="s">
        <v>7973</v>
      </c>
      <c r="I7027" s="4" t="s">
        <v>7974</v>
      </c>
      <c r="J7027" s="5" t="s">
        <v>4</v>
      </c>
      <c r="K7027" s="5" t="s">
        <v>4</v>
      </c>
      <c r="L7027" s="5" t="s">
        <v>4</v>
      </c>
      <c r="M7027" s="5" t="s">
        <v>5</v>
      </c>
      <c r="N7027" s="5" t="s">
        <v>7975</v>
      </c>
      <c r="O7027" s="18">
        <v>44637</v>
      </c>
      <c r="P7027" s="5" t="s">
        <v>7976</v>
      </c>
      <c r="Q7027" s="19">
        <v>452011.89</v>
      </c>
      <c r="R7027" s="19">
        <v>452011.89</v>
      </c>
      <c r="S7027" s="19">
        <v>0</v>
      </c>
      <c r="T7027" s="19">
        <v>0</v>
      </c>
    </row>
    <row r="7028" spans="1:20" outlineLevel="3" x14ac:dyDescent="0.35">
      <c r="H7028" s="1" t="s">
        <v>12114</v>
      </c>
      <c r="O7028" s="18"/>
      <c r="Q7028" s="19">
        <f>SUBTOTAL(9,Q7026:Q7027)</f>
        <v>581563.62</v>
      </c>
      <c r="R7028" s="19">
        <f>SUBTOTAL(9,R7026:R7027)</f>
        <v>581563.62</v>
      </c>
      <c r="S7028" s="19">
        <f>SUBTOTAL(9,S7026:S7027)</f>
        <v>0</v>
      </c>
      <c r="T7028" s="19">
        <f>SUBTOTAL(9,T7026:T7027)</f>
        <v>0</v>
      </c>
    </row>
    <row r="7029" spans="1:20" ht="29" outlineLevel="4" x14ac:dyDescent="0.35">
      <c r="A7029" s="9" t="s">
        <v>97</v>
      </c>
      <c r="B7029" s="9" t="s">
        <v>98</v>
      </c>
      <c r="C7029" s="12" t="s">
        <v>7962</v>
      </c>
      <c r="D7029" s="5" t="s">
        <v>7966</v>
      </c>
      <c r="E7029" s="9" t="s">
        <v>7966</v>
      </c>
      <c r="F7029" s="5" t="s">
        <v>12484</v>
      </c>
      <c r="G7029" s="5" t="s">
        <v>4</v>
      </c>
      <c r="H7029" s="5" t="s">
        <v>7977</v>
      </c>
      <c r="I7029" s="4" t="s">
        <v>7978</v>
      </c>
      <c r="J7029" s="5" t="s">
        <v>4</v>
      </c>
      <c r="K7029" s="5" t="s">
        <v>4</v>
      </c>
      <c r="L7029" s="5" t="s">
        <v>4</v>
      </c>
      <c r="M7029" s="5" t="s">
        <v>5</v>
      </c>
      <c r="N7029" s="5" t="s">
        <v>7971</v>
      </c>
      <c r="O7029" s="18">
        <v>44481</v>
      </c>
      <c r="P7029" s="5" t="s">
        <v>7972</v>
      </c>
      <c r="Q7029" s="19">
        <v>240596.07</v>
      </c>
      <c r="R7029" s="19">
        <v>240596.07</v>
      </c>
      <c r="S7029" s="19">
        <v>0</v>
      </c>
      <c r="T7029" s="19">
        <v>0</v>
      </c>
    </row>
    <row r="7030" spans="1:20" ht="29" outlineLevel="4" x14ac:dyDescent="0.35">
      <c r="A7030" s="9" t="s">
        <v>97</v>
      </c>
      <c r="B7030" s="9" t="s">
        <v>98</v>
      </c>
      <c r="C7030" s="12" t="s">
        <v>7962</v>
      </c>
      <c r="D7030" s="5" t="s">
        <v>7966</v>
      </c>
      <c r="E7030" s="9" t="s">
        <v>7966</v>
      </c>
      <c r="F7030" s="5" t="s">
        <v>12484</v>
      </c>
      <c r="G7030" s="5" t="s">
        <v>4</v>
      </c>
      <c r="H7030" s="5" t="s">
        <v>7977</v>
      </c>
      <c r="I7030" s="4" t="s">
        <v>7978</v>
      </c>
      <c r="J7030" s="5" t="s">
        <v>4</v>
      </c>
      <c r="K7030" s="5" t="s">
        <v>4</v>
      </c>
      <c r="L7030" s="5" t="s">
        <v>4</v>
      </c>
      <c r="M7030" s="5" t="s">
        <v>5</v>
      </c>
      <c r="N7030" s="5" t="s">
        <v>7975</v>
      </c>
      <c r="O7030" s="18">
        <v>44637</v>
      </c>
      <c r="P7030" s="5" t="s">
        <v>7976</v>
      </c>
      <c r="Q7030" s="19">
        <v>839450.65</v>
      </c>
      <c r="R7030" s="19">
        <v>839450.65</v>
      </c>
      <c r="S7030" s="19">
        <v>0</v>
      </c>
      <c r="T7030" s="19">
        <v>0</v>
      </c>
    </row>
    <row r="7031" spans="1:20" outlineLevel="3" x14ac:dyDescent="0.35">
      <c r="H7031" s="1" t="s">
        <v>12115</v>
      </c>
      <c r="O7031" s="18"/>
      <c r="Q7031" s="19">
        <f>SUBTOTAL(9,Q7029:Q7030)</f>
        <v>1080046.72</v>
      </c>
      <c r="R7031" s="19">
        <f>SUBTOTAL(9,R7029:R7030)</f>
        <v>1080046.72</v>
      </c>
      <c r="S7031" s="19">
        <f>SUBTOTAL(9,S7029:S7030)</f>
        <v>0</v>
      </c>
      <c r="T7031" s="19">
        <f>SUBTOTAL(9,T7029:T7030)</f>
        <v>0</v>
      </c>
    </row>
    <row r="7032" spans="1:20" outlineLevel="2" x14ac:dyDescent="0.35">
      <c r="C7032" s="11" t="s">
        <v>10629</v>
      </c>
      <c r="O7032" s="18"/>
      <c r="Q7032" s="19">
        <f>SUBTOTAL(9,Q7021:Q7030)</f>
        <v>3563669.0199999996</v>
      </c>
      <c r="R7032" s="19">
        <f>SUBTOTAL(9,R7021:R7030)</f>
        <v>1838382.9300000002</v>
      </c>
      <c r="S7032" s="19">
        <f>SUBTOTAL(9,S7021:S7030)</f>
        <v>1725286.0899999999</v>
      </c>
      <c r="T7032" s="19">
        <f>SUBTOTAL(9,T7021:T7030)</f>
        <v>0</v>
      </c>
    </row>
    <row r="7033" spans="1:20" outlineLevel="4" x14ac:dyDescent="0.35">
      <c r="A7033" s="9" t="s">
        <v>1129</v>
      </c>
      <c r="B7033" s="9" t="s">
        <v>1130</v>
      </c>
      <c r="C7033" s="12" t="s">
        <v>7979</v>
      </c>
      <c r="D7033" s="5" t="s">
        <v>7980</v>
      </c>
      <c r="E7033" s="9" t="s">
        <v>7980</v>
      </c>
      <c r="F7033" s="5" t="s">
        <v>4</v>
      </c>
      <c r="G7033" s="5" t="s">
        <v>1133</v>
      </c>
      <c r="H7033" s="5" t="s">
        <v>1135</v>
      </c>
      <c r="I7033" s="4" t="s">
        <v>1136</v>
      </c>
      <c r="J7033" s="5" t="s">
        <v>4</v>
      </c>
      <c r="K7033" s="5" t="s">
        <v>4</v>
      </c>
      <c r="L7033" s="5" t="s">
        <v>4</v>
      </c>
      <c r="M7033" s="5" t="s">
        <v>5</v>
      </c>
      <c r="N7033" s="5" t="s">
        <v>7981</v>
      </c>
      <c r="O7033" s="18">
        <v>44467</v>
      </c>
      <c r="P7033" s="5" t="s">
        <v>7</v>
      </c>
      <c r="Q7033" s="19">
        <v>423008.81</v>
      </c>
      <c r="R7033" s="19">
        <v>0</v>
      </c>
      <c r="S7033" s="19">
        <v>423008.81</v>
      </c>
      <c r="T7033" s="19">
        <v>0</v>
      </c>
    </row>
    <row r="7034" spans="1:20" outlineLevel="4" x14ac:dyDescent="0.35">
      <c r="A7034" s="9" t="s">
        <v>1129</v>
      </c>
      <c r="B7034" s="9" t="s">
        <v>1130</v>
      </c>
      <c r="C7034" s="12" t="s">
        <v>7979</v>
      </c>
      <c r="D7034" s="5" t="s">
        <v>7980</v>
      </c>
      <c r="E7034" s="9" t="s">
        <v>7980</v>
      </c>
      <c r="F7034" s="5" t="s">
        <v>4</v>
      </c>
      <c r="G7034" s="5" t="s">
        <v>1133</v>
      </c>
      <c r="H7034" s="5" t="s">
        <v>1135</v>
      </c>
      <c r="I7034" s="4" t="s">
        <v>1136</v>
      </c>
      <c r="J7034" s="5" t="s">
        <v>4</v>
      </c>
      <c r="K7034" s="5" t="s">
        <v>4</v>
      </c>
      <c r="L7034" s="5" t="s">
        <v>4</v>
      </c>
      <c r="M7034" s="5" t="s">
        <v>5</v>
      </c>
      <c r="N7034" s="5" t="s">
        <v>7982</v>
      </c>
      <c r="O7034" s="18">
        <v>44558</v>
      </c>
      <c r="P7034" s="5" t="s">
        <v>7</v>
      </c>
      <c r="Q7034" s="19">
        <v>590301.01</v>
      </c>
      <c r="R7034" s="19">
        <v>0</v>
      </c>
      <c r="S7034" s="19">
        <v>590301.01</v>
      </c>
      <c r="T7034" s="19">
        <v>0</v>
      </c>
    </row>
    <row r="7035" spans="1:20" outlineLevel="3" x14ac:dyDescent="0.35">
      <c r="H7035" s="1" t="s">
        <v>11125</v>
      </c>
      <c r="O7035" s="18"/>
      <c r="Q7035" s="19">
        <f>SUBTOTAL(9,Q7033:Q7034)</f>
        <v>1013309.8200000001</v>
      </c>
      <c r="R7035" s="19">
        <f>SUBTOTAL(9,R7033:R7034)</f>
        <v>0</v>
      </c>
      <c r="S7035" s="19">
        <f>SUBTOTAL(9,S7033:S7034)</f>
        <v>1013309.8200000001</v>
      </c>
      <c r="T7035" s="19">
        <f>SUBTOTAL(9,T7033:T7034)</f>
        <v>0</v>
      </c>
    </row>
    <row r="7036" spans="1:20" outlineLevel="4" x14ac:dyDescent="0.35">
      <c r="A7036" s="9" t="s">
        <v>97</v>
      </c>
      <c r="B7036" s="9" t="s">
        <v>98</v>
      </c>
      <c r="C7036" s="12" t="s">
        <v>7979</v>
      </c>
      <c r="D7036" s="5" t="s">
        <v>7983</v>
      </c>
      <c r="E7036" s="9" t="s">
        <v>7983</v>
      </c>
      <c r="F7036" s="5" t="s">
        <v>12484</v>
      </c>
      <c r="G7036" s="5" t="s">
        <v>4</v>
      </c>
      <c r="H7036" s="5" t="s">
        <v>7986</v>
      </c>
      <c r="I7036" s="4" t="s">
        <v>7987</v>
      </c>
      <c r="J7036" s="5" t="s">
        <v>4</v>
      </c>
      <c r="K7036" s="5" t="s">
        <v>4</v>
      </c>
      <c r="L7036" s="5" t="s">
        <v>4</v>
      </c>
      <c r="M7036" s="5" t="s">
        <v>5</v>
      </c>
      <c r="N7036" s="5" t="s">
        <v>7984</v>
      </c>
      <c r="O7036" s="18">
        <v>44431</v>
      </c>
      <c r="P7036" s="5" t="s">
        <v>7985</v>
      </c>
      <c r="Q7036" s="19">
        <v>1365414.68</v>
      </c>
      <c r="R7036" s="19">
        <v>1365414.68</v>
      </c>
      <c r="S7036" s="19">
        <v>0</v>
      </c>
      <c r="T7036" s="19">
        <v>0</v>
      </c>
    </row>
    <row r="7037" spans="1:20" outlineLevel="3" x14ac:dyDescent="0.35">
      <c r="H7037" s="1" t="s">
        <v>12116</v>
      </c>
      <c r="O7037" s="18"/>
      <c r="Q7037" s="19">
        <f>SUBTOTAL(9,Q7036:Q7036)</f>
        <v>1365414.68</v>
      </c>
      <c r="R7037" s="19">
        <f>SUBTOTAL(9,R7036:R7036)</f>
        <v>1365414.68</v>
      </c>
      <c r="S7037" s="19">
        <f>SUBTOTAL(9,S7036:S7036)</f>
        <v>0</v>
      </c>
      <c r="T7037" s="19">
        <f>SUBTOTAL(9,T7036:T7036)</f>
        <v>0</v>
      </c>
    </row>
    <row r="7038" spans="1:20" outlineLevel="2" x14ac:dyDescent="0.35">
      <c r="C7038" s="11" t="s">
        <v>10630</v>
      </c>
      <c r="O7038" s="18"/>
      <c r="Q7038" s="19">
        <f>SUBTOTAL(9,Q7033:Q7036)</f>
        <v>2378724.5</v>
      </c>
      <c r="R7038" s="19">
        <f>SUBTOTAL(9,R7033:R7036)</f>
        <v>1365414.68</v>
      </c>
      <c r="S7038" s="19">
        <f>SUBTOTAL(9,S7033:S7036)</f>
        <v>1013309.8200000001</v>
      </c>
      <c r="T7038" s="19">
        <f>SUBTOTAL(9,T7033:T7036)</f>
        <v>0</v>
      </c>
    </row>
    <row r="7039" spans="1:20" outlineLevel="4" x14ac:dyDescent="0.35">
      <c r="A7039" s="9" t="s">
        <v>1129</v>
      </c>
      <c r="B7039" s="9" t="s">
        <v>1130</v>
      </c>
      <c r="C7039" s="12" t="s">
        <v>7988</v>
      </c>
      <c r="D7039" s="5" t="s">
        <v>7989</v>
      </c>
      <c r="E7039" s="9" t="s">
        <v>7989</v>
      </c>
      <c r="F7039" s="5" t="s">
        <v>4</v>
      </c>
      <c r="G7039" s="5" t="s">
        <v>1133</v>
      </c>
      <c r="H7039" s="5" t="s">
        <v>1135</v>
      </c>
      <c r="I7039" s="4" t="s">
        <v>1136</v>
      </c>
      <c r="J7039" s="5" t="s">
        <v>4</v>
      </c>
      <c r="K7039" s="5" t="s">
        <v>4</v>
      </c>
      <c r="L7039" s="5" t="s">
        <v>4</v>
      </c>
      <c r="M7039" s="5" t="s">
        <v>5</v>
      </c>
      <c r="N7039" s="5" t="s">
        <v>7990</v>
      </c>
      <c r="O7039" s="18">
        <v>44467</v>
      </c>
      <c r="P7039" s="5" t="s">
        <v>7</v>
      </c>
      <c r="Q7039" s="19">
        <v>6914.52</v>
      </c>
      <c r="R7039" s="19">
        <v>0</v>
      </c>
      <c r="S7039" s="19">
        <v>6914.52</v>
      </c>
      <c r="T7039" s="19">
        <v>0</v>
      </c>
    </row>
    <row r="7040" spans="1:20" outlineLevel="4" x14ac:dyDescent="0.35">
      <c r="A7040" s="9" t="s">
        <v>1129</v>
      </c>
      <c r="B7040" s="9" t="s">
        <v>1130</v>
      </c>
      <c r="C7040" s="12" t="s">
        <v>7988</v>
      </c>
      <c r="D7040" s="5" t="s">
        <v>7989</v>
      </c>
      <c r="E7040" s="9" t="s">
        <v>7989</v>
      </c>
      <c r="F7040" s="5" t="s">
        <v>4</v>
      </c>
      <c r="G7040" s="5" t="s">
        <v>1133</v>
      </c>
      <c r="H7040" s="5" t="s">
        <v>1135</v>
      </c>
      <c r="I7040" s="4" t="s">
        <v>1136</v>
      </c>
      <c r="J7040" s="5" t="s">
        <v>4</v>
      </c>
      <c r="K7040" s="5" t="s">
        <v>4</v>
      </c>
      <c r="L7040" s="5" t="s">
        <v>4</v>
      </c>
      <c r="M7040" s="5" t="s">
        <v>5</v>
      </c>
      <c r="N7040" s="5" t="s">
        <v>7991</v>
      </c>
      <c r="O7040" s="18">
        <v>44558</v>
      </c>
      <c r="P7040" s="5" t="s">
        <v>7</v>
      </c>
      <c r="Q7040" s="19">
        <v>9220.92</v>
      </c>
      <c r="R7040" s="19">
        <v>0</v>
      </c>
      <c r="S7040" s="19">
        <v>9220.92</v>
      </c>
      <c r="T7040" s="19">
        <v>0</v>
      </c>
    </row>
    <row r="7041" spans="1:20" outlineLevel="3" x14ac:dyDescent="0.35">
      <c r="H7041" s="1" t="s">
        <v>11125</v>
      </c>
      <c r="O7041" s="18"/>
      <c r="Q7041" s="19">
        <f>SUBTOTAL(9,Q7039:Q7040)</f>
        <v>16135.44</v>
      </c>
      <c r="R7041" s="19">
        <f>SUBTOTAL(9,R7039:R7040)</f>
        <v>0</v>
      </c>
      <c r="S7041" s="19">
        <f>SUBTOTAL(9,S7039:S7040)</f>
        <v>16135.44</v>
      </c>
      <c r="T7041" s="19">
        <f>SUBTOTAL(9,T7039:T7040)</f>
        <v>0</v>
      </c>
    </row>
    <row r="7042" spans="1:20" outlineLevel="2" x14ac:dyDescent="0.35">
      <c r="C7042" s="11" t="s">
        <v>10631</v>
      </c>
      <c r="O7042" s="18"/>
      <c r="Q7042" s="19">
        <f>SUBTOTAL(9,Q7039:Q7040)</f>
        <v>16135.44</v>
      </c>
      <c r="R7042" s="19">
        <f>SUBTOTAL(9,R7039:R7040)</f>
        <v>0</v>
      </c>
      <c r="S7042" s="19">
        <f>SUBTOTAL(9,S7039:S7040)</f>
        <v>16135.44</v>
      </c>
      <c r="T7042" s="19">
        <f>SUBTOTAL(9,T7039:T7040)</f>
        <v>0</v>
      </c>
    </row>
    <row r="7043" spans="1:20" outlineLevel="4" x14ac:dyDescent="0.35">
      <c r="A7043" s="9" t="s">
        <v>1129</v>
      </c>
      <c r="B7043" s="9" t="s">
        <v>1130</v>
      </c>
      <c r="C7043" s="12" t="s">
        <v>7992</v>
      </c>
      <c r="D7043" s="5" t="s">
        <v>7993</v>
      </c>
      <c r="E7043" s="9" t="s">
        <v>7993</v>
      </c>
      <c r="F7043" s="5" t="s">
        <v>4</v>
      </c>
      <c r="G7043" s="5" t="s">
        <v>1133</v>
      </c>
      <c r="H7043" s="5" t="s">
        <v>1135</v>
      </c>
      <c r="I7043" s="4" t="s">
        <v>1136</v>
      </c>
      <c r="J7043" s="5" t="s">
        <v>4</v>
      </c>
      <c r="K7043" s="5" t="s">
        <v>4</v>
      </c>
      <c r="L7043" s="5" t="s">
        <v>4</v>
      </c>
      <c r="M7043" s="5" t="s">
        <v>5</v>
      </c>
      <c r="N7043" s="5" t="s">
        <v>7994</v>
      </c>
      <c r="O7043" s="18">
        <v>44467</v>
      </c>
      <c r="P7043" s="5" t="s">
        <v>7</v>
      </c>
      <c r="Q7043" s="19">
        <v>45456.83</v>
      </c>
      <c r="R7043" s="19">
        <v>0</v>
      </c>
      <c r="S7043" s="19">
        <v>45456.83</v>
      </c>
      <c r="T7043" s="19">
        <v>0</v>
      </c>
    </row>
    <row r="7044" spans="1:20" outlineLevel="4" x14ac:dyDescent="0.35">
      <c r="A7044" s="9" t="s">
        <v>1129</v>
      </c>
      <c r="B7044" s="9" t="s">
        <v>1130</v>
      </c>
      <c r="C7044" s="12" t="s">
        <v>7992</v>
      </c>
      <c r="D7044" s="5" t="s">
        <v>7993</v>
      </c>
      <c r="E7044" s="9" t="s">
        <v>7993</v>
      </c>
      <c r="F7044" s="5" t="s">
        <v>4</v>
      </c>
      <c r="G7044" s="5" t="s">
        <v>1133</v>
      </c>
      <c r="H7044" s="5" t="s">
        <v>1135</v>
      </c>
      <c r="I7044" s="4" t="s">
        <v>1136</v>
      </c>
      <c r="J7044" s="5" t="s">
        <v>4</v>
      </c>
      <c r="K7044" s="5" t="s">
        <v>4</v>
      </c>
      <c r="L7044" s="5" t="s">
        <v>4</v>
      </c>
      <c r="M7044" s="5" t="s">
        <v>5</v>
      </c>
      <c r="N7044" s="5" t="s">
        <v>7995</v>
      </c>
      <c r="O7044" s="18">
        <v>44558</v>
      </c>
      <c r="P7044" s="5" t="s">
        <v>7</v>
      </c>
      <c r="Q7044" s="19">
        <v>62248.3</v>
      </c>
      <c r="R7044" s="19">
        <v>0</v>
      </c>
      <c r="S7044" s="19">
        <v>62248.3</v>
      </c>
      <c r="T7044" s="19">
        <v>0</v>
      </c>
    </row>
    <row r="7045" spans="1:20" outlineLevel="3" x14ac:dyDescent="0.35">
      <c r="H7045" s="1" t="s">
        <v>11125</v>
      </c>
      <c r="O7045" s="18"/>
      <c r="Q7045" s="19">
        <f>SUBTOTAL(9,Q7043:Q7044)</f>
        <v>107705.13</v>
      </c>
      <c r="R7045" s="19">
        <f>SUBTOTAL(9,R7043:R7044)</f>
        <v>0</v>
      </c>
      <c r="S7045" s="19">
        <f>SUBTOTAL(9,S7043:S7044)</f>
        <v>107705.13</v>
      </c>
      <c r="T7045" s="19">
        <f>SUBTOTAL(9,T7043:T7044)</f>
        <v>0</v>
      </c>
    </row>
    <row r="7046" spans="1:20" ht="29" outlineLevel="4" x14ac:dyDescent="0.35">
      <c r="A7046" s="9" t="s">
        <v>97</v>
      </c>
      <c r="B7046" s="9" t="s">
        <v>98</v>
      </c>
      <c r="C7046" s="12" t="s">
        <v>7992</v>
      </c>
      <c r="D7046" s="5" t="s">
        <v>7996</v>
      </c>
      <c r="E7046" s="9" t="s">
        <v>7996</v>
      </c>
      <c r="F7046" s="5" t="s">
        <v>4</v>
      </c>
      <c r="G7046" s="5" t="s">
        <v>1006</v>
      </c>
      <c r="H7046" s="5" t="s">
        <v>7999</v>
      </c>
      <c r="I7046" s="4" t="s">
        <v>8000</v>
      </c>
      <c r="J7046" s="5" t="s">
        <v>7997</v>
      </c>
      <c r="K7046" s="5" t="s">
        <v>4</v>
      </c>
      <c r="L7046" s="5" t="s">
        <v>4</v>
      </c>
      <c r="M7046" s="5" t="s">
        <v>5</v>
      </c>
      <c r="N7046" s="5" t="s">
        <v>7998</v>
      </c>
      <c r="O7046" s="18">
        <v>44637</v>
      </c>
      <c r="P7046" s="5" t="s">
        <v>7</v>
      </c>
      <c r="Q7046" s="19">
        <v>7630.25</v>
      </c>
      <c r="R7046" s="19">
        <v>0</v>
      </c>
      <c r="S7046" s="19">
        <v>7630.25</v>
      </c>
      <c r="T7046" s="19">
        <v>0</v>
      </c>
    </row>
    <row r="7047" spans="1:20" ht="29" outlineLevel="4" x14ac:dyDescent="0.35">
      <c r="A7047" s="9" t="s">
        <v>97</v>
      </c>
      <c r="B7047" s="9" t="s">
        <v>98</v>
      </c>
      <c r="C7047" s="12" t="s">
        <v>7992</v>
      </c>
      <c r="D7047" s="5" t="s">
        <v>7996</v>
      </c>
      <c r="E7047" s="9" t="s">
        <v>7996</v>
      </c>
      <c r="F7047" s="5" t="s">
        <v>4</v>
      </c>
      <c r="G7047" s="5" t="s">
        <v>1006</v>
      </c>
      <c r="H7047" s="5" t="s">
        <v>7999</v>
      </c>
      <c r="I7047" s="4" t="s">
        <v>8000</v>
      </c>
      <c r="J7047" s="5" t="s">
        <v>7997</v>
      </c>
      <c r="K7047" s="5" t="s">
        <v>4</v>
      </c>
      <c r="L7047" s="5" t="s">
        <v>4</v>
      </c>
      <c r="M7047" s="5" t="s">
        <v>5</v>
      </c>
      <c r="N7047" s="5" t="s">
        <v>8001</v>
      </c>
      <c r="O7047" s="18">
        <v>44650</v>
      </c>
      <c r="P7047" s="5" t="s">
        <v>7</v>
      </c>
      <c r="Q7047" s="19">
        <v>11193.99</v>
      </c>
      <c r="R7047" s="19">
        <v>0</v>
      </c>
      <c r="S7047" s="19">
        <v>11193.99</v>
      </c>
      <c r="T7047" s="19">
        <v>0</v>
      </c>
    </row>
    <row r="7048" spans="1:20" ht="29" outlineLevel="4" x14ac:dyDescent="0.35">
      <c r="A7048" s="9" t="s">
        <v>97</v>
      </c>
      <c r="B7048" s="9" t="s">
        <v>98</v>
      </c>
      <c r="C7048" s="12" t="s">
        <v>7992</v>
      </c>
      <c r="D7048" s="5" t="s">
        <v>7996</v>
      </c>
      <c r="E7048" s="9" t="s">
        <v>7996</v>
      </c>
      <c r="F7048" s="5" t="s">
        <v>12477</v>
      </c>
      <c r="G7048" s="5" t="s">
        <v>4</v>
      </c>
      <c r="H7048" s="5" t="s">
        <v>7999</v>
      </c>
      <c r="I7048" s="4" t="s">
        <v>8000</v>
      </c>
      <c r="J7048" s="5" t="s">
        <v>7997</v>
      </c>
      <c r="K7048" s="5" t="s">
        <v>4</v>
      </c>
      <c r="L7048" s="5" t="s">
        <v>4</v>
      </c>
      <c r="M7048" s="5" t="s">
        <v>5</v>
      </c>
      <c r="N7048" s="5" t="s">
        <v>7998</v>
      </c>
      <c r="O7048" s="18">
        <v>44637</v>
      </c>
      <c r="P7048" s="5" t="s">
        <v>7</v>
      </c>
      <c r="Q7048" s="19">
        <v>30521.3</v>
      </c>
      <c r="R7048" s="19">
        <v>30521.3</v>
      </c>
      <c r="S7048" s="19">
        <v>0</v>
      </c>
      <c r="T7048" s="19">
        <v>0</v>
      </c>
    </row>
    <row r="7049" spans="1:20" ht="29" outlineLevel="4" x14ac:dyDescent="0.35">
      <c r="A7049" s="9" t="s">
        <v>97</v>
      </c>
      <c r="B7049" s="9" t="s">
        <v>98</v>
      </c>
      <c r="C7049" s="12" t="s">
        <v>7992</v>
      </c>
      <c r="D7049" s="5" t="s">
        <v>7996</v>
      </c>
      <c r="E7049" s="9" t="s">
        <v>7996</v>
      </c>
      <c r="F7049" s="5" t="s">
        <v>12477</v>
      </c>
      <c r="G7049" s="5" t="s">
        <v>4</v>
      </c>
      <c r="H7049" s="5" t="s">
        <v>7999</v>
      </c>
      <c r="I7049" s="4" t="s">
        <v>8000</v>
      </c>
      <c r="J7049" s="5" t="s">
        <v>7997</v>
      </c>
      <c r="K7049" s="5" t="s">
        <v>4</v>
      </c>
      <c r="L7049" s="5" t="s">
        <v>4</v>
      </c>
      <c r="M7049" s="5" t="s">
        <v>5</v>
      </c>
      <c r="N7049" s="5" t="s">
        <v>8001</v>
      </c>
      <c r="O7049" s="18">
        <v>44650</v>
      </c>
      <c r="P7049" s="5" t="s">
        <v>7</v>
      </c>
      <c r="Q7049" s="19">
        <v>44776.38</v>
      </c>
      <c r="R7049" s="19">
        <v>44776.38</v>
      </c>
      <c r="S7049" s="19">
        <v>0</v>
      </c>
      <c r="T7049" s="19">
        <v>0</v>
      </c>
    </row>
    <row r="7050" spans="1:20" outlineLevel="3" x14ac:dyDescent="0.35">
      <c r="H7050" s="1" t="s">
        <v>12117</v>
      </c>
      <c r="O7050" s="18"/>
      <c r="Q7050" s="19">
        <f>SUBTOTAL(9,Q7046:Q7049)</f>
        <v>94121.919999999984</v>
      </c>
      <c r="R7050" s="19">
        <f>SUBTOTAL(9,R7046:R7049)</f>
        <v>75297.679999999993</v>
      </c>
      <c r="S7050" s="19">
        <f>SUBTOTAL(9,S7046:S7049)</f>
        <v>18824.239999999998</v>
      </c>
      <c r="T7050" s="19">
        <f>SUBTOTAL(9,T7046:T7049)</f>
        <v>0</v>
      </c>
    </row>
    <row r="7051" spans="1:20" outlineLevel="2" x14ac:dyDescent="0.35">
      <c r="C7051" s="11" t="s">
        <v>10632</v>
      </c>
      <c r="O7051" s="18"/>
      <c r="Q7051" s="19">
        <f>SUBTOTAL(9,Q7043:Q7049)</f>
        <v>201827.05000000002</v>
      </c>
      <c r="R7051" s="19">
        <f>SUBTOTAL(9,R7043:R7049)</f>
        <v>75297.679999999993</v>
      </c>
      <c r="S7051" s="19">
        <f>SUBTOTAL(9,S7043:S7049)</f>
        <v>126529.37000000001</v>
      </c>
      <c r="T7051" s="19">
        <f>SUBTOTAL(9,T7043:T7049)</f>
        <v>0</v>
      </c>
    </row>
    <row r="7052" spans="1:20" outlineLevel="4" x14ac:dyDescent="0.35">
      <c r="A7052" s="9" t="s">
        <v>1129</v>
      </c>
      <c r="B7052" s="9" t="s">
        <v>1130</v>
      </c>
      <c r="C7052" s="12" t="s">
        <v>8002</v>
      </c>
      <c r="D7052" s="5" t="s">
        <v>8003</v>
      </c>
      <c r="E7052" s="9" t="s">
        <v>8003</v>
      </c>
      <c r="F7052" s="5" t="s">
        <v>4</v>
      </c>
      <c r="G7052" s="5" t="s">
        <v>1133</v>
      </c>
      <c r="H7052" s="5" t="s">
        <v>1135</v>
      </c>
      <c r="I7052" s="4" t="s">
        <v>1136</v>
      </c>
      <c r="J7052" s="5" t="s">
        <v>4</v>
      </c>
      <c r="K7052" s="5" t="s">
        <v>4</v>
      </c>
      <c r="L7052" s="5" t="s">
        <v>4</v>
      </c>
      <c r="M7052" s="5" t="s">
        <v>5</v>
      </c>
      <c r="N7052" s="5" t="s">
        <v>8004</v>
      </c>
      <c r="O7052" s="18">
        <v>44487</v>
      </c>
      <c r="P7052" s="5" t="s">
        <v>7</v>
      </c>
      <c r="Q7052" s="19">
        <v>6727.71</v>
      </c>
      <c r="R7052" s="19">
        <v>0</v>
      </c>
      <c r="S7052" s="19">
        <v>6727.71</v>
      </c>
      <c r="T7052" s="19">
        <v>0</v>
      </c>
    </row>
    <row r="7053" spans="1:20" outlineLevel="4" x14ac:dyDescent="0.35">
      <c r="A7053" s="9" t="s">
        <v>1129</v>
      </c>
      <c r="B7053" s="9" t="s">
        <v>1130</v>
      </c>
      <c r="C7053" s="12" t="s">
        <v>8002</v>
      </c>
      <c r="D7053" s="5" t="s">
        <v>8003</v>
      </c>
      <c r="E7053" s="9" t="s">
        <v>8003</v>
      </c>
      <c r="F7053" s="5" t="s">
        <v>4</v>
      </c>
      <c r="G7053" s="5" t="s">
        <v>1133</v>
      </c>
      <c r="H7053" s="5" t="s">
        <v>1135</v>
      </c>
      <c r="I7053" s="4" t="s">
        <v>1136</v>
      </c>
      <c r="J7053" s="5" t="s">
        <v>4</v>
      </c>
      <c r="K7053" s="5" t="s">
        <v>4</v>
      </c>
      <c r="L7053" s="5" t="s">
        <v>4</v>
      </c>
      <c r="M7053" s="5" t="s">
        <v>5</v>
      </c>
      <c r="N7053" s="5" t="s">
        <v>8005</v>
      </c>
      <c r="O7053" s="18">
        <v>44558</v>
      </c>
      <c r="P7053" s="5" t="s">
        <v>7</v>
      </c>
      <c r="Q7053" s="19">
        <v>8987.49</v>
      </c>
      <c r="R7053" s="19">
        <v>0</v>
      </c>
      <c r="S7053" s="19">
        <v>8987.49</v>
      </c>
      <c r="T7053" s="19">
        <v>0</v>
      </c>
    </row>
    <row r="7054" spans="1:20" outlineLevel="3" x14ac:dyDescent="0.35">
      <c r="H7054" s="1" t="s">
        <v>11125</v>
      </c>
      <c r="O7054" s="18"/>
      <c r="Q7054" s="19">
        <f>SUBTOTAL(9,Q7052:Q7053)</f>
        <v>15715.2</v>
      </c>
      <c r="R7054" s="19">
        <f>SUBTOTAL(9,R7052:R7053)</f>
        <v>0</v>
      </c>
      <c r="S7054" s="19">
        <f>SUBTOTAL(9,S7052:S7053)</f>
        <v>15715.2</v>
      </c>
      <c r="T7054" s="19">
        <f>SUBTOTAL(9,T7052:T7053)</f>
        <v>0</v>
      </c>
    </row>
    <row r="7055" spans="1:20" outlineLevel="2" x14ac:dyDescent="0.35">
      <c r="C7055" s="11" t="s">
        <v>10633</v>
      </c>
      <c r="O7055" s="18"/>
      <c r="Q7055" s="19">
        <f>SUBTOTAL(9,Q7052:Q7053)</f>
        <v>15715.2</v>
      </c>
      <c r="R7055" s="19">
        <f>SUBTOTAL(9,R7052:R7053)</f>
        <v>0</v>
      </c>
      <c r="S7055" s="19">
        <f>SUBTOTAL(9,S7052:S7053)</f>
        <v>15715.2</v>
      </c>
      <c r="T7055" s="19">
        <f>SUBTOTAL(9,T7052:T7053)</f>
        <v>0</v>
      </c>
    </row>
    <row r="7056" spans="1:20" outlineLevel="4" x14ac:dyDescent="0.35">
      <c r="A7056" s="9" t="s">
        <v>1129</v>
      </c>
      <c r="B7056" s="9" t="s">
        <v>1130</v>
      </c>
      <c r="C7056" s="12" t="s">
        <v>8006</v>
      </c>
      <c r="D7056" s="5" t="s">
        <v>8007</v>
      </c>
      <c r="E7056" s="9" t="s">
        <v>8007</v>
      </c>
      <c r="F7056" s="5" t="s">
        <v>4</v>
      </c>
      <c r="G7056" s="5" t="s">
        <v>1133</v>
      </c>
      <c r="H7056" s="5" t="s">
        <v>1135</v>
      </c>
      <c r="I7056" s="4" t="s">
        <v>1136</v>
      </c>
      <c r="J7056" s="5" t="s">
        <v>4</v>
      </c>
      <c r="K7056" s="5" t="s">
        <v>4</v>
      </c>
      <c r="L7056" s="5" t="s">
        <v>4</v>
      </c>
      <c r="M7056" s="5" t="s">
        <v>5</v>
      </c>
      <c r="N7056" s="5" t="s">
        <v>8008</v>
      </c>
      <c r="O7056" s="18">
        <v>44467</v>
      </c>
      <c r="P7056" s="5" t="s">
        <v>7</v>
      </c>
      <c r="Q7056" s="19">
        <v>24759.26</v>
      </c>
      <c r="R7056" s="19">
        <v>0</v>
      </c>
      <c r="S7056" s="19">
        <v>24759.26</v>
      </c>
      <c r="T7056" s="19">
        <v>0</v>
      </c>
    </row>
    <row r="7057" spans="1:20" outlineLevel="4" x14ac:dyDescent="0.35">
      <c r="A7057" s="9" t="s">
        <v>1129</v>
      </c>
      <c r="B7057" s="9" t="s">
        <v>1130</v>
      </c>
      <c r="C7057" s="12" t="s">
        <v>8006</v>
      </c>
      <c r="D7057" s="5" t="s">
        <v>8007</v>
      </c>
      <c r="E7057" s="9" t="s">
        <v>8007</v>
      </c>
      <c r="F7057" s="5" t="s">
        <v>4</v>
      </c>
      <c r="G7057" s="5" t="s">
        <v>1133</v>
      </c>
      <c r="H7057" s="5" t="s">
        <v>1135</v>
      </c>
      <c r="I7057" s="4" t="s">
        <v>1136</v>
      </c>
      <c r="J7057" s="5" t="s">
        <v>4</v>
      </c>
      <c r="K7057" s="5" t="s">
        <v>4</v>
      </c>
      <c r="L7057" s="5" t="s">
        <v>4</v>
      </c>
      <c r="M7057" s="5" t="s">
        <v>5</v>
      </c>
      <c r="N7057" s="5" t="s">
        <v>8009</v>
      </c>
      <c r="O7057" s="18">
        <v>44558</v>
      </c>
      <c r="P7057" s="5" t="s">
        <v>7</v>
      </c>
      <c r="Q7057" s="19">
        <v>33199.46</v>
      </c>
      <c r="R7057" s="19">
        <v>0</v>
      </c>
      <c r="S7057" s="19">
        <v>33199.46</v>
      </c>
      <c r="T7057" s="19">
        <v>0</v>
      </c>
    </row>
    <row r="7058" spans="1:20" outlineLevel="3" x14ac:dyDescent="0.35">
      <c r="H7058" s="1" t="s">
        <v>11125</v>
      </c>
      <c r="O7058" s="18"/>
      <c r="Q7058" s="19">
        <f>SUBTOTAL(9,Q7056:Q7057)</f>
        <v>57958.720000000001</v>
      </c>
      <c r="R7058" s="19">
        <f>SUBTOTAL(9,R7056:R7057)</f>
        <v>0</v>
      </c>
      <c r="S7058" s="19">
        <f>SUBTOTAL(9,S7056:S7057)</f>
        <v>57958.720000000001</v>
      </c>
      <c r="T7058" s="19">
        <f>SUBTOTAL(9,T7056:T7057)</f>
        <v>0</v>
      </c>
    </row>
    <row r="7059" spans="1:20" outlineLevel="2" x14ac:dyDescent="0.35">
      <c r="C7059" s="11" t="s">
        <v>10634</v>
      </c>
      <c r="O7059" s="18"/>
      <c r="Q7059" s="19">
        <f>SUBTOTAL(9,Q7056:Q7057)</f>
        <v>57958.720000000001</v>
      </c>
      <c r="R7059" s="19">
        <f>SUBTOTAL(9,R7056:R7057)</f>
        <v>0</v>
      </c>
      <c r="S7059" s="19">
        <f>SUBTOTAL(9,S7056:S7057)</f>
        <v>57958.720000000001</v>
      </c>
      <c r="T7059" s="19">
        <f>SUBTOTAL(9,T7056:T7057)</f>
        <v>0</v>
      </c>
    </row>
    <row r="7060" spans="1:20" outlineLevel="4" x14ac:dyDescent="0.35">
      <c r="A7060" s="9" t="s">
        <v>1129</v>
      </c>
      <c r="B7060" s="9" t="s">
        <v>1130</v>
      </c>
      <c r="C7060" s="12" t="s">
        <v>8010</v>
      </c>
      <c r="D7060" s="5" t="s">
        <v>8011</v>
      </c>
      <c r="E7060" s="9" t="s">
        <v>8011</v>
      </c>
      <c r="F7060" s="5" t="s">
        <v>4</v>
      </c>
      <c r="G7060" s="5" t="s">
        <v>1133</v>
      </c>
      <c r="H7060" s="5" t="s">
        <v>1135</v>
      </c>
      <c r="I7060" s="4" t="s">
        <v>1136</v>
      </c>
      <c r="J7060" s="5" t="s">
        <v>4</v>
      </c>
      <c r="K7060" s="5" t="s">
        <v>4</v>
      </c>
      <c r="L7060" s="5" t="s">
        <v>4</v>
      </c>
      <c r="M7060" s="5" t="s">
        <v>5</v>
      </c>
      <c r="N7060" s="5" t="s">
        <v>8012</v>
      </c>
      <c r="O7060" s="18">
        <v>44467</v>
      </c>
      <c r="P7060" s="5" t="s">
        <v>7</v>
      </c>
      <c r="Q7060" s="19">
        <v>34844.67</v>
      </c>
      <c r="R7060" s="19">
        <v>0</v>
      </c>
      <c r="S7060" s="19">
        <v>34844.67</v>
      </c>
      <c r="T7060" s="19">
        <v>0</v>
      </c>
    </row>
    <row r="7061" spans="1:20" outlineLevel="4" x14ac:dyDescent="0.35">
      <c r="A7061" s="9" t="s">
        <v>1129</v>
      </c>
      <c r="B7061" s="9" t="s">
        <v>1130</v>
      </c>
      <c r="C7061" s="12" t="s">
        <v>8010</v>
      </c>
      <c r="D7061" s="5" t="s">
        <v>8011</v>
      </c>
      <c r="E7061" s="9" t="s">
        <v>8011</v>
      </c>
      <c r="F7061" s="5" t="s">
        <v>4</v>
      </c>
      <c r="G7061" s="5" t="s">
        <v>1133</v>
      </c>
      <c r="H7061" s="5" t="s">
        <v>1135</v>
      </c>
      <c r="I7061" s="4" t="s">
        <v>1136</v>
      </c>
      <c r="J7061" s="5" t="s">
        <v>4</v>
      </c>
      <c r="K7061" s="5" t="s">
        <v>4</v>
      </c>
      <c r="L7061" s="5" t="s">
        <v>4</v>
      </c>
      <c r="M7061" s="5" t="s">
        <v>5</v>
      </c>
      <c r="N7061" s="5" t="s">
        <v>8013</v>
      </c>
      <c r="O7061" s="18">
        <v>44558</v>
      </c>
      <c r="P7061" s="5" t="s">
        <v>7</v>
      </c>
      <c r="Q7061" s="19">
        <v>46771.16</v>
      </c>
      <c r="R7061" s="19">
        <v>0</v>
      </c>
      <c r="S7061" s="19">
        <v>46771.16</v>
      </c>
      <c r="T7061" s="19">
        <v>0</v>
      </c>
    </row>
    <row r="7062" spans="1:20" outlineLevel="3" x14ac:dyDescent="0.35">
      <c r="H7062" s="1" t="s">
        <v>11125</v>
      </c>
      <c r="O7062" s="18"/>
      <c r="Q7062" s="19">
        <f>SUBTOTAL(9,Q7060:Q7061)</f>
        <v>81615.83</v>
      </c>
      <c r="R7062" s="19">
        <f>SUBTOTAL(9,R7060:R7061)</f>
        <v>0</v>
      </c>
      <c r="S7062" s="19">
        <f>SUBTOTAL(9,S7060:S7061)</f>
        <v>81615.83</v>
      </c>
      <c r="T7062" s="19">
        <f>SUBTOTAL(9,T7060:T7061)</f>
        <v>0</v>
      </c>
    </row>
    <row r="7063" spans="1:20" outlineLevel="2" x14ac:dyDescent="0.35">
      <c r="C7063" s="11" t="s">
        <v>10635</v>
      </c>
      <c r="O7063" s="18"/>
      <c r="Q7063" s="19">
        <f>SUBTOTAL(9,Q7060:Q7061)</f>
        <v>81615.83</v>
      </c>
      <c r="R7063" s="19">
        <f>SUBTOTAL(9,R7060:R7061)</f>
        <v>0</v>
      </c>
      <c r="S7063" s="19">
        <f>SUBTOTAL(9,S7060:S7061)</f>
        <v>81615.83</v>
      </c>
      <c r="T7063" s="19">
        <f>SUBTOTAL(9,T7060:T7061)</f>
        <v>0</v>
      </c>
    </row>
    <row r="7064" spans="1:20" outlineLevel="4" x14ac:dyDescent="0.35">
      <c r="A7064" s="9" t="s">
        <v>1129</v>
      </c>
      <c r="B7064" s="9" t="s">
        <v>1130</v>
      </c>
      <c r="C7064" s="12" t="s">
        <v>8014</v>
      </c>
      <c r="D7064" s="5" t="s">
        <v>8015</v>
      </c>
      <c r="E7064" s="9" t="s">
        <v>8015</v>
      </c>
      <c r="F7064" s="5" t="s">
        <v>4</v>
      </c>
      <c r="G7064" s="5" t="s">
        <v>1133</v>
      </c>
      <c r="H7064" s="5" t="s">
        <v>1135</v>
      </c>
      <c r="I7064" s="4" t="s">
        <v>1136</v>
      </c>
      <c r="J7064" s="5" t="s">
        <v>4</v>
      </c>
      <c r="K7064" s="5" t="s">
        <v>4</v>
      </c>
      <c r="L7064" s="5" t="s">
        <v>4</v>
      </c>
      <c r="M7064" s="5" t="s">
        <v>5</v>
      </c>
      <c r="N7064" s="5" t="s">
        <v>8016</v>
      </c>
      <c r="O7064" s="18">
        <v>44467</v>
      </c>
      <c r="P7064" s="5" t="s">
        <v>7</v>
      </c>
      <c r="Q7064" s="19">
        <v>3263.22</v>
      </c>
      <c r="R7064" s="19">
        <v>0</v>
      </c>
      <c r="S7064" s="19">
        <v>3263.22</v>
      </c>
      <c r="T7064" s="19">
        <v>0</v>
      </c>
    </row>
    <row r="7065" spans="1:20" outlineLevel="4" x14ac:dyDescent="0.35">
      <c r="A7065" s="9" t="s">
        <v>1129</v>
      </c>
      <c r="B7065" s="9" t="s">
        <v>1130</v>
      </c>
      <c r="C7065" s="12" t="s">
        <v>8014</v>
      </c>
      <c r="D7065" s="5" t="s">
        <v>8015</v>
      </c>
      <c r="E7065" s="9" t="s">
        <v>8015</v>
      </c>
      <c r="F7065" s="5" t="s">
        <v>4</v>
      </c>
      <c r="G7065" s="5" t="s">
        <v>1133</v>
      </c>
      <c r="H7065" s="5" t="s">
        <v>1135</v>
      </c>
      <c r="I7065" s="4" t="s">
        <v>1136</v>
      </c>
      <c r="J7065" s="5" t="s">
        <v>4</v>
      </c>
      <c r="K7065" s="5" t="s">
        <v>4</v>
      </c>
      <c r="L7065" s="5" t="s">
        <v>4</v>
      </c>
      <c r="M7065" s="5" t="s">
        <v>5</v>
      </c>
      <c r="N7065" s="5" t="s">
        <v>8017</v>
      </c>
      <c r="O7065" s="18">
        <v>44558</v>
      </c>
      <c r="P7065" s="5" t="s">
        <v>7</v>
      </c>
      <c r="Q7065" s="19">
        <v>4785.59</v>
      </c>
      <c r="R7065" s="19">
        <v>0</v>
      </c>
      <c r="S7065" s="19">
        <v>4785.59</v>
      </c>
      <c r="T7065" s="19">
        <v>0</v>
      </c>
    </row>
    <row r="7066" spans="1:20" outlineLevel="3" x14ac:dyDescent="0.35">
      <c r="H7066" s="1" t="s">
        <v>11125</v>
      </c>
      <c r="O7066" s="18"/>
      <c r="Q7066" s="19">
        <f>SUBTOTAL(9,Q7064:Q7065)</f>
        <v>8048.8099999999995</v>
      </c>
      <c r="R7066" s="19">
        <f>SUBTOTAL(9,R7064:R7065)</f>
        <v>0</v>
      </c>
      <c r="S7066" s="19">
        <f>SUBTOTAL(9,S7064:S7065)</f>
        <v>8048.8099999999995</v>
      </c>
      <c r="T7066" s="19">
        <f>SUBTOTAL(9,T7064:T7065)</f>
        <v>0</v>
      </c>
    </row>
    <row r="7067" spans="1:20" outlineLevel="2" x14ac:dyDescent="0.35">
      <c r="C7067" s="11" t="s">
        <v>10636</v>
      </c>
      <c r="O7067" s="18"/>
      <c r="Q7067" s="19">
        <f>SUBTOTAL(9,Q7064:Q7065)</f>
        <v>8048.8099999999995</v>
      </c>
      <c r="R7067" s="19">
        <f>SUBTOTAL(9,R7064:R7065)</f>
        <v>0</v>
      </c>
      <c r="S7067" s="19">
        <f>SUBTOTAL(9,S7064:S7065)</f>
        <v>8048.8099999999995</v>
      </c>
      <c r="T7067" s="19">
        <f>SUBTOTAL(9,T7064:T7065)</f>
        <v>0</v>
      </c>
    </row>
    <row r="7068" spans="1:20" outlineLevel="4" x14ac:dyDescent="0.35">
      <c r="A7068" s="9" t="s">
        <v>1129</v>
      </c>
      <c r="B7068" s="9" t="s">
        <v>1130</v>
      </c>
      <c r="C7068" s="12" t="s">
        <v>8018</v>
      </c>
      <c r="D7068" s="5" t="s">
        <v>8019</v>
      </c>
      <c r="E7068" s="9" t="s">
        <v>8019</v>
      </c>
      <c r="F7068" s="5" t="s">
        <v>4</v>
      </c>
      <c r="G7068" s="5" t="s">
        <v>1133</v>
      </c>
      <c r="H7068" s="5" t="s">
        <v>1135</v>
      </c>
      <c r="I7068" s="4" t="s">
        <v>1136</v>
      </c>
      <c r="J7068" s="5" t="s">
        <v>4</v>
      </c>
      <c r="K7068" s="5" t="s">
        <v>4</v>
      </c>
      <c r="L7068" s="5" t="s">
        <v>4</v>
      </c>
      <c r="M7068" s="5" t="s">
        <v>5</v>
      </c>
      <c r="N7068" s="5" t="s">
        <v>8020</v>
      </c>
      <c r="O7068" s="18">
        <v>44467</v>
      </c>
      <c r="P7068" s="5" t="s">
        <v>7</v>
      </c>
      <c r="Q7068" s="19">
        <v>14653.48</v>
      </c>
      <c r="R7068" s="19">
        <v>0</v>
      </c>
      <c r="S7068" s="19">
        <v>14653.48</v>
      </c>
      <c r="T7068" s="19">
        <v>0</v>
      </c>
    </row>
    <row r="7069" spans="1:20" outlineLevel="4" x14ac:dyDescent="0.35">
      <c r="A7069" s="9" t="s">
        <v>1129</v>
      </c>
      <c r="B7069" s="9" t="s">
        <v>1130</v>
      </c>
      <c r="C7069" s="12" t="s">
        <v>8018</v>
      </c>
      <c r="D7069" s="5" t="s">
        <v>8019</v>
      </c>
      <c r="E7069" s="9" t="s">
        <v>8019</v>
      </c>
      <c r="F7069" s="5" t="s">
        <v>4</v>
      </c>
      <c r="G7069" s="5" t="s">
        <v>1133</v>
      </c>
      <c r="H7069" s="5" t="s">
        <v>1135</v>
      </c>
      <c r="I7069" s="4" t="s">
        <v>1136</v>
      </c>
      <c r="J7069" s="5" t="s">
        <v>4</v>
      </c>
      <c r="K7069" s="5" t="s">
        <v>4</v>
      </c>
      <c r="L7069" s="5" t="s">
        <v>4</v>
      </c>
      <c r="M7069" s="5" t="s">
        <v>5</v>
      </c>
      <c r="N7069" s="5" t="s">
        <v>8021</v>
      </c>
      <c r="O7069" s="18">
        <v>44558</v>
      </c>
      <c r="P7069" s="5" t="s">
        <v>7</v>
      </c>
      <c r="Q7069" s="19">
        <v>19288.57</v>
      </c>
      <c r="R7069" s="19">
        <v>0</v>
      </c>
      <c r="S7069" s="19">
        <v>19288.57</v>
      </c>
      <c r="T7069" s="19">
        <v>0</v>
      </c>
    </row>
    <row r="7070" spans="1:20" outlineLevel="3" x14ac:dyDescent="0.35">
      <c r="H7070" s="1" t="s">
        <v>11125</v>
      </c>
      <c r="O7070" s="18"/>
      <c r="Q7070" s="19">
        <f>SUBTOTAL(9,Q7068:Q7069)</f>
        <v>33942.050000000003</v>
      </c>
      <c r="R7070" s="19">
        <f>SUBTOTAL(9,R7068:R7069)</f>
        <v>0</v>
      </c>
      <c r="S7070" s="19">
        <f>SUBTOTAL(9,S7068:S7069)</f>
        <v>33942.050000000003</v>
      </c>
      <c r="T7070" s="19">
        <f>SUBTOTAL(9,T7068:T7069)</f>
        <v>0</v>
      </c>
    </row>
    <row r="7071" spans="1:20" outlineLevel="2" x14ac:dyDescent="0.35">
      <c r="C7071" s="11" t="s">
        <v>10637</v>
      </c>
      <c r="O7071" s="18"/>
      <c r="Q7071" s="19">
        <f>SUBTOTAL(9,Q7068:Q7069)</f>
        <v>33942.050000000003</v>
      </c>
      <c r="R7071" s="19">
        <f>SUBTOTAL(9,R7068:R7069)</f>
        <v>0</v>
      </c>
      <c r="S7071" s="19">
        <f>SUBTOTAL(9,S7068:S7069)</f>
        <v>33942.050000000003</v>
      </c>
      <c r="T7071" s="19">
        <f>SUBTOTAL(9,T7068:T7069)</f>
        <v>0</v>
      </c>
    </row>
    <row r="7072" spans="1:20" outlineLevel="4" x14ac:dyDescent="0.35">
      <c r="A7072" s="9" t="s">
        <v>1129</v>
      </c>
      <c r="B7072" s="9" t="s">
        <v>1130</v>
      </c>
      <c r="C7072" s="12" t="s">
        <v>8022</v>
      </c>
      <c r="D7072" s="5" t="s">
        <v>8023</v>
      </c>
      <c r="E7072" s="9" t="s">
        <v>8023</v>
      </c>
      <c r="F7072" s="5" t="s">
        <v>4</v>
      </c>
      <c r="G7072" s="5" t="s">
        <v>1133</v>
      </c>
      <c r="H7072" s="5" t="s">
        <v>1135</v>
      </c>
      <c r="I7072" s="4" t="s">
        <v>1136</v>
      </c>
      <c r="J7072" s="5" t="s">
        <v>4</v>
      </c>
      <c r="K7072" s="5" t="s">
        <v>4</v>
      </c>
      <c r="L7072" s="5" t="s">
        <v>4</v>
      </c>
      <c r="M7072" s="5" t="s">
        <v>5</v>
      </c>
      <c r="N7072" s="5" t="s">
        <v>8024</v>
      </c>
      <c r="O7072" s="18">
        <v>44467</v>
      </c>
      <c r="P7072" s="5" t="s">
        <v>7</v>
      </c>
      <c r="Q7072" s="19">
        <v>21263.81</v>
      </c>
      <c r="R7072" s="19">
        <v>0</v>
      </c>
      <c r="S7072" s="19">
        <v>21263.81</v>
      </c>
      <c r="T7072" s="19">
        <v>0</v>
      </c>
    </row>
    <row r="7073" spans="1:20" outlineLevel="4" x14ac:dyDescent="0.35">
      <c r="A7073" s="9" t="s">
        <v>1129</v>
      </c>
      <c r="B7073" s="9" t="s">
        <v>1130</v>
      </c>
      <c r="C7073" s="12" t="s">
        <v>8022</v>
      </c>
      <c r="D7073" s="5" t="s">
        <v>8023</v>
      </c>
      <c r="E7073" s="9" t="s">
        <v>8023</v>
      </c>
      <c r="F7073" s="5" t="s">
        <v>4</v>
      </c>
      <c r="G7073" s="5" t="s">
        <v>1133</v>
      </c>
      <c r="H7073" s="5" t="s">
        <v>1135</v>
      </c>
      <c r="I7073" s="4" t="s">
        <v>1136</v>
      </c>
      <c r="J7073" s="5" t="s">
        <v>4</v>
      </c>
      <c r="K7073" s="5" t="s">
        <v>4</v>
      </c>
      <c r="L7073" s="5" t="s">
        <v>4</v>
      </c>
      <c r="M7073" s="5" t="s">
        <v>5</v>
      </c>
      <c r="N7073" s="5" t="s">
        <v>8025</v>
      </c>
      <c r="O7073" s="18">
        <v>44558</v>
      </c>
      <c r="P7073" s="5" t="s">
        <v>7</v>
      </c>
      <c r="Q7073" s="19">
        <v>28715.279999999999</v>
      </c>
      <c r="R7073" s="19">
        <v>0</v>
      </c>
      <c r="S7073" s="19">
        <v>28715.279999999999</v>
      </c>
      <c r="T7073" s="19">
        <v>0</v>
      </c>
    </row>
    <row r="7074" spans="1:20" outlineLevel="3" x14ac:dyDescent="0.35">
      <c r="H7074" s="1" t="s">
        <v>11125</v>
      </c>
      <c r="O7074" s="18"/>
      <c r="Q7074" s="19">
        <f>SUBTOTAL(9,Q7072:Q7073)</f>
        <v>49979.09</v>
      </c>
      <c r="R7074" s="19">
        <f>SUBTOTAL(9,R7072:R7073)</f>
        <v>0</v>
      </c>
      <c r="S7074" s="19">
        <f>SUBTOTAL(9,S7072:S7073)</f>
        <v>49979.09</v>
      </c>
      <c r="T7074" s="19">
        <f>SUBTOTAL(9,T7072:T7073)</f>
        <v>0</v>
      </c>
    </row>
    <row r="7075" spans="1:20" outlineLevel="2" x14ac:dyDescent="0.35">
      <c r="C7075" s="11" t="s">
        <v>10638</v>
      </c>
      <c r="O7075" s="18"/>
      <c r="Q7075" s="19">
        <f>SUBTOTAL(9,Q7072:Q7073)</f>
        <v>49979.09</v>
      </c>
      <c r="R7075" s="19">
        <f>SUBTOTAL(9,R7072:R7073)</f>
        <v>0</v>
      </c>
      <c r="S7075" s="19">
        <f>SUBTOTAL(9,S7072:S7073)</f>
        <v>49979.09</v>
      </c>
      <c r="T7075" s="19">
        <f>SUBTOTAL(9,T7072:T7073)</f>
        <v>0</v>
      </c>
    </row>
    <row r="7076" spans="1:20" outlineLevel="4" x14ac:dyDescent="0.35">
      <c r="A7076" s="9" t="s">
        <v>1129</v>
      </c>
      <c r="B7076" s="9" t="s">
        <v>1130</v>
      </c>
      <c r="C7076" s="12" t="s">
        <v>8026</v>
      </c>
      <c r="D7076" s="5" t="s">
        <v>8027</v>
      </c>
      <c r="E7076" s="9" t="s">
        <v>8027</v>
      </c>
      <c r="F7076" s="5" t="s">
        <v>4</v>
      </c>
      <c r="G7076" s="5" t="s">
        <v>1133</v>
      </c>
      <c r="H7076" s="5" t="s">
        <v>1135</v>
      </c>
      <c r="I7076" s="4" t="s">
        <v>1136</v>
      </c>
      <c r="J7076" s="5" t="s">
        <v>4</v>
      </c>
      <c r="K7076" s="5" t="s">
        <v>4</v>
      </c>
      <c r="L7076" s="5" t="s">
        <v>4</v>
      </c>
      <c r="M7076" s="5" t="s">
        <v>5</v>
      </c>
      <c r="N7076" s="5" t="s">
        <v>8028</v>
      </c>
      <c r="O7076" s="18">
        <v>44467</v>
      </c>
      <c r="P7076" s="5" t="s">
        <v>7</v>
      </c>
      <c r="Q7076" s="19">
        <v>314970.56</v>
      </c>
      <c r="R7076" s="19">
        <v>0</v>
      </c>
      <c r="S7076" s="19">
        <v>314970.56</v>
      </c>
      <c r="T7076" s="19">
        <v>0</v>
      </c>
    </row>
    <row r="7077" spans="1:20" outlineLevel="4" x14ac:dyDescent="0.35">
      <c r="A7077" s="9" t="s">
        <v>1129</v>
      </c>
      <c r="B7077" s="9" t="s">
        <v>1130</v>
      </c>
      <c r="C7077" s="12" t="s">
        <v>8026</v>
      </c>
      <c r="D7077" s="5" t="s">
        <v>8027</v>
      </c>
      <c r="E7077" s="9" t="s">
        <v>8027</v>
      </c>
      <c r="F7077" s="5" t="s">
        <v>4</v>
      </c>
      <c r="G7077" s="5" t="s">
        <v>1133</v>
      </c>
      <c r="H7077" s="5" t="s">
        <v>1135</v>
      </c>
      <c r="I7077" s="4" t="s">
        <v>1136</v>
      </c>
      <c r="J7077" s="5" t="s">
        <v>4</v>
      </c>
      <c r="K7077" s="5" t="s">
        <v>4</v>
      </c>
      <c r="L7077" s="5" t="s">
        <v>4</v>
      </c>
      <c r="M7077" s="5" t="s">
        <v>5</v>
      </c>
      <c r="N7077" s="5" t="s">
        <v>8029</v>
      </c>
      <c r="O7077" s="18">
        <v>44558</v>
      </c>
      <c r="P7077" s="5" t="s">
        <v>7</v>
      </c>
      <c r="Q7077" s="19">
        <v>433228.58</v>
      </c>
      <c r="R7077" s="19">
        <v>0</v>
      </c>
      <c r="S7077" s="19">
        <v>433228.58</v>
      </c>
      <c r="T7077" s="19">
        <v>0</v>
      </c>
    </row>
    <row r="7078" spans="1:20" outlineLevel="3" x14ac:dyDescent="0.35">
      <c r="H7078" s="1" t="s">
        <v>11125</v>
      </c>
      <c r="O7078" s="18"/>
      <c r="Q7078" s="19">
        <f>SUBTOTAL(9,Q7076:Q7077)</f>
        <v>748199.14</v>
      </c>
      <c r="R7078" s="19">
        <f>SUBTOTAL(9,R7076:R7077)</f>
        <v>0</v>
      </c>
      <c r="S7078" s="19">
        <f>SUBTOTAL(9,S7076:S7077)</f>
        <v>748199.14</v>
      </c>
      <c r="T7078" s="19">
        <f>SUBTOTAL(9,T7076:T7077)</f>
        <v>0</v>
      </c>
    </row>
    <row r="7079" spans="1:20" ht="29" outlineLevel="4" x14ac:dyDescent="0.35">
      <c r="A7079" s="9" t="s">
        <v>97</v>
      </c>
      <c r="B7079" s="9" t="s">
        <v>98</v>
      </c>
      <c r="C7079" s="12" t="s">
        <v>8026</v>
      </c>
      <c r="D7079" s="5" t="s">
        <v>8030</v>
      </c>
      <c r="E7079" s="9" t="s">
        <v>8030</v>
      </c>
      <c r="F7079" s="5" t="s">
        <v>12477</v>
      </c>
      <c r="G7079" s="5" t="s">
        <v>4</v>
      </c>
      <c r="H7079" s="5" t="s">
        <v>8033</v>
      </c>
      <c r="I7079" s="4" t="s">
        <v>8034</v>
      </c>
      <c r="J7079" s="5" t="s">
        <v>4</v>
      </c>
      <c r="K7079" s="5" t="s">
        <v>4</v>
      </c>
      <c r="L7079" s="5" t="s">
        <v>4</v>
      </c>
      <c r="M7079" s="5" t="s">
        <v>5</v>
      </c>
      <c r="N7079" s="5" t="s">
        <v>8031</v>
      </c>
      <c r="O7079" s="18">
        <v>44510</v>
      </c>
      <c r="P7079" s="5" t="s">
        <v>8032</v>
      </c>
      <c r="Q7079" s="19">
        <v>26184.11</v>
      </c>
      <c r="R7079" s="19">
        <v>26184.11</v>
      </c>
      <c r="S7079" s="19">
        <v>0</v>
      </c>
      <c r="T7079" s="19">
        <v>0</v>
      </c>
    </row>
    <row r="7080" spans="1:20" outlineLevel="3" x14ac:dyDescent="0.35">
      <c r="H7080" s="1" t="s">
        <v>12118</v>
      </c>
      <c r="O7080" s="18"/>
      <c r="Q7080" s="19">
        <f>SUBTOTAL(9,Q7079:Q7079)</f>
        <v>26184.11</v>
      </c>
      <c r="R7080" s="19">
        <f>SUBTOTAL(9,R7079:R7079)</f>
        <v>26184.11</v>
      </c>
      <c r="S7080" s="19">
        <f>SUBTOTAL(9,S7079:S7079)</f>
        <v>0</v>
      </c>
      <c r="T7080" s="19">
        <f>SUBTOTAL(9,T7079:T7079)</f>
        <v>0</v>
      </c>
    </row>
    <row r="7081" spans="1:20" ht="29" outlineLevel="4" x14ac:dyDescent="0.35">
      <c r="A7081" s="9" t="s">
        <v>526</v>
      </c>
      <c r="B7081" s="9" t="s">
        <v>527</v>
      </c>
      <c r="C7081" s="12" t="s">
        <v>8026</v>
      </c>
      <c r="D7081" s="5" t="s">
        <v>8035</v>
      </c>
      <c r="E7081" s="9" t="s">
        <v>8035</v>
      </c>
      <c r="F7081" s="5" t="s">
        <v>566</v>
      </c>
      <c r="G7081" s="5" t="s">
        <v>4</v>
      </c>
      <c r="H7081" s="5" t="s">
        <v>8038</v>
      </c>
      <c r="I7081" s="4" t="s">
        <v>8039</v>
      </c>
      <c r="J7081" s="5" t="s">
        <v>4</v>
      </c>
      <c r="K7081" s="5" t="s">
        <v>4</v>
      </c>
      <c r="L7081" s="5" t="s">
        <v>4</v>
      </c>
      <c r="M7081" s="5" t="s">
        <v>5</v>
      </c>
      <c r="N7081" s="5" t="s">
        <v>8036</v>
      </c>
      <c r="O7081" s="18">
        <v>44585</v>
      </c>
      <c r="P7081" s="5" t="s">
        <v>8037</v>
      </c>
      <c r="Q7081" s="19">
        <v>3410.34</v>
      </c>
      <c r="R7081" s="19">
        <v>3410.34</v>
      </c>
      <c r="S7081" s="19">
        <v>0</v>
      </c>
      <c r="T7081" s="19">
        <v>0</v>
      </c>
    </row>
    <row r="7082" spans="1:20" ht="29" outlineLevel="4" x14ac:dyDescent="0.35">
      <c r="A7082" s="9" t="s">
        <v>526</v>
      </c>
      <c r="B7082" s="9" t="s">
        <v>527</v>
      </c>
      <c r="C7082" s="12" t="s">
        <v>8026</v>
      </c>
      <c r="D7082" s="5" t="s">
        <v>8035</v>
      </c>
      <c r="E7082" s="9" t="s">
        <v>8035</v>
      </c>
      <c r="F7082" s="5" t="s">
        <v>566</v>
      </c>
      <c r="G7082" s="5" t="s">
        <v>4</v>
      </c>
      <c r="H7082" s="5" t="s">
        <v>8038</v>
      </c>
      <c r="I7082" s="4" t="s">
        <v>8039</v>
      </c>
      <c r="J7082" s="5" t="s">
        <v>4</v>
      </c>
      <c r="K7082" s="5" t="s">
        <v>4</v>
      </c>
      <c r="L7082" s="5" t="s">
        <v>4</v>
      </c>
      <c r="M7082" s="5" t="s">
        <v>5</v>
      </c>
      <c r="N7082" s="5" t="s">
        <v>8040</v>
      </c>
      <c r="O7082" s="18">
        <v>44679</v>
      </c>
      <c r="P7082" s="5" t="s">
        <v>8041</v>
      </c>
      <c r="Q7082" s="19">
        <v>2576.75</v>
      </c>
      <c r="R7082" s="19">
        <v>2576.75</v>
      </c>
      <c r="S7082" s="19">
        <v>0</v>
      </c>
      <c r="T7082" s="19">
        <v>0</v>
      </c>
    </row>
    <row r="7083" spans="1:20" outlineLevel="3" x14ac:dyDescent="0.35">
      <c r="H7083" s="1" t="s">
        <v>12119</v>
      </c>
      <c r="O7083" s="18"/>
      <c r="Q7083" s="19">
        <f>SUBTOTAL(9,Q7081:Q7082)</f>
        <v>5987.09</v>
      </c>
      <c r="R7083" s="19">
        <f>SUBTOTAL(9,R7081:R7082)</f>
        <v>5987.09</v>
      </c>
      <c r="S7083" s="19">
        <f>SUBTOTAL(9,S7081:S7082)</f>
        <v>0</v>
      </c>
      <c r="T7083" s="19">
        <f>SUBTOTAL(9,T7081:T7082)</f>
        <v>0</v>
      </c>
    </row>
    <row r="7084" spans="1:20" outlineLevel="2" x14ac:dyDescent="0.35">
      <c r="C7084" s="11" t="s">
        <v>10639</v>
      </c>
      <c r="O7084" s="18"/>
      <c r="Q7084" s="19">
        <f>SUBTOTAL(9,Q7076:Q7082)</f>
        <v>780370.34</v>
      </c>
      <c r="R7084" s="19">
        <f>SUBTOTAL(9,R7076:R7082)</f>
        <v>32171.200000000001</v>
      </c>
      <c r="S7084" s="19">
        <f>SUBTOTAL(9,S7076:S7082)</f>
        <v>748199.14</v>
      </c>
      <c r="T7084" s="19">
        <f>SUBTOTAL(9,T7076:T7082)</f>
        <v>0</v>
      </c>
    </row>
    <row r="7085" spans="1:20" outlineLevel="4" x14ac:dyDescent="0.35">
      <c r="A7085" s="9" t="s">
        <v>1129</v>
      </c>
      <c r="B7085" s="9" t="s">
        <v>1130</v>
      </c>
      <c r="C7085" s="12" t="s">
        <v>8042</v>
      </c>
      <c r="D7085" s="5" t="s">
        <v>8043</v>
      </c>
      <c r="E7085" s="9" t="s">
        <v>8043</v>
      </c>
      <c r="F7085" s="5" t="s">
        <v>4</v>
      </c>
      <c r="G7085" s="5" t="s">
        <v>1133</v>
      </c>
      <c r="H7085" s="5" t="s">
        <v>1135</v>
      </c>
      <c r="I7085" s="4" t="s">
        <v>1136</v>
      </c>
      <c r="J7085" s="5" t="s">
        <v>4</v>
      </c>
      <c r="K7085" s="5" t="s">
        <v>4</v>
      </c>
      <c r="L7085" s="5" t="s">
        <v>4</v>
      </c>
      <c r="M7085" s="5" t="s">
        <v>5</v>
      </c>
      <c r="N7085" s="5" t="s">
        <v>8044</v>
      </c>
      <c r="O7085" s="18">
        <v>44467</v>
      </c>
      <c r="P7085" s="5" t="s">
        <v>7</v>
      </c>
      <c r="Q7085" s="19">
        <v>117724</v>
      </c>
      <c r="R7085" s="19">
        <v>0</v>
      </c>
      <c r="S7085" s="19">
        <v>117724</v>
      </c>
      <c r="T7085" s="19">
        <v>0</v>
      </c>
    </row>
    <row r="7086" spans="1:20" outlineLevel="4" x14ac:dyDescent="0.35">
      <c r="A7086" s="9" t="s">
        <v>1129</v>
      </c>
      <c r="B7086" s="9" t="s">
        <v>1130</v>
      </c>
      <c r="C7086" s="12" t="s">
        <v>8042</v>
      </c>
      <c r="D7086" s="5" t="s">
        <v>8043</v>
      </c>
      <c r="E7086" s="9" t="s">
        <v>8043</v>
      </c>
      <c r="F7086" s="5" t="s">
        <v>4</v>
      </c>
      <c r="G7086" s="5" t="s">
        <v>1133</v>
      </c>
      <c r="H7086" s="5" t="s">
        <v>1135</v>
      </c>
      <c r="I7086" s="4" t="s">
        <v>1136</v>
      </c>
      <c r="J7086" s="5" t="s">
        <v>4</v>
      </c>
      <c r="K7086" s="5" t="s">
        <v>4</v>
      </c>
      <c r="L7086" s="5" t="s">
        <v>4</v>
      </c>
      <c r="M7086" s="5" t="s">
        <v>5</v>
      </c>
      <c r="N7086" s="5" t="s">
        <v>8045</v>
      </c>
      <c r="O7086" s="18">
        <v>44558</v>
      </c>
      <c r="P7086" s="5" t="s">
        <v>7</v>
      </c>
      <c r="Q7086" s="19">
        <v>157802.01999999999</v>
      </c>
      <c r="R7086" s="19">
        <v>0</v>
      </c>
      <c r="S7086" s="19">
        <v>157802.01999999999</v>
      </c>
      <c r="T7086" s="19">
        <v>0</v>
      </c>
    </row>
    <row r="7087" spans="1:20" outlineLevel="3" x14ac:dyDescent="0.35">
      <c r="H7087" s="1" t="s">
        <v>11125</v>
      </c>
      <c r="O7087" s="18"/>
      <c r="Q7087" s="19">
        <f>SUBTOTAL(9,Q7085:Q7086)</f>
        <v>275526.02</v>
      </c>
      <c r="R7087" s="19">
        <f>SUBTOTAL(9,R7085:R7086)</f>
        <v>0</v>
      </c>
      <c r="S7087" s="19">
        <f>SUBTOTAL(9,S7085:S7086)</f>
        <v>275526.02</v>
      </c>
      <c r="T7087" s="19">
        <f>SUBTOTAL(9,T7085:T7086)</f>
        <v>0</v>
      </c>
    </row>
    <row r="7088" spans="1:20" outlineLevel="2" x14ac:dyDescent="0.35">
      <c r="C7088" s="11" t="s">
        <v>10640</v>
      </c>
      <c r="O7088" s="18"/>
      <c r="Q7088" s="19">
        <f>SUBTOTAL(9,Q7085:Q7086)</f>
        <v>275526.02</v>
      </c>
      <c r="R7088" s="19">
        <f>SUBTOTAL(9,R7085:R7086)</f>
        <v>0</v>
      </c>
      <c r="S7088" s="19">
        <f>SUBTOTAL(9,S7085:S7086)</f>
        <v>275526.02</v>
      </c>
      <c r="T7088" s="19">
        <f>SUBTOTAL(9,T7085:T7086)</f>
        <v>0</v>
      </c>
    </row>
    <row r="7089" spans="1:20" outlineLevel="4" x14ac:dyDescent="0.35">
      <c r="A7089" s="9" t="s">
        <v>1129</v>
      </c>
      <c r="B7089" s="9" t="s">
        <v>1130</v>
      </c>
      <c r="C7089" s="12" t="s">
        <v>8046</v>
      </c>
      <c r="D7089" s="5" t="s">
        <v>8047</v>
      </c>
      <c r="E7089" s="9" t="s">
        <v>8047</v>
      </c>
      <c r="F7089" s="5" t="s">
        <v>4</v>
      </c>
      <c r="G7089" s="5" t="s">
        <v>1133</v>
      </c>
      <c r="H7089" s="5" t="s">
        <v>1135</v>
      </c>
      <c r="I7089" s="4" t="s">
        <v>1136</v>
      </c>
      <c r="J7089" s="5" t="s">
        <v>4</v>
      </c>
      <c r="K7089" s="5" t="s">
        <v>4</v>
      </c>
      <c r="L7089" s="5" t="s">
        <v>4</v>
      </c>
      <c r="M7089" s="5" t="s">
        <v>5</v>
      </c>
      <c r="N7089" s="5" t="s">
        <v>8048</v>
      </c>
      <c r="O7089" s="18">
        <v>44467</v>
      </c>
      <c r="P7089" s="5" t="s">
        <v>7</v>
      </c>
      <c r="Q7089" s="19">
        <v>6472.1</v>
      </c>
      <c r="R7089" s="19">
        <v>0</v>
      </c>
      <c r="S7089" s="19">
        <v>6472.1</v>
      </c>
      <c r="T7089" s="19">
        <v>0</v>
      </c>
    </row>
    <row r="7090" spans="1:20" outlineLevel="4" x14ac:dyDescent="0.35">
      <c r="A7090" s="9" t="s">
        <v>1129</v>
      </c>
      <c r="B7090" s="9" t="s">
        <v>1130</v>
      </c>
      <c r="C7090" s="12" t="s">
        <v>8046</v>
      </c>
      <c r="D7090" s="5" t="s">
        <v>8047</v>
      </c>
      <c r="E7090" s="9" t="s">
        <v>8047</v>
      </c>
      <c r="F7090" s="5" t="s">
        <v>4</v>
      </c>
      <c r="G7090" s="5" t="s">
        <v>1133</v>
      </c>
      <c r="H7090" s="5" t="s">
        <v>1135</v>
      </c>
      <c r="I7090" s="4" t="s">
        <v>1136</v>
      </c>
      <c r="J7090" s="5" t="s">
        <v>4</v>
      </c>
      <c r="K7090" s="5" t="s">
        <v>4</v>
      </c>
      <c r="L7090" s="5" t="s">
        <v>4</v>
      </c>
      <c r="M7090" s="5" t="s">
        <v>5</v>
      </c>
      <c r="N7090" s="5" t="s">
        <v>8049</v>
      </c>
      <c r="O7090" s="18">
        <v>44558</v>
      </c>
      <c r="P7090" s="5" t="s">
        <v>7</v>
      </c>
      <c r="Q7090" s="19">
        <v>9112</v>
      </c>
      <c r="R7090" s="19">
        <v>0</v>
      </c>
      <c r="S7090" s="19">
        <v>9112</v>
      </c>
      <c r="T7090" s="19">
        <v>0</v>
      </c>
    </row>
    <row r="7091" spans="1:20" outlineLevel="3" x14ac:dyDescent="0.35">
      <c r="H7091" s="1" t="s">
        <v>11125</v>
      </c>
      <c r="O7091" s="18"/>
      <c r="Q7091" s="19">
        <f>SUBTOTAL(9,Q7089:Q7090)</f>
        <v>15584.1</v>
      </c>
      <c r="R7091" s="19">
        <f>SUBTOTAL(9,R7089:R7090)</f>
        <v>0</v>
      </c>
      <c r="S7091" s="19">
        <f>SUBTOTAL(9,S7089:S7090)</f>
        <v>15584.1</v>
      </c>
      <c r="T7091" s="19">
        <f>SUBTOTAL(9,T7089:T7090)</f>
        <v>0</v>
      </c>
    </row>
    <row r="7092" spans="1:20" outlineLevel="2" x14ac:dyDescent="0.35">
      <c r="C7092" s="11" t="s">
        <v>10641</v>
      </c>
      <c r="O7092" s="18"/>
      <c r="Q7092" s="19">
        <f>SUBTOTAL(9,Q7089:Q7090)</f>
        <v>15584.1</v>
      </c>
      <c r="R7092" s="19">
        <f>SUBTOTAL(9,R7089:R7090)</f>
        <v>0</v>
      </c>
      <c r="S7092" s="19">
        <f>SUBTOTAL(9,S7089:S7090)</f>
        <v>15584.1</v>
      </c>
      <c r="T7092" s="19">
        <f>SUBTOTAL(9,T7089:T7090)</f>
        <v>0</v>
      </c>
    </row>
    <row r="7093" spans="1:20" outlineLevel="4" x14ac:dyDescent="0.35">
      <c r="A7093" s="9" t="s">
        <v>1129</v>
      </c>
      <c r="B7093" s="9" t="s">
        <v>1130</v>
      </c>
      <c r="C7093" s="12" t="s">
        <v>8050</v>
      </c>
      <c r="D7093" s="5" t="s">
        <v>8051</v>
      </c>
      <c r="E7093" s="9" t="s">
        <v>8051</v>
      </c>
      <c r="F7093" s="5" t="s">
        <v>4</v>
      </c>
      <c r="G7093" s="5" t="s">
        <v>1133</v>
      </c>
      <c r="H7093" s="5" t="s">
        <v>1135</v>
      </c>
      <c r="I7093" s="4" t="s">
        <v>1136</v>
      </c>
      <c r="J7093" s="5" t="s">
        <v>4</v>
      </c>
      <c r="K7093" s="5" t="s">
        <v>4</v>
      </c>
      <c r="L7093" s="5" t="s">
        <v>4</v>
      </c>
      <c r="M7093" s="5" t="s">
        <v>5</v>
      </c>
      <c r="N7093" s="5" t="s">
        <v>8052</v>
      </c>
      <c r="O7093" s="18">
        <v>44467</v>
      </c>
      <c r="P7093" s="5" t="s">
        <v>7</v>
      </c>
      <c r="Q7093" s="19">
        <v>2298.31</v>
      </c>
      <c r="R7093" s="19">
        <v>0</v>
      </c>
      <c r="S7093" s="19">
        <v>2298.31</v>
      </c>
      <c r="T7093" s="19">
        <v>0</v>
      </c>
    </row>
    <row r="7094" spans="1:20" outlineLevel="4" x14ac:dyDescent="0.35">
      <c r="A7094" s="9" t="s">
        <v>1129</v>
      </c>
      <c r="B7094" s="9" t="s">
        <v>1130</v>
      </c>
      <c r="C7094" s="12" t="s">
        <v>8050</v>
      </c>
      <c r="D7094" s="5" t="s">
        <v>8051</v>
      </c>
      <c r="E7094" s="9" t="s">
        <v>8051</v>
      </c>
      <c r="F7094" s="5" t="s">
        <v>4</v>
      </c>
      <c r="G7094" s="5" t="s">
        <v>1133</v>
      </c>
      <c r="H7094" s="5" t="s">
        <v>1135</v>
      </c>
      <c r="I7094" s="4" t="s">
        <v>1136</v>
      </c>
      <c r="J7094" s="5" t="s">
        <v>4</v>
      </c>
      <c r="K7094" s="5" t="s">
        <v>4</v>
      </c>
      <c r="L7094" s="5" t="s">
        <v>4</v>
      </c>
      <c r="M7094" s="5" t="s">
        <v>5</v>
      </c>
      <c r="N7094" s="5" t="s">
        <v>8053</v>
      </c>
      <c r="O7094" s="18">
        <v>44558</v>
      </c>
      <c r="P7094" s="5" t="s">
        <v>7</v>
      </c>
      <c r="Q7094" s="19">
        <v>3047.81</v>
      </c>
      <c r="R7094" s="19">
        <v>0</v>
      </c>
      <c r="S7094" s="19">
        <v>3047.81</v>
      </c>
      <c r="T7094" s="19">
        <v>0</v>
      </c>
    </row>
    <row r="7095" spans="1:20" outlineLevel="3" x14ac:dyDescent="0.35">
      <c r="H7095" s="1" t="s">
        <v>11125</v>
      </c>
      <c r="O7095" s="18"/>
      <c r="Q7095" s="19">
        <f>SUBTOTAL(9,Q7093:Q7094)</f>
        <v>5346.12</v>
      </c>
      <c r="R7095" s="19">
        <f>SUBTOTAL(9,R7093:R7094)</f>
        <v>0</v>
      </c>
      <c r="S7095" s="19">
        <f>SUBTOTAL(9,S7093:S7094)</f>
        <v>5346.12</v>
      </c>
      <c r="T7095" s="19">
        <f>SUBTOTAL(9,T7093:T7094)</f>
        <v>0</v>
      </c>
    </row>
    <row r="7096" spans="1:20" outlineLevel="2" x14ac:dyDescent="0.35">
      <c r="C7096" s="11" t="s">
        <v>10642</v>
      </c>
      <c r="O7096" s="18"/>
      <c r="Q7096" s="19">
        <f>SUBTOTAL(9,Q7093:Q7094)</f>
        <v>5346.12</v>
      </c>
      <c r="R7096" s="19">
        <f>SUBTOTAL(9,R7093:R7094)</f>
        <v>0</v>
      </c>
      <c r="S7096" s="19">
        <f>SUBTOTAL(9,S7093:S7094)</f>
        <v>5346.12</v>
      </c>
      <c r="T7096" s="19">
        <f>SUBTOTAL(9,T7093:T7094)</f>
        <v>0</v>
      </c>
    </row>
    <row r="7097" spans="1:20" outlineLevel="4" x14ac:dyDescent="0.35">
      <c r="A7097" s="9" t="s">
        <v>1129</v>
      </c>
      <c r="B7097" s="9" t="s">
        <v>1130</v>
      </c>
      <c r="C7097" s="12" t="s">
        <v>8054</v>
      </c>
      <c r="D7097" s="5" t="s">
        <v>8055</v>
      </c>
      <c r="E7097" s="9" t="s">
        <v>8055</v>
      </c>
      <c r="F7097" s="5" t="s">
        <v>4</v>
      </c>
      <c r="G7097" s="5" t="s">
        <v>1133</v>
      </c>
      <c r="H7097" s="5" t="s">
        <v>1135</v>
      </c>
      <c r="I7097" s="4" t="s">
        <v>1136</v>
      </c>
      <c r="J7097" s="5" t="s">
        <v>4</v>
      </c>
      <c r="K7097" s="5" t="s">
        <v>4</v>
      </c>
      <c r="L7097" s="5" t="s">
        <v>4</v>
      </c>
      <c r="M7097" s="5" t="s">
        <v>5</v>
      </c>
      <c r="N7097" s="5" t="s">
        <v>8056</v>
      </c>
      <c r="O7097" s="18">
        <v>44467</v>
      </c>
      <c r="P7097" s="5" t="s">
        <v>7</v>
      </c>
      <c r="Q7097" s="19">
        <v>50826.23</v>
      </c>
      <c r="R7097" s="19">
        <v>0</v>
      </c>
      <c r="S7097" s="19">
        <v>50826.23</v>
      </c>
      <c r="T7097" s="19">
        <v>0</v>
      </c>
    </row>
    <row r="7098" spans="1:20" outlineLevel="4" x14ac:dyDescent="0.35">
      <c r="A7098" s="9" t="s">
        <v>1129</v>
      </c>
      <c r="B7098" s="9" t="s">
        <v>1130</v>
      </c>
      <c r="C7098" s="12" t="s">
        <v>8054</v>
      </c>
      <c r="D7098" s="5" t="s">
        <v>8055</v>
      </c>
      <c r="E7098" s="9" t="s">
        <v>8055</v>
      </c>
      <c r="F7098" s="5" t="s">
        <v>4</v>
      </c>
      <c r="G7098" s="5" t="s">
        <v>1133</v>
      </c>
      <c r="H7098" s="5" t="s">
        <v>1135</v>
      </c>
      <c r="I7098" s="4" t="s">
        <v>1136</v>
      </c>
      <c r="J7098" s="5" t="s">
        <v>4</v>
      </c>
      <c r="K7098" s="5" t="s">
        <v>4</v>
      </c>
      <c r="L7098" s="5" t="s">
        <v>4</v>
      </c>
      <c r="M7098" s="5" t="s">
        <v>5</v>
      </c>
      <c r="N7098" s="5" t="s">
        <v>8057</v>
      </c>
      <c r="O7098" s="18">
        <v>44558</v>
      </c>
      <c r="P7098" s="5" t="s">
        <v>7</v>
      </c>
      <c r="Q7098" s="19">
        <v>68841.039999999994</v>
      </c>
      <c r="R7098" s="19">
        <v>0</v>
      </c>
      <c r="S7098" s="19">
        <v>68841.039999999994</v>
      </c>
      <c r="T7098" s="19">
        <v>0</v>
      </c>
    </row>
    <row r="7099" spans="1:20" outlineLevel="3" x14ac:dyDescent="0.35">
      <c r="H7099" s="1" t="s">
        <v>11125</v>
      </c>
      <c r="O7099" s="18"/>
      <c r="Q7099" s="19">
        <f>SUBTOTAL(9,Q7097:Q7098)</f>
        <v>119667.26999999999</v>
      </c>
      <c r="R7099" s="19">
        <f>SUBTOTAL(9,R7097:R7098)</f>
        <v>0</v>
      </c>
      <c r="S7099" s="19">
        <f>SUBTOTAL(9,S7097:S7098)</f>
        <v>119667.26999999999</v>
      </c>
      <c r="T7099" s="19">
        <f>SUBTOTAL(9,T7097:T7098)</f>
        <v>0</v>
      </c>
    </row>
    <row r="7100" spans="1:20" outlineLevel="2" x14ac:dyDescent="0.35">
      <c r="C7100" s="11" t="s">
        <v>10643</v>
      </c>
      <c r="O7100" s="18"/>
      <c r="Q7100" s="19">
        <f>SUBTOTAL(9,Q7097:Q7098)</f>
        <v>119667.26999999999</v>
      </c>
      <c r="R7100" s="19">
        <f>SUBTOTAL(9,R7097:R7098)</f>
        <v>0</v>
      </c>
      <c r="S7100" s="19">
        <f>SUBTOTAL(9,S7097:S7098)</f>
        <v>119667.26999999999</v>
      </c>
      <c r="T7100" s="19">
        <f>SUBTOTAL(9,T7097:T7098)</f>
        <v>0</v>
      </c>
    </row>
    <row r="7101" spans="1:20" outlineLevel="4" x14ac:dyDescent="0.35">
      <c r="A7101" s="9" t="s">
        <v>1129</v>
      </c>
      <c r="B7101" s="9" t="s">
        <v>1130</v>
      </c>
      <c r="C7101" s="12" t="s">
        <v>8058</v>
      </c>
      <c r="D7101" s="5" t="s">
        <v>8059</v>
      </c>
      <c r="E7101" s="9" t="s">
        <v>8059</v>
      </c>
      <c r="F7101" s="5" t="s">
        <v>4</v>
      </c>
      <c r="G7101" s="5" t="s">
        <v>1133</v>
      </c>
      <c r="H7101" s="5" t="s">
        <v>1135</v>
      </c>
      <c r="I7101" s="4" t="s">
        <v>1136</v>
      </c>
      <c r="J7101" s="5" t="s">
        <v>4</v>
      </c>
      <c r="K7101" s="5" t="s">
        <v>4</v>
      </c>
      <c r="L7101" s="5" t="s">
        <v>4</v>
      </c>
      <c r="M7101" s="5" t="s">
        <v>5</v>
      </c>
      <c r="N7101" s="5" t="s">
        <v>8060</v>
      </c>
      <c r="O7101" s="18">
        <v>44467</v>
      </c>
      <c r="P7101" s="5" t="s">
        <v>7</v>
      </c>
      <c r="Q7101" s="19">
        <v>224618.21</v>
      </c>
      <c r="R7101" s="19">
        <v>0</v>
      </c>
      <c r="S7101" s="19">
        <v>224618.21</v>
      </c>
      <c r="T7101" s="19">
        <v>0</v>
      </c>
    </row>
    <row r="7102" spans="1:20" outlineLevel="4" x14ac:dyDescent="0.35">
      <c r="A7102" s="9" t="s">
        <v>1129</v>
      </c>
      <c r="B7102" s="9" t="s">
        <v>1130</v>
      </c>
      <c r="C7102" s="12" t="s">
        <v>8058</v>
      </c>
      <c r="D7102" s="5" t="s">
        <v>8059</v>
      </c>
      <c r="E7102" s="9" t="s">
        <v>8059</v>
      </c>
      <c r="F7102" s="5" t="s">
        <v>4</v>
      </c>
      <c r="G7102" s="5" t="s">
        <v>1133</v>
      </c>
      <c r="H7102" s="5" t="s">
        <v>1135</v>
      </c>
      <c r="I7102" s="4" t="s">
        <v>1136</v>
      </c>
      <c r="J7102" s="5" t="s">
        <v>4</v>
      </c>
      <c r="K7102" s="5" t="s">
        <v>4</v>
      </c>
      <c r="L7102" s="5" t="s">
        <v>4</v>
      </c>
      <c r="M7102" s="5" t="s">
        <v>5</v>
      </c>
      <c r="N7102" s="5" t="s">
        <v>8061</v>
      </c>
      <c r="O7102" s="18">
        <v>44558</v>
      </c>
      <c r="P7102" s="5" t="s">
        <v>7</v>
      </c>
      <c r="Q7102" s="19">
        <v>310357.84999999998</v>
      </c>
      <c r="R7102" s="19">
        <v>0</v>
      </c>
      <c r="S7102" s="19">
        <v>310357.84999999998</v>
      </c>
      <c r="T7102" s="19">
        <v>0</v>
      </c>
    </row>
    <row r="7103" spans="1:20" outlineLevel="3" x14ac:dyDescent="0.35">
      <c r="H7103" s="1" t="s">
        <v>11125</v>
      </c>
      <c r="O7103" s="18"/>
      <c r="Q7103" s="19">
        <f>SUBTOTAL(9,Q7101:Q7102)</f>
        <v>534976.05999999994</v>
      </c>
      <c r="R7103" s="19">
        <f>SUBTOTAL(9,R7101:R7102)</f>
        <v>0</v>
      </c>
      <c r="S7103" s="19">
        <f>SUBTOTAL(9,S7101:S7102)</f>
        <v>534976.05999999994</v>
      </c>
      <c r="T7103" s="19">
        <f>SUBTOTAL(9,T7101:T7102)</f>
        <v>0</v>
      </c>
    </row>
    <row r="7104" spans="1:20" ht="43.5" outlineLevel="4" x14ac:dyDescent="0.35">
      <c r="A7104" s="9" t="s">
        <v>97</v>
      </c>
      <c r="B7104" s="9" t="s">
        <v>98</v>
      </c>
      <c r="C7104" s="12" t="s">
        <v>8058</v>
      </c>
      <c r="D7104" s="5" t="s">
        <v>8062</v>
      </c>
      <c r="E7104" s="9" t="s">
        <v>8062</v>
      </c>
      <c r="F7104" s="5" t="s">
        <v>12484</v>
      </c>
      <c r="G7104" s="5" t="s">
        <v>4</v>
      </c>
      <c r="H7104" s="5" t="s">
        <v>8065</v>
      </c>
      <c r="I7104" s="4" t="s">
        <v>12719</v>
      </c>
      <c r="J7104" s="5" t="s">
        <v>4</v>
      </c>
      <c r="K7104" s="5" t="s">
        <v>4</v>
      </c>
      <c r="L7104" s="5" t="s">
        <v>4</v>
      </c>
      <c r="M7104" s="5" t="s">
        <v>5</v>
      </c>
      <c r="N7104" s="5" t="s">
        <v>8063</v>
      </c>
      <c r="O7104" s="18">
        <v>44524</v>
      </c>
      <c r="P7104" s="5" t="s">
        <v>8064</v>
      </c>
      <c r="Q7104" s="19">
        <v>880</v>
      </c>
      <c r="R7104" s="19">
        <v>880</v>
      </c>
      <c r="S7104" s="19">
        <v>0</v>
      </c>
      <c r="T7104" s="19">
        <v>0</v>
      </c>
    </row>
    <row r="7105" spans="1:20" ht="43.5" outlineLevel="4" x14ac:dyDescent="0.35">
      <c r="A7105" s="9" t="s">
        <v>97</v>
      </c>
      <c r="B7105" s="9" t="s">
        <v>98</v>
      </c>
      <c r="C7105" s="12" t="s">
        <v>8058</v>
      </c>
      <c r="D7105" s="5" t="s">
        <v>8062</v>
      </c>
      <c r="E7105" s="9" t="s">
        <v>8062</v>
      </c>
      <c r="F7105" s="5" t="s">
        <v>12484</v>
      </c>
      <c r="G7105" s="5" t="s">
        <v>4</v>
      </c>
      <c r="H7105" s="5" t="s">
        <v>8065</v>
      </c>
      <c r="I7105" s="4" t="s">
        <v>12719</v>
      </c>
      <c r="J7105" s="5" t="s">
        <v>4</v>
      </c>
      <c r="K7105" s="5" t="s">
        <v>4</v>
      </c>
      <c r="L7105" s="5" t="s">
        <v>4</v>
      </c>
      <c r="M7105" s="5" t="s">
        <v>5</v>
      </c>
      <c r="N7105" s="5" t="s">
        <v>8066</v>
      </c>
      <c r="O7105" s="18">
        <v>44543</v>
      </c>
      <c r="P7105" s="5" t="s">
        <v>8067</v>
      </c>
      <c r="Q7105" s="19">
        <v>9506.7800000000007</v>
      </c>
      <c r="R7105" s="19">
        <v>9506.7800000000007</v>
      </c>
      <c r="S7105" s="19">
        <v>0</v>
      </c>
      <c r="T7105" s="19">
        <v>0</v>
      </c>
    </row>
    <row r="7106" spans="1:20" ht="43.5" outlineLevel="4" x14ac:dyDescent="0.35">
      <c r="A7106" s="9" t="s">
        <v>97</v>
      </c>
      <c r="B7106" s="9" t="s">
        <v>98</v>
      </c>
      <c r="C7106" s="12" t="s">
        <v>8058</v>
      </c>
      <c r="D7106" s="5" t="s">
        <v>8062</v>
      </c>
      <c r="E7106" s="9" t="s">
        <v>8062</v>
      </c>
      <c r="F7106" s="5" t="s">
        <v>12484</v>
      </c>
      <c r="G7106" s="5" t="s">
        <v>4</v>
      </c>
      <c r="H7106" s="5" t="s">
        <v>8065</v>
      </c>
      <c r="I7106" s="4" t="s">
        <v>12719</v>
      </c>
      <c r="J7106" s="5" t="s">
        <v>4</v>
      </c>
      <c r="K7106" s="5" t="s">
        <v>4</v>
      </c>
      <c r="L7106" s="5" t="s">
        <v>4</v>
      </c>
      <c r="M7106" s="5" t="s">
        <v>5</v>
      </c>
      <c r="N7106" s="5" t="s">
        <v>8068</v>
      </c>
      <c r="O7106" s="18">
        <v>44630</v>
      </c>
      <c r="P7106" s="5" t="s">
        <v>8069</v>
      </c>
      <c r="Q7106" s="19">
        <v>3229.78</v>
      </c>
      <c r="R7106" s="19">
        <v>3229.78</v>
      </c>
      <c r="S7106" s="19">
        <v>0</v>
      </c>
      <c r="T7106" s="19">
        <v>0</v>
      </c>
    </row>
    <row r="7107" spans="1:20" ht="43.5" outlineLevel="4" x14ac:dyDescent="0.35">
      <c r="A7107" s="9" t="s">
        <v>97</v>
      </c>
      <c r="B7107" s="9" t="s">
        <v>98</v>
      </c>
      <c r="C7107" s="12" t="s">
        <v>8058</v>
      </c>
      <c r="D7107" s="5" t="s">
        <v>8062</v>
      </c>
      <c r="E7107" s="9" t="s">
        <v>8062</v>
      </c>
      <c r="F7107" s="5" t="s">
        <v>12484</v>
      </c>
      <c r="G7107" s="5" t="s">
        <v>4</v>
      </c>
      <c r="H7107" s="5" t="s">
        <v>8065</v>
      </c>
      <c r="I7107" s="4" t="s">
        <v>12719</v>
      </c>
      <c r="J7107" s="5" t="s">
        <v>4</v>
      </c>
      <c r="K7107" s="5" t="s">
        <v>4</v>
      </c>
      <c r="L7107" s="5" t="s">
        <v>4</v>
      </c>
      <c r="M7107" s="5" t="s">
        <v>5</v>
      </c>
      <c r="N7107" s="5" t="s">
        <v>8070</v>
      </c>
      <c r="O7107" s="18">
        <v>44739</v>
      </c>
      <c r="P7107" s="5" t="s">
        <v>8071</v>
      </c>
      <c r="Q7107" s="19">
        <v>450975.8</v>
      </c>
      <c r="R7107" s="19">
        <v>450975.8</v>
      </c>
      <c r="S7107" s="19">
        <v>0</v>
      </c>
      <c r="T7107" s="19">
        <v>0</v>
      </c>
    </row>
    <row r="7108" spans="1:20" outlineLevel="3" x14ac:dyDescent="0.35">
      <c r="H7108" s="1" t="s">
        <v>12120</v>
      </c>
      <c r="O7108" s="18"/>
      <c r="Q7108" s="19">
        <f>SUBTOTAL(9,Q7104:Q7107)</f>
        <v>464592.36</v>
      </c>
      <c r="R7108" s="19">
        <f>SUBTOTAL(9,R7104:R7107)</f>
        <v>464592.36</v>
      </c>
      <c r="S7108" s="19">
        <f>SUBTOTAL(9,S7104:S7107)</f>
        <v>0</v>
      </c>
      <c r="T7108" s="19">
        <f>SUBTOTAL(9,T7104:T7107)</f>
        <v>0</v>
      </c>
    </row>
    <row r="7109" spans="1:20" ht="29" outlineLevel="4" x14ac:dyDescent="0.35">
      <c r="A7109" s="9" t="s">
        <v>526</v>
      </c>
      <c r="B7109" s="9" t="s">
        <v>527</v>
      </c>
      <c r="C7109" s="12" t="s">
        <v>8058</v>
      </c>
      <c r="D7109" s="5" t="s">
        <v>8072</v>
      </c>
      <c r="E7109" s="9" t="s">
        <v>8072</v>
      </c>
      <c r="F7109" s="5" t="s">
        <v>529</v>
      </c>
      <c r="G7109" s="5" t="s">
        <v>4</v>
      </c>
      <c r="H7109" s="5" t="s">
        <v>8075</v>
      </c>
      <c r="I7109" s="4" t="s">
        <v>8076</v>
      </c>
      <c r="J7109" s="5" t="s">
        <v>4</v>
      </c>
      <c r="K7109" s="5" t="s">
        <v>4</v>
      </c>
      <c r="L7109" s="5" t="s">
        <v>4</v>
      </c>
      <c r="M7109" s="5" t="s">
        <v>5</v>
      </c>
      <c r="N7109" s="5" t="s">
        <v>8077</v>
      </c>
      <c r="O7109" s="18">
        <v>44452</v>
      </c>
      <c r="P7109" s="5" t="s">
        <v>8078</v>
      </c>
      <c r="Q7109" s="19">
        <v>10985.82</v>
      </c>
      <c r="R7109" s="19">
        <v>10985.82</v>
      </c>
      <c r="S7109" s="19">
        <v>0</v>
      </c>
      <c r="T7109" s="19">
        <v>0</v>
      </c>
    </row>
    <row r="7110" spans="1:20" ht="29" outlineLevel="4" x14ac:dyDescent="0.35">
      <c r="A7110" s="9" t="s">
        <v>526</v>
      </c>
      <c r="B7110" s="9" t="s">
        <v>527</v>
      </c>
      <c r="C7110" s="12" t="s">
        <v>8058</v>
      </c>
      <c r="D7110" s="5" t="s">
        <v>8072</v>
      </c>
      <c r="E7110" s="9" t="s">
        <v>8072</v>
      </c>
      <c r="F7110" s="5" t="s">
        <v>529</v>
      </c>
      <c r="G7110" s="5" t="s">
        <v>4</v>
      </c>
      <c r="H7110" s="5" t="s">
        <v>8075</v>
      </c>
      <c r="I7110" s="4" t="s">
        <v>8076</v>
      </c>
      <c r="J7110" s="5" t="s">
        <v>4</v>
      </c>
      <c r="K7110" s="5" t="s">
        <v>4</v>
      </c>
      <c r="L7110" s="5" t="s">
        <v>4</v>
      </c>
      <c r="M7110" s="5" t="s">
        <v>5</v>
      </c>
      <c r="N7110" s="5" t="s">
        <v>8079</v>
      </c>
      <c r="O7110" s="18">
        <v>44481</v>
      </c>
      <c r="P7110" s="5" t="s">
        <v>8080</v>
      </c>
      <c r="Q7110" s="19">
        <v>8627.3700000000008</v>
      </c>
      <c r="R7110" s="19">
        <v>8627.3700000000008</v>
      </c>
      <c r="S7110" s="19">
        <v>0</v>
      </c>
      <c r="T7110" s="19">
        <v>0</v>
      </c>
    </row>
    <row r="7111" spans="1:20" ht="29" outlineLevel="4" x14ac:dyDescent="0.35">
      <c r="A7111" s="9" t="s">
        <v>526</v>
      </c>
      <c r="B7111" s="9" t="s">
        <v>527</v>
      </c>
      <c r="C7111" s="12" t="s">
        <v>8058</v>
      </c>
      <c r="D7111" s="5" t="s">
        <v>8072</v>
      </c>
      <c r="E7111" s="9" t="s">
        <v>8072</v>
      </c>
      <c r="F7111" s="5" t="s">
        <v>529</v>
      </c>
      <c r="G7111" s="5" t="s">
        <v>4</v>
      </c>
      <c r="H7111" s="5" t="s">
        <v>8075</v>
      </c>
      <c r="I7111" s="4" t="s">
        <v>8076</v>
      </c>
      <c r="J7111" s="5" t="s">
        <v>4</v>
      </c>
      <c r="K7111" s="5" t="s">
        <v>4</v>
      </c>
      <c r="L7111" s="5" t="s">
        <v>4</v>
      </c>
      <c r="M7111" s="5" t="s">
        <v>5</v>
      </c>
      <c r="N7111" s="5" t="s">
        <v>8073</v>
      </c>
      <c r="O7111" s="18">
        <v>44532</v>
      </c>
      <c r="P7111" s="5" t="s">
        <v>8074</v>
      </c>
      <c r="Q7111" s="19">
        <f>7291.81+0.66</f>
        <v>7292.47</v>
      </c>
      <c r="R7111" s="19">
        <f>7291.81+0.66</f>
        <v>7292.47</v>
      </c>
      <c r="S7111" s="19">
        <v>0</v>
      </c>
      <c r="T7111" s="19">
        <v>0</v>
      </c>
    </row>
    <row r="7112" spans="1:20" outlineLevel="3" x14ac:dyDescent="0.35">
      <c r="H7112" s="1" t="s">
        <v>12121</v>
      </c>
      <c r="O7112" s="18"/>
      <c r="Q7112" s="19">
        <f>SUBTOTAL(9,Q7109:Q7111)</f>
        <v>26905.660000000003</v>
      </c>
      <c r="R7112" s="19">
        <f>SUBTOTAL(9,R7109:R7111)</f>
        <v>26905.660000000003</v>
      </c>
      <c r="S7112" s="19">
        <f>SUBTOTAL(9,S7109:S7111)</f>
        <v>0</v>
      </c>
      <c r="T7112" s="19">
        <f>SUBTOTAL(9,T7109:T7111)</f>
        <v>0</v>
      </c>
    </row>
    <row r="7113" spans="1:20" outlineLevel="4" x14ac:dyDescent="0.35">
      <c r="A7113" s="9" t="s">
        <v>526</v>
      </c>
      <c r="B7113" s="9" t="s">
        <v>527</v>
      </c>
      <c r="C7113" s="12" t="s">
        <v>8058</v>
      </c>
      <c r="D7113" s="5" t="s">
        <v>8072</v>
      </c>
      <c r="E7113" s="9" t="s">
        <v>8072</v>
      </c>
      <c r="F7113" s="5" t="s">
        <v>529</v>
      </c>
      <c r="G7113" s="5" t="s">
        <v>4</v>
      </c>
      <c r="H7113" s="5" t="s">
        <v>8083</v>
      </c>
      <c r="I7113" s="4" t="s">
        <v>8084</v>
      </c>
      <c r="J7113" s="5" t="s">
        <v>4</v>
      </c>
      <c r="K7113" s="5" t="s">
        <v>4</v>
      </c>
      <c r="L7113" s="5" t="s">
        <v>4</v>
      </c>
      <c r="M7113" s="5" t="s">
        <v>5</v>
      </c>
      <c r="N7113" s="5" t="s">
        <v>8081</v>
      </c>
      <c r="O7113" s="18">
        <v>44603</v>
      </c>
      <c r="P7113" s="5" t="s">
        <v>8082</v>
      </c>
      <c r="Q7113" s="19">
        <v>7658.59</v>
      </c>
      <c r="R7113" s="19">
        <v>7658.59</v>
      </c>
      <c r="S7113" s="19">
        <v>0</v>
      </c>
      <c r="T7113" s="19">
        <v>0</v>
      </c>
    </row>
    <row r="7114" spans="1:20" outlineLevel="4" x14ac:dyDescent="0.35">
      <c r="A7114" s="9" t="s">
        <v>526</v>
      </c>
      <c r="B7114" s="9" t="s">
        <v>527</v>
      </c>
      <c r="C7114" s="12" t="s">
        <v>8058</v>
      </c>
      <c r="D7114" s="5" t="s">
        <v>8072</v>
      </c>
      <c r="E7114" s="9" t="s">
        <v>8072</v>
      </c>
      <c r="F7114" s="5" t="s">
        <v>529</v>
      </c>
      <c r="G7114" s="5" t="s">
        <v>4</v>
      </c>
      <c r="H7114" s="5" t="s">
        <v>8083</v>
      </c>
      <c r="I7114" s="4" t="s">
        <v>8084</v>
      </c>
      <c r="J7114" s="5" t="s">
        <v>4</v>
      </c>
      <c r="K7114" s="5" t="s">
        <v>4</v>
      </c>
      <c r="L7114" s="5" t="s">
        <v>4</v>
      </c>
      <c r="M7114" s="5" t="s">
        <v>5</v>
      </c>
      <c r="N7114" s="5" t="s">
        <v>8085</v>
      </c>
      <c r="O7114" s="18">
        <v>44728</v>
      </c>
      <c r="P7114" s="5" t="s">
        <v>8086</v>
      </c>
      <c r="Q7114" s="19">
        <v>9911.52</v>
      </c>
      <c r="R7114" s="19">
        <v>9911.52</v>
      </c>
      <c r="S7114" s="19">
        <v>0</v>
      </c>
      <c r="T7114" s="19">
        <v>0</v>
      </c>
    </row>
    <row r="7115" spans="1:20" outlineLevel="3" x14ac:dyDescent="0.35">
      <c r="H7115" s="1" t="s">
        <v>12122</v>
      </c>
      <c r="O7115" s="18"/>
      <c r="Q7115" s="19">
        <f>SUBTOTAL(9,Q7113:Q7114)</f>
        <v>17570.11</v>
      </c>
      <c r="R7115" s="19">
        <f>SUBTOTAL(9,R7113:R7114)</f>
        <v>17570.11</v>
      </c>
      <c r="S7115" s="19">
        <f>SUBTOTAL(9,S7113:S7114)</f>
        <v>0</v>
      </c>
      <c r="T7115" s="19">
        <f>SUBTOTAL(9,T7113:T7114)</f>
        <v>0</v>
      </c>
    </row>
    <row r="7116" spans="1:20" outlineLevel="2" x14ac:dyDescent="0.35">
      <c r="C7116" s="11" t="s">
        <v>10644</v>
      </c>
      <c r="O7116" s="18"/>
      <c r="Q7116" s="19">
        <f>SUBTOTAL(9,Q7101:Q7114)</f>
        <v>1044044.1899999998</v>
      </c>
      <c r="R7116" s="19">
        <f>SUBTOTAL(9,R7101:R7114)</f>
        <v>509068.13</v>
      </c>
      <c r="S7116" s="19">
        <f>SUBTOTAL(9,S7101:S7114)</f>
        <v>534976.05999999994</v>
      </c>
      <c r="T7116" s="19">
        <f>SUBTOTAL(9,T7101:T7114)</f>
        <v>0</v>
      </c>
    </row>
    <row r="7117" spans="1:20" outlineLevel="4" x14ac:dyDescent="0.35">
      <c r="A7117" s="9" t="s">
        <v>1129</v>
      </c>
      <c r="B7117" s="9" t="s">
        <v>1130</v>
      </c>
      <c r="C7117" s="12" t="s">
        <v>8087</v>
      </c>
      <c r="D7117" s="5" t="s">
        <v>8088</v>
      </c>
      <c r="E7117" s="9" t="s">
        <v>8088</v>
      </c>
      <c r="F7117" s="5" t="s">
        <v>4</v>
      </c>
      <c r="G7117" s="5" t="s">
        <v>1133</v>
      </c>
      <c r="H7117" s="5" t="s">
        <v>1135</v>
      </c>
      <c r="I7117" s="4" t="s">
        <v>1136</v>
      </c>
      <c r="J7117" s="5" t="s">
        <v>4</v>
      </c>
      <c r="K7117" s="5" t="s">
        <v>4</v>
      </c>
      <c r="L7117" s="5" t="s">
        <v>4</v>
      </c>
      <c r="M7117" s="5" t="s">
        <v>5</v>
      </c>
      <c r="N7117" s="5" t="s">
        <v>8089</v>
      </c>
      <c r="O7117" s="18">
        <v>44467</v>
      </c>
      <c r="P7117" s="5" t="s">
        <v>7</v>
      </c>
      <c r="Q7117" s="19">
        <v>30047.71</v>
      </c>
      <c r="R7117" s="19">
        <v>0</v>
      </c>
      <c r="S7117" s="19">
        <v>30047.71</v>
      </c>
      <c r="T7117" s="19">
        <v>0</v>
      </c>
    </row>
    <row r="7118" spans="1:20" outlineLevel="4" x14ac:dyDescent="0.35">
      <c r="A7118" s="9" t="s">
        <v>1129</v>
      </c>
      <c r="B7118" s="9" t="s">
        <v>1130</v>
      </c>
      <c r="C7118" s="12" t="s">
        <v>8087</v>
      </c>
      <c r="D7118" s="5" t="s">
        <v>8088</v>
      </c>
      <c r="E7118" s="9" t="s">
        <v>8088</v>
      </c>
      <c r="F7118" s="5" t="s">
        <v>4</v>
      </c>
      <c r="G7118" s="5" t="s">
        <v>1133</v>
      </c>
      <c r="H7118" s="5" t="s">
        <v>1135</v>
      </c>
      <c r="I7118" s="4" t="s">
        <v>1136</v>
      </c>
      <c r="J7118" s="5" t="s">
        <v>4</v>
      </c>
      <c r="K7118" s="5" t="s">
        <v>4</v>
      </c>
      <c r="L7118" s="5" t="s">
        <v>4</v>
      </c>
      <c r="M7118" s="5" t="s">
        <v>5</v>
      </c>
      <c r="N7118" s="5" t="s">
        <v>8090</v>
      </c>
      <c r="O7118" s="18">
        <v>44558</v>
      </c>
      <c r="P7118" s="5" t="s">
        <v>7</v>
      </c>
      <c r="Q7118" s="19">
        <v>40706.67</v>
      </c>
      <c r="R7118" s="19">
        <v>0</v>
      </c>
      <c r="S7118" s="19">
        <v>40706.67</v>
      </c>
      <c r="T7118" s="19">
        <v>0</v>
      </c>
    </row>
    <row r="7119" spans="1:20" outlineLevel="3" x14ac:dyDescent="0.35">
      <c r="H7119" s="1" t="s">
        <v>11125</v>
      </c>
      <c r="O7119" s="18"/>
      <c r="Q7119" s="19">
        <f>SUBTOTAL(9,Q7117:Q7118)</f>
        <v>70754.38</v>
      </c>
      <c r="R7119" s="19">
        <f>SUBTOTAL(9,R7117:R7118)</f>
        <v>0</v>
      </c>
      <c r="S7119" s="19">
        <f>SUBTOTAL(9,S7117:S7118)</f>
        <v>70754.38</v>
      </c>
      <c r="T7119" s="19">
        <f>SUBTOTAL(9,T7117:T7118)</f>
        <v>0</v>
      </c>
    </row>
    <row r="7120" spans="1:20" outlineLevel="2" x14ac:dyDescent="0.35">
      <c r="C7120" s="11" t="s">
        <v>10645</v>
      </c>
      <c r="O7120" s="18"/>
      <c r="Q7120" s="19">
        <f>SUBTOTAL(9,Q7117:Q7118)</f>
        <v>70754.38</v>
      </c>
      <c r="R7120" s="19">
        <f>SUBTOTAL(9,R7117:R7118)</f>
        <v>0</v>
      </c>
      <c r="S7120" s="19">
        <f>SUBTOTAL(9,S7117:S7118)</f>
        <v>70754.38</v>
      </c>
      <c r="T7120" s="19">
        <f>SUBTOTAL(9,T7117:T7118)</f>
        <v>0</v>
      </c>
    </row>
    <row r="7121" spans="1:20" outlineLevel="4" x14ac:dyDescent="0.35">
      <c r="A7121" s="9" t="s">
        <v>1129</v>
      </c>
      <c r="B7121" s="9" t="s">
        <v>1130</v>
      </c>
      <c r="C7121" s="12" t="s">
        <v>8091</v>
      </c>
      <c r="D7121" s="5" t="s">
        <v>8092</v>
      </c>
      <c r="E7121" s="9" t="s">
        <v>8092</v>
      </c>
      <c r="F7121" s="5" t="s">
        <v>4</v>
      </c>
      <c r="G7121" s="5" t="s">
        <v>1133</v>
      </c>
      <c r="H7121" s="5" t="s">
        <v>1135</v>
      </c>
      <c r="I7121" s="4" t="s">
        <v>1136</v>
      </c>
      <c r="J7121" s="5" t="s">
        <v>4</v>
      </c>
      <c r="K7121" s="5" t="s">
        <v>4</v>
      </c>
      <c r="L7121" s="5" t="s">
        <v>4</v>
      </c>
      <c r="M7121" s="5" t="s">
        <v>5</v>
      </c>
      <c r="N7121" s="5" t="s">
        <v>8093</v>
      </c>
      <c r="O7121" s="18">
        <v>44467</v>
      </c>
      <c r="P7121" s="5" t="s">
        <v>7</v>
      </c>
      <c r="Q7121" s="19">
        <v>40178.86</v>
      </c>
      <c r="R7121" s="19">
        <v>0</v>
      </c>
      <c r="S7121" s="19">
        <v>40178.86</v>
      </c>
      <c r="T7121" s="19">
        <v>0</v>
      </c>
    </row>
    <row r="7122" spans="1:20" outlineLevel="4" x14ac:dyDescent="0.35">
      <c r="A7122" s="9" t="s">
        <v>1129</v>
      </c>
      <c r="B7122" s="9" t="s">
        <v>1130</v>
      </c>
      <c r="C7122" s="12" t="s">
        <v>8091</v>
      </c>
      <c r="D7122" s="5" t="s">
        <v>8092</v>
      </c>
      <c r="E7122" s="9" t="s">
        <v>8092</v>
      </c>
      <c r="F7122" s="5" t="s">
        <v>4</v>
      </c>
      <c r="G7122" s="5" t="s">
        <v>1133</v>
      </c>
      <c r="H7122" s="5" t="s">
        <v>1135</v>
      </c>
      <c r="I7122" s="4" t="s">
        <v>1136</v>
      </c>
      <c r="J7122" s="5" t="s">
        <v>4</v>
      </c>
      <c r="K7122" s="5" t="s">
        <v>4</v>
      </c>
      <c r="L7122" s="5" t="s">
        <v>4</v>
      </c>
      <c r="M7122" s="5" t="s">
        <v>5</v>
      </c>
      <c r="N7122" s="5" t="s">
        <v>8094</v>
      </c>
      <c r="O7122" s="18">
        <v>44558</v>
      </c>
      <c r="P7122" s="5" t="s">
        <v>7</v>
      </c>
      <c r="Q7122" s="19">
        <v>53805.37</v>
      </c>
      <c r="R7122" s="19">
        <v>0</v>
      </c>
      <c r="S7122" s="19">
        <v>53805.37</v>
      </c>
      <c r="T7122" s="19">
        <v>0</v>
      </c>
    </row>
    <row r="7123" spans="1:20" outlineLevel="3" x14ac:dyDescent="0.35">
      <c r="H7123" s="1" t="s">
        <v>11125</v>
      </c>
      <c r="O7123" s="18"/>
      <c r="Q7123" s="19">
        <f>SUBTOTAL(9,Q7121:Q7122)</f>
        <v>93984.23000000001</v>
      </c>
      <c r="R7123" s="19">
        <f>SUBTOTAL(9,R7121:R7122)</f>
        <v>0</v>
      </c>
      <c r="S7123" s="19">
        <f>SUBTOTAL(9,S7121:S7122)</f>
        <v>93984.23000000001</v>
      </c>
      <c r="T7123" s="19">
        <f>SUBTOTAL(9,T7121:T7122)</f>
        <v>0</v>
      </c>
    </row>
    <row r="7124" spans="1:20" outlineLevel="2" x14ac:dyDescent="0.35">
      <c r="C7124" s="11" t="s">
        <v>10646</v>
      </c>
      <c r="O7124" s="18"/>
      <c r="Q7124" s="19">
        <f>SUBTOTAL(9,Q7121:Q7122)</f>
        <v>93984.23000000001</v>
      </c>
      <c r="R7124" s="19">
        <f>SUBTOTAL(9,R7121:R7122)</f>
        <v>0</v>
      </c>
      <c r="S7124" s="19">
        <f>SUBTOTAL(9,S7121:S7122)</f>
        <v>93984.23000000001</v>
      </c>
      <c r="T7124" s="19">
        <f>SUBTOTAL(9,T7121:T7122)</f>
        <v>0</v>
      </c>
    </row>
    <row r="7125" spans="1:20" outlineLevel="4" x14ac:dyDescent="0.35">
      <c r="A7125" s="9" t="s">
        <v>1129</v>
      </c>
      <c r="B7125" s="9" t="s">
        <v>1130</v>
      </c>
      <c r="C7125" s="12" t="s">
        <v>8095</v>
      </c>
      <c r="D7125" s="5" t="s">
        <v>8096</v>
      </c>
      <c r="E7125" s="9" t="s">
        <v>8096</v>
      </c>
      <c r="F7125" s="5" t="s">
        <v>4</v>
      </c>
      <c r="G7125" s="5" t="s">
        <v>1133</v>
      </c>
      <c r="H7125" s="5" t="s">
        <v>1135</v>
      </c>
      <c r="I7125" s="4" t="s">
        <v>1136</v>
      </c>
      <c r="J7125" s="5" t="s">
        <v>4</v>
      </c>
      <c r="K7125" s="5" t="s">
        <v>4</v>
      </c>
      <c r="L7125" s="5" t="s">
        <v>4</v>
      </c>
      <c r="M7125" s="5" t="s">
        <v>5</v>
      </c>
      <c r="N7125" s="5" t="s">
        <v>8097</v>
      </c>
      <c r="O7125" s="18">
        <v>44467</v>
      </c>
      <c r="P7125" s="5" t="s">
        <v>7</v>
      </c>
      <c r="Q7125" s="19">
        <v>33374.06</v>
      </c>
      <c r="R7125" s="19">
        <v>0</v>
      </c>
      <c r="S7125" s="19">
        <v>33374.06</v>
      </c>
      <c r="T7125" s="19">
        <v>0</v>
      </c>
    </row>
    <row r="7126" spans="1:20" outlineLevel="4" x14ac:dyDescent="0.35">
      <c r="A7126" s="9" t="s">
        <v>1129</v>
      </c>
      <c r="B7126" s="9" t="s">
        <v>1130</v>
      </c>
      <c r="C7126" s="12" t="s">
        <v>8095</v>
      </c>
      <c r="D7126" s="5" t="s">
        <v>8096</v>
      </c>
      <c r="E7126" s="9" t="s">
        <v>8096</v>
      </c>
      <c r="F7126" s="5" t="s">
        <v>4</v>
      </c>
      <c r="G7126" s="5" t="s">
        <v>1133</v>
      </c>
      <c r="H7126" s="5" t="s">
        <v>1135</v>
      </c>
      <c r="I7126" s="4" t="s">
        <v>1136</v>
      </c>
      <c r="J7126" s="5" t="s">
        <v>4</v>
      </c>
      <c r="K7126" s="5" t="s">
        <v>4</v>
      </c>
      <c r="L7126" s="5" t="s">
        <v>4</v>
      </c>
      <c r="M7126" s="5" t="s">
        <v>5</v>
      </c>
      <c r="N7126" s="5" t="s">
        <v>8098</v>
      </c>
      <c r="O7126" s="18">
        <v>44558</v>
      </c>
      <c r="P7126" s="5" t="s">
        <v>7</v>
      </c>
      <c r="Q7126" s="19">
        <v>43231.76</v>
      </c>
      <c r="R7126" s="19">
        <v>0</v>
      </c>
      <c r="S7126" s="19">
        <v>43231.76</v>
      </c>
      <c r="T7126" s="19">
        <v>0</v>
      </c>
    </row>
    <row r="7127" spans="1:20" outlineLevel="3" x14ac:dyDescent="0.35">
      <c r="H7127" s="1" t="s">
        <v>11125</v>
      </c>
      <c r="O7127" s="18"/>
      <c r="Q7127" s="19">
        <f>SUBTOTAL(9,Q7125:Q7126)</f>
        <v>76605.820000000007</v>
      </c>
      <c r="R7127" s="19">
        <f>SUBTOTAL(9,R7125:R7126)</f>
        <v>0</v>
      </c>
      <c r="S7127" s="19">
        <f>SUBTOTAL(9,S7125:S7126)</f>
        <v>76605.820000000007</v>
      </c>
      <c r="T7127" s="19">
        <f>SUBTOTAL(9,T7125:T7126)</f>
        <v>0</v>
      </c>
    </row>
    <row r="7128" spans="1:20" outlineLevel="2" x14ac:dyDescent="0.35">
      <c r="C7128" s="11" t="s">
        <v>10647</v>
      </c>
      <c r="O7128" s="18"/>
      <c r="Q7128" s="19">
        <f>SUBTOTAL(9,Q7125:Q7126)</f>
        <v>76605.820000000007</v>
      </c>
      <c r="R7128" s="19">
        <f>SUBTOTAL(9,R7125:R7126)</f>
        <v>0</v>
      </c>
      <c r="S7128" s="19">
        <f>SUBTOTAL(9,S7125:S7126)</f>
        <v>76605.820000000007</v>
      </c>
      <c r="T7128" s="19">
        <f>SUBTOTAL(9,T7125:T7126)</f>
        <v>0</v>
      </c>
    </row>
    <row r="7129" spans="1:20" outlineLevel="4" x14ac:dyDescent="0.35">
      <c r="A7129" s="9" t="s">
        <v>1129</v>
      </c>
      <c r="B7129" s="9" t="s">
        <v>1130</v>
      </c>
      <c r="C7129" s="12" t="s">
        <v>8099</v>
      </c>
      <c r="D7129" s="5" t="s">
        <v>8100</v>
      </c>
      <c r="E7129" s="9" t="s">
        <v>8100</v>
      </c>
      <c r="F7129" s="5" t="s">
        <v>4</v>
      </c>
      <c r="G7129" s="5" t="s">
        <v>1133</v>
      </c>
      <c r="H7129" s="5" t="s">
        <v>1135</v>
      </c>
      <c r="I7129" s="4" t="s">
        <v>1136</v>
      </c>
      <c r="J7129" s="5" t="s">
        <v>4</v>
      </c>
      <c r="K7129" s="5" t="s">
        <v>4</v>
      </c>
      <c r="L7129" s="5" t="s">
        <v>4</v>
      </c>
      <c r="M7129" s="5" t="s">
        <v>5</v>
      </c>
      <c r="N7129" s="5" t="s">
        <v>8101</v>
      </c>
      <c r="O7129" s="18">
        <v>44467</v>
      </c>
      <c r="P7129" s="5" t="s">
        <v>7</v>
      </c>
      <c r="Q7129" s="19">
        <v>3977.56</v>
      </c>
      <c r="R7129" s="19">
        <v>0</v>
      </c>
      <c r="S7129" s="19">
        <v>3977.56</v>
      </c>
      <c r="T7129" s="19">
        <v>0</v>
      </c>
    </row>
    <row r="7130" spans="1:20" outlineLevel="4" x14ac:dyDescent="0.35">
      <c r="A7130" s="9" t="s">
        <v>1129</v>
      </c>
      <c r="B7130" s="9" t="s">
        <v>1130</v>
      </c>
      <c r="C7130" s="12" t="s">
        <v>8099</v>
      </c>
      <c r="D7130" s="5" t="s">
        <v>8100</v>
      </c>
      <c r="E7130" s="9" t="s">
        <v>8100</v>
      </c>
      <c r="F7130" s="5" t="s">
        <v>4</v>
      </c>
      <c r="G7130" s="5" t="s">
        <v>1133</v>
      </c>
      <c r="H7130" s="5" t="s">
        <v>1135</v>
      </c>
      <c r="I7130" s="4" t="s">
        <v>1136</v>
      </c>
      <c r="J7130" s="5" t="s">
        <v>4</v>
      </c>
      <c r="K7130" s="5" t="s">
        <v>4</v>
      </c>
      <c r="L7130" s="5" t="s">
        <v>4</v>
      </c>
      <c r="M7130" s="5" t="s">
        <v>5</v>
      </c>
      <c r="N7130" s="5" t="s">
        <v>8102</v>
      </c>
      <c r="O7130" s="18">
        <v>44558</v>
      </c>
      <c r="P7130" s="5" t="s">
        <v>7</v>
      </c>
      <c r="Q7130" s="19">
        <v>4922.55</v>
      </c>
      <c r="R7130" s="19">
        <v>0</v>
      </c>
      <c r="S7130" s="19">
        <v>4922.55</v>
      </c>
      <c r="T7130" s="19">
        <v>0</v>
      </c>
    </row>
    <row r="7131" spans="1:20" outlineLevel="3" x14ac:dyDescent="0.35">
      <c r="H7131" s="1" t="s">
        <v>11125</v>
      </c>
      <c r="O7131" s="18"/>
      <c r="Q7131" s="19">
        <f>SUBTOTAL(9,Q7129:Q7130)</f>
        <v>8900.11</v>
      </c>
      <c r="R7131" s="19">
        <f>SUBTOTAL(9,R7129:R7130)</f>
        <v>0</v>
      </c>
      <c r="S7131" s="19">
        <f>SUBTOTAL(9,S7129:S7130)</f>
        <v>8900.11</v>
      </c>
      <c r="T7131" s="19">
        <f>SUBTOTAL(9,T7129:T7130)</f>
        <v>0</v>
      </c>
    </row>
    <row r="7132" spans="1:20" outlineLevel="2" x14ac:dyDescent="0.35">
      <c r="C7132" s="11" t="s">
        <v>10648</v>
      </c>
      <c r="O7132" s="18"/>
      <c r="Q7132" s="19">
        <f>SUBTOTAL(9,Q7129:Q7130)</f>
        <v>8900.11</v>
      </c>
      <c r="R7132" s="19">
        <f>SUBTOTAL(9,R7129:R7130)</f>
        <v>0</v>
      </c>
      <c r="S7132" s="19">
        <f>SUBTOTAL(9,S7129:S7130)</f>
        <v>8900.11</v>
      </c>
      <c r="T7132" s="19">
        <f>SUBTOTAL(9,T7129:T7130)</f>
        <v>0</v>
      </c>
    </row>
    <row r="7133" spans="1:20" outlineLevel="4" x14ac:dyDescent="0.35">
      <c r="A7133" s="9" t="s">
        <v>1129</v>
      </c>
      <c r="B7133" s="9" t="s">
        <v>1130</v>
      </c>
      <c r="C7133" s="12" t="s">
        <v>8103</v>
      </c>
      <c r="D7133" s="5" t="s">
        <v>8104</v>
      </c>
      <c r="E7133" s="9" t="s">
        <v>8104</v>
      </c>
      <c r="F7133" s="5" t="s">
        <v>4</v>
      </c>
      <c r="G7133" s="5" t="s">
        <v>1133</v>
      </c>
      <c r="H7133" s="5" t="s">
        <v>1135</v>
      </c>
      <c r="I7133" s="4" t="s">
        <v>1136</v>
      </c>
      <c r="J7133" s="5" t="s">
        <v>4</v>
      </c>
      <c r="K7133" s="5" t="s">
        <v>4</v>
      </c>
      <c r="L7133" s="5" t="s">
        <v>4</v>
      </c>
      <c r="M7133" s="5" t="s">
        <v>5</v>
      </c>
      <c r="N7133" s="5" t="s">
        <v>8105</v>
      </c>
      <c r="O7133" s="18">
        <v>44467</v>
      </c>
      <c r="P7133" s="5" t="s">
        <v>7</v>
      </c>
      <c r="Q7133" s="19">
        <v>19719.77</v>
      </c>
      <c r="R7133" s="19">
        <v>0</v>
      </c>
      <c r="S7133" s="19">
        <v>19719.77</v>
      </c>
      <c r="T7133" s="19">
        <v>0</v>
      </c>
    </row>
    <row r="7134" spans="1:20" outlineLevel="4" x14ac:dyDescent="0.35">
      <c r="A7134" s="9" t="s">
        <v>1129</v>
      </c>
      <c r="B7134" s="9" t="s">
        <v>1130</v>
      </c>
      <c r="C7134" s="12" t="s">
        <v>8103</v>
      </c>
      <c r="D7134" s="5" t="s">
        <v>8104</v>
      </c>
      <c r="E7134" s="9" t="s">
        <v>8104</v>
      </c>
      <c r="F7134" s="5" t="s">
        <v>4</v>
      </c>
      <c r="G7134" s="5" t="s">
        <v>1133</v>
      </c>
      <c r="H7134" s="5" t="s">
        <v>1135</v>
      </c>
      <c r="I7134" s="4" t="s">
        <v>1136</v>
      </c>
      <c r="J7134" s="5" t="s">
        <v>4</v>
      </c>
      <c r="K7134" s="5" t="s">
        <v>4</v>
      </c>
      <c r="L7134" s="5" t="s">
        <v>4</v>
      </c>
      <c r="M7134" s="5" t="s">
        <v>5</v>
      </c>
      <c r="N7134" s="5" t="s">
        <v>8106</v>
      </c>
      <c r="O7134" s="18">
        <v>44558</v>
      </c>
      <c r="P7134" s="5" t="s">
        <v>7</v>
      </c>
      <c r="Q7134" s="19">
        <v>26436.01</v>
      </c>
      <c r="R7134" s="19">
        <v>0</v>
      </c>
      <c r="S7134" s="19">
        <v>26436.01</v>
      </c>
      <c r="T7134" s="19">
        <v>0</v>
      </c>
    </row>
    <row r="7135" spans="1:20" outlineLevel="3" x14ac:dyDescent="0.35">
      <c r="H7135" s="1" t="s">
        <v>11125</v>
      </c>
      <c r="O7135" s="18"/>
      <c r="Q7135" s="19">
        <f>SUBTOTAL(9,Q7133:Q7134)</f>
        <v>46155.78</v>
      </c>
      <c r="R7135" s="19">
        <f>SUBTOTAL(9,R7133:R7134)</f>
        <v>0</v>
      </c>
      <c r="S7135" s="19">
        <f>SUBTOTAL(9,S7133:S7134)</f>
        <v>46155.78</v>
      </c>
      <c r="T7135" s="19">
        <f>SUBTOTAL(9,T7133:T7134)</f>
        <v>0</v>
      </c>
    </row>
    <row r="7136" spans="1:20" outlineLevel="2" x14ac:dyDescent="0.35">
      <c r="C7136" s="11" t="s">
        <v>10649</v>
      </c>
      <c r="O7136" s="18"/>
      <c r="Q7136" s="19">
        <f>SUBTOTAL(9,Q7133:Q7134)</f>
        <v>46155.78</v>
      </c>
      <c r="R7136" s="19">
        <f>SUBTOTAL(9,R7133:R7134)</f>
        <v>0</v>
      </c>
      <c r="S7136" s="19">
        <f>SUBTOTAL(9,S7133:S7134)</f>
        <v>46155.78</v>
      </c>
      <c r="T7136" s="19">
        <f>SUBTOTAL(9,T7133:T7134)</f>
        <v>0</v>
      </c>
    </row>
    <row r="7137" spans="1:20" outlineLevel="4" x14ac:dyDescent="0.35">
      <c r="A7137" s="9" t="s">
        <v>1129</v>
      </c>
      <c r="B7137" s="9" t="s">
        <v>1130</v>
      </c>
      <c r="C7137" s="12" t="s">
        <v>8107</v>
      </c>
      <c r="D7137" s="5" t="s">
        <v>8108</v>
      </c>
      <c r="E7137" s="9" t="s">
        <v>8108</v>
      </c>
      <c r="F7137" s="5" t="s">
        <v>4</v>
      </c>
      <c r="G7137" s="5" t="s">
        <v>1133</v>
      </c>
      <c r="H7137" s="5" t="s">
        <v>1135</v>
      </c>
      <c r="I7137" s="4" t="s">
        <v>1136</v>
      </c>
      <c r="J7137" s="5" t="s">
        <v>4</v>
      </c>
      <c r="K7137" s="5" t="s">
        <v>4</v>
      </c>
      <c r="L7137" s="5" t="s">
        <v>4</v>
      </c>
      <c r="M7137" s="5" t="s">
        <v>5</v>
      </c>
      <c r="N7137" s="5" t="s">
        <v>8109</v>
      </c>
      <c r="O7137" s="18">
        <v>44467</v>
      </c>
      <c r="P7137" s="5" t="s">
        <v>7</v>
      </c>
      <c r="Q7137" s="19">
        <v>49689.03</v>
      </c>
      <c r="R7137" s="19">
        <v>0</v>
      </c>
      <c r="S7137" s="19">
        <v>49689.03</v>
      </c>
      <c r="T7137" s="19">
        <v>0</v>
      </c>
    </row>
    <row r="7138" spans="1:20" outlineLevel="4" x14ac:dyDescent="0.35">
      <c r="A7138" s="9" t="s">
        <v>1129</v>
      </c>
      <c r="B7138" s="9" t="s">
        <v>1130</v>
      </c>
      <c r="C7138" s="12" t="s">
        <v>8107</v>
      </c>
      <c r="D7138" s="5" t="s">
        <v>8108</v>
      </c>
      <c r="E7138" s="9" t="s">
        <v>8108</v>
      </c>
      <c r="F7138" s="5" t="s">
        <v>4</v>
      </c>
      <c r="G7138" s="5" t="s">
        <v>1133</v>
      </c>
      <c r="H7138" s="5" t="s">
        <v>1135</v>
      </c>
      <c r="I7138" s="4" t="s">
        <v>1136</v>
      </c>
      <c r="J7138" s="5" t="s">
        <v>4</v>
      </c>
      <c r="K7138" s="5" t="s">
        <v>4</v>
      </c>
      <c r="L7138" s="5" t="s">
        <v>4</v>
      </c>
      <c r="M7138" s="5" t="s">
        <v>5</v>
      </c>
      <c r="N7138" s="5" t="s">
        <v>8110</v>
      </c>
      <c r="O7138" s="18">
        <v>44558</v>
      </c>
      <c r="P7138" s="5" t="s">
        <v>7</v>
      </c>
      <c r="Q7138" s="19">
        <v>67457.440000000002</v>
      </c>
      <c r="R7138" s="19">
        <v>0</v>
      </c>
      <c r="S7138" s="19">
        <v>67457.440000000002</v>
      </c>
      <c r="T7138" s="19">
        <v>0</v>
      </c>
    </row>
    <row r="7139" spans="1:20" outlineLevel="3" x14ac:dyDescent="0.35">
      <c r="H7139" s="1" t="s">
        <v>11125</v>
      </c>
      <c r="O7139" s="18"/>
      <c r="Q7139" s="19">
        <f>SUBTOTAL(9,Q7137:Q7138)</f>
        <v>117146.47</v>
      </c>
      <c r="R7139" s="19">
        <f>SUBTOTAL(9,R7137:R7138)</f>
        <v>0</v>
      </c>
      <c r="S7139" s="19">
        <f>SUBTOTAL(9,S7137:S7138)</f>
        <v>117146.47</v>
      </c>
      <c r="T7139" s="19">
        <f>SUBTOTAL(9,T7137:T7138)</f>
        <v>0</v>
      </c>
    </row>
    <row r="7140" spans="1:20" outlineLevel="2" x14ac:dyDescent="0.35">
      <c r="C7140" s="11" t="s">
        <v>10650</v>
      </c>
      <c r="O7140" s="18"/>
      <c r="Q7140" s="19">
        <f>SUBTOTAL(9,Q7137:Q7138)</f>
        <v>117146.47</v>
      </c>
      <c r="R7140" s="19">
        <f>SUBTOTAL(9,R7137:R7138)</f>
        <v>0</v>
      </c>
      <c r="S7140" s="19">
        <f>SUBTOTAL(9,S7137:S7138)</f>
        <v>117146.47</v>
      </c>
      <c r="T7140" s="19">
        <f>SUBTOTAL(9,T7137:T7138)</f>
        <v>0</v>
      </c>
    </row>
    <row r="7141" spans="1:20" outlineLevel="4" x14ac:dyDescent="0.35">
      <c r="A7141" s="9" t="s">
        <v>1129</v>
      </c>
      <c r="B7141" s="9" t="s">
        <v>1130</v>
      </c>
      <c r="C7141" s="12" t="s">
        <v>8111</v>
      </c>
      <c r="D7141" s="5" t="s">
        <v>8112</v>
      </c>
      <c r="E7141" s="9" t="s">
        <v>8112</v>
      </c>
      <c r="F7141" s="5" t="s">
        <v>4</v>
      </c>
      <c r="G7141" s="5" t="s">
        <v>1133</v>
      </c>
      <c r="H7141" s="5" t="s">
        <v>1135</v>
      </c>
      <c r="I7141" s="4" t="s">
        <v>1136</v>
      </c>
      <c r="J7141" s="5" t="s">
        <v>4</v>
      </c>
      <c r="K7141" s="5" t="s">
        <v>4</v>
      </c>
      <c r="L7141" s="5" t="s">
        <v>4</v>
      </c>
      <c r="M7141" s="5" t="s">
        <v>5</v>
      </c>
      <c r="N7141" s="5" t="s">
        <v>8113</v>
      </c>
      <c r="O7141" s="18">
        <v>44467</v>
      </c>
      <c r="P7141" s="5" t="s">
        <v>7</v>
      </c>
      <c r="Q7141" s="19">
        <v>2441.5700000000002</v>
      </c>
      <c r="R7141" s="19">
        <v>0</v>
      </c>
      <c r="S7141" s="19">
        <v>2441.5700000000002</v>
      </c>
      <c r="T7141" s="19">
        <v>0</v>
      </c>
    </row>
    <row r="7142" spans="1:20" outlineLevel="4" x14ac:dyDescent="0.35">
      <c r="A7142" s="9" t="s">
        <v>1129</v>
      </c>
      <c r="B7142" s="9" t="s">
        <v>1130</v>
      </c>
      <c r="C7142" s="12" t="s">
        <v>8111</v>
      </c>
      <c r="D7142" s="5" t="s">
        <v>8112</v>
      </c>
      <c r="E7142" s="9" t="s">
        <v>8112</v>
      </c>
      <c r="F7142" s="5" t="s">
        <v>4</v>
      </c>
      <c r="G7142" s="5" t="s">
        <v>1133</v>
      </c>
      <c r="H7142" s="5" t="s">
        <v>1135</v>
      </c>
      <c r="I7142" s="4" t="s">
        <v>1136</v>
      </c>
      <c r="J7142" s="5" t="s">
        <v>4</v>
      </c>
      <c r="K7142" s="5" t="s">
        <v>4</v>
      </c>
      <c r="L7142" s="5" t="s">
        <v>4</v>
      </c>
      <c r="M7142" s="5" t="s">
        <v>5</v>
      </c>
      <c r="N7142" s="5" t="s">
        <v>8114</v>
      </c>
      <c r="O7142" s="18">
        <v>44558</v>
      </c>
      <c r="P7142" s="5" t="s">
        <v>7</v>
      </c>
      <c r="Q7142" s="19">
        <v>3211.46</v>
      </c>
      <c r="R7142" s="19">
        <v>0</v>
      </c>
      <c r="S7142" s="19">
        <v>3211.46</v>
      </c>
      <c r="T7142" s="19">
        <v>0</v>
      </c>
    </row>
    <row r="7143" spans="1:20" outlineLevel="3" x14ac:dyDescent="0.35">
      <c r="H7143" s="1" t="s">
        <v>11125</v>
      </c>
      <c r="O7143" s="18"/>
      <c r="Q7143" s="19">
        <f>SUBTOTAL(9,Q7141:Q7142)</f>
        <v>5653.0300000000007</v>
      </c>
      <c r="R7143" s="19">
        <f>SUBTOTAL(9,R7141:R7142)</f>
        <v>0</v>
      </c>
      <c r="S7143" s="19">
        <f>SUBTOTAL(9,S7141:S7142)</f>
        <v>5653.0300000000007</v>
      </c>
      <c r="T7143" s="19">
        <f>SUBTOTAL(9,T7141:T7142)</f>
        <v>0</v>
      </c>
    </row>
    <row r="7144" spans="1:20" outlineLevel="2" x14ac:dyDescent="0.35">
      <c r="C7144" s="11" t="s">
        <v>10651</v>
      </c>
      <c r="O7144" s="18"/>
      <c r="Q7144" s="19">
        <f>SUBTOTAL(9,Q7141:Q7142)</f>
        <v>5653.0300000000007</v>
      </c>
      <c r="R7144" s="19">
        <f>SUBTOTAL(9,R7141:R7142)</f>
        <v>0</v>
      </c>
      <c r="S7144" s="19">
        <f>SUBTOTAL(9,S7141:S7142)</f>
        <v>5653.0300000000007</v>
      </c>
      <c r="T7144" s="19">
        <f>SUBTOTAL(9,T7141:T7142)</f>
        <v>0</v>
      </c>
    </row>
    <row r="7145" spans="1:20" outlineLevel="4" x14ac:dyDescent="0.35">
      <c r="A7145" s="9" t="s">
        <v>1129</v>
      </c>
      <c r="B7145" s="9" t="s">
        <v>1130</v>
      </c>
      <c r="C7145" s="12" t="s">
        <v>8115</v>
      </c>
      <c r="D7145" s="5" t="s">
        <v>8116</v>
      </c>
      <c r="E7145" s="9" t="s">
        <v>8116</v>
      </c>
      <c r="F7145" s="5" t="s">
        <v>4</v>
      </c>
      <c r="G7145" s="5" t="s">
        <v>1133</v>
      </c>
      <c r="H7145" s="5" t="s">
        <v>1135</v>
      </c>
      <c r="I7145" s="4" t="s">
        <v>1136</v>
      </c>
      <c r="J7145" s="5" t="s">
        <v>4</v>
      </c>
      <c r="K7145" s="5" t="s">
        <v>4</v>
      </c>
      <c r="L7145" s="5" t="s">
        <v>4</v>
      </c>
      <c r="M7145" s="5" t="s">
        <v>5</v>
      </c>
      <c r="N7145" s="5" t="s">
        <v>8117</v>
      </c>
      <c r="O7145" s="18">
        <v>44467</v>
      </c>
      <c r="P7145" s="5" t="s">
        <v>7</v>
      </c>
      <c r="Q7145" s="19">
        <v>1285.3900000000001</v>
      </c>
      <c r="R7145" s="19">
        <v>0</v>
      </c>
      <c r="S7145" s="19">
        <v>1285.3900000000001</v>
      </c>
      <c r="T7145" s="19">
        <v>0</v>
      </c>
    </row>
    <row r="7146" spans="1:20" outlineLevel="4" x14ac:dyDescent="0.35">
      <c r="A7146" s="9" t="s">
        <v>1129</v>
      </c>
      <c r="B7146" s="9" t="s">
        <v>1130</v>
      </c>
      <c r="C7146" s="12" t="s">
        <v>8115</v>
      </c>
      <c r="D7146" s="5" t="s">
        <v>8116</v>
      </c>
      <c r="E7146" s="9" t="s">
        <v>8116</v>
      </c>
      <c r="F7146" s="5" t="s">
        <v>4</v>
      </c>
      <c r="G7146" s="5" t="s">
        <v>1133</v>
      </c>
      <c r="H7146" s="5" t="s">
        <v>1135</v>
      </c>
      <c r="I7146" s="4" t="s">
        <v>1136</v>
      </c>
      <c r="J7146" s="5" t="s">
        <v>4</v>
      </c>
      <c r="K7146" s="5" t="s">
        <v>4</v>
      </c>
      <c r="L7146" s="5" t="s">
        <v>4</v>
      </c>
      <c r="M7146" s="5" t="s">
        <v>5</v>
      </c>
      <c r="N7146" s="5" t="s">
        <v>8118</v>
      </c>
      <c r="O7146" s="18">
        <v>44558</v>
      </c>
      <c r="P7146" s="5" t="s">
        <v>7</v>
      </c>
      <c r="Q7146" s="19">
        <v>1684.54</v>
      </c>
      <c r="R7146" s="19">
        <v>0</v>
      </c>
      <c r="S7146" s="19">
        <v>1684.54</v>
      </c>
      <c r="T7146" s="19">
        <v>0</v>
      </c>
    </row>
    <row r="7147" spans="1:20" outlineLevel="3" x14ac:dyDescent="0.35">
      <c r="H7147" s="1" t="s">
        <v>11125</v>
      </c>
      <c r="O7147" s="18"/>
      <c r="Q7147" s="19">
        <f>SUBTOTAL(9,Q7145:Q7146)</f>
        <v>2969.9300000000003</v>
      </c>
      <c r="R7147" s="19">
        <f>SUBTOTAL(9,R7145:R7146)</f>
        <v>0</v>
      </c>
      <c r="S7147" s="19">
        <f>SUBTOTAL(9,S7145:S7146)</f>
        <v>2969.9300000000003</v>
      </c>
      <c r="T7147" s="19">
        <f>SUBTOTAL(9,T7145:T7146)</f>
        <v>0</v>
      </c>
    </row>
    <row r="7148" spans="1:20" outlineLevel="2" x14ac:dyDescent="0.35">
      <c r="C7148" s="11" t="s">
        <v>10652</v>
      </c>
      <c r="O7148" s="18"/>
      <c r="Q7148" s="19">
        <f>SUBTOTAL(9,Q7145:Q7146)</f>
        <v>2969.9300000000003</v>
      </c>
      <c r="R7148" s="19">
        <f>SUBTOTAL(9,R7145:R7146)</f>
        <v>0</v>
      </c>
      <c r="S7148" s="19">
        <f>SUBTOTAL(9,S7145:S7146)</f>
        <v>2969.9300000000003</v>
      </c>
      <c r="T7148" s="19">
        <f>SUBTOTAL(9,T7145:T7146)</f>
        <v>0</v>
      </c>
    </row>
    <row r="7149" spans="1:20" outlineLevel="4" x14ac:dyDescent="0.35">
      <c r="A7149" s="9" t="s">
        <v>1129</v>
      </c>
      <c r="B7149" s="9" t="s">
        <v>1130</v>
      </c>
      <c r="C7149" s="12" t="s">
        <v>8119</v>
      </c>
      <c r="D7149" s="5" t="s">
        <v>8120</v>
      </c>
      <c r="E7149" s="9" t="s">
        <v>8120</v>
      </c>
      <c r="F7149" s="5" t="s">
        <v>4</v>
      </c>
      <c r="G7149" s="5" t="s">
        <v>1133</v>
      </c>
      <c r="H7149" s="5" t="s">
        <v>1135</v>
      </c>
      <c r="I7149" s="4" t="s">
        <v>1136</v>
      </c>
      <c r="J7149" s="5" t="s">
        <v>4</v>
      </c>
      <c r="K7149" s="5" t="s">
        <v>4</v>
      </c>
      <c r="L7149" s="5" t="s">
        <v>4</v>
      </c>
      <c r="M7149" s="5" t="s">
        <v>5</v>
      </c>
      <c r="N7149" s="5" t="s">
        <v>8121</v>
      </c>
      <c r="O7149" s="18">
        <v>44467</v>
      </c>
      <c r="P7149" s="5" t="s">
        <v>7</v>
      </c>
      <c r="Q7149" s="19">
        <v>45470.66</v>
      </c>
      <c r="R7149" s="19">
        <v>0</v>
      </c>
      <c r="S7149" s="19">
        <v>45470.66</v>
      </c>
      <c r="T7149" s="19">
        <v>0</v>
      </c>
    </row>
    <row r="7150" spans="1:20" outlineLevel="4" x14ac:dyDescent="0.35">
      <c r="A7150" s="9" t="s">
        <v>1129</v>
      </c>
      <c r="B7150" s="9" t="s">
        <v>1130</v>
      </c>
      <c r="C7150" s="12" t="s">
        <v>8119</v>
      </c>
      <c r="D7150" s="5" t="s">
        <v>8120</v>
      </c>
      <c r="E7150" s="9" t="s">
        <v>8120</v>
      </c>
      <c r="F7150" s="5" t="s">
        <v>4</v>
      </c>
      <c r="G7150" s="5" t="s">
        <v>1133</v>
      </c>
      <c r="H7150" s="5" t="s">
        <v>1135</v>
      </c>
      <c r="I7150" s="4" t="s">
        <v>1136</v>
      </c>
      <c r="J7150" s="5" t="s">
        <v>4</v>
      </c>
      <c r="K7150" s="5" t="s">
        <v>4</v>
      </c>
      <c r="L7150" s="5" t="s">
        <v>4</v>
      </c>
      <c r="M7150" s="5" t="s">
        <v>5</v>
      </c>
      <c r="N7150" s="5" t="s">
        <v>8122</v>
      </c>
      <c r="O7150" s="18">
        <v>44558</v>
      </c>
      <c r="P7150" s="5" t="s">
        <v>7</v>
      </c>
      <c r="Q7150" s="19">
        <v>59637.84</v>
      </c>
      <c r="R7150" s="19">
        <v>0</v>
      </c>
      <c r="S7150" s="19">
        <v>59637.84</v>
      </c>
      <c r="T7150" s="19">
        <v>0</v>
      </c>
    </row>
    <row r="7151" spans="1:20" outlineLevel="3" x14ac:dyDescent="0.35">
      <c r="H7151" s="1" t="s">
        <v>11125</v>
      </c>
      <c r="O7151" s="18"/>
      <c r="Q7151" s="19">
        <f>SUBTOTAL(9,Q7149:Q7150)</f>
        <v>105108.5</v>
      </c>
      <c r="R7151" s="19">
        <f>SUBTOTAL(9,R7149:R7150)</f>
        <v>0</v>
      </c>
      <c r="S7151" s="19">
        <f>SUBTOTAL(9,S7149:S7150)</f>
        <v>105108.5</v>
      </c>
      <c r="T7151" s="19">
        <f>SUBTOTAL(9,T7149:T7150)</f>
        <v>0</v>
      </c>
    </row>
    <row r="7152" spans="1:20" outlineLevel="2" x14ac:dyDescent="0.35">
      <c r="C7152" s="11" t="s">
        <v>10653</v>
      </c>
      <c r="O7152" s="18"/>
      <c r="Q7152" s="19">
        <f>SUBTOTAL(9,Q7149:Q7150)</f>
        <v>105108.5</v>
      </c>
      <c r="R7152" s="19">
        <f>SUBTOTAL(9,R7149:R7150)</f>
        <v>0</v>
      </c>
      <c r="S7152" s="19">
        <f>SUBTOTAL(9,S7149:S7150)</f>
        <v>105108.5</v>
      </c>
      <c r="T7152" s="19">
        <f>SUBTOTAL(9,T7149:T7150)</f>
        <v>0</v>
      </c>
    </row>
    <row r="7153" spans="1:20" outlineLevel="4" x14ac:dyDescent="0.35">
      <c r="A7153" s="9" t="s">
        <v>1129</v>
      </c>
      <c r="B7153" s="9" t="s">
        <v>1130</v>
      </c>
      <c r="C7153" s="12" t="s">
        <v>8123</v>
      </c>
      <c r="D7153" s="5" t="s">
        <v>8124</v>
      </c>
      <c r="E7153" s="9" t="s">
        <v>8124</v>
      </c>
      <c r="F7153" s="5" t="s">
        <v>4</v>
      </c>
      <c r="G7153" s="5" t="s">
        <v>1133</v>
      </c>
      <c r="H7153" s="5" t="s">
        <v>1135</v>
      </c>
      <c r="I7153" s="4" t="s">
        <v>1136</v>
      </c>
      <c r="J7153" s="5" t="s">
        <v>4</v>
      </c>
      <c r="K7153" s="5" t="s">
        <v>4</v>
      </c>
      <c r="L7153" s="5" t="s">
        <v>4</v>
      </c>
      <c r="M7153" s="5" t="s">
        <v>5</v>
      </c>
      <c r="N7153" s="5" t="s">
        <v>8125</v>
      </c>
      <c r="O7153" s="18">
        <v>44467</v>
      </c>
      <c r="P7153" s="5" t="s">
        <v>7</v>
      </c>
      <c r="Q7153" s="19">
        <v>8216.24</v>
      </c>
      <c r="R7153" s="19">
        <v>0</v>
      </c>
      <c r="S7153" s="19">
        <v>8216.24</v>
      </c>
      <c r="T7153" s="19">
        <v>0</v>
      </c>
    </row>
    <row r="7154" spans="1:20" outlineLevel="4" x14ac:dyDescent="0.35">
      <c r="A7154" s="9" t="s">
        <v>1129</v>
      </c>
      <c r="B7154" s="9" t="s">
        <v>1130</v>
      </c>
      <c r="C7154" s="12" t="s">
        <v>8123</v>
      </c>
      <c r="D7154" s="5" t="s">
        <v>8124</v>
      </c>
      <c r="E7154" s="9" t="s">
        <v>8124</v>
      </c>
      <c r="F7154" s="5" t="s">
        <v>4</v>
      </c>
      <c r="G7154" s="5" t="s">
        <v>1133</v>
      </c>
      <c r="H7154" s="5" t="s">
        <v>1135</v>
      </c>
      <c r="I7154" s="4" t="s">
        <v>1136</v>
      </c>
      <c r="J7154" s="5" t="s">
        <v>4</v>
      </c>
      <c r="K7154" s="5" t="s">
        <v>4</v>
      </c>
      <c r="L7154" s="5" t="s">
        <v>4</v>
      </c>
      <c r="M7154" s="5" t="s">
        <v>5</v>
      </c>
      <c r="N7154" s="5" t="s">
        <v>8126</v>
      </c>
      <c r="O7154" s="18">
        <v>44558</v>
      </c>
      <c r="P7154" s="5" t="s">
        <v>7</v>
      </c>
      <c r="Q7154" s="19">
        <v>11080.7</v>
      </c>
      <c r="R7154" s="19">
        <v>0</v>
      </c>
      <c r="S7154" s="19">
        <v>11080.7</v>
      </c>
      <c r="T7154" s="19">
        <v>0</v>
      </c>
    </row>
    <row r="7155" spans="1:20" outlineLevel="3" x14ac:dyDescent="0.35">
      <c r="H7155" s="1" t="s">
        <v>11125</v>
      </c>
      <c r="O7155" s="18"/>
      <c r="Q7155" s="19">
        <f>SUBTOTAL(9,Q7153:Q7154)</f>
        <v>19296.940000000002</v>
      </c>
      <c r="R7155" s="19">
        <f>SUBTOTAL(9,R7153:R7154)</f>
        <v>0</v>
      </c>
      <c r="S7155" s="19">
        <f>SUBTOTAL(9,S7153:S7154)</f>
        <v>19296.940000000002</v>
      </c>
      <c r="T7155" s="19">
        <f>SUBTOTAL(9,T7153:T7154)</f>
        <v>0</v>
      </c>
    </row>
    <row r="7156" spans="1:20" outlineLevel="2" x14ac:dyDescent="0.35">
      <c r="C7156" s="11" t="s">
        <v>10654</v>
      </c>
      <c r="O7156" s="18"/>
      <c r="Q7156" s="19">
        <f>SUBTOTAL(9,Q7153:Q7154)</f>
        <v>19296.940000000002</v>
      </c>
      <c r="R7156" s="19">
        <f>SUBTOTAL(9,R7153:R7154)</f>
        <v>0</v>
      </c>
      <c r="S7156" s="19">
        <f>SUBTOTAL(9,S7153:S7154)</f>
        <v>19296.940000000002</v>
      </c>
      <c r="T7156" s="19">
        <f>SUBTOTAL(9,T7153:T7154)</f>
        <v>0</v>
      </c>
    </row>
    <row r="7157" spans="1:20" outlineLevel="4" x14ac:dyDescent="0.35">
      <c r="A7157" s="9" t="s">
        <v>1129</v>
      </c>
      <c r="B7157" s="9" t="s">
        <v>1130</v>
      </c>
      <c r="C7157" s="12" t="s">
        <v>8127</v>
      </c>
      <c r="D7157" s="5" t="s">
        <v>8128</v>
      </c>
      <c r="E7157" s="9" t="s">
        <v>8128</v>
      </c>
      <c r="F7157" s="5" t="s">
        <v>4</v>
      </c>
      <c r="G7157" s="5" t="s">
        <v>1133</v>
      </c>
      <c r="H7157" s="5" t="s">
        <v>1135</v>
      </c>
      <c r="I7157" s="4" t="s">
        <v>1136</v>
      </c>
      <c r="J7157" s="5" t="s">
        <v>4</v>
      </c>
      <c r="K7157" s="5" t="s">
        <v>4</v>
      </c>
      <c r="L7157" s="5" t="s">
        <v>4</v>
      </c>
      <c r="M7157" s="5" t="s">
        <v>5</v>
      </c>
      <c r="N7157" s="5" t="s">
        <v>8129</v>
      </c>
      <c r="O7157" s="18">
        <v>44467</v>
      </c>
      <c r="P7157" s="5" t="s">
        <v>7</v>
      </c>
      <c r="Q7157" s="19">
        <v>280684.23</v>
      </c>
      <c r="R7157" s="19">
        <v>0</v>
      </c>
      <c r="S7157" s="19">
        <v>280684.23</v>
      </c>
      <c r="T7157" s="19">
        <v>0</v>
      </c>
    </row>
    <row r="7158" spans="1:20" outlineLevel="4" x14ac:dyDescent="0.35">
      <c r="A7158" s="9" t="s">
        <v>1129</v>
      </c>
      <c r="B7158" s="9" t="s">
        <v>1130</v>
      </c>
      <c r="C7158" s="12" t="s">
        <v>8127</v>
      </c>
      <c r="D7158" s="5" t="s">
        <v>8128</v>
      </c>
      <c r="E7158" s="9" t="s">
        <v>8128</v>
      </c>
      <c r="F7158" s="5" t="s">
        <v>4</v>
      </c>
      <c r="G7158" s="5" t="s">
        <v>1133</v>
      </c>
      <c r="H7158" s="5" t="s">
        <v>1135</v>
      </c>
      <c r="I7158" s="4" t="s">
        <v>1136</v>
      </c>
      <c r="J7158" s="5" t="s">
        <v>4</v>
      </c>
      <c r="K7158" s="5" t="s">
        <v>4</v>
      </c>
      <c r="L7158" s="5" t="s">
        <v>4</v>
      </c>
      <c r="M7158" s="5" t="s">
        <v>5</v>
      </c>
      <c r="N7158" s="5" t="s">
        <v>8130</v>
      </c>
      <c r="O7158" s="18">
        <v>44558</v>
      </c>
      <c r="P7158" s="5" t="s">
        <v>7</v>
      </c>
      <c r="Q7158" s="19">
        <v>385027.04</v>
      </c>
      <c r="R7158" s="19">
        <v>0</v>
      </c>
      <c r="S7158" s="19">
        <v>385027.04</v>
      </c>
      <c r="T7158" s="19">
        <v>0</v>
      </c>
    </row>
    <row r="7159" spans="1:20" outlineLevel="3" x14ac:dyDescent="0.35">
      <c r="H7159" s="1" t="s">
        <v>11125</v>
      </c>
      <c r="O7159" s="18"/>
      <c r="Q7159" s="19">
        <f>SUBTOTAL(9,Q7157:Q7158)</f>
        <v>665711.27</v>
      </c>
      <c r="R7159" s="19">
        <f>SUBTOTAL(9,R7157:R7158)</f>
        <v>0</v>
      </c>
      <c r="S7159" s="19">
        <f>SUBTOTAL(9,S7157:S7158)</f>
        <v>665711.27</v>
      </c>
      <c r="T7159" s="19">
        <f>SUBTOTAL(9,T7157:T7158)</f>
        <v>0</v>
      </c>
    </row>
    <row r="7160" spans="1:20" ht="29" outlineLevel="4" x14ac:dyDescent="0.35">
      <c r="A7160" s="9" t="s">
        <v>97</v>
      </c>
      <c r="B7160" s="9" t="s">
        <v>98</v>
      </c>
      <c r="C7160" s="12" t="s">
        <v>8127</v>
      </c>
      <c r="D7160" s="5" t="s">
        <v>8131</v>
      </c>
      <c r="E7160" s="9" t="s">
        <v>8131</v>
      </c>
      <c r="F7160" s="5" t="s">
        <v>12484</v>
      </c>
      <c r="G7160" s="5" t="s">
        <v>4</v>
      </c>
      <c r="H7160" s="5" t="s">
        <v>8135</v>
      </c>
      <c r="I7160" s="4" t="s">
        <v>8136</v>
      </c>
      <c r="J7160" s="5" t="s">
        <v>8132</v>
      </c>
      <c r="K7160" s="5" t="s">
        <v>4</v>
      </c>
      <c r="L7160" s="5" t="s">
        <v>4</v>
      </c>
      <c r="M7160" s="5" t="s">
        <v>5</v>
      </c>
      <c r="N7160" s="5" t="s">
        <v>8133</v>
      </c>
      <c r="O7160" s="18">
        <v>44427</v>
      </c>
      <c r="P7160" s="5" t="s">
        <v>8134</v>
      </c>
      <c r="Q7160" s="19">
        <v>307742.45</v>
      </c>
      <c r="R7160" s="19">
        <v>307742.45</v>
      </c>
      <c r="S7160" s="19">
        <v>0</v>
      </c>
      <c r="T7160" s="19">
        <v>0</v>
      </c>
    </row>
    <row r="7161" spans="1:20" ht="29" outlineLevel="4" x14ac:dyDescent="0.35">
      <c r="A7161" s="9" t="s">
        <v>97</v>
      </c>
      <c r="B7161" s="9" t="s">
        <v>98</v>
      </c>
      <c r="C7161" s="12" t="s">
        <v>8127</v>
      </c>
      <c r="D7161" s="5" t="s">
        <v>8131</v>
      </c>
      <c r="E7161" s="9" t="s">
        <v>8131</v>
      </c>
      <c r="F7161" s="5" t="s">
        <v>12484</v>
      </c>
      <c r="G7161" s="5" t="s">
        <v>4</v>
      </c>
      <c r="H7161" s="5" t="s">
        <v>8135</v>
      </c>
      <c r="I7161" s="4" t="s">
        <v>8136</v>
      </c>
      <c r="J7161" s="5" t="s">
        <v>8132</v>
      </c>
      <c r="K7161" s="5" t="s">
        <v>4</v>
      </c>
      <c r="L7161" s="5" t="s">
        <v>4</v>
      </c>
      <c r="M7161" s="5" t="s">
        <v>5</v>
      </c>
      <c r="N7161" s="5" t="s">
        <v>8137</v>
      </c>
      <c r="O7161" s="18">
        <v>44510</v>
      </c>
      <c r="P7161" s="5" t="s">
        <v>8138</v>
      </c>
      <c r="Q7161" s="19">
        <v>283828.40000000002</v>
      </c>
      <c r="R7161" s="19">
        <v>283828.40000000002</v>
      </c>
      <c r="S7161" s="19">
        <v>0</v>
      </c>
      <c r="T7161" s="19">
        <v>0</v>
      </c>
    </row>
    <row r="7162" spans="1:20" ht="29" outlineLevel="4" x14ac:dyDescent="0.35">
      <c r="A7162" s="9" t="s">
        <v>97</v>
      </c>
      <c r="B7162" s="9" t="s">
        <v>98</v>
      </c>
      <c r="C7162" s="12" t="s">
        <v>8127</v>
      </c>
      <c r="D7162" s="5" t="s">
        <v>8131</v>
      </c>
      <c r="E7162" s="9" t="s">
        <v>8131</v>
      </c>
      <c r="F7162" s="5" t="s">
        <v>12484</v>
      </c>
      <c r="G7162" s="5" t="s">
        <v>4</v>
      </c>
      <c r="H7162" s="5" t="s">
        <v>8135</v>
      </c>
      <c r="I7162" s="4" t="s">
        <v>8136</v>
      </c>
      <c r="J7162" s="5" t="s">
        <v>8132</v>
      </c>
      <c r="K7162" s="5" t="s">
        <v>4</v>
      </c>
      <c r="L7162" s="5" t="s">
        <v>4</v>
      </c>
      <c r="M7162" s="5" t="s">
        <v>5</v>
      </c>
      <c r="N7162" s="5" t="s">
        <v>8139</v>
      </c>
      <c r="O7162" s="18">
        <v>44550</v>
      </c>
      <c r="P7162" s="5" t="s">
        <v>8140</v>
      </c>
      <c r="Q7162" s="19">
        <v>498010.82</v>
      </c>
      <c r="R7162" s="19">
        <v>498010.82</v>
      </c>
      <c r="S7162" s="19">
        <v>0</v>
      </c>
      <c r="T7162" s="19">
        <v>0</v>
      </c>
    </row>
    <row r="7163" spans="1:20" ht="29" outlineLevel="4" x14ac:dyDescent="0.35">
      <c r="A7163" s="9" t="s">
        <v>97</v>
      </c>
      <c r="B7163" s="9" t="s">
        <v>98</v>
      </c>
      <c r="C7163" s="12" t="s">
        <v>8127</v>
      </c>
      <c r="D7163" s="5" t="s">
        <v>8131</v>
      </c>
      <c r="E7163" s="9" t="s">
        <v>8131</v>
      </c>
      <c r="F7163" s="5" t="s">
        <v>12484</v>
      </c>
      <c r="G7163" s="5" t="s">
        <v>4</v>
      </c>
      <c r="H7163" s="5" t="s">
        <v>8135</v>
      </c>
      <c r="I7163" s="4" t="s">
        <v>8136</v>
      </c>
      <c r="J7163" s="5" t="s">
        <v>8132</v>
      </c>
      <c r="K7163" s="5" t="s">
        <v>4</v>
      </c>
      <c r="L7163" s="5" t="s">
        <v>4</v>
      </c>
      <c r="M7163" s="5" t="s">
        <v>5</v>
      </c>
      <c r="N7163" s="5" t="s">
        <v>8141</v>
      </c>
      <c r="O7163" s="18">
        <v>44690</v>
      </c>
      <c r="P7163" s="5" t="s">
        <v>8142</v>
      </c>
      <c r="Q7163" s="19">
        <v>93649.75</v>
      </c>
      <c r="R7163" s="19">
        <v>93649.75</v>
      </c>
      <c r="S7163" s="19">
        <v>0</v>
      </c>
      <c r="T7163" s="19">
        <v>0</v>
      </c>
    </row>
    <row r="7164" spans="1:20" outlineLevel="3" x14ac:dyDescent="0.35">
      <c r="H7164" s="1" t="s">
        <v>12123</v>
      </c>
      <c r="O7164" s="18"/>
      <c r="Q7164" s="19">
        <f>SUBTOTAL(9,Q7160:Q7163)</f>
        <v>1183231.4200000002</v>
      </c>
      <c r="R7164" s="19">
        <f>SUBTOTAL(9,R7160:R7163)</f>
        <v>1183231.4200000002</v>
      </c>
      <c r="S7164" s="19">
        <f>SUBTOTAL(9,S7160:S7163)</f>
        <v>0</v>
      </c>
      <c r="T7164" s="19">
        <f>SUBTOTAL(9,T7160:T7163)</f>
        <v>0</v>
      </c>
    </row>
    <row r="7165" spans="1:20" ht="29" outlineLevel="4" x14ac:dyDescent="0.35">
      <c r="A7165" s="9" t="s">
        <v>97</v>
      </c>
      <c r="B7165" s="9" t="s">
        <v>98</v>
      </c>
      <c r="C7165" s="12" t="s">
        <v>8127</v>
      </c>
      <c r="D7165" s="5" t="s">
        <v>8131</v>
      </c>
      <c r="E7165" s="9" t="s">
        <v>8131</v>
      </c>
      <c r="F7165" s="5" t="s">
        <v>12484</v>
      </c>
      <c r="G7165" s="5" t="s">
        <v>4</v>
      </c>
      <c r="H7165" s="5" t="s">
        <v>8146</v>
      </c>
      <c r="I7165" s="4" t="s">
        <v>8147</v>
      </c>
      <c r="J7165" s="5" t="s">
        <v>8143</v>
      </c>
      <c r="K7165" s="5" t="s">
        <v>4</v>
      </c>
      <c r="L7165" s="5" t="s">
        <v>4</v>
      </c>
      <c r="M7165" s="5" t="s">
        <v>5</v>
      </c>
      <c r="N7165" s="5" t="s">
        <v>8144</v>
      </c>
      <c r="O7165" s="18">
        <v>44413</v>
      </c>
      <c r="P7165" s="5" t="s">
        <v>8145</v>
      </c>
      <c r="Q7165" s="19">
        <v>9007.1</v>
      </c>
      <c r="R7165" s="19">
        <v>9007.1</v>
      </c>
      <c r="S7165" s="19">
        <v>0</v>
      </c>
      <c r="T7165" s="19">
        <v>0</v>
      </c>
    </row>
    <row r="7166" spans="1:20" ht="29" outlineLevel="4" x14ac:dyDescent="0.35">
      <c r="A7166" s="9" t="s">
        <v>97</v>
      </c>
      <c r="B7166" s="9" t="s">
        <v>98</v>
      </c>
      <c r="C7166" s="12" t="s">
        <v>8127</v>
      </c>
      <c r="D7166" s="5" t="s">
        <v>8131</v>
      </c>
      <c r="E7166" s="9" t="s">
        <v>8131</v>
      </c>
      <c r="F7166" s="5" t="s">
        <v>12484</v>
      </c>
      <c r="G7166" s="5" t="s">
        <v>4</v>
      </c>
      <c r="H7166" s="5" t="s">
        <v>8146</v>
      </c>
      <c r="I7166" s="4" t="s">
        <v>8147</v>
      </c>
      <c r="J7166" s="5" t="s">
        <v>8143</v>
      </c>
      <c r="K7166" s="5" t="s">
        <v>4</v>
      </c>
      <c r="L7166" s="5" t="s">
        <v>4</v>
      </c>
      <c r="M7166" s="5" t="s">
        <v>5</v>
      </c>
      <c r="N7166" s="5" t="s">
        <v>8148</v>
      </c>
      <c r="O7166" s="18">
        <v>44515</v>
      </c>
      <c r="P7166" s="5" t="s">
        <v>8149</v>
      </c>
      <c r="Q7166" s="19">
        <v>34539.279999999999</v>
      </c>
      <c r="R7166" s="19">
        <v>34539.279999999999</v>
      </c>
      <c r="S7166" s="19">
        <v>0</v>
      </c>
      <c r="T7166" s="19">
        <v>0</v>
      </c>
    </row>
    <row r="7167" spans="1:20" ht="29" outlineLevel="4" x14ac:dyDescent="0.35">
      <c r="A7167" s="9" t="s">
        <v>97</v>
      </c>
      <c r="B7167" s="9" t="s">
        <v>98</v>
      </c>
      <c r="C7167" s="12" t="s">
        <v>8127</v>
      </c>
      <c r="D7167" s="5" t="s">
        <v>8131</v>
      </c>
      <c r="E7167" s="9" t="s">
        <v>8131</v>
      </c>
      <c r="F7167" s="5" t="s">
        <v>12484</v>
      </c>
      <c r="G7167" s="5" t="s">
        <v>4</v>
      </c>
      <c r="H7167" s="5" t="s">
        <v>8146</v>
      </c>
      <c r="I7167" s="4" t="s">
        <v>8147</v>
      </c>
      <c r="J7167" s="5" t="s">
        <v>8143</v>
      </c>
      <c r="K7167" s="5" t="s">
        <v>4</v>
      </c>
      <c r="L7167" s="5" t="s">
        <v>4</v>
      </c>
      <c r="M7167" s="5" t="s">
        <v>5</v>
      </c>
      <c r="N7167" s="5" t="s">
        <v>8150</v>
      </c>
      <c r="O7167" s="18">
        <v>44550</v>
      </c>
      <c r="P7167" s="5" t="s">
        <v>8151</v>
      </c>
      <c r="Q7167" s="19">
        <v>18704.82</v>
      </c>
      <c r="R7167" s="19">
        <v>18704.82</v>
      </c>
      <c r="S7167" s="19">
        <v>0</v>
      </c>
      <c r="T7167" s="19">
        <v>0</v>
      </c>
    </row>
    <row r="7168" spans="1:20" outlineLevel="3" x14ac:dyDescent="0.35">
      <c r="H7168" s="1" t="s">
        <v>12124</v>
      </c>
      <c r="O7168" s="18"/>
      <c r="Q7168" s="19">
        <f>SUBTOTAL(9,Q7165:Q7167)</f>
        <v>62251.199999999997</v>
      </c>
      <c r="R7168" s="19">
        <f>SUBTOTAL(9,R7165:R7167)</f>
        <v>62251.199999999997</v>
      </c>
      <c r="S7168" s="19">
        <f>SUBTOTAL(9,S7165:S7167)</f>
        <v>0</v>
      </c>
      <c r="T7168" s="19">
        <f>SUBTOTAL(9,T7165:T7167)</f>
        <v>0</v>
      </c>
    </row>
    <row r="7169" spans="1:20" ht="29" outlineLevel="4" x14ac:dyDescent="0.35">
      <c r="A7169" s="9" t="s">
        <v>97</v>
      </c>
      <c r="B7169" s="9" t="s">
        <v>98</v>
      </c>
      <c r="C7169" s="12" t="s">
        <v>8127</v>
      </c>
      <c r="D7169" s="5" t="s">
        <v>8131</v>
      </c>
      <c r="E7169" s="9" t="s">
        <v>8131</v>
      </c>
      <c r="F7169" s="5" t="s">
        <v>12484</v>
      </c>
      <c r="G7169" s="5" t="s">
        <v>4</v>
      </c>
      <c r="H7169" s="5" t="s">
        <v>8155</v>
      </c>
      <c r="I7169" s="4" t="s">
        <v>8156</v>
      </c>
      <c r="J7169" s="5" t="s">
        <v>8152</v>
      </c>
      <c r="K7169" s="5" t="s">
        <v>4</v>
      </c>
      <c r="L7169" s="5" t="s">
        <v>4</v>
      </c>
      <c r="M7169" s="5" t="s">
        <v>5</v>
      </c>
      <c r="N7169" s="5" t="s">
        <v>8153</v>
      </c>
      <c r="O7169" s="18">
        <v>44510</v>
      </c>
      <c r="P7169" s="5" t="s">
        <v>8154</v>
      </c>
      <c r="Q7169" s="19">
        <v>52185.23</v>
      </c>
      <c r="R7169" s="19">
        <v>52185.23</v>
      </c>
      <c r="S7169" s="19">
        <v>0</v>
      </c>
      <c r="T7169" s="19">
        <v>0</v>
      </c>
    </row>
    <row r="7170" spans="1:20" ht="29" outlineLevel="4" x14ac:dyDescent="0.35">
      <c r="A7170" s="9" t="s">
        <v>97</v>
      </c>
      <c r="B7170" s="9" t="s">
        <v>98</v>
      </c>
      <c r="C7170" s="12" t="s">
        <v>8127</v>
      </c>
      <c r="D7170" s="5" t="s">
        <v>8131</v>
      </c>
      <c r="E7170" s="9" t="s">
        <v>8131</v>
      </c>
      <c r="F7170" s="5" t="s">
        <v>12484</v>
      </c>
      <c r="G7170" s="5" t="s">
        <v>4</v>
      </c>
      <c r="H7170" s="5" t="s">
        <v>8155</v>
      </c>
      <c r="I7170" s="4" t="s">
        <v>8156</v>
      </c>
      <c r="J7170" s="5" t="s">
        <v>8152</v>
      </c>
      <c r="K7170" s="5" t="s">
        <v>4</v>
      </c>
      <c r="L7170" s="5" t="s">
        <v>4</v>
      </c>
      <c r="M7170" s="5" t="s">
        <v>5</v>
      </c>
      <c r="N7170" s="5" t="s">
        <v>8157</v>
      </c>
      <c r="O7170" s="18">
        <v>44550</v>
      </c>
      <c r="P7170" s="5" t="s">
        <v>8158</v>
      </c>
      <c r="Q7170" s="19">
        <v>44286.68</v>
      </c>
      <c r="R7170" s="19">
        <v>44286.68</v>
      </c>
      <c r="S7170" s="19">
        <v>0</v>
      </c>
      <c r="T7170" s="19">
        <v>0</v>
      </c>
    </row>
    <row r="7171" spans="1:20" ht="29" outlineLevel="4" x14ac:dyDescent="0.35">
      <c r="A7171" s="9" t="s">
        <v>97</v>
      </c>
      <c r="B7171" s="9" t="s">
        <v>98</v>
      </c>
      <c r="C7171" s="12" t="s">
        <v>8127</v>
      </c>
      <c r="D7171" s="5" t="s">
        <v>8131</v>
      </c>
      <c r="E7171" s="9" t="s">
        <v>8131</v>
      </c>
      <c r="F7171" s="5" t="s">
        <v>12484</v>
      </c>
      <c r="G7171" s="5" t="s">
        <v>4</v>
      </c>
      <c r="H7171" s="5" t="s">
        <v>8155</v>
      </c>
      <c r="I7171" s="4" t="s">
        <v>8156</v>
      </c>
      <c r="J7171" s="5" t="s">
        <v>8152</v>
      </c>
      <c r="K7171" s="5" t="s">
        <v>4</v>
      </c>
      <c r="L7171" s="5" t="s">
        <v>4</v>
      </c>
      <c r="M7171" s="5" t="s">
        <v>5</v>
      </c>
      <c r="N7171" s="5" t="s">
        <v>8159</v>
      </c>
      <c r="O7171" s="18">
        <v>44690</v>
      </c>
      <c r="P7171" s="5" t="s">
        <v>8160</v>
      </c>
      <c r="Q7171" s="19">
        <v>100305.91</v>
      </c>
      <c r="R7171" s="19">
        <v>100305.91</v>
      </c>
      <c r="S7171" s="19">
        <v>0</v>
      </c>
      <c r="T7171" s="19">
        <v>0</v>
      </c>
    </row>
    <row r="7172" spans="1:20" outlineLevel="3" x14ac:dyDescent="0.35">
      <c r="H7172" s="1" t="s">
        <v>12125</v>
      </c>
      <c r="O7172" s="18"/>
      <c r="Q7172" s="19">
        <f>SUBTOTAL(9,Q7169:Q7171)</f>
        <v>196777.82</v>
      </c>
      <c r="R7172" s="19">
        <f>SUBTOTAL(9,R7169:R7171)</f>
        <v>196777.82</v>
      </c>
      <c r="S7172" s="19">
        <f>SUBTOTAL(9,S7169:S7171)</f>
        <v>0</v>
      </c>
      <c r="T7172" s="19">
        <f>SUBTOTAL(9,T7169:T7171)</f>
        <v>0</v>
      </c>
    </row>
    <row r="7173" spans="1:20" ht="29" outlineLevel="4" x14ac:dyDescent="0.35">
      <c r="A7173" s="9" t="s">
        <v>97</v>
      </c>
      <c r="B7173" s="9" t="s">
        <v>98</v>
      </c>
      <c r="C7173" s="12" t="s">
        <v>8127</v>
      </c>
      <c r="D7173" s="5" t="s">
        <v>8131</v>
      </c>
      <c r="E7173" s="9" t="s">
        <v>8131</v>
      </c>
      <c r="F7173" s="5" t="s">
        <v>12484</v>
      </c>
      <c r="G7173" s="5" t="s">
        <v>4</v>
      </c>
      <c r="H7173" s="5" t="s">
        <v>8164</v>
      </c>
      <c r="I7173" s="4" t="s">
        <v>8165</v>
      </c>
      <c r="J7173" s="5" t="s">
        <v>8161</v>
      </c>
      <c r="K7173" s="5" t="s">
        <v>4</v>
      </c>
      <c r="L7173" s="5" t="s">
        <v>4</v>
      </c>
      <c r="M7173" s="5" t="s">
        <v>5</v>
      </c>
      <c r="N7173" s="5" t="s">
        <v>8162</v>
      </c>
      <c r="O7173" s="18">
        <v>44510</v>
      </c>
      <c r="P7173" s="5" t="s">
        <v>8163</v>
      </c>
      <c r="Q7173" s="19">
        <v>65141.81</v>
      </c>
      <c r="R7173" s="19">
        <v>65141.81</v>
      </c>
      <c r="S7173" s="19">
        <v>0</v>
      </c>
      <c r="T7173" s="19">
        <v>0</v>
      </c>
    </row>
    <row r="7174" spans="1:20" ht="29" outlineLevel="4" x14ac:dyDescent="0.35">
      <c r="A7174" s="9" t="s">
        <v>97</v>
      </c>
      <c r="B7174" s="9" t="s">
        <v>98</v>
      </c>
      <c r="C7174" s="12" t="s">
        <v>8127</v>
      </c>
      <c r="D7174" s="5" t="s">
        <v>8131</v>
      </c>
      <c r="E7174" s="9" t="s">
        <v>8131</v>
      </c>
      <c r="F7174" s="5" t="s">
        <v>12484</v>
      </c>
      <c r="G7174" s="5" t="s">
        <v>4</v>
      </c>
      <c r="H7174" s="5" t="s">
        <v>8164</v>
      </c>
      <c r="I7174" s="4" t="s">
        <v>8165</v>
      </c>
      <c r="J7174" s="5" t="s">
        <v>8161</v>
      </c>
      <c r="K7174" s="5" t="s">
        <v>4</v>
      </c>
      <c r="L7174" s="5" t="s">
        <v>4</v>
      </c>
      <c r="M7174" s="5" t="s">
        <v>5</v>
      </c>
      <c r="N7174" s="5" t="s">
        <v>8166</v>
      </c>
      <c r="O7174" s="18">
        <v>44690</v>
      </c>
      <c r="P7174" s="5" t="s">
        <v>8167</v>
      </c>
      <c r="Q7174" s="19">
        <v>24646.62</v>
      </c>
      <c r="R7174" s="19">
        <v>24646.62</v>
      </c>
      <c r="S7174" s="19">
        <v>0</v>
      </c>
      <c r="T7174" s="19">
        <v>0</v>
      </c>
    </row>
    <row r="7175" spans="1:20" ht="29" outlineLevel="4" x14ac:dyDescent="0.35">
      <c r="A7175" s="9" t="s">
        <v>97</v>
      </c>
      <c r="B7175" s="9" t="s">
        <v>98</v>
      </c>
      <c r="C7175" s="12" t="s">
        <v>8127</v>
      </c>
      <c r="D7175" s="5" t="s">
        <v>8131</v>
      </c>
      <c r="E7175" s="9" t="s">
        <v>8131</v>
      </c>
      <c r="F7175" s="5" t="s">
        <v>12484</v>
      </c>
      <c r="G7175" s="5" t="s">
        <v>4</v>
      </c>
      <c r="H7175" s="5" t="s">
        <v>8164</v>
      </c>
      <c r="I7175" s="4" t="s">
        <v>8165</v>
      </c>
      <c r="J7175" s="5" t="s">
        <v>8161</v>
      </c>
      <c r="K7175" s="5" t="s">
        <v>4</v>
      </c>
      <c r="L7175" s="5" t="s">
        <v>4</v>
      </c>
      <c r="M7175" s="5" t="s">
        <v>5</v>
      </c>
      <c r="N7175" s="5" t="s">
        <v>8168</v>
      </c>
      <c r="O7175" s="18">
        <v>44690</v>
      </c>
      <c r="P7175" s="5" t="s">
        <v>8169</v>
      </c>
      <c r="Q7175" s="19">
        <v>5848.21</v>
      </c>
      <c r="R7175" s="19">
        <v>5848.21</v>
      </c>
      <c r="S7175" s="19">
        <v>0</v>
      </c>
      <c r="T7175" s="19">
        <v>0</v>
      </c>
    </row>
    <row r="7176" spans="1:20" outlineLevel="3" x14ac:dyDescent="0.35">
      <c r="H7176" s="1" t="s">
        <v>12126</v>
      </c>
      <c r="O7176" s="18"/>
      <c r="Q7176" s="19">
        <f>SUBTOTAL(9,Q7173:Q7175)</f>
        <v>95636.64</v>
      </c>
      <c r="R7176" s="19">
        <f>SUBTOTAL(9,R7173:R7175)</f>
        <v>95636.64</v>
      </c>
      <c r="S7176" s="19">
        <f>SUBTOTAL(9,S7173:S7175)</f>
        <v>0</v>
      </c>
      <c r="T7176" s="19">
        <f>SUBTOTAL(9,T7173:T7175)</f>
        <v>0</v>
      </c>
    </row>
    <row r="7177" spans="1:20" ht="29" outlineLevel="4" x14ac:dyDescent="0.35">
      <c r="A7177" s="9" t="s">
        <v>97</v>
      </c>
      <c r="B7177" s="9" t="s">
        <v>98</v>
      </c>
      <c r="C7177" s="12" t="s">
        <v>8127</v>
      </c>
      <c r="D7177" s="5" t="s">
        <v>8131</v>
      </c>
      <c r="E7177" s="9" t="s">
        <v>8131</v>
      </c>
      <c r="F7177" s="5" t="s">
        <v>4</v>
      </c>
      <c r="G7177" s="5" t="s">
        <v>1006</v>
      </c>
      <c r="H7177" s="5" t="s">
        <v>8172</v>
      </c>
      <c r="I7177" s="4" t="s">
        <v>12720</v>
      </c>
      <c r="J7177" s="5" t="s">
        <v>8132</v>
      </c>
      <c r="K7177" s="5" t="s">
        <v>4</v>
      </c>
      <c r="L7177" s="5" t="s">
        <v>4</v>
      </c>
      <c r="M7177" s="5" t="s">
        <v>5</v>
      </c>
      <c r="N7177" s="5" t="s">
        <v>8170</v>
      </c>
      <c r="O7177" s="18">
        <v>44609</v>
      </c>
      <c r="P7177" s="5" t="s">
        <v>8171</v>
      </c>
      <c r="Q7177" s="19">
        <v>77823.86</v>
      </c>
      <c r="R7177" s="19">
        <v>0</v>
      </c>
      <c r="S7177" s="19">
        <v>77823.86</v>
      </c>
      <c r="T7177" s="19">
        <v>0</v>
      </c>
    </row>
    <row r="7178" spans="1:20" outlineLevel="3" x14ac:dyDescent="0.35">
      <c r="H7178" s="1" t="s">
        <v>12127</v>
      </c>
      <c r="O7178" s="18"/>
      <c r="Q7178" s="19">
        <f>SUBTOTAL(9,Q7177:Q7177)</f>
        <v>77823.86</v>
      </c>
      <c r="R7178" s="19">
        <f>SUBTOTAL(9,R7177:R7177)</f>
        <v>0</v>
      </c>
      <c r="S7178" s="19">
        <f>SUBTOTAL(9,S7177:S7177)</f>
        <v>77823.86</v>
      </c>
      <c r="T7178" s="19">
        <f>SUBTOTAL(9,T7177:T7177)</f>
        <v>0</v>
      </c>
    </row>
    <row r="7179" spans="1:20" outlineLevel="2" x14ac:dyDescent="0.35">
      <c r="C7179" s="11" t="s">
        <v>10655</v>
      </c>
      <c r="O7179" s="18"/>
      <c r="Q7179" s="19">
        <f>SUBTOTAL(9,Q7157:Q7177)</f>
        <v>2281432.2100000004</v>
      </c>
      <c r="R7179" s="19">
        <f>SUBTOTAL(9,R7157:R7177)</f>
        <v>1537897.0800000003</v>
      </c>
      <c r="S7179" s="19">
        <f>SUBTOTAL(9,S7157:S7177)</f>
        <v>743535.13</v>
      </c>
      <c r="T7179" s="19">
        <f>SUBTOTAL(9,T7157:T7177)</f>
        <v>0</v>
      </c>
    </row>
    <row r="7180" spans="1:20" outlineLevel="4" x14ac:dyDescent="0.35">
      <c r="A7180" s="9" t="s">
        <v>1129</v>
      </c>
      <c r="B7180" s="9" t="s">
        <v>1130</v>
      </c>
      <c r="C7180" s="12" t="s">
        <v>8173</v>
      </c>
      <c r="D7180" s="5" t="s">
        <v>8174</v>
      </c>
      <c r="E7180" s="9" t="s">
        <v>8174</v>
      </c>
      <c r="F7180" s="5" t="s">
        <v>4</v>
      </c>
      <c r="G7180" s="5" t="s">
        <v>1133</v>
      </c>
      <c r="H7180" s="5" t="s">
        <v>1135</v>
      </c>
      <c r="I7180" s="4" t="s">
        <v>1136</v>
      </c>
      <c r="J7180" s="5" t="s">
        <v>4</v>
      </c>
      <c r="K7180" s="5" t="s">
        <v>4</v>
      </c>
      <c r="L7180" s="5" t="s">
        <v>4</v>
      </c>
      <c r="M7180" s="5" t="s">
        <v>5</v>
      </c>
      <c r="N7180" s="5" t="s">
        <v>8175</v>
      </c>
      <c r="O7180" s="18">
        <v>44467</v>
      </c>
      <c r="P7180" s="5" t="s">
        <v>7</v>
      </c>
      <c r="Q7180" s="19">
        <v>6000.96</v>
      </c>
      <c r="R7180" s="19">
        <v>0</v>
      </c>
      <c r="S7180" s="19">
        <v>6000.96</v>
      </c>
      <c r="T7180" s="19">
        <v>0</v>
      </c>
    </row>
    <row r="7181" spans="1:20" outlineLevel="4" x14ac:dyDescent="0.35">
      <c r="A7181" s="9" t="s">
        <v>1129</v>
      </c>
      <c r="B7181" s="9" t="s">
        <v>1130</v>
      </c>
      <c r="C7181" s="12" t="s">
        <v>8173</v>
      </c>
      <c r="D7181" s="5" t="s">
        <v>8174</v>
      </c>
      <c r="E7181" s="9" t="s">
        <v>8174</v>
      </c>
      <c r="F7181" s="5" t="s">
        <v>4</v>
      </c>
      <c r="G7181" s="5" t="s">
        <v>1133</v>
      </c>
      <c r="H7181" s="5" t="s">
        <v>1135</v>
      </c>
      <c r="I7181" s="4" t="s">
        <v>1136</v>
      </c>
      <c r="J7181" s="5" t="s">
        <v>4</v>
      </c>
      <c r="K7181" s="5" t="s">
        <v>4</v>
      </c>
      <c r="L7181" s="5" t="s">
        <v>4</v>
      </c>
      <c r="M7181" s="5" t="s">
        <v>5</v>
      </c>
      <c r="N7181" s="5" t="s">
        <v>8176</v>
      </c>
      <c r="O7181" s="18">
        <v>44558</v>
      </c>
      <c r="P7181" s="5" t="s">
        <v>7</v>
      </c>
      <c r="Q7181" s="19">
        <v>8104.59</v>
      </c>
      <c r="R7181" s="19">
        <v>0</v>
      </c>
      <c r="S7181" s="19">
        <v>8104.59</v>
      </c>
      <c r="T7181" s="19">
        <v>0</v>
      </c>
    </row>
    <row r="7182" spans="1:20" outlineLevel="3" x14ac:dyDescent="0.35">
      <c r="H7182" s="1" t="s">
        <v>11125</v>
      </c>
      <c r="O7182" s="18"/>
      <c r="Q7182" s="19">
        <f>SUBTOTAL(9,Q7180:Q7181)</f>
        <v>14105.55</v>
      </c>
      <c r="R7182" s="19">
        <f>SUBTOTAL(9,R7180:R7181)</f>
        <v>0</v>
      </c>
      <c r="S7182" s="19">
        <f>SUBTOTAL(9,S7180:S7181)</f>
        <v>14105.55</v>
      </c>
      <c r="T7182" s="19">
        <f>SUBTOTAL(9,T7180:T7181)</f>
        <v>0</v>
      </c>
    </row>
    <row r="7183" spans="1:20" outlineLevel="2" x14ac:dyDescent="0.35">
      <c r="C7183" s="11" t="s">
        <v>10656</v>
      </c>
      <c r="O7183" s="18"/>
      <c r="Q7183" s="19">
        <f>SUBTOTAL(9,Q7180:Q7181)</f>
        <v>14105.55</v>
      </c>
      <c r="R7183" s="19">
        <f>SUBTOTAL(9,R7180:R7181)</f>
        <v>0</v>
      </c>
      <c r="S7183" s="19">
        <f>SUBTOTAL(9,S7180:S7181)</f>
        <v>14105.55</v>
      </c>
      <c r="T7183" s="19">
        <f>SUBTOTAL(9,T7180:T7181)</f>
        <v>0</v>
      </c>
    </row>
    <row r="7184" spans="1:20" outlineLevel="4" x14ac:dyDescent="0.35">
      <c r="A7184" s="9" t="s">
        <v>1129</v>
      </c>
      <c r="B7184" s="9" t="s">
        <v>1130</v>
      </c>
      <c r="C7184" s="12" t="s">
        <v>8177</v>
      </c>
      <c r="D7184" s="5" t="s">
        <v>8178</v>
      </c>
      <c r="E7184" s="9" t="s">
        <v>8178</v>
      </c>
      <c r="F7184" s="5" t="s">
        <v>4</v>
      </c>
      <c r="G7184" s="5" t="s">
        <v>1133</v>
      </c>
      <c r="H7184" s="5" t="s">
        <v>1135</v>
      </c>
      <c r="I7184" s="4" t="s">
        <v>1136</v>
      </c>
      <c r="J7184" s="5" t="s">
        <v>4</v>
      </c>
      <c r="K7184" s="5" t="s">
        <v>4</v>
      </c>
      <c r="L7184" s="5" t="s">
        <v>4</v>
      </c>
      <c r="M7184" s="5" t="s">
        <v>5</v>
      </c>
      <c r="N7184" s="5" t="s">
        <v>8179</v>
      </c>
      <c r="O7184" s="18">
        <v>44467</v>
      </c>
      <c r="P7184" s="5" t="s">
        <v>7</v>
      </c>
      <c r="Q7184" s="19">
        <v>164278.76</v>
      </c>
      <c r="R7184" s="19">
        <v>0</v>
      </c>
      <c r="S7184" s="19">
        <v>164278.76</v>
      </c>
      <c r="T7184" s="19">
        <v>0</v>
      </c>
    </row>
    <row r="7185" spans="1:20" outlineLevel="4" x14ac:dyDescent="0.35">
      <c r="A7185" s="9" t="s">
        <v>1129</v>
      </c>
      <c r="B7185" s="9" t="s">
        <v>1130</v>
      </c>
      <c r="C7185" s="12" t="s">
        <v>8177</v>
      </c>
      <c r="D7185" s="5" t="s">
        <v>8178</v>
      </c>
      <c r="E7185" s="9" t="s">
        <v>8178</v>
      </c>
      <c r="F7185" s="5" t="s">
        <v>4</v>
      </c>
      <c r="G7185" s="5" t="s">
        <v>1133</v>
      </c>
      <c r="H7185" s="5" t="s">
        <v>1135</v>
      </c>
      <c r="I7185" s="4" t="s">
        <v>1136</v>
      </c>
      <c r="J7185" s="5" t="s">
        <v>4</v>
      </c>
      <c r="K7185" s="5" t="s">
        <v>4</v>
      </c>
      <c r="L7185" s="5" t="s">
        <v>4</v>
      </c>
      <c r="M7185" s="5" t="s">
        <v>5</v>
      </c>
      <c r="N7185" s="5" t="s">
        <v>8180</v>
      </c>
      <c r="O7185" s="18">
        <v>44558</v>
      </c>
      <c r="P7185" s="5" t="s">
        <v>7</v>
      </c>
      <c r="Q7185" s="19">
        <v>225192.93</v>
      </c>
      <c r="R7185" s="19">
        <v>0</v>
      </c>
      <c r="S7185" s="19">
        <v>225192.93</v>
      </c>
      <c r="T7185" s="19">
        <v>0</v>
      </c>
    </row>
    <row r="7186" spans="1:20" outlineLevel="3" x14ac:dyDescent="0.35">
      <c r="H7186" s="1" t="s">
        <v>11125</v>
      </c>
      <c r="O7186" s="18"/>
      <c r="Q7186" s="19">
        <f>SUBTOTAL(9,Q7184:Q7185)</f>
        <v>389471.69</v>
      </c>
      <c r="R7186" s="19">
        <f>SUBTOTAL(9,R7184:R7185)</f>
        <v>0</v>
      </c>
      <c r="S7186" s="19">
        <f>SUBTOTAL(9,S7184:S7185)</f>
        <v>389471.69</v>
      </c>
      <c r="T7186" s="19">
        <f>SUBTOTAL(9,T7184:T7185)</f>
        <v>0</v>
      </c>
    </row>
    <row r="7187" spans="1:20" ht="29" outlineLevel="4" x14ac:dyDescent="0.35">
      <c r="A7187" s="9" t="s">
        <v>97</v>
      </c>
      <c r="B7187" s="9" t="s">
        <v>98</v>
      </c>
      <c r="C7187" s="12" t="s">
        <v>8177</v>
      </c>
      <c r="D7187" s="5" t="s">
        <v>8181</v>
      </c>
      <c r="E7187" s="9" t="s">
        <v>8181</v>
      </c>
      <c r="F7187" s="5" t="s">
        <v>12484</v>
      </c>
      <c r="G7187" s="5" t="s">
        <v>4</v>
      </c>
      <c r="H7187" s="5" t="s">
        <v>8183</v>
      </c>
      <c r="I7187" s="4" t="s">
        <v>8184</v>
      </c>
      <c r="J7187" s="5" t="s">
        <v>4</v>
      </c>
      <c r="K7187" s="5" t="s">
        <v>4</v>
      </c>
      <c r="L7187" s="5" t="s">
        <v>4</v>
      </c>
      <c r="M7187" s="5" t="s">
        <v>5</v>
      </c>
      <c r="N7187" s="5" t="s">
        <v>8182</v>
      </c>
      <c r="O7187" s="18">
        <v>44657</v>
      </c>
      <c r="P7187" s="5" t="s">
        <v>7</v>
      </c>
      <c r="Q7187" s="19">
        <v>4999.75</v>
      </c>
      <c r="R7187" s="19">
        <v>4999.75</v>
      </c>
      <c r="S7187" s="19">
        <v>0</v>
      </c>
      <c r="T7187" s="19">
        <v>0</v>
      </c>
    </row>
    <row r="7188" spans="1:20" ht="29" outlineLevel="4" x14ac:dyDescent="0.35">
      <c r="A7188" s="9" t="s">
        <v>97</v>
      </c>
      <c r="B7188" s="9" t="s">
        <v>98</v>
      </c>
      <c r="C7188" s="12" t="s">
        <v>8177</v>
      </c>
      <c r="D7188" s="5" t="s">
        <v>8181</v>
      </c>
      <c r="E7188" s="9" t="s">
        <v>8181</v>
      </c>
      <c r="F7188" s="5" t="s">
        <v>12484</v>
      </c>
      <c r="G7188" s="5" t="s">
        <v>4</v>
      </c>
      <c r="H7188" s="5" t="s">
        <v>8183</v>
      </c>
      <c r="I7188" s="4" t="s">
        <v>8184</v>
      </c>
      <c r="J7188" s="5" t="s">
        <v>4</v>
      </c>
      <c r="K7188" s="5" t="s">
        <v>4</v>
      </c>
      <c r="L7188" s="5" t="s">
        <v>4</v>
      </c>
      <c r="M7188" s="5" t="s">
        <v>5</v>
      </c>
      <c r="N7188" s="5" t="s">
        <v>8185</v>
      </c>
      <c r="O7188" s="18">
        <v>44685</v>
      </c>
      <c r="P7188" s="5" t="s">
        <v>7</v>
      </c>
      <c r="Q7188" s="19">
        <v>3222.78</v>
      </c>
      <c r="R7188" s="19">
        <v>3222.78</v>
      </c>
      <c r="S7188" s="19">
        <v>0</v>
      </c>
      <c r="T7188" s="19">
        <v>0</v>
      </c>
    </row>
    <row r="7189" spans="1:20" ht="29" outlineLevel="4" x14ac:dyDescent="0.35">
      <c r="A7189" s="9" t="s">
        <v>97</v>
      </c>
      <c r="B7189" s="9" t="s">
        <v>98</v>
      </c>
      <c r="C7189" s="12" t="s">
        <v>8177</v>
      </c>
      <c r="D7189" s="5" t="s">
        <v>8181</v>
      </c>
      <c r="E7189" s="9" t="s">
        <v>8181</v>
      </c>
      <c r="F7189" s="5" t="s">
        <v>12484</v>
      </c>
      <c r="G7189" s="5" t="s">
        <v>4</v>
      </c>
      <c r="H7189" s="5" t="s">
        <v>8183</v>
      </c>
      <c r="I7189" s="4" t="s">
        <v>8184</v>
      </c>
      <c r="J7189" s="5" t="s">
        <v>4</v>
      </c>
      <c r="K7189" s="5" t="s">
        <v>4</v>
      </c>
      <c r="L7189" s="5" t="s">
        <v>4</v>
      </c>
      <c r="M7189" s="5" t="s">
        <v>5</v>
      </c>
      <c r="N7189" s="5" t="s">
        <v>8186</v>
      </c>
      <c r="O7189" s="18">
        <v>44460</v>
      </c>
      <c r="P7189" s="5" t="s">
        <v>7</v>
      </c>
      <c r="Q7189" s="19">
        <v>1463.6</v>
      </c>
      <c r="R7189" s="19">
        <v>1463.6</v>
      </c>
      <c r="S7189" s="19">
        <v>0</v>
      </c>
      <c r="T7189" s="19">
        <v>0</v>
      </c>
    </row>
    <row r="7190" spans="1:20" ht="29" outlineLevel="4" x14ac:dyDescent="0.35">
      <c r="A7190" s="9" t="s">
        <v>97</v>
      </c>
      <c r="B7190" s="9" t="s">
        <v>98</v>
      </c>
      <c r="C7190" s="12" t="s">
        <v>8177</v>
      </c>
      <c r="D7190" s="5" t="s">
        <v>8181</v>
      </c>
      <c r="E7190" s="9" t="s">
        <v>8181</v>
      </c>
      <c r="F7190" s="5" t="s">
        <v>12484</v>
      </c>
      <c r="G7190" s="5" t="s">
        <v>4</v>
      </c>
      <c r="H7190" s="5" t="s">
        <v>8183</v>
      </c>
      <c r="I7190" s="4" t="s">
        <v>8184</v>
      </c>
      <c r="J7190" s="5" t="s">
        <v>4</v>
      </c>
      <c r="K7190" s="5" t="s">
        <v>4</v>
      </c>
      <c r="L7190" s="5" t="s">
        <v>4</v>
      </c>
      <c r="M7190" s="5" t="s">
        <v>5</v>
      </c>
      <c r="N7190" s="5" t="s">
        <v>8187</v>
      </c>
      <c r="O7190" s="18">
        <v>44638</v>
      </c>
      <c r="P7190" s="5" t="s">
        <v>7</v>
      </c>
      <c r="Q7190" s="19">
        <v>5156.45</v>
      </c>
      <c r="R7190" s="19">
        <v>5156.45</v>
      </c>
      <c r="S7190" s="19">
        <v>0</v>
      </c>
      <c r="T7190" s="19">
        <v>0</v>
      </c>
    </row>
    <row r="7191" spans="1:20" outlineLevel="3" x14ac:dyDescent="0.35">
      <c r="H7191" s="1" t="s">
        <v>12128</v>
      </c>
      <c r="O7191" s="18"/>
      <c r="Q7191" s="19">
        <f>SUBTOTAL(9,Q7187:Q7190)</f>
        <v>14842.580000000002</v>
      </c>
      <c r="R7191" s="19">
        <f>SUBTOTAL(9,R7187:R7190)</f>
        <v>14842.580000000002</v>
      </c>
      <c r="S7191" s="19">
        <f>SUBTOTAL(9,S7187:S7190)</f>
        <v>0</v>
      </c>
      <c r="T7191" s="19">
        <f>SUBTOTAL(9,T7187:T7190)</f>
        <v>0</v>
      </c>
    </row>
    <row r="7192" spans="1:20" ht="29" outlineLevel="4" x14ac:dyDescent="0.35">
      <c r="A7192" s="9" t="s">
        <v>97</v>
      </c>
      <c r="B7192" s="9" t="s">
        <v>98</v>
      </c>
      <c r="C7192" s="12" t="s">
        <v>8177</v>
      </c>
      <c r="D7192" s="5" t="s">
        <v>8181</v>
      </c>
      <c r="E7192" s="9" t="s">
        <v>8181</v>
      </c>
      <c r="F7192" s="5" t="s">
        <v>12484</v>
      </c>
      <c r="G7192" s="5" t="s">
        <v>4</v>
      </c>
      <c r="H7192" s="5" t="s">
        <v>8189</v>
      </c>
      <c r="I7192" s="4" t="s">
        <v>12721</v>
      </c>
      <c r="J7192" s="5" t="s">
        <v>4</v>
      </c>
      <c r="K7192" s="5" t="s">
        <v>4</v>
      </c>
      <c r="L7192" s="5" t="s">
        <v>4</v>
      </c>
      <c r="M7192" s="5" t="s">
        <v>5</v>
      </c>
      <c r="N7192" s="5" t="s">
        <v>8188</v>
      </c>
      <c r="O7192" s="18">
        <v>44565</v>
      </c>
      <c r="P7192" s="5" t="s">
        <v>7</v>
      </c>
      <c r="Q7192" s="19">
        <v>2989.85</v>
      </c>
      <c r="R7192" s="19">
        <v>2989.85</v>
      </c>
      <c r="S7192" s="19">
        <v>0</v>
      </c>
      <c r="T7192" s="19">
        <v>0</v>
      </c>
    </row>
    <row r="7193" spans="1:20" ht="29" outlineLevel="4" x14ac:dyDescent="0.35">
      <c r="A7193" s="9" t="s">
        <v>97</v>
      </c>
      <c r="B7193" s="9" t="s">
        <v>98</v>
      </c>
      <c r="C7193" s="12" t="s">
        <v>8177</v>
      </c>
      <c r="D7193" s="5" t="s">
        <v>8181</v>
      </c>
      <c r="E7193" s="9" t="s">
        <v>8181</v>
      </c>
      <c r="F7193" s="5" t="s">
        <v>12484</v>
      </c>
      <c r="G7193" s="5" t="s">
        <v>4</v>
      </c>
      <c r="H7193" s="5" t="s">
        <v>8189</v>
      </c>
      <c r="I7193" s="4" t="s">
        <v>12721</v>
      </c>
      <c r="J7193" s="5" t="s">
        <v>4</v>
      </c>
      <c r="K7193" s="5" t="s">
        <v>4</v>
      </c>
      <c r="L7193" s="5" t="s">
        <v>4</v>
      </c>
      <c r="M7193" s="5" t="s">
        <v>5</v>
      </c>
      <c r="N7193" s="5" t="s">
        <v>8190</v>
      </c>
      <c r="O7193" s="18">
        <v>44685</v>
      </c>
      <c r="P7193" s="5" t="s">
        <v>7</v>
      </c>
      <c r="Q7193" s="19">
        <v>115046.41</v>
      </c>
      <c r="R7193" s="19">
        <v>115046.41</v>
      </c>
      <c r="S7193" s="19">
        <v>0</v>
      </c>
      <c r="T7193" s="19">
        <v>0</v>
      </c>
    </row>
    <row r="7194" spans="1:20" ht="29" outlineLevel="4" x14ac:dyDescent="0.35">
      <c r="A7194" s="9" t="s">
        <v>97</v>
      </c>
      <c r="B7194" s="9" t="s">
        <v>98</v>
      </c>
      <c r="C7194" s="12" t="s">
        <v>8177</v>
      </c>
      <c r="D7194" s="5" t="s">
        <v>8181</v>
      </c>
      <c r="E7194" s="9" t="s">
        <v>8181</v>
      </c>
      <c r="F7194" s="5" t="s">
        <v>12484</v>
      </c>
      <c r="G7194" s="5" t="s">
        <v>4</v>
      </c>
      <c r="H7194" s="5" t="s">
        <v>8189</v>
      </c>
      <c r="I7194" s="4" t="s">
        <v>12721</v>
      </c>
      <c r="J7194" s="5" t="s">
        <v>4</v>
      </c>
      <c r="K7194" s="5" t="s">
        <v>4</v>
      </c>
      <c r="L7194" s="5" t="s">
        <v>4</v>
      </c>
      <c r="M7194" s="5" t="s">
        <v>5</v>
      </c>
      <c r="N7194" s="5" t="s">
        <v>8191</v>
      </c>
      <c r="O7194" s="18">
        <v>44708</v>
      </c>
      <c r="P7194" s="5" t="s">
        <v>7</v>
      </c>
      <c r="Q7194" s="19">
        <v>24711.53</v>
      </c>
      <c r="R7194" s="19">
        <v>24711.53</v>
      </c>
      <c r="S7194" s="19">
        <v>0</v>
      </c>
      <c r="T7194" s="19">
        <v>0</v>
      </c>
    </row>
    <row r="7195" spans="1:20" ht="29" outlineLevel="4" x14ac:dyDescent="0.35">
      <c r="A7195" s="9" t="s">
        <v>97</v>
      </c>
      <c r="B7195" s="9" t="s">
        <v>98</v>
      </c>
      <c r="C7195" s="12" t="s">
        <v>8177</v>
      </c>
      <c r="D7195" s="5" t="s">
        <v>8181</v>
      </c>
      <c r="E7195" s="9" t="s">
        <v>8181</v>
      </c>
      <c r="F7195" s="5" t="s">
        <v>12484</v>
      </c>
      <c r="G7195" s="5" t="s">
        <v>4</v>
      </c>
      <c r="H7195" s="5" t="s">
        <v>8189</v>
      </c>
      <c r="I7195" s="4" t="s">
        <v>12721</v>
      </c>
      <c r="J7195" s="5" t="s">
        <v>4</v>
      </c>
      <c r="K7195" s="5" t="s">
        <v>4</v>
      </c>
      <c r="L7195" s="5" t="s">
        <v>4</v>
      </c>
      <c r="M7195" s="5" t="s">
        <v>5</v>
      </c>
      <c r="N7195" s="5" t="s">
        <v>8192</v>
      </c>
      <c r="O7195" s="18">
        <v>44742</v>
      </c>
      <c r="P7195" s="5" t="s">
        <v>7</v>
      </c>
      <c r="Q7195" s="19">
        <v>11976.62</v>
      </c>
      <c r="R7195" s="19">
        <v>11976.62</v>
      </c>
      <c r="S7195" s="19">
        <v>0</v>
      </c>
      <c r="T7195" s="19">
        <v>0</v>
      </c>
    </row>
    <row r="7196" spans="1:20" outlineLevel="3" x14ac:dyDescent="0.35">
      <c r="H7196" s="1" t="s">
        <v>12129</v>
      </c>
      <c r="O7196" s="18"/>
      <c r="Q7196" s="19">
        <f>SUBTOTAL(9,Q7192:Q7195)</f>
        <v>154724.41</v>
      </c>
      <c r="R7196" s="19">
        <f>SUBTOTAL(9,R7192:R7195)</f>
        <v>154724.41</v>
      </c>
      <c r="S7196" s="19">
        <f>SUBTOTAL(9,S7192:S7195)</f>
        <v>0</v>
      </c>
      <c r="T7196" s="19">
        <f>SUBTOTAL(9,T7192:T7195)</f>
        <v>0</v>
      </c>
    </row>
    <row r="7197" spans="1:20" outlineLevel="2" x14ac:dyDescent="0.35">
      <c r="C7197" s="11" t="s">
        <v>10657</v>
      </c>
      <c r="O7197" s="18"/>
      <c r="Q7197" s="19">
        <f>SUBTOTAL(9,Q7184:Q7195)</f>
        <v>559038.68000000005</v>
      </c>
      <c r="R7197" s="19">
        <f>SUBTOTAL(9,R7184:R7195)</f>
        <v>169566.99</v>
      </c>
      <c r="S7197" s="19">
        <f>SUBTOTAL(9,S7184:S7195)</f>
        <v>389471.69</v>
      </c>
      <c r="T7197" s="19">
        <f>SUBTOTAL(9,T7184:T7195)</f>
        <v>0</v>
      </c>
    </row>
    <row r="7198" spans="1:20" outlineLevel="4" x14ac:dyDescent="0.35">
      <c r="A7198" s="9" t="s">
        <v>1129</v>
      </c>
      <c r="B7198" s="9" t="s">
        <v>1130</v>
      </c>
      <c r="C7198" s="12" t="s">
        <v>8193</v>
      </c>
      <c r="D7198" s="5" t="s">
        <v>8194</v>
      </c>
      <c r="E7198" s="9" t="s">
        <v>8194</v>
      </c>
      <c r="F7198" s="5" t="s">
        <v>4</v>
      </c>
      <c r="G7198" s="5" t="s">
        <v>1133</v>
      </c>
      <c r="H7198" s="5" t="s">
        <v>1135</v>
      </c>
      <c r="I7198" s="4" t="s">
        <v>1136</v>
      </c>
      <c r="J7198" s="5" t="s">
        <v>4</v>
      </c>
      <c r="K7198" s="5" t="s">
        <v>4</v>
      </c>
      <c r="L7198" s="5" t="s">
        <v>4</v>
      </c>
      <c r="M7198" s="5" t="s">
        <v>5</v>
      </c>
      <c r="N7198" s="5" t="s">
        <v>8195</v>
      </c>
      <c r="O7198" s="18">
        <v>44467</v>
      </c>
      <c r="P7198" s="5" t="s">
        <v>7</v>
      </c>
      <c r="Q7198" s="19">
        <v>41470.1</v>
      </c>
      <c r="R7198" s="19">
        <v>0</v>
      </c>
      <c r="S7198" s="19">
        <v>41470.1</v>
      </c>
      <c r="T7198" s="19">
        <v>0</v>
      </c>
    </row>
    <row r="7199" spans="1:20" outlineLevel="4" x14ac:dyDescent="0.35">
      <c r="A7199" s="9" t="s">
        <v>1129</v>
      </c>
      <c r="B7199" s="9" t="s">
        <v>1130</v>
      </c>
      <c r="C7199" s="12" t="s">
        <v>8193</v>
      </c>
      <c r="D7199" s="5" t="s">
        <v>8194</v>
      </c>
      <c r="E7199" s="9" t="s">
        <v>8194</v>
      </c>
      <c r="F7199" s="5" t="s">
        <v>4</v>
      </c>
      <c r="G7199" s="5" t="s">
        <v>1133</v>
      </c>
      <c r="H7199" s="5" t="s">
        <v>1135</v>
      </c>
      <c r="I7199" s="4" t="s">
        <v>1136</v>
      </c>
      <c r="J7199" s="5" t="s">
        <v>4</v>
      </c>
      <c r="K7199" s="5" t="s">
        <v>4</v>
      </c>
      <c r="L7199" s="5" t="s">
        <v>4</v>
      </c>
      <c r="M7199" s="5" t="s">
        <v>5</v>
      </c>
      <c r="N7199" s="5" t="s">
        <v>8196</v>
      </c>
      <c r="O7199" s="18">
        <v>44558</v>
      </c>
      <c r="P7199" s="5" t="s">
        <v>7</v>
      </c>
      <c r="Q7199" s="19">
        <v>55504.44</v>
      </c>
      <c r="R7199" s="19">
        <v>0</v>
      </c>
      <c r="S7199" s="19">
        <v>55504.44</v>
      </c>
      <c r="T7199" s="19">
        <v>0</v>
      </c>
    </row>
    <row r="7200" spans="1:20" outlineLevel="3" x14ac:dyDescent="0.35">
      <c r="H7200" s="1" t="s">
        <v>11125</v>
      </c>
      <c r="O7200" s="18"/>
      <c r="Q7200" s="19">
        <f>SUBTOTAL(9,Q7198:Q7199)</f>
        <v>96974.540000000008</v>
      </c>
      <c r="R7200" s="19">
        <f>SUBTOTAL(9,R7198:R7199)</f>
        <v>0</v>
      </c>
      <c r="S7200" s="19">
        <f>SUBTOTAL(9,S7198:S7199)</f>
        <v>96974.540000000008</v>
      </c>
      <c r="T7200" s="19">
        <f>SUBTOTAL(9,T7198:T7199)</f>
        <v>0</v>
      </c>
    </row>
    <row r="7201" spans="1:20" outlineLevel="2" x14ac:dyDescent="0.35">
      <c r="C7201" s="11" t="s">
        <v>10658</v>
      </c>
      <c r="O7201" s="18"/>
      <c r="Q7201" s="19">
        <f>SUBTOTAL(9,Q7198:Q7199)</f>
        <v>96974.540000000008</v>
      </c>
      <c r="R7201" s="19">
        <f>SUBTOTAL(9,R7198:R7199)</f>
        <v>0</v>
      </c>
      <c r="S7201" s="19">
        <f>SUBTOTAL(9,S7198:S7199)</f>
        <v>96974.540000000008</v>
      </c>
      <c r="T7201" s="19">
        <f>SUBTOTAL(9,T7198:T7199)</f>
        <v>0</v>
      </c>
    </row>
    <row r="7202" spans="1:20" outlineLevel="4" x14ac:dyDescent="0.35">
      <c r="A7202" s="9" t="s">
        <v>1129</v>
      </c>
      <c r="B7202" s="9" t="s">
        <v>1130</v>
      </c>
      <c r="C7202" s="12" t="s">
        <v>8197</v>
      </c>
      <c r="D7202" s="5" t="s">
        <v>8198</v>
      </c>
      <c r="E7202" s="9" t="s">
        <v>8198</v>
      </c>
      <c r="F7202" s="5" t="s">
        <v>4</v>
      </c>
      <c r="G7202" s="5" t="s">
        <v>1133</v>
      </c>
      <c r="H7202" s="5" t="s">
        <v>1135</v>
      </c>
      <c r="I7202" s="4" t="s">
        <v>1136</v>
      </c>
      <c r="J7202" s="5" t="s">
        <v>4</v>
      </c>
      <c r="K7202" s="5" t="s">
        <v>4</v>
      </c>
      <c r="L7202" s="5" t="s">
        <v>4</v>
      </c>
      <c r="M7202" s="5" t="s">
        <v>5</v>
      </c>
      <c r="N7202" s="5" t="s">
        <v>8199</v>
      </c>
      <c r="O7202" s="18">
        <v>44467</v>
      </c>
      <c r="P7202" s="5" t="s">
        <v>7</v>
      </c>
      <c r="Q7202" s="19">
        <v>6999.9</v>
      </c>
      <c r="R7202" s="19">
        <v>0</v>
      </c>
      <c r="S7202" s="19">
        <v>6999.9</v>
      </c>
      <c r="T7202" s="19">
        <v>0</v>
      </c>
    </row>
    <row r="7203" spans="1:20" outlineLevel="4" x14ac:dyDescent="0.35">
      <c r="A7203" s="9" t="s">
        <v>1129</v>
      </c>
      <c r="B7203" s="9" t="s">
        <v>1130</v>
      </c>
      <c r="C7203" s="12" t="s">
        <v>8197</v>
      </c>
      <c r="D7203" s="5" t="s">
        <v>8198</v>
      </c>
      <c r="E7203" s="9" t="s">
        <v>8198</v>
      </c>
      <c r="F7203" s="5" t="s">
        <v>4</v>
      </c>
      <c r="G7203" s="5" t="s">
        <v>1133</v>
      </c>
      <c r="H7203" s="5" t="s">
        <v>1135</v>
      </c>
      <c r="I7203" s="4" t="s">
        <v>1136</v>
      </c>
      <c r="J7203" s="5" t="s">
        <v>4</v>
      </c>
      <c r="K7203" s="5" t="s">
        <v>4</v>
      </c>
      <c r="L7203" s="5" t="s">
        <v>4</v>
      </c>
      <c r="M7203" s="5" t="s">
        <v>5</v>
      </c>
      <c r="N7203" s="5" t="s">
        <v>8200</v>
      </c>
      <c r="O7203" s="18">
        <v>44595</v>
      </c>
      <c r="P7203" s="5" t="s">
        <v>7</v>
      </c>
      <c r="Q7203" s="19">
        <v>9269.6</v>
      </c>
      <c r="R7203" s="19">
        <v>0</v>
      </c>
      <c r="S7203" s="19">
        <v>9269.6</v>
      </c>
      <c r="T7203" s="19">
        <v>0</v>
      </c>
    </row>
    <row r="7204" spans="1:20" outlineLevel="3" x14ac:dyDescent="0.35">
      <c r="H7204" s="1" t="s">
        <v>11125</v>
      </c>
      <c r="O7204" s="18"/>
      <c r="Q7204" s="19">
        <f>SUBTOTAL(9,Q7202:Q7203)</f>
        <v>16269.5</v>
      </c>
      <c r="R7204" s="19">
        <f>SUBTOTAL(9,R7202:R7203)</f>
        <v>0</v>
      </c>
      <c r="S7204" s="19">
        <f>SUBTOTAL(9,S7202:S7203)</f>
        <v>16269.5</v>
      </c>
      <c r="T7204" s="19">
        <f>SUBTOTAL(9,T7202:T7203)</f>
        <v>0</v>
      </c>
    </row>
    <row r="7205" spans="1:20" outlineLevel="2" x14ac:dyDescent="0.35">
      <c r="C7205" s="11" t="s">
        <v>10659</v>
      </c>
      <c r="O7205" s="18"/>
      <c r="Q7205" s="19">
        <f>SUBTOTAL(9,Q7202:Q7203)</f>
        <v>16269.5</v>
      </c>
      <c r="R7205" s="19">
        <f>SUBTOTAL(9,R7202:R7203)</f>
        <v>0</v>
      </c>
      <c r="S7205" s="19">
        <f>SUBTOTAL(9,S7202:S7203)</f>
        <v>16269.5</v>
      </c>
      <c r="T7205" s="19">
        <f>SUBTOTAL(9,T7202:T7203)</f>
        <v>0</v>
      </c>
    </row>
    <row r="7206" spans="1:20" outlineLevel="4" x14ac:dyDescent="0.35">
      <c r="A7206" s="9" t="s">
        <v>1129</v>
      </c>
      <c r="B7206" s="9" t="s">
        <v>1130</v>
      </c>
      <c r="C7206" s="12" t="s">
        <v>8201</v>
      </c>
      <c r="D7206" s="5" t="s">
        <v>8202</v>
      </c>
      <c r="E7206" s="9" t="s">
        <v>8202</v>
      </c>
      <c r="F7206" s="5" t="s">
        <v>4</v>
      </c>
      <c r="G7206" s="5" t="s">
        <v>1133</v>
      </c>
      <c r="H7206" s="5" t="s">
        <v>1135</v>
      </c>
      <c r="I7206" s="4" t="s">
        <v>1136</v>
      </c>
      <c r="J7206" s="5" t="s">
        <v>4</v>
      </c>
      <c r="K7206" s="5" t="s">
        <v>4</v>
      </c>
      <c r="L7206" s="5" t="s">
        <v>4</v>
      </c>
      <c r="M7206" s="5" t="s">
        <v>5</v>
      </c>
      <c r="N7206" s="5" t="s">
        <v>8203</v>
      </c>
      <c r="O7206" s="18">
        <v>44467</v>
      </c>
      <c r="P7206" s="5" t="s">
        <v>7</v>
      </c>
      <c r="Q7206" s="19">
        <v>59537.46</v>
      </c>
      <c r="R7206" s="19">
        <v>0</v>
      </c>
      <c r="S7206" s="19">
        <v>59537.46</v>
      </c>
      <c r="T7206" s="19">
        <v>0</v>
      </c>
    </row>
    <row r="7207" spans="1:20" outlineLevel="4" x14ac:dyDescent="0.35">
      <c r="A7207" s="9" t="s">
        <v>1129</v>
      </c>
      <c r="B7207" s="9" t="s">
        <v>1130</v>
      </c>
      <c r="C7207" s="12" t="s">
        <v>8201</v>
      </c>
      <c r="D7207" s="5" t="s">
        <v>8202</v>
      </c>
      <c r="E7207" s="9" t="s">
        <v>8202</v>
      </c>
      <c r="F7207" s="5" t="s">
        <v>4</v>
      </c>
      <c r="G7207" s="5" t="s">
        <v>1133</v>
      </c>
      <c r="H7207" s="5" t="s">
        <v>1135</v>
      </c>
      <c r="I7207" s="4" t="s">
        <v>1136</v>
      </c>
      <c r="J7207" s="5" t="s">
        <v>4</v>
      </c>
      <c r="K7207" s="5" t="s">
        <v>4</v>
      </c>
      <c r="L7207" s="5" t="s">
        <v>4</v>
      </c>
      <c r="M7207" s="5" t="s">
        <v>5</v>
      </c>
      <c r="N7207" s="5" t="s">
        <v>8204</v>
      </c>
      <c r="O7207" s="18">
        <v>44558</v>
      </c>
      <c r="P7207" s="5" t="s">
        <v>7</v>
      </c>
      <c r="Q7207" s="19">
        <v>81401.990000000005</v>
      </c>
      <c r="R7207" s="19">
        <v>0</v>
      </c>
      <c r="S7207" s="19">
        <v>81401.990000000005</v>
      </c>
      <c r="T7207" s="19">
        <v>0</v>
      </c>
    </row>
    <row r="7208" spans="1:20" outlineLevel="3" x14ac:dyDescent="0.35">
      <c r="H7208" s="1" t="s">
        <v>11125</v>
      </c>
      <c r="O7208" s="18"/>
      <c r="Q7208" s="19">
        <f>SUBTOTAL(9,Q7206:Q7207)</f>
        <v>140939.45000000001</v>
      </c>
      <c r="R7208" s="19">
        <f>SUBTOTAL(9,R7206:R7207)</f>
        <v>0</v>
      </c>
      <c r="S7208" s="19">
        <f>SUBTOTAL(9,S7206:S7207)</f>
        <v>140939.45000000001</v>
      </c>
      <c r="T7208" s="19">
        <f>SUBTOTAL(9,T7206:T7207)</f>
        <v>0</v>
      </c>
    </row>
    <row r="7209" spans="1:20" outlineLevel="2" x14ac:dyDescent="0.35">
      <c r="C7209" s="11" t="s">
        <v>10660</v>
      </c>
      <c r="O7209" s="18"/>
      <c r="Q7209" s="19">
        <f>SUBTOTAL(9,Q7206:Q7207)</f>
        <v>140939.45000000001</v>
      </c>
      <c r="R7209" s="19">
        <f>SUBTOTAL(9,R7206:R7207)</f>
        <v>0</v>
      </c>
      <c r="S7209" s="19">
        <f>SUBTOTAL(9,S7206:S7207)</f>
        <v>140939.45000000001</v>
      </c>
      <c r="T7209" s="19">
        <f>SUBTOTAL(9,T7206:T7207)</f>
        <v>0</v>
      </c>
    </row>
    <row r="7210" spans="1:20" outlineLevel="4" x14ac:dyDescent="0.35">
      <c r="A7210" s="9" t="s">
        <v>1129</v>
      </c>
      <c r="B7210" s="9" t="s">
        <v>1130</v>
      </c>
      <c r="C7210" s="12" t="s">
        <v>8205</v>
      </c>
      <c r="D7210" s="5" t="s">
        <v>8206</v>
      </c>
      <c r="E7210" s="9" t="s">
        <v>8206</v>
      </c>
      <c r="F7210" s="5" t="s">
        <v>4</v>
      </c>
      <c r="G7210" s="5" t="s">
        <v>1133</v>
      </c>
      <c r="H7210" s="5" t="s">
        <v>1135</v>
      </c>
      <c r="I7210" s="4" t="s">
        <v>1136</v>
      </c>
      <c r="J7210" s="5" t="s">
        <v>4</v>
      </c>
      <c r="K7210" s="5" t="s">
        <v>4</v>
      </c>
      <c r="L7210" s="5" t="s">
        <v>4</v>
      </c>
      <c r="M7210" s="5" t="s">
        <v>5</v>
      </c>
      <c r="N7210" s="5" t="s">
        <v>8207</v>
      </c>
      <c r="O7210" s="18">
        <v>44467</v>
      </c>
      <c r="P7210" s="5" t="s">
        <v>7</v>
      </c>
      <c r="Q7210" s="19">
        <v>2387.77</v>
      </c>
      <c r="R7210" s="19">
        <v>0</v>
      </c>
      <c r="S7210" s="19">
        <v>2387.77</v>
      </c>
      <c r="T7210" s="19">
        <v>0</v>
      </c>
    </row>
    <row r="7211" spans="1:20" outlineLevel="4" x14ac:dyDescent="0.35">
      <c r="A7211" s="9" t="s">
        <v>1129</v>
      </c>
      <c r="B7211" s="9" t="s">
        <v>1130</v>
      </c>
      <c r="C7211" s="12" t="s">
        <v>8205</v>
      </c>
      <c r="D7211" s="5" t="s">
        <v>8206</v>
      </c>
      <c r="E7211" s="9" t="s">
        <v>8206</v>
      </c>
      <c r="F7211" s="5" t="s">
        <v>4</v>
      </c>
      <c r="G7211" s="5" t="s">
        <v>1133</v>
      </c>
      <c r="H7211" s="5" t="s">
        <v>1135</v>
      </c>
      <c r="I7211" s="4" t="s">
        <v>1136</v>
      </c>
      <c r="J7211" s="5" t="s">
        <v>4</v>
      </c>
      <c r="K7211" s="5" t="s">
        <v>4</v>
      </c>
      <c r="L7211" s="5" t="s">
        <v>4</v>
      </c>
      <c r="M7211" s="5" t="s">
        <v>5</v>
      </c>
      <c r="N7211" s="5" t="s">
        <v>8208</v>
      </c>
      <c r="O7211" s="18">
        <v>44558</v>
      </c>
      <c r="P7211" s="5" t="s">
        <v>7</v>
      </c>
      <c r="Q7211" s="19">
        <v>3164.33</v>
      </c>
      <c r="R7211" s="19">
        <v>0</v>
      </c>
      <c r="S7211" s="19">
        <v>3164.33</v>
      </c>
      <c r="T7211" s="19">
        <v>0</v>
      </c>
    </row>
    <row r="7212" spans="1:20" outlineLevel="3" x14ac:dyDescent="0.35">
      <c r="H7212" s="1" t="s">
        <v>11125</v>
      </c>
      <c r="O7212" s="18"/>
      <c r="Q7212" s="19">
        <f>SUBTOTAL(9,Q7210:Q7211)</f>
        <v>5552.1</v>
      </c>
      <c r="R7212" s="19">
        <f>SUBTOTAL(9,R7210:R7211)</f>
        <v>0</v>
      </c>
      <c r="S7212" s="19">
        <f>SUBTOTAL(9,S7210:S7211)</f>
        <v>5552.1</v>
      </c>
      <c r="T7212" s="19">
        <f>SUBTOTAL(9,T7210:T7211)</f>
        <v>0</v>
      </c>
    </row>
    <row r="7213" spans="1:20" outlineLevel="2" x14ac:dyDescent="0.35">
      <c r="C7213" s="11" t="s">
        <v>10661</v>
      </c>
      <c r="O7213" s="18"/>
      <c r="Q7213" s="19">
        <f>SUBTOTAL(9,Q7210:Q7211)</f>
        <v>5552.1</v>
      </c>
      <c r="R7213" s="19">
        <f>SUBTOTAL(9,R7210:R7211)</f>
        <v>0</v>
      </c>
      <c r="S7213" s="19">
        <f>SUBTOTAL(9,S7210:S7211)</f>
        <v>5552.1</v>
      </c>
      <c r="T7213" s="19">
        <f>SUBTOTAL(9,T7210:T7211)</f>
        <v>0</v>
      </c>
    </row>
    <row r="7214" spans="1:20" outlineLevel="4" x14ac:dyDescent="0.35">
      <c r="A7214" s="9" t="s">
        <v>1129</v>
      </c>
      <c r="B7214" s="9" t="s">
        <v>1130</v>
      </c>
      <c r="C7214" s="12" t="s">
        <v>8209</v>
      </c>
      <c r="D7214" s="5" t="s">
        <v>8210</v>
      </c>
      <c r="E7214" s="9" t="s">
        <v>8210</v>
      </c>
      <c r="F7214" s="5" t="s">
        <v>4</v>
      </c>
      <c r="G7214" s="5" t="s">
        <v>1133</v>
      </c>
      <c r="H7214" s="5" t="s">
        <v>1135</v>
      </c>
      <c r="I7214" s="4" t="s">
        <v>1136</v>
      </c>
      <c r="J7214" s="5" t="s">
        <v>4</v>
      </c>
      <c r="K7214" s="5" t="s">
        <v>4</v>
      </c>
      <c r="L7214" s="5" t="s">
        <v>4</v>
      </c>
      <c r="M7214" s="5" t="s">
        <v>5</v>
      </c>
      <c r="N7214" s="5" t="s">
        <v>8211</v>
      </c>
      <c r="O7214" s="18">
        <v>44467</v>
      </c>
      <c r="P7214" s="5" t="s">
        <v>7</v>
      </c>
      <c r="Q7214" s="19">
        <v>10290.69</v>
      </c>
      <c r="R7214" s="19">
        <v>0</v>
      </c>
      <c r="S7214" s="19">
        <v>10290.69</v>
      </c>
      <c r="T7214" s="19">
        <v>0</v>
      </c>
    </row>
    <row r="7215" spans="1:20" outlineLevel="4" x14ac:dyDescent="0.35">
      <c r="A7215" s="9" t="s">
        <v>1129</v>
      </c>
      <c r="B7215" s="9" t="s">
        <v>1130</v>
      </c>
      <c r="C7215" s="12" t="s">
        <v>8209</v>
      </c>
      <c r="D7215" s="5" t="s">
        <v>8210</v>
      </c>
      <c r="E7215" s="9" t="s">
        <v>8210</v>
      </c>
      <c r="F7215" s="5" t="s">
        <v>4</v>
      </c>
      <c r="G7215" s="5" t="s">
        <v>1133</v>
      </c>
      <c r="H7215" s="5" t="s">
        <v>1135</v>
      </c>
      <c r="I7215" s="4" t="s">
        <v>1136</v>
      </c>
      <c r="J7215" s="5" t="s">
        <v>4</v>
      </c>
      <c r="K7215" s="5" t="s">
        <v>4</v>
      </c>
      <c r="L7215" s="5" t="s">
        <v>4</v>
      </c>
      <c r="M7215" s="5" t="s">
        <v>5</v>
      </c>
      <c r="N7215" s="5" t="s">
        <v>8212</v>
      </c>
      <c r="O7215" s="18">
        <v>44558</v>
      </c>
      <c r="P7215" s="5" t="s">
        <v>7</v>
      </c>
      <c r="Q7215" s="19">
        <v>13581.78</v>
      </c>
      <c r="R7215" s="19">
        <v>0</v>
      </c>
      <c r="S7215" s="19">
        <v>13581.78</v>
      </c>
      <c r="T7215" s="19">
        <v>0</v>
      </c>
    </row>
    <row r="7216" spans="1:20" outlineLevel="3" x14ac:dyDescent="0.35">
      <c r="H7216" s="1" t="s">
        <v>11125</v>
      </c>
      <c r="O7216" s="18"/>
      <c r="Q7216" s="19">
        <f>SUBTOTAL(9,Q7214:Q7215)</f>
        <v>23872.47</v>
      </c>
      <c r="R7216" s="19">
        <f>SUBTOTAL(9,R7214:R7215)</f>
        <v>0</v>
      </c>
      <c r="S7216" s="19">
        <f>SUBTOTAL(9,S7214:S7215)</f>
        <v>23872.47</v>
      </c>
      <c r="T7216" s="19">
        <f>SUBTOTAL(9,T7214:T7215)</f>
        <v>0</v>
      </c>
    </row>
    <row r="7217" spans="1:20" outlineLevel="2" x14ac:dyDescent="0.35">
      <c r="C7217" s="11" t="s">
        <v>10662</v>
      </c>
      <c r="O7217" s="18"/>
      <c r="Q7217" s="19">
        <f>SUBTOTAL(9,Q7214:Q7215)</f>
        <v>23872.47</v>
      </c>
      <c r="R7217" s="19">
        <f>SUBTOTAL(9,R7214:R7215)</f>
        <v>0</v>
      </c>
      <c r="S7217" s="19">
        <f>SUBTOTAL(9,S7214:S7215)</f>
        <v>23872.47</v>
      </c>
      <c r="T7217" s="19">
        <f>SUBTOTAL(9,T7214:T7215)</f>
        <v>0</v>
      </c>
    </row>
    <row r="7218" spans="1:20" outlineLevel="4" x14ac:dyDescent="0.35">
      <c r="A7218" s="9" t="s">
        <v>1129</v>
      </c>
      <c r="B7218" s="9" t="s">
        <v>1130</v>
      </c>
      <c r="C7218" s="12" t="s">
        <v>8213</v>
      </c>
      <c r="D7218" s="5" t="s">
        <v>8214</v>
      </c>
      <c r="E7218" s="9" t="s">
        <v>8214</v>
      </c>
      <c r="F7218" s="5" t="s">
        <v>4</v>
      </c>
      <c r="G7218" s="5" t="s">
        <v>1133</v>
      </c>
      <c r="H7218" s="5" t="s">
        <v>1135</v>
      </c>
      <c r="I7218" s="4" t="s">
        <v>1136</v>
      </c>
      <c r="J7218" s="5" t="s">
        <v>4</v>
      </c>
      <c r="K7218" s="5" t="s">
        <v>4</v>
      </c>
      <c r="L7218" s="5" t="s">
        <v>4</v>
      </c>
      <c r="M7218" s="5" t="s">
        <v>5</v>
      </c>
      <c r="N7218" s="5" t="s">
        <v>8215</v>
      </c>
      <c r="O7218" s="18">
        <v>44467</v>
      </c>
      <c r="P7218" s="5" t="s">
        <v>7</v>
      </c>
      <c r="Q7218" s="19">
        <v>67597.98</v>
      </c>
      <c r="R7218" s="19">
        <v>0</v>
      </c>
      <c r="S7218" s="19">
        <v>67597.98</v>
      </c>
      <c r="T7218" s="19">
        <v>0</v>
      </c>
    </row>
    <row r="7219" spans="1:20" outlineLevel="4" x14ac:dyDescent="0.35">
      <c r="A7219" s="9" t="s">
        <v>1129</v>
      </c>
      <c r="B7219" s="9" t="s">
        <v>1130</v>
      </c>
      <c r="C7219" s="12" t="s">
        <v>8213</v>
      </c>
      <c r="D7219" s="5" t="s">
        <v>8214</v>
      </c>
      <c r="E7219" s="9" t="s">
        <v>8214</v>
      </c>
      <c r="F7219" s="5" t="s">
        <v>4</v>
      </c>
      <c r="G7219" s="5" t="s">
        <v>1133</v>
      </c>
      <c r="H7219" s="5" t="s">
        <v>1135</v>
      </c>
      <c r="I7219" s="4" t="s">
        <v>1136</v>
      </c>
      <c r="J7219" s="5" t="s">
        <v>4</v>
      </c>
      <c r="K7219" s="5" t="s">
        <v>4</v>
      </c>
      <c r="L7219" s="5" t="s">
        <v>4</v>
      </c>
      <c r="M7219" s="5" t="s">
        <v>5</v>
      </c>
      <c r="N7219" s="5" t="s">
        <v>8216</v>
      </c>
      <c r="O7219" s="18">
        <v>44558</v>
      </c>
      <c r="P7219" s="5" t="s">
        <v>7</v>
      </c>
      <c r="Q7219" s="19">
        <v>91884.12</v>
      </c>
      <c r="R7219" s="19">
        <v>0</v>
      </c>
      <c r="S7219" s="19">
        <v>91884.12</v>
      </c>
      <c r="T7219" s="19">
        <v>0</v>
      </c>
    </row>
    <row r="7220" spans="1:20" outlineLevel="3" x14ac:dyDescent="0.35">
      <c r="H7220" s="1" t="s">
        <v>11125</v>
      </c>
      <c r="O7220" s="18"/>
      <c r="Q7220" s="19">
        <f>SUBTOTAL(9,Q7218:Q7219)</f>
        <v>159482.09999999998</v>
      </c>
      <c r="R7220" s="19">
        <f>SUBTOTAL(9,R7218:R7219)</f>
        <v>0</v>
      </c>
      <c r="S7220" s="19">
        <f>SUBTOTAL(9,S7218:S7219)</f>
        <v>159482.09999999998</v>
      </c>
      <c r="T7220" s="19">
        <f>SUBTOTAL(9,T7218:T7219)</f>
        <v>0</v>
      </c>
    </row>
    <row r="7221" spans="1:20" outlineLevel="2" x14ac:dyDescent="0.35">
      <c r="C7221" s="11" t="s">
        <v>10663</v>
      </c>
      <c r="O7221" s="18"/>
      <c r="Q7221" s="19">
        <f>SUBTOTAL(9,Q7218:Q7219)</f>
        <v>159482.09999999998</v>
      </c>
      <c r="R7221" s="19">
        <f>SUBTOTAL(9,R7218:R7219)</f>
        <v>0</v>
      </c>
      <c r="S7221" s="19">
        <f>SUBTOTAL(9,S7218:S7219)</f>
        <v>159482.09999999998</v>
      </c>
      <c r="T7221" s="19">
        <f>SUBTOTAL(9,T7218:T7219)</f>
        <v>0</v>
      </c>
    </row>
    <row r="7222" spans="1:20" outlineLevel="4" x14ac:dyDescent="0.35">
      <c r="A7222" s="9" t="s">
        <v>1129</v>
      </c>
      <c r="B7222" s="9" t="s">
        <v>1130</v>
      </c>
      <c r="C7222" s="12" t="s">
        <v>8217</v>
      </c>
      <c r="D7222" s="5" t="s">
        <v>8218</v>
      </c>
      <c r="E7222" s="9" t="s">
        <v>8218</v>
      </c>
      <c r="F7222" s="5" t="s">
        <v>4</v>
      </c>
      <c r="G7222" s="5" t="s">
        <v>1133</v>
      </c>
      <c r="H7222" s="5" t="s">
        <v>1135</v>
      </c>
      <c r="I7222" s="4" t="s">
        <v>1136</v>
      </c>
      <c r="J7222" s="5" t="s">
        <v>4</v>
      </c>
      <c r="K7222" s="5" t="s">
        <v>4</v>
      </c>
      <c r="L7222" s="5" t="s">
        <v>4</v>
      </c>
      <c r="M7222" s="5" t="s">
        <v>5</v>
      </c>
      <c r="N7222" s="5" t="s">
        <v>8219</v>
      </c>
      <c r="O7222" s="18">
        <v>44467</v>
      </c>
      <c r="P7222" s="5" t="s">
        <v>7</v>
      </c>
      <c r="Q7222" s="19">
        <v>40834.35</v>
      </c>
      <c r="R7222" s="19">
        <v>0</v>
      </c>
      <c r="S7222" s="19">
        <v>40834.35</v>
      </c>
      <c r="T7222" s="19">
        <v>0</v>
      </c>
    </row>
    <row r="7223" spans="1:20" outlineLevel="4" x14ac:dyDescent="0.35">
      <c r="A7223" s="9" t="s">
        <v>1129</v>
      </c>
      <c r="B7223" s="9" t="s">
        <v>1130</v>
      </c>
      <c r="C7223" s="12" t="s">
        <v>8217</v>
      </c>
      <c r="D7223" s="5" t="s">
        <v>8218</v>
      </c>
      <c r="E7223" s="9" t="s">
        <v>8218</v>
      </c>
      <c r="F7223" s="5" t="s">
        <v>4</v>
      </c>
      <c r="G7223" s="5" t="s">
        <v>1133</v>
      </c>
      <c r="H7223" s="5" t="s">
        <v>1135</v>
      </c>
      <c r="I7223" s="4" t="s">
        <v>1136</v>
      </c>
      <c r="J7223" s="5" t="s">
        <v>4</v>
      </c>
      <c r="K7223" s="5" t="s">
        <v>4</v>
      </c>
      <c r="L7223" s="5" t="s">
        <v>4</v>
      </c>
      <c r="M7223" s="5" t="s">
        <v>5</v>
      </c>
      <c r="N7223" s="5" t="s">
        <v>8220</v>
      </c>
      <c r="O7223" s="18">
        <v>44558</v>
      </c>
      <c r="P7223" s="5" t="s">
        <v>7</v>
      </c>
      <c r="Q7223" s="19">
        <v>55501.74</v>
      </c>
      <c r="R7223" s="19">
        <v>0</v>
      </c>
      <c r="S7223" s="19">
        <v>55501.74</v>
      </c>
      <c r="T7223" s="19">
        <v>0</v>
      </c>
    </row>
    <row r="7224" spans="1:20" outlineLevel="3" x14ac:dyDescent="0.35">
      <c r="H7224" s="1" t="s">
        <v>11125</v>
      </c>
      <c r="O7224" s="18"/>
      <c r="Q7224" s="19">
        <f>SUBTOTAL(9,Q7222:Q7223)</f>
        <v>96336.09</v>
      </c>
      <c r="R7224" s="19">
        <f>SUBTOTAL(9,R7222:R7223)</f>
        <v>0</v>
      </c>
      <c r="S7224" s="19">
        <f>SUBTOTAL(9,S7222:S7223)</f>
        <v>96336.09</v>
      </c>
      <c r="T7224" s="19">
        <f>SUBTOTAL(9,T7222:T7223)</f>
        <v>0</v>
      </c>
    </row>
    <row r="7225" spans="1:20" outlineLevel="2" x14ac:dyDescent="0.35">
      <c r="C7225" s="11" t="s">
        <v>10664</v>
      </c>
      <c r="O7225" s="18"/>
      <c r="Q7225" s="19">
        <f>SUBTOTAL(9,Q7222:Q7223)</f>
        <v>96336.09</v>
      </c>
      <c r="R7225" s="19">
        <f>SUBTOTAL(9,R7222:R7223)</f>
        <v>0</v>
      </c>
      <c r="S7225" s="19">
        <f>SUBTOTAL(9,S7222:S7223)</f>
        <v>96336.09</v>
      </c>
      <c r="T7225" s="19">
        <f>SUBTOTAL(9,T7222:T7223)</f>
        <v>0</v>
      </c>
    </row>
    <row r="7226" spans="1:20" outlineLevel="4" x14ac:dyDescent="0.35">
      <c r="A7226" s="9" t="s">
        <v>1129</v>
      </c>
      <c r="B7226" s="9" t="s">
        <v>1130</v>
      </c>
      <c r="C7226" s="12" t="s">
        <v>8221</v>
      </c>
      <c r="D7226" s="5" t="s">
        <v>8222</v>
      </c>
      <c r="E7226" s="9" t="s">
        <v>8222</v>
      </c>
      <c r="F7226" s="5" t="s">
        <v>4</v>
      </c>
      <c r="G7226" s="5" t="s">
        <v>1133</v>
      </c>
      <c r="H7226" s="5" t="s">
        <v>1135</v>
      </c>
      <c r="I7226" s="4" t="s">
        <v>1136</v>
      </c>
      <c r="J7226" s="5" t="s">
        <v>4</v>
      </c>
      <c r="K7226" s="5" t="s">
        <v>4</v>
      </c>
      <c r="L7226" s="5" t="s">
        <v>4</v>
      </c>
      <c r="M7226" s="5" t="s">
        <v>5</v>
      </c>
      <c r="N7226" s="5" t="s">
        <v>8223</v>
      </c>
      <c r="O7226" s="18">
        <v>44467</v>
      </c>
      <c r="P7226" s="5" t="s">
        <v>7</v>
      </c>
      <c r="Q7226" s="19">
        <v>4794.6000000000004</v>
      </c>
      <c r="R7226" s="19">
        <v>0</v>
      </c>
      <c r="S7226" s="19">
        <v>4794.6000000000004</v>
      </c>
      <c r="T7226" s="19">
        <v>0</v>
      </c>
    </row>
    <row r="7227" spans="1:20" outlineLevel="4" x14ac:dyDescent="0.35">
      <c r="A7227" s="9" t="s">
        <v>1129</v>
      </c>
      <c r="B7227" s="9" t="s">
        <v>1130</v>
      </c>
      <c r="C7227" s="12" t="s">
        <v>8221</v>
      </c>
      <c r="D7227" s="5" t="s">
        <v>8222</v>
      </c>
      <c r="E7227" s="9" t="s">
        <v>8222</v>
      </c>
      <c r="F7227" s="5" t="s">
        <v>4</v>
      </c>
      <c r="G7227" s="5" t="s">
        <v>1133</v>
      </c>
      <c r="H7227" s="5" t="s">
        <v>1135</v>
      </c>
      <c r="I7227" s="4" t="s">
        <v>1136</v>
      </c>
      <c r="J7227" s="5" t="s">
        <v>4</v>
      </c>
      <c r="K7227" s="5" t="s">
        <v>4</v>
      </c>
      <c r="L7227" s="5" t="s">
        <v>4</v>
      </c>
      <c r="M7227" s="5" t="s">
        <v>5</v>
      </c>
      <c r="N7227" s="5" t="s">
        <v>8224</v>
      </c>
      <c r="O7227" s="18">
        <v>44558</v>
      </c>
      <c r="P7227" s="5" t="s">
        <v>7</v>
      </c>
      <c r="Q7227" s="19">
        <v>6135.58</v>
      </c>
      <c r="R7227" s="19">
        <v>0</v>
      </c>
      <c r="S7227" s="19">
        <v>6135.58</v>
      </c>
      <c r="T7227" s="19">
        <v>0</v>
      </c>
    </row>
    <row r="7228" spans="1:20" outlineLevel="3" x14ac:dyDescent="0.35">
      <c r="H7228" s="1" t="s">
        <v>11125</v>
      </c>
      <c r="O7228" s="18"/>
      <c r="Q7228" s="19">
        <f>SUBTOTAL(9,Q7226:Q7227)</f>
        <v>10930.18</v>
      </c>
      <c r="R7228" s="19">
        <f>SUBTOTAL(9,R7226:R7227)</f>
        <v>0</v>
      </c>
      <c r="S7228" s="19">
        <f>SUBTOTAL(9,S7226:S7227)</f>
        <v>10930.18</v>
      </c>
      <c r="T7228" s="19">
        <f>SUBTOTAL(9,T7226:T7227)</f>
        <v>0</v>
      </c>
    </row>
    <row r="7229" spans="1:20" outlineLevel="2" x14ac:dyDescent="0.35">
      <c r="C7229" s="11" t="s">
        <v>10665</v>
      </c>
      <c r="O7229" s="18"/>
      <c r="Q7229" s="19">
        <f>SUBTOTAL(9,Q7226:Q7227)</f>
        <v>10930.18</v>
      </c>
      <c r="R7229" s="19">
        <f>SUBTOTAL(9,R7226:R7227)</f>
        <v>0</v>
      </c>
      <c r="S7229" s="19">
        <f>SUBTOTAL(9,S7226:S7227)</f>
        <v>10930.18</v>
      </c>
      <c r="T7229" s="19">
        <f>SUBTOTAL(9,T7226:T7227)</f>
        <v>0</v>
      </c>
    </row>
    <row r="7230" spans="1:20" outlineLevel="4" x14ac:dyDescent="0.35">
      <c r="A7230" s="9" t="s">
        <v>1129</v>
      </c>
      <c r="B7230" s="9" t="s">
        <v>1130</v>
      </c>
      <c r="C7230" s="12" t="s">
        <v>8225</v>
      </c>
      <c r="D7230" s="5" t="s">
        <v>8226</v>
      </c>
      <c r="E7230" s="9" t="s">
        <v>8226</v>
      </c>
      <c r="F7230" s="5" t="s">
        <v>4</v>
      </c>
      <c r="G7230" s="5" t="s">
        <v>1133</v>
      </c>
      <c r="H7230" s="5" t="s">
        <v>1135</v>
      </c>
      <c r="I7230" s="4" t="s">
        <v>1136</v>
      </c>
      <c r="J7230" s="5" t="s">
        <v>4</v>
      </c>
      <c r="K7230" s="5" t="s">
        <v>4</v>
      </c>
      <c r="L7230" s="5" t="s">
        <v>4</v>
      </c>
      <c r="M7230" s="5" t="s">
        <v>5</v>
      </c>
      <c r="N7230" s="5" t="s">
        <v>8227</v>
      </c>
      <c r="O7230" s="18">
        <v>44467</v>
      </c>
      <c r="P7230" s="5" t="s">
        <v>7</v>
      </c>
      <c r="Q7230" s="19">
        <v>13102.2</v>
      </c>
      <c r="R7230" s="19">
        <v>0</v>
      </c>
      <c r="S7230" s="19">
        <v>13102.2</v>
      </c>
      <c r="T7230" s="19">
        <v>0</v>
      </c>
    </row>
    <row r="7231" spans="1:20" outlineLevel="4" x14ac:dyDescent="0.35">
      <c r="A7231" s="9" t="s">
        <v>1129</v>
      </c>
      <c r="B7231" s="9" t="s">
        <v>1130</v>
      </c>
      <c r="C7231" s="12" t="s">
        <v>8225</v>
      </c>
      <c r="D7231" s="5" t="s">
        <v>8226</v>
      </c>
      <c r="E7231" s="9" t="s">
        <v>8226</v>
      </c>
      <c r="F7231" s="5" t="s">
        <v>4</v>
      </c>
      <c r="G7231" s="5" t="s">
        <v>1133</v>
      </c>
      <c r="H7231" s="5" t="s">
        <v>1135</v>
      </c>
      <c r="I7231" s="4" t="s">
        <v>1136</v>
      </c>
      <c r="J7231" s="5" t="s">
        <v>4</v>
      </c>
      <c r="K7231" s="5" t="s">
        <v>4</v>
      </c>
      <c r="L7231" s="5" t="s">
        <v>4</v>
      </c>
      <c r="M7231" s="5" t="s">
        <v>5</v>
      </c>
      <c r="N7231" s="5" t="s">
        <v>8228</v>
      </c>
      <c r="O7231" s="18">
        <v>44582</v>
      </c>
      <c r="P7231" s="5" t="s">
        <v>7</v>
      </c>
      <c r="Q7231" s="19">
        <v>17895.34</v>
      </c>
      <c r="R7231" s="19">
        <v>0</v>
      </c>
      <c r="S7231" s="19">
        <v>17895.34</v>
      </c>
      <c r="T7231" s="19">
        <v>0</v>
      </c>
    </row>
    <row r="7232" spans="1:20" outlineLevel="3" x14ac:dyDescent="0.35">
      <c r="H7232" s="1" t="s">
        <v>11125</v>
      </c>
      <c r="O7232" s="18"/>
      <c r="Q7232" s="19">
        <f>SUBTOTAL(9,Q7230:Q7231)</f>
        <v>30997.54</v>
      </c>
      <c r="R7232" s="19">
        <f>SUBTOTAL(9,R7230:R7231)</f>
        <v>0</v>
      </c>
      <c r="S7232" s="19">
        <f>SUBTOTAL(9,S7230:S7231)</f>
        <v>30997.54</v>
      </c>
      <c r="T7232" s="19">
        <f>SUBTOTAL(9,T7230:T7231)</f>
        <v>0</v>
      </c>
    </row>
    <row r="7233" spans="1:20" outlineLevel="2" x14ac:dyDescent="0.35">
      <c r="C7233" s="11" t="s">
        <v>10666</v>
      </c>
      <c r="O7233" s="18"/>
      <c r="Q7233" s="19">
        <f>SUBTOTAL(9,Q7230:Q7231)</f>
        <v>30997.54</v>
      </c>
      <c r="R7233" s="19">
        <f>SUBTOTAL(9,R7230:R7231)</f>
        <v>0</v>
      </c>
      <c r="S7233" s="19">
        <f>SUBTOTAL(9,S7230:S7231)</f>
        <v>30997.54</v>
      </c>
      <c r="T7233" s="19">
        <f>SUBTOTAL(9,T7230:T7231)</f>
        <v>0</v>
      </c>
    </row>
    <row r="7234" spans="1:20" outlineLevel="4" x14ac:dyDescent="0.35">
      <c r="A7234" s="9" t="s">
        <v>1129</v>
      </c>
      <c r="B7234" s="9" t="s">
        <v>1130</v>
      </c>
      <c r="C7234" s="12" t="s">
        <v>8229</v>
      </c>
      <c r="D7234" s="5" t="s">
        <v>8230</v>
      </c>
      <c r="E7234" s="9" t="s">
        <v>8230</v>
      </c>
      <c r="F7234" s="5" t="s">
        <v>4</v>
      </c>
      <c r="G7234" s="5" t="s">
        <v>1133</v>
      </c>
      <c r="H7234" s="5" t="s">
        <v>1135</v>
      </c>
      <c r="I7234" s="4" t="s">
        <v>1136</v>
      </c>
      <c r="J7234" s="5" t="s">
        <v>4</v>
      </c>
      <c r="K7234" s="5" t="s">
        <v>4</v>
      </c>
      <c r="L7234" s="5" t="s">
        <v>4</v>
      </c>
      <c r="M7234" s="5" t="s">
        <v>5</v>
      </c>
      <c r="N7234" s="5" t="s">
        <v>8231</v>
      </c>
      <c r="O7234" s="18">
        <v>44467</v>
      </c>
      <c r="P7234" s="5" t="s">
        <v>7</v>
      </c>
      <c r="Q7234" s="19">
        <v>1769.21</v>
      </c>
      <c r="R7234" s="19">
        <v>0</v>
      </c>
      <c r="S7234" s="19">
        <v>1769.21</v>
      </c>
      <c r="T7234" s="19">
        <v>0</v>
      </c>
    </row>
    <row r="7235" spans="1:20" outlineLevel="4" x14ac:dyDescent="0.35">
      <c r="A7235" s="9" t="s">
        <v>1129</v>
      </c>
      <c r="B7235" s="9" t="s">
        <v>1130</v>
      </c>
      <c r="C7235" s="12" t="s">
        <v>8229</v>
      </c>
      <c r="D7235" s="5" t="s">
        <v>8230</v>
      </c>
      <c r="E7235" s="9" t="s">
        <v>8230</v>
      </c>
      <c r="F7235" s="5" t="s">
        <v>4</v>
      </c>
      <c r="G7235" s="5" t="s">
        <v>1133</v>
      </c>
      <c r="H7235" s="5" t="s">
        <v>1135</v>
      </c>
      <c r="I7235" s="4" t="s">
        <v>1136</v>
      </c>
      <c r="J7235" s="5" t="s">
        <v>4</v>
      </c>
      <c r="K7235" s="5" t="s">
        <v>4</v>
      </c>
      <c r="L7235" s="5" t="s">
        <v>4</v>
      </c>
      <c r="M7235" s="5" t="s">
        <v>5</v>
      </c>
      <c r="N7235" s="5" t="s">
        <v>8232</v>
      </c>
      <c r="O7235" s="18">
        <v>44558</v>
      </c>
      <c r="P7235" s="5" t="s">
        <v>7</v>
      </c>
      <c r="Q7235" s="19">
        <v>2309.88</v>
      </c>
      <c r="R7235" s="19">
        <v>0</v>
      </c>
      <c r="S7235" s="19">
        <v>2309.88</v>
      </c>
      <c r="T7235" s="19">
        <v>0</v>
      </c>
    </row>
    <row r="7236" spans="1:20" outlineLevel="3" x14ac:dyDescent="0.35">
      <c r="H7236" s="1" t="s">
        <v>11125</v>
      </c>
      <c r="O7236" s="18"/>
      <c r="Q7236" s="19">
        <f>SUBTOTAL(9,Q7234:Q7235)</f>
        <v>4079.09</v>
      </c>
      <c r="R7236" s="19">
        <f>SUBTOTAL(9,R7234:R7235)</f>
        <v>0</v>
      </c>
      <c r="S7236" s="19">
        <f>SUBTOTAL(9,S7234:S7235)</f>
        <v>4079.09</v>
      </c>
      <c r="T7236" s="19">
        <f>SUBTOTAL(9,T7234:T7235)</f>
        <v>0</v>
      </c>
    </row>
    <row r="7237" spans="1:20" outlineLevel="2" x14ac:dyDescent="0.35">
      <c r="C7237" s="11" t="s">
        <v>10667</v>
      </c>
      <c r="O7237" s="18"/>
      <c r="Q7237" s="19">
        <f>SUBTOTAL(9,Q7234:Q7235)</f>
        <v>4079.09</v>
      </c>
      <c r="R7237" s="19">
        <f>SUBTOTAL(9,R7234:R7235)</f>
        <v>0</v>
      </c>
      <c r="S7237" s="19">
        <f>SUBTOTAL(9,S7234:S7235)</f>
        <v>4079.09</v>
      </c>
      <c r="T7237" s="19">
        <f>SUBTOTAL(9,T7234:T7235)</f>
        <v>0</v>
      </c>
    </row>
    <row r="7238" spans="1:20" outlineLevel="4" x14ac:dyDescent="0.35">
      <c r="A7238" s="9" t="s">
        <v>1129</v>
      </c>
      <c r="B7238" s="9" t="s">
        <v>1130</v>
      </c>
      <c r="C7238" s="12" t="s">
        <v>8233</v>
      </c>
      <c r="D7238" s="5" t="s">
        <v>8234</v>
      </c>
      <c r="E7238" s="9" t="s">
        <v>8234</v>
      </c>
      <c r="F7238" s="5" t="s">
        <v>4</v>
      </c>
      <c r="G7238" s="5" t="s">
        <v>1133</v>
      </c>
      <c r="H7238" s="5" t="s">
        <v>1135</v>
      </c>
      <c r="I7238" s="4" t="s">
        <v>1136</v>
      </c>
      <c r="J7238" s="5" t="s">
        <v>4</v>
      </c>
      <c r="K7238" s="5" t="s">
        <v>4</v>
      </c>
      <c r="L7238" s="5" t="s">
        <v>4</v>
      </c>
      <c r="M7238" s="5" t="s">
        <v>5</v>
      </c>
      <c r="N7238" s="5" t="s">
        <v>8235</v>
      </c>
      <c r="O7238" s="18">
        <v>44467</v>
      </c>
      <c r="P7238" s="5" t="s">
        <v>7</v>
      </c>
      <c r="Q7238" s="19">
        <v>6211.45</v>
      </c>
      <c r="R7238" s="19">
        <v>0</v>
      </c>
      <c r="S7238" s="19">
        <v>6211.45</v>
      </c>
      <c r="T7238" s="19">
        <v>0</v>
      </c>
    </row>
    <row r="7239" spans="1:20" outlineLevel="4" x14ac:dyDescent="0.35">
      <c r="A7239" s="9" t="s">
        <v>1129</v>
      </c>
      <c r="B7239" s="9" t="s">
        <v>1130</v>
      </c>
      <c r="C7239" s="12" t="s">
        <v>8233</v>
      </c>
      <c r="D7239" s="5" t="s">
        <v>8234</v>
      </c>
      <c r="E7239" s="9" t="s">
        <v>8234</v>
      </c>
      <c r="F7239" s="5" t="s">
        <v>4</v>
      </c>
      <c r="G7239" s="5" t="s">
        <v>1133</v>
      </c>
      <c r="H7239" s="5" t="s">
        <v>1135</v>
      </c>
      <c r="I7239" s="4" t="s">
        <v>1136</v>
      </c>
      <c r="J7239" s="5" t="s">
        <v>4</v>
      </c>
      <c r="K7239" s="5" t="s">
        <v>4</v>
      </c>
      <c r="L7239" s="5" t="s">
        <v>4</v>
      </c>
      <c r="M7239" s="5" t="s">
        <v>5</v>
      </c>
      <c r="N7239" s="5" t="s">
        <v>8236</v>
      </c>
      <c r="O7239" s="18">
        <v>44558</v>
      </c>
      <c r="P7239" s="5" t="s">
        <v>7</v>
      </c>
      <c r="Q7239" s="19">
        <v>8339.19</v>
      </c>
      <c r="R7239" s="19">
        <v>0</v>
      </c>
      <c r="S7239" s="19">
        <v>8339.19</v>
      </c>
      <c r="T7239" s="19">
        <v>0</v>
      </c>
    </row>
    <row r="7240" spans="1:20" outlineLevel="3" x14ac:dyDescent="0.35">
      <c r="H7240" s="1" t="s">
        <v>11125</v>
      </c>
      <c r="O7240" s="18"/>
      <c r="Q7240" s="19">
        <f>SUBTOTAL(9,Q7238:Q7239)</f>
        <v>14550.64</v>
      </c>
      <c r="R7240" s="19">
        <f>SUBTOTAL(9,R7238:R7239)</f>
        <v>0</v>
      </c>
      <c r="S7240" s="19">
        <f>SUBTOTAL(9,S7238:S7239)</f>
        <v>14550.64</v>
      </c>
      <c r="T7240" s="19">
        <f>SUBTOTAL(9,T7238:T7239)</f>
        <v>0</v>
      </c>
    </row>
    <row r="7241" spans="1:20" outlineLevel="2" x14ac:dyDescent="0.35">
      <c r="C7241" s="11" t="s">
        <v>10668</v>
      </c>
      <c r="O7241" s="18"/>
      <c r="Q7241" s="19">
        <f>SUBTOTAL(9,Q7238:Q7239)</f>
        <v>14550.64</v>
      </c>
      <c r="R7241" s="19">
        <f>SUBTOTAL(9,R7238:R7239)</f>
        <v>0</v>
      </c>
      <c r="S7241" s="19">
        <f>SUBTOTAL(9,S7238:S7239)</f>
        <v>14550.64</v>
      </c>
      <c r="T7241" s="19">
        <f>SUBTOTAL(9,T7238:T7239)</f>
        <v>0</v>
      </c>
    </row>
    <row r="7242" spans="1:20" outlineLevel="4" x14ac:dyDescent="0.35">
      <c r="A7242" s="9" t="s">
        <v>1129</v>
      </c>
      <c r="B7242" s="9" t="s">
        <v>1130</v>
      </c>
      <c r="C7242" s="12" t="s">
        <v>8237</v>
      </c>
      <c r="D7242" s="5" t="s">
        <v>8238</v>
      </c>
      <c r="E7242" s="9" t="s">
        <v>8238</v>
      </c>
      <c r="F7242" s="5" t="s">
        <v>4</v>
      </c>
      <c r="G7242" s="5" t="s">
        <v>1133</v>
      </c>
      <c r="H7242" s="5" t="s">
        <v>1135</v>
      </c>
      <c r="I7242" s="4" t="s">
        <v>1136</v>
      </c>
      <c r="J7242" s="5" t="s">
        <v>4</v>
      </c>
      <c r="K7242" s="5" t="s">
        <v>4</v>
      </c>
      <c r="L7242" s="5" t="s">
        <v>4</v>
      </c>
      <c r="M7242" s="5" t="s">
        <v>5</v>
      </c>
      <c r="N7242" s="5" t="s">
        <v>8239</v>
      </c>
      <c r="O7242" s="18">
        <v>44467</v>
      </c>
      <c r="P7242" s="5" t="s">
        <v>7</v>
      </c>
      <c r="Q7242" s="19">
        <v>1946.94</v>
      </c>
      <c r="R7242" s="19">
        <v>0</v>
      </c>
      <c r="S7242" s="19">
        <v>1946.94</v>
      </c>
      <c r="T7242" s="19">
        <v>0</v>
      </c>
    </row>
    <row r="7243" spans="1:20" outlineLevel="4" x14ac:dyDescent="0.35">
      <c r="A7243" s="9" t="s">
        <v>1129</v>
      </c>
      <c r="B7243" s="9" t="s">
        <v>1130</v>
      </c>
      <c r="C7243" s="12" t="s">
        <v>8237</v>
      </c>
      <c r="D7243" s="5" t="s">
        <v>8238</v>
      </c>
      <c r="E7243" s="9" t="s">
        <v>8238</v>
      </c>
      <c r="F7243" s="5" t="s">
        <v>4</v>
      </c>
      <c r="G7243" s="5" t="s">
        <v>1133</v>
      </c>
      <c r="H7243" s="5" t="s">
        <v>1135</v>
      </c>
      <c r="I7243" s="4" t="s">
        <v>1136</v>
      </c>
      <c r="J7243" s="5" t="s">
        <v>4</v>
      </c>
      <c r="K7243" s="5" t="s">
        <v>4</v>
      </c>
      <c r="L7243" s="5" t="s">
        <v>4</v>
      </c>
      <c r="M7243" s="5" t="s">
        <v>5</v>
      </c>
      <c r="N7243" s="5" t="s">
        <v>8240</v>
      </c>
      <c r="O7243" s="18">
        <v>44558</v>
      </c>
      <c r="P7243" s="5" t="s">
        <v>7</v>
      </c>
      <c r="Q7243" s="19">
        <v>2578.46</v>
      </c>
      <c r="R7243" s="19">
        <v>0</v>
      </c>
      <c r="S7243" s="19">
        <v>2578.46</v>
      </c>
      <c r="T7243" s="19">
        <v>0</v>
      </c>
    </row>
    <row r="7244" spans="1:20" outlineLevel="3" x14ac:dyDescent="0.35">
      <c r="H7244" s="1" t="s">
        <v>11125</v>
      </c>
      <c r="O7244" s="18"/>
      <c r="Q7244" s="19">
        <f>SUBTOTAL(9,Q7242:Q7243)</f>
        <v>4525.3999999999996</v>
      </c>
      <c r="R7244" s="19">
        <f>SUBTOTAL(9,R7242:R7243)</f>
        <v>0</v>
      </c>
      <c r="S7244" s="19">
        <f>SUBTOTAL(9,S7242:S7243)</f>
        <v>4525.3999999999996</v>
      </c>
      <c r="T7244" s="19">
        <f>SUBTOTAL(9,T7242:T7243)</f>
        <v>0</v>
      </c>
    </row>
    <row r="7245" spans="1:20" outlineLevel="2" x14ac:dyDescent="0.35">
      <c r="C7245" s="11" t="s">
        <v>10669</v>
      </c>
      <c r="O7245" s="18"/>
      <c r="Q7245" s="19">
        <f>SUBTOTAL(9,Q7242:Q7243)</f>
        <v>4525.3999999999996</v>
      </c>
      <c r="R7245" s="19">
        <f>SUBTOTAL(9,R7242:R7243)</f>
        <v>0</v>
      </c>
      <c r="S7245" s="19">
        <f>SUBTOTAL(9,S7242:S7243)</f>
        <v>4525.3999999999996</v>
      </c>
      <c r="T7245" s="19">
        <f>SUBTOTAL(9,T7242:T7243)</f>
        <v>0</v>
      </c>
    </row>
    <row r="7246" spans="1:20" outlineLevel="4" x14ac:dyDescent="0.35">
      <c r="A7246" s="9" t="s">
        <v>1129</v>
      </c>
      <c r="B7246" s="9" t="s">
        <v>1130</v>
      </c>
      <c r="C7246" s="12" t="s">
        <v>8241</v>
      </c>
      <c r="D7246" s="5" t="s">
        <v>8242</v>
      </c>
      <c r="E7246" s="9" t="s">
        <v>8242</v>
      </c>
      <c r="F7246" s="5" t="s">
        <v>4</v>
      </c>
      <c r="G7246" s="5" t="s">
        <v>1133</v>
      </c>
      <c r="H7246" s="5" t="s">
        <v>1135</v>
      </c>
      <c r="I7246" s="4" t="s">
        <v>1136</v>
      </c>
      <c r="J7246" s="5" t="s">
        <v>4</v>
      </c>
      <c r="K7246" s="5" t="s">
        <v>4</v>
      </c>
      <c r="L7246" s="5" t="s">
        <v>4</v>
      </c>
      <c r="M7246" s="5" t="s">
        <v>5</v>
      </c>
      <c r="N7246" s="5" t="s">
        <v>8243</v>
      </c>
      <c r="O7246" s="18">
        <v>44467</v>
      </c>
      <c r="P7246" s="5" t="s">
        <v>7</v>
      </c>
      <c r="Q7246" s="19">
        <v>32018.41</v>
      </c>
      <c r="R7246" s="19">
        <v>0</v>
      </c>
      <c r="S7246" s="19">
        <v>32018.41</v>
      </c>
      <c r="T7246" s="19">
        <v>0</v>
      </c>
    </row>
    <row r="7247" spans="1:20" outlineLevel="4" x14ac:dyDescent="0.35">
      <c r="A7247" s="9" t="s">
        <v>1129</v>
      </c>
      <c r="B7247" s="9" t="s">
        <v>1130</v>
      </c>
      <c r="C7247" s="12" t="s">
        <v>8241</v>
      </c>
      <c r="D7247" s="5" t="s">
        <v>8242</v>
      </c>
      <c r="E7247" s="9" t="s">
        <v>8242</v>
      </c>
      <c r="F7247" s="5" t="s">
        <v>4</v>
      </c>
      <c r="G7247" s="5" t="s">
        <v>1133</v>
      </c>
      <c r="H7247" s="5" t="s">
        <v>1135</v>
      </c>
      <c r="I7247" s="4" t="s">
        <v>1136</v>
      </c>
      <c r="J7247" s="5" t="s">
        <v>4</v>
      </c>
      <c r="K7247" s="5" t="s">
        <v>4</v>
      </c>
      <c r="L7247" s="5" t="s">
        <v>4</v>
      </c>
      <c r="M7247" s="5" t="s">
        <v>5</v>
      </c>
      <c r="N7247" s="5" t="s">
        <v>8244</v>
      </c>
      <c r="O7247" s="18">
        <v>44558</v>
      </c>
      <c r="P7247" s="5" t="s">
        <v>7</v>
      </c>
      <c r="Q7247" s="19">
        <v>42997.95</v>
      </c>
      <c r="R7247" s="19">
        <v>0</v>
      </c>
      <c r="S7247" s="19">
        <v>42997.95</v>
      </c>
      <c r="T7247" s="19">
        <v>0</v>
      </c>
    </row>
    <row r="7248" spans="1:20" outlineLevel="3" x14ac:dyDescent="0.35">
      <c r="H7248" s="1" t="s">
        <v>11125</v>
      </c>
      <c r="O7248" s="18"/>
      <c r="Q7248" s="19">
        <f>SUBTOTAL(9,Q7246:Q7247)</f>
        <v>75016.36</v>
      </c>
      <c r="R7248" s="19">
        <f>SUBTOTAL(9,R7246:R7247)</f>
        <v>0</v>
      </c>
      <c r="S7248" s="19">
        <f>SUBTOTAL(9,S7246:S7247)</f>
        <v>75016.36</v>
      </c>
      <c r="T7248" s="19">
        <f>SUBTOTAL(9,T7246:T7247)</f>
        <v>0</v>
      </c>
    </row>
    <row r="7249" spans="1:20" outlineLevel="2" x14ac:dyDescent="0.35">
      <c r="C7249" s="11" t="s">
        <v>10670</v>
      </c>
      <c r="O7249" s="18"/>
      <c r="Q7249" s="19">
        <f>SUBTOTAL(9,Q7246:Q7247)</f>
        <v>75016.36</v>
      </c>
      <c r="R7249" s="19">
        <f>SUBTOTAL(9,R7246:R7247)</f>
        <v>0</v>
      </c>
      <c r="S7249" s="19">
        <f>SUBTOTAL(9,S7246:S7247)</f>
        <v>75016.36</v>
      </c>
      <c r="T7249" s="19">
        <f>SUBTOTAL(9,T7246:T7247)</f>
        <v>0</v>
      </c>
    </row>
    <row r="7250" spans="1:20" outlineLevel="4" x14ac:dyDescent="0.35">
      <c r="A7250" s="9" t="s">
        <v>1129</v>
      </c>
      <c r="B7250" s="9" t="s">
        <v>1130</v>
      </c>
      <c r="C7250" s="12" t="s">
        <v>8245</v>
      </c>
      <c r="D7250" s="5" t="s">
        <v>8246</v>
      </c>
      <c r="E7250" s="9" t="s">
        <v>8246</v>
      </c>
      <c r="F7250" s="5" t="s">
        <v>4</v>
      </c>
      <c r="G7250" s="5" t="s">
        <v>1133</v>
      </c>
      <c r="H7250" s="5" t="s">
        <v>1135</v>
      </c>
      <c r="I7250" s="4" t="s">
        <v>1136</v>
      </c>
      <c r="J7250" s="5" t="s">
        <v>4</v>
      </c>
      <c r="K7250" s="5" t="s">
        <v>4</v>
      </c>
      <c r="L7250" s="5" t="s">
        <v>4</v>
      </c>
      <c r="M7250" s="5" t="s">
        <v>5</v>
      </c>
      <c r="N7250" s="5" t="s">
        <v>8247</v>
      </c>
      <c r="O7250" s="18">
        <v>44467</v>
      </c>
      <c r="P7250" s="5" t="s">
        <v>7</v>
      </c>
      <c r="Q7250" s="19">
        <v>20915.52</v>
      </c>
      <c r="R7250" s="19">
        <v>0</v>
      </c>
      <c r="S7250" s="19">
        <v>20915.52</v>
      </c>
      <c r="T7250" s="19">
        <v>0</v>
      </c>
    </row>
    <row r="7251" spans="1:20" outlineLevel="4" x14ac:dyDescent="0.35">
      <c r="A7251" s="9" t="s">
        <v>1129</v>
      </c>
      <c r="B7251" s="9" t="s">
        <v>1130</v>
      </c>
      <c r="C7251" s="12" t="s">
        <v>8245</v>
      </c>
      <c r="D7251" s="5" t="s">
        <v>8246</v>
      </c>
      <c r="E7251" s="9" t="s">
        <v>8246</v>
      </c>
      <c r="F7251" s="5" t="s">
        <v>4</v>
      </c>
      <c r="G7251" s="5" t="s">
        <v>1133</v>
      </c>
      <c r="H7251" s="5" t="s">
        <v>1135</v>
      </c>
      <c r="I7251" s="4" t="s">
        <v>1136</v>
      </c>
      <c r="J7251" s="5" t="s">
        <v>4</v>
      </c>
      <c r="K7251" s="5" t="s">
        <v>4</v>
      </c>
      <c r="L7251" s="5" t="s">
        <v>4</v>
      </c>
      <c r="M7251" s="5" t="s">
        <v>5</v>
      </c>
      <c r="N7251" s="5" t="s">
        <v>8248</v>
      </c>
      <c r="O7251" s="18">
        <v>44558</v>
      </c>
      <c r="P7251" s="5" t="s">
        <v>7</v>
      </c>
      <c r="Q7251" s="19">
        <v>28724.9</v>
      </c>
      <c r="R7251" s="19">
        <v>0</v>
      </c>
      <c r="S7251" s="19">
        <v>28724.9</v>
      </c>
      <c r="T7251" s="19">
        <v>0</v>
      </c>
    </row>
    <row r="7252" spans="1:20" outlineLevel="3" x14ac:dyDescent="0.35">
      <c r="H7252" s="1" t="s">
        <v>11125</v>
      </c>
      <c r="O7252" s="18"/>
      <c r="Q7252" s="19">
        <f>SUBTOTAL(9,Q7250:Q7251)</f>
        <v>49640.42</v>
      </c>
      <c r="R7252" s="19">
        <f>SUBTOTAL(9,R7250:R7251)</f>
        <v>0</v>
      </c>
      <c r="S7252" s="19">
        <f>SUBTOTAL(9,S7250:S7251)</f>
        <v>49640.42</v>
      </c>
      <c r="T7252" s="19">
        <f>SUBTOTAL(9,T7250:T7251)</f>
        <v>0</v>
      </c>
    </row>
    <row r="7253" spans="1:20" outlineLevel="2" x14ac:dyDescent="0.35">
      <c r="C7253" s="11" t="s">
        <v>10671</v>
      </c>
      <c r="O7253" s="18"/>
      <c r="Q7253" s="19">
        <f>SUBTOTAL(9,Q7250:Q7251)</f>
        <v>49640.42</v>
      </c>
      <c r="R7253" s="19">
        <f>SUBTOTAL(9,R7250:R7251)</f>
        <v>0</v>
      </c>
      <c r="S7253" s="19">
        <f>SUBTOTAL(9,S7250:S7251)</f>
        <v>49640.42</v>
      </c>
      <c r="T7253" s="19">
        <f>SUBTOTAL(9,T7250:T7251)</f>
        <v>0</v>
      </c>
    </row>
    <row r="7254" spans="1:20" outlineLevel="4" x14ac:dyDescent="0.35">
      <c r="A7254" s="9" t="s">
        <v>1129</v>
      </c>
      <c r="B7254" s="9" t="s">
        <v>1130</v>
      </c>
      <c r="C7254" s="12" t="s">
        <v>8249</v>
      </c>
      <c r="D7254" s="5" t="s">
        <v>8250</v>
      </c>
      <c r="E7254" s="9" t="s">
        <v>8250</v>
      </c>
      <c r="F7254" s="5" t="s">
        <v>4</v>
      </c>
      <c r="G7254" s="5" t="s">
        <v>1133</v>
      </c>
      <c r="H7254" s="5" t="s">
        <v>1135</v>
      </c>
      <c r="I7254" s="4" t="s">
        <v>1136</v>
      </c>
      <c r="J7254" s="5" t="s">
        <v>4</v>
      </c>
      <c r="K7254" s="5" t="s">
        <v>4</v>
      </c>
      <c r="L7254" s="5" t="s">
        <v>4</v>
      </c>
      <c r="M7254" s="5" t="s">
        <v>5</v>
      </c>
      <c r="N7254" s="5" t="s">
        <v>8251</v>
      </c>
      <c r="O7254" s="18">
        <v>44467</v>
      </c>
      <c r="P7254" s="5" t="s">
        <v>7</v>
      </c>
      <c r="Q7254" s="19">
        <v>14976.77</v>
      </c>
      <c r="R7254" s="19">
        <v>0</v>
      </c>
      <c r="S7254" s="19">
        <v>14976.77</v>
      </c>
      <c r="T7254" s="19">
        <v>0</v>
      </c>
    </row>
    <row r="7255" spans="1:20" outlineLevel="4" x14ac:dyDescent="0.35">
      <c r="A7255" s="9" t="s">
        <v>1129</v>
      </c>
      <c r="B7255" s="9" t="s">
        <v>1130</v>
      </c>
      <c r="C7255" s="12" t="s">
        <v>8249</v>
      </c>
      <c r="D7255" s="5" t="s">
        <v>8250</v>
      </c>
      <c r="E7255" s="9" t="s">
        <v>8250</v>
      </c>
      <c r="F7255" s="5" t="s">
        <v>4</v>
      </c>
      <c r="G7255" s="5" t="s">
        <v>1133</v>
      </c>
      <c r="H7255" s="5" t="s">
        <v>1135</v>
      </c>
      <c r="I7255" s="4" t="s">
        <v>1136</v>
      </c>
      <c r="J7255" s="5" t="s">
        <v>4</v>
      </c>
      <c r="K7255" s="5" t="s">
        <v>4</v>
      </c>
      <c r="L7255" s="5" t="s">
        <v>4</v>
      </c>
      <c r="M7255" s="5" t="s">
        <v>5</v>
      </c>
      <c r="N7255" s="5" t="s">
        <v>8252</v>
      </c>
      <c r="O7255" s="18">
        <v>44558</v>
      </c>
      <c r="P7255" s="5" t="s">
        <v>7</v>
      </c>
      <c r="Q7255" s="19">
        <v>19793.91</v>
      </c>
      <c r="R7255" s="19">
        <v>0</v>
      </c>
      <c r="S7255" s="19">
        <v>19793.91</v>
      </c>
      <c r="T7255" s="19">
        <v>0</v>
      </c>
    </row>
    <row r="7256" spans="1:20" outlineLevel="3" x14ac:dyDescent="0.35">
      <c r="H7256" s="1" t="s">
        <v>11125</v>
      </c>
      <c r="O7256" s="18"/>
      <c r="Q7256" s="19">
        <f>SUBTOTAL(9,Q7254:Q7255)</f>
        <v>34770.68</v>
      </c>
      <c r="R7256" s="19">
        <f>SUBTOTAL(9,R7254:R7255)</f>
        <v>0</v>
      </c>
      <c r="S7256" s="19">
        <f>SUBTOTAL(9,S7254:S7255)</f>
        <v>34770.68</v>
      </c>
      <c r="T7256" s="19">
        <f>SUBTOTAL(9,T7254:T7255)</f>
        <v>0</v>
      </c>
    </row>
    <row r="7257" spans="1:20" outlineLevel="2" x14ac:dyDescent="0.35">
      <c r="C7257" s="11" t="s">
        <v>10672</v>
      </c>
      <c r="O7257" s="18"/>
      <c r="Q7257" s="19">
        <f>SUBTOTAL(9,Q7254:Q7255)</f>
        <v>34770.68</v>
      </c>
      <c r="R7257" s="19">
        <f>SUBTOTAL(9,R7254:R7255)</f>
        <v>0</v>
      </c>
      <c r="S7257" s="19">
        <f>SUBTOTAL(9,S7254:S7255)</f>
        <v>34770.68</v>
      </c>
      <c r="T7257" s="19">
        <f>SUBTOTAL(9,T7254:T7255)</f>
        <v>0</v>
      </c>
    </row>
    <row r="7258" spans="1:20" outlineLevel="4" x14ac:dyDescent="0.35">
      <c r="A7258" s="9" t="s">
        <v>1129</v>
      </c>
      <c r="B7258" s="9" t="s">
        <v>1130</v>
      </c>
      <c r="C7258" s="12" t="s">
        <v>8253</v>
      </c>
      <c r="D7258" s="5" t="s">
        <v>8254</v>
      </c>
      <c r="E7258" s="9" t="s">
        <v>8254</v>
      </c>
      <c r="F7258" s="5" t="s">
        <v>4</v>
      </c>
      <c r="G7258" s="5" t="s">
        <v>1133</v>
      </c>
      <c r="H7258" s="5" t="s">
        <v>1135</v>
      </c>
      <c r="I7258" s="4" t="s">
        <v>1136</v>
      </c>
      <c r="J7258" s="5" t="s">
        <v>4</v>
      </c>
      <c r="K7258" s="5" t="s">
        <v>4</v>
      </c>
      <c r="L7258" s="5" t="s">
        <v>4</v>
      </c>
      <c r="M7258" s="5" t="s">
        <v>5</v>
      </c>
      <c r="N7258" s="5" t="s">
        <v>8255</v>
      </c>
      <c r="O7258" s="18">
        <v>44467</v>
      </c>
      <c r="P7258" s="5" t="s">
        <v>7</v>
      </c>
      <c r="Q7258" s="19">
        <v>54426.37</v>
      </c>
      <c r="R7258" s="19">
        <v>0</v>
      </c>
      <c r="S7258" s="19">
        <v>54426.37</v>
      </c>
      <c r="T7258" s="19">
        <v>0</v>
      </c>
    </row>
    <row r="7259" spans="1:20" outlineLevel="4" x14ac:dyDescent="0.35">
      <c r="A7259" s="9" t="s">
        <v>1129</v>
      </c>
      <c r="B7259" s="9" t="s">
        <v>1130</v>
      </c>
      <c r="C7259" s="12" t="s">
        <v>8253</v>
      </c>
      <c r="D7259" s="5" t="s">
        <v>8254</v>
      </c>
      <c r="E7259" s="9" t="s">
        <v>8254</v>
      </c>
      <c r="F7259" s="5" t="s">
        <v>4</v>
      </c>
      <c r="G7259" s="5" t="s">
        <v>1133</v>
      </c>
      <c r="H7259" s="5" t="s">
        <v>1135</v>
      </c>
      <c r="I7259" s="4" t="s">
        <v>1136</v>
      </c>
      <c r="J7259" s="5" t="s">
        <v>4</v>
      </c>
      <c r="K7259" s="5" t="s">
        <v>4</v>
      </c>
      <c r="L7259" s="5" t="s">
        <v>4</v>
      </c>
      <c r="M7259" s="5" t="s">
        <v>5</v>
      </c>
      <c r="N7259" s="5" t="s">
        <v>8256</v>
      </c>
      <c r="O7259" s="18">
        <v>44558</v>
      </c>
      <c r="P7259" s="5" t="s">
        <v>7</v>
      </c>
      <c r="Q7259" s="19">
        <v>73316.11</v>
      </c>
      <c r="R7259" s="19">
        <v>0</v>
      </c>
      <c r="S7259" s="19">
        <v>73316.11</v>
      </c>
      <c r="T7259" s="19">
        <v>0</v>
      </c>
    </row>
    <row r="7260" spans="1:20" outlineLevel="3" x14ac:dyDescent="0.35">
      <c r="H7260" s="1" t="s">
        <v>11125</v>
      </c>
      <c r="O7260" s="18"/>
      <c r="Q7260" s="19">
        <f>SUBTOTAL(9,Q7258:Q7259)</f>
        <v>127742.48000000001</v>
      </c>
      <c r="R7260" s="19">
        <f>SUBTOTAL(9,R7258:R7259)</f>
        <v>0</v>
      </c>
      <c r="S7260" s="19">
        <f>SUBTOTAL(9,S7258:S7259)</f>
        <v>127742.48000000001</v>
      </c>
      <c r="T7260" s="19">
        <f>SUBTOTAL(9,T7258:T7259)</f>
        <v>0</v>
      </c>
    </row>
    <row r="7261" spans="1:20" outlineLevel="2" x14ac:dyDescent="0.35">
      <c r="C7261" s="11" t="s">
        <v>10673</v>
      </c>
      <c r="O7261" s="18"/>
      <c r="Q7261" s="19">
        <f>SUBTOTAL(9,Q7258:Q7259)</f>
        <v>127742.48000000001</v>
      </c>
      <c r="R7261" s="19">
        <f>SUBTOTAL(9,R7258:R7259)</f>
        <v>0</v>
      </c>
      <c r="S7261" s="19">
        <f>SUBTOTAL(9,S7258:S7259)</f>
        <v>127742.48000000001</v>
      </c>
      <c r="T7261" s="19">
        <f>SUBTOTAL(9,T7258:T7259)</f>
        <v>0</v>
      </c>
    </row>
    <row r="7262" spans="1:20" outlineLevel="4" x14ac:dyDescent="0.35">
      <c r="A7262" s="9" t="s">
        <v>1129</v>
      </c>
      <c r="B7262" s="9" t="s">
        <v>1130</v>
      </c>
      <c r="C7262" s="12" t="s">
        <v>8257</v>
      </c>
      <c r="D7262" s="5" t="s">
        <v>8258</v>
      </c>
      <c r="E7262" s="9" t="s">
        <v>8258</v>
      </c>
      <c r="F7262" s="5" t="s">
        <v>4</v>
      </c>
      <c r="G7262" s="5" t="s">
        <v>1133</v>
      </c>
      <c r="H7262" s="5" t="s">
        <v>1135</v>
      </c>
      <c r="I7262" s="4" t="s">
        <v>1136</v>
      </c>
      <c r="J7262" s="5" t="s">
        <v>4</v>
      </c>
      <c r="K7262" s="5" t="s">
        <v>4</v>
      </c>
      <c r="L7262" s="5" t="s">
        <v>4</v>
      </c>
      <c r="M7262" s="5" t="s">
        <v>5</v>
      </c>
      <c r="N7262" s="5" t="s">
        <v>8259</v>
      </c>
      <c r="O7262" s="18">
        <v>44467</v>
      </c>
      <c r="P7262" s="5" t="s">
        <v>7</v>
      </c>
      <c r="Q7262" s="19">
        <v>15766.89</v>
      </c>
      <c r="R7262" s="19">
        <v>0</v>
      </c>
      <c r="S7262" s="19">
        <v>15766.89</v>
      </c>
      <c r="T7262" s="19">
        <v>0</v>
      </c>
    </row>
    <row r="7263" spans="1:20" outlineLevel="4" x14ac:dyDescent="0.35">
      <c r="A7263" s="9" t="s">
        <v>1129</v>
      </c>
      <c r="B7263" s="9" t="s">
        <v>1130</v>
      </c>
      <c r="C7263" s="12" t="s">
        <v>8257</v>
      </c>
      <c r="D7263" s="5" t="s">
        <v>8258</v>
      </c>
      <c r="E7263" s="9" t="s">
        <v>8258</v>
      </c>
      <c r="F7263" s="5" t="s">
        <v>4</v>
      </c>
      <c r="G7263" s="5" t="s">
        <v>1133</v>
      </c>
      <c r="H7263" s="5" t="s">
        <v>1135</v>
      </c>
      <c r="I7263" s="4" t="s">
        <v>1136</v>
      </c>
      <c r="J7263" s="5" t="s">
        <v>4</v>
      </c>
      <c r="K7263" s="5" t="s">
        <v>4</v>
      </c>
      <c r="L7263" s="5" t="s">
        <v>4</v>
      </c>
      <c r="M7263" s="5" t="s">
        <v>5</v>
      </c>
      <c r="N7263" s="5" t="s">
        <v>8260</v>
      </c>
      <c r="O7263" s="18">
        <v>44558</v>
      </c>
      <c r="P7263" s="5" t="s">
        <v>7</v>
      </c>
      <c r="Q7263" s="19">
        <v>22199.95</v>
      </c>
      <c r="R7263" s="19">
        <v>0</v>
      </c>
      <c r="S7263" s="19">
        <v>22199.95</v>
      </c>
      <c r="T7263" s="19">
        <v>0</v>
      </c>
    </row>
    <row r="7264" spans="1:20" outlineLevel="3" x14ac:dyDescent="0.35">
      <c r="H7264" s="1" t="s">
        <v>11125</v>
      </c>
      <c r="O7264" s="18"/>
      <c r="Q7264" s="19">
        <f>SUBTOTAL(9,Q7262:Q7263)</f>
        <v>37966.839999999997</v>
      </c>
      <c r="R7264" s="19">
        <f>SUBTOTAL(9,R7262:R7263)</f>
        <v>0</v>
      </c>
      <c r="S7264" s="19">
        <f>SUBTOTAL(9,S7262:S7263)</f>
        <v>37966.839999999997</v>
      </c>
      <c r="T7264" s="19">
        <f>SUBTOTAL(9,T7262:T7263)</f>
        <v>0</v>
      </c>
    </row>
    <row r="7265" spans="1:20" outlineLevel="2" x14ac:dyDescent="0.35">
      <c r="C7265" s="11" t="s">
        <v>10674</v>
      </c>
      <c r="O7265" s="18"/>
      <c r="Q7265" s="19">
        <f>SUBTOTAL(9,Q7262:Q7263)</f>
        <v>37966.839999999997</v>
      </c>
      <c r="R7265" s="19">
        <f>SUBTOTAL(9,R7262:R7263)</f>
        <v>0</v>
      </c>
      <c r="S7265" s="19">
        <f>SUBTOTAL(9,S7262:S7263)</f>
        <v>37966.839999999997</v>
      </c>
      <c r="T7265" s="19">
        <f>SUBTOTAL(9,T7262:T7263)</f>
        <v>0</v>
      </c>
    </row>
    <row r="7266" spans="1:20" outlineLevel="4" x14ac:dyDescent="0.35">
      <c r="A7266" s="9" t="s">
        <v>1129</v>
      </c>
      <c r="B7266" s="9" t="s">
        <v>1130</v>
      </c>
      <c r="C7266" s="12" t="s">
        <v>8261</v>
      </c>
      <c r="D7266" s="5" t="s">
        <v>8262</v>
      </c>
      <c r="E7266" s="9" t="s">
        <v>8262</v>
      </c>
      <c r="F7266" s="5" t="s">
        <v>4</v>
      </c>
      <c r="G7266" s="5" t="s">
        <v>1133</v>
      </c>
      <c r="H7266" s="5" t="s">
        <v>1135</v>
      </c>
      <c r="I7266" s="4" t="s">
        <v>1136</v>
      </c>
      <c r="J7266" s="5" t="s">
        <v>4</v>
      </c>
      <c r="K7266" s="5" t="s">
        <v>4</v>
      </c>
      <c r="L7266" s="5" t="s">
        <v>4</v>
      </c>
      <c r="M7266" s="5" t="s">
        <v>5</v>
      </c>
      <c r="N7266" s="5" t="s">
        <v>8263</v>
      </c>
      <c r="O7266" s="18">
        <v>44467</v>
      </c>
      <c r="P7266" s="5" t="s">
        <v>7</v>
      </c>
      <c r="Q7266" s="19">
        <v>25802.15</v>
      </c>
      <c r="R7266" s="19">
        <v>0</v>
      </c>
      <c r="S7266" s="19">
        <v>25802.15</v>
      </c>
      <c r="T7266" s="19">
        <v>0</v>
      </c>
    </row>
    <row r="7267" spans="1:20" outlineLevel="4" x14ac:dyDescent="0.35">
      <c r="A7267" s="9" t="s">
        <v>1129</v>
      </c>
      <c r="B7267" s="9" t="s">
        <v>1130</v>
      </c>
      <c r="C7267" s="12" t="s">
        <v>8261</v>
      </c>
      <c r="D7267" s="5" t="s">
        <v>8262</v>
      </c>
      <c r="E7267" s="9" t="s">
        <v>8262</v>
      </c>
      <c r="F7267" s="5" t="s">
        <v>4</v>
      </c>
      <c r="G7267" s="5" t="s">
        <v>1133</v>
      </c>
      <c r="H7267" s="5" t="s">
        <v>1135</v>
      </c>
      <c r="I7267" s="4" t="s">
        <v>1136</v>
      </c>
      <c r="J7267" s="5" t="s">
        <v>4</v>
      </c>
      <c r="K7267" s="5" t="s">
        <v>4</v>
      </c>
      <c r="L7267" s="5" t="s">
        <v>4</v>
      </c>
      <c r="M7267" s="5" t="s">
        <v>5</v>
      </c>
      <c r="N7267" s="5" t="s">
        <v>8264</v>
      </c>
      <c r="O7267" s="18">
        <v>44558</v>
      </c>
      <c r="P7267" s="5" t="s">
        <v>7</v>
      </c>
      <c r="Q7267" s="19">
        <v>35185.379999999997</v>
      </c>
      <c r="R7267" s="19">
        <v>0</v>
      </c>
      <c r="S7267" s="19">
        <v>35185.379999999997</v>
      </c>
      <c r="T7267" s="19">
        <v>0</v>
      </c>
    </row>
    <row r="7268" spans="1:20" outlineLevel="3" x14ac:dyDescent="0.35">
      <c r="H7268" s="1" t="s">
        <v>11125</v>
      </c>
      <c r="O7268" s="18"/>
      <c r="Q7268" s="19">
        <f>SUBTOTAL(9,Q7266:Q7267)</f>
        <v>60987.53</v>
      </c>
      <c r="R7268" s="19">
        <f>SUBTOTAL(9,R7266:R7267)</f>
        <v>0</v>
      </c>
      <c r="S7268" s="19">
        <f>SUBTOTAL(9,S7266:S7267)</f>
        <v>60987.53</v>
      </c>
      <c r="T7268" s="19">
        <f>SUBTOTAL(9,T7266:T7267)</f>
        <v>0</v>
      </c>
    </row>
    <row r="7269" spans="1:20" outlineLevel="2" x14ac:dyDescent="0.35">
      <c r="C7269" s="11" t="s">
        <v>10675</v>
      </c>
      <c r="O7269" s="18"/>
      <c r="Q7269" s="19">
        <f>SUBTOTAL(9,Q7266:Q7267)</f>
        <v>60987.53</v>
      </c>
      <c r="R7269" s="19">
        <f>SUBTOTAL(9,R7266:R7267)</f>
        <v>0</v>
      </c>
      <c r="S7269" s="19">
        <f>SUBTOTAL(9,S7266:S7267)</f>
        <v>60987.53</v>
      </c>
      <c r="T7269" s="19">
        <f>SUBTOTAL(9,T7266:T7267)</f>
        <v>0</v>
      </c>
    </row>
    <row r="7270" spans="1:20" outlineLevel="4" x14ac:dyDescent="0.35">
      <c r="A7270" s="9" t="s">
        <v>1129</v>
      </c>
      <c r="B7270" s="9" t="s">
        <v>1130</v>
      </c>
      <c r="C7270" s="12" t="s">
        <v>8265</v>
      </c>
      <c r="D7270" s="5" t="s">
        <v>8266</v>
      </c>
      <c r="E7270" s="9" t="s">
        <v>8266</v>
      </c>
      <c r="F7270" s="5" t="s">
        <v>4</v>
      </c>
      <c r="G7270" s="5" t="s">
        <v>1133</v>
      </c>
      <c r="H7270" s="5" t="s">
        <v>1135</v>
      </c>
      <c r="I7270" s="4" t="s">
        <v>1136</v>
      </c>
      <c r="J7270" s="5" t="s">
        <v>4</v>
      </c>
      <c r="K7270" s="5" t="s">
        <v>4</v>
      </c>
      <c r="L7270" s="5" t="s">
        <v>4</v>
      </c>
      <c r="M7270" s="5" t="s">
        <v>5</v>
      </c>
      <c r="N7270" s="5" t="s">
        <v>8267</v>
      </c>
      <c r="O7270" s="18">
        <v>44467</v>
      </c>
      <c r="P7270" s="5" t="s">
        <v>7</v>
      </c>
      <c r="Q7270" s="19">
        <v>9403.6200000000008</v>
      </c>
      <c r="R7270" s="19">
        <v>0</v>
      </c>
      <c r="S7270" s="19">
        <v>9403.6200000000008</v>
      </c>
      <c r="T7270" s="19">
        <v>0</v>
      </c>
    </row>
    <row r="7271" spans="1:20" outlineLevel="4" x14ac:dyDescent="0.35">
      <c r="A7271" s="9" t="s">
        <v>1129</v>
      </c>
      <c r="B7271" s="9" t="s">
        <v>1130</v>
      </c>
      <c r="C7271" s="12" t="s">
        <v>8265</v>
      </c>
      <c r="D7271" s="5" t="s">
        <v>8266</v>
      </c>
      <c r="E7271" s="9" t="s">
        <v>8266</v>
      </c>
      <c r="F7271" s="5" t="s">
        <v>4</v>
      </c>
      <c r="G7271" s="5" t="s">
        <v>1133</v>
      </c>
      <c r="H7271" s="5" t="s">
        <v>1135</v>
      </c>
      <c r="I7271" s="4" t="s">
        <v>1136</v>
      </c>
      <c r="J7271" s="5" t="s">
        <v>4</v>
      </c>
      <c r="K7271" s="5" t="s">
        <v>4</v>
      </c>
      <c r="L7271" s="5" t="s">
        <v>4</v>
      </c>
      <c r="M7271" s="5" t="s">
        <v>5</v>
      </c>
      <c r="N7271" s="5" t="s">
        <v>8268</v>
      </c>
      <c r="O7271" s="18">
        <v>44558</v>
      </c>
      <c r="P7271" s="5" t="s">
        <v>7</v>
      </c>
      <c r="Q7271" s="19">
        <v>12906.39</v>
      </c>
      <c r="R7271" s="19">
        <v>0</v>
      </c>
      <c r="S7271" s="19">
        <v>12906.39</v>
      </c>
      <c r="T7271" s="19">
        <v>0</v>
      </c>
    </row>
    <row r="7272" spans="1:20" outlineLevel="3" x14ac:dyDescent="0.35">
      <c r="H7272" s="1" t="s">
        <v>11125</v>
      </c>
      <c r="O7272" s="18"/>
      <c r="Q7272" s="19">
        <f>SUBTOTAL(9,Q7270:Q7271)</f>
        <v>22310.010000000002</v>
      </c>
      <c r="R7272" s="19">
        <f>SUBTOTAL(9,R7270:R7271)</f>
        <v>0</v>
      </c>
      <c r="S7272" s="19">
        <f>SUBTOTAL(9,S7270:S7271)</f>
        <v>22310.010000000002</v>
      </c>
      <c r="T7272" s="19">
        <f>SUBTOTAL(9,T7270:T7271)</f>
        <v>0</v>
      </c>
    </row>
    <row r="7273" spans="1:20" outlineLevel="2" x14ac:dyDescent="0.35">
      <c r="C7273" s="11" t="s">
        <v>10676</v>
      </c>
      <c r="O7273" s="18"/>
      <c r="Q7273" s="19">
        <f>SUBTOTAL(9,Q7270:Q7271)</f>
        <v>22310.010000000002</v>
      </c>
      <c r="R7273" s="19">
        <f>SUBTOTAL(9,R7270:R7271)</f>
        <v>0</v>
      </c>
      <c r="S7273" s="19">
        <f>SUBTOTAL(9,S7270:S7271)</f>
        <v>22310.010000000002</v>
      </c>
      <c r="T7273" s="19">
        <f>SUBTOTAL(9,T7270:T7271)</f>
        <v>0</v>
      </c>
    </row>
    <row r="7274" spans="1:20" outlineLevel="4" x14ac:dyDescent="0.35">
      <c r="A7274" s="9" t="s">
        <v>1129</v>
      </c>
      <c r="B7274" s="9" t="s">
        <v>1130</v>
      </c>
      <c r="C7274" s="12" t="s">
        <v>8269</v>
      </c>
      <c r="D7274" s="5" t="s">
        <v>8270</v>
      </c>
      <c r="E7274" s="9" t="s">
        <v>8270</v>
      </c>
      <c r="F7274" s="5" t="s">
        <v>4</v>
      </c>
      <c r="G7274" s="5" t="s">
        <v>1133</v>
      </c>
      <c r="H7274" s="5" t="s">
        <v>1135</v>
      </c>
      <c r="I7274" s="4" t="s">
        <v>1136</v>
      </c>
      <c r="J7274" s="5" t="s">
        <v>4</v>
      </c>
      <c r="K7274" s="5" t="s">
        <v>4</v>
      </c>
      <c r="L7274" s="5" t="s">
        <v>4</v>
      </c>
      <c r="M7274" s="5" t="s">
        <v>5</v>
      </c>
      <c r="N7274" s="5" t="s">
        <v>8271</v>
      </c>
      <c r="O7274" s="18">
        <v>44467</v>
      </c>
      <c r="P7274" s="5" t="s">
        <v>7</v>
      </c>
      <c r="Q7274" s="19">
        <v>31914.14</v>
      </c>
      <c r="R7274" s="19">
        <v>0</v>
      </c>
      <c r="S7274" s="19">
        <v>31914.14</v>
      </c>
      <c r="T7274" s="19">
        <v>0</v>
      </c>
    </row>
    <row r="7275" spans="1:20" outlineLevel="4" x14ac:dyDescent="0.35">
      <c r="A7275" s="9" t="s">
        <v>1129</v>
      </c>
      <c r="B7275" s="9" t="s">
        <v>1130</v>
      </c>
      <c r="C7275" s="12" t="s">
        <v>8269</v>
      </c>
      <c r="D7275" s="5" t="s">
        <v>8270</v>
      </c>
      <c r="E7275" s="9" t="s">
        <v>8270</v>
      </c>
      <c r="F7275" s="5" t="s">
        <v>4</v>
      </c>
      <c r="G7275" s="5" t="s">
        <v>1133</v>
      </c>
      <c r="H7275" s="5" t="s">
        <v>1135</v>
      </c>
      <c r="I7275" s="4" t="s">
        <v>1136</v>
      </c>
      <c r="J7275" s="5" t="s">
        <v>4</v>
      </c>
      <c r="K7275" s="5" t="s">
        <v>4</v>
      </c>
      <c r="L7275" s="5" t="s">
        <v>4</v>
      </c>
      <c r="M7275" s="5" t="s">
        <v>5</v>
      </c>
      <c r="N7275" s="5" t="s">
        <v>8272</v>
      </c>
      <c r="O7275" s="18">
        <v>44558</v>
      </c>
      <c r="P7275" s="5" t="s">
        <v>7</v>
      </c>
      <c r="Q7275" s="19">
        <v>43614.03</v>
      </c>
      <c r="R7275" s="19">
        <v>0</v>
      </c>
      <c r="S7275" s="19">
        <v>43614.03</v>
      </c>
      <c r="T7275" s="19">
        <v>0</v>
      </c>
    </row>
    <row r="7276" spans="1:20" outlineLevel="3" x14ac:dyDescent="0.35">
      <c r="H7276" s="1" t="s">
        <v>11125</v>
      </c>
      <c r="O7276" s="18"/>
      <c r="Q7276" s="19">
        <f>SUBTOTAL(9,Q7274:Q7275)</f>
        <v>75528.17</v>
      </c>
      <c r="R7276" s="19">
        <f>SUBTOTAL(9,R7274:R7275)</f>
        <v>0</v>
      </c>
      <c r="S7276" s="19">
        <f>SUBTOTAL(9,S7274:S7275)</f>
        <v>75528.17</v>
      </c>
      <c r="T7276" s="19">
        <f>SUBTOTAL(9,T7274:T7275)</f>
        <v>0</v>
      </c>
    </row>
    <row r="7277" spans="1:20" outlineLevel="2" x14ac:dyDescent="0.35">
      <c r="C7277" s="11" t="s">
        <v>10677</v>
      </c>
      <c r="O7277" s="18"/>
      <c r="Q7277" s="19">
        <f>SUBTOTAL(9,Q7274:Q7275)</f>
        <v>75528.17</v>
      </c>
      <c r="R7277" s="19">
        <f>SUBTOTAL(9,R7274:R7275)</f>
        <v>0</v>
      </c>
      <c r="S7277" s="19">
        <f>SUBTOTAL(9,S7274:S7275)</f>
        <v>75528.17</v>
      </c>
      <c r="T7277" s="19">
        <f>SUBTOTAL(9,T7274:T7275)</f>
        <v>0</v>
      </c>
    </row>
    <row r="7278" spans="1:20" outlineLevel="4" x14ac:dyDescent="0.35">
      <c r="A7278" s="9" t="s">
        <v>1129</v>
      </c>
      <c r="B7278" s="9" t="s">
        <v>1130</v>
      </c>
      <c r="C7278" s="12" t="s">
        <v>8273</v>
      </c>
      <c r="D7278" s="5" t="s">
        <v>8274</v>
      </c>
      <c r="E7278" s="9" t="s">
        <v>8274</v>
      </c>
      <c r="F7278" s="5" t="s">
        <v>4</v>
      </c>
      <c r="G7278" s="5" t="s">
        <v>1133</v>
      </c>
      <c r="H7278" s="5" t="s">
        <v>1135</v>
      </c>
      <c r="I7278" s="4" t="s">
        <v>1136</v>
      </c>
      <c r="J7278" s="5" t="s">
        <v>4</v>
      </c>
      <c r="K7278" s="5" t="s">
        <v>4</v>
      </c>
      <c r="L7278" s="5" t="s">
        <v>4</v>
      </c>
      <c r="M7278" s="5" t="s">
        <v>5</v>
      </c>
      <c r="N7278" s="5" t="s">
        <v>8275</v>
      </c>
      <c r="O7278" s="18">
        <v>44467</v>
      </c>
      <c r="P7278" s="5" t="s">
        <v>7</v>
      </c>
      <c r="Q7278" s="19">
        <v>343880.09</v>
      </c>
      <c r="R7278" s="19">
        <v>0</v>
      </c>
      <c r="S7278" s="19">
        <v>343880.09</v>
      </c>
      <c r="T7278" s="19">
        <v>0</v>
      </c>
    </row>
    <row r="7279" spans="1:20" outlineLevel="4" x14ac:dyDescent="0.35">
      <c r="A7279" s="9" t="s">
        <v>1129</v>
      </c>
      <c r="B7279" s="9" t="s">
        <v>1130</v>
      </c>
      <c r="C7279" s="12" t="s">
        <v>8273</v>
      </c>
      <c r="D7279" s="5" t="s">
        <v>8274</v>
      </c>
      <c r="E7279" s="9" t="s">
        <v>8274</v>
      </c>
      <c r="F7279" s="5" t="s">
        <v>4</v>
      </c>
      <c r="G7279" s="5" t="s">
        <v>1133</v>
      </c>
      <c r="H7279" s="5" t="s">
        <v>1135</v>
      </c>
      <c r="I7279" s="4" t="s">
        <v>1136</v>
      </c>
      <c r="J7279" s="5" t="s">
        <v>4</v>
      </c>
      <c r="K7279" s="5" t="s">
        <v>4</v>
      </c>
      <c r="L7279" s="5" t="s">
        <v>4</v>
      </c>
      <c r="M7279" s="5" t="s">
        <v>5</v>
      </c>
      <c r="N7279" s="5" t="s">
        <v>8276</v>
      </c>
      <c r="O7279" s="18">
        <v>44558</v>
      </c>
      <c r="P7279" s="5" t="s">
        <v>7</v>
      </c>
      <c r="Q7279" s="19">
        <v>474059.19</v>
      </c>
      <c r="R7279" s="19">
        <v>0</v>
      </c>
      <c r="S7279" s="19">
        <v>474059.19</v>
      </c>
      <c r="T7279" s="19">
        <v>0</v>
      </c>
    </row>
    <row r="7280" spans="1:20" outlineLevel="3" x14ac:dyDescent="0.35">
      <c r="H7280" s="1" t="s">
        <v>11125</v>
      </c>
      <c r="O7280" s="18"/>
      <c r="Q7280" s="19">
        <f>SUBTOTAL(9,Q7278:Q7279)</f>
        <v>817939.28</v>
      </c>
      <c r="R7280" s="19">
        <f>SUBTOTAL(9,R7278:R7279)</f>
        <v>0</v>
      </c>
      <c r="S7280" s="19">
        <f>SUBTOTAL(9,S7278:S7279)</f>
        <v>817939.28</v>
      </c>
      <c r="T7280" s="19">
        <f>SUBTOTAL(9,T7278:T7279)</f>
        <v>0</v>
      </c>
    </row>
    <row r="7281" spans="1:20" ht="29" outlineLevel="4" x14ac:dyDescent="0.35">
      <c r="A7281" s="9" t="s">
        <v>97</v>
      </c>
      <c r="B7281" s="9" t="s">
        <v>98</v>
      </c>
      <c r="C7281" s="12" t="s">
        <v>8273</v>
      </c>
      <c r="D7281" s="5" t="s">
        <v>8277</v>
      </c>
      <c r="E7281" s="9" t="s">
        <v>8277</v>
      </c>
      <c r="F7281" s="5" t="s">
        <v>12477</v>
      </c>
      <c r="G7281" s="5" t="s">
        <v>4</v>
      </c>
      <c r="H7281" s="5" t="s">
        <v>8280</v>
      </c>
      <c r="I7281" s="4" t="s">
        <v>8281</v>
      </c>
      <c r="J7281" s="5" t="s">
        <v>4</v>
      </c>
      <c r="K7281" s="5" t="s">
        <v>4</v>
      </c>
      <c r="L7281" s="5" t="s">
        <v>4</v>
      </c>
      <c r="M7281" s="5" t="s">
        <v>5</v>
      </c>
      <c r="N7281" s="5" t="s">
        <v>8278</v>
      </c>
      <c r="O7281" s="18">
        <v>44434</v>
      </c>
      <c r="P7281" s="5" t="s">
        <v>8279</v>
      </c>
      <c r="Q7281" s="19">
        <v>25973.47</v>
      </c>
      <c r="R7281" s="19">
        <v>25973.47</v>
      </c>
      <c r="S7281" s="19">
        <v>0</v>
      </c>
      <c r="T7281" s="19">
        <v>0</v>
      </c>
    </row>
    <row r="7282" spans="1:20" ht="29" outlineLevel="4" x14ac:dyDescent="0.35">
      <c r="A7282" s="9" t="s">
        <v>97</v>
      </c>
      <c r="B7282" s="9" t="s">
        <v>98</v>
      </c>
      <c r="C7282" s="12" t="s">
        <v>8273</v>
      </c>
      <c r="D7282" s="5" t="s">
        <v>8277</v>
      </c>
      <c r="E7282" s="9" t="s">
        <v>8277</v>
      </c>
      <c r="F7282" s="5" t="s">
        <v>12477</v>
      </c>
      <c r="G7282" s="5" t="s">
        <v>4</v>
      </c>
      <c r="H7282" s="5" t="s">
        <v>8280</v>
      </c>
      <c r="I7282" s="4" t="s">
        <v>8281</v>
      </c>
      <c r="J7282" s="5" t="s">
        <v>4</v>
      </c>
      <c r="K7282" s="5" t="s">
        <v>4</v>
      </c>
      <c r="L7282" s="5" t="s">
        <v>4</v>
      </c>
      <c r="M7282" s="5" t="s">
        <v>5</v>
      </c>
      <c r="N7282" s="5" t="s">
        <v>8282</v>
      </c>
      <c r="O7282" s="18">
        <v>44571</v>
      </c>
      <c r="P7282" s="5" t="s">
        <v>8283</v>
      </c>
      <c r="Q7282" s="19">
        <v>20707.509999999998</v>
      </c>
      <c r="R7282" s="19">
        <v>20707.509999999998</v>
      </c>
      <c r="S7282" s="19">
        <v>0</v>
      </c>
      <c r="T7282" s="19">
        <v>0</v>
      </c>
    </row>
    <row r="7283" spans="1:20" ht="29" outlineLevel="4" x14ac:dyDescent="0.35">
      <c r="A7283" s="9" t="s">
        <v>97</v>
      </c>
      <c r="B7283" s="9" t="s">
        <v>98</v>
      </c>
      <c r="C7283" s="12" t="s">
        <v>8273</v>
      </c>
      <c r="D7283" s="5" t="s">
        <v>8277</v>
      </c>
      <c r="E7283" s="9" t="s">
        <v>8277</v>
      </c>
      <c r="F7283" s="5" t="s">
        <v>12477</v>
      </c>
      <c r="G7283" s="5" t="s">
        <v>4</v>
      </c>
      <c r="H7283" s="5" t="s">
        <v>8280</v>
      </c>
      <c r="I7283" s="4" t="s">
        <v>8281</v>
      </c>
      <c r="J7283" s="5" t="s">
        <v>4</v>
      </c>
      <c r="K7283" s="5" t="s">
        <v>4</v>
      </c>
      <c r="L7283" s="5" t="s">
        <v>4</v>
      </c>
      <c r="M7283" s="5" t="s">
        <v>5</v>
      </c>
      <c r="N7283" s="5" t="s">
        <v>8284</v>
      </c>
      <c r="O7283" s="18">
        <v>44603</v>
      </c>
      <c r="P7283" s="5" t="s">
        <v>8285</v>
      </c>
      <c r="Q7283" s="19">
        <v>15158.47</v>
      </c>
      <c r="R7283" s="19">
        <v>15158.47</v>
      </c>
      <c r="S7283" s="19">
        <v>0</v>
      </c>
      <c r="T7283" s="19">
        <v>0</v>
      </c>
    </row>
    <row r="7284" spans="1:20" outlineLevel="3" x14ac:dyDescent="0.35">
      <c r="H7284" s="1" t="s">
        <v>12130</v>
      </c>
      <c r="O7284" s="18"/>
      <c r="Q7284" s="19">
        <f>SUBTOTAL(9,Q7281:Q7283)</f>
        <v>61839.45</v>
      </c>
      <c r="R7284" s="19">
        <f>SUBTOTAL(9,R7281:R7283)</f>
        <v>61839.45</v>
      </c>
      <c r="S7284" s="19">
        <f>SUBTOTAL(9,S7281:S7283)</f>
        <v>0</v>
      </c>
      <c r="T7284" s="19">
        <f>SUBTOTAL(9,T7281:T7283)</f>
        <v>0</v>
      </c>
    </row>
    <row r="7285" spans="1:20" ht="29" outlineLevel="4" x14ac:dyDescent="0.35">
      <c r="A7285" s="9" t="s">
        <v>526</v>
      </c>
      <c r="B7285" s="9" t="s">
        <v>527</v>
      </c>
      <c r="C7285" s="12" t="s">
        <v>8273</v>
      </c>
      <c r="D7285" s="5" t="s">
        <v>8277</v>
      </c>
      <c r="E7285" s="9" t="s">
        <v>8277</v>
      </c>
      <c r="F7285" s="5" t="s">
        <v>529</v>
      </c>
      <c r="G7285" s="5" t="s">
        <v>4</v>
      </c>
      <c r="H7285" s="5" t="s">
        <v>8288</v>
      </c>
      <c r="I7285" s="4" t="s">
        <v>8289</v>
      </c>
      <c r="J7285" s="5" t="s">
        <v>4</v>
      </c>
      <c r="K7285" s="5" t="s">
        <v>4</v>
      </c>
      <c r="L7285" s="5" t="s">
        <v>4</v>
      </c>
      <c r="M7285" s="5" t="s">
        <v>5</v>
      </c>
      <c r="N7285" s="5" t="s">
        <v>8286</v>
      </c>
      <c r="O7285" s="18">
        <v>44403</v>
      </c>
      <c r="P7285" s="5" t="s">
        <v>8287</v>
      </c>
      <c r="Q7285" s="19">
        <v>22730.560000000001</v>
      </c>
      <c r="R7285" s="19">
        <v>22730.560000000001</v>
      </c>
      <c r="S7285" s="19">
        <v>0</v>
      </c>
      <c r="T7285" s="19">
        <v>0</v>
      </c>
    </row>
    <row r="7286" spans="1:20" ht="29" outlineLevel="4" x14ac:dyDescent="0.35">
      <c r="A7286" s="9" t="s">
        <v>526</v>
      </c>
      <c r="B7286" s="9" t="s">
        <v>527</v>
      </c>
      <c r="C7286" s="12" t="s">
        <v>8273</v>
      </c>
      <c r="D7286" s="5" t="s">
        <v>8277</v>
      </c>
      <c r="E7286" s="9" t="s">
        <v>8277</v>
      </c>
      <c r="F7286" s="5" t="s">
        <v>529</v>
      </c>
      <c r="G7286" s="5" t="s">
        <v>4</v>
      </c>
      <c r="H7286" s="5" t="s">
        <v>8288</v>
      </c>
      <c r="I7286" s="4" t="s">
        <v>8289</v>
      </c>
      <c r="J7286" s="5" t="s">
        <v>4</v>
      </c>
      <c r="K7286" s="5" t="s">
        <v>4</v>
      </c>
      <c r="L7286" s="5" t="s">
        <v>4</v>
      </c>
      <c r="M7286" s="5" t="s">
        <v>5</v>
      </c>
      <c r="N7286" s="5" t="s">
        <v>8290</v>
      </c>
      <c r="O7286" s="18">
        <v>44483</v>
      </c>
      <c r="P7286" s="5" t="s">
        <v>8291</v>
      </c>
      <c r="Q7286" s="19">
        <v>29414.52</v>
      </c>
      <c r="R7286" s="19">
        <v>29414.52</v>
      </c>
      <c r="S7286" s="19">
        <v>0</v>
      </c>
      <c r="T7286" s="19">
        <v>0</v>
      </c>
    </row>
    <row r="7287" spans="1:20" outlineLevel="3" x14ac:dyDescent="0.35">
      <c r="H7287" s="1" t="s">
        <v>12131</v>
      </c>
      <c r="O7287" s="18"/>
      <c r="Q7287" s="19">
        <f>SUBTOTAL(9,Q7285:Q7286)</f>
        <v>52145.08</v>
      </c>
      <c r="R7287" s="19">
        <f>SUBTOTAL(9,R7285:R7286)</f>
        <v>52145.08</v>
      </c>
      <c r="S7287" s="19">
        <f>SUBTOTAL(9,S7285:S7286)</f>
        <v>0</v>
      </c>
      <c r="T7287" s="19">
        <f>SUBTOTAL(9,T7285:T7286)</f>
        <v>0</v>
      </c>
    </row>
    <row r="7288" spans="1:20" ht="29" outlineLevel="4" x14ac:dyDescent="0.35">
      <c r="A7288" s="9" t="s">
        <v>526</v>
      </c>
      <c r="B7288" s="9" t="s">
        <v>527</v>
      </c>
      <c r="C7288" s="12" t="s">
        <v>8273</v>
      </c>
      <c r="D7288" s="5" t="s">
        <v>8277</v>
      </c>
      <c r="E7288" s="9" t="s">
        <v>8277</v>
      </c>
      <c r="F7288" s="5" t="s">
        <v>529</v>
      </c>
      <c r="G7288" s="5" t="s">
        <v>4</v>
      </c>
      <c r="H7288" s="5" t="s">
        <v>8294</v>
      </c>
      <c r="I7288" s="4" t="s">
        <v>8295</v>
      </c>
      <c r="J7288" s="5" t="s">
        <v>4</v>
      </c>
      <c r="K7288" s="5" t="s">
        <v>4</v>
      </c>
      <c r="L7288" s="5" t="s">
        <v>4</v>
      </c>
      <c r="M7288" s="5" t="s">
        <v>5</v>
      </c>
      <c r="N7288" s="5" t="s">
        <v>8292</v>
      </c>
      <c r="O7288" s="18">
        <v>44620</v>
      </c>
      <c r="P7288" s="5" t="s">
        <v>8293</v>
      </c>
      <c r="Q7288" s="19">
        <v>14763.78</v>
      </c>
      <c r="R7288" s="19">
        <v>14763.78</v>
      </c>
      <c r="S7288" s="19">
        <v>0</v>
      </c>
      <c r="T7288" s="19">
        <v>0</v>
      </c>
    </row>
    <row r="7289" spans="1:20" ht="29" outlineLevel="4" x14ac:dyDescent="0.35">
      <c r="A7289" s="9" t="s">
        <v>526</v>
      </c>
      <c r="B7289" s="9" t="s">
        <v>527</v>
      </c>
      <c r="C7289" s="12" t="s">
        <v>8273</v>
      </c>
      <c r="D7289" s="5" t="s">
        <v>8277</v>
      </c>
      <c r="E7289" s="9" t="s">
        <v>8277</v>
      </c>
      <c r="F7289" s="5" t="s">
        <v>529</v>
      </c>
      <c r="G7289" s="5" t="s">
        <v>4</v>
      </c>
      <c r="H7289" s="5" t="s">
        <v>8294</v>
      </c>
      <c r="I7289" s="4" t="s">
        <v>8295</v>
      </c>
      <c r="J7289" s="5" t="s">
        <v>4</v>
      </c>
      <c r="K7289" s="5" t="s">
        <v>4</v>
      </c>
      <c r="L7289" s="5" t="s">
        <v>4</v>
      </c>
      <c r="M7289" s="5" t="s">
        <v>5</v>
      </c>
      <c r="N7289" s="5" t="s">
        <v>8296</v>
      </c>
      <c r="O7289" s="18">
        <v>44672</v>
      </c>
      <c r="P7289" s="5" t="s">
        <v>8297</v>
      </c>
      <c r="Q7289" s="19">
        <v>11275.36</v>
      </c>
      <c r="R7289" s="19">
        <v>11275.36</v>
      </c>
      <c r="S7289" s="19">
        <v>0</v>
      </c>
      <c r="T7289" s="19">
        <v>0</v>
      </c>
    </row>
    <row r="7290" spans="1:20" outlineLevel="3" x14ac:dyDescent="0.35">
      <c r="H7290" s="1" t="s">
        <v>12132</v>
      </c>
      <c r="O7290" s="18"/>
      <c r="Q7290" s="19">
        <f>SUBTOTAL(9,Q7288:Q7289)</f>
        <v>26039.14</v>
      </c>
      <c r="R7290" s="19">
        <f>SUBTOTAL(9,R7288:R7289)</f>
        <v>26039.14</v>
      </c>
      <c r="S7290" s="19">
        <f>SUBTOTAL(9,S7288:S7289)</f>
        <v>0</v>
      </c>
      <c r="T7290" s="19">
        <f>SUBTOTAL(9,T7288:T7289)</f>
        <v>0</v>
      </c>
    </row>
    <row r="7291" spans="1:20" outlineLevel="2" x14ac:dyDescent="0.35">
      <c r="C7291" s="11" t="s">
        <v>10678</v>
      </c>
      <c r="O7291" s="18"/>
      <c r="Q7291" s="19">
        <f>SUBTOTAL(9,Q7278:Q7289)</f>
        <v>957962.95000000007</v>
      </c>
      <c r="R7291" s="19">
        <f>SUBTOTAL(9,R7278:R7289)</f>
        <v>140023.66999999998</v>
      </c>
      <c r="S7291" s="19">
        <f>SUBTOTAL(9,S7278:S7289)</f>
        <v>817939.28</v>
      </c>
      <c r="T7291" s="19">
        <f>SUBTOTAL(9,T7278:T7289)</f>
        <v>0</v>
      </c>
    </row>
    <row r="7292" spans="1:20" outlineLevel="4" x14ac:dyDescent="0.35">
      <c r="A7292" s="9" t="s">
        <v>1129</v>
      </c>
      <c r="B7292" s="9" t="s">
        <v>1130</v>
      </c>
      <c r="C7292" s="12" t="s">
        <v>8298</v>
      </c>
      <c r="D7292" s="5" t="s">
        <v>8299</v>
      </c>
      <c r="E7292" s="9" t="s">
        <v>8299</v>
      </c>
      <c r="F7292" s="5" t="s">
        <v>4</v>
      </c>
      <c r="G7292" s="5" t="s">
        <v>1133</v>
      </c>
      <c r="H7292" s="5" t="s">
        <v>1135</v>
      </c>
      <c r="I7292" s="4" t="s">
        <v>1136</v>
      </c>
      <c r="J7292" s="5" t="s">
        <v>4</v>
      </c>
      <c r="K7292" s="5" t="s">
        <v>4</v>
      </c>
      <c r="L7292" s="5" t="s">
        <v>4</v>
      </c>
      <c r="M7292" s="5" t="s">
        <v>5</v>
      </c>
      <c r="N7292" s="5" t="s">
        <v>8300</v>
      </c>
      <c r="O7292" s="18">
        <v>44467</v>
      </c>
      <c r="P7292" s="5" t="s">
        <v>7</v>
      </c>
      <c r="Q7292" s="19">
        <v>32974.959999999999</v>
      </c>
      <c r="R7292" s="19">
        <v>0</v>
      </c>
      <c r="S7292" s="19">
        <v>32974.959999999999</v>
      </c>
      <c r="T7292" s="19">
        <v>0</v>
      </c>
    </row>
    <row r="7293" spans="1:20" outlineLevel="4" x14ac:dyDescent="0.35">
      <c r="A7293" s="9" t="s">
        <v>1129</v>
      </c>
      <c r="B7293" s="9" t="s">
        <v>1130</v>
      </c>
      <c r="C7293" s="12" t="s">
        <v>8298</v>
      </c>
      <c r="D7293" s="5" t="s">
        <v>8299</v>
      </c>
      <c r="E7293" s="9" t="s">
        <v>8299</v>
      </c>
      <c r="F7293" s="5" t="s">
        <v>4</v>
      </c>
      <c r="G7293" s="5" t="s">
        <v>1133</v>
      </c>
      <c r="H7293" s="5" t="s">
        <v>1135</v>
      </c>
      <c r="I7293" s="4" t="s">
        <v>1136</v>
      </c>
      <c r="J7293" s="5" t="s">
        <v>4</v>
      </c>
      <c r="K7293" s="5" t="s">
        <v>4</v>
      </c>
      <c r="L7293" s="5" t="s">
        <v>4</v>
      </c>
      <c r="M7293" s="5" t="s">
        <v>5</v>
      </c>
      <c r="N7293" s="5" t="s">
        <v>8301</v>
      </c>
      <c r="O7293" s="18">
        <v>44558</v>
      </c>
      <c r="P7293" s="5" t="s">
        <v>7</v>
      </c>
      <c r="Q7293" s="19">
        <v>44105.7</v>
      </c>
      <c r="R7293" s="19">
        <v>0</v>
      </c>
      <c r="S7293" s="19">
        <v>44105.7</v>
      </c>
      <c r="T7293" s="19">
        <v>0</v>
      </c>
    </row>
    <row r="7294" spans="1:20" outlineLevel="3" x14ac:dyDescent="0.35">
      <c r="H7294" s="1" t="s">
        <v>11125</v>
      </c>
      <c r="O7294" s="18"/>
      <c r="Q7294" s="19">
        <f>SUBTOTAL(9,Q7292:Q7293)</f>
        <v>77080.66</v>
      </c>
      <c r="R7294" s="19">
        <f>SUBTOTAL(9,R7292:R7293)</f>
        <v>0</v>
      </c>
      <c r="S7294" s="19">
        <f>SUBTOTAL(9,S7292:S7293)</f>
        <v>77080.66</v>
      </c>
      <c r="T7294" s="19">
        <f>SUBTOTAL(9,T7292:T7293)</f>
        <v>0</v>
      </c>
    </row>
    <row r="7295" spans="1:20" outlineLevel="2" x14ac:dyDescent="0.35">
      <c r="C7295" s="11" t="s">
        <v>10679</v>
      </c>
      <c r="O7295" s="18"/>
      <c r="Q7295" s="19">
        <f>SUBTOTAL(9,Q7292:Q7293)</f>
        <v>77080.66</v>
      </c>
      <c r="R7295" s="19">
        <f>SUBTOTAL(9,R7292:R7293)</f>
        <v>0</v>
      </c>
      <c r="S7295" s="19">
        <f>SUBTOTAL(9,S7292:S7293)</f>
        <v>77080.66</v>
      </c>
      <c r="T7295" s="19">
        <f>SUBTOTAL(9,T7292:T7293)</f>
        <v>0</v>
      </c>
    </row>
    <row r="7296" spans="1:20" outlineLevel="4" x14ac:dyDescent="0.35">
      <c r="A7296" s="9" t="s">
        <v>1129</v>
      </c>
      <c r="B7296" s="9" t="s">
        <v>1130</v>
      </c>
      <c r="C7296" s="12" t="s">
        <v>8302</v>
      </c>
      <c r="D7296" s="5" t="s">
        <v>8303</v>
      </c>
      <c r="E7296" s="9" t="s">
        <v>8303</v>
      </c>
      <c r="F7296" s="5" t="s">
        <v>4</v>
      </c>
      <c r="G7296" s="5" t="s">
        <v>1133</v>
      </c>
      <c r="H7296" s="5" t="s">
        <v>1135</v>
      </c>
      <c r="I7296" s="4" t="s">
        <v>1136</v>
      </c>
      <c r="J7296" s="5" t="s">
        <v>4</v>
      </c>
      <c r="K7296" s="5" t="s">
        <v>4</v>
      </c>
      <c r="L7296" s="5" t="s">
        <v>4</v>
      </c>
      <c r="M7296" s="5" t="s">
        <v>5</v>
      </c>
      <c r="N7296" s="5" t="s">
        <v>8304</v>
      </c>
      <c r="O7296" s="18">
        <v>44467</v>
      </c>
      <c r="P7296" s="5" t="s">
        <v>7</v>
      </c>
      <c r="Q7296" s="19">
        <v>33513.870000000003</v>
      </c>
      <c r="R7296" s="19">
        <v>0</v>
      </c>
      <c r="S7296" s="19">
        <v>33513.870000000003</v>
      </c>
      <c r="T7296" s="19">
        <v>0</v>
      </c>
    </row>
    <row r="7297" spans="1:20" outlineLevel="4" x14ac:dyDescent="0.35">
      <c r="A7297" s="9" t="s">
        <v>1129</v>
      </c>
      <c r="B7297" s="9" t="s">
        <v>1130</v>
      </c>
      <c r="C7297" s="12" t="s">
        <v>8302</v>
      </c>
      <c r="D7297" s="5" t="s">
        <v>8303</v>
      </c>
      <c r="E7297" s="9" t="s">
        <v>8303</v>
      </c>
      <c r="F7297" s="5" t="s">
        <v>4</v>
      </c>
      <c r="G7297" s="5" t="s">
        <v>1133</v>
      </c>
      <c r="H7297" s="5" t="s">
        <v>1135</v>
      </c>
      <c r="I7297" s="4" t="s">
        <v>1136</v>
      </c>
      <c r="J7297" s="5" t="s">
        <v>4</v>
      </c>
      <c r="K7297" s="5" t="s">
        <v>4</v>
      </c>
      <c r="L7297" s="5" t="s">
        <v>4</v>
      </c>
      <c r="M7297" s="5" t="s">
        <v>5</v>
      </c>
      <c r="N7297" s="5" t="s">
        <v>8305</v>
      </c>
      <c r="O7297" s="18">
        <v>44558</v>
      </c>
      <c r="P7297" s="5" t="s">
        <v>7</v>
      </c>
      <c r="Q7297" s="19">
        <v>45358.51</v>
      </c>
      <c r="R7297" s="19">
        <v>0</v>
      </c>
      <c r="S7297" s="19">
        <v>45358.51</v>
      </c>
      <c r="T7297" s="19">
        <v>0</v>
      </c>
    </row>
    <row r="7298" spans="1:20" outlineLevel="3" x14ac:dyDescent="0.35">
      <c r="H7298" s="1" t="s">
        <v>11125</v>
      </c>
      <c r="O7298" s="18"/>
      <c r="Q7298" s="19">
        <f>SUBTOTAL(9,Q7296:Q7297)</f>
        <v>78872.38</v>
      </c>
      <c r="R7298" s="19">
        <f>SUBTOTAL(9,R7296:R7297)</f>
        <v>0</v>
      </c>
      <c r="S7298" s="19">
        <f>SUBTOTAL(9,S7296:S7297)</f>
        <v>78872.38</v>
      </c>
      <c r="T7298" s="19">
        <f>SUBTOTAL(9,T7296:T7297)</f>
        <v>0</v>
      </c>
    </row>
    <row r="7299" spans="1:20" outlineLevel="2" x14ac:dyDescent="0.35">
      <c r="C7299" s="11" t="s">
        <v>10680</v>
      </c>
      <c r="O7299" s="18"/>
      <c r="Q7299" s="19">
        <f>SUBTOTAL(9,Q7296:Q7297)</f>
        <v>78872.38</v>
      </c>
      <c r="R7299" s="19">
        <f>SUBTOTAL(9,R7296:R7297)</f>
        <v>0</v>
      </c>
      <c r="S7299" s="19">
        <f>SUBTOTAL(9,S7296:S7297)</f>
        <v>78872.38</v>
      </c>
      <c r="T7299" s="19">
        <f>SUBTOTAL(9,T7296:T7297)</f>
        <v>0</v>
      </c>
    </row>
    <row r="7300" spans="1:20" outlineLevel="4" x14ac:dyDescent="0.35">
      <c r="A7300" s="9" t="s">
        <v>1129</v>
      </c>
      <c r="B7300" s="9" t="s">
        <v>1130</v>
      </c>
      <c r="C7300" s="12" t="s">
        <v>8306</v>
      </c>
      <c r="D7300" s="5" t="s">
        <v>8307</v>
      </c>
      <c r="E7300" s="9" t="s">
        <v>8307</v>
      </c>
      <c r="F7300" s="5" t="s">
        <v>4</v>
      </c>
      <c r="G7300" s="5" t="s">
        <v>1133</v>
      </c>
      <c r="H7300" s="5" t="s">
        <v>1135</v>
      </c>
      <c r="I7300" s="4" t="s">
        <v>1136</v>
      </c>
      <c r="J7300" s="5" t="s">
        <v>4</v>
      </c>
      <c r="K7300" s="5" t="s">
        <v>4</v>
      </c>
      <c r="L7300" s="5" t="s">
        <v>4</v>
      </c>
      <c r="M7300" s="5" t="s">
        <v>5</v>
      </c>
      <c r="N7300" s="5" t="s">
        <v>8308</v>
      </c>
      <c r="O7300" s="18">
        <v>44467</v>
      </c>
      <c r="P7300" s="5" t="s">
        <v>7</v>
      </c>
      <c r="Q7300" s="19">
        <v>13926.99</v>
      </c>
      <c r="R7300" s="19">
        <v>0</v>
      </c>
      <c r="S7300" s="19">
        <v>13926.99</v>
      </c>
      <c r="T7300" s="19">
        <v>0</v>
      </c>
    </row>
    <row r="7301" spans="1:20" outlineLevel="4" x14ac:dyDescent="0.35">
      <c r="A7301" s="9" t="s">
        <v>1129</v>
      </c>
      <c r="B7301" s="9" t="s">
        <v>1130</v>
      </c>
      <c r="C7301" s="12" t="s">
        <v>8306</v>
      </c>
      <c r="D7301" s="5" t="s">
        <v>8307</v>
      </c>
      <c r="E7301" s="9" t="s">
        <v>8307</v>
      </c>
      <c r="F7301" s="5" t="s">
        <v>4</v>
      </c>
      <c r="G7301" s="5" t="s">
        <v>1133</v>
      </c>
      <c r="H7301" s="5" t="s">
        <v>1135</v>
      </c>
      <c r="I7301" s="4" t="s">
        <v>1136</v>
      </c>
      <c r="J7301" s="5" t="s">
        <v>4</v>
      </c>
      <c r="K7301" s="5" t="s">
        <v>4</v>
      </c>
      <c r="L7301" s="5" t="s">
        <v>4</v>
      </c>
      <c r="M7301" s="5" t="s">
        <v>5</v>
      </c>
      <c r="N7301" s="5" t="s">
        <v>8309</v>
      </c>
      <c r="O7301" s="18">
        <v>44558</v>
      </c>
      <c r="P7301" s="5" t="s">
        <v>7</v>
      </c>
      <c r="Q7301" s="19">
        <v>18492.91</v>
      </c>
      <c r="R7301" s="19">
        <v>0</v>
      </c>
      <c r="S7301" s="19">
        <v>18492.91</v>
      </c>
      <c r="T7301" s="19">
        <v>0</v>
      </c>
    </row>
    <row r="7302" spans="1:20" outlineLevel="3" x14ac:dyDescent="0.35">
      <c r="H7302" s="1" t="s">
        <v>11125</v>
      </c>
      <c r="O7302" s="18"/>
      <c r="Q7302" s="19">
        <f>SUBTOTAL(9,Q7300:Q7301)</f>
        <v>32419.9</v>
      </c>
      <c r="R7302" s="19">
        <f>SUBTOTAL(9,R7300:R7301)</f>
        <v>0</v>
      </c>
      <c r="S7302" s="19">
        <f>SUBTOTAL(9,S7300:S7301)</f>
        <v>32419.9</v>
      </c>
      <c r="T7302" s="19">
        <f>SUBTOTAL(9,T7300:T7301)</f>
        <v>0</v>
      </c>
    </row>
    <row r="7303" spans="1:20" outlineLevel="2" x14ac:dyDescent="0.35">
      <c r="C7303" s="11" t="s">
        <v>10681</v>
      </c>
      <c r="O7303" s="18"/>
      <c r="Q7303" s="19">
        <f>SUBTOTAL(9,Q7300:Q7301)</f>
        <v>32419.9</v>
      </c>
      <c r="R7303" s="19">
        <f>SUBTOTAL(9,R7300:R7301)</f>
        <v>0</v>
      </c>
      <c r="S7303" s="19">
        <f>SUBTOTAL(9,S7300:S7301)</f>
        <v>32419.9</v>
      </c>
      <c r="T7303" s="19">
        <f>SUBTOTAL(9,T7300:T7301)</f>
        <v>0</v>
      </c>
    </row>
    <row r="7304" spans="1:20" outlineLevel="4" x14ac:dyDescent="0.35">
      <c r="A7304" s="9" t="s">
        <v>1129</v>
      </c>
      <c r="B7304" s="9" t="s">
        <v>1130</v>
      </c>
      <c r="C7304" s="12" t="s">
        <v>8310</v>
      </c>
      <c r="D7304" s="5" t="s">
        <v>8311</v>
      </c>
      <c r="E7304" s="9" t="s">
        <v>8311</v>
      </c>
      <c r="F7304" s="5" t="s">
        <v>4</v>
      </c>
      <c r="G7304" s="5" t="s">
        <v>1133</v>
      </c>
      <c r="H7304" s="5" t="s">
        <v>1135</v>
      </c>
      <c r="I7304" s="4" t="s">
        <v>1136</v>
      </c>
      <c r="J7304" s="5" t="s">
        <v>4</v>
      </c>
      <c r="K7304" s="5" t="s">
        <v>4</v>
      </c>
      <c r="L7304" s="5" t="s">
        <v>4</v>
      </c>
      <c r="M7304" s="5" t="s">
        <v>5</v>
      </c>
      <c r="N7304" s="5" t="s">
        <v>8312</v>
      </c>
      <c r="O7304" s="18">
        <v>44467</v>
      </c>
      <c r="P7304" s="5" t="s">
        <v>7</v>
      </c>
      <c r="Q7304" s="19">
        <v>10836.33</v>
      </c>
      <c r="R7304" s="19">
        <v>0</v>
      </c>
      <c r="S7304" s="19">
        <v>10836.33</v>
      </c>
      <c r="T7304" s="19">
        <v>0</v>
      </c>
    </row>
    <row r="7305" spans="1:20" outlineLevel="4" x14ac:dyDescent="0.35">
      <c r="A7305" s="9" t="s">
        <v>1129</v>
      </c>
      <c r="B7305" s="9" t="s">
        <v>1130</v>
      </c>
      <c r="C7305" s="12" t="s">
        <v>8310</v>
      </c>
      <c r="D7305" s="5" t="s">
        <v>8311</v>
      </c>
      <c r="E7305" s="9" t="s">
        <v>8311</v>
      </c>
      <c r="F7305" s="5" t="s">
        <v>4</v>
      </c>
      <c r="G7305" s="5" t="s">
        <v>1133</v>
      </c>
      <c r="H7305" s="5" t="s">
        <v>1135</v>
      </c>
      <c r="I7305" s="4" t="s">
        <v>1136</v>
      </c>
      <c r="J7305" s="5" t="s">
        <v>4</v>
      </c>
      <c r="K7305" s="5" t="s">
        <v>4</v>
      </c>
      <c r="L7305" s="5" t="s">
        <v>4</v>
      </c>
      <c r="M7305" s="5" t="s">
        <v>5</v>
      </c>
      <c r="N7305" s="5" t="s">
        <v>8313</v>
      </c>
      <c r="O7305" s="18">
        <v>44558</v>
      </c>
      <c r="P7305" s="5" t="s">
        <v>7</v>
      </c>
      <c r="Q7305" s="19">
        <v>14870.49</v>
      </c>
      <c r="R7305" s="19">
        <v>0</v>
      </c>
      <c r="S7305" s="19">
        <v>14870.49</v>
      </c>
      <c r="T7305" s="19">
        <v>0</v>
      </c>
    </row>
    <row r="7306" spans="1:20" outlineLevel="3" x14ac:dyDescent="0.35">
      <c r="H7306" s="1" t="s">
        <v>11125</v>
      </c>
      <c r="O7306" s="18"/>
      <c r="Q7306" s="19">
        <f>SUBTOTAL(9,Q7304:Q7305)</f>
        <v>25706.82</v>
      </c>
      <c r="R7306" s="19">
        <f>SUBTOTAL(9,R7304:R7305)</f>
        <v>0</v>
      </c>
      <c r="S7306" s="19">
        <f>SUBTOTAL(9,S7304:S7305)</f>
        <v>25706.82</v>
      </c>
      <c r="T7306" s="19">
        <f>SUBTOTAL(9,T7304:T7305)</f>
        <v>0</v>
      </c>
    </row>
    <row r="7307" spans="1:20" outlineLevel="2" x14ac:dyDescent="0.35">
      <c r="C7307" s="11" t="s">
        <v>10682</v>
      </c>
      <c r="O7307" s="18"/>
      <c r="Q7307" s="19">
        <f>SUBTOTAL(9,Q7304:Q7305)</f>
        <v>25706.82</v>
      </c>
      <c r="R7307" s="19">
        <f>SUBTOTAL(9,R7304:R7305)</f>
        <v>0</v>
      </c>
      <c r="S7307" s="19">
        <f>SUBTOTAL(9,S7304:S7305)</f>
        <v>25706.82</v>
      </c>
      <c r="T7307" s="19">
        <f>SUBTOTAL(9,T7304:T7305)</f>
        <v>0</v>
      </c>
    </row>
    <row r="7308" spans="1:20" outlineLevel="4" x14ac:dyDescent="0.35">
      <c r="A7308" s="9" t="s">
        <v>1129</v>
      </c>
      <c r="B7308" s="9" t="s">
        <v>1130</v>
      </c>
      <c r="C7308" s="12" t="s">
        <v>8314</v>
      </c>
      <c r="D7308" s="5" t="s">
        <v>8315</v>
      </c>
      <c r="E7308" s="9" t="s">
        <v>8315</v>
      </c>
      <c r="F7308" s="5" t="s">
        <v>4</v>
      </c>
      <c r="G7308" s="5" t="s">
        <v>1133</v>
      </c>
      <c r="H7308" s="5" t="s">
        <v>1135</v>
      </c>
      <c r="I7308" s="4" t="s">
        <v>1136</v>
      </c>
      <c r="J7308" s="5" t="s">
        <v>4</v>
      </c>
      <c r="K7308" s="5" t="s">
        <v>4</v>
      </c>
      <c r="L7308" s="5" t="s">
        <v>4</v>
      </c>
      <c r="M7308" s="5" t="s">
        <v>5</v>
      </c>
      <c r="N7308" s="5" t="s">
        <v>8316</v>
      </c>
      <c r="O7308" s="18">
        <v>44467</v>
      </c>
      <c r="P7308" s="5" t="s">
        <v>7</v>
      </c>
      <c r="Q7308" s="19">
        <v>1602.86</v>
      </c>
      <c r="R7308" s="19">
        <v>0</v>
      </c>
      <c r="S7308" s="19">
        <v>1602.86</v>
      </c>
      <c r="T7308" s="19">
        <v>0</v>
      </c>
    </row>
    <row r="7309" spans="1:20" outlineLevel="4" x14ac:dyDescent="0.35">
      <c r="A7309" s="9" t="s">
        <v>1129</v>
      </c>
      <c r="B7309" s="9" t="s">
        <v>1130</v>
      </c>
      <c r="C7309" s="12" t="s">
        <v>8314</v>
      </c>
      <c r="D7309" s="5" t="s">
        <v>8315</v>
      </c>
      <c r="E7309" s="9" t="s">
        <v>8315</v>
      </c>
      <c r="F7309" s="5" t="s">
        <v>4</v>
      </c>
      <c r="G7309" s="5" t="s">
        <v>1133</v>
      </c>
      <c r="H7309" s="5" t="s">
        <v>1135</v>
      </c>
      <c r="I7309" s="4" t="s">
        <v>1136</v>
      </c>
      <c r="J7309" s="5" t="s">
        <v>4</v>
      </c>
      <c r="K7309" s="5" t="s">
        <v>4</v>
      </c>
      <c r="L7309" s="5" t="s">
        <v>4</v>
      </c>
      <c r="M7309" s="5" t="s">
        <v>5</v>
      </c>
      <c r="N7309" s="5" t="s">
        <v>8317</v>
      </c>
      <c r="O7309" s="18">
        <v>44558</v>
      </c>
      <c r="P7309" s="5" t="s">
        <v>7</v>
      </c>
      <c r="Q7309" s="19">
        <v>2127.29</v>
      </c>
      <c r="R7309" s="19">
        <v>0</v>
      </c>
      <c r="S7309" s="19">
        <v>2127.29</v>
      </c>
      <c r="T7309" s="19">
        <v>0</v>
      </c>
    </row>
    <row r="7310" spans="1:20" outlineLevel="3" x14ac:dyDescent="0.35">
      <c r="H7310" s="1" t="s">
        <v>11125</v>
      </c>
      <c r="O7310" s="18"/>
      <c r="Q7310" s="19">
        <f>SUBTOTAL(9,Q7308:Q7309)</f>
        <v>3730.1499999999996</v>
      </c>
      <c r="R7310" s="19">
        <f>SUBTOTAL(9,R7308:R7309)</f>
        <v>0</v>
      </c>
      <c r="S7310" s="19">
        <f>SUBTOTAL(9,S7308:S7309)</f>
        <v>3730.1499999999996</v>
      </c>
      <c r="T7310" s="19">
        <f>SUBTOTAL(9,T7308:T7309)</f>
        <v>0</v>
      </c>
    </row>
    <row r="7311" spans="1:20" outlineLevel="2" x14ac:dyDescent="0.35">
      <c r="C7311" s="11" t="s">
        <v>10683</v>
      </c>
      <c r="O7311" s="18"/>
      <c r="Q7311" s="19">
        <f>SUBTOTAL(9,Q7308:Q7309)</f>
        <v>3730.1499999999996</v>
      </c>
      <c r="R7311" s="19">
        <f>SUBTOTAL(9,R7308:R7309)</f>
        <v>0</v>
      </c>
      <c r="S7311" s="19">
        <f>SUBTOTAL(9,S7308:S7309)</f>
        <v>3730.1499999999996</v>
      </c>
      <c r="T7311" s="19">
        <f>SUBTOTAL(9,T7308:T7309)</f>
        <v>0</v>
      </c>
    </row>
    <row r="7312" spans="1:20" outlineLevel="4" x14ac:dyDescent="0.35">
      <c r="A7312" s="9" t="s">
        <v>1129</v>
      </c>
      <c r="B7312" s="9" t="s">
        <v>1130</v>
      </c>
      <c r="C7312" s="12" t="s">
        <v>8318</v>
      </c>
      <c r="D7312" s="5" t="s">
        <v>8319</v>
      </c>
      <c r="E7312" s="9" t="s">
        <v>8319</v>
      </c>
      <c r="F7312" s="5" t="s">
        <v>4</v>
      </c>
      <c r="G7312" s="5" t="s">
        <v>1133</v>
      </c>
      <c r="H7312" s="5" t="s">
        <v>1135</v>
      </c>
      <c r="I7312" s="4" t="s">
        <v>1136</v>
      </c>
      <c r="J7312" s="5" t="s">
        <v>4</v>
      </c>
      <c r="K7312" s="5" t="s">
        <v>4</v>
      </c>
      <c r="L7312" s="5" t="s">
        <v>4</v>
      </c>
      <c r="M7312" s="5" t="s">
        <v>5</v>
      </c>
      <c r="N7312" s="5" t="s">
        <v>8320</v>
      </c>
      <c r="O7312" s="18">
        <v>44467</v>
      </c>
      <c r="P7312" s="5" t="s">
        <v>7</v>
      </c>
      <c r="Q7312" s="19">
        <v>1338.3</v>
      </c>
      <c r="R7312" s="19">
        <v>0</v>
      </c>
      <c r="S7312" s="19">
        <v>1338.3</v>
      </c>
      <c r="T7312" s="19">
        <v>0</v>
      </c>
    </row>
    <row r="7313" spans="1:20" outlineLevel="4" x14ac:dyDescent="0.35">
      <c r="A7313" s="9" t="s">
        <v>1129</v>
      </c>
      <c r="B7313" s="9" t="s">
        <v>1130</v>
      </c>
      <c r="C7313" s="12" t="s">
        <v>8318</v>
      </c>
      <c r="D7313" s="5" t="s">
        <v>8319</v>
      </c>
      <c r="E7313" s="9" t="s">
        <v>8319</v>
      </c>
      <c r="F7313" s="5" t="s">
        <v>4</v>
      </c>
      <c r="G7313" s="5" t="s">
        <v>1133</v>
      </c>
      <c r="H7313" s="5" t="s">
        <v>1135</v>
      </c>
      <c r="I7313" s="4" t="s">
        <v>1136</v>
      </c>
      <c r="J7313" s="5" t="s">
        <v>4</v>
      </c>
      <c r="K7313" s="5" t="s">
        <v>4</v>
      </c>
      <c r="L7313" s="5" t="s">
        <v>4</v>
      </c>
      <c r="M7313" s="5" t="s">
        <v>5</v>
      </c>
      <c r="N7313" s="5" t="s">
        <v>8321</v>
      </c>
      <c r="O7313" s="18">
        <v>44558</v>
      </c>
      <c r="P7313" s="5" t="s">
        <v>7</v>
      </c>
      <c r="Q7313" s="19">
        <v>1806.39</v>
      </c>
      <c r="R7313" s="19">
        <v>0</v>
      </c>
      <c r="S7313" s="19">
        <v>1806.39</v>
      </c>
      <c r="T7313" s="19">
        <v>0</v>
      </c>
    </row>
    <row r="7314" spans="1:20" outlineLevel="3" x14ac:dyDescent="0.35">
      <c r="H7314" s="1" t="s">
        <v>11125</v>
      </c>
      <c r="O7314" s="18"/>
      <c r="Q7314" s="19">
        <f>SUBTOTAL(9,Q7312:Q7313)</f>
        <v>3144.69</v>
      </c>
      <c r="R7314" s="19">
        <f>SUBTOTAL(9,R7312:R7313)</f>
        <v>0</v>
      </c>
      <c r="S7314" s="19">
        <f>SUBTOTAL(9,S7312:S7313)</f>
        <v>3144.69</v>
      </c>
      <c r="T7314" s="19">
        <f>SUBTOTAL(9,T7312:T7313)</f>
        <v>0</v>
      </c>
    </row>
    <row r="7315" spans="1:20" outlineLevel="2" x14ac:dyDescent="0.35">
      <c r="C7315" s="11" t="s">
        <v>10684</v>
      </c>
      <c r="O7315" s="18"/>
      <c r="Q7315" s="19">
        <f>SUBTOTAL(9,Q7312:Q7313)</f>
        <v>3144.69</v>
      </c>
      <c r="R7315" s="19">
        <f>SUBTOTAL(9,R7312:R7313)</f>
        <v>0</v>
      </c>
      <c r="S7315" s="19">
        <f>SUBTOTAL(9,S7312:S7313)</f>
        <v>3144.69</v>
      </c>
      <c r="T7315" s="19">
        <f>SUBTOTAL(9,T7312:T7313)</f>
        <v>0</v>
      </c>
    </row>
    <row r="7316" spans="1:20" outlineLevel="4" x14ac:dyDescent="0.35">
      <c r="A7316" s="9" t="s">
        <v>1129</v>
      </c>
      <c r="B7316" s="9" t="s">
        <v>1130</v>
      </c>
      <c r="C7316" s="12" t="s">
        <v>8322</v>
      </c>
      <c r="D7316" s="5" t="s">
        <v>8323</v>
      </c>
      <c r="E7316" s="9" t="s">
        <v>8323</v>
      </c>
      <c r="F7316" s="5" t="s">
        <v>4</v>
      </c>
      <c r="G7316" s="5" t="s">
        <v>1133</v>
      </c>
      <c r="H7316" s="5" t="s">
        <v>1135</v>
      </c>
      <c r="I7316" s="4" t="s">
        <v>1136</v>
      </c>
      <c r="J7316" s="5" t="s">
        <v>4</v>
      </c>
      <c r="K7316" s="5" t="s">
        <v>4</v>
      </c>
      <c r="L7316" s="5" t="s">
        <v>4</v>
      </c>
      <c r="M7316" s="5" t="s">
        <v>5</v>
      </c>
      <c r="N7316" s="5" t="s">
        <v>8324</v>
      </c>
      <c r="O7316" s="18">
        <v>44467</v>
      </c>
      <c r="P7316" s="5" t="s">
        <v>7</v>
      </c>
      <c r="Q7316" s="19">
        <v>2346.2600000000002</v>
      </c>
      <c r="R7316" s="19">
        <v>0</v>
      </c>
      <c r="S7316" s="19">
        <v>2346.2600000000002</v>
      </c>
      <c r="T7316" s="19">
        <v>0</v>
      </c>
    </row>
    <row r="7317" spans="1:20" outlineLevel="4" x14ac:dyDescent="0.35">
      <c r="A7317" s="9" t="s">
        <v>1129</v>
      </c>
      <c r="B7317" s="9" t="s">
        <v>1130</v>
      </c>
      <c r="C7317" s="12" t="s">
        <v>8322</v>
      </c>
      <c r="D7317" s="5" t="s">
        <v>8323</v>
      </c>
      <c r="E7317" s="9" t="s">
        <v>8323</v>
      </c>
      <c r="F7317" s="5" t="s">
        <v>4</v>
      </c>
      <c r="G7317" s="5" t="s">
        <v>1133</v>
      </c>
      <c r="H7317" s="5" t="s">
        <v>1135</v>
      </c>
      <c r="I7317" s="4" t="s">
        <v>1136</v>
      </c>
      <c r="J7317" s="5" t="s">
        <v>4</v>
      </c>
      <c r="K7317" s="5" t="s">
        <v>4</v>
      </c>
      <c r="L7317" s="5" t="s">
        <v>4</v>
      </c>
      <c r="M7317" s="5" t="s">
        <v>5</v>
      </c>
      <c r="N7317" s="5" t="s">
        <v>8325</v>
      </c>
      <c r="O7317" s="18">
        <v>44558</v>
      </c>
      <c r="P7317" s="5" t="s">
        <v>7</v>
      </c>
      <c r="Q7317" s="19">
        <v>3128.47</v>
      </c>
      <c r="R7317" s="19">
        <v>0</v>
      </c>
      <c r="S7317" s="19">
        <v>3128.47</v>
      </c>
      <c r="T7317" s="19">
        <v>0</v>
      </c>
    </row>
    <row r="7318" spans="1:20" outlineLevel="3" x14ac:dyDescent="0.35">
      <c r="H7318" s="1" t="s">
        <v>11125</v>
      </c>
      <c r="O7318" s="18"/>
      <c r="Q7318" s="19">
        <f>SUBTOTAL(9,Q7316:Q7317)</f>
        <v>5474.73</v>
      </c>
      <c r="R7318" s="19">
        <f>SUBTOTAL(9,R7316:R7317)</f>
        <v>0</v>
      </c>
      <c r="S7318" s="19">
        <f>SUBTOTAL(9,S7316:S7317)</f>
        <v>5474.73</v>
      </c>
      <c r="T7318" s="19">
        <f>SUBTOTAL(9,T7316:T7317)</f>
        <v>0</v>
      </c>
    </row>
    <row r="7319" spans="1:20" outlineLevel="2" x14ac:dyDescent="0.35">
      <c r="C7319" s="11" t="s">
        <v>10685</v>
      </c>
      <c r="O7319" s="18"/>
      <c r="Q7319" s="19">
        <f>SUBTOTAL(9,Q7316:Q7317)</f>
        <v>5474.73</v>
      </c>
      <c r="R7319" s="19">
        <f>SUBTOTAL(9,R7316:R7317)</f>
        <v>0</v>
      </c>
      <c r="S7319" s="19">
        <f>SUBTOTAL(9,S7316:S7317)</f>
        <v>5474.73</v>
      </c>
      <c r="T7319" s="19">
        <f>SUBTOTAL(9,T7316:T7317)</f>
        <v>0</v>
      </c>
    </row>
    <row r="7320" spans="1:20" outlineLevel="4" x14ac:dyDescent="0.35">
      <c r="A7320" s="9" t="s">
        <v>1129</v>
      </c>
      <c r="B7320" s="9" t="s">
        <v>1130</v>
      </c>
      <c r="C7320" s="12" t="s">
        <v>8326</v>
      </c>
      <c r="D7320" s="5" t="s">
        <v>8327</v>
      </c>
      <c r="E7320" s="9" t="s">
        <v>8327</v>
      </c>
      <c r="F7320" s="5" t="s">
        <v>4</v>
      </c>
      <c r="G7320" s="5" t="s">
        <v>1133</v>
      </c>
      <c r="H7320" s="5" t="s">
        <v>1135</v>
      </c>
      <c r="I7320" s="4" t="s">
        <v>1136</v>
      </c>
      <c r="J7320" s="5" t="s">
        <v>4</v>
      </c>
      <c r="K7320" s="5" t="s">
        <v>4</v>
      </c>
      <c r="L7320" s="5" t="s">
        <v>4</v>
      </c>
      <c r="M7320" s="5" t="s">
        <v>5</v>
      </c>
      <c r="N7320" s="5" t="s">
        <v>8328</v>
      </c>
      <c r="O7320" s="18">
        <v>44467</v>
      </c>
      <c r="P7320" s="5" t="s">
        <v>7</v>
      </c>
      <c r="Q7320" s="19">
        <v>6178.1</v>
      </c>
      <c r="R7320" s="19">
        <v>0</v>
      </c>
      <c r="S7320" s="19">
        <v>6178.1</v>
      </c>
      <c r="T7320" s="19">
        <v>0</v>
      </c>
    </row>
    <row r="7321" spans="1:20" outlineLevel="4" x14ac:dyDescent="0.35">
      <c r="A7321" s="9" t="s">
        <v>1129</v>
      </c>
      <c r="B7321" s="9" t="s">
        <v>1130</v>
      </c>
      <c r="C7321" s="12" t="s">
        <v>8326</v>
      </c>
      <c r="D7321" s="5" t="s">
        <v>8327</v>
      </c>
      <c r="E7321" s="9" t="s">
        <v>8327</v>
      </c>
      <c r="F7321" s="5" t="s">
        <v>4</v>
      </c>
      <c r="G7321" s="5" t="s">
        <v>1133</v>
      </c>
      <c r="H7321" s="5" t="s">
        <v>1135</v>
      </c>
      <c r="I7321" s="4" t="s">
        <v>1136</v>
      </c>
      <c r="J7321" s="5" t="s">
        <v>4</v>
      </c>
      <c r="K7321" s="5" t="s">
        <v>4</v>
      </c>
      <c r="L7321" s="5" t="s">
        <v>4</v>
      </c>
      <c r="M7321" s="5" t="s">
        <v>5</v>
      </c>
      <c r="N7321" s="5" t="s">
        <v>8329</v>
      </c>
      <c r="O7321" s="18">
        <v>44558</v>
      </c>
      <c r="P7321" s="5" t="s">
        <v>7</v>
      </c>
      <c r="Q7321" s="19">
        <v>8390.9500000000007</v>
      </c>
      <c r="R7321" s="19">
        <v>0</v>
      </c>
      <c r="S7321" s="19">
        <v>8390.9500000000007</v>
      </c>
      <c r="T7321" s="19">
        <v>0</v>
      </c>
    </row>
    <row r="7322" spans="1:20" outlineLevel="3" x14ac:dyDescent="0.35">
      <c r="H7322" s="1" t="s">
        <v>11125</v>
      </c>
      <c r="O7322" s="18"/>
      <c r="Q7322" s="19">
        <f>SUBTOTAL(9,Q7320:Q7321)</f>
        <v>14569.050000000001</v>
      </c>
      <c r="R7322" s="19">
        <f>SUBTOTAL(9,R7320:R7321)</f>
        <v>0</v>
      </c>
      <c r="S7322" s="19">
        <f>SUBTOTAL(9,S7320:S7321)</f>
        <v>14569.050000000001</v>
      </c>
      <c r="T7322" s="19">
        <f>SUBTOTAL(9,T7320:T7321)</f>
        <v>0</v>
      </c>
    </row>
    <row r="7323" spans="1:20" outlineLevel="2" x14ac:dyDescent="0.35">
      <c r="C7323" s="11" t="s">
        <v>10686</v>
      </c>
      <c r="O7323" s="18"/>
      <c r="Q7323" s="19">
        <f>SUBTOTAL(9,Q7320:Q7321)</f>
        <v>14569.050000000001</v>
      </c>
      <c r="R7323" s="19">
        <f>SUBTOTAL(9,R7320:R7321)</f>
        <v>0</v>
      </c>
      <c r="S7323" s="19">
        <f>SUBTOTAL(9,S7320:S7321)</f>
        <v>14569.050000000001</v>
      </c>
      <c r="T7323" s="19">
        <f>SUBTOTAL(9,T7320:T7321)</f>
        <v>0</v>
      </c>
    </row>
    <row r="7324" spans="1:20" outlineLevel="4" x14ac:dyDescent="0.35">
      <c r="A7324" s="9" t="s">
        <v>1129</v>
      </c>
      <c r="B7324" s="9" t="s">
        <v>1130</v>
      </c>
      <c r="C7324" s="12" t="s">
        <v>8330</v>
      </c>
      <c r="D7324" s="5" t="s">
        <v>8331</v>
      </c>
      <c r="E7324" s="9" t="s">
        <v>8331</v>
      </c>
      <c r="F7324" s="5" t="s">
        <v>4</v>
      </c>
      <c r="G7324" s="5" t="s">
        <v>1133</v>
      </c>
      <c r="H7324" s="5" t="s">
        <v>1135</v>
      </c>
      <c r="I7324" s="4" t="s">
        <v>1136</v>
      </c>
      <c r="J7324" s="5" t="s">
        <v>4</v>
      </c>
      <c r="K7324" s="5" t="s">
        <v>4</v>
      </c>
      <c r="L7324" s="5" t="s">
        <v>4</v>
      </c>
      <c r="M7324" s="5" t="s">
        <v>5</v>
      </c>
      <c r="N7324" s="5" t="s">
        <v>8332</v>
      </c>
      <c r="O7324" s="18">
        <v>44467</v>
      </c>
      <c r="P7324" s="5" t="s">
        <v>7</v>
      </c>
      <c r="Q7324" s="19">
        <v>2754.68</v>
      </c>
      <c r="R7324" s="19">
        <v>0</v>
      </c>
      <c r="S7324" s="19">
        <v>2754.68</v>
      </c>
      <c r="T7324" s="19">
        <v>0</v>
      </c>
    </row>
    <row r="7325" spans="1:20" outlineLevel="4" x14ac:dyDescent="0.35">
      <c r="A7325" s="9" t="s">
        <v>1129</v>
      </c>
      <c r="B7325" s="9" t="s">
        <v>1130</v>
      </c>
      <c r="C7325" s="12" t="s">
        <v>8330</v>
      </c>
      <c r="D7325" s="5" t="s">
        <v>8331</v>
      </c>
      <c r="E7325" s="9" t="s">
        <v>8331</v>
      </c>
      <c r="F7325" s="5" t="s">
        <v>4</v>
      </c>
      <c r="G7325" s="5" t="s">
        <v>1133</v>
      </c>
      <c r="H7325" s="5" t="s">
        <v>1135</v>
      </c>
      <c r="I7325" s="4" t="s">
        <v>1136</v>
      </c>
      <c r="J7325" s="5" t="s">
        <v>4</v>
      </c>
      <c r="K7325" s="5" t="s">
        <v>4</v>
      </c>
      <c r="L7325" s="5" t="s">
        <v>4</v>
      </c>
      <c r="M7325" s="5" t="s">
        <v>5</v>
      </c>
      <c r="N7325" s="5" t="s">
        <v>8333</v>
      </c>
      <c r="O7325" s="18">
        <v>44558</v>
      </c>
      <c r="P7325" s="5" t="s">
        <v>7</v>
      </c>
      <c r="Q7325" s="19">
        <v>3547.2</v>
      </c>
      <c r="R7325" s="19">
        <v>0</v>
      </c>
      <c r="S7325" s="19">
        <v>3547.2</v>
      </c>
      <c r="T7325" s="19">
        <v>0</v>
      </c>
    </row>
    <row r="7326" spans="1:20" outlineLevel="3" x14ac:dyDescent="0.35">
      <c r="H7326" s="1" t="s">
        <v>11125</v>
      </c>
      <c r="O7326" s="18"/>
      <c r="Q7326" s="19">
        <f>SUBTOTAL(9,Q7324:Q7325)</f>
        <v>6301.8799999999992</v>
      </c>
      <c r="R7326" s="19">
        <f>SUBTOTAL(9,R7324:R7325)</f>
        <v>0</v>
      </c>
      <c r="S7326" s="19">
        <f>SUBTOTAL(9,S7324:S7325)</f>
        <v>6301.8799999999992</v>
      </c>
      <c r="T7326" s="19">
        <f>SUBTOTAL(9,T7324:T7325)</f>
        <v>0</v>
      </c>
    </row>
    <row r="7327" spans="1:20" outlineLevel="2" x14ac:dyDescent="0.35">
      <c r="C7327" s="11" t="s">
        <v>10687</v>
      </c>
      <c r="O7327" s="18"/>
      <c r="Q7327" s="19">
        <f>SUBTOTAL(9,Q7324:Q7325)</f>
        <v>6301.8799999999992</v>
      </c>
      <c r="R7327" s="19">
        <f>SUBTOTAL(9,R7324:R7325)</f>
        <v>0</v>
      </c>
      <c r="S7327" s="19">
        <f>SUBTOTAL(9,S7324:S7325)</f>
        <v>6301.8799999999992</v>
      </c>
      <c r="T7327" s="19">
        <f>SUBTOTAL(9,T7324:T7325)</f>
        <v>0</v>
      </c>
    </row>
    <row r="7328" spans="1:20" outlineLevel="4" x14ac:dyDescent="0.35">
      <c r="A7328" s="9" t="s">
        <v>1129</v>
      </c>
      <c r="B7328" s="9" t="s">
        <v>1130</v>
      </c>
      <c r="C7328" s="12" t="s">
        <v>8334</v>
      </c>
      <c r="D7328" s="5" t="s">
        <v>8335</v>
      </c>
      <c r="E7328" s="9" t="s">
        <v>8335</v>
      </c>
      <c r="F7328" s="5" t="s">
        <v>4</v>
      </c>
      <c r="G7328" s="5" t="s">
        <v>1133</v>
      </c>
      <c r="H7328" s="5" t="s">
        <v>1135</v>
      </c>
      <c r="I7328" s="4" t="s">
        <v>1136</v>
      </c>
      <c r="J7328" s="5" t="s">
        <v>4</v>
      </c>
      <c r="K7328" s="5" t="s">
        <v>4</v>
      </c>
      <c r="L7328" s="5" t="s">
        <v>4</v>
      </c>
      <c r="M7328" s="5" t="s">
        <v>5</v>
      </c>
      <c r="N7328" s="5" t="s">
        <v>8336</v>
      </c>
      <c r="O7328" s="18">
        <v>44467</v>
      </c>
      <c r="P7328" s="5" t="s">
        <v>7</v>
      </c>
      <c r="Q7328" s="19">
        <v>13039.4</v>
      </c>
      <c r="R7328" s="19">
        <v>0</v>
      </c>
      <c r="S7328" s="19">
        <v>13039.4</v>
      </c>
      <c r="T7328" s="19">
        <v>0</v>
      </c>
    </row>
    <row r="7329" spans="1:20" outlineLevel="4" x14ac:dyDescent="0.35">
      <c r="A7329" s="9" t="s">
        <v>1129</v>
      </c>
      <c r="B7329" s="9" t="s">
        <v>1130</v>
      </c>
      <c r="C7329" s="12" t="s">
        <v>8334</v>
      </c>
      <c r="D7329" s="5" t="s">
        <v>8335</v>
      </c>
      <c r="E7329" s="9" t="s">
        <v>8335</v>
      </c>
      <c r="F7329" s="5" t="s">
        <v>4</v>
      </c>
      <c r="G7329" s="5" t="s">
        <v>1133</v>
      </c>
      <c r="H7329" s="5" t="s">
        <v>1135</v>
      </c>
      <c r="I7329" s="4" t="s">
        <v>1136</v>
      </c>
      <c r="J7329" s="5" t="s">
        <v>4</v>
      </c>
      <c r="K7329" s="5" t="s">
        <v>4</v>
      </c>
      <c r="L7329" s="5" t="s">
        <v>4</v>
      </c>
      <c r="M7329" s="5" t="s">
        <v>5</v>
      </c>
      <c r="N7329" s="5" t="s">
        <v>8337</v>
      </c>
      <c r="O7329" s="18">
        <v>44558</v>
      </c>
      <c r="P7329" s="5" t="s">
        <v>7</v>
      </c>
      <c r="Q7329" s="19">
        <v>17595.02</v>
      </c>
      <c r="R7329" s="19">
        <v>0</v>
      </c>
      <c r="S7329" s="19">
        <v>17595.02</v>
      </c>
      <c r="T7329" s="19">
        <v>0</v>
      </c>
    </row>
    <row r="7330" spans="1:20" outlineLevel="3" x14ac:dyDescent="0.35">
      <c r="H7330" s="1" t="s">
        <v>11125</v>
      </c>
      <c r="O7330" s="18"/>
      <c r="Q7330" s="19">
        <f>SUBTOTAL(9,Q7328:Q7329)</f>
        <v>30634.42</v>
      </c>
      <c r="R7330" s="19">
        <f>SUBTOTAL(9,R7328:R7329)</f>
        <v>0</v>
      </c>
      <c r="S7330" s="19">
        <f>SUBTOTAL(9,S7328:S7329)</f>
        <v>30634.42</v>
      </c>
      <c r="T7330" s="19">
        <f>SUBTOTAL(9,T7328:T7329)</f>
        <v>0</v>
      </c>
    </row>
    <row r="7331" spans="1:20" outlineLevel="2" x14ac:dyDescent="0.35">
      <c r="C7331" s="11" t="s">
        <v>10688</v>
      </c>
      <c r="O7331" s="18"/>
      <c r="Q7331" s="19">
        <f>SUBTOTAL(9,Q7328:Q7329)</f>
        <v>30634.42</v>
      </c>
      <c r="R7331" s="19">
        <f>SUBTOTAL(9,R7328:R7329)</f>
        <v>0</v>
      </c>
      <c r="S7331" s="19">
        <f>SUBTOTAL(9,S7328:S7329)</f>
        <v>30634.42</v>
      </c>
      <c r="T7331" s="19">
        <f>SUBTOTAL(9,T7328:T7329)</f>
        <v>0</v>
      </c>
    </row>
    <row r="7332" spans="1:20" outlineLevel="4" x14ac:dyDescent="0.35">
      <c r="A7332" s="9" t="s">
        <v>1129</v>
      </c>
      <c r="B7332" s="9" t="s">
        <v>1130</v>
      </c>
      <c r="C7332" s="12" t="s">
        <v>8338</v>
      </c>
      <c r="D7332" s="5" t="s">
        <v>8339</v>
      </c>
      <c r="E7332" s="9" t="s">
        <v>8339</v>
      </c>
      <c r="F7332" s="5" t="s">
        <v>4</v>
      </c>
      <c r="G7332" s="5" t="s">
        <v>1133</v>
      </c>
      <c r="H7332" s="5" t="s">
        <v>1135</v>
      </c>
      <c r="I7332" s="4" t="s">
        <v>1136</v>
      </c>
      <c r="J7332" s="5" t="s">
        <v>4</v>
      </c>
      <c r="K7332" s="5" t="s">
        <v>4</v>
      </c>
      <c r="L7332" s="5" t="s">
        <v>4</v>
      </c>
      <c r="M7332" s="5" t="s">
        <v>5</v>
      </c>
      <c r="N7332" s="5" t="s">
        <v>8340</v>
      </c>
      <c r="O7332" s="18">
        <v>44467</v>
      </c>
      <c r="P7332" s="5" t="s">
        <v>7</v>
      </c>
      <c r="Q7332" s="19">
        <v>48846.31</v>
      </c>
      <c r="R7332" s="19">
        <v>0</v>
      </c>
      <c r="S7332" s="19">
        <v>48846.31</v>
      </c>
      <c r="T7332" s="19">
        <v>0</v>
      </c>
    </row>
    <row r="7333" spans="1:20" outlineLevel="4" x14ac:dyDescent="0.35">
      <c r="A7333" s="9" t="s">
        <v>1129</v>
      </c>
      <c r="B7333" s="9" t="s">
        <v>1130</v>
      </c>
      <c r="C7333" s="12" t="s">
        <v>8338</v>
      </c>
      <c r="D7333" s="5" t="s">
        <v>8339</v>
      </c>
      <c r="E7333" s="9" t="s">
        <v>8339</v>
      </c>
      <c r="F7333" s="5" t="s">
        <v>4</v>
      </c>
      <c r="G7333" s="5" t="s">
        <v>1133</v>
      </c>
      <c r="H7333" s="5" t="s">
        <v>1135</v>
      </c>
      <c r="I7333" s="4" t="s">
        <v>1136</v>
      </c>
      <c r="J7333" s="5" t="s">
        <v>4</v>
      </c>
      <c r="K7333" s="5" t="s">
        <v>4</v>
      </c>
      <c r="L7333" s="5" t="s">
        <v>4</v>
      </c>
      <c r="M7333" s="5" t="s">
        <v>5</v>
      </c>
      <c r="N7333" s="5" t="s">
        <v>8341</v>
      </c>
      <c r="O7333" s="18">
        <v>44558</v>
      </c>
      <c r="P7333" s="5" t="s">
        <v>7</v>
      </c>
      <c r="Q7333" s="19">
        <v>68306.06</v>
      </c>
      <c r="R7333" s="19">
        <v>0</v>
      </c>
      <c r="S7333" s="19">
        <v>68306.06</v>
      </c>
      <c r="T7333" s="19">
        <v>0</v>
      </c>
    </row>
    <row r="7334" spans="1:20" outlineLevel="3" x14ac:dyDescent="0.35">
      <c r="H7334" s="1" t="s">
        <v>11125</v>
      </c>
      <c r="O7334" s="18"/>
      <c r="Q7334" s="19">
        <f>SUBTOTAL(9,Q7332:Q7333)</f>
        <v>117152.37</v>
      </c>
      <c r="R7334" s="19">
        <f>SUBTOTAL(9,R7332:R7333)</f>
        <v>0</v>
      </c>
      <c r="S7334" s="19">
        <f>SUBTOTAL(9,S7332:S7333)</f>
        <v>117152.37</v>
      </c>
      <c r="T7334" s="19">
        <f>SUBTOTAL(9,T7332:T7333)</f>
        <v>0</v>
      </c>
    </row>
    <row r="7335" spans="1:20" ht="29" outlineLevel="4" x14ac:dyDescent="0.35">
      <c r="A7335" s="9" t="s">
        <v>97</v>
      </c>
      <c r="B7335" s="9" t="s">
        <v>98</v>
      </c>
      <c r="C7335" s="12" t="s">
        <v>8338</v>
      </c>
      <c r="D7335" s="5" t="s">
        <v>8342</v>
      </c>
      <c r="E7335" s="9" t="s">
        <v>8342</v>
      </c>
      <c r="F7335" s="5" t="s">
        <v>12484</v>
      </c>
      <c r="G7335" s="5" t="s">
        <v>4</v>
      </c>
      <c r="H7335" s="5" t="s">
        <v>8345</v>
      </c>
      <c r="I7335" s="4" t="s">
        <v>12722</v>
      </c>
      <c r="J7335" s="5" t="s">
        <v>4</v>
      </c>
      <c r="K7335" s="5" t="s">
        <v>4</v>
      </c>
      <c r="L7335" s="5" t="s">
        <v>4</v>
      </c>
      <c r="M7335" s="5" t="s">
        <v>5</v>
      </c>
      <c r="N7335" s="5" t="s">
        <v>8343</v>
      </c>
      <c r="O7335" s="18">
        <v>44434</v>
      </c>
      <c r="P7335" s="5" t="s">
        <v>8344</v>
      </c>
      <c r="Q7335" s="19">
        <v>27682.9</v>
      </c>
      <c r="R7335" s="19">
        <v>27682.9</v>
      </c>
      <c r="S7335" s="19">
        <v>0</v>
      </c>
      <c r="T7335" s="19">
        <v>0</v>
      </c>
    </row>
    <row r="7336" spans="1:20" outlineLevel="3" x14ac:dyDescent="0.35">
      <c r="H7336" s="1" t="s">
        <v>12133</v>
      </c>
      <c r="O7336" s="18"/>
      <c r="Q7336" s="19">
        <f>SUBTOTAL(9,Q7335:Q7335)</f>
        <v>27682.9</v>
      </c>
      <c r="R7336" s="19">
        <f>SUBTOTAL(9,R7335:R7335)</f>
        <v>27682.9</v>
      </c>
      <c r="S7336" s="19">
        <f>SUBTOTAL(9,S7335:S7335)</f>
        <v>0</v>
      </c>
      <c r="T7336" s="19">
        <f>SUBTOTAL(9,T7335:T7335)</f>
        <v>0</v>
      </c>
    </row>
    <row r="7337" spans="1:20" outlineLevel="2" x14ac:dyDescent="0.35">
      <c r="C7337" s="11" t="s">
        <v>10689</v>
      </c>
      <c r="O7337" s="18"/>
      <c r="Q7337" s="19">
        <f>SUBTOTAL(9,Q7332:Q7335)</f>
        <v>144835.26999999999</v>
      </c>
      <c r="R7337" s="19">
        <f>SUBTOTAL(9,R7332:R7335)</f>
        <v>27682.9</v>
      </c>
      <c r="S7337" s="19">
        <f>SUBTOTAL(9,S7332:S7335)</f>
        <v>117152.37</v>
      </c>
      <c r="T7337" s="19">
        <f>SUBTOTAL(9,T7332:T7335)</f>
        <v>0</v>
      </c>
    </row>
    <row r="7338" spans="1:20" outlineLevel="4" x14ac:dyDescent="0.35">
      <c r="A7338" s="9" t="s">
        <v>1129</v>
      </c>
      <c r="B7338" s="9" t="s">
        <v>1130</v>
      </c>
      <c r="C7338" s="12" t="s">
        <v>8346</v>
      </c>
      <c r="D7338" s="5" t="s">
        <v>8347</v>
      </c>
      <c r="E7338" s="9" t="s">
        <v>8347</v>
      </c>
      <c r="F7338" s="5" t="s">
        <v>4</v>
      </c>
      <c r="G7338" s="5" t="s">
        <v>1133</v>
      </c>
      <c r="H7338" s="5" t="s">
        <v>1135</v>
      </c>
      <c r="I7338" s="4" t="s">
        <v>1136</v>
      </c>
      <c r="J7338" s="5" t="s">
        <v>4</v>
      </c>
      <c r="K7338" s="5" t="s">
        <v>4</v>
      </c>
      <c r="L7338" s="5" t="s">
        <v>4</v>
      </c>
      <c r="M7338" s="5" t="s">
        <v>5</v>
      </c>
      <c r="N7338" s="5" t="s">
        <v>8348</v>
      </c>
      <c r="O7338" s="18">
        <v>44467</v>
      </c>
      <c r="P7338" s="5" t="s">
        <v>7</v>
      </c>
      <c r="Q7338" s="19">
        <v>64563.13</v>
      </c>
      <c r="R7338" s="19">
        <v>0</v>
      </c>
      <c r="S7338" s="19">
        <v>64563.13</v>
      </c>
      <c r="T7338" s="19">
        <v>0</v>
      </c>
    </row>
    <row r="7339" spans="1:20" outlineLevel="4" x14ac:dyDescent="0.35">
      <c r="A7339" s="9" t="s">
        <v>1129</v>
      </c>
      <c r="B7339" s="9" t="s">
        <v>1130</v>
      </c>
      <c r="C7339" s="12" t="s">
        <v>8346</v>
      </c>
      <c r="D7339" s="5" t="s">
        <v>8347</v>
      </c>
      <c r="E7339" s="9" t="s">
        <v>8347</v>
      </c>
      <c r="F7339" s="5" t="s">
        <v>4</v>
      </c>
      <c r="G7339" s="5" t="s">
        <v>1133</v>
      </c>
      <c r="H7339" s="5" t="s">
        <v>1135</v>
      </c>
      <c r="I7339" s="4" t="s">
        <v>1136</v>
      </c>
      <c r="J7339" s="5" t="s">
        <v>4</v>
      </c>
      <c r="K7339" s="5" t="s">
        <v>4</v>
      </c>
      <c r="L7339" s="5" t="s">
        <v>4</v>
      </c>
      <c r="M7339" s="5" t="s">
        <v>5</v>
      </c>
      <c r="N7339" s="5" t="s">
        <v>8349</v>
      </c>
      <c r="O7339" s="18">
        <v>44558</v>
      </c>
      <c r="P7339" s="5" t="s">
        <v>7</v>
      </c>
      <c r="Q7339" s="19">
        <v>91872.320000000007</v>
      </c>
      <c r="R7339" s="19">
        <v>0</v>
      </c>
      <c r="S7339" s="19">
        <v>91872.320000000007</v>
      </c>
      <c r="T7339" s="19">
        <v>0</v>
      </c>
    </row>
    <row r="7340" spans="1:20" outlineLevel="3" x14ac:dyDescent="0.35">
      <c r="H7340" s="1" t="s">
        <v>11125</v>
      </c>
      <c r="O7340" s="18"/>
      <c r="Q7340" s="19">
        <f>SUBTOTAL(9,Q7338:Q7339)</f>
        <v>156435.45000000001</v>
      </c>
      <c r="R7340" s="19">
        <f>SUBTOTAL(9,R7338:R7339)</f>
        <v>0</v>
      </c>
      <c r="S7340" s="19">
        <f>SUBTOTAL(9,S7338:S7339)</f>
        <v>156435.45000000001</v>
      </c>
      <c r="T7340" s="19">
        <f>SUBTOTAL(9,T7338:T7339)</f>
        <v>0</v>
      </c>
    </row>
    <row r="7341" spans="1:20" outlineLevel="2" x14ac:dyDescent="0.35">
      <c r="C7341" s="11" t="s">
        <v>10690</v>
      </c>
      <c r="O7341" s="18"/>
      <c r="Q7341" s="19">
        <f>SUBTOTAL(9,Q7338:Q7339)</f>
        <v>156435.45000000001</v>
      </c>
      <c r="R7341" s="19">
        <f>SUBTOTAL(9,R7338:R7339)</f>
        <v>0</v>
      </c>
      <c r="S7341" s="19">
        <f>SUBTOTAL(9,S7338:S7339)</f>
        <v>156435.45000000001</v>
      </c>
      <c r="T7341" s="19">
        <f>SUBTOTAL(9,T7338:T7339)</f>
        <v>0</v>
      </c>
    </row>
    <row r="7342" spans="1:20" outlineLevel="4" x14ac:dyDescent="0.35">
      <c r="A7342" s="9" t="s">
        <v>1129</v>
      </c>
      <c r="B7342" s="9" t="s">
        <v>1130</v>
      </c>
      <c r="C7342" s="12" t="s">
        <v>8350</v>
      </c>
      <c r="D7342" s="5" t="s">
        <v>8351</v>
      </c>
      <c r="E7342" s="9" t="s">
        <v>8351</v>
      </c>
      <c r="F7342" s="5" t="s">
        <v>4</v>
      </c>
      <c r="G7342" s="5" t="s">
        <v>1133</v>
      </c>
      <c r="H7342" s="5" t="s">
        <v>1135</v>
      </c>
      <c r="I7342" s="4" t="s">
        <v>1136</v>
      </c>
      <c r="J7342" s="5" t="s">
        <v>4</v>
      </c>
      <c r="K7342" s="5" t="s">
        <v>4</v>
      </c>
      <c r="L7342" s="5" t="s">
        <v>4</v>
      </c>
      <c r="M7342" s="5" t="s">
        <v>5</v>
      </c>
      <c r="N7342" s="5" t="s">
        <v>8352</v>
      </c>
      <c r="O7342" s="18">
        <v>44467</v>
      </c>
      <c r="P7342" s="5" t="s">
        <v>7</v>
      </c>
      <c r="Q7342" s="19">
        <v>9141.51</v>
      </c>
      <c r="R7342" s="19">
        <v>0</v>
      </c>
      <c r="S7342" s="19">
        <v>9141.51</v>
      </c>
      <c r="T7342" s="19">
        <v>0</v>
      </c>
    </row>
    <row r="7343" spans="1:20" outlineLevel="4" x14ac:dyDescent="0.35">
      <c r="A7343" s="9" t="s">
        <v>1129</v>
      </c>
      <c r="B7343" s="9" t="s">
        <v>1130</v>
      </c>
      <c r="C7343" s="12" t="s">
        <v>8350</v>
      </c>
      <c r="D7343" s="5" t="s">
        <v>8351</v>
      </c>
      <c r="E7343" s="9" t="s">
        <v>8351</v>
      </c>
      <c r="F7343" s="5" t="s">
        <v>4</v>
      </c>
      <c r="G7343" s="5" t="s">
        <v>1133</v>
      </c>
      <c r="H7343" s="5" t="s">
        <v>1135</v>
      </c>
      <c r="I7343" s="4" t="s">
        <v>1136</v>
      </c>
      <c r="J7343" s="5" t="s">
        <v>4</v>
      </c>
      <c r="K7343" s="5" t="s">
        <v>4</v>
      </c>
      <c r="L7343" s="5" t="s">
        <v>4</v>
      </c>
      <c r="M7343" s="5" t="s">
        <v>5</v>
      </c>
      <c r="N7343" s="5" t="s">
        <v>8353</v>
      </c>
      <c r="O7343" s="18">
        <v>44558</v>
      </c>
      <c r="P7343" s="5" t="s">
        <v>7</v>
      </c>
      <c r="Q7343" s="19">
        <v>12129.96</v>
      </c>
      <c r="R7343" s="19">
        <v>0</v>
      </c>
      <c r="S7343" s="19">
        <v>12129.96</v>
      </c>
      <c r="T7343" s="19">
        <v>0</v>
      </c>
    </row>
    <row r="7344" spans="1:20" outlineLevel="3" x14ac:dyDescent="0.35">
      <c r="H7344" s="1" t="s">
        <v>11125</v>
      </c>
      <c r="O7344" s="18"/>
      <c r="Q7344" s="19">
        <f>SUBTOTAL(9,Q7342:Q7343)</f>
        <v>21271.47</v>
      </c>
      <c r="R7344" s="19">
        <f>SUBTOTAL(9,R7342:R7343)</f>
        <v>0</v>
      </c>
      <c r="S7344" s="19">
        <f>SUBTOTAL(9,S7342:S7343)</f>
        <v>21271.47</v>
      </c>
      <c r="T7344" s="19">
        <f>SUBTOTAL(9,T7342:T7343)</f>
        <v>0</v>
      </c>
    </row>
    <row r="7345" spans="1:20" outlineLevel="2" x14ac:dyDescent="0.35">
      <c r="C7345" s="11" t="s">
        <v>10691</v>
      </c>
      <c r="O7345" s="18"/>
      <c r="Q7345" s="19">
        <f>SUBTOTAL(9,Q7342:Q7343)</f>
        <v>21271.47</v>
      </c>
      <c r="R7345" s="19">
        <f>SUBTOTAL(9,R7342:R7343)</f>
        <v>0</v>
      </c>
      <c r="S7345" s="19">
        <f>SUBTOTAL(9,S7342:S7343)</f>
        <v>21271.47</v>
      </c>
      <c r="T7345" s="19">
        <f>SUBTOTAL(9,T7342:T7343)</f>
        <v>0</v>
      </c>
    </row>
    <row r="7346" spans="1:20" outlineLevel="4" x14ac:dyDescent="0.35">
      <c r="A7346" s="9" t="s">
        <v>1129</v>
      </c>
      <c r="B7346" s="9" t="s">
        <v>1130</v>
      </c>
      <c r="C7346" s="12" t="s">
        <v>8354</v>
      </c>
      <c r="D7346" s="5" t="s">
        <v>8355</v>
      </c>
      <c r="E7346" s="9" t="s">
        <v>8355</v>
      </c>
      <c r="F7346" s="5" t="s">
        <v>4</v>
      </c>
      <c r="G7346" s="5" t="s">
        <v>1133</v>
      </c>
      <c r="H7346" s="5" t="s">
        <v>1135</v>
      </c>
      <c r="I7346" s="4" t="s">
        <v>1136</v>
      </c>
      <c r="J7346" s="5" t="s">
        <v>4</v>
      </c>
      <c r="K7346" s="5" t="s">
        <v>4</v>
      </c>
      <c r="L7346" s="5" t="s">
        <v>4</v>
      </c>
      <c r="M7346" s="5" t="s">
        <v>5</v>
      </c>
      <c r="N7346" s="5" t="s">
        <v>8356</v>
      </c>
      <c r="O7346" s="18">
        <v>44467</v>
      </c>
      <c r="P7346" s="5" t="s">
        <v>7</v>
      </c>
      <c r="Q7346" s="19">
        <v>331673.11</v>
      </c>
      <c r="R7346" s="19">
        <v>0</v>
      </c>
      <c r="S7346" s="19">
        <v>331673.11</v>
      </c>
      <c r="T7346" s="19">
        <v>0</v>
      </c>
    </row>
    <row r="7347" spans="1:20" outlineLevel="4" x14ac:dyDescent="0.35">
      <c r="A7347" s="9" t="s">
        <v>1129</v>
      </c>
      <c r="B7347" s="9" t="s">
        <v>1130</v>
      </c>
      <c r="C7347" s="12" t="s">
        <v>8354</v>
      </c>
      <c r="D7347" s="5" t="s">
        <v>8355</v>
      </c>
      <c r="E7347" s="9" t="s">
        <v>8355</v>
      </c>
      <c r="F7347" s="5" t="s">
        <v>4</v>
      </c>
      <c r="G7347" s="5" t="s">
        <v>1133</v>
      </c>
      <c r="H7347" s="5" t="s">
        <v>1135</v>
      </c>
      <c r="I7347" s="4" t="s">
        <v>1136</v>
      </c>
      <c r="J7347" s="5" t="s">
        <v>4</v>
      </c>
      <c r="K7347" s="5" t="s">
        <v>4</v>
      </c>
      <c r="L7347" s="5" t="s">
        <v>4</v>
      </c>
      <c r="M7347" s="5" t="s">
        <v>5</v>
      </c>
      <c r="N7347" s="5" t="s">
        <v>8357</v>
      </c>
      <c r="O7347" s="18">
        <v>44558</v>
      </c>
      <c r="P7347" s="5" t="s">
        <v>7</v>
      </c>
      <c r="Q7347" s="19">
        <v>453637.54</v>
      </c>
      <c r="R7347" s="19">
        <v>0</v>
      </c>
      <c r="S7347" s="19">
        <v>453637.54</v>
      </c>
      <c r="T7347" s="19">
        <v>0</v>
      </c>
    </row>
    <row r="7348" spans="1:20" outlineLevel="3" x14ac:dyDescent="0.35">
      <c r="H7348" s="1" t="s">
        <v>11125</v>
      </c>
      <c r="O7348" s="18"/>
      <c r="Q7348" s="19">
        <f>SUBTOTAL(9,Q7346:Q7347)</f>
        <v>785310.64999999991</v>
      </c>
      <c r="R7348" s="19">
        <f>SUBTOTAL(9,R7346:R7347)</f>
        <v>0</v>
      </c>
      <c r="S7348" s="19">
        <f>SUBTOTAL(9,S7346:S7347)</f>
        <v>785310.64999999991</v>
      </c>
      <c r="T7348" s="19">
        <f>SUBTOTAL(9,T7346:T7347)</f>
        <v>0</v>
      </c>
    </row>
    <row r="7349" spans="1:20" outlineLevel="2" x14ac:dyDescent="0.35">
      <c r="C7349" s="11" t="s">
        <v>10692</v>
      </c>
      <c r="O7349" s="18"/>
      <c r="Q7349" s="19">
        <f>SUBTOTAL(9,Q7346:Q7347)</f>
        <v>785310.64999999991</v>
      </c>
      <c r="R7349" s="19">
        <f>SUBTOTAL(9,R7346:R7347)</f>
        <v>0</v>
      </c>
      <c r="S7349" s="19">
        <f>SUBTOTAL(9,S7346:S7347)</f>
        <v>785310.64999999991</v>
      </c>
      <c r="T7349" s="19">
        <f>SUBTOTAL(9,T7346:T7347)</f>
        <v>0</v>
      </c>
    </row>
    <row r="7350" spans="1:20" outlineLevel="4" x14ac:dyDescent="0.35">
      <c r="A7350" s="9" t="s">
        <v>1129</v>
      </c>
      <c r="B7350" s="9" t="s">
        <v>1130</v>
      </c>
      <c r="C7350" s="12" t="s">
        <v>8358</v>
      </c>
      <c r="D7350" s="5" t="s">
        <v>8359</v>
      </c>
      <c r="E7350" s="9" t="s">
        <v>8359</v>
      </c>
      <c r="F7350" s="5" t="s">
        <v>4</v>
      </c>
      <c r="G7350" s="5" t="s">
        <v>1133</v>
      </c>
      <c r="H7350" s="5" t="s">
        <v>1135</v>
      </c>
      <c r="I7350" s="4" t="s">
        <v>1136</v>
      </c>
      <c r="J7350" s="5" t="s">
        <v>4</v>
      </c>
      <c r="K7350" s="5" t="s">
        <v>4</v>
      </c>
      <c r="L7350" s="5" t="s">
        <v>4</v>
      </c>
      <c r="M7350" s="5" t="s">
        <v>5</v>
      </c>
      <c r="N7350" s="5" t="s">
        <v>8360</v>
      </c>
      <c r="O7350" s="18">
        <v>44467</v>
      </c>
      <c r="P7350" s="5" t="s">
        <v>7</v>
      </c>
      <c r="Q7350" s="19">
        <v>78342.84</v>
      </c>
      <c r="R7350" s="19">
        <v>0</v>
      </c>
      <c r="S7350" s="19">
        <v>78342.84</v>
      </c>
      <c r="T7350" s="19">
        <v>0</v>
      </c>
    </row>
    <row r="7351" spans="1:20" outlineLevel="4" x14ac:dyDescent="0.35">
      <c r="A7351" s="9" t="s">
        <v>1129</v>
      </c>
      <c r="B7351" s="9" t="s">
        <v>1130</v>
      </c>
      <c r="C7351" s="12" t="s">
        <v>8358</v>
      </c>
      <c r="D7351" s="5" t="s">
        <v>8359</v>
      </c>
      <c r="E7351" s="9" t="s">
        <v>8359</v>
      </c>
      <c r="F7351" s="5" t="s">
        <v>4</v>
      </c>
      <c r="G7351" s="5" t="s">
        <v>1133</v>
      </c>
      <c r="H7351" s="5" t="s">
        <v>1135</v>
      </c>
      <c r="I7351" s="4" t="s">
        <v>1136</v>
      </c>
      <c r="J7351" s="5" t="s">
        <v>4</v>
      </c>
      <c r="K7351" s="5" t="s">
        <v>4</v>
      </c>
      <c r="L7351" s="5" t="s">
        <v>4</v>
      </c>
      <c r="M7351" s="5" t="s">
        <v>5</v>
      </c>
      <c r="N7351" s="5" t="s">
        <v>8361</v>
      </c>
      <c r="O7351" s="18">
        <v>44558</v>
      </c>
      <c r="P7351" s="5" t="s">
        <v>7</v>
      </c>
      <c r="Q7351" s="19">
        <v>106508.06</v>
      </c>
      <c r="R7351" s="19">
        <v>0</v>
      </c>
      <c r="S7351" s="19">
        <v>106508.06</v>
      </c>
      <c r="T7351" s="19">
        <v>0</v>
      </c>
    </row>
    <row r="7352" spans="1:20" outlineLevel="3" x14ac:dyDescent="0.35">
      <c r="H7352" s="1" t="s">
        <v>11125</v>
      </c>
      <c r="O7352" s="18"/>
      <c r="Q7352" s="19">
        <f>SUBTOTAL(9,Q7350:Q7351)</f>
        <v>184850.9</v>
      </c>
      <c r="R7352" s="19">
        <f>SUBTOTAL(9,R7350:R7351)</f>
        <v>0</v>
      </c>
      <c r="S7352" s="19">
        <f>SUBTOTAL(9,S7350:S7351)</f>
        <v>184850.9</v>
      </c>
      <c r="T7352" s="19">
        <f>SUBTOTAL(9,T7350:T7351)</f>
        <v>0</v>
      </c>
    </row>
    <row r="7353" spans="1:20" outlineLevel="2" x14ac:dyDescent="0.35">
      <c r="C7353" s="11" t="s">
        <v>10693</v>
      </c>
      <c r="O7353" s="18"/>
      <c r="Q7353" s="19">
        <f>SUBTOTAL(9,Q7350:Q7351)</f>
        <v>184850.9</v>
      </c>
      <c r="R7353" s="19">
        <f>SUBTOTAL(9,R7350:R7351)</f>
        <v>0</v>
      </c>
      <c r="S7353" s="19">
        <f>SUBTOTAL(9,S7350:S7351)</f>
        <v>184850.9</v>
      </c>
      <c r="T7353" s="19">
        <f>SUBTOTAL(9,T7350:T7351)</f>
        <v>0</v>
      </c>
    </row>
    <row r="7354" spans="1:20" outlineLevel="4" x14ac:dyDescent="0.35">
      <c r="A7354" s="9" t="s">
        <v>1129</v>
      </c>
      <c r="B7354" s="9" t="s">
        <v>1130</v>
      </c>
      <c r="C7354" s="12" t="s">
        <v>8362</v>
      </c>
      <c r="D7354" s="5" t="s">
        <v>8363</v>
      </c>
      <c r="E7354" s="9" t="s">
        <v>8363</v>
      </c>
      <c r="F7354" s="5" t="s">
        <v>4</v>
      </c>
      <c r="G7354" s="5" t="s">
        <v>1133</v>
      </c>
      <c r="H7354" s="5" t="s">
        <v>1135</v>
      </c>
      <c r="I7354" s="4" t="s">
        <v>1136</v>
      </c>
      <c r="J7354" s="5" t="s">
        <v>4</v>
      </c>
      <c r="K7354" s="5" t="s">
        <v>4</v>
      </c>
      <c r="L7354" s="5" t="s">
        <v>4</v>
      </c>
      <c r="M7354" s="5" t="s">
        <v>5</v>
      </c>
      <c r="N7354" s="5" t="s">
        <v>8364</v>
      </c>
      <c r="O7354" s="18">
        <v>44467</v>
      </c>
      <c r="P7354" s="5" t="s">
        <v>7</v>
      </c>
      <c r="Q7354" s="19">
        <v>19924.88</v>
      </c>
      <c r="R7354" s="19">
        <v>0</v>
      </c>
      <c r="S7354" s="19">
        <v>19924.88</v>
      </c>
      <c r="T7354" s="19">
        <v>0</v>
      </c>
    </row>
    <row r="7355" spans="1:20" outlineLevel="4" x14ac:dyDescent="0.35">
      <c r="A7355" s="9" t="s">
        <v>1129</v>
      </c>
      <c r="B7355" s="9" t="s">
        <v>1130</v>
      </c>
      <c r="C7355" s="12" t="s">
        <v>8362</v>
      </c>
      <c r="D7355" s="5" t="s">
        <v>8363</v>
      </c>
      <c r="E7355" s="9" t="s">
        <v>8363</v>
      </c>
      <c r="F7355" s="5" t="s">
        <v>4</v>
      </c>
      <c r="G7355" s="5" t="s">
        <v>1133</v>
      </c>
      <c r="H7355" s="5" t="s">
        <v>1135</v>
      </c>
      <c r="I7355" s="4" t="s">
        <v>1136</v>
      </c>
      <c r="J7355" s="5" t="s">
        <v>4</v>
      </c>
      <c r="K7355" s="5" t="s">
        <v>4</v>
      </c>
      <c r="L7355" s="5" t="s">
        <v>4</v>
      </c>
      <c r="M7355" s="5" t="s">
        <v>5</v>
      </c>
      <c r="N7355" s="5" t="s">
        <v>8365</v>
      </c>
      <c r="O7355" s="18">
        <v>44558</v>
      </c>
      <c r="P7355" s="5" t="s">
        <v>7</v>
      </c>
      <c r="Q7355" s="19">
        <v>25974.400000000001</v>
      </c>
      <c r="R7355" s="19">
        <v>0</v>
      </c>
      <c r="S7355" s="19">
        <v>25974.400000000001</v>
      </c>
      <c r="T7355" s="19">
        <v>0</v>
      </c>
    </row>
    <row r="7356" spans="1:20" outlineLevel="3" x14ac:dyDescent="0.35">
      <c r="H7356" s="1" t="s">
        <v>11125</v>
      </c>
      <c r="O7356" s="18"/>
      <c r="Q7356" s="19">
        <f>SUBTOTAL(9,Q7354:Q7355)</f>
        <v>45899.28</v>
      </c>
      <c r="R7356" s="19">
        <f>SUBTOTAL(9,R7354:R7355)</f>
        <v>0</v>
      </c>
      <c r="S7356" s="19">
        <f>SUBTOTAL(9,S7354:S7355)</f>
        <v>45899.28</v>
      </c>
      <c r="T7356" s="19">
        <f>SUBTOTAL(9,T7354:T7355)</f>
        <v>0</v>
      </c>
    </row>
    <row r="7357" spans="1:20" outlineLevel="2" x14ac:dyDescent="0.35">
      <c r="C7357" s="11" t="s">
        <v>10694</v>
      </c>
      <c r="O7357" s="18"/>
      <c r="Q7357" s="19">
        <f>SUBTOTAL(9,Q7354:Q7355)</f>
        <v>45899.28</v>
      </c>
      <c r="R7357" s="19">
        <f>SUBTOTAL(9,R7354:R7355)</f>
        <v>0</v>
      </c>
      <c r="S7357" s="19">
        <f>SUBTOTAL(9,S7354:S7355)</f>
        <v>45899.28</v>
      </c>
      <c r="T7357" s="19">
        <f>SUBTOTAL(9,T7354:T7355)</f>
        <v>0</v>
      </c>
    </row>
    <row r="7358" spans="1:20" outlineLevel="4" x14ac:dyDescent="0.35">
      <c r="A7358" s="9" t="s">
        <v>1129</v>
      </c>
      <c r="B7358" s="9" t="s">
        <v>1130</v>
      </c>
      <c r="C7358" s="12" t="s">
        <v>8366</v>
      </c>
      <c r="D7358" s="5" t="s">
        <v>8367</v>
      </c>
      <c r="E7358" s="9" t="s">
        <v>8367</v>
      </c>
      <c r="F7358" s="5" t="s">
        <v>4</v>
      </c>
      <c r="G7358" s="5" t="s">
        <v>1133</v>
      </c>
      <c r="H7358" s="5" t="s">
        <v>1135</v>
      </c>
      <c r="I7358" s="4" t="s">
        <v>1136</v>
      </c>
      <c r="J7358" s="5" t="s">
        <v>4</v>
      </c>
      <c r="K7358" s="5" t="s">
        <v>4</v>
      </c>
      <c r="L7358" s="5" t="s">
        <v>4</v>
      </c>
      <c r="M7358" s="5" t="s">
        <v>5</v>
      </c>
      <c r="N7358" s="5" t="s">
        <v>8368</v>
      </c>
      <c r="O7358" s="18">
        <v>44467</v>
      </c>
      <c r="P7358" s="5" t="s">
        <v>7</v>
      </c>
      <c r="Q7358" s="19">
        <v>575824.05000000005</v>
      </c>
      <c r="R7358" s="19">
        <v>0</v>
      </c>
      <c r="S7358" s="19">
        <v>575824.05000000005</v>
      </c>
      <c r="T7358" s="19">
        <v>0</v>
      </c>
    </row>
    <row r="7359" spans="1:20" outlineLevel="4" x14ac:dyDescent="0.35">
      <c r="A7359" s="9" t="s">
        <v>1129</v>
      </c>
      <c r="B7359" s="9" t="s">
        <v>1130</v>
      </c>
      <c r="C7359" s="12" t="s">
        <v>8366</v>
      </c>
      <c r="D7359" s="5" t="s">
        <v>8367</v>
      </c>
      <c r="E7359" s="9" t="s">
        <v>8367</v>
      </c>
      <c r="F7359" s="5" t="s">
        <v>4</v>
      </c>
      <c r="G7359" s="5" t="s">
        <v>1133</v>
      </c>
      <c r="H7359" s="5" t="s">
        <v>1135</v>
      </c>
      <c r="I7359" s="4" t="s">
        <v>1136</v>
      </c>
      <c r="J7359" s="5" t="s">
        <v>4</v>
      </c>
      <c r="K7359" s="5" t="s">
        <v>4</v>
      </c>
      <c r="L7359" s="5" t="s">
        <v>4</v>
      </c>
      <c r="M7359" s="5" t="s">
        <v>5</v>
      </c>
      <c r="N7359" s="5" t="s">
        <v>8369</v>
      </c>
      <c r="O7359" s="18">
        <v>44558</v>
      </c>
      <c r="P7359" s="5" t="s">
        <v>7</v>
      </c>
      <c r="Q7359" s="19">
        <v>795785.14</v>
      </c>
      <c r="R7359" s="19">
        <v>0</v>
      </c>
      <c r="S7359" s="19">
        <v>795785.14</v>
      </c>
      <c r="T7359" s="19">
        <v>0</v>
      </c>
    </row>
    <row r="7360" spans="1:20" outlineLevel="3" x14ac:dyDescent="0.35">
      <c r="H7360" s="1" t="s">
        <v>11125</v>
      </c>
      <c r="O7360" s="18"/>
      <c r="Q7360" s="19">
        <f>SUBTOTAL(9,Q7358:Q7359)</f>
        <v>1371609.19</v>
      </c>
      <c r="R7360" s="19">
        <f>SUBTOTAL(9,R7358:R7359)</f>
        <v>0</v>
      </c>
      <c r="S7360" s="19">
        <f>SUBTOTAL(9,S7358:S7359)</f>
        <v>1371609.19</v>
      </c>
      <c r="T7360" s="19">
        <f>SUBTOTAL(9,T7358:T7359)</f>
        <v>0</v>
      </c>
    </row>
    <row r="7361" spans="1:20" ht="29" outlineLevel="4" x14ac:dyDescent="0.35">
      <c r="A7361" s="9" t="s">
        <v>97</v>
      </c>
      <c r="B7361" s="9" t="s">
        <v>98</v>
      </c>
      <c r="C7361" s="12" t="s">
        <v>8366</v>
      </c>
      <c r="D7361" s="5" t="s">
        <v>8370</v>
      </c>
      <c r="E7361" s="9" t="s">
        <v>8370</v>
      </c>
      <c r="F7361" s="5" t="s">
        <v>12484</v>
      </c>
      <c r="G7361" s="5" t="s">
        <v>4</v>
      </c>
      <c r="H7361" s="5" t="s">
        <v>8372</v>
      </c>
      <c r="I7361" s="4" t="s">
        <v>8373</v>
      </c>
      <c r="J7361" s="5" t="s">
        <v>4</v>
      </c>
      <c r="K7361" s="5" t="s">
        <v>4</v>
      </c>
      <c r="L7361" s="5" t="s">
        <v>4</v>
      </c>
      <c r="M7361" s="5" t="s">
        <v>5</v>
      </c>
      <c r="N7361" s="5" t="s">
        <v>8371</v>
      </c>
      <c r="O7361" s="18">
        <v>44403</v>
      </c>
      <c r="P7361" s="5" t="s">
        <v>7</v>
      </c>
      <c r="Q7361" s="19">
        <v>917624.8</v>
      </c>
      <c r="R7361" s="19">
        <v>917624.8</v>
      </c>
      <c r="S7361" s="19">
        <v>0</v>
      </c>
      <c r="T7361" s="19">
        <v>0</v>
      </c>
    </row>
    <row r="7362" spans="1:20" outlineLevel="3" x14ac:dyDescent="0.35">
      <c r="H7362" s="1" t="s">
        <v>12134</v>
      </c>
      <c r="O7362" s="18"/>
      <c r="Q7362" s="19">
        <f>SUBTOTAL(9,Q7361:Q7361)</f>
        <v>917624.8</v>
      </c>
      <c r="R7362" s="19">
        <f>SUBTOTAL(9,R7361:R7361)</f>
        <v>917624.8</v>
      </c>
      <c r="S7362" s="19">
        <f>SUBTOTAL(9,S7361:S7361)</f>
        <v>0</v>
      </c>
      <c r="T7362" s="19">
        <f>SUBTOTAL(9,T7361:T7361)</f>
        <v>0</v>
      </c>
    </row>
    <row r="7363" spans="1:20" ht="29" outlineLevel="4" x14ac:dyDescent="0.35">
      <c r="A7363" s="9" t="s">
        <v>97</v>
      </c>
      <c r="B7363" s="9" t="s">
        <v>98</v>
      </c>
      <c r="C7363" s="12" t="s">
        <v>8366</v>
      </c>
      <c r="D7363" s="5" t="s">
        <v>8370</v>
      </c>
      <c r="E7363" s="9" t="s">
        <v>8370</v>
      </c>
      <c r="F7363" s="5" t="s">
        <v>12484</v>
      </c>
      <c r="G7363" s="5" t="s">
        <v>4</v>
      </c>
      <c r="H7363" s="5" t="s">
        <v>8375</v>
      </c>
      <c r="I7363" s="4" t="s">
        <v>8376</v>
      </c>
      <c r="J7363" s="5" t="s">
        <v>4</v>
      </c>
      <c r="K7363" s="5" t="s">
        <v>4</v>
      </c>
      <c r="L7363" s="5" t="s">
        <v>4</v>
      </c>
      <c r="M7363" s="5" t="s">
        <v>5</v>
      </c>
      <c r="N7363" s="5" t="s">
        <v>8374</v>
      </c>
      <c r="O7363" s="18">
        <v>44403</v>
      </c>
      <c r="P7363" s="5" t="s">
        <v>7</v>
      </c>
      <c r="Q7363" s="19">
        <v>43450</v>
      </c>
      <c r="R7363" s="19">
        <v>43450</v>
      </c>
      <c r="S7363" s="19">
        <v>0</v>
      </c>
      <c r="T7363" s="19">
        <v>0</v>
      </c>
    </row>
    <row r="7364" spans="1:20" outlineLevel="3" x14ac:dyDescent="0.35">
      <c r="H7364" s="1" t="s">
        <v>12135</v>
      </c>
      <c r="O7364" s="18"/>
      <c r="Q7364" s="19">
        <f>SUBTOTAL(9,Q7363:Q7363)</f>
        <v>43450</v>
      </c>
      <c r="R7364" s="19">
        <f>SUBTOTAL(9,R7363:R7363)</f>
        <v>43450</v>
      </c>
      <c r="S7364" s="19">
        <f>SUBTOTAL(9,S7363:S7363)</f>
        <v>0</v>
      </c>
      <c r="T7364" s="19">
        <f>SUBTOTAL(9,T7363:T7363)</f>
        <v>0</v>
      </c>
    </row>
    <row r="7365" spans="1:20" ht="29" outlineLevel="4" x14ac:dyDescent="0.35">
      <c r="A7365" s="9" t="s">
        <v>97</v>
      </c>
      <c r="B7365" s="9" t="s">
        <v>98</v>
      </c>
      <c r="C7365" s="12" t="s">
        <v>8366</v>
      </c>
      <c r="D7365" s="5" t="s">
        <v>8370</v>
      </c>
      <c r="E7365" s="9" t="s">
        <v>8370</v>
      </c>
      <c r="F7365" s="5" t="s">
        <v>12484</v>
      </c>
      <c r="G7365" s="5" t="s">
        <v>4</v>
      </c>
      <c r="H7365" s="5" t="s">
        <v>8378</v>
      </c>
      <c r="I7365" s="4" t="s">
        <v>8379</v>
      </c>
      <c r="J7365" s="5" t="s">
        <v>4</v>
      </c>
      <c r="K7365" s="5" t="s">
        <v>4</v>
      </c>
      <c r="L7365" s="5" t="s">
        <v>4</v>
      </c>
      <c r="M7365" s="5" t="s">
        <v>5</v>
      </c>
      <c r="N7365" s="5" t="s">
        <v>8377</v>
      </c>
      <c r="O7365" s="18">
        <v>44742</v>
      </c>
      <c r="P7365" s="5" t="s">
        <v>7</v>
      </c>
      <c r="Q7365" s="19">
        <v>85454.22</v>
      </c>
      <c r="R7365" s="19">
        <v>85454.22</v>
      </c>
      <c r="S7365" s="19">
        <v>0</v>
      </c>
      <c r="T7365" s="19">
        <v>0</v>
      </c>
    </row>
    <row r="7366" spans="1:20" ht="29" outlineLevel="4" x14ac:dyDescent="0.35">
      <c r="A7366" s="9" t="s">
        <v>97</v>
      </c>
      <c r="B7366" s="9" t="s">
        <v>98</v>
      </c>
      <c r="C7366" s="12" t="s">
        <v>8366</v>
      </c>
      <c r="D7366" s="5" t="s">
        <v>8370</v>
      </c>
      <c r="E7366" s="9" t="s">
        <v>8370</v>
      </c>
      <c r="F7366" s="5" t="s">
        <v>12484</v>
      </c>
      <c r="G7366" s="5" t="s">
        <v>4</v>
      </c>
      <c r="H7366" s="5" t="s">
        <v>8378</v>
      </c>
      <c r="I7366" s="4" t="s">
        <v>8379</v>
      </c>
      <c r="J7366" s="5" t="s">
        <v>4</v>
      </c>
      <c r="K7366" s="5" t="s">
        <v>4</v>
      </c>
      <c r="L7366" s="5" t="s">
        <v>4</v>
      </c>
      <c r="M7366" s="5" t="s">
        <v>5</v>
      </c>
      <c r="N7366" s="5" t="s">
        <v>8380</v>
      </c>
      <c r="O7366" s="18">
        <v>44740</v>
      </c>
      <c r="P7366" s="5" t="s">
        <v>7</v>
      </c>
      <c r="Q7366" s="19">
        <v>1752727.75</v>
      </c>
      <c r="R7366" s="19">
        <v>1752727.75</v>
      </c>
      <c r="S7366" s="19">
        <v>0</v>
      </c>
      <c r="T7366" s="19">
        <v>0</v>
      </c>
    </row>
    <row r="7367" spans="1:20" outlineLevel="3" x14ac:dyDescent="0.35">
      <c r="H7367" s="1" t="s">
        <v>12136</v>
      </c>
      <c r="O7367" s="18"/>
      <c r="Q7367" s="19">
        <f>SUBTOTAL(9,Q7365:Q7366)</f>
        <v>1838181.97</v>
      </c>
      <c r="R7367" s="19">
        <f>SUBTOTAL(9,R7365:R7366)</f>
        <v>1838181.97</v>
      </c>
      <c r="S7367" s="19">
        <f>SUBTOTAL(9,S7365:S7366)</f>
        <v>0</v>
      </c>
      <c r="T7367" s="19">
        <f>SUBTOTAL(9,T7365:T7366)</f>
        <v>0</v>
      </c>
    </row>
    <row r="7368" spans="1:20" ht="43.5" outlineLevel="4" x14ac:dyDescent="0.35">
      <c r="A7368" s="9" t="s">
        <v>97</v>
      </c>
      <c r="B7368" s="9" t="s">
        <v>98</v>
      </c>
      <c r="C7368" s="12" t="s">
        <v>8366</v>
      </c>
      <c r="D7368" s="5" t="s">
        <v>8370</v>
      </c>
      <c r="E7368" s="9" t="s">
        <v>8370</v>
      </c>
      <c r="F7368" s="5" t="s">
        <v>4</v>
      </c>
      <c r="G7368" s="5" t="s">
        <v>1006</v>
      </c>
      <c r="H7368" s="5" t="s">
        <v>8383</v>
      </c>
      <c r="I7368" s="4" t="s">
        <v>12495</v>
      </c>
      <c r="J7368" s="5" t="s">
        <v>8381</v>
      </c>
      <c r="K7368" s="5" t="s">
        <v>4</v>
      </c>
      <c r="L7368" s="5" t="s">
        <v>4</v>
      </c>
      <c r="M7368" s="5" t="s">
        <v>5</v>
      </c>
      <c r="N7368" s="5" t="s">
        <v>8382</v>
      </c>
      <c r="O7368" s="18">
        <v>44684</v>
      </c>
      <c r="P7368" s="5" t="s">
        <v>7</v>
      </c>
      <c r="Q7368" s="19">
        <v>987166.57</v>
      </c>
      <c r="R7368" s="19">
        <v>0</v>
      </c>
      <c r="S7368" s="19">
        <v>987166.57</v>
      </c>
      <c r="T7368" s="19">
        <v>0</v>
      </c>
    </row>
    <row r="7369" spans="1:20" ht="43.5" outlineLevel="4" x14ac:dyDescent="0.35">
      <c r="A7369" s="9" t="s">
        <v>97</v>
      </c>
      <c r="B7369" s="9" t="s">
        <v>98</v>
      </c>
      <c r="C7369" s="12" t="s">
        <v>8366</v>
      </c>
      <c r="D7369" s="5" t="s">
        <v>8370</v>
      </c>
      <c r="E7369" s="9" t="s">
        <v>8370</v>
      </c>
      <c r="F7369" s="5" t="s">
        <v>4</v>
      </c>
      <c r="G7369" s="5" t="s">
        <v>1006</v>
      </c>
      <c r="H7369" s="5" t="s">
        <v>8383</v>
      </c>
      <c r="I7369" s="4" t="s">
        <v>12495</v>
      </c>
      <c r="J7369" s="5" t="s">
        <v>8381</v>
      </c>
      <c r="K7369" s="5" t="s">
        <v>4</v>
      </c>
      <c r="L7369" s="5" t="s">
        <v>4</v>
      </c>
      <c r="M7369" s="5" t="s">
        <v>5</v>
      </c>
      <c r="N7369" s="5" t="s">
        <v>8382</v>
      </c>
      <c r="O7369" s="18">
        <v>44684</v>
      </c>
      <c r="P7369" s="5" t="s">
        <v>7</v>
      </c>
      <c r="Q7369" s="19">
        <v>512833.43</v>
      </c>
      <c r="R7369" s="19">
        <v>0</v>
      </c>
      <c r="S7369" s="19">
        <v>512833.43</v>
      </c>
      <c r="T7369" s="19">
        <v>0</v>
      </c>
    </row>
    <row r="7370" spans="1:20" outlineLevel="3" x14ac:dyDescent="0.35">
      <c r="H7370" s="1" t="s">
        <v>12137</v>
      </c>
      <c r="O7370" s="18"/>
      <c r="Q7370" s="19">
        <f>SUBTOTAL(9,Q7368:Q7369)</f>
        <v>1500000</v>
      </c>
      <c r="R7370" s="19">
        <f>SUBTOTAL(9,R7368:R7369)</f>
        <v>0</v>
      </c>
      <c r="S7370" s="19">
        <f>SUBTOTAL(9,S7368:S7369)</f>
        <v>1500000</v>
      </c>
      <c r="T7370" s="19">
        <f>SUBTOTAL(9,T7368:T7369)</f>
        <v>0</v>
      </c>
    </row>
    <row r="7371" spans="1:20" ht="29" outlineLevel="4" x14ac:dyDescent="0.35">
      <c r="A7371" s="9" t="s">
        <v>97</v>
      </c>
      <c r="B7371" s="9" t="s">
        <v>98</v>
      </c>
      <c r="C7371" s="12" t="s">
        <v>8366</v>
      </c>
      <c r="D7371" s="5" t="s">
        <v>8370</v>
      </c>
      <c r="E7371" s="9" t="s">
        <v>8370</v>
      </c>
      <c r="F7371" s="5" t="s">
        <v>12477</v>
      </c>
      <c r="G7371" s="5" t="s">
        <v>4</v>
      </c>
      <c r="H7371" s="5" t="s">
        <v>8386</v>
      </c>
      <c r="I7371" s="4" t="s">
        <v>8387</v>
      </c>
      <c r="J7371" s="5" t="s">
        <v>8384</v>
      </c>
      <c r="K7371" s="5" t="s">
        <v>4</v>
      </c>
      <c r="L7371" s="5" t="s">
        <v>4</v>
      </c>
      <c r="M7371" s="5" t="s">
        <v>5</v>
      </c>
      <c r="N7371" s="5" t="s">
        <v>8385</v>
      </c>
      <c r="O7371" s="18">
        <v>44379</v>
      </c>
      <c r="P7371" s="5" t="s">
        <v>7</v>
      </c>
      <c r="Q7371" s="19">
        <v>13990.6</v>
      </c>
      <c r="R7371" s="19">
        <v>13990.6</v>
      </c>
      <c r="S7371" s="19">
        <v>0</v>
      </c>
      <c r="T7371" s="19">
        <v>0</v>
      </c>
    </row>
    <row r="7372" spans="1:20" outlineLevel="3" x14ac:dyDescent="0.35">
      <c r="H7372" s="1" t="s">
        <v>12138</v>
      </c>
      <c r="O7372" s="18"/>
      <c r="Q7372" s="19">
        <f>SUBTOTAL(9,Q7371:Q7371)</f>
        <v>13990.6</v>
      </c>
      <c r="R7372" s="19">
        <f>SUBTOTAL(9,R7371:R7371)</f>
        <v>13990.6</v>
      </c>
      <c r="S7372" s="19">
        <f>SUBTOTAL(9,S7371:S7371)</f>
        <v>0</v>
      </c>
      <c r="T7372" s="19">
        <f>SUBTOTAL(9,T7371:T7371)</f>
        <v>0</v>
      </c>
    </row>
    <row r="7373" spans="1:20" ht="29" outlineLevel="4" x14ac:dyDescent="0.35">
      <c r="A7373" s="9" t="s">
        <v>97</v>
      </c>
      <c r="B7373" s="9" t="s">
        <v>98</v>
      </c>
      <c r="C7373" s="12" t="s">
        <v>8366</v>
      </c>
      <c r="D7373" s="5" t="s">
        <v>8370</v>
      </c>
      <c r="E7373" s="9" t="s">
        <v>8370</v>
      </c>
      <c r="F7373" s="5" t="s">
        <v>1977</v>
      </c>
      <c r="G7373" s="5" t="s">
        <v>4</v>
      </c>
      <c r="H7373" s="5" t="s">
        <v>8389</v>
      </c>
      <c r="I7373" s="4" t="s">
        <v>8390</v>
      </c>
      <c r="J7373" s="5" t="s">
        <v>4</v>
      </c>
      <c r="K7373" s="5" t="s">
        <v>4</v>
      </c>
      <c r="L7373" s="5" t="s">
        <v>4</v>
      </c>
      <c r="M7373" s="5" t="s">
        <v>5</v>
      </c>
      <c r="N7373" s="5" t="s">
        <v>8388</v>
      </c>
      <c r="O7373" s="18">
        <v>44468</v>
      </c>
      <c r="P7373" s="5" t="s">
        <v>7</v>
      </c>
      <c r="Q7373" s="19">
        <v>140466.85999999999</v>
      </c>
      <c r="R7373" s="19">
        <v>140466.85999999999</v>
      </c>
      <c r="S7373" s="19">
        <v>0</v>
      </c>
      <c r="T7373" s="19">
        <v>0</v>
      </c>
    </row>
    <row r="7374" spans="1:20" ht="29" outlineLevel="4" x14ac:dyDescent="0.35">
      <c r="A7374" s="9" t="s">
        <v>97</v>
      </c>
      <c r="B7374" s="9" t="s">
        <v>98</v>
      </c>
      <c r="C7374" s="12" t="s">
        <v>8366</v>
      </c>
      <c r="D7374" s="5" t="s">
        <v>8370</v>
      </c>
      <c r="E7374" s="9" t="s">
        <v>8370</v>
      </c>
      <c r="F7374" s="5" t="s">
        <v>1977</v>
      </c>
      <c r="G7374" s="5" t="s">
        <v>4</v>
      </c>
      <c r="H7374" s="5" t="s">
        <v>8389</v>
      </c>
      <c r="I7374" s="4" t="s">
        <v>8390</v>
      </c>
      <c r="J7374" s="5" t="s">
        <v>4</v>
      </c>
      <c r="K7374" s="5" t="s">
        <v>4</v>
      </c>
      <c r="L7374" s="5" t="s">
        <v>4</v>
      </c>
      <c r="M7374" s="5" t="s">
        <v>5</v>
      </c>
      <c r="N7374" s="5" t="s">
        <v>8391</v>
      </c>
      <c r="O7374" s="18">
        <v>44565</v>
      </c>
      <c r="P7374" s="5" t="s">
        <v>7</v>
      </c>
      <c r="Q7374" s="19">
        <v>142385.66</v>
      </c>
      <c r="R7374" s="19">
        <v>142385.66</v>
      </c>
      <c r="S7374" s="19">
        <v>0</v>
      </c>
      <c r="T7374" s="19">
        <v>0</v>
      </c>
    </row>
    <row r="7375" spans="1:20" ht="29" outlineLevel="4" x14ac:dyDescent="0.35">
      <c r="A7375" s="9" t="s">
        <v>97</v>
      </c>
      <c r="B7375" s="9" t="s">
        <v>98</v>
      </c>
      <c r="C7375" s="12" t="s">
        <v>8366</v>
      </c>
      <c r="D7375" s="5" t="s">
        <v>8370</v>
      </c>
      <c r="E7375" s="9" t="s">
        <v>8370</v>
      </c>
      <c r="F7375" s="5" t="s">
        <v>1977</v>
      </c>
      <c r="G7375" s="5" t="s">
        <v>4</v>
      </c>
      <c r="H7375" s="5" t="s">
        <v>8389</v>
      </c>
      <c r="I7375" s="4" t="s">
        <v>8390</v>
      </c>
      <c r="J7375" s="5" t="s">
        <v>4</v>
      </c>
      <c r="K7375" s="5" t="s">
        <v>4</v>
      </c>
      <c r="L7375" s="5" t="s">
        <v>4</v>
      </c>
      <c r="M7375" s="5" t="s">
        <v>5</v>
      </c>
      <c r="N7375" s="5" t="s">
        <v>8392</v>
      </c>
      <c r="O7375" s="18">
        <v>44638</v>
      </c>
      <c r="P7375" s="5" t="s">
        <v>7</v>
      </c>
      <c r="Q7375" s="19">
        <v>291959.64</v>
      </c>
      <c r="R7375" s="19">
        <v>291959.64</v>
      </c>
      <c r="S7375" s="19">
        <v>0</v>
      </c>
      <c r="T7375" s="19">
        <v>0</v>
      </c>
    </row>
    <row r="7376" spans="1:20" outlineLevel="3" x14ac:dyDescent="0.35">
      <c r="H7376" s="1" t="s">
        <v>12139</v>
      </c>
      <c r="O7376" s="18"/>
      <c r="Q7376" s="19">
        <f>SUBTOTAL(9,Q7373:Q7375)</f>
        <v>574812.16000000003</v>
      </c>
      <c r="R7376" s="19">
        <f>SUBTOTAL(9,R7373:R7375)</f>
        <v>574812.16000000003</v>
      </c>
      <c r="S7376" s="19">
        <f>SUBTOTAL(9,S7373:S7375)</f>
        <v>0</v>
      </c>
      <c r="T7376" s="19">
        <f>SUBTOTAL(9,T7373:T7375)</f>
        <v>0</v>
      </c>
    </row>
    <row r="7377" spans="1:20" ht="29" outlineLevel="4" x14ac:dyDescent="0.35">
      <c r="A7377" s="9" t="s">
        <v>526</v>
      </c>
      <c r="B7377" s="9" t="s">
        <v>527</v>
      </c>
      <c r="C7377" s="12" t="s">
        <v>8366</v>
      </c>
      <c r="D7377" s="5" t="s">
        <v>8370</v>
      </c>
      <c r="E7377" s="9" t="s">
        <v>8370</v>
      </c>
      <c r="F7377" s="5" t="s">
        <v>529</v>
      </c>
      <c r="G7377" s="5" t="s">
        <v>4</v>
      </c>
      <c r="H7377" s="5" t="s">
        <v>8394</v>
      </c>
      <c r="I7377" s="4" t="s">
        <v>12723</v>
      </c>
      <c r="J7377" s="5" t="s">
        <v>4</v>
      </c>
      <c r="K7377" s="5" t="s">
        <v>4</v>
      </c>
      <c r="L7377" s="5" t="s">
        <v>4</v>
      </c>
      <c r="M7377" s="5" t="s">
        <v>5</v>
      </c>
      <c r="N7377" s="5" t="s">
        <v>8393</v>
      </c>
      <c r="O7377" s="18">
        <v>44390</v>
      </c>
      <c r="P7377" s="5" t="s">
        <v>7</v>
      </c>
      <c r="Q7377" s="19">
        <v>6243.99</v>
      </c>
      <c r="R7377" s="19">
        <v>6243.99</v>
      </c>
      <c r="S7377" s="19">
        <v>0</v>
      </c>
      <c r="T7377" s="19">
        <v>0</v>
      </c>
    </row>
    <row r="7378" spans="1:20" ht="29" outlineLevel="4" x14ac:dyDescent="0.35">
      <c r="A7378" s="9" t="s">
        <v>526</v>
      </c>
      <c r="B7378" s="9" t="s">
        <v>527</v>
      </c>
      <c r="C7378" s="12" t="s">
        <v>8366</v>
      </c>
      <c r="D7378" s="5" t="s">
        <v>8370</v>
      </c>
      <c r="E7378" s="9" t="s">
        <v>8370</v>
      </c>
      <c r="F7378" s="5" t="s">
        <v>529</v>
      </c>
      <c r="G7378" s="5" t="s">
        <v>4</v>
      </c>
      <c r="H7378" s="5" t="s">
        <v>8394</v>
      </c>
      <c r="I7378" s="4" t="s">
        <v>12723</v>
      </c>
      <c r="J7378" s="5" t="s">
        <v>4</v>
      </c>
      <c r="K7378" s="5" t="s">
        <v>4</v>
      </c>
      <c r="L7378" s="5" t="s">
        <v>4</v>
      </c>
      <c r="M7378" s="5" t="s">
        <v>5</v>
      </c>
      <c r="N7378" s="5" t="s">
        <v>8395</v>
      </c>
      <c r="O7378" s="18">
        <v>44413</v>
      </c>
      <c r="P7378" s="5" t="s">
        <v>7</v>
      </c>
      <c r="Q7378" s="19">
        <v>6746.23</v>
      </c>
      <c r="R7378" s="19">
        <v>6746.23</v>
      </c>
      <c r="S7378" s="19">
        <v>0</v>
      </c>
      <c r="T7378" s="19">
        <v>0</v>
      </c>
    </row>
    <row r="7379" spans="1:20" ht="29" outlineLevel="4" x14ac:dyDescent="0.35">
      <c r="A7379" s="9" t="s">
        <v>526</v>
      </c>
      <c r="B7379" s="9" t="s">
        <v>527</v>
      </c>
      <c r="C7379" s="12" t="s">
        <v>8366</v>
      </c>
      <c r="D7379" s="5" t="s">
        <v>8370</v>
      </c>
      <c r="E7379" s="9" t="s">
        <v>8370</v>
      </c>
      <c r="F7379" s="5" t="s">
        <v>529</v>
      </c>
      <c r="G7379" s="5" t="s">
        <v>4</v>
      </c>
      <c r="H7379" s="5" t="s">
        <v>8394</v>
      </c>
      <c r="I7379" s="4" t="s">
        <v>12723</v>
      </c>
      <c r="J7379" s="5" t="s">
        <v>4</v>
      </c>
      <c r="K7379" s="5" t="s">
        <v>4</v>
      </c>
      <c r="L7379" s="5" t="s">
        <v>4</v>
      </c>
      <c r="M7379" s="5" t="s">
        <v>5</v>
      </c>
      <c r="N7379" s="5" t="s">
        <v>8396</v>
      </c>
      <c r="O7379" s="18">
        <v>44448</v>
      </c>
      <c r="P7379" s="5" t="s">
        <v>7</v>
      </c>
      <c r="Q7379" s="19">
        <v>6497.88</v>
      </c>
      <c r="R7379" s="19">
        <v>6497.88</v>
      </c>
      <c r="S7379" s="19">
        <v>0</v>
      </c>
      <c r="T7379" s="19">
        <v>0</v>
      </c>
    </row>
    <row r="7380" spans="1:20" ht="29" outlineLevel="4" x14ac:dyDescent="0.35">
      <c r="A7380" s="9" t="s">
        <v>526</v>
      </c>
      <c r="B7380" s="9" t="s">
        <v>527</v>
      </c>
      <c r="C7380" s="12" t="s">
        <v>8366</v>
      </c>
      <c r="D7380" s="5" t="s">
        <v>8370</v>
      </c>
      <c r="E7380" s="9" t="s">
        <v>8370</v>
      </c>
      <c r="F7380" s="5" t="s">
        <v>529</v>
      </c>
      <c r="G7380" s="5" t="s">
        <v>4</v>
      </c>
      <c r="H7380" s="5" t="s">
        <v>8394</v>
      </c>
      <c r="I7380" s="4" t="s">
        <v>12723</v>
      </c>
      <c r="J7380" s="5" t="s">
        <v>4</v>
      </c>
      <c r="K7380" s="5" t="s">
        <v>4</v>
      </c>
      <c r="L7380" s="5" t="s">
        <v>4</v>
      </c>
      <c r="M7380" s="5" t="s">
        <v>5</v>
      </c>
      <c r="N7380" s="5" t="s">
        <v>8397</v>
      </c>
      <c r="O7380" s="18">
        <v>44482</v>
      </c>
      <c r="P7380" s="5" t="s">
        <v>7</v>
      </c>
      <c r="Q7380" s="19">
        <v>10462.39</v>
      </c>
      <c r="R7380" s="19">
        <v>10462.39</v>
      </c>
      <c r="S7380" s="19">
        <v>0</v>
      </c>
      <c r="T7380" s="19">
        <v>0</v>
      </c>
    </row>
    <row r="7381" spans="1:20" outlineLevel="3" x14ac:dyDescent="0.35">
      <c r="H7381" s="1" t="s">
        <v>12140</v>
      </c>
      <c r="O7381" s="18"/>
      <c r="Q7381" s="19">
        <f>SUBTOTAL(9,Q7377:Q7380)</f>
        <v>29950.489999999998</v>
      </c>
      <c r="R7381" s="19">
        <f>SUBTOTAL(9,R7377:R7380)</f>
        <v>29950.489999999998</v>
      </c>
      <c r="S7381" s="19">
        <f>SUBTOTAL(9,S7377:S7380)</f>
        <v>0</v>
      </c>
      <c r="T7381" s="19">
        <f>SUBTOTAL(9,T7377:T7380)</f>
        <v>0</v>
      </c>
    </row>
    <row r="7382" spans="1:20" ht="29" outlineLevel="4" x14ac:dyDescent="0.35">
      <c r="A7382" s="9" t="s">
        <v>526</v>
      </c>
      <c r="B7382" s="9" t="s">
        <v>527</v>
      </c>
      <c r="C7382" s="12" t="s">
        <v>8366</v>
      </c>
      <c r="D7382" s="5" t="s">
        <v>8370</v>
      </c>
      <c r="E7382" s="9" t="s">
        <v>8370</v>
      </c>
      <c r="F7382" s="5" t="s">
        <v>529</v>
      </c>
      <c r="G7382" s="5" t="s">
        <v>4</v>
      </c>
      <c r="H7382" s="5" t="s">
        <v>8399</v>
      </c>
      <c r="I7382" s="4" t="s">
        <v>8400</v>
      </c>
      <c r="J7382" s="5" t="s">
        <v>4</v>
      </c>
      <c r="K7382" s="5" t="s">
        <v>4</v>
      </c>
      <c r="L7382" s="5" t="s">
        <v>4</v>
      </c>
      <c r="M7382" s="5" t="s">
        <v>5</v>
      </c>
      <c r="N7382" s="5" t="s">
        <v>8398</v>
      </c>
      <c r="O7382" s="18">
        <v>44538</v>
      </c>
      <c r="P7382" s="5" t="s">
        <v>7</v>
      </c>
      <c r="Q7382" s="19">
        <v>5542.23</v>
      </c>
      <c r="R7382" s="19">
        <v>5542.23</v>
      </c>
      <c r="S7382" s="19">
        <v>0</v>
      </c>
      <c r="T7382" s="19">
        <v>0</v>
      </c>
    </row>
    <row r="7383" spans="1:20" ht="29" outlineLevel="4" x14ac:dyDescent="0.35">
      <c r="A7383" s="9" t="s">
        <v>526</v>
      </c>
      <c r="B7383" s="9" t="s">
        <v>527</v>
      </c>
      <c r="C7383" s="12" t="s">
        <v>8366</v>
      </c>
      <c r="D7383" s="5" t="s">
        <v>8370</v>
      </c>
      <c r="E7383" s="9" t="s">
        <v>8370</v>
      </c>
      <c r="F7383" s="5" t="s">
        <v>529</v>
      </c>
      <c r="G7383" s="5" t="s">
        <v>4</v>
      </c>
      <c r="H7383" s="5" t="s">
        <v>8399</v>
      </c>
      <c r="I7383" s="4" t="s">
        <v>8400</v>
      </c>
      <c r="J7383" s="5" t="s">
        <v>4</v>
      </c>
      <c r="K7383" s="5" t="s">
        <v>4</v>
      </c>
      <c r="L7383" s="5" t="s">
        <v>4</v>
      </c>
      <c r="M7383" s="5" t="s">
        <v>5</v>
      </c>
      <c r="N7383" s="5" t="s">
        <v>8401</v>
      </c>
      <c r="O7383" s="18">
        <v>44568</v>
      </c>
      <c r="P7383" s="5" t="s">
        <v>7</v>
      </c>
      <c r="Q7383" s="19">
        <v>5423.69</v>
      </c>
      <c r="R7383" s="19">
        <v>5423.69</v>
      </c>
      <c r="S7383" s="19">
        <v>0</v>
      </c>
      <c r="T7383" s="19">
        <v>0</v>
      </c>
    </row>
    <row r="7384" spans="1:20" ht="29" outlineLevel="4" x14ac:dyDescent="0.35">
      <c r="A7384" s="9" t="s">
        <v>526</v>
      </c>
      <c r="B7384" s="9" t="s">
        <v>527</v>
      </c>
      <c r="C7384" s="12" t="s">
        <v>8366</v>
      </c>
      <c r="D7384" s="5" t="s">
        <v>8370</v>
      </c>
      <c r="E7384" s="9" t="s">
        <v>8370</v>
      </c>
      <c r="F7384" s="5" t="s">
        <v>529</v>
      </c>
      <c r="G7384" s="5" t="s">
        <v>4</v>
      </c>
      <c r="H7384" s="5" t="s">
        <v>8399</v>
      </c>
      <c r="I7384" s="4" t="s">
        <v>8400</v>
      </c>
      <c r="J7384" s="5" t="s">
        <v>4</v>
      </c>
      <c r="K7384" s="5" t="s">
        <v>4</v>
      </c>
      <c r="L7384" s="5" t="s">
        <v>4</v>
      </c>
      <c r="M7384" s="5" t="s">
        <v>5</v>
      </c>
      <c r="N7384" s="5" t="s">
        <v>8402</v>
      </c>
      <c r="O7384" s="18">
        <v>44582</v>
      </c>
      <c r="P7384" s="5" t="s">
        <v>7</v>
      </c>
      <c r="Q7384" s="19">
        <v>5790.08</v>
      </c>
      <c r="R7384" s="19">
        <v>5790.08</v>
      </c>
      <c r="S7384" s="19">
        <v>0</v>
      </c>
      <c r="T7384" s="19">
        <v>0</v>
      </c>
    </row>
    <row r="7385" spans="1:20" ht="29" outlineLevel="4" x14ac:dyDescent="0.35">
      <c r="A7385" s="9" t="s">
        <v>526</v>
      </c>
      <c r="B7385" s="9" t="s">
        <v>527</v>
      </c>
      <c r="C7385" s="12" t="s">
        <v>8366</v>
      </c>
      <c r="D7385" s="5" t="s">
        <v>8370</v>
      </c>
      <c r="E7385" s="9" t="s">
        <v>8370</v>
      </c>
      <c r="F7385" s="5" t="s">
        <v>529</v>
      </c>
      <c r="G7385" s="5" t="s">
        <v>4</v>
      </c>
      <c r="H7385" s="5" t="s">
        <v>8399</v>
      </c>
      <c r="I7385" s="4" t="s">
        <v>8400</v>
      </c>
      <c r="J7385" s="5" t="s">
        <v>4</v>
      </c>
      <c r="K7385" s="5" t="s">
        <v>4</v>
      </c>
      <c r="L7385" s="5" t="s">
        <v>4</v>
      </c>
      <c r="M7385" s="5" t="s">
        <v>5</v>
      </c>
      <c r="N7385" s="5" t="s">
        <v>8403</v>
      </c>
      <c r="O7385" s="18">
        <v>44628</v>
      </c>
      <c r="P7385" s="5" t="s">
        <v>7</v>
      </c>
      <c r="Q7385" s="19">
        <v>5465.64</v>
      </c>
      <c r="R7385" s="19">
        <v>5465.64</v>
      </c>
      <c r="S7385" s="19">
        <v>0</v>
      </c>
      <c r="T7385" s="19">
        <v>0</v>
      </c>
    </row>
    <row r="7386" spans="1:20" ht="29" outlineLevel="4" x14ac:dyDescent="0.35">
      <c r="A7386" s="9" t="s">
        <v>526</v>
      </c>
      <c r="B7386" s="9" t="s">
        <v>527</v>
      </c>
      <c r="C7386" s="12" t="s">
        <v>8366</v>
      </c>
      <c r="D7386" s="5" t="s">
        <v>8370</v>
      </c>
      <c r="E7386" s="9" t="s">
        <v>8370</v>
      </c>
      <c r="F7386" s="5" t="s">
        <v>529</v>
      </c>
      <c r="G7386" s="5" t="s">
        <v>4</v>
      </c>
      <c r="H7386" s="5" t="s">
        <v>8399</v>
      </c>
      <c r="I7386" s="4" t="s">
        <v>8400</v>
      </c>
      <c r="J7386" s="5" t="s">
        <v>4</v>
      </c>
      <c r="K7386" s="5" t="s">
        <v>4</v>
      </c>
      <c r="L7386" s="5" t="s">
        <v>4</v>
      </c>
      <c r="M7386" s="5" t="s">
        <v>5</v>
      </c>
      <c r="N7386" s="5" t="s">
        <v>8404</v>
      </c>
      <c r="O7386" s="18">
        <v>44635</v>
      </c>
      <c r="P7386" s="5" t="s">
        <v>7</v>
      </c>
      <c r="Q7386" s="19">
        <v>5466.62</v>
      </c>
      <c r="R7386" s="19">
        <v>5466.62</v>
      </c>
      <c r="S7386" s="19">
        <v>0</v>
      </c>
      <c r="T7386" s="19">
        <v>0</v>
      </c>
    </row>
    <row r="7387" spans="1:20" ht="29" outlineLevel="4" x14ac:dyDescent="0.35">
      <c r="A7387" s="9" t="s">
        <v>526</v>
      </c>
      <c r="B7387" s="9" t="s">
        <v>527</v>
      </c>
      <c r="C7387" s="12" t="s">
        <v>8366</v>
      </c>
      <c r="D7387" s="5" t="s">
        <v>8370</v>
      </c>
      <c r="E7387" s="9" t="s">
        <v>8370</v>
      </c>
      <c r="F7387" s="5" t="s">
        <v>529</v>
      </c>
      <c r="G7387" s="5" t="s">
        <v>4</v>
      </c>
      <c r="H7387" s="5" t="s">
        <v>8399</v>
      </c>
      <c r="I7387" s="4" t="s">
        <v>8400</v>
      </c>
      <c r="J7387" s="5" t="s">
        <v>4</v>
      </c>
      <c r="K7387" s="5" t="s">
        <v>4</v>
      </c>
      <c r="L7387" s="5" t="s">
        <v>4</v>
      </c>
      <c r="M7387" s="5" t="s">
        <v>5</v>
      </c>
      <c r="N7387" s="5" t="s">
        <v>8405</v>
      </c>
      <c r="O7387" s="18">
        <v>44669</v>
      </c>
      <c r="P7387" s="5" t="s">
        <v>7</v>
      </c>
      <c r="Q7387" s="19">
        <v>5651.7</v>
      </c>
      <c r="R7387" s="19">
        <v>5651.7</v>
      </c>
      <c r="S7387" s="19">
        <v>0</v>
      </c>
      <c r="T7387" s="19">
        <v>0</v>
      </c>
    </row>
    <row r="7388" spans="1:20" ht="29" outlineLevel="4" x14ac:dyDescent="0.35">
      <c r="A7388" s="9" t="s">
        <v>526</v>
      </c>
      <c r="B7388" s="9" t="s">
        <v>527</v>
      </c>
      <c r="C7388" s="12" t="s">
        <v>8366</v>
      </c>
      <c r="D7388" s="5" t="s">
        <v>8370</v>
      </c>
      <c r="E7388" s="9" t="s">
        <v>8370</v>
      </c>
      <c r="F7388" s="5" t="s">
        <v>529</v>
      </c>
      <c r="G7388" s="5" t="s">
        <v>4</v>
      </c>
      <c r="H7388" s="5" t="s">
        <v>8399</v>
      </c>
      <c r="I7388" s="4" t="s">
        <v>8400</v>
      </c>
      <c r="J7388" s="5" t="s">
        <v>4</v>
      </c>
      <c r="K7388" s="5" t="s">
        <v>4</v>
      </c>
      <c r="L7388" s="5" t="s">
        <v>4</v>
      </c>
      <c r="M7388" s="5" t="s">
        <v>5</v>
      </c>
      <c r="N7388" s="5" t="s">
        <v>8406</v>
      </c>
      <c r="O7388" s="18">
        <v>44693</v>
      </c>
      <c r="P7388" s="5" t="s">
        <v>7</v>
      </c>
      <c r="Q7388" s="19">
        <v>4695.28</v>
      </c>
      <c r="R7388" s="19">
        <v>4695.28</v>
      </c>
      <c r="S7388" s="19">
        <v>0</v>
      </c>
      <c r="T7388" s="19">
        <v>0</v>
      </c>
    </row>
    <row r="7389" spans="1:20" ht="29" outlineLevel="4" x14ac:dyDescent="0.35">
      <c r="A7389" s="9" t="s">
        <v>526</v>
      </c>
      <c r="B7389" s="9" t="s">
        <v>527</v>
      </c>
      <c r="C7389" s="12" t="s">
        <v>8366</v>
      </c>
      <c r="D7389" s="5" t="s">
        <v>8370</v>
      </c>
      <c r="E7389" s="9" t="s">
        <v>8370</v>
      </c>
      <c r="F7389" s="5" t="s">
        <v>529</v>
      </c>
      <c r="G7389" s="5" t="s">
        <v>4</v>
      </c>
      <c r="H7389" s="5" t="s">
        <v>8399</v>
      </c>
      <c r="I7389" s="4" t="s">
        <v>8400</v>
      </c>
      <c r="J7389" s="5" t="s">
        <v>4</v>
      </c>
      <c r="K7389" s="5" t="s">
        <v>4</v>
      </c>
      <c r="L7389" s="5" t="s">
        <v>4</v>
      </c>
      <c r="M7389" s="5" t="s">
        <v>5</v>
      </c>
      <c r="N7389" s="5" t="s">
        <v>8407</v>
      </c>
      <c r="O7389" s="18">
        <v>44736</v>
      </c>
      <c r="P7389" s="5" t="s">
        <v>7</v>
      </c>
      <c r="Q7389" s="19">
        <v>4911.62</v>
      </c>
      <c r="R7389" s="19">
        <v>4911.62</v>
      </c>
      <c r="S7389" s="19">
        <v>0</v>
      </c>
      <c r="T7389" s="19">
        <v>0</v>
      </c>
    </row>
    <row r="7390" spans="1:20" outlineLevel="3" x14ac:dyDescent="0.35">
      <c r="H7390" s="1" t="s">
        <v>12141</v>
      </c>
      <c r="O7390" s="18"/>
      <c r="Q7390" s="19">
        <f>SUBTOTAL(9,Q7382:Q7389)</f>
        <v>42946.86</v>
      </c>
      <c r="R7390" s="19">
        <f>SUBTOTAL(9,R7382:R7389)</f>
        <v>42946.86</v>
      </c>
      <c r="S7390" s="19">
        <f>SUBTOTAL(9,S7382:S7389)</f>
        <v>0</v>
      </c>
      <c r="T7390" s="19">
        <f>SUBTOTAL(9,T7382:T7389)</f>
        <v>0</v>
      </c>
    </row>
    <row r="7391" spans="1:20" outlineLevel="2" x14ac:dyDescent="0.35">
      <c r="C7391" s="11" t="s">
        <v>10695</v>
      </c>
      <c r="O7391" s="18"/>
      <c r="Q7391" s="19">
        <f>SUBTOTAL(9,Q7358:Q7389)</f>
        <v>6332566.0700000012</v>
      </c>
      <c r="R7391" s="19">
        <f>SUBTOTAL(9,R7358:R7389)</f>
        <v>3460956.8800000008</v>
      </c>
      <c r="S7391" s="19">
        <f>SUBTOTAL(9,S7358:S7389)</f>
        <v>2871609.19</v>
      </c>
      <c r="T7391" s="19">
        <f>SUBTOTAL(9,T7358:T7389)</f>
        <v>0</v>
      </c>
    </row>
    <row r="7392" spans="1:20" outlineLevel="4" x14ac:dyDescent="0.35">
      <c r="A7392" s="9" t="s">
        <v>1129</v>
      </c>
      <c r="B7392" s="9" t="s">
        <v>1130</v>
      </c>
      <c r="C7392" s="12" t="s">
        <v>8408</v>
      </c>
      <c r="D7392" s="5" t="s">
        <v>8409</v>
      </c>
      <c r="E7392" s="9" t="s">
        <v>8409</v>
      </c>
      <c r="F7392" s="5" t="s">
        <v>4</v>
      </c>
      <c r="G7392" s="5" t="s">
        <v>1133</v>
      </c>
      <c r="H7392" s="5" t="s">
        <v>1135</v>
      </c>
      <c r="I7392" s="4" t="s">
        <v>1136</v>
      </c>
      <c r="J7392" s="5" t="s">
        <v>4</v>
      </c>
      <c r="K7392" s="5" t="s">
        <v>4</v>
      </c>
      <c r="L7392" s="5" t="s">
        <v>4</v>
      </c>
      <c r="M7392" s="5" t="s">
        <v>5</v>
      </c>
      <c r="N7392" s="5" t="s">
        <v>8410</v>
      </c>
      <c r="O7392" s="18">
        <v>44467</v>
      </c>
      <c r="P7392" s="5" t="s">
        <v>7</v>
      </c>
      <c r="Q7392" s="19">
        <v>124942.74</v>
      </c>
      <c r="R7392" s="19">
        <v>0</v>
      </c>
      <c r="S7392" s="19">
        <v>124942.74</v>
      </c>
      <c r="T7392" s="19">
        <v>0</v>
      </c>
    </row>
    <row r="7393" spans="1:20" outlineLevel="4" x14ac:dyDescent="0.35">
      <c r="A7393" s="9" t="s">
        <v>1129</v>
      </c>
      <c r="B7393" s="9" t="s">
        <v>1130</v>
      </c>
      <c r="C7393" s="12" t="s">
        <v>8408</v>
      </c>
      <c r="D7393" s="5" t="s">
        <v>8409</v>
      </c>
      <c r="E7393" s="9" t="s">
        <v>8409</v>
      </c>
      <c r="F7393" s="5" t="s">
        <v>4</v>
      </c>
      <c r="G7393" s="5" t="s">
        <v>1133</v>
      </c>
      <c r="H7393" s="5" t="s">
        <v>1135</v>
      </c>
      <c r="I7393" s="4" t="s">
        <v>1136</v>
      </c>
      <c r="J7393" s="5" t="s">
        <v>4</v>
      </c>
      <c r="K7393" s="5" t="s">
        <v>4</v>
      </c>
      <c r="L7393" s="5" t="s">
        <v>4</v>
      </c>
      <c r="M7393" s="5" t="s">
        <v>5</v>
      </c>
      <c r="N7393" s="5" t="s">
        <v>8411</v>
      </c>
      <c r="O7393" s="18">
        <v>44558</v>
      </c>
      <c r="P7393" s="5" t="s">
        <v>7</v>
      </c>
      <c r="Q7393" s="19">
        <v>170058.37</v>
      </c>
      <c r="R7393" s="19">
        <v>0</v>
      </c>
      <c r="S7393" s="19">
        <v>170058.37</v>
      </c>
      <c r="T7393" s="19">
        <v>0</v>
      </c>
    </row>
    <row r="7394" spans="1:20" outlineLevel="3" x14ac:dyDescent="0.35">
      <c r="H7394" s="1" t="s">
        <v>11125</v>
      </c>
      <c r="O7394" s="18"/>
      <c r="Q7394" s="19">
        <f>SUBTOTAL(9,Q7392:Q7393)</f>
        <v>295001.11</v>
      </c>
      <c r="R7394" s="19">
        <f>SUBTOTAL(9,R7392:R7393)</f>
        <v>0</v>
      </c>
      <c r="S7394" s="19">
        <f>SUBTOTAL(9,S7392:S7393)</f>
        <v>295001.11</v>
      </c>
      <c r="T7394" s="19">
        <f>SUBTOTAL(9,T7392:T7393)</f>
        <v>0</v>
      </c>
    </row>
    <row r="7395" spans="1:20" outlineLevel="2" x14ac:dyDescent="0.35">
      <c r="C7395" s="11" t="s">
        <v>10696</v>
      </c>
      <c r="O7395" s="18"/>
      <c r="Q7395" s="19">
        <f>SUBTOTAL(9,Q7392:Q7393)</f>
        <v>295001.11</v>
      </c>
      <c r="R7395" s="19">
        <f>SUBTOTAL(9,R7392:R7393)</f>
        <v>0</v>
      </c>
      <c r="S7395" s="19">
        <f>SUBTOTAL(9,S7392:S7393)</f>
        <v>295001.11</v>
      </c>
      <c r="T7395" s="19">
        <f>SUBTOTAL(9,T7392:T7393)</f>
        <v>0</v>
      </c>
    </row>
    <row r="7396" spans="1:20" outlineLevel="4" x14ac:dyDescent="0.35">
      <c r="A7396" s="9" t="s">
        <v>1129</v>
      </c>
      <c r="B7396" s="9" t="s">
        <v>1130</v>
      </c>
      <c r="C7396" s="12" t="s">
        <v>8412</v>
      </c>
      <c r="D7396" s="5" t="s">
        <v>8413</v>
      </c>
      <c r="E7396" s="9" t="s">
        <v>8413</v>
      </c>
      <c r="F7396" s="5" t="s">
        <v>4</v>
      </c>
      <c r="G7396" s="5" t="s">
        <v>1133</v>
      </c>
      <c r="H7396" s="5" t="s">
        <v>1135</v>
      </c>
      <c r="I7396" s="4" t="s">
        <v>1136</v>
      </c>
      <c r="J7396" s="5" t="s">
        <v>4</v>
      </c>
      <c r="K7396" s="5" t="s">
        <v>4</v>
      </c>
      <c r="L7396" s="5" t="s">
        <v>4</v>
      </c>
      <c r="M7396" s="5" t="s">
        <v>5</v>
      </c>
      <c r="N7396" s="5" t="s">
        <v>8414</v>
      </c>
      <c r="O7396" s="18">
        <v>44467</v>
      </c>
      <c r="P7396" s="5" t="s">
        <v>7</v>
      </c>
      <c r="Q7396" s="19">
        <v>312713.24</v>
      </c>
      <c r="R7396" s="19">
        <v>0</v>
      </c>
      <c r="S7396" s="19">
        <v>312713.24</v>
      </c>
      <c r="T7396" s="19">
        <v>0</v>
      </c>
    </row>
    <row r="7397" spans="1:20" outlineLevel="4" x14ac:dyDescent="0.35">
      <c r="A7397" s="9" t="s">
        <v>1129</v>
      </c>
      <c r="B7397" s="9" t="s">
        <v>1130</v>
      </c>
      <c r="C7397" s="12" t="s">
        <v>8412</v>
      </c>
      <c r="D7397" s="5" t="s">
        <v>8413</v>
      </c>
      <c r="E7397" s="9" t="s">
        <v>8413</v>
      </c>
      <c r="F7397" s="5" t="s">
        <v>4</v>
      </c>
      <c r="G7397" s="5" t="s">
        <v>1133</v>
      </c>
      <c r="H7397" s="5" t="s">
        <v>1135</v>
      </c>
      <c r="I7397" s="4" t="s">
        <v>1136</v>
      </c>
      <c r="J7397" s="5" t="s">
        <v>4</v>
      </c>
      <c r="K7397" s="5" t="s">
        <v>4</v>
      </c>
      <c r="L7397" s="5" t="s">
        <v>4</v>
      </c>
      <c r="M7397" s="5" t="s">
        <v>5</v>
      </c>
      <c r="N7397" s="5" t="s">
        <v>8415</v>
      </c>
      <c r="O7397" s="18">
        <v>44558</v>
      </c>
      <c r="P7397" s="5" t="s">
        <v>7</v>
      </c>
      <c r="Q7397" s="19">
        <v>436812.96</v>
      </c>
      <c r="R7397" s="19">
        <v>0</v>
      </c>
      <c r="S7397" s="19">
        <v>436812.96</v>
      </c>
      <c r="T7397" s="19">
        <v>0</v>
      </c>
    </row>
    <row r="7398" spans="1:20" outlineLevel="3" x14ac:dyDescent="0.35">
      <c r="H7398" s="1" t="s">
        <v>11125</v>
      </c>
      <c r="O7398" s="18"/>
      <c r="Q7398" s="19">
        <f>SUBTOTAL(9,Q7396:Q7397)</f>
        <v>749526.2</v>
      </c>
      <c r="R7398" s="19">
        <f>SUBTOTAL(9,R7396:R7397)</f>
        <v>0</v>
      </c>
      <c r="S7398" s="19">
        <f>SUBTOTAL(9,S7396:S7397)</f>
        <v>749526.2</v>
      </c>
      <c r="T7398" s="19">
        <f>SUBTOTAL(9,T7396:T7397)</f>
        <v>0</v>
      </c>
    </row>
    <row r="7399" spans="1:20" ht="29" outlineLevel="4" x14ac:dyDescent="0.35">
      <c r="A7399" s="9" t="s">
        <v>97</v>
      </c>
      <c r="B7399" s="9" t="s">
        <v>98</v>
      </c>
      <c r="C7399" s="12" t="s">
        <v>8412</v>
      </c>
      <c r="D7399" s="5" t="s">
        <v>8416</v>
      </c>
      <c r="E7399" s="9" t="s">
        <v>8416</v>
      </c>
      <c r="F7399" s="5" t="s">
        <v>12484</v>
      </c>
      <c r="G7399" s="5" t="s">
        <v>4</v>
      </c>
      <c r="H7399" s="5" t="s">
        <v>8420</v>
      </c>
      <c r="I7399" s="4" t="s">
        <v>12724</v>
      </c>
      <c r="J7399" s="5" t="s">
        <v>8417</v>
      </c>
      <c r="K7399" s="5" t="s">
        <v>4</v>
      </c>
      <c r="L7399" s="5" t="s">
        <v>4</v>
      </c>
      <c r="M7399" s="5" t="s">
        <v>5</v>
      </c>
      <c r="N7399" s="5" t="s">
        <v>8418</v>
      </c>
      <c r="O7399" s="18">
        <v>44657</v>
      </c>
      <c r="P7399" s="5" t="s">
        <v>8419</v>
      </c>
      <c r="Q7399" s="19">
        <v>46462.78</v>
      </c>
      <c r="R7399" s="19">
        <v>46462.78</v>
      </c>
      <c r="S7399" s="19">
        <v>0</v>
      </c>
      <c r="T7399" s="19">
        <v>0</v>
      </c>
    </row>
    <row r="7400" spans="1:20" ht="29" outlineLevel="4" x14ac:dyDescent="0.35">
      <c r="A7400" s="9" t="s">
        <v>97</v>
      </c>
      <c r="B7400" s="9" t="s">
        <v>98</v>
      </c>
      <c r="C7400" s="12" t="s">
        <v>8412</v>
      </c>
      <c r="D7400" s="5" t="s">
        <v>8416</v>
      </c>
      <c r="E7400" s="9" t="s">
        <v>8416</v>
      </c>
      <c r="F7400" s="5" t="s">
        <v>12484</v>
      </c>
      <c r="G7400" s="5" t="s">
        <v>4</v>
      </c>
      <c r="H7400" s="5" t="s">
        <v>8420</v>
      </c>
      <c r="I7400" s="4" t="s">
        <v>12724</v>
      </c>
      <c r="J7400" s="5" t="s">
        <v>8417</v>
      </c>
      <c r="K7400" s="5" t="s">
        <v>4</v>
      </c>
      <c r="L7400" s="5" t="s">
        <v>4</v>
      </c>
      <c r="M7400" s="5" t="s">
        <v>5</v>
      </c>
      <c r="N7400" s="5" t="s">
        <v>8421</v>
      </c>
      <c r="O7400" s="18">
        <v>44690</v>
      </c>
      <c r="P7400" s="5" t="s">
        <v>8422</v>
      </c>
      <c r="Q7400" s="19">
        <v>2214.27</v>
      </c>
      <c r="R7400" s="19">
        <v>2214.27</v>
      </c>
      <c r="S7400" s="19">
        <v>0</v>
      </c>
      <c r="T7400" s="19">
        <v>0</v>
      </c>
    </row>
    <row r="7401" spans="1:20" ht="29" outlineLevel="4" x14ac:dyDescent="0.35">
      <c r="A7401" s="9" t="s">
        <v>97</v>
      </c>
      <c r="B7401" s="9" t="s">
        <v>98</v>
      </c>
      <c r="C7401" s="12" t="s">
        <v>8412</v>
      </c>
      <c r="D7401" s="5" t="s">
        <v>8416</v>
      </c>
      <c r="E7401" s="9" t="s">
        <v>8416</v>
      </c>
      <c r="F7401" s="5" t="s">
        <v>12484</v>
      </c>
      <c r="G7401" s="5" t="s">
        <v>4</v>
      </c>
      <c r="H7401" s="5" t="s">
        <v>8420</v>
      </c>
      <c r="I7401" s="4" t="s">
        <v>12724</v>
      </c>
      <c r="J7401" s="5" t="s">
        <v>8417</v>
      </c>
      <c r="K7401" s="5" t="s">
        <v>4</v>
      </c>
      <c r="L7401" s="5" t="s">
        <v>4</v>
      </c>
      <c r="M7401" s="5" t="s">
        <v>5</v>
      </c>
      <c r="N7401" s="5" t="s">
        <v>8423</v>
      </c>
      <c r="O7401" s="18">
        <v>44469</v>
      </c>
      <c r="P7401" s="5" t="s">
        <v>8424</v>
      </c>
      <c r="Q7401" s="19">
        <v>22551.21</v>
      </c>
      <c r="R7401" s="19">
        <v>22551.21</v>
      </c>
      <c r="S7401" s="19">
        <v>0</v>
      </c>
      <c r="T7401" s="19">
        <v>0</v>
      </c>
    </row>
    <row r="7402" spans="1:20" outlineLevel="3" x14ac:dyDescent="0.35">
      <c r="H7402" s="1" t="s">
        <v>12142</v>
      </c>
      <c r="O7402" s="18"/>
      <c r="Q7402" s="19">
        <f>SUBTOTAL(9,Q7399:Q7401)</f>
        <v>71228.259999999995</v>
      </c>
      <c r="R7402" s="19">
        <f>SUBTOTAL(9,R7399:R7401)</f>
        <v>71228.259999999995</v>
      </c>
      <c r="S7402" s="19">
        <f>SUBTOTAL(9,S7399:S7401)</f>
        <v>0</v>
      </c>
      <c r="T7402" s="19">
        <f>SUBTOTAL(9,T7399:T7401)</f>
        <v>0</v>
      </c>
    </row>
    <row r="7403" spans="1:20" ht="29" outlineLevel="4" x14ac:dyDescent="0.35">
      <c r="A7403" s="9" t="s">
        <v>97</v>
      </c>
      <c r="B7403" s="9" t="s">
        <v>98</v>
      </c>
      <c r="C7403" s="12" t="s">
        <v>8412</v>
      </c>
      <c r="D7403" s="5" t="s">
        <v>8416</v>
      </c>
      <c r="E7403" s="9" t="s">
        <v>8425</v>
      </c>
      <c r="F7403" s="5" t="s">
        <v>12477</v>
      </c>
      <c r="G7403" s="5" t="s">
        <v>4</v>
      </c>
      <c r="H7403" s="5" t="s">
        <v>8428</v>
      </c>
      <c r="I7403" s="4" t="s">
        <v>12725</v>
      </c>
      <c r="J7403" s="5" t="s">
        <v>4</v>
      </c>
      <c r="K7403" s="5" t="s">
        <v>4</v>
      </c>
      <c r="L7403" s="5" t="s">
        <v>4</v>
      </c>
      <c r="M7403" s="5" t="s">
        <v>5</v>
      </c>
      <c r="N7403" s="5" t="s">
        <v>8426</v>
      </c>
      <c r="O7403" s="18">
        <v>44392</v>
      </c>
      <c r="P7403" s="5" t="s">
        <v>8427</v>
      </c>
      <c r="Q7403" s="19">
        <v>3038.75</v>
      </c>
      <c r="R7403" s="19">
        <v>3038.75</v>
      </c>
      <c r="S7403" s="19">
        <v>0</v>
      </c>
      <c r="T7403" s="19">
        <v>0</v>
      </c>
    </row>
    <row r="7404" spans="1:20" ht="29" outlineLevel="4" x14ac:dyDescent="0.35">
      <c r="A7404" s="9" t="s">
        <v>97</v>
      </c>
      <c r="B7404" s="9" t="s">
        <v>98</v>
      </c>
      <c r="C7404" s="12" t="s">
        <v>8412</v>
      </c>
      <c r="D7404" s="5" t="s">
        <v>8416</v>
      </c>
      <c r="E7404" s="9" t="s">
        <v>8425</v>
      </c>
      <c r="F7404" s="5" t="s">
        <v>12477</v>
      </c>
      <c r="G7404" s="5" t="s">
        <v>4</v>
      </c>
      <c r="H7404" s="5" t="s">
        <v>8428</v>
      </c>
      <c r="I7404" s="4" t="s">
        <v>12725</v>
      </c>
      <c r="J7404" s="5" t="s">
        <v>4</v>
      </c>
      <c r="K7404" s="5" t="s">
        <v>4</v>
      </c>
      <c r="L7404" s="5" t="s">
        <v>4</v>
      </c>
      <c r="M7404" s="5" t="s">
        <v>5</v>
      </c>
      <c r="N7404" s="5" t="s">
        <v>8429</v>
      </c>
      <c r="O7404" s="18">
        <v>44655</v>
      </c>
      <c r="P7404" s="5" t="s">
        <v>8430</v>
      </c>
      <c r="Q7404" s="19">
        <v>911.54</v>
      </c>
      <c r="R7404" s="19">
        <v>911.54</v>
      </c>
      <c r="S7404" s="19">
        <v>0</v>
      </c>
      <c r="T7404" s="19">
        <v>0</v>
      </c>
    </row>
    <row r="7405" spans="1:20" ht="29" outlineLevel="4" x14ac:dyDescent="0.35">
      <c r="A7405" s="9" t="s">
        <v>97</v>
      </c>
      <c r="B7405" s="9" t="s">
        <v>98</v>
      </c>
      <c r="C7405" s="12" t="s">
        <v>8412</v>
      </c>
      <c r="D7405" s="5" t="s">
        <v>8416</v>
      </c>
      <c r="E7405" s="9" t="s">
        <v>8425</v>
      </c>
      <c r="F7405" s="5" t="s">
        <v>12477</v>
      </c>
      <c r="G7405" s="5" t="s">
        <v>4</v>
      </c>
      <c r="H7405" s="5" t="s">
        <v>8428</v>
      </c>
      <c r="I7405" s="4" t="s">
        <v>12725</v>
      </c>
      <c r="J7405" s="5" t="s">
        <v>4</v>
      </c>
      <c r="K7405" s="5" t="s">
        <v>4</v>
      </c>
      <c r="L7405" s="5" t="s">
        <v>4</v>
      </c>
      <c r="M7405" s="5" t="s">
        <v>5</v>
      </c>
      <c r="N7405" s="5" t="s">
        <v>8431</v>
      </c>
      <c r="O7405" s="18">
        <v>44714</v>
      </c>
      <c r="P7405" s="5" t="s">
        <v>8432</v>
      </c>
      <c r="Q7405" s="19">
        <v>270.83999999999997</v>
      </c>
      <c r="R7405" s="19">
        <v>270.83999999999997</v>
      </c>
      <c r="S7405" s="19">
        <v>0</v>
      </c>
      <c r="T7405" s="19">
        <v>0</v>
      </c>
    </row>
    <row r="7406" spans="1:20" outlineLevel="3" x14ac:dyDescent="0.35">
      <c r="H7406" s="1" t="s">
        <v>12143</v>
      </c>
      <c r="O7406" s="18"/>
      <c r="Q7406" s="19">
        <f>SUBTOTAL(9,Q7403:Q7405)</f>
        <v>4221.13</v>
      </c>
      <c r="R7406" s="19">
        <f>SUBTOTAL(9,R7403:R7405)</f>
        <v>4221.13</v>
      </c>
      <c r="S7406" s="19">
        <f>SUBTOTAL(9,S7403:S7405)</f>
        <v>0</v>
      </c>
      <c r="T7406" s="19">
        <f>SUBTOTAL(9,T7403:T7405)</f>
        <v>0</v>
      </c>
    </row>
    <row r="7407" spans="1:20" ht="43.5" outlineLevel="4" x14ac:dyDescent="0.35">
      <c r="A7407" s="9" t="s">
        <v>97</v>
      </c>
      <c r="B7407" s="9" t="s">
        <v>98</v>
      </c>
      <c r="C7407" s="12" t="s">
        <v>8412</v>
      </c>
      <c r="D7407" s="5" t="s">
        <v>8416</v>
      </c>
      <c r="E7407" s="9" t="s">
        <v>8425</v>
      </c>
      <c r="F7407" s="5" t="s">
        <v>12484</v>
      </c>
      <c r="G7407" s="5" t="s">
        <v>4</v>
      </c>
      <c r="H7407" s="5" t="s">
        <v>8435</v>
      </c>
      <c r="I7407" s="4" t="s">
        <v>12726</v>
      </c>
      <c r="J7407" s="5" t="s">
        <v>4</v>
      </c>
      <c r="K7407" s="5" t="s">
        <v>4</v>
      </c>
      <c r="L7407" s="5" t="s">
        <v>4</v>
      </c>
      <c r="M7407" s="5" t="s">
        <v>5</v>
      </c>
      <c r="N7407" s="5" t="s">
        <v>8433</v>
      </c>
      <c r="O7407" s="18">
        <v>44510</v>
      </c>
      <c r="P7407" s="5" t="s">
        <v>8434</v>
      </c>
      <c r="Q7407" s="19">
        <v>265913.7</v>
      </c>
      <c r="R7407" s="19">
        <v>265913.7</v>
      </c>
      <c r="S7407" s="19">
        <v>0</v>
      </c>
      <c r="T7407" s="19">
        <v>0</v>
      </c>
    </row>
    <row r="7408" spans="1:20" outlineLevel="3" x14ac:dyDescent="0.35">
      <c r="H7408" s="1" t="s">
        <v>12144</v>
      </c>
      <c r="O7408" s="18"/>
      <c r="Q7408" s="19">
        <f>SUBTOTAL(9,Q7407:Q7407)</f>
        <v>265913.7</v>
      </c>
      <c r="R7408" s="19">
        <f>SUBTOTAL(9,R7407:R7407)</f>
        <v>265913.7</v>
      </c>
      <c r="S7408" s="19">
        <f>SUBTOTAL(9,S7407:S7407)</f>
        <v>0</v>
      </c>
      <c r="T7408" s="19">
        <f>SUBTOTAL(9,T7407:T7407)</f>
        <v>0</v>
      </c>
    </row>
    <row r="7409" spans="1:20" ht="43.5" outlineLevel="4" x14ac:dyDescent="0.35">
      <c r="A7409" s="9" t="s">
        <v>97</v>
      </c>
      <c r="B7409" s="9" t="s">
        <v>98</v>
      </c>
      <c r="C7409" s="12" t="s">
        <v>8412</v>
      </c>
      <c r="D7409" s="5" t="s">
        <v>8416</v>
      </c>
      <c r="E7409" s="9" t="s">
        <v>8425</v>
      </c>
      <c r="F7409" s="5" t="s">
        <v>4</v>
      </c>
      <c r="G7409" s="5" t="s">
        <v>1006</v>
      </c>
      <c r="H7409" s="5" t="s">
        <v>8438</v>
      </c>
      <c r="I7409" s="4" t="s">
        <v>12727</v>
      </c>
      <c r="J7409" s="5" t="s">
        <v>4</v>
      </c>
      <c r="K7409" s="5" t="s">
        <v>4</v>
      </c>
      <c r="L7409" s="5" t="s">
        <v>4</v>
      </c>
      <c r="M7409" s="5" t="s">
        <v>5</v>
      </c>
      <c r="N7409" s="5" t="s">
        <v>8436</v>
      </c>
      <c r="O7409" s="18">
        <v>44413</v>
      </c>
      <c r="P7409" s="5" t="s">
        <v>8437</v>
      </c>
      <c r="Q7409" s="19">
        <v>38255.980000000003</v>
      </c>
      <c r="R7409" s="19">
        <v>0</v>
      </c>
      <c r="S7409" s="19">
        <v>38255.980000000003</v>
      </c>
      <c r="T7409" s="19">
        <v>0</v>
      </c>
    </row>
    <row r="7410" spans="1:20" ht="43.5" outlineLevel="4" x14ac:dyDescent="0.35">
      <c r="A7410" s="9" t="s">
        <v>97</v>
      </c>
      <c r="B7410" s="9" t="s">
        <v>98</v>
      </c>
      <c r="C7410" s="12" t="s">
        <v>8412</v>
      </c>
      <c r="D7410" s="5" t="s">
        <v>8416</v>
      </c>
      <c r="E7410" s="9" t="s">
        <v>8425</v>
      </c>
      <c r="F7410" s="5" t="s">
        <v>4</v>
      </c>
      <c r="G7410" s="5" t="s">
        <v>1006</v>
      </c>
      <c r="H7410" s="5" t="s">
        <v>8438</v>
      </c>
      <c r="I7410" s="4" t="s">
        <v>12727</v>
      </c>
      <c r="J7410" s="5" t="s">
        <v>4</v>
      </c>
      <c r="K7410" s="5" t="s">
        <v>4</v>
      </c>
      <c r="L7410" s="5" t="s">
        <v>4</v>
      </c>
      <c r="M7410" s="5" t="s">
        <v>5</v>
      </c>
      <c r="N7410" s="5" t="s">
        <v>8439</v>
      </c>
      <c r="O7410" s="18">
        <v>44473</v>
      </c>
      <c r="P7410" s="5" t="s">
        <v>8440</v>
      </c>
      <c r="Q7410" s="19">
        <v>27283.46</v>
      </c>
      <c r="R7410" s="19">
        <v>0</v>
      </c>
      <c r="S7410" s="19">
        <v>27283.46</v>
      </c>
      <c r="T7410" s="19">
        <v>0</v>
      </c>
    </row>
    <row r="7411" spans="1:20" ht="43.5" outlineLevel="4" x14ac:dyDescent="0.35">
      <c r="A7411" s="9" t="s">
        <v>97</v>
      </c>
      <c r="B7411" s="9" t="s">
        <v>98</v>
      </c>
      <c r="C7411" s="12" t="s">
        <v>8412</v>
      </c>
      <c r="D7411" s="5" t="s">
        <v>8416</v>
      </c>
      <c r="E7411" s="9" t="s">
        <v>8425</v>
      </c>
      <c r="F7411" s="5" t="s">
        <v>12484</v>
      </c>
      <c r="G7411" s="5" t="s">
        <v>4</v>
      </c>
      <c r="H7411" s="5" t="s">
        <v>8438</v>
      </c>
      <c r="I7411" s="4" t="s">
        <v>12727</v>
      </c>
      <c r="J7411" s="5" t="s">
        <v>4</v>
      </c>
      <c r="K7411" s="5" t="s">
        <v>4</v>
      </c>
      <c r="L7411" s="5" t="s">
        <v>4</v>
      </c>
      <c r="M7411" s="5" t="s">
        <v>5</v>
      </c>
      <c r="N7411" s="5" t="s">
        <v>8436</v>
      </c>
      <c r="O7411" s="18">
        <v>44413</v>
      </c>
      <c r="P7411" s="5" t="s">
        <v>8437</v>
      </c>
      <c r="Q7411" s="19">
        <v>89263.95</v>
      </c>
      <c r="R7411" s="19">
        <v>89263.95</v>
      </c>
      <c r="S7411" s="19">
        <v>0</v>
      </c>
      <c r="T7411" s="19">
        <v>0</v>
      </c>
    </row>
    <row r="7412" spans="1:20" ht="43.5" outlineLevel="4" x14ac:dyDescent="0.35">
      <c r="A7412" s="9" t="s">
        <v>97</v>
      </c>
      <c r="B7412" s="9" t="s">
        <v>98</v>
      </c>
      <c r="C7412" s="12" t="s">
        <v>8412</v>
      </c>
      <c r="D7412" s="5" t="s">
        <v>8416</v>
      </c>
      <c r="E7412" s="9" t="s">
        <v>8425</v>
      </c>
      <c r="F7412" s="5" t="s">
        <v>12484</v>
      </c>
      <c r="G7412" s="5" t="s">
        <v>4</v>
      </c>
      <c r="H7412" s="5" t="s">
        <v>8438</v>
      </c>
      <c r="I7412" s="4" t="s">
        <v>12727</v>
      </c>
      <c r="J7412" s="5" t="s">
        <v>4</v>
      </c>
      <c r="K7412" s="5" t="s">
        <v>4</v>
      </c>
      <c r="L7412" s="5" t="s">
        <v>4</v>
      </c>
      <c r="M7412" s="5" t="s">
        <v>5</v>
      </c>
      <c r="N7412" s="5" t="s">
        <v>8439</v>
      </c>
      <c r="O7412" s="18">
        <v>44473</v>
      </c>
      <c r="P7412" s="5" t="s">
        <v>8440</v>
      </c>
      <c r="Q7412" s="19">
        <v>156936.16</v>
      </c>
      <c r="R7412" s="19">
        <v>156936.16</v>
      </c>
      <c r="S7412" s="19">
        <v>0</v>
      </c>
      <c r="T7412" s="19">
        <v>0</v>
      </c>
    </row>
    <row r="7413" spans="1:20" ht="43.5" outlineLevel="4" x14ac:dyDescent="0.35">
      <c r="A7413" s="9" t="s">
        <v>97</v>
      </c>
      <c r="B7413" s="9" t="s">
        <v>98</v>
      </c>
      <c r="C7413" s="12" t="s">
        <v>8412</v>
      </c>
      <c r="D7413" s="5" t="s">
        <v>8416</v>
      </c>
      <c r="E7413" s="9" t="s">
        <v>8425</v>
      </c>
      <c r="F7413" s="5" t="s">
        <v>12484</v>
      </c>
      <c r="G7413" s="5" t="s">
        <v>4</v>
      </c>
      <c r="H7413" s="5" t="s">
        <v>8438</v>
      </c>
      <c r="I7413" s="4" t="s">
        <v>12727</v>
      </c>
      <c r="J7413" s="5" t="s">
        <v>4</v>
      </c>
      <c r="K7413" s="5" t="s">
        <v>4</v>
      </c>
      <c r="L7413" s="5" t="s">
        <v>4</v>
      </c>
      <c r="M7413" s="5" t="s">
        <v>5</v>
      </c>
      <c r="N7413" s="5" t="s">
        <v>8441</v>
      </c>
      <c r="O7413" s="18">
        <v>44476</v>
      </c>
      <c r="P7413" s="5" t="s">
        <v>8442</v>
      </c>
      <c r="Q7413" s="19">
        <v>184391.02</v>
      </c>
      <c r="R7413" s="19">
        <v>184391.02</v>
      </c>
      <c r="S7413" s="19">
        <v>0</v>
      </c>
      <c r="T7413" s="19">
        <v>0</v>
      </c>
    </row>
    <row r="7414" spans="1:20" ht="43.5" outlineLevel="4" x14ac:dyDescent="0.35">
      <c r="A7414" s="9" t="s">
        <v>97</v>
      </c>
      <c r="B7414" s="9" t="s">
        <v>98</v>
      </c>
      <c r="C7414" s="12" t="s">
        <v>8412</v>
      </c>
      <c r="D7414" s="5" t="s">
        <v>8416</v>
      </c>
      <c r="E7414" s="9" t="s">
        <v>8425</v>
      </c>
      <c r="F7414" s="5" t="s">
        <v>12484</v>
      </c>
      <c r="G7414" s="5" t="s">
        <v>4</v>
      </c>
      <c r="H7414" s="5" t="s">
        <v>8438</v>
      </c>
      <c r="I7414" s="4" t="s">
        <v>12727</v>
      </c>
      <c r="J7414" s="5" t="s">
        <v>4</v>
      </c>
      <c r="K7414" s="5" t="s">
        <v>4</v>
      </c>
      <c r="L7414" s="5" t="s">
        <v>4</v>
      </c>
      <c r="M7414" s="5" t="s">
        <v>5</v>
      </c>
      <c r="N7414" s="5" t="s">
        <v>8443</v>
      </c>
      <c r="O7414" s="18">
        <v>44518</v>
      </c>
      <c r="P7414" s="5" t="s">
        <v>8444</v>
      </c>
      <c r="Q7414" s="19">
        <v>122426.61</v>
      </c>
      <c r="R7414" s="19">
        <v>122426.61</v>
      </c>
      <c r="S7414" s="19">
        <v>0</v>
      </c>
      <c r="T7414" s="19">
        <v>0</v>
      </c>
    </row>
    <row r="7415" spans="1:20" ht="43.5" outlineLevel="4" x14ac:dyDescent="0.35">
      <c r="A7415" s="9" t="s">
        <v>97</v>
      </c>
      <c r="B7415" s="9" t="s">
        <v>98</v>
      </c>
      <c r="C7415" s="12" t="s">
        <v>8412</v>
      </c>
      <c r="D7415" s="5" t="s">
        <v>8416</v>
      </c>
      <c r="E7415" s="9" t="s">
        <v>8425</v>
      </c>
      <c r="F7415" s="5" t="s">
        <v>12484</v>
      </c>
      <c r="G7415" s="5" t="s">
        <v>4</v>
      </c>
      <c r="H7415" s="5" t="s">
        <v>8438</v>
      </c>
      <c r="I7415" s="4" t="s">
        <v>12727</v>
      </c>
      <c r="J7415" s="5" t="s">
        <v>4</v>
      </c>
      <c r="K7415" s="5" t="s">
        <v>4</v>
      </c>
      <c r="L7415" s="5" t="s">
        <v>4</v>
      </c>
      <c r="M7415" s="5" t="s">
        <v>5</v>
      </c>
      <c r="N7415" s="5" t="s">
        <v>8445</v>
      </c>
      <c r="O7415" s="18">
        <v>44536</v>
      </c>
      <c r="P7415" s="5" t="s">
        <v>8446</v>
      </c>
      <c r="Q7415" s="19">
        <v>165522.35999999999</v>
      </c>
      <c r="R7415" s="19">
        <v>165522.35999999999</v>
      </c>
      <c r="S7415" s="19">
        <v>0</v>
      </c>
      <c r="T7415" s="19">
        <v>0</v>
      </c>
    </row>
    <row r="7416" spans="1:20" ht="43.5" outlineLevel="4" x14ac:dyDescent="0.35">
      <c r="A7416" s="9" t="s">
        <v>97</v>
      </c>
      <c r="B7416" s="9" t="s">
        <v>98</v>
      </c>
      <c r="C7416" s="12" t="s">
        <v>8412</v>
      </c>
      <c r="D7416" s="5" t="s">
        <v>8416</v>
      </c>
      <c r="E7416" s="9" t="s">
        <v>8425</v>
      </c>
      <c r="F7416" s="5" t="s">
        <v>12484</v>
      </c>
      <c r="G7416" s="5" t="s">
        <v>4</v>
      </c>
      <c r="H7416" s="5" t="s">
        <v>8438</v>
      </c>
      <c r="I7416" s="4" t="s">
        <v>12727</v>
      </c>
      <c r="J7416" s="5" t="s">
        <v>4</v>
      </c>
      <c r="K7416" s="5" t="s">
        <v>4</v>
      </c>
      <c r="L7416" s="5" t="s">
        <v>4</v>
      </c>
      <c r="M7416" s="5" t="s">
        <v>5</v>
      </c>
      <c r="N7416" s="5" t="s">
        <v>8447</v>
      </c>
      <c r="O7416" s="18">
        <v>44579</v>
      </c>
      <c r="P7416" s="5" t="s">
        <v>8448</v>
      </c>
      <c r="Q7416" s="19">
        <v>173989.72</v>
      </c>
      <c r="R7416" s="19">
        <v>173989.72</v>
      </c>
      <c r="S7416" s="19">
        <v>0</v>
      </c>
      <c r="T7416" s="19">
        <v>0</v>
      </c>
    </row>
    <row r="7417" spans="1:20" ht="43.5" outlineLevel="4" x14ac:dyDescent="0.35">
      <c r="A7417" s="9" t="s">
        <v>97</v>
      </c>
      <c r="B7417" s="9" t="s">
        <v>98</v>
      </c>
      <c r="C7417" s="12" t="s">
        <v>8412</v>
      </c>
      <c r="D7417" s="5" t="s">
        <v>8416</v>
      </c>
      <c r="E7417" s="9" t="s">
        <v>8425</v>
      </c>
      <c r="F7417" s="5" t="s">
        <v>12484</v>
      </c>
      <c r="G7417" s="5" t="s">
        <v>4</v>
      </c>
      <c r="H7417" s="5" t="s">
        <v>8438</v>
      </c>
      <c r="I7417" s="4" t="s">
        <v>12727</v>
      </c>
      <c r="J7417" s="5" t="s">
        <v>4</v>
      </c>
      <c r="K7417" s="5" t="s">
        <v>4</v>
      </c>
      <c r="L7417" s="5" t="s">
        <v>4</v>
      </c>
      <c r="M7417" s="5" t="s">
        <v>5</v>
      </c>
      <c r="N7417" s="5" t="s">
        <v>8449</v>
      </c>
      <c r="O7417" s="18">
        <v>44585</v>
      </c>
      <c r="P7417" s="5" t="s">
        <v>8450</v>
      </c>
      <c r="Q7417" s="19">
        <v>257246.26</v>
      </c>
      <c r="R7417" s="19">
        <v>257246.26</v>
      </c>
      <c r="S7417" s="19">
        <v>0</v>
      </c>
      <c r="T7417" s="19">
        <v>0</v>
      </c>
    </row>
    <row r="7418" spans="1:20" ht="43.5" outlineLevel="4" x14ac:dyDescent="0.35">
      <c r="A7418" s="9" t="s">
        <v>97</v>
      </c>
      <c r="B7418" s="9" t="s">
        <v>98</v>
      </c>
      <c r="C7418" s="12" t="s">
        <v>8412</v>
      </c>
      <c r="D7418" s="5" t="s">
        <v>8416</v>
      </c>
      <c r="E7418" s="9" t="s">
        <v>8425</v>
      </c>
      <c r="F7418" s="5" t="s">
        <v>12484</v>
      </c>
      <c r="G7418" s="5" t="s">
        <v>4</v>
      </c>
      <c r="H7418" s="5" t="s">
        <v>8438</v>
      </c>
      <c r="I7418" s="4" t="s">
        <v>12727</v>
      </c>
      <c r="J7418" s="5" t="s">
        <v>4</v>
      </c>
      <c r="K7418" s="5" t="s">
        <v>4</v>
      </c>
      <c r="L7418" s="5" t="s">
        <v>4</v>
      </c>
      <c r="M7418" s="5" t="s">
        <v>5</v>
      </c>
      <c r="N7418" s="5" t="s">
        <v>8451</v>
      </c>
      <c r="O7418" s="18">
        <v>44641</v>
      </c>
      <c r="P7418" s="5" t="s">
        <v>8452</v>
      </c>
      <c r="Q7418" s="19">
        <v>288970.32</v>
      </c>
      <c r="R7418" s="19">
        <v>288970.32</v>
      </c>
      <c r="S7418" s="19">
        <v>0</v>
      </c>
      <c r="T7418" s="19">
        <v>0</v>
      </c>
    </row>
    <row r="7419" spans="1:20" ht="43.5" outlineLevel="4" x14ac:dyDescent="0.35">
      <c r="A7419" s="9" t="s">
        <v>97</v>
      </c>
      <c r="B7419" s="9" t="s">
        <v>98</v>
      </c>
      <c r="C7419" s="12" t="s">
        <v>8412</v>
      </c>
      <c r="D7419" s="5" t="s">
        <v>8416</v>
      </c>
      <c r="E7419" s="9" t="s">
        <v>8425</v>
      </c>
      <c r="F7419" s="5" t="s">
        <v>12484</v>
      </c>
      <c r="G7419" s="5" t="s">
        <v>4</v>
      </c>
      <c r="H7419" s="5" t="s">
        <v>8438</v>
      </c>
      <c r="I7419" s="4" t="s">
        <v>12727</v>
      </c>
      <c r="J7419" s="5" t="s">
        <v>4</v>
      </c>
      <c r="K7419" s="5" t="s">
        <v>4</v>
      </c>
      <c r="L7419" s="5" t="s">
        <v>4</v>
      </c>
      <c r="M7419" s="5" t="s">
        <v>5</v>
      </c>
      <c r="N7419" s="5" t="s">
        <v>8453</v>
      </c>
      <c r="O7419" s="18">
        <v>44700</v>
      </c>
      <c r="P7419" s="5" t="s">
        <v>8454</v>
      </c>
      <c r="Q7419" s="19">
        <v>130575.92</v>
      </c>
      <c r="R7419" s="19">
        <v>130575.92</v>
      </c>
      <c r="S7419" s="19">
        <v>0</v>
      </c>
      <c r="T7419" s="19">
        <v>0</v>
      </c>
    </row>
    <row r="7420" spans="1:20" ht="43.5" outlineLevel="4" x14ac:dyDescent="0.35">
      <c r="A7420" s="9" t="s">
        <v>97</v>
      </c>
      <c r="B7420" s="9" t="s">
        <v>98</v>
      </c>
      <c r="C7420" s="12" t="s">
        <v>8412</v>
      </c>
      <c r="D7420" s="5" t="s">
        <v>8416</v>
      </c>
      <c r="E7420" s="9" t="s">
        <v>8425</v>
      </c>
      <c r="F7420" s="5" t="s">
        <v>12484</v>
      </c>
      <c r="G7420" s="5" t="s">
        <v>4</v>
      </c>
      <c r="H7420" s="5" t="s">
        <v>8438</v>
      </c>
      <c r="I7420" s="4" t="s">
        <v>12727</v>
      </c>
      <c r="J7420" s="5" t="s">
        <v>4</v>
      </c>
      <c r="K7420" s="5" t="s">
        <v>4</v>
      </c>
      <c r="L7420" s="5" t="s">
        <v>4</v>
      </c>
      <c r="M7420" s="5" t="s">
        <v>5</v>
      </c>
      <c r="N7420" s="5" t="s">
        <v>8455</v>
      </c>
      <c r="O7420" s="18">
        <v>44732</v>
      </c>
      <c r="P7420" s="5" t="s">
        <v>8456</v>
      </c>
      <c r="Q7420" s="19">
        <v>206125.73</v>
      </c>
      <c r="R7420" s="19">
        <v>206125.73</v>
      </c>
      <c r="S7420" s="19">
        <v>0</v>
      </c>
      <c r="T7420" s="19">
        <v>0</v>
      </c>
    </row>
    <row r="7421" spans="1:20" outlineLevel="3" x14ac:dyDescent="0.35">
      <c r="H7421" s="1" t="s">
        <v>12145</v>
      </c>
      <c r="O7421" s="18"/>
      <c r="Q7421" s="19">
        <f>SUBTOTAL(9,Q7409:Q7420)</f>
        <v>1840987.49</v>
      </c>
      <c r="R7421" s="19">
        <f>SUBTOTAL(9,R7409:R7420)</f>
        <v>1775448.05</v>
      </c>
      <c r="S7421" s="19">
        <f>SUBTOTAL(9,S7409:S7420)</f>
        <v>65539.44</v>
      </c>
      <c r="T7421" s="19">
        <f>SUBTOTAL(9,T7409:T7420)</f>
        <v>0</v>
      </c>
    </row>
    <row r="7422" spans="1:20" outlineLevel="2" x14ac:dyDescent="0.35">
      <c r="C7422" s="11" t="s">
        <v>10697</v>
      </c>
      <c r="O7422" s="18"/>
      <c r="Q7422" s="19">
        <f>SUBTOTAL(9,Q7396:Q7420)</f>
        <v>2931876.78</v>
      </c>
      <c r="R7422" s="19">
        <f>SUBTOTAL(9,R7396:R7420)</f>
        <v>2116811.14</v>
      </c>
      <c r="S7422" s="19">
        <f>SUBTOTAL(9,S7396:S7420)</f>
        <v>815065.6399999999</v>
      </c>
      <c r="T7422" s="19">
        <f>SUBTOTAL(9,T7396:T7420)</f>
        <v>0</v>
      </c>
    </row>
    <row r="7423" spans="1:20" outlineLevel="4" x14ac:dyDescent="0.35">
      <c r="A7423" s="9" t="s">
        <v>1129</v>
      </c>
      <c r="B7423" s="9" t="s">
        <v>1130</v>
      </c>
      <c r="C7423" s="12" t="s">
        <v>8457</v>
      </c>
      <c r="D7423" s="5" t="s">
        <v>8458</v>
      </c>
      <c r="E7423" s="9" t="s">
        <v>8458</v>
      </c>
      <c r="F7423" s="5" t="s">
        <v>4</v>
      </c>
      <c r="G7423" s="5" t="s">
        <v>1133</v>
      </c>
      <c r="H7423" s="5" t="s">
        <v>1135</v>
      </c>
      <c r="I7423" s="4" t="s">
        <v>1136</v>
      </c>
      <c r="J7423" s="5" t="s">
        <v>4</v>
      </c>
      <c r="K7423" s="5" t="s">
        <v>4</v>
      </c>
      <c r="L7423" s="5" t="s">
        <v>4</v>
      </c>
      <c r="M7423" s="5" t="s">
        <v>5</v>
      </c>
      <c r="N7423" s="5" t="s">
        <v>8459</v>
      </c>
      <c r="O7423" s="18">
        <v>44467</v>
      </c>
      <c r="P7423" s="5" t="s">
        <v>7</v>
      </c>
      <c r="Q7423" s="19">
        <v>6280.19</v>
      </c>
      <c r="R7423" s="19">
        <v>0</v>
      </c>
      <c r="S7423" s="19">
        <v>6280.19</v>
      </c>
      <c r="T7423" s="19">
        <v>0</v>
      </c>
    </row>
    <row r="7424" spans="1:20" outlineLevel="4" x14ac:dyDescent="0.35">
      <c r="A7424" s="9" t="s">
        <v>1129</v>
      </c>
      <c r="B7424" s="9" t="s">
        <v>1130</v>
      </c>
      <c r="C7424" s="12" t="s">
        <v>8457</v>
      </c>
      <c r="D7424" s="5" t="s">
        <v>8458</v>
      </c>
      <c r="E7424" s="9" t="s">
        <v>8458</v>
      </c>
      <c r="F7424" s="5" t="s">
        <v>4</v>
      </c>
      <c r="G7424" s="5" t="s">
        <v>1133</v>
      </c>
      <c r="H7424" s="5" t="s">
        <v>1135</v>
      </c>
      <c r="I7424" s="4" t="s">
        <v>1136</v>
      </c>
      <c r="J7424" s="5" t="s">
        <v>4</v>
      </c>
      <c r="K7424" s="5" t="s">
        <v>4</v>
      </c>
      <c r="L7424" s="5" t="s">
        <v>4</v>
      </c>
      <c r="M7424" s="5" t="s">
        <v>5</v>
      </c>
      <c r="N7424" s="5" t="s">
        <v>8460</v>
      </c>
      <c r="O7424" s="18">
        <v>44558</v>
      </c>
      <c r="P7424" s="5" t="s">
        <v>7</v>
      </c>
      <c r="Q7424" s="19">
        <v>8269.59</v>
      </c>
      <c r="R7424" s="19">
        <v>0</v>
      </c>
      <c r="S7424" s="19">
        <v>8269.59</v>
      </c>
      <c r="T7424" s="19">
        <v>0</v>
      </c>
    </row>
    <row r="7425" spans="1:20" outlineLevel="3" x14ac:dyDescent="0.35">
      <c r="H7425" s="1" t="s">
        <v>11125</v>
      </c>
      <c r="O7425" s="18"/>
      <c r="Q7425" s="19">
        <f>SUBTOTAL(9,Q7423:Q7424)</f>
        <v>14549.779999999999</v>
      </c>
      <c r="R7425" s="19">
        <f>SUBTOTAL(9,R7423:R7424)</f>
        <v>0</v>
      </c>
      <c r="S7425" s="19">
        <f>SUBTOTAL(9,S7423:S7424)</f>
        <v>14549.779999999999</v>
      </c>
      <c r="T7425" s="19">
        <f>SUBTOTAL(9,T7423:T7424)</f>
        <v>0</v>
      </c>
    </row>
    <row r="7426" spans="1:20" outlineLevel="2" x14ac:dyDescent="0.35">
      <c r="C7426" s="11" t="s">
        <v>10698</v>
      </c>
      <c r="O7426" s="18"/>
      <c r="Q7426" s="19">
        <f>SUBTOTAL(9,Q7423:Q7424)</f>
        <v>14549.779999999999</v>
      </c>
      <c r="R7426" s="19">
        <f>SUBTOTAL(9,R7423:R7424)</f>
        <v>0</v>
      </c>
      <c r="S7426" s="19">
        <f>SUBTOTAL(9,S7423:S7424)</f>
        <v>14549.779999999999</v>
      </c>
      <c r="T7426" s="19">
        <f>SUBTOTAL(9,T7423:T7424)</f>
        <v>0</v>
      </c>
    </row>
    <row r="7427" spans="1:20" outlineLevel="4" x14ac:dyDescent="0.35">
      <c r="A7427" s="9" t="s">
        <v>1129</v>
      </c>
      <c r="B7427" s="9" t="s">
        <v>1130</v>
      </c>
      <c r="C7427" s="12" t="s">
        <v>8461</v>
      </c>
      <c r="D7427" s="5" t="s">
        <v>8462</v>
      </c>
      <c r="E7427" s="9" t="s">
        <v>8462</v>
      </c>
      <c r="F7427" s="5" t="s">
        <v>4</v>
      </c>
      <c r="G7427" s="5" t="s">
        <v>1133</v>
      </c>
      <c r="H7427" s="5" t="s">
        <v>1135</v>
      </c>
      <c r="I7427" s="4" t="s">
        <v>1136</v>
      </c>
      <c r="J7427" s="5" t="s">
        <v>4</v>
      </c>
      <c r="K7427" s="5" t="s">
        <v>4</v>
      </c>
      <c r="L7427" s="5" t="s">
        <v>4</v>
      </c>
      <c r="M7427" s="5" t="s">
        <v>5</v>
      </c>
      <c r="N7427" s="5" t="s">
        <v>8463</v>
      </c>
      <c r="O7427" s="18">
        <v>44467</v>
      </c>
      <c r="P7427" s="5" t="s">
        <v>7</v>
      </c>
      <c r="Q7427" s="19">
        <v>18309.87</v>
      </c>
      <c r="R7427" s="19">
        <v>0</v>
      </c>
      <c r="S7427" s="19">
        <v>18309.87</v>
      </c>
      <c r="T7427" s="19">
        <v>0</v>
      </c>
    </row>
    <row r="7428" spans="1:20" outlineLevel="4" x14ac:dyDescent="0.35">
      <c r="A7428" s="9" t="s">
        <v>1129</v>
      </c>
      <c r="B7428" s="9" t="s">
        <v>1130</v>
      </c>
      <c r="C7428" s="12" t="s">
        <v>8461</v>
      </c>
      <c r="D7428" s="5" t="s">
        <v>8462</v>
      </c>
      <c r="E7428" s="9" t="s">
        <v>8462</v>
      </c>
      <c r="F7428" s="5" t="s">
        <v>4</v>
      </c>
      <c r="G7428" s="5" t="s">
        <v>1133</v>
      </c>
      <c r="H7428" s="5" t="s">
        <v>1135</v>
      </c>
      <c r="I7428" s="4" t="s">
        <v>1136</v>
      </c>
      <c r="J7428" s="5" t="s">
        <v>4</v>
      </c>
      <c r="K7428" s="5" t="s">
        <v>4</v>
      </c>
      <c r="L7428" s="5" t="s">
        <v>4</v>
      </c>
      <c r="M7428" s="5" t="s">
        <v>5</v>
      </c>
      <c r="N7428" s="5" t="s">
        <v>8464</v>
      </c>
      <c r="O7428" s="18">
        <v>44558</v>
      </c>
      <c r="P7428" s="5" t="s">
        <v>7</v>
      </c>
      <c r="Q7428" s="19">
        <v>24499.74</v>
      </c>
      <c r="R7428" s="19">
        <v>0</v>
      </c>
      <c r="S7428" s="19">
        <v>24499.74</v>
      </c>
      <c r="T7428" s="19">
        <v>0</v>
      </c>
    </row>
    <row r="7429" spans="1:20" outlineLevel="3" x14ac:dyDescent="0.35">
      <c r="H7429" s="1" t="s">
        <v>11125</v>
      </c>
      <c r="O7429" s="18"/>
      <c r="Q7429" s="19">
        <f>SUBTOTAL(9,Q7427:Q7428)</f>
        <v>42809.61</v>
      </c>
      <c r="R7429" s="19">
        <f>SUBTOTAL(9,R7427:R7428)</f>
        <v>0</v>
      </c>
      <c r="S7429" s="19">
        <f>SUBTOTAL(9,S7427:S7428)</f>
        <v>42809.61</v>
      </c>
      <c r="T7429" s="19">
        <f>SUBTOTAL(9,T7427:T7428)</f>
        <v>0</v>
      </c>
    </row>
    <row r="7430" spans="1:20" outlineLevel="2" x14ac:dyDescent="0.35">
      <c r="C7430" s="11" t="s">
        <v>10699</v>
      </c>
      <c r="O7430" s="18"/>
      <c r="Q7430" s="19">
        <f>SUBTOTAL(9,Q7427:Q7428)</f>
        <v>42809.61</v>
      </c>
      <c r="R7430" s="19">
        <f>SUBTOTAL(9,R7427:R7428)</f>
        <v>0</v>
      </c>
      <c r="S7430" s="19">
        <f>SUBTOTAL(9,S7427:S7428)</f>
        <v>42809.61</v>
      </c>
      <c r="T7430" s="19">
        <f>SUBTOTAL(9,T7427:T7428)</f>
        <v>0</v>
      </c>
    </row>
    <row r="7431" spans="1:20" outlineLevel="4" x14ac:dyDescent="0.35">
      <c r="A7431" s="9" t="s">
        <v>1129</v>
      </c>
      <c r="B7431" s="9" t="s">
        <v>1130</v>
      </c>
      <c r="C7431" s="12" t="s">
        <v>8465</v>
      </c>
      <c r="D7431" s="5" t="s">
        <v>8466</v>
      </c>
      <c r="E7431" s="9" t="s">
        <v>8466</v>
      </c>
      <c r="F7431" s="5" t="s">
        <v>4</v>
      </c>
      <c r="G7431" s="5" t="s">
        <v>1133</v>
      </c>
      <c r="H7431" s="5" t="s">
        <v>1135</v>
      </c>
      <c r="I7431" s="4" t="s">
        <v>1136</v>
      </c>
      <c r="J7431" s="5" t="s">
        <v>4</v>
      </c>
      <c r="K7431" s="5" t="s">
        <v>4</v>
      </c>
      <c r="L7431" s="5" t="s">
        <v>4</v>
      </c>
      <c r="M7431" s="5" t="s">
        <v>5</v>
      </c>
      <c r="N7431" s="5" t="s">
        <v>8467</v>
      </c>
      <c r="O7431" s="18">
        <v>44467</v>
      </c>
      <c r="P7431" s="5" t="s">
        <v>7</v>
      </c>
      <c r="Q7431" s="19">
        <v>213412.6</v>
      </c>
      <c r="R7431" s="19">
        <v>0</v>
      </c>
      <c r="S7431" s="19">
        <v>213412.6</v>
      </c>
      <c r="T7431" s="19">
        <v>0</v>
      </c>
    </row>
    <row r="7432" spans="1:20" outlineLevel="4" x14ac:dyDescent="0.35">
      <c r="A7432" s="9" t="s">
        <v>1129</v>
      </c>
      <c r="B7432" s="9" t="s">
        <v>1130</v>
      </c>
      <c r="C7432" s="12" t="s">
        <v>8465</v>
      </c>
      <c r="D7432" s="5" t="s">
        <v>8466</v>
      </c>
      <c r="E7432" s="9" t="s">
        <v>8466</v>
      </c>
      <c r="F7432" s="5" t="s">
        <v>4</v>
      </c>
      <c r="G7432" s="5" t="s">
        <v>1133</v>
      </c>
      <c r="H7432" s="5" t="s">
        <v>1135</v>
      </c>
      <c r="I7432" s="4" t="s">
        <v>1136</v>
      </c>
      <c r="J7432" s="5" t="s">
        <v>4</v>
      </c>
      <c r="K7432" s="5" t="s">
        <v>4</v>
      </c>
      <c r="L7432" s="5" t="s">
        <v>4</v>
      </c>
      <c r="M7432" s="5" t="s">
        <v>5</v>
      </c>
      <c r="N7432" s="5" t="s">
        <v>8468</v>
      </c>
      <c r="O7432" s="18">
        <v>44558</v>
      </c>
      <c r="P7432" s="5" t="s">
        <v>7</v>
      </c>
      <c r="Q7432" s="19">
        <v>293174.94</v>
      </c>
      <c r="R7432" s="19">
        <v>0</v>
      </c>
      <c r="S7432" s="19">
        <v>293174.94</v>
      </c>
      <c r="T7432" s="19">
        <v>0</v>
      </c>
    </row>
    <row r="7433" spans="1:20" outlineLevel="3" x14ac:dyDescent="0.35">
      <c r="H7433" s="1" t="s">
        <v>11125</v>
      </c>
      <c r="O7433" s="18"/>
      <c r="Q7433" s="19">
        <f>SUBTOTAL(9,Q7431:Q7432)</f>
        <v>506587.54000000004</v>
      </c>
      <c r="R7433" s="19">
        <f>SUBTOTAL(9,R7431:R7432)</f>
        <v>0</v>
      </c>
      <c r="S7433" s="19">
        <f>SUBTOTAL(9,S7431:S7432)</f>
        <v>506587.54000000004</v>
      </c>
      <c r="T7433" s="19">
        <f>SUBTOTAL(9,T7431:T7432)</f>
        <v>0</v>
      </c>
    </row>
    <row r="7434" spans="1:20" outlineLevel="2" x14ac:dyDescent="0.35">
      <c r="C7434" s="11" t="s">
        <v>10700</v>
      </c>
      <c r="O7434" s="18"/>
      <c r="Q7434" s="19">
        <f>SUBTOTAL(9,Q7431:Q7432)</f>
        <v>506587.54000000004</v>
      </c>
      <c r="R7434" s="19">
        <f>SUBTOTAL(9,R7431:R7432)</f>
        <v>0</v>
      </c>
      <c r="S7434" s="19">
        <f>SUBTOTAL(9,S7431:S7432)</f>
        <v>506587.54000000004</v>
      </c>
      <c r="T7434" s="19">
        <f>SUBTOTAL(9,T7431:T7432)</f>
        <v>0</v>
      </c>
    </row>
    <row r="7435" spans="1:20" outlineLevel="4" x14ac:dyDescent="0.35">
      <c r="A7435" s="9" t="s">
        <v>1129</v>
      </c>
      <c r="B7435" s="9" t="s">
        <v>1130</v>
      </c>
      <c r="C7435" s="12" t="s">
        <v>8469</v>
      </c>
      <c r="D7435" s="5" t="s">
        <v>8470</v>
      </c>
      <c r="E7435" s="9" t="s">
        <v>8470</v>
      </c>
      <c r="F7435" s="5" t="s">
        <v>4</v>
      </c>
      <c r="G7435" s="5" t="s">
        <v>1133</v>
      </c>
      <c r="H7435" s="5" t="s">
        <v>1135</v>
      </c>
      <c r="I7435" s="4" t="s">
        <v>1136</v>
      </c>
      <c r="J7435" s="5" t="s">
        <v>4</v>
      </c>
      <c r="K7435" s="5" t="s">
        <v>4</v>
      </c>
      <c r="L7435" s="5" t="s">
        <v>4</v>
      </c>
      <c r="M7435" s="5" t="s">
        <v>5</v>
      </c>
      <c r="N7435" s="5" t="s">
        <v>8471</v>
      </c>
      <c r="O7435" s="18">
        <v>44467</v>
      </c>
      <c r="P7435" s="5" t="s">
        <v>7</v>
      </c>
      <c r="Q7435" s="19">
        <v>59795.28</v>
      </c>
      <c r="R7435" s="19">
        <v>0</v>
      </c>
      <c r="S7435" s="19">
        <v>59795.28</v>
      </c>
      <c r="T7435" s="19">
        <v>0</v>
      </c>
    </row>
    <row r="7436" spans="1:20" outlineLevel="4" x14ac:dyDescent="0.35">
      <c r="A7436" s="9" t="s">
        <v>1129</v>
      </c>
      <c r="B7436" s="9" t="s">
        <v>1130</v>
      </c>
      <c r="C7436" s="12" t="s">
        <v>8469</v>
      </c>
      <c r="D7436" s="5" t="s">
        <v>8470</v>
      </c>
      <c r="E7436" s="9" t="s">
        <v>8470</v>
      </c>
      <c r="F7436" s="5" t="s">
        <v>4</v>
      </c>
      <c r="G7436" s="5" t="s">
        <v>1133</v>
      </c>
      <c r="H7436" s="5" t="s">
        <v>1135</v>
      </c>
      <c r="I7436" s="4" t="s">
        <v>1136</v>
      </c>
      <c r="J7436" s="5" t="s">
        <v>4</v>
      </c>
      <c r="K7436" s="5" t="s">
        <v>4</v>
      </c>
      <c r="L7436" s="5" t="s">
        <v>4</v>
      </c>
      <c r="M7436" s="5" t="s">
        <v>5</v>
      </c>
      <c r="N7436" s="5" t="s">
        <v>8472</v>
      </c>
      <c r="O7436" s="18">
        <v>44558</v>
      </c>
      <c r="P7436" s="5" t="s">
        <v>7</v>
      </c>
      <c r="Q7436" s="19">
        <v>80686.64</v>
      </c>
      <c r="R7436" s="19">
        <v>0</v>
      </c>
      <c r="S7436" s="19">
        <v>80686.64</v>
      </c>
      <c r="T7436" s="19">
        <v>0</v>
      </c>
    </row>
    <row r="7437" spans="1:20" outlineLevel="3" x14ac:dyDescent="0.35">
      <c r="H7437" s="1" t="s">
        <v>11125</v>
      </c>
      <c r="O7437" s="18"/>
      <c r="Q7437" s="19">
        <f>SUBTOTAL(9,Q7435:Q7436)</f>
        <v>140481.91999999998</v>
      </c>
      <c r="R7437" s="19">
        <f>SUBTOTAL(9,R7435:R7436)</f>
        <v>0</v>
      </c>
      <c r="S7437" s="19">
        <f>SUBTOTAL(9,S7435:S7436)</f>
        <v>140481.91999999998</v>
      </c>
      <c r="T7437" s="19">
        <f>SUBTOTAL(9,T7435:T7436)</f>
        <v>0</v>
      </c>
    </row>
    <row r="7438" spans="1:20" outlineLevel="2" x14ac:dyDescent="0.35">
      <c r="C7438" s="11" t="s">
        <v>10701</v>
      </c>
      <c r="O7438" s="18"/>
      <c r="Q7438" s="19">
        <f>SUBTOTAL(9,Q7435:Q7436)</f>
        <v>140481.91999999998</v>
      </c>
      <c r="R7438" s="19">
        <f>SUBTOTAL(9,R7435:R7436)</f>
        <v>0</v>
      </c>
      <c r="S7438" s="19">
        <f>SUBTOTAL(9,S7435:S7436)</f>
        <v>140481.91999999998</v>
      </c>
      <c r="T7438" s="19">
        <f>SUBTOTAL(9,T7435:T7436)</f>
        <v>0</v>
      </c>
    </row>
    <row r="7439" spans="1:20" outlineLevel="4" x14ac:dyDescent="0.35">
      <c r="A7439" s="9" t="s">
        <v>1129</v>
      </c>
      <c r="B7439" s="9" t="s">
        <v>1130</v>
      </c>
      <c r="C7439" s="12" t="s">
        <v>8473</v>
      </c>
      <c r="D7439" s="5" t="s">
        <v>8474</v>
      </c>
      <c r="E7439" s="9" t="s">
        <v>8474</v>
      </c>
      <c r="F7439" s="5" t="s">
        <v>4</v>
      </c>
      <c r="G7439" s="5" t="s">
        <v>1133</v>
      </c>
      <c r="H7439" s="5" t="s">
        <v>1135</v>
      </c>
      <c r="I7439" s="4" t="s">
        <v>1136</v>
      </c>
      <c r="J7439" s="5" t="s">
        <v>4</v>
      </c>
      <c r="K7439" s="5" t="s">
        <v>4</v>
      </c>
      <c r="L7439" s="5" t="s">
        <v>4</v>
      </c>
      <c r="M7439" s="5" t="s">
        <v>5</v>
      </c>
      <c r="N7439" s="5" t="s">
        <v>8475</v>
      </c>
      <c r="O7439" s="18">
        <v>44467</v>
      </c>
      <c r="P7439" s="5" t="s">
        <v>7</v>
      </c>
      <c r="Q7439" s="19">
        <v>21591.73</v>
      </c>
      <c r="R7439" s="19">
        <v>0</v>
      </c>
      <c r="S7439" s="19">
        <v>21591.73</v>
      </c>
      <c r="T7439" s="19">
        <v>0</v>
      </c>
    </row>
    <row r="7440" spans="1:20" outlineLevel="4" x14ac:dyDescent="0.35">
      <c r="A7440" s="9" t="s">
        <v>1129</v>
      </c>
      <c r="B7440" s="9" t="s">
        <v>1130</v>
      </c>
      <c r="C7440" s="12" t="s">
        <v>8473</v>
      </c>
      <c r="D7440" s="5" t="s">
        <v>8474</v>
      </c>
      <c r="E7440" s="9" t="s">
        <v>8474</v>
      </c>
      <c r="F7440" s="5" t="s">
        <v>4</v>
      </c>
      <c r="G7440" s="5" t="s">
        <v>1133</v>
      </c>
      <c r="H7440" s="5" t="s">
        <v>1135</v>
      </c>
      <c r="I7440" s="4" t="s">
        <v>1136</v>
      </c>
      <c r="J7440" s="5" t="s">
        <v>4</v>
      </c>
      <c r="K7440" s="5" t="s">
        <v>4</v>
      </c>
      <c r="L7440" s="5" t="s">
        <v>4</v>
      </c>
      <c r="M7440" s="5" t="s">
        <v>5</v>
      </c>
      <c r="N7440" s="5" t="s">
        <v>8476</v>
      </c>
      <c r="O7440" s="18">
        <v>44558</v>
      </c>
      <c r="P7440" s="5" t="s">
        <v>7</v>
      </c>
      <c r="Q7440" s="19">
        <v>29462.9</v>
      </c>
      <c r="R7440" s="19">
        <v>0</v>
      </c>
      <c r="S7440" s="19">
        <v>29462.9</v>
      </c>
      <c r="T7440" s="19">
        <v>0</v>
      </c>
    </row>
    <row r="7441" spans="1:20" outlineLevel="3" x14ac:dyDescent="0.35">
      <c r="H7441" s="1" t="s">
        <v>11125</v>
      </c>
      <c r="O7441" s="18"/>
      <c r="Q7441" s="19">
        <f>SUBTOTAL(9,Q7439:Q7440)</f>
        <v>51054.630000000005</v>
      </c>
      <c r="R7441" s="19">
        <f>SUBTOTAL(9,R7439:R7440)</f>
        <v>0</v>
      </c>
      <c r="S7441" s="19">
        <f>SUBTOTAL(9,S7439:S7440)</f>
        <v>51054.630000000005</v>
      </c>
      <c r="T7441" s="19">
        <f>SUBTOTAL(9,T7439:T7440)</f>
        <v>0</v>
      </c>
    </row>
    <row r="7442" spans="1:20" outlineLevel="2" x14ac:dyDescent="0.35">
      <c r="C7442" s="11" t="s">
        <v>10702</v>
      </c>
      <c r="O7442" s="18"/>
      <c r="Q7442" s="19">
        <f>SUBTOTAL(9,Q7439:Q7440)</f>
        <v>51054.630000000005</v>
      </c>
      <c r="R7442" s="19">
        <f>SUBTOTAL(9,R7439:R7440)</f>
        <v>0</v>
      </c>
      <c r="S7442" s="19">
        <f>SUBTOTAL(9,S7439:S7440)</f>
        <v>51054.630000000005</v>
      </c>
      <c r="T7442" s="19">
        <f>SUBTOTAL(9,T7439:T7440)</f>
        <v>0</v>
      </c>
    </row>
    <row r="7443" spans="1:20" outlineLevel="4" x14ac:dyDescent="0.35">
      <c r="A7443" s="9" t="s">
        <v>74</v>
      </c>
      <c r="B7443" s="9" t="s">
        <v>75</v>
      </c>
      <c r="C7443" s="12" t="s">
        <v>8477</v>
      </c>
      <c r="D7443" s="5" t="s">
        <v>8478</v>
      </c>
      <c r="E7443" s="9" t="s">
        <v>8478</v>
      </c>
      <c r="F7443" s="5" t="s">
        <v>4</v>
      </c>
      <c r="G7443" s="5" t="s">
        <v>729</v>
      </c>
      <c r="H7443" s="5" t="s">
        <v>8481</v>
      </c>
      <c r="I7443" s="4" t="s">
        <v>8482</v>
      </c>
      <c r="J7443" s="5" t="s">
        <v>4</v>
      </c>
      <c r="K7443" s="5" t="s">
        <v>4</v>
      </c>
      <c r="L7443" s="5" t="s">
        <v>4</v>
      </c>
      <c r="M7443" s="5" t="s">
        <v>5</v>
      </c>
      <c r="N7443" s="5" t="s">
        <v>8479</v>
      </c>
      <c r="O7443" s="18">
        <v>44524</v>
      </c>
      <c r="P7443" s="5" t="s">
        <v>8480</v>
      </c>
      <c r="Q7443" s="19">
        <v>3027</v>
      </c>
      <c r="R7443" s="19">
        <v>0</v>
      </c>
      <c r="S7443" s="19">
        <v>3027</v>
      </c>
      <c r="T7443" s="19">
        <v>0</v>
      </c>
    </row>
    <row r="7444" spans="1:20" outlineLevel="4" x14ac:dyDescent="0.35">
      <c r="A7444" s="9" t="s">
        <v>74</v>
      </c>
      <c r="B7444" s="9" t="s">
        <v>75</v>
      </c>
      <c r="C7444" s="12" t="s">
        <v>8477</v>
      </c>
      <c r="D7444" s="5" t="s">
        <v>8478</v>
      </c>
      <c r="E7444" s="9" t="s">
        <v>8478</v>
      </c>
      <c r="F7444" s="5" t="s">
        <v>4</v>
      </c>
      <c r="G7444" s="5" t="s">
        <v>729</v>
      </c>
      <c r="H7444" s="5" t="s">
        <v>8481</v>
      </c>
      <c r="I7444" s="4" t="s">
        <v>8482</v>
      </c>
      <c r="J7444" s="5" t="s">
        <v>4</v>
      </c>
      <c r="K7444" s="5" t="s">
        <v>4</v>
      </c>
      <c r="L7444" s="5" t="s">
        <v>4</v>
      </c>
      <c r="M7444" s="5" t="s">
        <v>5</v>
      </c>
      <c r="N7444" s="5" t="s">
        <v>8483</v>
      </c>
      <c r="O7444" s="18">
        <v>44560</v>
      </c>
      <c r="P7444" s="5" t="s">
        <v>8484</v>
      </c>
      <c r="Q7444" s="19">
        <v>2018</v>
      </c>
      <c r="R7444" s="19">
        <v>0</v>
      </c>
      <c r="S7444" s="19">
        <v>2018</v>
      </c>
      <c r="T7444" s="19">
        <v>0</v>
      </c>
    </row>
    <row r="7445" spans="1:20" outlineLevel="3" x14ac:dyDescent="0.35">
      <c r="H7445" s="1" t="s">
        <v>12146</v>
      </c>
      <c r="O7445" s="18"/>
      <c r="Q7445" s="19">
        <f>SUBTOTAL(9,Q7443:Q7444)</f>
        <v>5045</v>
      </c>
      <c r="R7445" s="19">
        <f>SUBTOTAL(9,R7443:R7444)</f>
        <v>0</v>
      </c>
      <c r="S7445" s="19">
        <f>SUBTOTAL(9,S7443:S7444)</f>
        <v>5045</v>
      </c>
      <c r="T7445" s="19">
        <f>SUBTOTAL(9,T7443:T7444)</f>
        <v>0</v>
      </c>
    </row>
    <row r="7446" spans="1:20" ht="29" outlineLevel="4" x14ac:dyDescent="0.35">
      <c r="A7446" s="9" t="s">
        <v>74</v>
      </c>
      <c r="B7446" s="9" t="s">
        <v>75</v>
      </c>
      <c r="C7446" s="12" t="s">
        <v>8477</v>
      </c>
      <c r="D7446" s="5" t="s">
        <v>8478</v>
      </c>
      <c r="E7446" s="9" t="s">
        <v>8478</v>
      </c>
      <c r="F7446" s="5" t="s">
        <v>77</v>
      </c>
      <c r="G7446" s="5" t="s">
        <v>4</v>
      </c>
      <c r="H7446" s="5" t="s">
        <v>8487</v>
      </c>
      <c r="I7446" s="4" t="s">
        <v>8488</v>
      </c>
      <c r="J7446" s="5" t="s">
        <v>4</v>
      </c>
      <c r="K7446" s="5" t="s">
        <v>4</v>
      </c>
      <c r="L7446" s="5" t="s">
        <v>4</v>
      </c>
      <c r="M7446" s="5" t="s">
        <v>5</v>
      </c>
      <c r="N7446" s="5" t="s">
        <v>8485</v>
      </c>
      <c r="O7446" s="18">
        <v>44378</v>
      </c>
      <c r="P7446" s="5" t="s">
        <v>8486</v>
      </c>
      <c r="Q7446" s="19">
        <v>9000</v>
      </c>
      <c r="R7446" s="19">
        <v>9000</v>
      </c>
      <c r="S7446" s="19">
        <v>0</v>
      </c>
      <c r="T7446" s="19">
        <v>0</v>
      </c>
    </row>
    <row r="7447" spans="1:20" ht="29" outlineLevel="4" x14ac:dyDescent="0.35">
      <c r="A7447" s="9" t="s">
        <v>74</v>
      </c>
      <c r="B7447" s="9" t="s">
        <v>75</v>
      </c>
      <c r="C7447" s="12" t="s">
        <v>8477</v>
      </c>
      <c r="D7447" s="5" t="s">
        <v>8478</v>
      </c>
      <c r="E7447" s="9" t="s">
        <v>8478</v>
      </c>
      <c r="F7447" s="5" t="s">
        <v>77</v>
      </c>
      <c r="G7447" s="5" t="s">
        <v>4</v>
      </c>
      <c r="H7447" s="5" t="s">
        <v>8487</v>
      </c>
      <c r="I7447" s="4" t="s">
        <v>8488</v>
      </c>
      <c r="J7447" s="5" t="s">
        <v>4</v>
      </c>
      <c r="K7447" s="5" t="s">
        <v>4</v>
      </c>
      <c r="L7447" s="5" t="s">
        <v>4</v>
      </c>
      <c r="M7447" s="5" t="s">
        <v>5</v>
      </c>
      <c r="N7447" s="5" t="s">
        <v>8489</v>
      </c>
      <c r="O7447" s="18">
        <v>44603</v>
      </c>
      <c r="P7447" s="5" t="s">
        <v>8490</v>
      </c>
      <c r="Q7447" s="19">
        <v>22000</v>
      </c>
      <c r="R7447" s="19">
        <v>22000</v>
      </c>
      <c r="S7447" s="19">
        <v>0</v>
      </c>
      <c r="T7447" s="19">
        <v>0</v>
      </c>
    </row>
    <row r="7448" spans="1:20" outlineLevel="3" x14ac:dyDescent="0.35">
      <c r="H7448" s="1" t="s">
        <v>12147</v>
      </c>
      <c r="O7448" s="18"/>
      <c r="Q7448" s="19">
        <f>SUBTOTAL(9,Q7446:Q7447)</f>
        <v>31000</v>
      </c>
      <c r="R7448" s="19">
        <f>SUBTOTAL(9,R7446:R7447)</f>
        <v>31000</v>
      </c>
      <c r="S7448" s="19">
        <f>SUBTOTAL(9,S7446:S7447)</f>
        <v>0</v>
      </c>
      <c r="T7448" s="19">
        <f>SUBTOTAL(9,T7446:T7447)</f>
        <v>0</v>
      </c>
    </row>
    <row r="7449" spans="1:20" ht="29" outlineLevel="4" x14ac:dyDescent="0.35">
      <c r="A7449" s="9" t="s">
        <v>74</v>
      </c>
      <c r="B7449" s="9" t="s">
        <v>75</v>
      </c>
      <c r="C7449" s="12" t="s">
        <v>8477</v>
      </c>
      <c r="D7449" s="5" t="s">
        <v>8478</v>
      </c>
      <c r="E7449" s="9" t="s">
        <v>8478</v>
      </c>
      <c r="F7449" s="5" t="s">
        <v>4</v>
      </c>
      <c r="G7449" s="5" t="s">
        <v>729</v>
      </c>
      <c r="H7449" s="5" t="s">
        <v>8492</v>
      </c>
      <c r="I7449" s="4" t="s">
        <v>8488</v>
      </c>
      <c r="J7449" s="5" t="s">
        <v>4</v>
      </c>
      <c r="K7449" s="5" t="s">
        <v>4</v>
      </c>
      <c r="L7449" s="5" t="s">
        <v>4</v>
      </c>
      <c r="M7449" s="5" t="s">
        <v>5</v>
      </c>
      <c r="N7449" s="5" t="s">
        <v>8491</v>
      </c>
      <c r="O7449" s="18">
        <v>44378</v>
      </c>
      <c r="P7449" s="5" t="s">
        <v>8486</v>
      </c>
      <c r="Q7449" s="19">
        <v>113</v>
      </c>
      <c r="R7449" s="19">
        <v>0</v>
      </c>
      <c r="S7449" s="19">
        <v>113</v>
      </c>
      <c r="T7449" s="19">
        <v>0</v>
      </c>
    </row>
    <row r="7450" spans="1:20" ht="29" outlineLevel="4" x14ac:dyDescent="0.35">
      <c r="A7450" s="9" t="s">
        <v>74</v>
      </c>
      <c r="B7450" s="9" t="s">
        <v>75</v>
      </c>
      <c r="C7450" s="12" t="s">
        <v>8477</v>
      </c>
      <c r="D7450" s="5" t="s">
        <v>8478</v>
      </c>
      <c r="E7450" s="9" t="s">
        <v>8478</v>
      </c>
      <c r="F7450" s="5" t="s">
        <v>4</v>
      </c>
      <c r="G7450" s="5" t="s">
        <v>729</v>
      </c>
      <c r="H7450" s="5" t="s">
        <v>8492</v>
      </c>
      <c r="I7450" s="4" t="s">
        <v>8488</v>
      </c>
      <c r="J7450" s="5" t="s">
        <v>4</v>
      </c>
      <c r="K7450" s="5" t="s">
        <v>4</v>
      </c>
      <c r="L7450" s="5" t="s">
        <v>4</v>
      </c>
      <c r="M7450" s="5" t="s">
        <v>5</v>
      </c>
      <c r="N7450" s="5" t="s">
        <v>8493</v>
      </c>
      <c r="O7450" s="18">
        <v>44469</v>
      </c>
      <c r="P7450" s="5" t="s">
        <v>8494</v>
      </c>
      <c r="Q7450" s="19">
        <v>503.65</v>
      </c>
      <c r="R7450" s="19">
        <v>0</v>
      </c>
      <c r="S7450" s="19">
        <v>503.65</v>
      </c>
      <c r="T7450" s="19">
        <v>0</v>
      </c>
    </row>
    <row r="7451" spans="1:20" ht="29" outlineLevel="4" x14ac:dyDescent="0.35">
      <c r="A7451" s="9" t="s">
        <v>74</v>
      </c>
      <c r="B7451" s="9" t="s">
        <v>75</v>
      </c>
      <c r="C7451" s="12" t="s">
        <v>8477</v>
      </c>
      <c r="D7451" s="5" t="s">
        <v>8478</v>
      </c>
      <c r="E7451" s="9" t="s">
        <v>8478</v>
      </c>
      <c r="F7451" s="5" t="s">
        <v>4</v>
      </c>
      <c r="G7451" s="5" t="s">
        <v>729</v>
      </c>
      <c r="H7451" s="5" t="s">
        <v>8492</v>
      </c>
      <c r="I7451" s="4" t="s">
        <v>8488</v>
      </c>
      <c r="J7451" s="5" t="s">
        <v>4</v>
      </c>
      <c r="K7451" s="5" t="s">
        <v>4</v>
      </c>
      <c r="L7451" s="5" t="s">
        <v>4</v>
      </c>
      <c r="M7451" s="5" t="s">
        <v>5</v>
      </c>
      <c r="N7451" s="5" t="s">
        <v>8495</v>
      </c>
      <c r="O7451" s="18">
        <v>44490</v>
      </c>
      <c r="P7451" s="5" t="s">
        <v>8496</v>
      </c>
      <c r="Q7451" s="19">
        <v>258.42</v>
      </c>
      <c r="R7451" s="19">
        <v>0</v>
      </c>
      <c r="S7451" s="19">
        <v>258.42</v>
      </c>
      <c r="T7451" s="19">
        <v>0</v>
      </c>
    </row>
    <row r="7452" spans="1:20" ht="29" outlineLevel="4" x14ac:dyDescent="0.35">
      <c r="A7452" s="9" t="s">
        <v>74</v>
      </c>
      <c r="B7452" s="9" t="s">
        <v>75</v>
      </c>
      <c r="C7452" s="12" t="s">
        <v>8477</v>
      </c>
      <c r="D7452" s="5" t="s">
        <v>8478</v>
      </c>
      <c r="E7452" s="9" t="s">
        <v>8478</v>
      </c>
      <c r="F7452" s="5" t="s">
        <v>4</v>
      </c>
      <c r="G7452" s="5" t="s">
        <v>729</v>
      </c>
      <c r="H7452" s="5" t="s">
        <v>8492</v>
      </c>
      <c r="I7452" s="4" t="s">
        <v>8488</v>
      </c>
      <c r="J7452" s="5" t="s">
        <v>4</v>
      </c>
      <c r="K7452" s="5" t="s">
        <v>4</v>
      </c>
      <c r="L7452" s="5" t="s">
        <v>4</v>
      </c>
      <c r="M7452" s="5" t="s">
        <v>5</v>
      </c>
      <c r="N7452" s="5" t="s">
        <v>8497</v>
      </c>
      <c r="O7452" s="18">
        <v>44524</v>
      </c>
      <c r="P7452" s="5" t="s">
        <v>8480</v>
      </c>
      <c r="Q7452" s="19">
        <v>413.48</v>
      </c>
      <c r="R7452" s="19">
        <v>0</v>
      </c>
      <c r="S7452" s="19">
        <v>413.48</v>
      </c>
      <c r="T7452" s="19">
        <v>0</v>
      </c>
    </row>
    <row r="7453" spans="1:20" ht="29" outlineLevel="4" x14ac:dyDescent="0.35">
      <c r="A7453" s="9" t="s">
        <v>74</v>
      </c>
      <c r="B7453" s="9" t="s">
        <v>75</v>
      </c>
      <c r="C7453" s="12" t="s">
        <v>8477</v>
      </c>
      <c r="D7453" s="5" t="s">
        <v>8478</v>
      </c>
      <c r="E7453" s="9" t="s">
        <v>8478</v>
      </c>
      <c r="F7453" s="5" t="s">
        <v>4</v>
      </c>
      <c r="G7453" s="5" t="s">
        <v>729</v>
      </c>
      <c r="H7453" s="5" t="s">
        <v>8492</v>
      </c>
      <c r="I7453" s="4" t="s">
        <v>8488</v>
      </c>
      <c r="J7453" s="5" t="s">
        <v>4</v>
      </c>
      <c r="K7453" s="5" t="s">
        <v>4</v>
      </c>
      <c r="L7453" s="5" t="s">
        <v>4</v>
      </c>
      <c r="M7453" s="5" t="s">
        <v>5</v>
      </c>
      <c r="N7453" s="5" t="s">
        <v>8498</v>
      </c>
      <c r="O7453" s="18">
        <v>44560</v>
      </c>
      <c r="P7453" s="5" t="s">
        <v>8484</v>
      </c>
      <c r="Q7453" s="19">
        <v>392.29</v>
      </c>
      <c r="R7453" s="19">
        <v>0</v>
      </c>
      <c r="S7453" s="19">
        <v>392.29</v>
      </c>
      <c r="T7453" s="19">
        <v>0</v>
      </c>
    </row>
    <row r="7454" spans="1:20" ht="29" outlineLevel="4" x14ac:dyDescent="0.35">
      <c r="A7454" s="9" t="s">
        <v>74</v>
      </c>
      <c r="B7454" s="9" t="s">
        <v>75</v>
      </c>
      <c r="C7454" s="12" t="s">
        <v>8477</v>
      </c>
      <c r="D7454" s="5" t="s">
        <v>8478</v>
      </c>
      <c r="E7454" s="9" t="s">
        <v>8478</v>
      </c>
      <c r="F7454" s="5" t="s">
        <v>4</v>
      </c>
      <c r="G7454" s="5" t="s">
        <v>729</v>
      </c>
      <c r="H7454" s="5" t="s">
        <v>8492</v>
      </c>
      <c r="I7454" s="4" t="s">
        <v>8488</v>
      </c>
      <c r="J7454" s="5" t="s">
        <v>4</v>
      </c>
      <c r="K7454" s="5" t="s">
        <v>4</v>
      </c>
      <c r="L7454" s="5" t="s">
        <v>4</v>
      </c>
      <c r="M7454" s="5" t="s">
        <v>5</v>
      </c>
      <c r="N7454" s="5" t="s">
        <v>8499</v>
      </c>
      <c r="O7454" s="18">
        <v>44603</v>
      </c>
      <c r="P7454" s="5" t="s">
        <v>8490</v>
      </c>
      <c r="Q7454" s="19">
        <v>200.1</v>
      </c>
      <c r="R7454" s="19">
        <v>0</v>
      </c>
      <c r="S7454" s="19">
        <v>200.1</v>
      </c>
      <c r="T7454" s="19">
        <v>0</v>
      </c>
    </row>
    <row r="7455" spans="1:20" ht="29" outlineLevel="4" x14ac:dyDescent="0.35">
      <c r="A7455" s="9" t="s">
        <v>74</v>
      </c>
      <c r="B7455" s="9" t="s">
        <v>75</v>
      </c>
      <c r="C7455" s="12" t="s">
        <v>8477</v>
      </c>
      <c r="D7455" s="5" t="s">
        <v>8478</v>
      </c>
      <c r="E7455" s="9" t="s">
        <v>8478</v>
      </c>
      <c r="F7455" s="5" t="s">
        <v>4</v>
      </c>
      <c r="G7455" s="5" t="s">
        <v>729</v>
      </c>
      <c r="H7455" s="5" t="s">
        <v>8492</v>
      </c>
      <c r="I7455" s="4" t="s">
        <v>8488</v>
      </c>
      <c r="J7455" s="5" t="s">
        <v>4</v>
      </c>
      <c r="K7455" s="5" t="s">
        <v>4</v>
      </c>
      <c r="L7455" s="5" t="s">
        <v>4</v>
      </c>
      <c r="M7455" s="5" t="s">
        <v>5</v>
      </c>
      <c r="N7455" s="5" t="s">
        <v>8500</v>
      </c>
      <c r="O7455" s="18">
        <v>44627</v>
      </c>
      <c r="P7455" s="5" t="s">
        <v>8501</v>
      </c>
      <c r="Q7455" s="19">
        <v>932.68</v>
      </c>
      <c r="R7455" s="19">
        <v>0</v>
      </c>
      <c r="S7455" s="19">
        <v>932.68</v>
      </c>
      <c r="T7455" s="19">
        <v>0</v>
      </c>
    </row>
    <row r="7456" spans="1:20" ht="29" outlineLevel="4" x14ac:dyDescent="0.35">
      <c r="A7456" s="9" t="s">
        <v>74</v>
      </c>
      <c r="B7456" s="9" t="s">
        <v>75</v>
      </c>
      <c r="C7456" s="12" t="s">
        <v>8477</v>
      </c>
      <c r="D7456" s="5" t="s">
        <v>8478</v>
      </c>
      <c r="E7456" s="9" t="s">
        <v>8478</v>
      </c>
      <c r="F7456" s="5" t="s">
        <v>4</v>
      </c>
      <c r="G7456" s="5" t="s">
        <v>729</v>
      </c>
      <c r="H7456" s="5" t="s">
        <v>8492</v>
      </c>
      <c r="I7456" s="4" t="s">
        <v>8488</v>
      </c>
      <c r="J7456" s="5" t="s">
        <v>4</v>
      </c>
      <c r="K7456" s="5" t="s">
        <v>4</v>
      </c>
      <c r="L7456" s="5" t="s">
        <v>4</v>
      </c>
      <c r="M7456" s="5" t="s">
        <v>5</v>
      </c>
      <c r="N7456" s="5" t="s">
        <v>8502</v>
      </c>
      <c r="O7456" s="18">
        <v>44714</v>
      </c>
      <c r="P7456" s="5" t="s">
        <v>8503</v>
      </c>
      <c r="Q7456" s="19">
        <v>6517.84</v>
      </c>
      <c r="R7456" s="19">
        <v>0</v>
      </c>
      <c r="S7456" s="19">
        <v>6517.84</v>
      </c>
      <c r="T7456" s="19">
        <v>0</v>
      </c>
    </row>
    <row r="7457" spans="1:20" ht="29" outlineLevel="4" x14ac:dyDescent="0.35">
      <c r="A7457" s="9" t="s">
        <v>74</v>
      </c>
      <c r="B7457" s="9" t="s">
        <v>75</v>
      </c>
      <c r="C7457" s="12" t="s">
        <v>8477</v>
      </c>
      <c r="D7457" s="5" t="s">
        <v>8478</v>
      </c>
      <c r="E7457" s="9" t="s">
        <v>8478</v>
      </c>
      <c r="F7457" s="5" t="s">
        <v>77</v>
      </c>
      <c r="G7457" s="5" t="s">
        <v>4</v>
      </c>
      <c r="H7457" s="5" t="s">
        <v>8492</v>
      </c>
      <c r="I7457" s="4" t="s">
        <v>8488</v>
      </c>
      <c r="J7457" s="5" t="s">
        <v>4</v>
      </c>
      <c r="K7457" s="5" t="s">
        <v>4</v>
      </c>
      <c r="L7457" s="5" t="s">
        <v>4</v>
      </c>
      <c r="M7457" s="5" t="s">
        <v>5</v>
      </c>
      <c r="N7457" s="5" t="s">
        <v>8491</v>
      </c>
      <c r="O7457" s="18">
        <v>44378</v>
      </c>
      <c r="P7457" s="5" t="s">
        <v>8486</v>
      </c>
      <c r="Q7457" s="19">
        <v>1017</v>
      </c>
      <c r="R7457" s="19">
        <v>1017</v>
      </c>
      <c r="S7457" s="19">
        <v>0</v>
      </c>
      <c r="T7457" s="19">
        <v>0</v>
      </c>
    </row>
    <row r="7458" spans="1:20" ht="29" outlineLevel="4" x14ac:dyDescent="0.35">
      <c r="A7458" s="9" t="s">
        <v>74</v>
      </c>
      <c r="B7458" s="9" t="s">
        <v>75</v>
      </c>
      <c r="C7458" s="12" t="s">
        <v>8477</v>
      </c>
      <c r="D7458" s="5" t="s">
        <v>8478</v>
      </c>
      <c r="E7458" s="9" t="s">
        <v>8478</v>
      </c>
      <c r="F7458" s="5" t="s">
        <v>77</v>
      </c>
      <c r="G7458" s="5" t="s">
        <v>4</v>
      </c>
      <c r="H7458" s="5" t="s">
        <v>8492</v>
      </c>
      <c r="I7458" s="4" t="s">
        <v>8488</v>
      </c>
      <c r="J7458" s="5" t="s">
        <v>4</v>
      </c>
      <c r="K7458" s="5" t="s">
        <v>4</v>
      </c>
      <c r="L7458" s="5" t="s">
        <v>4</v>
      </c>
      <c r="M7458" s="5" t="s">
        <v>5</v>
      </c>
      <c r="N7458" s="5" t="s">
        <v>8493</v>
      </c>
      <c r="O7458" s="18">
        <v>44469</v>
      </c>
      <c r="P7458" s="5" t="s">
        <v>8494</v>
      </c>
      <c r="Q7458" s="19">
        <v>4534.3500000000004</v>
      </c>
      <c r="R7458" s="19">
        <v>4534.3500000000004</v>
      </c>
      <c r="S7458" s="19">
        <v>0</v>
      </c>
      <c r="T7458" s="19">
        <v>0</v>
      </c>
    </row>
    <row r="7459" spans="1:20" ht="29" outlineLevel="4" x14ac:dyDescent="0.35">
      <c r="A7459" s="9" t="s">
        <v>74</v>
      </c>
      <c r="B7459" s="9" t="s">
        <v>75</v>
      </c>
      <c r="C7459" s="12" t="s">
        <v>8477</v>
      </c>
      <c r="D7459" s="5" t="s">
        <v>8478</v>
      </c>
      <c r="E7459" s="9" t="s">
        <v>8478</v>
      </c>
      <c r="F7459" s="5" t="s">
        <v>77</v>
      </c>
      <c r="G7459" s="5" t="s">
        <v>4</v>
      </c>
      <c r="H7459" s="5" t="s">
        <v>8492</v>
      </c>
      <c r="I7459" s="4" t="s">
        <v>8488</v>
      </c>
      <c r="J7459" s="5" t="s">
        <v>4</v>
      </c>
      <c r="K7459" s="5" t="s">
        <v>4</v>
      </c>
      <c r="L7459" s="5" t="s">
        <v>4</v>
      </c>
      <c r="M7459" s="5" t="s">
        <v>5</v>
      </c>
      <c r="N7459" s="5" t="s">
        <v>8495</v>
      </c>
      <c r="O7459" s="18">
        <v>44490</v>
      </c>
      <c r="P7459" s="5" t="s">
        <v>8496</v>
      </c>
      <c r="Q7459" s="19">
        <v>2326.58</v>
      </c>
      <c r="R7459" s="19">
        <v>2326.58</v>
      </c>
      <c r="S7459" s="19">
        <v>0</v>
      </c>
      <c r="T7459" s="19">
        <v>0</v>
      </c>
    </row>
    <row r="7460" spans="1:20" ht="29" outlineLevel="4" x14ac:dyDescent="0.35">
      <c r="A7460" s="9" t="s">
        <v>74</v>
      </c>
      <c r="B7460" s="9" t="s">
        <v>75</v>
      </c>
      <c r="C7460" s="12" t="s">
        <v>8477</v>
      </c>
      <c r="D7460" s="5" t="s">
        <v>8478</v>
      </c>
      <c r="E7460" s="9" t="s">
        <v>8478</v>
      </c>
      <c r="F7460" s="5" t="s">
        <v>77</v>
      </c>
      <c r="G7460" s="5" t="s">
        <v>4</v>
      </c>
      <c r="H7460" s="5" t="s">
        <v>8492</v>
      </c>
      <c r="I7460" s="4" t="s">
        <v>8488</v>
      </c>
      <c r="J7460" s="5" t="s">
        <v>4</v>
      </c>
      <c r="K7460" s="5" t="s">
        <v>4</v>
      </c>
      <c r="L7460" s="5" t="s">
        <v>4</v>
      </c>
      <c r="M7460" s="5" t="s">
        <v>5</v>
      </c>
      <c r="N7460" s="5" t="s">
        <v>8497</v>
      </c>
      <c r="O7460" s="18">
        <v>44524</v>
      </c>
      <c r="P7460" s="5" t="s">
        <v>8480</v>
      </c>
      <c r="Q7460" s="19">
        <v>3722.52</v>
      </c>
      <c r="R7460" s="19">
        <v>3722.52</v>
      </c>
      <c r="S7460" s="19">
        <v>0</v>
      </c>
      <c r="T7460" s="19">
        <v>0</v>
      </c>
    </row>
    <row r="7461" spans="1:20" ht="29" outlineLevel="4" x14ac:dyDescent="0.35">
      <c r="A7461" s="9" t="s">
        <v>74</v>
      </c>
      <c r="B7461" s="9" t="s">
        <v>75</v>
      </c>
      <c r="C7461" s="12" t="s">
        <v>8477</v>
      </c>
      <c r="D7461" s="5" t="s">
        <v>8478</v>
      </c>
      <c r="E7461" s="9" t="s">
        <v>8478</v>
      </c>
      <c r="F7461" s="5" t="s">
        <v>77</v>
      </c>
      <c r="G7461" s="5" t="s">
        <v>4</v>
      </c>
      <c r="H7461" s="5" t="s">
        <v>8492</v>
      </c>
      <c r="I7461" s="4" t="s">
        <v>8488</v>
      </c>
      <c r="J7461" s="5" t="s">
        <v>4</v>
      </c>
      <c r="K7461" s="5" t="s">
        <v>4</v>
      </c>
      <c r="L7461" s="5" t="s">
        <v>4</v>
      </c>
      <c r="M7461" s="5" t="s">
        <v>5</v>
      </c>
      <c r="N7461" s="5" t="s">
        <v>8498</v>
      </c>
      <c r="O7461" s="18">
        <v>44560</v>
      </c>
      <c r="P7461" s="5" t="s">
        <v>8484</v>
      </c>
      <c r="Q7461" s="19">
        <v>3531.71</v>
      </c>
      <c r="R7461" s="19">
        <v>3531.71</v>
      </c>
      <c r="S7461" s="19">
        <v>0</v>
      </c>
      <c r="T7461" s="19">
        <v>0</v>
      </c>
    </row>
    <row r="7462" spans="1:20" ht="29" outlineLevel="4" x14ac:dyDescent="0.35">
      <c r="A7462" s="9" t="s">
        <v>74</v>
      </c>
      <c r="B7462" s="9" t="s">
        <v>75</v>
      </c>
      <c r="C7462" s="12" t="s">
        <v>8477</v>
      </c>
      <c r="D7462" s="5" t="s">
        <v>8478</v>
      </c>
      <c r="E7462" s="9" t="s">
        <v>8478</v>
      </c>
      <c r="F7462" s="5" t="s">
        <v>77</v>
      </c>
      <c r="G7462" s="5" t="s">
        <v>4</v>
      </c>
      <c r="H7462" s="5" t="s">
        <v>8492</v>
      </c>
      <c r="I7462" s="4" t="s">
        <v>8488</v>
      </c>
      <c r="J7462" s="5" t="s">
        <v>4</v>
      </c>
      <c r="K7462" s="5" t="s">
        <v>4</v>
      </c>
      <c r="L7462" s="5" t="s">
        <v>4</v>
      </c>
      <c r="M7462" s="5" t="s">
        <v>5</v>
      </c>
      <c r="N7462" s="5" t="s">
        <v>8499</v>
      </c>
      <c r="O7462" s="18">
        <v>44603</v>
      </c>
      <c r="P7462" s="5" t="s">
        <v>8490</v>
      </c>
      <c r="Q7462" s="19">
        <v>1800.9</v>
      </c>
      <c r="R7462" s="19">
        <v>1800.9</v>
      </c>
      <c r="S7462" s="19">
        <v>0</v>
      </c>
      <c r="T7462" s="19">
        <v>0</v>
      </c>
    </row>
    <row r="7463" spans="1:20" ht="29" outlineLevel="4" x14ac:dyDescent="0.35">
      <c r="A7463" s="9" t="s">
        <v>74</v>
      </c>
      <c r="B7463" s="9" t="s">
        <v>75</v>
      </c>
      <c r="C7463" s="12" t="s">
        <v>8477</v>
      </c>
      <c r="D7463" s="5" t="s">
        <v>8478</v>
      </c>
      <c r="E7463" s="9" t="s">
        <v>8478</v>
      </c>
      <c r="F7463" s="5" t="s">
        <v>77</v>
      </c>
      <c r="G7463" s="5" t="s">
        <v>4</v>
      </c>
      <c r="H7463" s="5" t="s">
        <v>8492</v>
      </c>
      <c r="I7463" s="4" t="s">
        <v>8488</v>
      </c>
      <c r="J7463" s="5" t="s">
        <v>4</v>
      </c>
      <c r="K7463" s="5" t="s">
        <v>4</v>
      </c>
      <c r="L7463" s="5" t="s">
        <v>4</v>
      </c>
      <c r="M7463" s="5" t="s">
        <v>5</v>
      </c>
      <c r="N7463" s="5" t="s">
        <v>8500</v>
      </c>
      <c r="O7463" s="18">
        <v>44627</v>
      </c>
      <c r="P7463" s="5" t="s">
        <v>8501</v>
      </c>
      <c r="Q7463" s="19">
        <v>8394.32</v>
      </c>
      <c r="R7463" s="19">
        <v>8394.32</v>
      </c>
      <c r="S7463" s="19">
        <v>0</v>
      </c>
      <c r="T7463" s="19">
        <v>0</v>
      </c>
    </row>
    <row r="7464" spans="1:20" ht="29" outlineLevel="4" x14ac:dyDescent="0.35">
      <c r="A7464" s="9" t="s">
        <v>74</v>
      </c>
      <c r="B7464" s="9" t="s">
        <v>75</v>
      </c>
      <c r="C7464" s="12" t="s">
        <v>8477</v>
      </c>
      <c r="D7464" s="5" t="s">
        <v>8478</v>
      </c>
      <c r="E7464" s="9" t="s">
        <v>8478</v>
      </c>
      <c r="F7464" s="5" t="s">
        <v>77</v>
      </c>
      <c r="G7464" s="5" t="s">
        <v>4</v>
      </c>
      <c r="H7464" s="5" t="s">
        <v>8492</v>
      </c>
      <c r="I7464" s="4" t="s">
        <v>8488</v>
      </c>
      <c r="J7464" s="5" t="s">
        <v>4</v>
      </c>
      <c r="K7464" s="5" t="s">
        <v>4</v>
      </c>
      <c r="L7464" s="5" t="s">
        <v>4</v>
      </c>
      <c r="M7464" s="5" t="s">
        <v>5</v>
      </c>
      <c r="N7464" s="5" t="s">
        <v>8502</v>
      </c>
      <c r="O7464" s="18">
        <v>44714</v>
      </c>
      <c r="P7464" s="5" t="s">
        <v>8503</v>
      </c>
      <c r="Q7464" s="19">
        <v>58662.15</v>
      </c>
      <c r="R7464" s="19">
        <v>58662.15</v>
      </c>
      <c r="S7464" s="19">
        <v>0</v>
      </c>
      <c r="T7464" s="19">
        <v>0</v>
      </c>
    </row>
    <row r="7465" spans="1:20" outlineLevel="3" x14ac:dyDescent="0.35">
      <c r="H7465" s="1" t="s">
        <v>12148</v>
      </c>
      <c r="O7465" s="18"/>
      <c r="Q7465" s="19">
        <f>SUBTOTAL(9,Q7449:Q7464)</f>
        <v>93320.989999999991</v>
      </c>
      <c r="R7465" s="19">
        <f>SUBTOTAL(9,R7449:R7464)</f>
        <v>83989.53</v>
      </c>
      <c r="S7465" s="19">
        <f>SUBTOTAL(9,S7449:S7464)</f>
        <v>9331.4599999999991</v>
      </c>
      <c r="T7465" s="19">
        <f>SUBTOTAL(9,T7449:T7464)</f>
        <v>0</v>
      </c>
    </row>
    <row r="7466" spans="1:20" outlineLevel="4" x14ac:dyDescent="0.35">
      <c r="A7466" s="9" t="s">
        <v>74</v>
      </c>
      <c r="B7466" s="9" t="s">
        <v>75</v>
      </c>
      <c r="C7466" s="12" t="s">
        <v>8477</v>
      </c>
      <c r="D7466" s="5" t="s">
        <v>8478</v>
      </c>
      <c r="E7466" s="9" t="s">
        <v>8478</v>
      </c>
      <c r="F7466" s="5" t="s">
        <v>4</v>
      </c>
      <c r="G7466" s="5" t="s">
        <v>729</v>
      </c>
      <c r="H7466" s="5" t="s">
        <v>8505</v>
      </c>
      <c r="I7466" s="4" t="s">
        <v>8482</v>
      </c>
      <c r="J7466" s="5" t="s">
        <v>4</v>
      </c>
      <c r="K7466" s="5" t="s">
        <v>4</v>
      </c>
      <c r="L7466" s="5" t="s">
        <v>4</v>
      </c>
      <c r="M7466" s="5" t="s">
        <v>5</v>
      </c>
      <c r="N7466" s="5" t="s">
        <v>8504</v>
      </c>
      <c r="O7466" s="18">
        <v>44469</v>
      </c>
      <c r="P7466" s="5" t="s">
        <v>8494</v>
      </c>
      <c r="Q7466" s="19">
        <v>6313</v>
      </c>
      <c r="R7466" s="19">
        <v>0</v>
      </c>
      <c r="S7466" s="19">
        <v>6313</v>
      </c>
      <c r="T7466" s="19">
        <v>0</v>
      </c>
    </row>
    <row r="7467" spans="1:20" outlineLevel="4" x14ac:dyDescent="0.35">
      <c r="A7467" s="9" t="s">
        <v>74</v>
      </c>
      <c r="B7467" s="9" t="s">
        <v>75</v>
      </c>
      <c r="C7467" s="12" t="s">
        <v>8477</v>
      </c>
      <c r="D7467" s="5" t="s">
        <v>8478</v>
      </c>
      <c r="E7467" s="9" t="s">
        <v>8478</v>
      </c>
      <c r="F7467" s="5" t="s">
        <v>4</v>
      </c>
      <c r="G7467" s="5" t="s">
        <v>729</v>
      </c>
      <c r="H7467" s="5" t="s">
        <v>8505</v>
      </c>
      <c r="I7467" s="4" t="s">
        <v>8482</v>
      </c>
      <c r="J7467" s="5" t="s">
        <v>4</v>
      </c>
      <c r="K7467" s="5" t="s">
        <v>4</v>
      </c>
      <c r="L7467" s="5" t="s">
        <v>4</v>
      </c>
      <c r="M7467" s="5" t="s">
        <v>5</v>
      </c>
      <c r="N7467" s="5" t="s">
        <v>8506</v>
      </c>
      <c r="O7467" s="18">
        <v>44490</v>
      </c>
      <c r="P7467" s="5" t="s">
        <v>8496</v>
      </c>
      <c r="Q7467" s="19">
        <v>1524</v>
      </c>
      <c r="R7467" s="19">
        <v>0</v>
      </c>
      <c r="S7467" s="19">
        <v>1524</v>
      </c>
      <c r="T7467" s="19">
        <v>0</v>
      </c>
    </row>
    <row r="7468" spans="1:20" outlineLevel="4" x14ac:dyDescent="0.35">
      <c r="A7468" s="9" t="s">
        <v>74</v>
      </c>
      <c r="B7468" s="9" t="s">
        <v>75</v>
      </c>
      <c r="C7468" s="12" t="s">
        <v>8477</v>
      </c>
      <c r="D7468" s="5" t="s">
        <v>8478</v>
      </c>
      <c r="E7468" s="9" t="s">
        <v>8478</v>
      </c>
      <c r="F7468" s="5" t="s">
        <v>4</v>
      </c>
      <c r="G7468" s="5" t="s">
        <v>729</v>
      </c>
      <c r="H7468" s="5" t="s">
        <v>8505</v>
      </c>
      <c r="I7468" s="4" t="s">
        <v>8482</v>
      </c>
      <c r="J7468" s="5" t="s">
        <v>4</v>
      </c>
      <c r="K7468" s="5" t="s">
        <v>4</v>
      </c>
      <c r="L7468" s="5" t="s">
        <v>4</v>
      </c>
      <c r="M7468" s="5" t="s">
        <v>5</v>
      </c>
      <c r="N7468" s="5" t="s">
        <v>8507</v>
      </c>
      <c r="O7468" s="18">
        <v>44524</v>
      </c>
      <c r="P7468" s="5" t="s">
        <v>8480</v>
      </c>
      <c r="Q7468" s="19">
        <v>4981</v>
      </c>
      <c r="R7468" s="19">
        <v>0</v>
      </c>
      <c r="S7468" s="19">
        <v>4981</v>
      </c>
      <c r="T7468" s="19">
        <v>0</v>
      </c>
    </row>
    <row r="7469" spans="1:20" outlineLevel="4" x14ac:dyDescent="0.35">
      <c r="A7469" s="9" t="s">
        <v>74</v>
      </c>
      <c r="B7469" s="9" t="s">
        <v>75</v>
      </c>
      <c r="C7469" s="12" t="s">
        <v>8477</v>
      </c>
      <c r="D7469" s="5" t="s">
        <v>8478</v>
      </c>
      <c r="E7469" s="9" t="s">
        <v>8478</v>
      </c>
      <c r="F7469" s="5" t="s">
        <v>4</v>
      </c>
      <c r="G7469" s="5" t="s">
        <v>729</v>
      </c>
      <c r="H7469" s="5" t="s">
        <v>8505</v>
      </c>
      <c r="I7469" s="4" t="s">
        <v>8482</v>
      </c>
      <c r="J7469" s="5" t="s">
        <v>4</v>
      </c>
      <c r="K7469" s="5" t="s">
        <v>4</v>
      </c>
      <c r="L7469" s="5" t="s">
        <v>4</v>
      </c>
      <c r="M7469" s="5" t="s">
        <v>5</v>
      </c>
      <c r="N7469" s="5" t="s">
        <v>8508</v>
      </c>
      <c r="O7469" s="18">
        <v>44560</v>
      </c>
      <c r="P7469" s="5" t="s">
        <v>8484</v>
      </c>
      <c r="Q7469" s="19">
        <v>20033</v>
      </c>
      <c r="R7469" s="19">
        <v>0</v>
      </c>
      <c r="S7469" s="19">
        <v>20033</v>
      </c>
      <c r="T7469" s="19">
        <v>0</v>
      </c>
    </row>
    <row r="7470" spans="1:20" outlineLevel="4" x14ac:dyDescent="0.35">
      <c r="A7470" s="9" t="s">
        <v>74</v>
      </c>
      <c r="B7470" s="9" t="s">
        <v>75</v>
      </c>
      <c r="C7470" s="12" t="s">
        <v>8477</v>
      </c>
      <c r="D7470" s="5" t="s">
        <v>8478</v>
      </c>
      <c r="E7470" s="9" t="s">
        <v>8478</v>
      </c>
      <c r="F7470" s="5" t="s">
        <v>4</v>
      </c>
      <c r="G7470" s="5" t="s">
        <v>729</v>
      </c>
      <c r="H7470" s="5" t="s">
        <v>8505</v>
      </c>
      <c r="I7470" s="4" t="s">
        <v>8482</v>
      </c>
      <c r="J7470" s="5" t="s">
        <v>4</v>
      </c>
      <c r="K7470" s="5" t="s">
        <v>4</v>
      </c>
      <c r="L7470" s="5" t="s">
        <v>4</v>
      </c>
      <c r="M7470" s="5" t="s">
        <v>5</v>
      </c>
      <c r="N7470" s="5" t="s">
        <v>8509</v>
      </c>
      <c r="O7470" s="18">
        <v>44603</v>
      </c>
      <c r="P7470" s="5" t="s">
        <v>8490</v>
      </c>
      <c r="Q7470" s="19">
        <v>15567</v>
      </c>
      <c r="R7470" s="19">
        <v>0</v>
      </c>
      <c r="S7470" s="19">
        <v>15567</v>
      </c>
      <c r="T7470" s="19">
        <v>0</v>
      </c>
    </row>
    <row r="7471" spans="1:20" outlineLevel="4" x14ac:dyDescent="0.35">
      <c r="A7471" s="9" t="s">
        <v>74</v>
      </c>
      <c r="B7471" s="9" t="s">
        <v>75</v>
      </c>
      <c r="C7471" s="12" t="s">
        <v>8477</v>
      </c>
      <c r="D7471" s="5" t="s">
        <v>8478</v>
      </c>
      <c r="E7471" s="9" t="s">
        <v>8478</v>
      </c>
      <c r="F7471" s="5" t="s">
        <v>4</v>
      </c>
      <c r="G7471" s="5" t="s">
        <v>729</v>
      </c>
      <c r="H7471" s="5" t="s">
        <v>8505</v>
      </c>
      <c r="I7471" s="4" t="s">
        <v>8482</v>
      </c>
      <c r="J7471" s="5" t="s">
        <v>4</v>
      </c>
      <c r="K7471" s="5" t="s">
        <v>4</v>
      </c>
      <c r="L7471" s="5" t="s">
        <v>4</v>
      </c>
      <c r="M7471" s="5" t="s">
        <v>5</v>
      </c>
      <c r="N7471" s="5" t="s">
        <v>8510</v>
      </c>
      <c r="O7471" s="18">
        <v>44651</v>
      </c>
      <c r="P7471" s="5" t="s">
        <v>8511</v>
      </c>
      <c r="Q7471" s="19">
        <v>1997</v>
      </c>
      <c r="R7471" s="19">
        <v>0</v>
      </c>
      <c r="S7471" s="19">
        <v>1997</v>
      </c>
      <c r="T7471" s="19">
        <v>0</v>
      </c>
    </row>
    <row r="7472" spans="1:20" outlineLevel="4" x14ac:dyDescent="0.35">
      <c r="A7472" s="9" t="s">
        <v>74</v>
      </c>
      <c r="B7472" s="9" t="s">
        <v>75</v>
      </c>
      <c r="C7472" s="12" t="s">
        <v>8477</v>
      </c>
      <c r="D7472" s="5" t="s">
        <v>8478</v>
      </c>
      <c r="E7472" s="9" t="s">
        <v>8478</v>
      </c>
      <c r="F7472" s="5" t="s">
        <v>4</v>
      </c>
      <c r="G7472" s="5" t="s">
        <v>729</v>
      </c>
      <c r="H7472" s="5" t="s">
        <v>8505</v>
      </c>
      <c r="I7472" s="4" t="s">
        <v>8482</v>
      </c>
      <c r="J7472" s="5" t="s">
        <v>4</v>
      </c>
      <c r="K7472" s="5" t="s">
        <v>4</v>
      </c>
      <c r="L7472" s="5" t="s">
        <v>4</v>
      </c>
      <c r="M7472" s="5" t="s">
        <v>5</v>
      </c>
      <c r="N7472" s="5" t="s">
        <v>8512</v>
      </c>
      <c r="O7472" s="18">
        <v>44686</v>
      </c>
      <c r="P7472" s="5" t="s">
        <v>8513</v>
      </c>
      <c r="Q7472" s="19">
        <v>2996</v>
      </c>
      <c r="R7472" s="19">
        <v>0</v>
      </c>
      <c r="S7472" s="19">
        <v>2996</v>
      </c>
      <c r="T7472" s="19">
        <v>0</v>
      </c>
    </row>
    <row r="7473" spans="1:20" outlineLevel="4" x14ac:dyDescent="0.35">
      <c r="A7473" s="9" t="s">
        <v>74</v>
      </c>
      <c r="B7473" s="9" t="s">
        <v>75</v>
      </c>
      <c r="C7473" s="12" t="s">
        <v>8477</v>
      </c>
      <c r="D7473" s="5" t="s">
        <v>8478</v>
      </c>
      <c r="E7473" s="9" t="s">
        <v>8478</v>
      </c>
      <c r="F7473" s="5" t="s">
        <v>4</v>
      </c>
      <c r="G7473" s="5" t="s">
        <v>729</v>
      </c>
      <c r="H7473" s="5" t="s">
        <v>8505</v>
      </c>
      <c r="I7473" s="4" t="s">
        <v>8482</v>
      </c>
      <c r="J7473" s="5" t="s">
        <v>4</v>
      </c>
      <c r="K7473" s="5" t="s">
        <v>4</v>
      </c>
      <c r="L7473" s="5" t="s">
        <v>4</v>
      </c>
      <c r="M7473" s="5" t="s">
        <v>5</v>
      </c>
      <c r="N7473" s="5" t="s">
        <v>8514</v>
      </c>
      <c r="O7473" s="18">
        <v>44739</v>
      </c>
      <c r="P7473" s="5" t="s">
        <v>8515</v>
      </c>
      <c r="Q7473" s="19">
        <v>999</v>
      </c>
      <c r="R7473" s="19">
        <v>0</v>
      </c>
      <c r="S7473" s="19">
        <v>999</v>
      </c>
      <c r="T7473" s="19">
        <v>0</v>
      </c>
    </row>
    <row r="7474" spans="1:20" outlineLevel="3" x14ac:dyDescent="0.35">
      <c r="H7474" s="1" t="s">
        <v>12149</v>
      </c>
      <c r="O7474" s="18"/>
      <c r="Q7474" s="19">
        <f>SUBTOTAL(9,Q7466:Q7473)</f>
        <v>54410</v>
      </c>
      <c r="R7474" s="19">
        <f>SUBTOTAL(9,R7466:R7473)</f>
        <v>0</v>
      </c>
      <c r="S7474" s="19">
        <f>SUBTOTAL(9,S7466:S7473)</f>
        <v>54410</v>
      </c>
      <c r="T7474" s="19">
        <f>SUBTOTAL(9,T7466:T7473)</f>
        <v>0</v>
      </c>
    </row>
    <row r="7475" spans="1:20" outlineLevel="2" x14ac:dyDescent="0.35">
      <c r="C7475" s="11" t="s">
        <v>10703</v>
      </c>
      <c r="O7475" s="18"/>
      <c r="Q7475" s="19">
        <f>SUBTOTAL(9,Q7443:Q7473)</f>
        <v>183775.99</v>
      </c>
      <c r="R7475" s="19">
        <f>SUBTOTAL(9,R7443:R7473)</f>
        <v>114989.53</v>
      </c>
      <c r="S7475" s="19">
        <f>SUBTOTAL(9,S7443:S7473)</f>
        <v>68786.459999999992</v>
      </c>
      <c r="T7475" s="19">
        <f>SUBTOTAL(9,T7443:T7473)</f>
        <v>0</v>
      </c>
    </row>
    <row r="7476" spans="1:20" outlineLevel="4" x14ac:dyDescent="0.35">
      <c r="A7476" s="9" t="s">
        <v>1129</v>
      </c>
      <c r="B7476" s="9" t="s">
        <v>1130</v>
      </c>
      <c r="C7476" s="12" t="s">
        <v>8516</v>
      </c>
      <c r="D7476" s="5" t="s">
        <v>8517</v>
      </c>
      <c r="E7476" s="9" t="s">
        <v>8517</v>
      </c>
      <c r="F7476" s="5" t="s">
        <v>4</v>
      </c>
      <c r="G7476" s="5" t="s">
        <v>1133</v>
      </c>
      <c r="H7476" s="5" t="s">
        <v>1135</v>
      </c>
      <c r="I7476" s="4" t="s">
        <v>1136</v>
      </c>
      <c r="J7476" s="5" t="s">
        <v>4</v>
      </c>
      <c r="K7476" s="5" t="s">
        <v>4</v>
      </c>
      <c r="L7476" s="5" t="s">
        <v>4</v>
      </c>
      <c r="M7476" s="5" t="s">
        <v>5</v>
      </c>
      <c r="N7476" s="5" t="s">
        <v>8518</v>
      </c>
      <c r="O7476" s="18">
        <v>44467</v>
      </c>
      <c r="P7476" s="5" t="s">
        <v>7</v>
      </c>
      <c r="Q7476" s="19">
        <v>36624.29</v>
      </c>
      <c r="R7476" s="19">
        <v>0</v>
      </c>
      <c r="S7476" s="19">
        <v>36624.29</v>
      </c>
      <c r="T7476" s="19">
        <v>0</v>
      </c>
    </row>
    <row r="7477" spans="1:20" outlineLevel="4" x14ac:dyDescent="0.35">
      <c r="A7477" s="9" t="s">
        <v>1129</v>
      </c>
      <c r="B7477" s="9" t="s">
        <v>1130</v>
      </c>
      <c r="C7477" s="12" t="s">
        <v>8516</v>
      </c>
      <c r="D7477" s="5" t="s">
        <v>8517</v>
      </c>
      <c r="E7477" s="9" t="s">
        <v>8517</v>
      </c>
      <c r="F7477" s="5" t="s">
        <v>4</v>
      </c>
      <c r="G7477" s="5" t="s">
        <v>1133</v>
      </c>
      <c r="H7477" s="5" t="s">
        <v>1135</v>
      </c>
      <c r="I7477" s="4" t="s">
        <v>1136</v>
      </c>
      <c r="J7477" s="5" t="s">
        <v>4</v>
      </c>
      <c r="K7477" s="5" t="s">
        <v>4</v>
      </c>
      <c r="L7477" s="5" t="s">
        <v>4</v>
      </c>
      <c r="M7477" s="5" t="s">
        <v>5</v>
      </c>
      <c r="N7477" s="5" t="s">
        <v>8519</v>
      </c>
      <c r="O7477" s="18">
        <v>44558</v>
      </c>
      <c r="P7477" s="5" t="s">
        <v>7</v>
      </c>
      <c r="Q7477" s="19">
        <v>49482.05</v>
      </c>
      <c r="R7477" s="19">
        <v>0</v>
      </c>
      <c r="S7477" s="19">
        <v>49482.05</v>
      </c>
      <c r="T7477" s="19">
        <v>0</v>
      </c>
    </row>
    <row r="7478" spans="1:20" outlineLevel="3" x14ac:dyDescent="0.35">
      <c r="H7478" s="1" t="s">
        <v>11125</v>
      </c>
      <c r="O7478" s="18"/>
      <c r="Q7478" s="19">
        <f>SUBTOTAL(9,Q7476:Q7477)</f>
        <v>86106.34</v>
      </c>
      <c r="R7478" s="19">
        <f>SUBTOTAL(9,R7476:R7477)</f>
        <v>0</v>
      </c>
      <c r="S7478" s="19">
        <f>SUBTOTAL(9,S7476:S7477)</f>
        <v>86106.34</v>
      </c>
      <c r="T7478" s="19">
        <f>SUBTOTAL(9,T7476:T7477)</f>
        <v>0</v>
      </c>
    </row>
    <row r="7479" spans="1:20" outlineLevel="2" x14ac:dyDescent="0.35">
      <c r="C7479" s="11" t="s">
        <v>10704</v>
      </c>
      <c r="O7479" s="18"/>
      <c r="Q7479" s="19">
        <f>SUBTOTAL(9,Q7476:Q7477)</f>
        <v>86106.34</v>
      </c>
      <c r="R7479" s="19">
        <f>SUBTOTAL(9,R7476:R7477)</f>
        <v>0</v>
      </c>
      <c r="S7479" s="19">
        <f>SUBTOTAL(9,S7476:S7477)</f>
        <v>86106.34</v>
      </c>
      <c r="T7479" s="19">
        <f>SUBTOTAL(9,T7476:T7477)</f>
        <v>0</v>
      </c>
    </row>
    <row r="7480" spans="1:20" outlineLevel="4" x14ac:dyDescent="0.35">
      <c r="A7480" s="9" t="s">
        <v>1129</v>
      </c>
      <c r="B7480" s="9" t="s">
        <v>1130</v>
      </c>
      <c r="C7480" s="12" t="s">
        <v>8520</v>
      </c>
      <c r="D7480" s="5" t="s">
        <v>8521</v>
      </c>
      <c r="E7480" s="9" t="s">
        <v>8521</v>
      </c>
      <c r="F7480" s="5" t="s">
        <v>4</v>
      </c>
      <c r="G7480" s="5" t="s">
        <v>1133</v>
      </c>
      <c r="H7480" s="5" t="s">
        <v>1135</v>
      </c>
      <c r="I7480" s="4" t="s">
        <v>1136</v>
      </c>
      <c r="J7480" s="5" t="s">
        <v>4</v>
      </c>
      <c r="K7480" s="5" t="s">
        <v>4</v>
      </c>
      <c r="L7480" s="5" t="s">
        <v>4</v>
      </c>
      <c r="M7480" s="5" t="s">
        <v>5</v>
      </c>
      <c r="N7480" s="5" t="s">
        <v>8522</v>
      </c>
      <c r="O7480" s="18">
        <v>44467</v>
      </c>
      <c r="P7480" s="5" t="s">
        <v>7</v>
      </c>
      <c r="Q7480" s="19">
        <v>25664.639999999999</v>
      </c>
      <c r="R7480" s="19">
        <v>0</v>
      </c>
      <c r="S7480" s="19">
        <v>25664.639999999999</v>
      </c>
      <c r="T7480" s="19">
        <v>0</v>
      </c>
    </row>
    <row r="7481" spans="1:20" outlineLevel="4" x14ac:dyDescent="0.35">
      <c r="A7481" s="9" t="s">
        <v>1129</v>
      </c>
      <c r="B7481" s="9" t="s">
        <v>1130</v>
      </c>
      <c r="C7481" s="12" t="s">
        <v>8520</v>
      </c>
      <c r="D7481" s="5" t="s">
        <v>8521</v>
      </c>
      <c r="E7481" s="9" t="s">
        <v>8521</v>
      </c>
      <c r="F7481" s="5" t="s">
        <v>4</v>
      </c>
      <c r="G7481" s="5" t="s">
        <v>1133</v>
      </c>
      <c r="H7481" s="5" t="s">
        <v>1135</v>
      </c>
      <c r="I7481" s="4" t="s">
        <v>1136</v>
      </c>
      <c r="J7481" s="5" t="s">
        <v>4</v>
      </c>
      <c r="K7481" s="5" t="s">
        <v>4</v>
      </c>
      <c r="L7481" s="5" t="s">
        <v>4</v>
      </c>
      <c r="M7481" s="5" t="s">
        <v>5</v>
      </c>
      <c r="N7481" s="5" t="s">
        <v>8523</v>
      </c>
      <c r="O7481" s="18">
        <v>44558</v>
      </c>
      <c r="P7481" s="5" t="s">
        <v>7</v>
      </c>
      <c r="Q7481" s="19">
        <v>34276.22</v>
      </c>
      <c r="R7481" s="19">
        <v>0</v>
      </c>
      <c r="S7481" s="19">
        <v>34276.22</v>
      </c>
      <c r="T7481" s="19">
        <v>0</v>
      </c>
    </row>
    <row r="7482" spans="1:20" outlineLevel="3" x14ac:dyDescent="0.35">
      <c r="H7482" s="1" t="s">
        <v>11125</v>
      </c>
      <c r="O7482" s="18"/>
      <c r="Q7482" s="19">
        <f>SUBTOTAL(9,Q7480:Q7481)</f>
        <v>59940.86</v>
      </c>
      <c r="R7482" s="19">
        <f>SUBTOTAL(9,R7480:R7481)</f>
        <v>0</v>
      </c>
      <c r="S7482" s="19">
        <f>SUBTOTAL(9,S7480:S7481)</f>
        <v>59940.86</v>
      </c>
      <c r="T7482" s="19">
        <f>SUBTOTAL(9,T7480:T7481)</f>
        <v>0</v>
      </c>
    </row>
    <row r="7483" spans="1:20" outlineLevel="2" x14ac:dyDescent="0.35">
      <c r="C7483" s="11" t="s">
        <v>10705</v>
      </c>
      <c r="O7483" s="18"/>
      <c r="Q7483" s="19">
        <f>SUBTOTAL(9,Q7480:Q7481)</f>
        <v>59940.86</v>
      </c>
      <c r="R7483" s="19">
        <f>SUBTOTAL(9,R7480:R7481)</f>
        <v>0</v>
      </c>
      <c r="S7483" s="19">
        <f>SUBTOTAL(9,S7480:S7481)</f>
        <v>59940.86</v>
      </c>
      <c r="T7483" s="19">
        <f>SUBTOTAL(9,T7480:T7481)</f>
        <v>0</v>
      </c>
    </row>
    <row r="7484" spans="1:20" outlineLevel="4" x14ac:dyDescent="0.35">
      <c r="A7484" s="9" t="s">
        <v>1129</v>
      </c>
      <c r="B7484" s="9" t="s">
        <v>1130</v>
      </c>
      <c r="C7484" s="12" t="s">
        <v>8524</v>
      </c>
      <c r="D7484" s="5" t="s">
        <v>8525</v>
      </c>
      <c r="E7484" s="9" t="s">
        <v>8525</v>
      </c>
      <c r="F7484" s="5" t="s">
        <v>4</v>
      </c>
      <c r="G7484" s="5" t="s">
        <v>1133</v>
      </c>
      <c r="H7484" s="5" t="s">
        <v>1135</v>
      </c>
      <c r="I7484" s="4" t="s">
        <v>1136</v>
      </c>
      <c r="J7484" s="5" t="s">
        <v>4</v>
      </c>
      <c r="K7484" s="5" t="s">
        <v>4</v>
      </c>
      <c r="L7484" s="5" t="s">
        <v>4</v>
      </c>
      <c r="M7484" s="5" t="s">
        <v>5</v>
      </c>
      <c r="N7484" s="5" t="s">
        <v>8526</v>
      </c>
      <c r="O7484" s="18">
        <v>44467</v>
      </c>
      <c r="P7484" s="5" t="s">
        <v>7</v>
      </c>
      <c r="Q7484" s="19">
        <v>57130.79</v>
      </c>
      <c r="R7484" s="19">
        <v>0</v>
      </c>
      <c r="S7484" s="19">
        <v>57130.79</v>
      </c>
      <c r="T7484" s="19">
        <v>0</v>
      </c>
    </row>
    <row r="7485" spans="1:20" outlineLevel="4" x14ac:dyDescent="0.35">
      <c r="A7485" s="9" t="s">
        <v>1129</v>
      </c>
      <c r="B7485" s="9" t="s">
        <v>1130</v>
      </c>
      <c r="C7485" s="12" t="s">
        <v>8524</v>
      </c>
      <c r="D7485" s="5" t="s">
        <v>8525</v>
      </c>
      <c r="E7485" s="9" t="s">
        <v>8525</v>
      </c>
      <c r="F7485" s="5" t="s">
        <v>4</v>
      </c>
      <c r="G7485" s="5" t="s">
        <v>1133</v>
      </c>
      <c r="H7485" s="5" t="s">
        <v>1135</v>
      </c>
      <c r="I7485" s="4" t="s">
        <v>1136</v>
      </c>
      <c r="J7485" s="5" t="s">
        <v>4</v>
      </c>
      <c r="K7485" s="5" t="s">
        <v>4</v>
      </c>
      <c r="L7485" s="5" t="s">
        <v>4</v>
      </c>
      <c r="M7485" s="5" t="s">
        <v>5</v>
      </c>
      <c r="N7485" s="5" t="s">
        <v>8527</v>
      </c>
      <c r="O7485" s="18">
        <v>44558</v>
      </c>
      <c r="P7485" s="5" t="s">
        <v>7</v>
      </c>
      <c r="Q7485" s="19">
        <v>75565.08</v>
      </c>
      <c r="R7485" s="19">
        <v>0</v>
      </c>
      <c r="S7485" s="19">
        <v>75565.08</v>
      </c>
      <c r="T7485" s="19">
        <v>0</v>
      </c>
    </row>
    <row r="7486" spans="1:20" outlineLevel="3" x14ac:dyDescent="0.35">
      <c r="H7486" s="1" t="s">
        <v>11125</v>
      </c>
      <c r="O7486" s="18"/>
      <c r="Q7486" s="19">
        <f>SUBTOTAL(9,Q7484:Q7485)</f>
        <v>132695.87</v>
      </c>
      <c r="R7486" s="19">
        <f>SUBTOTAL(9,R7484:R7485)</f>
        <v>0</v>
      </c>
      <c r="S7486" s="19">
        <f>SUBTOTAL(9,S7484:S7485)</f>
        <v>132695.87</v>
      </c>
      <c r="T7486" s="19">
        <f>SUBTOTAL(9,T7484:T7485)</f>
        <v>0</v>
      </c>
    </row>
    <row r="7487" spans="1:20" outlineLevel="2" x14ac:dyDescent="0.35">
      <c r="C7487" s="11" t="s">
        <v>10706</v>
      </c>
      <c r="O7487" s="18"/>
      <c r="Q7487" s="19">
        <f>SUBTOTAL(9,Q7484:Q7485)</f>
        <v>132695.87</v>
      </c>
      <c r="R7487" s="19">
        <f>SUBTOTAL(9,R7484:R7485)</f>
        <v>0</v>
      </c>
      <c r="S7487" s="19">
        <f>SUBTOTAL(9,S7484:S7485)</f>
        <v>132695.87</v>
      </c>
      <c r="T7487" s="19">
        <f>SUBTOTAL(9,T7484:T7485)</f>
        <v>0</v>
      </c>
    </row>
    <row r="7488" spans="1:20" outlineLevel="4" x14ac:dyDescent="0.35">
      <c r="A7488" s="9" t="s">
        <v>1129</v>
      </c>
      <c r="B7488" s="9" t="s">
        <v>1130</v>
      </c>
      <c r="C7488" s="12" t="s">
        <v>8528</v>
      </c>
      <c r="D7488" s="5" t="s">
        <v>8529</v>
      </c>
      <c r="E7488" s="9" t="s">
        <v>8529</v>
      </c>
      <c r="F7488" s="5" t="s">
        <v>4</v>
      </c>
      <c r="G7488" s="5" t="s">
        <v>1133</v>
      </c>
      <c r="H7488" s="5" t="s">
        <v>1135</v>
      </c>
      <c r="I7488" s="4" t="s">
        <v>1136</v>
      </c>
      <c r="J7488" s="5" t="s">
        <v>4</v>
      </c>
      <c r="K7488" s="5" t="s">
        <v>4</v>
      </c>
      <c r="L7488" s="5" t="s">
        <v>4</v>
      </c>
      <c r="M7488" s="5" t="s">
        <v>5</v>
      </c>
      <c r="N7488" s="5" t="s">
        <v>8530</v>
      </c>
      <c r="O7488" s="18">
        <v>44467</v>
      </c>
      <c r="P7488" s="5" t="s">
        <v>7</v>
      </c>
      <c r="Q7488" s="19">
        <v>72385.09</v>
      </c>
      <c r="R7488" s="19">
        <v>0</v>
      </c>
      <c r="S7488" s="19">
        <v>72385.09</v>
      </c>
      <c r="T7488" s="19">
        <v>0</v>
      </c>
    </row>
    <row r="7489" spans="1:20" outlineLevel="4" x14ac:dyDescent="0.35">
      <c r="A7489" s="9" t="s">
        <v>1129</v>
      </c>
      <c r="B7489" s="9" t="s">
        <v>1130</v>
      </c>
      <c r="C7489" s="12" t="s">
        <v>8528</v>
      </c>
      <c r="D7489" s="5" t="s">
        <v>8529</v>
      </c>
      <c r="E7489" s="9" t="s">
        <v>8529</v>
      </c>
      <c r="F7489" s="5" t="s">
        <v>4</v>
      </c>
      <c r="G7489" s="5" t="s">
        <v>1133</v>
      </c>
      <c r="H7489" s="5" t="s">
        <v>1135</v>
      </c>
      <c r="I7489" s="4" t="s">
        <v>1136</v>
      </c>
      <c r="J7489" s="5" t="s">
        <v>4</v>
      </c>
      <c r="K7489" s="5" t="s">
        <v>4</v>
      </c>
      <c r="L7489" s="5" t="s">
        <v>4</v>
      </c>
      <c r="M7489" s="5" t="s">
        <v>5</v>
      </c>
      <c r="N7489" s="5" t="s">
        <v>8531</v>
      </c>
      <c r="O7489" s="18">
        <v>44558</v>
      </c>
      <c r="P7489" s="5" t="s">
        <v>7</v>
      </c>
      <c r="Q7489" s="19">
        <v>98722.39</v>
      </c>
      <c r="R7489" s="19">
        <v>0</v>
      </c>
      <c r="S7489" s="19">
        <v>98722.39</v>
      </c>
      <c r="T7489" s="19">
        <v>0</v>
      </c>
    </row>
    <row r="7490" spans="1:20" outlineLevel="3" x14ac:dyDescent="0.35">
      <c r="H7490" s="1" t="s">
        <v>11125</v>
      </c>
      <c r="O7490" s="18"/>
      <c r="Q7490" s="19">
        <f>SUBTOTAL(9,Q7488:Q7489)</f>
        <v>171107.47999999998</v>
      </c>
      <c r="R7490" s="19">
        <f>SUBTOTAL(9,R7488:R7489)</f>
        <v>0</v>
      </c>
      <c r="S7490" s="19">
        <f>SUBTOTAL(9,S7488:S7489)</f>
        <v>171107.47999999998</v>
      </c>
      <c r="T7490" s="19">
        <f>SUBTOTAL(9,T7488:T7489)</f>
        <v>0</v>
      </c>
    </row>
    <row r="7491" spans="1:20" outlineLevel="2" x14ac:dyDescent="0.35">
      <c r="C7491" s="11" t="s">
        <v>10707</v>
      </c>
      <c r="O7491" s="18"/>
      <c r="Q7491" s="19">
        <f>SUBTOTAL(9,Q7488:Q7489)</f>
        <v>171107.47999999998</v>
      </c>
      <c r="R7491" s="19">
        <f>SUBTOTAL(9,R7488:R7489)</f>
        <v>0</v>
      </c>
      <c r="S7491" s="19">
        <f>SUBTOTAL(9,S7488:S7489)</f>
        <v>171107.47999999998</v>
      </c>
      <c r="T7491" s="19">
        <f>SUBTOTAL(9,T7488:T7489)</f>
        <v>0</v>
      </c>
    </row>
    <row r="7492" spans="1:20" outlineLevel="4" x14ac:dyDescent="0.35">
      <c r="A7492" s="9" t="s">
        <v>1129</v>
      </c>
      <c r="B7492" s="9" t="s">
        <v>1130</v>
      </c>
      <c r="C7492" s="12" t="s">
        <v>8532</v>
      </c>
      <c r="D7492" s="5" t="s">
        <v>8533</v>
      </c>
      <c r="E7492" s="9" t="s">
        <v>8533</v>
      </c>
      <c r="F7492" s="5" t="s">
        <v>4</v>
      </c>
      <c r="G7492" s="5" t="s">
        <v>1133</v>
      </c>
      <c r="H7492" s="5" t="s">
        <v>1135</v>
      </c>
      <c r="I7492" s="4" t="s">
        <v>1136</v>
      </c>
      <c r="J7492" s="5" t="s">
        <v>4</v>
      </c>
      <c r="K7492" s="5" t="s">
        <v>4</v>
      </c>
      <c r="L7492" s="5" t="s">
        <v>4</v>
      </c>
      <c r="M7492" s="5" t="s">
        <v>5</v>
      </c>
      <c r="N7492" s="5" t="s">
        <v>8534</v>
      </c>
      <c r="O7492" s="18">
        <v>44467</v>
      </c>
      <c r="P7492" s="5" t="s">
        <v>7</v>
      </c>
      <c r="Q7492" s="19">
        <v>18875.45</v>
      </c>
      <c r="R7492" s="19">
        <v>0</v>
      </c>
      <c r="S7492" s="19">
        <v>18875.45</v>
      </c>
      <c r="T7492" s="19">
        <v>0</v>
      </c>
    </row>
    <row r="7493" spans="1:20" outlineLevel="4" x14ac:dyDescent="0.35">
      <c r="A7493" s="9" t="s">
        <v>1129</v>
      </c>
      <c r="B7493" s="9" t="s">
        <v>1130</v>
      </c>
      <c r="C7493" s="12" t="s">
        <v>8532</v>
      </c>
      <c r="D7493" s="5" t="s">
        <v>8533</v>
      </c>
      <c r="E7493" s="9" t="s">
        <v>8533</v>
      </c>
      <c r="F7493" s="5" t="s">
        <v>4</v>
      </c>
      <c r="G7493" s="5" t="s">
        <v>1133</v>
      </c>
      <c r="H7493" s="5" t="s">
        <v>1135</v>
      </c>
      <c r="I7493" s="4" t="s">
        <v>1136</v>
      </c>
      <c r="J7493" s="5" t="s">
        <v>4</v>
      </c>
      <c r="K7493" s="5" t="s">
        <v>4</v>
      </c>
      <c r="L7493" s="5" t="s">
        <v>4</v>
      </c>
      <c r="M7493" s="5" t="s">
        <v>5</v>
      </c>
      <c r="N7493" s="5" t="s">
        <v>8535</v>
      </c>
      <c r="O7493" s="18">
        <v>44558</v>
      </c>
      <c r="P7493" s="5" t="s">
        <v>7</v>
      </c>
      <c r="Q7493" s="19">
        <v>25568.73</v>
      </c>
      <c r="R7493" s="19">
        <v>0</v>
      </c>
      <c r="S7493" s="19">
        <v>25568.73</v>
      </c>
      <c r="T7493" s="19">
        <v>0</v>
      </c>
    </row>
    <row r="7494" spans="1:20" outlineLevel="3" x14ac:dyDescent="0.35">
      <c r="H7494" s="1" t="s">
        <v>11125</v>
      </c>
      <c r="O7494" s="18"/>
      <c r="Q7494" s="19">
        <f>SUBTOTAL(9,Q7492:Q7493)</f>
        <v>44444.18</v>
      </c>
      <c r="R7494" s="19">
        <f>SUBTOTAL(9,R7492:R7493)</f>
        <v>0</v>
      </c>
      <c r="S7494" s="19">
        <f>SUBTOTAL(9,S7492:S7493)</f>
        <v>44444.18</v>
      </c>
      <c r="T7494" s="19">
        <f>SUBTOTAL(9,T7492:T7493)</f>
        <v>0</v>
      </c>
    </row>
    <row r="7495" spans="1:20" ht="29" outlineLevel="4" x14ac:dyDescent="0.35">
      <c r="A7495" s="9" t="s">
        <v>97</v>
      </c>
      <c r="B7495" s="9" t="s">
        <v>98</v>
      </c>
      <c r="C7495" s="12" t="s">
        <v>8532</v>
      </c>
      <c r="D7495" s="5" t="s">
        <v>8536</v>
      </c>
      <c r="E7495" s="9" t="s">
        <v>8536</v>
      </c>
      <c r="F7495" s="5" t="s">
        <v>12484</v>
      </c>
      <c r="G7495" s="5" t="s">
        <v>4</v>
      </c>
      <c r="H7495" s="5" t="s">
        <v>8539</v>
      </c>
      <c r="I7495" s="4" t="s">
        <v>8540</v>
      </c>
      <c r="J7495" s="5" t="s">
        <v>4</v>
      </c>
      <c r="K7495" s="5" t="s">
        <v>4</v>
      </c>
      <c r="L7495" s="5" t="s">
        <v>4</v>
      </c>
      <c r="M7495" s="5" t="s">
        <v>5</v>
      </c>
      <c r="N7495" s="5" t="s">
        <v>8537</v>
      </c>
      <c r="O7495" s="18">
        <v>44494</v>
      </c>
      <c r="P7495" s="5" t="s">
        <v>8538</v>
      </c>
      <c r="Q7495" s="19">
        <v>16935.060000000001</v>
      </c>
      <c r="R7495" s="19">
        <v>16935.060000000001</v>
      </c>
      <c r="S7495" s="19">
        <v>0</v>
      </c>
      <c r="T7495" s="19">
        <v>0</v>
      </c>
    </row>
    <row r="7496" spans="1:20" outlineLevel="3" x14ac:dyDescent="0.35">
      <c r="H7496" s="1" t="s">
        <v>12150</v>
      </c>
      <c r="O7496" s="18"/>
      <c r="Q7496" s="19">
        <f>SUBTOTAL(9,Q7495:Q7495)</f>
        <v>16935.060000000001</v>
      </c>
      <c r="R7496" s="19">
        <f>SUBTOTAL(9,R7495:R7495)</f>
        <v>16935.060000000001</v>
      </c>
      <c r="S7496" s="19">
        <f>SUBTOTAL(9,S7495:S7495)</f>
        <v>0</v>
      </c>
      <c r="T7496" s="19">
        <f>SUBTOTAL(9,T7495:T7495)</f>
        <v>0</v>
      </c>
    </row>
    <row r="7497" spans="1:20" outlineLevel="2" x14ac:dyDescent="0.35">
      <c r="C7497" s="11" t="s">
        <v>10708</v>
      </c>
      <c r="O7497" s="18"/>
      <c r="Q7497" s="19">
        <f>SUBTOTAL(9,Q7492:Q7495)</f>
        <v>61379.240000000005</v>
      </c>
      <c r="R7497" s="19">
        <f>SUBTOTAL(9,R7492:R7495)</f>
        <v>16935.060000000001</v>
      </c>
      <c r="S7497" s="19">
        <f>SUBTOTAL(9,S7492:S7495)</f>
        <v>44444.18</v>
      </c>
      <c r="T7497" s="19">
        <f>SUBTOTAL(9,T7492:T7495)</f>
        <v>0</v>
      </c>
    </row>
    <row r="7498" spans="1:20" outlineLevel="4" x14ac:dyDescent="0.35">
      <c r="A7498" s="9" t="s">
        <v>1129</v>
      </c>
      <c r="B7498" s="9" t="s">
        <v>1130</v>
      </c>
      <c r="C7498" s="12" t="s">
        <v>8541</v>
      </c>
      <c r="D7498" s="5" t="s">
        <v>8542</v>
      </c>
      <c r="E7498" s="9" t="s">
        <v>8542</v>
      </c>
      <c r="F7498" s="5" t="s">
        <v>4</v>
      </c>
      <c r="G7498" s="5" t="s">
        <v>1133</v>
      </c>
      <c r="H7498" s="5" t="s">
        <v>1135</v>
      </c>
      <c r="I7498" s="4" t="s">
        <v>1136</v>
      </c>
      <c r="J7498" s="5" t="s">
        <v>4</v>
      </c>
      <c r="K7498" s="5" t="s">
        <v>4</v>
      </c>
      <c r="L7498" s="5" t="s">
        <v>4</v>
      </c>
      <c r="M7498" s="5" t="s">
        <v>5</v>
      </c>
      <c r="N7498" s="5" t="s">
        <v>8543</v>
      </c>
      <c r="O7498" s="18">
        <v>44467</v>
      </c>
      <c r="P7498" s="5" t="s">
        <v>7</v>
      </c>
      <c r="Q7498" s="19">
        <v>9050.27</v>
      </c>
      <c r="R7498" s="19">
        <v>0</v>
      </c>
      <c r="S7498" s="19">
        <v>9050.27</v>
      </c>
      <c r="T7498" s="19">
        <v>0</v>
      </c>
    </row>
    <row r="7499" spans="1:20" outlineLevel="4" x14ac:dyDescent="0.35">
      <c r="A7499" s="9" t="s">
        <v>1129</v>
      </c>
      <c r="B7499" s="9" t="s">
        <v>1130</v>
      </c>
      <c r="C7499" s="12" t="s">
        <v>8541</v>
      </c>
      <c r="D7499" s="5" t="s">
        <v>8542</v>
      </c>
      <c r="E7499" s="9" t="s">
        <v>8542</v>
      </c>
      <c r="F7499" s="5" t="s">
        <v>4</v>
      </c>
      <c r="G7499" s="5" t="s">
        <v>1133</v>
      </c>
      <c r="H7499" s="5" t="s">
        <v>1135</v>
      </c>
      <c r="I7499" s="4" t="s">
        <v>1136</v>
      </c>
      <c r="J7499" s="5" t="s">
        <v>4</v>
      </c>
      <c r="K7499" s="5" t="s">
        <v>4</v>
      </c>
      <c r="L7499" s="5" t="s">
        <v>4</v>
      </c>
      <c r="M7499" s="5" t="s">
        <v>5</v>
      </c>
      <c r="N7499" s="5" t="s">
        <v>8544</v>
      </c>
      <c r="O7499" s="18">
        <v>44558</v>
      </c>
      <c r="P7499" s="5" t="s">
        <v>7</v>
      </c>
      <c r="Q7499" s="19">
        <v>12162.85</v>
      </c>
      <c r="R7499" s="19">
        <v>0</v>
      </c>
      <c r="S7499" s="19">
        <v>12162.85</v>
      </c>
      <c r="T7499" s="19">
        <v>0</v>
      </c>
    </row>
    <row r="7500" spans="1:20" outlineLevel="3" x14ac:dyDescent="0.35">
      <c r="H7500" s="1" t="s">
        <v>11125</v>
      </c>
      <c r="O7500" s="18"/>
      <c r="Q7500" s="19">
        <f>SUBTOTAL(9,Q7498:Q7499)</f>
        <v>21213.120000000003</v>
      </c>
      <c r="R7500" s="19">
        <f>SUBTOTAL(9,R7498:R7499)</f>
        <v>0</v>
      </c>
      <c r="S7500" s="19">
        <f>SUBTOTAL(9,S7498:S7499)</f>
        <v>21213.120000000003</v>
      </c>
      <c r="T7500" s="19">
        <f>SUBTOTAL(9,T7498:T7499)</f>
        <v>0</v>
      </c>
    </row>
    <row r="7501" spans="1:20" outlineLevel="2" x14ac:dyDescent="0.35">
      <c r="C7501" s="11" t="s">
        <v>10709</v>
      </c>
      <c r="O7501" s="18"/>
      <c r="Q7501" s="19">
        <f>SUBTOTAL(9,Q7498:Q7499)</f>
        <v>21213.120000000003</v>
      </c>
      <c r="R7501" s="19">
        <f>SUBTOTAL(9,R7498:R7499)</f>
        <v>0</v>
      </c>
      <c r="S7501" s="19">
        <f>SUBTOTAL(9,S7498:S7499)</f>
        <v>21213.120000000003</v>
      </c>
      <c r="T7501" s="19">
        <f>SUBTOTAL(9,T7498:T7499)</f>
        <v>0</v>
      </c>
    </row>
    <row r="7502" spans="1:20" outlineLevel="4" x14ac:dyDescent="0.35">
      <c r="A7502" s="9" t="s">
        <v>1129</v>
      </c>
      <c r="B7502" s="9" t="s">
        <v>1130</v>
      </c>
      <c r="C7502" s="12" t="s">
        <v>8545</v>
      </c>
      <c r="D7502" s="5" t="s">
        <v>8546</v>
      </c>
      <c r="E7502" s="9" t="s">
        <v>8546</v>
      </c>
      <c r="F7502" s="5" t="s">
        <v>4</v>
      </c>
      <c r="G7502" s="5" t="s">
        <v>1133</v>
      </c>
      <c r="H7502" s="5" t="s">
        <v>1135</v>
      </c>
      <c r="I7502" s="4" t="s">
        <v>1136</v>
      </c>
      <c r="J7502" s="5" t="s">
        <v>4</v>
      </c>
      <c r="K7502" s="5" t="s">
        <v>4</v>
      </c>
      <c r="L7502" s="5" t="s">
        <v>4</v>
      </c>
      <c r="M7502" s="5" t="s">
        <v>5</v>
      </c>
      <c r="N7502" s="5" t="s">
        <v>8547</v>
      </c>
      <c r="O7502" s="18">
        <v>44467</v>
      </c>
      <c r="P7502" s="5" t="s">
        <v>7</v>
      </c>
      <c r="Q7502" s="19">
        <v>11947.6</v>
      </c>
      <c r="R7502" s="19">
        <v>0</v>
      </c>
      <c r="S7502" s="19">
        <v>11947.6</v>
      </c>
      <c r="T7502" s="19">
        <v>0</v>
      </c>
    </row>
    <row r="7503" spans="1:20" outlineLevel="4" x14ac:dyDescent="0.35">
      <c r="A7503" s="9" t="s">
        <v>1129</v>
      </c>
      <c r="B7503" s="9" t="s">
        <v>1130</v>
      </c>
      <c r="C7503" s="12" t="s">
        <v>8545</v>
      </c>
      <c r="D7503" s="5" t="s">
        <v>8546</v>
      </c>
      <c r="E7503" s="9" t="s">
        <v>8546</v>
      </c>
      <c r="F7503" s="5" t="s">
        <v>4</v>
      </c>
      <c r="G7503" s="5" t="s">
        <v>1133</v>
      </c>
      <c r="H7503" s="5" t="s">
        <v>1135</v>
      </c>
      <c r="I7503" s="4" t="s">
        <v>1136</v>
      </c>
      <c r="J7503" s="5" t="s">
        <v>4</v>
      </c>
      <c r="K7503" s="5" t="s">
        <v>4</v>
      </c>
      <c r="L7503" s="5" t="s">
        <v>4</v>
      </c>
      <c r="M7503" s="5" t="s">
        <v>5</v>
      </c>
      <c r="N7503" s="5" t="s">
        <v>8548</v>
      </c>
      <c r="O7503" s="18">
        <v>44558</v>
      </c>
      <c r="P7503" s="5" t="s">
        <v>7</v>
      </c>
      <c r="Q7503" s="19">
        <v>15891.49</v>
      </c>
      <c r="R7503" s="19">
        <v>0</v>
      </c>
      <c r="S7503" s="19">
        <v>15891.49</v>
      </c>
      <c r="T7503" s="19">
        <v>0</v>
      </c>
    </row>
    <row r="7504" spans="1:20" outlineLevel="3" x14ac:dyDescent="0.35">
      <c r="H7504" s="1" t="s">
        <v>11125</v>
      </c>
      <c r="O7504" s="18"/>
      <c r="Q7504" s="19">
        <f>SUBTOTAL(9,Q7502:Q7503)</f>
        <v>27839.09</v>
      </c>
      <c r="R7504" s="19">
        <f>SUBTOTAL(9,R7502:R7503)</f>
        <v>0</v>
      </c>
      <c r="S7504" s="19">
        <f>SUBTOTAL(9,S7502:S7503)</f>
        <v>27839.09</v>
      </c>
      <c r="T7504" s="19">
        <f>SUBTOTAL(9,T7502:T7503)</f>
        <v>0</v>
      </c>
    </row>
    <row r="7505" spans="1:20" outlineLevel="2" x14ac:dyDescent="0.35">
      <c r="C7505" s="11" t="s">
        <v>10710</v>
      </c>
      <c r="O7505" s="18"/>
      <c r="Q7505" s="19">
        <f>SUBTOTAL(9,Q7502:Q7503)</f>
        <v>27839.09</v>
      </c>
      <c r="R7505" s="19">
        <f>SUBTOTAL(9,R7502:R7503)</f>
        <v>0</v>
      </c>
      <c r="S7505" s="19">
        <f>SUBTOTAL(9,S7502:S7503)</f>
        <v>27839.09</v>
      </c>
      <c r="T7505" s="19">
        <f>SUBTOTAL(9,T7502:T7503)</f>
        <v>0</v>
      </c>
    </row>
    <row r="7506" spans="1:20" outlineLevel="4" x14ac:dyDescent="0.35">
      <c r="A7506" s="9" t="s">
        <v>1129</v>
      </c>
      <c r="B7506" s="9" t="s">
        <v>1130</v>
      </c>
      <c r="C7506" s="12" t="s">
        <v>8549</v>
      </c>
      <c r="D7506" s="5" t="s">
        <v>8550</v>
      </c>
      <c r="E7506" s="9" t="s">
        <v>8550</v>
      </c>
      <c r="F7506" s="5" t="s">
        <v>4</v>
      </c>
      <c r="G7506" s="5" t="s">
        <v>1133</v>
      </c>
      <c r="H7506" s="5" t="s">
        <v>1135</v>
      </c>
      <c r="I7506" s="4" t="s">
        <v>1136</v>
      </c>
      <c r="J7506" s="5" t="s">
        <v>4</v>
      </c>
      <c r="K7506" s="5" t="s">
        <v>4</v>
      </c>
      <c r="L7506" s="5" t="s">
        <v>4</v>
      </c>
      <c r="M7506" s="5" t="s">
        <v>5</v>
      </c>
      <c r="N7506" s="5" t="s">
        <v>8551</v>
      </c>
      <c r="O7506" s="18">
        <v>44467</v>
      </c>
      <c r="P7506" s="5" t="s">
        <v>7</v>
      </c>
      <c r="Q7506" s="19">
        <v>53142.12</v>
      </c>
      <c r="R7506" s="19">
        <v>0</v>
      </c>
      <c r="S7506" s="19">
        <v>53142.12</v>
      </c>
      <c r="T7506" s="19">
        <v>0</v>
      </c>
    </row>
    <row r="7507" spans="1:20" outlineLevel="4" x14ac:dyDescent="0.35">
      <c r="A7507" s="9" t="s">
        <v>1129</v>
      </c>
      <c r="B7507" s="9" t="s">
        <v>1130</v>
      </c>
      <c r="C7507" s="12" t="s">
        <v>8549</v>
      </c>
      <c r="D7507" s="5" t="s">
        <v>8550</v>
      </c>
      <c r="E7507" s="9" t="s">
        <v>8550</v>
      </c>
      <c r="F7507" s="5" t="s">
        <v>4</v>
      </c>
      <c r="G7507" s="5" t="s">
        <v>1133</v>
      </c>
      <c r="H7507" s="5" t="s">
        <v>1135</v>
      </c>
      <c r="I7507" s="4" t="s">
        <v>1136</v>
      </c>
      <c r="J7507" s="5" t="s">
        <v>4</v>
      </c>
      <c r="K7507" s="5" t="s">
        <v>4</v>
      </c>
      <c r="L7507" s="5" t="s">
        <v>4</v>
      </c>
      <c r="M7507" s="5" t="s">
        <v>5</v>
      </c>
      <c r="N7507" s="5" t="s">
        <v>8552</v>
      </c>
      <c r="O7507" s="18">
        <v>44558</v>
      </c>
      <c r="P7507" s="5" t="s">
        <v>7</v>
      </c>
      <c r="Q7507" s="19">
        <v>72884.679999999993</v>
      </c>
      <c r="R7507" s="19">
        <v>0</v>
      </c>
      <c r="S7507" s="19">
        <v>72884.679999999993</v>
      </c>
      <c r="T7507" s="19">
        <v>0</v>
      </c>
    </row>
    <row r="7508" spans="1:20" outlineLevel="3" x14ac:dyDescent="0.35">
      <c r="H7508" s="1" t="s">
        <v>11125</v>
      </c>
      <c r="O7508" s="18"/>
      <c r="Q7508" s="19">
        <f>SUBTOTAL(9,Q7506:Q7507)</f>
        <v>126026.79999999999</v>
      </c>
      <c r="R7508" s="19">
        <f>SUBTOTAL(9,R7506:R7507)</f>
        <v>0</v>
      </c>
      <c r="S7508" s="19">
        <f>SUBTOTAL(9,S7506:S7507)</f>
        <v>126026.79999999999</v>
      </c>
      <c r="T7508" s="19">
        <f>SUBTOTAL(9,T7506:T7507)</f>
        <v>0</v>
      </c>
    </row>
    <row r="7509" spans="1:20" outlineLevel="2" x14ac:dyDescent="0.35">
      <c r="C7509" s="11" t="s">
        <v>10711</v>
      </c>
      <c r="O7509" s="18"/>
      <c r="Q7509" s="19">
        <f>SUBTOTAL(9,Q7506:Q7507)</f>
        <v>126026.79999999999</v>
      </c>
      <c r="R7509" s="19">
        <f>SUBTOTAL(9,R7506:R7507)</f>
        <v>0</v>
      </c>
      <c r="S7509" s="19">
        <f>SUBTOTAL(9,S7506:S7507)</f>
        <v>126026.79999999999</v>
      </c>
      <c r="T7509" s="19">
        <f>SUBTOTAL(9,T7506:T7507)</f>
        <v>0</v>
      </c>
    </row>
    <row r="7510" spans="1:20" outlineLevel="4" x14ac:dyDescent="0.35">
      <c r="A7510" s="9" t="s">
        <v>1129</v>
      </c>
      <c r="B7510" s="9" t="s">
        <v>1130</v>
      </c>
      <c r="C7510" s="12" t="s">
        <v>8553</v>
      </c>
      <c r="D7510" s="5" t="s">
        <v>8554</v>
      </c>
      <c r="E7510" s="9" t="s">
        <v>8554</v>
      </c>
      <c r="F7510" s="5" t="s">
        <v>4</v>
      </c>
      <c r="G7510" s="5" t="s">
        <v>1133</v>
      </c>
      <c r="H7510" s="5" t="s">
        <v>1135</v>
      </c>
      <c r="I7510" s="4" t="s">
        <v>1136</v>
      </c>
      <c r="J7510" s="5" t="s">
        <v>4</v>
      </c>
      <c r="K7510" s="5" t="s">
        <v>4</v>
      </c>
      <c r="L7510" s="5" t="s">
        <v>4</v>
      </c>
      <c r="M7510" s="5" t="s">
        <v>5</v>
      </c>
      <c r="N7510" s="5" t="s">
        <v>8555</v>
      </c>
      <c r="O7510" s="18">
        <v>44467</v>
      </c>
      <c r="P7510" s="5" t="s">
        <v>7</v>
      </c>
      <c r="Q7510" s="19">
        <v>9174.82</v>
      </c>
      <c r="R7510" s="19">
        <v>0</v>
      </c>
      <c r="S7510" s="19">
        <v>9174.82</v>
      </c>
      <c r="T7510" s="19">
        <v>0</v>
      </c>
    </row>
    <row r="7511" spans="1:20" outlineLevel="4" x14ac:dyDescent="0.35">
      <c r="A7511" s="9" t="s">
        <v>1129</v>
      </c>
      <c r="B7511" s="9" t="s">
        <v>1130</v>
      </c>
      <c r="C7511" s="12" t="s">
        <v>8553</v>
      </c>
      <c r="D7511" s="5" t="s">
        <v>8554</v>
      </c>
      <c r="E7511" s="9" t="s">
        <v>8554</v>
      </c>
      <c r="F7511" s="5" t="s">
        <v>4</v>
      </c>
      <c r="G7511" s="5" t="s">
        <v>1133</v>
      </c>
      <c r="H7511" s="5" t="s">
        <v>1135</v>
      </c>
      <c r="I7511" s="4" t="s">
        <v>1136</v>
      </c>
      <c r="J7511" s="5" t="s">
        <v>4</v>
      </c>
      <c r="K7511" s="5" t="s">
        <v>4</v>
      </c>
      <c r="L7511" s="5" t="s">
        <v>4</v>
      </c>
      <c r="M7511" s="5" t="s">
        <v>5</v>
      </c>
      <c r="N7511" s="5" t="s">
        <v>8556</v>
      </c>
      <c r="O7511" s="18">
        <v>44558</v>
      </c>
      <c r="P7511" s="5" t="s">
        <v>7</v>
      </c>
      <c r="Q7511" s="19">
        <v>12270.42</v>
      </c>
      <c r="R7511" s="19">
        <v>0</v>
      </c>
      <c r="S7511" s="19">
        <v>12270.42</v>
      </c>
      <c r="T7511" s="19">
        <v>0</v>
      </c>
    </row>
    <row r="7512" spans="1:20" outlineLevel="3" x14ac:dyDescent="0.35">
      <c r="H7512" s="1" t="s">
        <v>11125</v>
      </c>
      <c r="O7512" s="18"/>
      <c r="Q7512" s="19">
        <f>SUBTOTAL(9,Q7510:Q7511)</f>
        <v>21445.239999999998</v>
      </c>
      <c r="R7512" s="19">
        <f>SUBTOTAL(9,R7510:R7511)</f>
        <v>0</v>
      </c>
      <c r="S7512" s="19">
        <f>SUBTOTAL(9,S7510:S7511)</f>
        <v>21445.239999999998</v>
      </c>
      <c r="T7512" s="19">
        <f>SUBTOTAL(9,T7510:T7511)</f>
        <v>0</v>
      </c>
    </row>
    <row r="7513" spans="1:20" outlineLevel="2" x14ac:dyDescent="0.35">
      <c r="C7513" s="11" t="s">
        <v>10712</v>
      </c>
      <c r="O7513" s="18"/>
      <c r="Q7513" s="19">
        <f>SUBTOTAL(9,Q7510:Q7511)</f>
        <v>21445.239999999998</v>
      </c>
      <c r="R7513" s="19">
        <f>SUBTOTAL(9,R7510:R7511)</f>
        <v>0</v>
      </c>
      <c r="S7513" s="19">
        <f>SUBTOTAL(9,S7510:S7511)</f>
        <v>21445.239999999998</v>
      </c>
      <c r="T7513" s="19">
        <f>SUBTOTAL(9,T7510:T7511)</f>
        <v>0</v>
      </c>
    </row>
    <row r="7514" spans="1:20" outlineLevel="4" x14ac:dyDescent="0.35">
      <c r="A7514" s="9" t="s">
        <v>1129</v>
      </c>
      <c r="B7514" s="9" t="s">
        <v>1130</v>
      </c>
      <c r="C7514" s="12" t="s">
        <v>8557</v>
      </c>
      <c r="D7514" s="5" t="s">
        <v>8558</v>
      </c>
      <c r="E7514" s="9" t="s">
        <v>8558</v>
      </c>
      <c r="F7514" s="5" t="s">
        <v>4</v>
      </c>
      <c r="G7514" s="5" t="s">
        <v>1133</v>
      </c>
      <c r="H7514" s="5" t="s">
        <v>1135</v>
      </c>
      <c r="I7514" s="4" t="s">
        <v>1136</v>
      </c>
      <c r="J7514" s="5" t="s">
        <v>4</v>
      </c>
      <c r="K7514" s="5" t="s">
        <v>4</v>
      </c>
      <c r="L7514" s="5" t="s">
        <v>4</v>
      </c>
      <c r="M7514" s="5" t="s">
        <v>5</v>
      </c>
      <c r="N7514" s="5" t="s">
        <v>8559</v>
      </c>
      <c r="O7514" s="18">
        <v>44467</v>
      </c>
      <c r="P7514" s="5" t="s">
        <v>7</v>
      </c>
      <c r="Q7514" s="19">
        <v>15720.73</v>
      </c>
      <c r="R7514" s="19">
        <v>0</v>
      </c>
      <c r="S7514" s="19">
        <v>15720.73</v>
      </c>
      <c r="T7514" s="19">
        <v>0</v>
      </c>
    </row>
    <row r="7515" spans="1:20" outlineLevel="4" x14ac:dyDescent="0.35">
      <c r="A7515" s="9" t="s">
        <v>1129</v>
      </c>
      <c r="B7515" s="9" t="s">
        <v>1130</v>
      </c>
      <c r="C7515" s="12" t="s">
        <v>8557</v>
      </c>
      <c r="D7515" s="5" t="s">
        <v>8558</v>
      </c>
      <c r="E7515" s="9" t="s">
        <v>8558</v>
      </c>
      <c r="F7515" s="5" t="s">
        <v>4</v>
      </c>
      <c r="G7515" s="5" t="s">
        <v>1133</v>
      </c>
      <c r="H7515" s="5" t="s">
        <v>1135</v>
      </c>
      <c r="I7515" s="4" t="s">
        <v>1136</v>
      </c>
      <c r="J7515" s="5" t="s">
        <v>4</v>
      </c>
      <c r="K7515" s="5" t="s">
        <v>4</v>
      </c>
      <c r="L7515" s="5" t="s">
        <v>4</v>
      </c>
      <c r="M7515" s="5" t="s">
        <v>5</v>
      </c>
      <c r="N7515" s="5" t="s">
        <v>8560</v>
      </c>
      <c r="O7515" s="18">
        <v>44558</v>
      </c>
      <c r="P7515" s="5" t="s">
        <v>7</v>
      </c>
      <c r="Q7515" s="19">
        <v>20873.43</v>
      </c>
      <c r="R7515" s="19">
        <v>0</v>
      </c>
      <c r="S7515" s="19">
        <v>20873.43</v>
      </c>
      <c r="T7515" s="19">
        <v>0</v>
      </c>
    </row>
    <row r="7516" spans="1:20" outlineLevel="3" x14ac:dyDescent="0.35">
      <c r="H7516" s="1" t="s">
        <v>11125</v>
      </c>
      <c r="O7516" s="18"/>
      <c r="Q7516" s="19">
        <f>SUBTOTAL(9,Q7514:Q7515)</f>
        <v>36594.160000000003</v>
      </c>
      <c r="R7516" s="19">
        <f>SUBTOTAL(9,R7514:R7515)</f>
        <v>0</v>
      </c>
      <c r="S7516" s="19">
        <f>SUBTOTAL(9,S7514:S7515)</f>
        <v>36594.160000000003</v>
      </c>
      <c r="T7516" s="19">
        <f>SUBTOTAL(9,T7514:T7515)</f>
        <v>0</v>
      </c>
    </row>
    <row r="7517" spans="1:20" outlineLevel="2" x14ac:dyDescent="0.35">
      <c r="C7517" s="11" t="s">
        <v>10713</v>
      </c>
      <c r="O7517" s="18"/>
      <c r="Q7517" s="19">
        <f>SUBTOTAL(9,Q7514:Q7515)</f>
        <v>36594.160000000003</v>
      </c>
      <c r="R7517" s="19">
        <f>SUBTOTAL(9,R7514:R7515)</f>
        <v>0</v>
      </c>
      <c r="S7517" s="19">
        <f>SUBTOTAL(9,S7514:S7515)</f>
        <v>36594.160000000003</v>
      </c>
      <c r="T7517" s="19">
        <f>SUBTOTAL(9,T7514:T7515)</f>
        <v>0</v>
      </c>
    </row>
    <row r="7518" spans="1:20" outlineLevel="4" x14ac:dyDescent="0.35">
      <c r="A7518" s="9" t="s">
        <v>1129</v>
      </c>
      <c r="B7518" s="9" t="s">
        <v>1130</v>
      </c>
      <c r="C7518" s="12" t="s">
        <v>8561</v>
      </c>
      <c r="D7518" s="5" t="s">
        <v>8562</v>
      </c>
      <c r="E7518" s="9" t="s">
        <v>8562</v>
      </c>
      <c r="F7518" s="5" t="s">
        <v>4</v>
      </c>
      <c r="G7518" s="5" t="s">
        <v>1133</v>
      </c>
      <c r="H7518" s="5" t="s">
        <v>1135</v>
      </c>
      <c r="I7518" s="4" t="s">
        <v>1136</v>
      </c>
      <c r="J7518" s="5" t="s">
        <v>4</v>
      </c>
      <c r="K7518" s="5" t="s">
        <v>4</v>
      </c>
      <c r="L7518" s="5" t="s">
        <v>4</v>
      </c>
      <c r="M7518" s="5" t="s">
        <v>5</v>
      </c>
      <c r="N7518" s="5" t="s">
        <v>8563</v>
      </c>
      <c r="O7518" s="18">
        <v>44467</v>
      </c>
      <c r="P7518" s="5" t="s">
        <v>7</v>
      </c>
      <c r="Q7518" s="19">
        <v>14391.43</v>
      </c>
      <c r="R7518" s="19">
        <v>0</v>
      </c>
      <c r="S7518" s="19">
        <v>14391.43</v>
      </c>
      <c r="T7518" s="19">
        <v>0</v>
      </c>
    </row>
    <row r="7519" spans="1:20" outlineLevel="4" x14ac:dyDescent="0.35">
      <c r="A7519" s="9" t="s">
        <v>1129</v>
      </c>
      <c r="B7519" s="9" t="s">
        <v>1130</v>
      </c>
      <c r="C7519" s="12" t="s">
        <v>8561</v>
      </c>
      <c r="D7519" s="5" t="s">
        <v>8562</v>
      </c>
      <c r="E7519" s="9" t="s">
        <v>8562</v>
      </c>
      <c r="F7519" s="5" t="s">
        <v>4</v>
      </c>
      <c r="G7519" s="5" t="s">
        <v>1133</v>
      </c>
      <c r="H7519" s="5" t="s">
        <v>1135</v>
      </c>
      <c r="I7519" s="4" t="s">
        <v>1136</v>
      </c>
      <c r="J7519" s="5" t="s">
        <v>4</v>
      </c>
      <c r="K7519" s="5" t="s">
        <v>4</v>
      </c>
      <c r="L7519" s="5" t="s">
        <v>4</v>
      </c>
      <c r="M7519" s="5" t="s">
        <v>5</v>
      </c>
      <c r="N7519" s="5" t="s">
        <v>8564</v>
      </c>
      <c r="O7519" s="18">
        <v>44558</v>
      </c>
      <c r="P7519" s="5" t="s">
        <v>7</v>
      </c>
      <c r="Q7519" s="19">
        <v>19416.330000000002</v>
      </c>
      <c r="R7519" s="19">
        <v>0</v>
      </c>
      <c r="S7519" s="19">
        <v>19416.330000000002</v>
      </c>
      <c r="T7519" s="19">
        <v>0</v>
      </c>
    </row>
    <row r="7520" spans="1:20" outlineLevel="3" x14ac:dyDescent="0.35">
      <c r="H7520" s="1" t="s">
        <v>11125</v>
      </c>
      <c r="O7520" s="18"/>
      <c r="Q7520" s="19">
        <f>SUBTOTAL(9,Q7518:Q7519)</f>
        <v>33807.760000000002</v>
      </c>
      <c r="R7520" s="19">
        <f>SUBTOTAL(9,R7518:R7519)</f>
        <v>0</v>
      </c>
      <c r="S7520" s="19">
        <f>SUBTOTAL(9,S7518:S7519)</f>
        <v>33807.760000000002</v>
      </c>
      <c r="T7520" s="19">
        <f>SUBTOTAL(9,T7518:T7519)</f>
        <v>0</v>
      </c>
    </row>
    <row r="7521" spans="1:20" outlineLevel="2" x14ac:dyDescent="0.35">
      <c r="C7521" s="11" t="s">
        <v>10714</v>
      </c>
      <c r="O7521" s="18"/>
      <c r="Q7521" s="19">
        <f>SUBTOTAL(9,Q7518:Q7519)</f>
        <v>33807.760000000002</v>
      </c>
      <c r="R7521" s="19">
        <f>SUBTOTAL(9,R7518:R7519)</f>
        <v>0</v>
      </c>
      <c r="S7521" s="19">
        <f>SUBTOTAL(9,S7518:S7519)</f>
        <v>33807.760000000002</v>
      </c>
      <c r="T7521" s="19">
        <f>SUBTOTAL(9,T7518:T7519)</f>
        <v>0</v>
      </c>
    </row>
    <row r="7522" spans="1:20" outlineLevel="4" x14ac:dyDescent="0.35">
      <c r="A7522" s="9" t="s">
        <v>1129</v>
      </c>
      <c r="B7522" s="9" t="s">
        <v>1130</v>
      </c>
      <c r="C7522" s="12" t="s">
        <v>8565</v>
      </c>
      <c r="D7522" s="5" t="s">
        <v>8566</v>
      </c>
      <c r="E7522" s="9" t="s">
        <v>8566</v>
      </c>
      <c r="F7522" s="5" t="s">
        <v>4</v>
      </c>
      <c r="G7522" s="5" t="s">
        <v>1133</v>
      </c>
      <c r="H7522" s="5" t="s">
        <v>1135</v>
      </c>
      <c r="I7522" s="4" t="s">
        <v>1136</v>
      </c>
      <c r="J7522" s="5" t="s">
        <v>4</v>
      </c>
      <c r="K7522" s="5" t="s">
        <v>4</v>
      </c>
      <c r="L7522" s="5" t="s">
        <v>4</v>
      </c>
      <c r="M7522" s="5" t="s">
        <v>5</v>
      </c>
      <c r="N7522" s="5" t="s">
        <v>8567</v>
      </c>
      <c r="O7522" s="18">
        <v>44467</v>
      </c>
      <c r="P7522" s="5" t="s">
        <v>7</v>
      </c>
      <c r="Q7522" s="19">
        <v>66489.77</v>
      </c>
      <c r="R7522" s="19">
        <v>0</v>
      </c>
      <c r="S7522" s="19">
        <v>66489.77</v>
      </c>
      <c r="T7522" s="19">
        <v>0</v>
      </c>
    </row>
    <row r="7523" spans="1:20" outlineLevel="4" x14ac:dyDescent="0.35">
      <c r="A7523" s="9" t="s">
        <v>1129</v>
      </c>
      <c r="B7523" s="9" t="s">
        <v>1130</v>
      </c>
      <c r="C7523" s="12" t="s">
        <v>8565</v>
      </c>
      <c r="D7523" s="5" t="s">
        <v>8566</v>
      </c>
      <c r="E7523" s="9" t="s">
        <v>8566</v>
      </c>
      <c r="F7523" s="5" t="s">
        <v>4</v>
      </c>
      <c r="G7523" s="5" t="s">
        <v>1133</v>
      </c>
      <c r="H7523" s="5" t="s">
        <v>1135</v>
      </c>
      <c r="I7523" s="4" t="s">
        <v>1136</v>
      </c>
      <c r="J7523" s="5" t="s">
        <v>4</v>
      </c>
      <c r="K7523" s="5" t="s">
        <v>4</v>
      </c>
      <c r="L7523" s="5" t="s">
        <v>4</v>
      </c>
      <c r="M7523" s="5" t="s">
        <v>5</v>
      </c>
      <c r="N7523" s="5" t="s">
        <v>8568</v>
      </c>
      <c r="O7523" s="18">
        <v>44558</v>
      </c>
      <c r="P7523" s="5" t="s">
        <v>7</v>
      </c>
      <c r="Q7523" s="19">
        <v>89197.27</v>
      </c>
      <c r="R7523" s="19">
        <v>0</v>
      </c>
      <c r="S7523" s="19">
        <v>89197.27</v>
      </c>
      <c r="T7523" s="19">
        <v>0</v>
      </c>
    </row>
    <row r="7524" spans="1:20" outlineLevel="3" x14ac:dyDescent="0.35">
      <c r="H7524" s="1" t="s">
        <v>11125</v>
      </c>
      <c r="O7524" s="18"/>
      <c r="Q7524" s="19">
        <f>SUBTOTAL(9,Q7522:Q7523)</f>
        <v>155687.04000000001</v>
      </c>
      <c r="R7524" s="19">
        <f>SUBTOTAL(9,R7522:R7523)</f>
        <v>0</v>
      </c>
      <c r="S7524" s="19">
        <f>SUBTOTAL(9,S7522:S7523)</f>
        <v>155687.04000000001</v>
      </c>
      <c r="T7524" s="19">
        <f>SUBTOTAL(9,T7522:T7523)</f>
        <v>0</v>
      </c>
    </row>
    <row r="7525" spans="1:20" ht="29" outlineLevel="4" x14ac:dyDescent="0.35">
      <c r="A7525" s="9" t="s">
        <v>97</v>
      </c>
      <c r="B7525" s="9" t="s">
        <v>98</v>
      </c>
      <c r="C7525" s="12" t="s">
        <v>8565</v>
      </c>
      <c r="D7525" s="5" t="s">
        <v>8569</v>
      </c>
      <c r="E7525" s="9" t="s">
        <v>8569</v>
      </c>
      <c r="F7525" s="5" t="s">
        <v>4</v>
      </c>
      <c r="G7525" s="5" t="s">
        <v>12485</v>
      </c>
      <c r="H7525" s="5" t="s">
        <v>8572</v>
      </c>
      <c r="I7525" s="4" t="s">
        <v>8573</v>
      </c>
      <c r="J7525" s="5" t="s">
        <v>8570</v>
      </c>
      <c r="K7525" s="5" t="s">
        <v>4</v>
      </c>
      <c r="L7525" s="5" t="s">
        <v>4</v>
      </c>
      <c r="M7525" s="5" t="s">
        <v>5</v>
      </c>
      <c r="N7525" s="5" t="s">
        <v>8571</v>
      </c>
      <c r="O7525" s="18">
        <v>44433</v>
      </c>
      <c r="P7525" s="5" t="s">
        <v>7</v>
      </c>
      <c r="Q7525" s="19">
        <v>760.41</v>
      </c>
      <c r="R7525" s="19">
        <v>0</v>
      </c>
      <c r="S7525" s="19">
        <v>760.41</v>
      </c>
      <c r="T7525" s="19">
        <v>0</v>
      </c>
    </row>
    <row r="7526" spans="1:20" ht="29" outlineLevel="4" x14ac:dyDescent="0.35">
      <c r="A7526" s="9" t="s">
        <v>97</v>
      </c>
      <c r="B7526" s="9" t="s">
        <v>98</v>
      </c>
      <c r="C7526" s="12" t="s">
        <v>8565</v>
      </c>
      <c r="D7526" s="5" t="s">
        <v>8569</v>
      </c>
      <c r="E7526" s="9" t="s">
        <v>8569</v>
      </c>
      <c r="F7526" s="5" t="s">
        <v>4</v>
      </c>
      <c r="G7526" s="5" t="s">
        <v>12485</v>
      </c>
      <c r="H7526" s="5" t="s">
        <v>8572</v>
      </c>
      <c r="I7526" s="4" t="s">
        <v>8573</v>
      </c>
      <c r="J7526" s="5" t="s">
        <v>8570</v>
      </c>
      <c r="K7526" s="5" t="s">
        <v>4</v>
      </c>
      <c r="L7526" s="5" t="s">
        <v>4</v>
      </c>
      <c r="M7526" s="5" t="s">
        <v>5</v>
      </c>
      <c r="N7526" s="5" t="s">
        <v>8574</v>
      </c>
      <c r="O7526" s="18">
        <v>44452</v>
      </c>
      <c r="P7526" s="5" t="s">
        <v>7</v>
      </c>
      <c r="Q7526" s="19">
        <v>760.41</v>
      </c>
      <c r="R7526" s="19">
        <v>0</v>
      </c>
      <c r="S7526" s="19">
        <v>760.41</v>
      </c>
      <c r="T7526" s="19">
        <v>0</v>
      </c>
    </row>
    <row r="7527" spans="1:20" ht="29" outlineLevel="4" x14ac:dyDescent="0.35">
      <c r="A7527" s="9" t="s">
        <v>97</v>
      </c>
      <c r="B7527" s="9" t="s">
        <v>98</v>
      </c>
      <c r="C7527" s="12" t="s">
        <v>8565</v>
      </c>
      <c r="D7527" s="5" t="s">
        <v>8569</v>
      </c>
      <c r="E7527" s="9" t="s">
        <v>8569</v>
      </c>
      <c r="F7527" s="5" t="s">
        <v>4</v>
      </c>
      <c r="G7527" s="5" t="s">
        <v>12485</v>
      </c>
      <c r="H7527" s="5" t="s">
        <v>8572</v>
      </c>
      <c r="I7527" s="4" t="s">
        <v>8573</v>
      </c>
      <c r="J7527" s="5" t="s">
        <v>8570</v>
      </c>
      <c r="K7527" s="5" t="s">
        <v>4</v>
      </c>
      <c r="L7527" s="5" t="s">
        <v>4</v>
      </c>
      <c r="M7527" s="5" t="s">
        <v>5</v>
      </c>
      <c r="N7527" s="5" t="s">
        <v>8575</v>
      </c>
      <c r="O7527" s="18">
        <v>44476</v>
      </c>
      <c r="P7527" s="5" t="s">
        <v>7</v>
      </c>
      <c r="Q7527" s="19">
        <v>760.41</v>
      </c>
      <c r="R7527" s="19">
        <v>0</v>
      </c>
      <c r="S7527" s="19">
        <v>760.41</v>
      </c>
      <c r="T7527" s="19">
        <v>0</v>
      </c>
    </row>
    <row r="7528" spans="1:20" ht="29" outlineLevel="4" x14ac:dyDescent="0.35">
      <c r="A7528" s="9" t="s">
        <v>97</v>
      </c>
      <c r="B7528" s="9" t="s">
        <v>98</v>
      </c>
      <c r="C7528" s="12" t="s">
        <v>8565</v>
      </c>
      <c r="D7528" s="5" t="s">
        <v>8569</v>
      </c>
      <c r="E7528" s="9" t="s">
        <v>8569</v>
      </c>
      <c r="F7528" s="5" t="s">
        <v>4</v>
      </c>
      <c r="G7528" s="5" t="s">
        <v>12485</v>
      </c>
      <c r="H7528" s="5" t="s">
        <v>8572</v>
      </c>
      <c r="I7528" s="4" t="s">
        <v>8573</v>
      </c>
      <c r="J7528" s="5" t="s">
        <v>8570</v>
      </c>
      <c r="K7528" s="5" t="s">
        <v>4</v>
      </c>
      <c r="L7528" s="5" t="s">
        <v>4</v>
      </c>
      <c r="M7528" s="5" t="s">
        <v>5</v>
      </c>
      <c r="N7528" s="5" t="s">
        <v>8576</v>
      </c>
      <c r="O7528" s="18">
        <v>44501</v>
      </c>
      <c r="P7528" s="5" t="s">
        <v>7</v>
      </c>
      <c r="Q7528" s="19">
        <v>760.41</v>
      </c>
      <c r="R7528" s="19">
        <v>0</v>
      </c>
      <c r="S7528" s="19">
        <v>760.41</v>
      </c>
      <c r="T7528" s="19">
        <v>0</v>
      </c>
    </row>
    <row r="7529" spans="1:20" ht="29" outlineLevel="4" x14ac:dyDescent="0.35">
      <c r="A7529" s="9" t="s">
        <v>97</v>
      </c>
      <c r="B7529" s="9" t="s">
        <v>98</v>
      </c>
      <c r="C7529" s="12" t="s">
        <v>8565</v>
      </c>
      <c r="D7529" s="5" t="s">
        <v>8569</v>
      </c>
      <c r="E7529" s="9" t="s">
        <v>8569</v>
      </c>
      <c r="F7529" s="5" t="s">
        <v>4</v>
      </c>
      <c r="G7529" s="5" t="s">
        <v>12485</v>
      </c>
      <c r="H7529" s="5" t="s">
        <v>8572</v>
      </c>
      <c r="I7529" s="4" t="s">
        <v>8573</v>
      </c>
      <c r="J7529" s="5" t="s">
        <v>8570</v>
      </c>
      <c r="K7529" s="5" t="s">
        <v>4</v>
      </c>
      <c r="L7529" s="5" t="s">
        <v>4</v>
      </c>
      <c r="M7529" s="5" t="s">
        <v>5</v>
      </c>
      <c r="N7529" s="5" t="s">
        <v>8577</v>
      </c>
      <c r="O7529" s="18">
        <v>44543</v>
      </c>
      <c r="P7529" s="5" t="s">
        <v>7</v>
      </c>
      <c r="Q7529" s="19">
        <v>760.41</v>
      </c>
      <c r="R7529" s="19">
        <v>0</v>
      </c>
      <c r="S7529" s="19">
        <v>760.41</v>
      </c>
      <c r="T7529" s="19">
        <v>0</v>
      </c>
    </row>
    <row r="7530" spans="1:20" ht="29" outlineLevel="4" x14ac:dyDescent="0.35">
      <c r="A7530" s="9" t="s">
        <v>97</v>
      </c>
      <c r="B7530" s="9" t="s">
        <v>98</v>
      </c>
      <c r="C7530" s="12" t="s">
        <v>8565</v>
      </c>
      <c r="D7530" s="5" t="s">
        <v>8569</v>
      </c>
      <c r="E7530" s="9" t="s">
        <v>8569</v>
      </c>
      <c r="F7530" s="5" t="s">
        <v>4</v>
      </c>
      <c r="G7530" s="5" t="s">
        <v>12485</v>
      </c>
      <c r="H7530" s="5" t="s">
        <v>8572</v>
      </c>
      <c r="I7530" s="4" t="s">
        <v>8573</v>
      </c>
      <c r="J7530" s="5" t="s">
        <v>8570</v>
      </c>
      <c r="K7530" s="5" t="s">
        <v>4</v>
      </c>
      <c r="L7530" s="5" t="s">
        <v>4</v>
      </c>
      <c r="M7530" s="5" t="s">
        <v>5</v>
      </c>
      <c r="N7530" s="5" t="s">
        <v>8578</v>
      </c>
      <c r="O7530" s="18">
        <v>44581</v>
      </c>
      <c r="P7530" s="5" t="s">
        <v>7</v>
      </c>
      <c r="Q7530" s="19">
        <v>760.41</v>
      </c>
      <c r="R7530" s="19">
        <v>0</v>
      </c>
      <c r="S7530" s="19">
        <v>760.41</v>
      </c>
      <c r="T7530" s="19">
        <v>0</v>
      </c>
    </row>
    <row r="7531" spans="1:20" ht="29" outlineLevel="4" x14ac:dyDescent="0.35">
      <c r="A7531" s="9" t="s">
        <v>97</v>
      </c>
      <c r="B7531" s="9" t="s">
        <v>98</v>
      </c>
      <c r="C7531" s="12" t="s">
        <v>8565</v>
      </c>
      <c r="D7531" s="5" t="s">
        <v>8569</v>
      </c>
      <c r="E7531" s="9" t="s">
        <v>8569</v>
      </c>
      <c r="F7531" s="5" t="s">
        <v>4</v>
      </c>
      <c r="G7531" s="5" t="s">
        <v>12485</v>
      </c>
      <c r="H7531" s="5" t="s">
        <v>8572</v>
      </c>
      <c r="I7531" s="4" t="s">
        <v>8573</v>
      </c>
      <c r="J7531" s="5" t="s">
        <v>8570</v>
      </c>
      <c r="K7531" s="5" t="s">
        <v>4</v>
      </c>
      <c r="L7531" s="5" t="s">
        <v>4</v>
      </c>
      <c r="M7531" s="5" t="s">
        <v>5</v>
      </c>
      <c r="N7531" s="5" t="s">
        <v>8579</v>
      </c>
      <c r="O7531" s="18">
        <v>44595</v>
      </c>
      <c r="P7531" s="5" t="s">
        <v>7</v>
      </c>
      <c r="Q7531" s="19">
        <v>760.41</v>
      </c>
      <c r="R7531" s="19">
        <v>0</v>
      </c>
      <c r="S7531" s="19">
        <v>760.41</v>
      </c>
      <c r="T7531" s="19">
        <v>0</v>
      </c>
    </row>
    <row r="7532" spans="1:20" ht="29" outlineLevel="4" x14ac:dyDescent="0.35">
      <c r="A7532" s="9" t="s">
        <v>97</v>
      </c>
      <c r="B7532" s="9" t="s">
        <v>98</v>
      </c>
      <c r="C7532" s="12" t="s">
        <v>8565</v>
      </c>
      <c r="D7532" s="5" t="s">
        <v>8569</v>
      </c>
      <c r="E7532" s="9" t="s">
        <v>8569</v>
      </c>
      <c r="F7532" s="5" t="s">
        <v>4</v>
      </c>
      <c r="G7532" s="5" t="s">
        <v>12485</v>
      </c>
      <c r="H7532" s="5" t="s">
        <v>8572</v>
      </c>
      <c r="I7532" s="4" t="s">
        <v>8573</v>
      </c>
      <c r="J7532" s="5" t="s">
        <v>8570</v>
      </c>
      <c r="K7532" s="5" t="s">
        <v>4</v>
      </c>
      <c r="L7532" s="5" t="s">
        <v>4</v>
      </c>
      <c r="M7532" s="5" t="s">
        <v>5</v>
      </c>
      <c r="N7532" s="5" t="s">
        <v>8580</v>
      </c>
      <c r="O7532" s="18">
        <v>44631</v>
      </c>
      <c r="P7532" s="5" t="s">
        <v>7</v>
      </c>
      <c r="Q7532" s="19">
        <v>760.41</v>
      </c>
      <c r="R7532" s="19">
        <v>0</v>
      </c>
      <c r="S7532" s="19">
        <v>760.41</v>
      </c>
      <c r="T7532" s="19">
        <v>0</v>
      </c>
    </row>
    <row r="7533" spans="1:20" ht="29" outlineLevel="4" x14ac:dyDescent="0.35">
      <c r="A7533" s="9" t="s">
        <v>97</v>
      </c>
      <c r="B7533" s="9" t="s">
        <v>98</v>
      </c>
      <c r="C7533" s="12" t="s">
        <v>8565</v>
      </c>
      <c r="D7533" s="5" t="s">
        <v>8569</v>
      </c>
      <c r="E7533" s="9" t="s">
        <v>8569</v>
      </c>
      <c r="F7533" s="5" t="s">
        <v>4</v>
      </c>
      <c r="G7533" s="5" t="s">
        <v>12485</v>
      </c>
      <c r="H7533" s="5" t="s">
        <v>8572</v>
      </c>
      <c r="I7533" s="4" t="s">
        <v>8573</v>
      </c>
      <c r="J7533" s="5" t="s">
        <v>8570</v>
      </c>
      <c r="K7533" s="5" t="s">
        <v>4</v>
      </c>
      <c r="L7533" s="5" t="s">
        <v>4</v>
      </c>
      <c r="M7533" s="5" t="s">
        <v>5</v>
      </c>
      <c r="N7533" s="5" t="s">
        <v>8581</v>
      </c>
      <c r="O7533" s="18">
        <v>44657</v>
      </c>
      <c r="P7533" s="5" t="s">
        <v>7</v>
      </c>
      <c r="Q7533" s="19">
        <v>760.41</v>
      </c>
      <c r="R7533" s="19">
        <v>0</v>
      </c>
      <c r="S7533" s="19">
        <v>760.41</v>
      </c>
      <c r="T7533" s="19">
        <v>0</v>
      </c>
    </row>
    <row r="7534" spans="1:20" ht="29" outlineLevel="4" x14ac:dyDescent="0.35">
      <c r="A7534" s="9" t="s">
        <v>97</v>
      </c>
      <c r="B7534" s="9" t="s">
        <v>98</v>
      </c>
      <c r="C7534" s="12" t="s">
        <v>8565</v>
      </c>
      <c r="D7534" s="5" t="s">
        <v>8569</v>
      </c>
      <c r="E7534" s="9" t="s">
        <v>8569</v>
      </c>
      <c r="F7534" s="5" t="s">
        <v>4</v>
      </c>
      <c r="G7534" s="5" t="s">
        <v>12485</v>
      </c>
      <c r="H7534" s="5" t="s">
        <v>8572</v>
      </c>
      <c r="I7534" s="4" t="s">
        <v>8573</v>
      </c>
      <c r="J7534" s="5" t="s">
        <v>8570</v>
      </c>
      <c r="K7534" s="5" t="s">
        <v>4</v>
      </c>
      <c r="L7534" s="5" t="s">
        <v>4</v>
      </c>
      <c r="M7534" s="5" t="s">
        <v>5</v>
      </c>
      <c r="N7534" s="5" t="s">
        <v>8582</v>
      </c>
      <c r="O7534" s="18">
        <v>44690</v>
      </c>
      <c r="P7534" s="5" t="s">
        <v>7</v>
      </c>
      <c r="Q7534" s="19">
        <v>760.41</v>
      </c>
      <c r="R7534" s="19">
        <v>0</v>
      </c>
      <c r="S7534" s="19">
        <v>760.41</v>
      </c>
      <c r="T7534" s="19">
        <v>0</v>
      </c>
    </row>
    <row r="7535" spans="1:20" ht="29" outlineLevel="4" x14ac:dyDescent="0.35">
      <c r="A7535" s="9" t="s">
        <v>97</v>
      </c>
      <c r="B7535" s="9" t="s">
        <v>98</v>
      </c>
      <c r="C7535" s="12" t="s">
        <v>8565</v>
      </c>
      <c r="D7535" s="5" t="s">
        <v>8569</v>
      </c>
      <c r="E7535" s="9" t="s">
        <v>8569</v>
      </c>
      <c r="F7535" s="5" t="s">
        <v>4</v>
      </c>
      <c r="G7535" s="5" t="s">
        <v>12485</v>
      </c>
      <c r="H7535" s="5" t="s">
        <v>8572</v>
      </c>
      <c r="I7535" s="4" t="s">
        <v>8573</v>
      </c>
      <c r="J7535" s="5" t="s">
        <v>8570</v>
      </c>
      <c r="K7535" s="5" t="s">
        <v>4</v>
      </c>
      <c r="L7535" s="5" t="s">
        <v>4</v>
      </c>
      <c r="M7535" s="5" t="s">
        <v>5</v>
      </c>
      <c r="N7535" s="5" t="s">
        <v>8583</v>
      </c>
      <c r="O7535" s="18">
        <v>44734</v>
      </c>
      <c r="P7535" s="5" t="s">
        <v>7</v>
      </c>
      <c r="Q7535" s="19">
        <v>760.41</v>
      </c>
      <c r="R7535" s="19">
        <v>0</v>
      </c>
      <c r="S7535" s="19">
        <v>760.41</v>
      </c>
      <c r="T7535" s="19">
        <v>0</v>
      </c>
    </row>
    <row r="7536" spans="1:20" outlineLevel="3" x14ac:dyDescent="0.35">
      <c r="H7536" s="1" t="s">
        <v>12151</v>
      </c>
      <c r="O7536" s="18"/>
      <c r="Q7536" s="19">
        <f>SUBTOTAL(9,Q7525:Q7535)</f>
        <v>8364.51</v>
      </c>
      <c r="R7536" s="19">
        <f>SUBTOTAL(9,R7525:R7535)</f>
        <v>0</v>
      </c>
      <c r="S7536" s="19">
        <f>SUBTOTAL(9,S7525:S7535)</f>
        <v>8364.51</v>
      </c>
      <c r="T7536" s="19">
        <f>SUBTOTAL(9,T7525:T7535)</f>
        <v>0</v>
      </c>
    </row>
    <row r="7537" spans="1:20" outlineLevel="2" x14ac:dyDescent="0.35">
      <c r="C7537" s="11" t="s">
        <v>10715</v>
      </c>
      <c r="O7537" s="18"/>
      <c r="Q7537" s="19">
        <f>SUBTOTAL(9,Q7522:Q7535)</f>
        <v>164051.55000000005</v>
      </c>
      <c r="R7537" s="19">
        <f>SUBTOTAL(9,R7522:R7535)</f>
        <v>0</v>
      </c>
      <c r="S7537" s="19">
        <f>SUBTOTAL(9,S7522:S7535)</f>
        <v>164051.55000000005</v>
      </c>
      <c r="T7537" s="19">
        <f>SUBTOTAL(9,T7522:T7535)</f>
        <v>0</v>
      </c>
    </row>
    <row r="7538" spans="1:20" outlineLevel="4" x14ac:dyDescent="0.35">
      <c r="A7538" s="9" t="s">
        <v>1129</v>
      </c>
      <c r="B7538" s="9" t="s">
        <v>1130</v>
      </c>
      <c r="C7538" s="12" t="s">
        <v>8584</v>
      </c>
      <c r="D7538" s="5" t="s">
        <v>8585</v>
      </c>
      <c r="E7538" s="9" t="s">
        <v>8585</v>
      </c>
      <c r="F7538" s="5" t="s">
        <v>4</v>
      </c>
      <c r="G7538" s="5" t="s">
        <v>1133</v>
      </c>
      <c r="H7538" s="5" t="s">
        <v>1135</v>
      </c>
      <c r="I7538" s="4" t="s">
        <v>1136</v>
      </c>
      <c r="J7538" s="5" t="s">
        <v>4</v>
      </c>
      <c r="K7538" s="5" t="s">
        <v>4</v>
      </c>
      <c r="L7538" s="5" t="s">
        <v>4</v>
      </c>
      <c r="M7538" s="5" t="s">
        <v>5</v>
      </c>
      <c r="N7538" s="5" t="s">
        <v>8586</v>
      </c>
      <c r="O7538" s="18">
        <v>44467</v>
      </c>
      <c r="P7538" s="5" t="s">
        <v>7</v>
      </c>
      <c r="Q7538" s="19">
        <v>11195.41</v>
      </c>
      <c r="R7538" s="19">
        <v>0</v>
      </c>
      <c r="S7538" s="19">
        <v>11195.41</v>
      </c>
      <c r="T7538" s="19">
        <v>0</v>
      </c>
    </row>
    <row r="7539" spans="1:20" outlineLevel="4" x14ac:dyDescent="0.35">
      <c r="A7539" s="9" t="s">
        <v>1129</v>
      </c>
      <c r="B7539" s="9" t="s">
        <v>1130</v>
      </c>
      <c r="C7539" s="12" t="s">
        <v>8584</v>
      </c>
      <c r="D7539" s="5" t="s">
        <v>8585</v>
      </c>
      <c r="E7539" s="9" t="s">
        <v>8585</v>
      </c>
      <c r="F7539" s="5" t="s">
        <v>4</v>
      </c>
      <c r="G7539" s="5" t="s">
        <v>1133</v>
      </c>
      <c r="H7539" s="5" t="s">
        <v>1135</v>
      </c>
      <c r="I7539" s="4" t="s">
        <v>1136</v>
      </c>
      <c r="J7539" s="5" t="s">
        <v>4</v>
      </c>
      <c r="K7539" s="5" t="s">
        <v>4</v>
      </c>
      <c r="L7539" s="5" t="s">
        <v>4</v>
      </c>
      <c r="M7539" s="5" t="s">
        <v>5</v>
      </c>
      <c r="N7539" s="5" t="s">
        <v>8587</v>
      </c>
      <c r="O7539" s="18">
        <v>44558</v>
      </c>
      <c r="P7539" s="5" t="s">
        <v>7</v>
      </c>
      <c r="Q7539" s="19">
        <v>14964.64</v>
      </c>
      <c r="R7539" s="19">
        <v>0</v>
      </c>
      <c r="S7539" s="19">
        <v>14964.64</v>
      </c>
      <c r="T7539" s="19">
        <v>0</v>
      </c>
    </row>
    <row r="7540" spans="1:20" outlineLevel="3" x14ac:dyDescent="0.35">
      <c r="H7540" s="1" t="s">
        <v>11125</v>
      </c>
      <c r="O7540" s="18"/>
      <c r="Q7540" s="19">
        <f>SUBTOTAL(9,Q7538:Q7539)</f>
        <v>26160.05</v>
      </c>
      <c r="R7540" s="19">
        <f>SUBTOTAL(9,R7538:R7539)</f>
        <v>0</v>
      </c>
      <c r="S7540" s="19">
        <f>SUBTOTAL(9,S7538:S7539)</f>
        <v>26160.05</v>
      </c>
      <c r="T7540" s="19">
        <f>SUBTOTAL(9,T7538:T7539)</f>
        <v>0</v>
      </c>
    </row>
    <row r="7541" spans="1:20" outlineLevel="2" x14ac:dyDescent="0.35">
      <c r="C7541" s="11" t="s">
        <v>10716</v>
      </c>
      <c r="O7541" s="18"/>
      <c r="Q7541" s="19">
        <f>SUBTOTAL(9,Q7538:Q7539)</f>
        <v>26160.05</v>
      </c>
      <c r="R7541" s="19">
        <f>SUBTOTAL(9,R7538:R7539)</f>
        <v>0</v>
      </c>
      <c r="S7541" s="19">
        <f>SUBTOTAL(9,S7538:S7539)</f>
        <v>26160.05</v>
      </c>
      <c r="T7541" s="19">
        <f>SUBTOTAL(9,T7538:T7539)</f>
        <v>0</v>
      </c>
    </row>
    <row r="7542" spans="1:20" outlineLevel="4" x14ac:dyDescent="0.35">
      <c r="A7542" s="9" t="s">
        <v>1129</v>
      </c>
      <c r="B7542" s="9" t="s">
        <v>1130</v>
      </c>
      <c r="C7542" s="12" t="s">
        <v>8588</v>
      </c>
      <c r="D7542" s="5" t="s">
        <v>8589</v>
      </c>
      <c r="E7542" s="9" t="s">
        <v>8589</v>
      </c>
      <c r="F7542" s="5" t="s">
        <v>4</v>
      </c>
      <c r="G7542" s="5" t="s">
        <v>1133</v>
      </c>
      <c r="H7542" s="5" t="s">
        <v>1135</v>
      </c>
      <c r="I7542" s="4" t="s">
        <v>1136</v>
      </c>
      <c r="J7542" s="5" t="s">
        <v>4</v>
      </c>
      <c r="K7542" s="5" t="s">
        <v>4</v>
      </c>
      <c r="L7542" s="5" t="s">
        <v>4</v>
      </c>
      <c r="M7542" s="5" t="s">
        <v>5</v>
      </c>
      <c r="N7542" s="5" t="s">
        <v>8590</v>
      </c>
      <c r="O7542" s="18">
        <v>44467</v>
      </c>
      <c r="P7542" s="5" t="s">
        <v>7</v>
      </c>
      <c r="Q7542" s="19">
        <v>35170.89</v>
      </c>
      <c r="R7542" s="19">
        <v>0</v>
      </c>
      <c r="S7542" s="19">
        <v>35170.89</v>
      </c>
      <c r="T7542" s="19">
        <v>0</v>
      </c>
    </row>
    <row r="7543" spans="1:20" outlineLevel="4" x14ac:dyDescent="0.35">
      <c r="A7543" s="9" t="s">
        <v>1129</v>
      </c>
      <c r="B7543" s="9" t="s">
        <v>1130</v>
      </c>
      <c r="C7543" s="12" t="s">
        <v>8588</v>
      </c>
      <c r="D7543" s="5" t="s">
        <v>8589</v>
      </c>
      <c r="E7543" s="9" t="s">
        <v>8589</v>
      </c>
      <c r="F7543" s="5" t="s">
        <v>4</v>
      </c>
      <c r="G7543" s="5" t="s">
        <v>1133</v>
      </c>
      <c r="H7543" s="5" t="s">
        <v>1135</v>
      </c>
      <c r="I7543" s="4" t="s">
        <v>1136</v>
      </c>
      <c r="J7543" s="5" t="s">
        <v>4</v>
      </c>
      <c r="K7543" s="5" t="s">
        <v>4</v>
      </c>
      <c r="L7543" s="5" t="s">
        <v>4</v>
      </c>
      <c r="M7543" s="5" t="s">
        <v>5</v>
      </c>
      <c r="N7543" s="5" t="s">
        <v>8591</v>
      </c>
      <c r="O7543" s="18">
        <v>44558</v>
      </c>
      <c r="P7543" s="5" t="s">
        <v>7</v>
      </c>
      <c r="Q7543" s="19">
        <v>47283.76</v>
      </c>
      <c r="R7543" s="19">
        <v>0</v>
      </c>
      <c r="S7543" s="19">
        <v>47283.76</v>
      </c>
      <c r="T7543" s="19">
        <v>0</v>
      </c>
    </row>
    <row r="7544" spans="1:20" outlineLevel="3" x14ac:dyDescent="0.35">
      <c r="H7544" s="1" t="s">
        <v>11125</v>
      </c>
      <c r="O7544" s="18"/>
      <c r="Q7544" s="19">
        <f>SUBTOTAL(9,Q7542:Q7543)</f>
        <v>82454.649999999994</v>
      </c>
      <c r="R7544" s="19">
        <f>SUBTOTAL(9,R7542:R7543)</f>
        <v>0</v>
      </c>
      <c r="S7544" s="19">
        <f>SUBTOTAL(9,S7542:S7543)</f>
        <v>82454.649999999994</v>
      </c>
      <c r="T7544" s="19">
        <f>SUBTOTAL(9,T7542:T7543)</f>
        <v>0</v>
      </c>
    </row>
    <row r="7545" spans="1:20" outlineLevel="2" x14ac:dyDescent="0.35">
      <c r="C7545" s="11" t="s">
        <v>10717</v>
      </c>
      <c r="O7545" s="18"/>
      <c r="Q7545" s="19">
        <f>SUBTOTAL(9,Q7542:Q7543)</f>
        <v>82454.649999999994</v>
      </c>
      <c r="R7545" s="19">
        <f>SUBTOTAL(9,R7542:R7543)</f>
        <v>0</v>
      </c>
      <c r="S7545" s="19">
        <f>SUBTOTAL(9,S7542:S7543)</f>
        <v>82454.649999999994</v>
      </c>
      <c r="T7545" s="19">
        <f>SUBTOTAL(9,T7542:T7543)</f>
        <v>0</v>
      </c>
    </row>
    <row r="7546" spans="1:20" outlineLevel="4" x14ac:dyDescent="0.35">
      <c r="A7546" s="9" t="s">
        <v>1129</v>
      </c>
      <c r="B7546" s="9" t="s">
        <v>1130</v>
      </c>
      <c r="C7546" s="12" t="s">
        <v>8592</v>
      </c>
      <c r="D7546" s="5" t="s">
        <v>8593</v>
      </c>
      <c r="E7546" s="9" t="s">
        <v>8593</v>
      </c>
      <c r="F7546" s="5" t="s">
        <v>4</v>
      </c>
      <c r="G7546" s="5" t="s">
        <v>1133</v>
      </c>
      <c r="H7546" s="5" t="s">
        <v>1135</v>
      </c>
      <c r="I7546" s="4" t="s">
        <v>1136</v>
      </c>
      <c r="J7546" s="5" t="s">
        <v>4</v>
      </c>
      <c r="K7546" s="5" t="s">
        <v>4</v>
      </c>
      <c r="L7546" s="5" t="s">
        <v>4</v>
      </c>
      <c r="M7546" s="5" t="s">
        <v>5</v>
      </c>
      <c r="N7546" s="5" t="s">
        <v>8594</v>
      </c>
      <c r="O7546" s="18">
        <v>44467</v>
      </c>
      <c r="P7546" s="5" t="s">
        <v>7</v>
      </c>
      <c r="Q7546" s="19">
        <v>5571</v>
      </c>
      <c r="R7546" s="19">
        <v>0</v>
      </c>
      <c r="S7546" s="19">
        <v>5571</v>
      </c>
      <c r="T7546" s="19">
        <v>0</v>
      </c>
    </row>
    <row r="7547" spans="1:20" outlineLevel="4" x14ac:dyDescent="0.35">
      <c r="A7547" s="9" t="s">
        <v>1129</v>
      </c>
      <c r="B7547" s="9" t="s">
        <v>1130</v>
      </c>
      <c r="C7547" s="12" t="s">
        <v>8592</v>
      </c>
      <c r="D7547" s="5" t="s">
        <v>8593</v>
      </c>
      <c r="E7547" s="9" t="s">
        <v>8593</v>
      </c>
      <c r="F7547" s="5" t="s">
        <v>4</v>
      </c>
      <c r="G7547" s="5" t="s">
        <v>1133</v>
      </c>
      <c r="H7547" s="5" t="s">
        <v>1135</v>
      </c>
      <c r="I7547" s="4" t="s">
        <v>1136</v>
      </c>
      <c r="J7547" s="5" t="s">
        <v>4</v>
      </c>
      <c r="K7547" s="5" t="s">
        <v>4</v>
      </c>
      <c r="L7547" s="5" t="s">
        <v>4</v>
      </c>
      <c r="M7547" s="5" t="s">
        <v>5</v>
      </c>
      <c r="N7547" s="5" t="s">
        <v>8595</v>
      </c>
      <c r="O7547" s="18">
        <v>44558</v>
      </c>
      <c r="P7547" s="5" t="s">
        <v>7</v>
      </c>
      <c r="Q7547" s="19">
        <v>7286.11</v>
      </c>
      <c r="R7547" s="19">
        <v>0</v>
      </c>
      <c r="S7547" s="19">
        <v>7286.11</v>
      </c>
      <c r="T7547" s="19">
        <v>0</v>
      </c>
    </row>
    <row r="7548" spans="1:20" outlineLevel="3" x14ac:dyDescent="0.35">
      <c r="H7548" s="1" t="s">
        <v>11125</v>
      </c>
      <c r="O7548" s="18"/>
      <c r="Q7548" s="19">
        <f>SUBTOTAL(9,Q7546:Q7547)</f>
        <v>12857.11</v>
      </c>
      <c r="R7548" s="19">
        <f>SUBTOTAL(9,R7546:R7547)</f>
        <v>0</v>
      </c>
      <c r="S7548" s="19">
        <f>SUBTOTAL(9,S7546:S7547)</f>
        <v>12857.11</v>
      </c>
      <c r="T7548" s="19">
        <f>SUBTOTAL(9,T7546:T7547)</f>
        <v>0</v>
      </c>
    </row>
    <row r="7549" spans="1:20" outlineLevel="2" x14ac:dyDescent="0.35">
      <c r="C7549" s="11" t="s">
        <v>10718</v>
      </c>
      <c r="O7549" s="18"/>
      <c r="Q7549" s="19">
        <f>SUBTOTAL(9,Q7546:Q7547)</f>
        <v>12857.11</v>
      </c>
      <c r="R7549" s="19">
        <f>SUBTOTAL(9,R7546:R7547)</f>
        <v>0</v>
      </c>
      <c r="S7549" s="19">
        <f>SUBTOTAL(9,S7546:S7547)</f>
        <v>12857.11</v>
      </c>
      <c r="T7549" s="19">
        <f>SUBTOTAL(9,T7546:T7547)</f>
        <v>0</v>
      </c>
    </row>
    <row r="7550" spans="1:20" outlineLevel="4" x14ac:dyDescent="0.35">
      <c r="A7550" s="9" t="s">
        <v>1129</v>
      </c>
      <c r="B7550" s="9" t="s">
        <v>1130</v>
      </c>
      <c r="C7550" s="12" t="s">
        <v>8596</v>
      </c>
      <c r="D7550" s="5" t="s">
        <v>8597</v>
      </c>
      <c r="E7550" s="9" t="s">
        <v>8597</v>
      </c>
      <c r="F7550" s="5" t="s">
        <v>4</v>
      </c>
      <c r="G7550" s="5" t="s">
        <v>1133</v>
      </c>
      <c r="H7550" s="5" t="s">
        <v>1135</v>
      </c>
      <c r="I7550" s="4" t="s">
        <v>1136</v>
      </c>
      <c r="J7550" s="5" t="s">
        <v>4</v>
      </c>
      <c r="K7550" s="5" t="s">
        <v>4</v>
      </c>
      <c r="L7550" s="5" t="s">
        <v>4</v>
      </c>
      <c r="M7550" s="5" t="s">
        <v>5</v>
      </c>
      <c r="N7550" s="5" t="s">
        <v>8598</v>
      </c>
      <c r="O7550" s="18">
        <v>44467</v>
      </c>
      <c r="P7550" s="5" t="s">
        <v>7</v>
      </c>
      <c r="Q7550" s="19">
        <v>151994.66</v>
      </c>
      <c r="R7550" s="19">
        <v>0</v>
      </c>
      <c r="S7550" s="19">
        <v>151994.66</v>
      </c>
      <c r="T7550" s="19">
        <v>0</v>
      </c>
    </row>
    <row r="7551" spans="1:20" outlineLevel="4" x14ac:dyDescent="0.35">
      <c r="A7551" s="9" t="s">
        <v>1129</v>
      </c>
      <c r="B7551" s="9" t="s">
        <v>1130</v>
      </c>
      <c r="C7551" s="12" t="s">
        <v>8596</v>
      </c>
      <c r="D7551" s="5" t="s">
        <v>8597</v>
      </c>
      <c r="E7551" s="9" t="s">
        <v>8597</v>
      </c>
      <c r="F7551" s="5" t="s">
        <v>4</v>
      </c>
      <c r="G7551" s="5" t="s">
        <v>1133</v>
      </c>
      <c r="H7551" s="5" t="s">
        <v>1135</v>
      </c>
      <c r="I7551" s="4" t="s">
        <v>1136</v>
      </c>
      <c r="J7551" s="5" t="s">
        <v>4</v>
      </c>
      <c r="K7551" s="5" t="s">
        <v>4</v>
      </c>
      <c r="L7551" s="5" t="s">
        <v>4</v>
      </c>
      <c r="M7551" s="5" t="s">
        <v>5</v>
      </c>
      <c r="N7551" s="5" t="s">
        <v>8599</v>
      </c>
      <c r="O7551" s="18">
        <v>44558</v>
      </c>
      <c r="P7551" s="5" t="s">
        <v>7</v>
      </c>
      <c r="Q7551" s="19">
        <v>201040.37</v>
      </c>
      <c r="R7551" s="19">
        <v>0</v>
      </c>
      <c r="S7551" s="19">
        <v>201040.37</v>
      </c>
      <c r="T7551" s="19">
        <v>0</v>
      </c>
    </row>
    <row r="7552" spans="1:20" outlineLevel="3" x14ac:dyDescent="0.35">
      <c r="H7552" s="1" t="s">
        <v>11125</v>
      </c>
      <c r="O7552" s="18"/>
      <c r="Q7552" s="19">
        <f>SUBTOTAL(9,Q7550:Q7551)</f>
        <v>353035.03</v>
      </c>
      <c r="R7552" s="19">
        <f>SUBTOTAL(9,R7550:R7551)</f>
        <v>0</v>
      </c>
      <c r="S7552" s="19">
        <f>SUBTOTAL(9,S7550:S7551)</f>
        <v>353035.03</v>
      </c>
      <c r="T7552" s="19">
        <f>SUBTOTAL(9,T7550:T7551)</f>
        <v>0</v>
      </c>
    </row>
    <row r="7553" spans="1:20" outlineLevel="2" x14ac:dyDescent="0.35">
      <c r="C7553" s="11" t="s">
        <v>10719</v>
      </c>
      <c r="O7553" s="18"/>
      <c r="Q7553" s="19">
        <f>SUBTOTAL(9,Q7550:Q7551)</f>
        <v>353035.03</v>
      </c>
      <c r="R7553" s="19">
        <f>SUBTOTAL(9,R7550:R7551)</f>
        <v>0</v>
      </c>
      <c r="S7553" s="19">
        <f>SUBTOTAL(9,S7550:S7551)</f>
        <v>353035.03</v>
      </c>
      <c r="T7553" s="19">
        <f>SUBTOTAL(9,T7550:T7551)</f>
        <v>0</v>
      </c>
    </row>
    <row r="7554" spans="1:20" outlineLevel="4" x14ac:dyDescent="0.35">
      <c r="A7554" s="9" t="s">
        <v>1129</v>
      </c>
      <c r="B7554" s="9" t="s">
        <v>1130</v>
      </c>
      <c r="C7554" s="12" t="s">
        <v>8600</v>
      </c>
      <c r="D7554" s="5" t="s">
        <v>8601</v>
      </c>
      <c r="E7554" s="9" t="s">
        <v>8601</v>
      </c>
      <c r="F7554" s="5" t="s">
        <v>4</v>
      </c>
      <c r="G7554" s="5" t="s">
        <v>1133</v>
      </c>
      <c r="H7554" s="5" t="s">
        <v>1135</v>
      </c>
      <c r="I7554" s="4" t="s">
        <v>1136</v>
      </c>
      <c r="J7554" s="5" t="s">
        <v>4</v>
      </c>
      <c r="K7554" s="5" t="s">
        <v>4</v>
      </c>
      <c r="L7554" s="5" t="s">
        <v>4</v>
      </c>
      <c r="M7554" s="5" t="s">
        <v>5</v>
      </c>
      <c r="N7554" s="5" t="s">
        <v>8602</v>
      </c>
      <c r="O7554" s="18">
        <v>44467</v>
      </c>
      <c r="P7554" s="5" t="s">
        <v>7</v>
      </c>
      <c r="Q7554" s="19">
        <v>35292.9</v>
      </c>
      <c r="R7554" s="19">
        <v>0</v>
      </c>
      <c r="S7554" s="19">
        <v>35292.9</v>
      </c>
      <c r="T7554" s="19">
        <v>0</v>
      </c>
    </row>
    <row r="7555" spans="1:20" outlineLevel="4" x14ac:dyDescent="0.35">
      <c r="A7555" s="9" t="s">
        <v>1129</v>
      </c>
      <c r="B7555" s="9" t="s">
        <v>1130</v>
      </c>
      <c r="C7555" s="12" t="s">
        <v>8600</v>
      </c>
      <c r="D7555" s="5" t="s">
        <v>8601</v>
      </c>
      <c r="E7555" s="9" t="s">
        <v>8601</v>
      </c>
      <c r="F7555" s="5" t="s">
        <v>4</v>
      </c>
      <c r="G7555" s="5" t="s">
        <v>1133</v>
      </c>
      <c r="H7555" s="5" t="s">
        <v>1135</v>
      </c>
      <c r="I7555" s="4" t="s">
        <v>1136</v>
      </c>
      <c r="J7555" s="5" t="s">
        <v>4</v>
      </c>
      <c r="K7555" s="5" t="s">
        <v>4</v>
      </c>
      <c r="L7555" s="5" t="s">
        <v>4</v>
      </c>
      <c r="M7555" s="5" t="s">
        <v>5</v>
      </c>
      <c r="N7555" s="5" t="s">
        <v>8603</v>
      </c>
      <c r="O7555" s="18">
        <v>44558</v>
      </c>
      <c r="P7555" s="5" t="s">
        <v>7</v>
      </c>
      <c r="Q7555" s="19">
        <v>46990.73</v>
      </c>
      <c r="R7555" s="19">
        <v>0</v>
      </c>
      <c r="S7555" s="19">
        <v>46990.73</v>
      </c>
      <c r="T7555" s="19">
        <v>0</v>
      </c>
    </row>
    <row r="7556" spans="1:20" outlineLevel="3" x14ac:dyDescent="0.35">
      <c r="H7556" s="1" t="s">
        <v>11125</v>
      </c>
      <c r="O7556" s="18"/>
      <c r="Q7556" s="19">
        <f>SUBTOTAL(9,Q7554:Q7555)</f>
        <v>82283.63</v>
      </c>
      <c r="R7556" s="19">
        <f>SUBTOTAL(9,R7554:R7555)</f>
        <v>0</v>
      </c>
      <c r="S7556" s="19">
        <f>SUBTOTAL(9,S7554:S7555)</f>
        <v>82283.63</v>
      </c>
      <c r="T7556" s="19">
        <f>SUBTOTAL(9,T7554:T7555)</f>
        <v>0</v>
      </c>
    </row>
    <row r="7557" spans="1:20" outlineLevel="2" x14ac:dyDescent="0.35">
      <c r="C7557" s="11" t="s">
        <v>10720</v>
      </c>
      <c r="O7557" s="18"/>
      <c r="Q7557" s="19">
        <f>SUBTOTAL(9,Q7554:Q7555)</f>
        <v>82283.63</v>
      </c>
      <c r="R7557" s="19">
        <f>SUBTOTAL(9,R7554:R7555)</f>
        <v>0</v>
      </c>
      <c r="S7557" s="19">
        <f>SUBTOTAL(9,S7554:S7555)</f>
        <v>82283.63</v>
      </c>
      <c r="T7557" s="19">
        <f>SUBTOTAL(9,T7554:T7555)</f>
        <v>0</v>
      </c>
    </row>
    <row r="7558" spans="1:20" outlineLevel="4" x14ac:dyDescent="0.35">
      <c r="A7558" s="9" t="s">
        <v>1129</v>
      </c>
      <c r="B7558" s="9" t="s">
        <v>1130</v>
      </c>
      <c r="C7558" s="12" t="s">
        <v>8604</v>
      </c>
      <c r="D7558" s="5" t="s">
        <v>8605</v>
      </c>
      <c r="E7558" s="9" t="s">
        <v>8605</v>
      </c>
      <c r="F7558" s="5" t="s">
        <v>4</v>
      </c>
      <c r="G7558" s="5" t="s">
        <v>1133</v>
      </c>
      <c r="H7558" s="5" t="s">
        <v>1135</v>
      </c>
      <c r="I7558" s="4" t="s">
        <v>1136</v>
      </c>
      <c r="J7558" s="5" t="s">
        <v>4</v>
      </c>
      <c r="K7558" s="5" t="s">
        <v>4</v>
      </c>
      <c r="L7558" s="5" t="s">
        <v>4</v>
      </c>
      <c r="M7558" s="5" t="s">
        <v>5</v>
      </c>
      <c r="N7558" s="5" t="s">
        <v>8606</v>
      </c>
      <c r="O7558" s="18">
        <v>44467</v>
      </c>
      <c r="P7558" s="5" t="s">
        <v>7</v>
      </c>
      <c r="Q7558" s="19">
        <v>17813.62</v>
      </c>
      <c r="R7558" s="19">
        <v>0</v>
      </c>
      <c r="S7558" s="19">
        <v>17813.62</v>
      </c>
      <c r="T7558" s="19">
        <v>0</v>
      </c>
    </row>
    <row r="7559" spans="1:20" outlineLevel="4" x14ac:dyDescent="0.35">
      <c r="A7559" s="9" t="s">
        <v>1129</v>
      </c>
      <c r="B7559" s="9" t="s">
        <v>1130</v>
      </c>
      <c r="C7559" s="12" t="s">
        <v>8604</v>
      </c>
      <c r="D7559" s="5" t="s">
        <v>8605</v>
      </c>
      <c r="E7559" s="9" t="s">
        <v>8605</v>
      </c>
      <c r="F7559" s="5" t="s">
        <v>4</v>
      </c>
      <c r="G7559" s="5" t="s">
        <v>1133</v>
      </c>
      <c r="H7559" s="5" t="s">
        <v>1135</v>
      </c>
      <c r="I7559" s="4" t="s">
        <v>1136</v>
      </c>
      <c r="J7559" s="5" t="s">
        <v>4</v>
      </c>
      <c r="K7559" s="5" t="s">
        <v>4</v>
      </c>
      <c r="L7559" s="5" t="s">
        <v>4</v>
      </c>
      <c r="M7559" s="5" t="s">
        <v>5</v>
      </c>
      <c r="N7559" s="5" t="s">
        <v>8607</v>
      </c>
      <c r="O7559" s="18">
        <v>44558</v>
      </c>
      <c r="P7559" s="5" t="s">
        <v>7</v>
      </c>
      <c r="Q7559" s="19">
        <v>23343.360000000001</v>
      </c>
      <c r="R7559" s="19">
        <v>0</v>
      </c>
      <c r="S7559" s="19">
        <v>23343.360000000001</v>
      </c>
      <c r="T7559" s="19">
        <v>0</v>
      </c>
    </row>
    <row r="7560" spans="1:20" outlineLevel="3" x14ac:dyDescent="0.35">
      <c r="H7560" s="1" t="s">
        <v>11125</v>
      </c>
      <c r="O7560" s="18"/>
      <c r="Q7560" s="19">
        <f>SUBTOTAL(9,Q7558:Q7559)</f>
        <v>41156.979999999996</v>
      </c>
      <c r="R7560" s="19">
        <f>SUBTOTAL(9,R7558:R7559)</f>
        <v>0</v>
      </c>
      <c r="S7560" s="19">
        <f>SUBTOTAL(9,S7558:S7559)</f>
        <v>41156.979999999996</v>
      </c>
      <c r="T7560" s="19">
        <f>SUBTOTAL(9,T7558:T7559)</f>
        <v>0</v>
      </c>
    </row>
    <row r="7561" spans="1:20" ht="43.5" outlineLevel="4" x14ac:dyDescent="0.35">
      <c r="A7561" s="9" t="s">
        <v>74</v>
      </c>
      <c r="B7561" s="9" t="s">
        <v>75</v>
      </c>
      <c r="C7561" s="12" t="s">
        <v>8604</v>
      </c>
      <c r="D7561" s="5" t="s">
        <v>8608</v>
      </c>
      <c r="E7561" s="9" t="s">
        <v>8608</v>
      </c>
      <c r="F7561" s="5" t="s">
        <v>4</v>
      </c>
      <c r="G7561" s="5" t="s">
        <v>729</v>
      </c>
      <c r="H7561" s="5" t="s">
        <v>8610</v>
      </c>
      <c r="I7561" s="4" t="s">
        <v>12728</v>
      </c>
      <c r="J7561" s="5" t="s">
        <v>4</v>
      </c>
      <c r="K7561" s="5" t="s">
        <v>4</v>
      </c>
      <c r="L7561" s="5" t="s">
        <v>4</v>
      </c>
      <c r="M7561" s="5" t="s">
        <v>5</v>
      </c>
      <c r="N7561" s="5" t="s">
        <v>8609</v>
      </c>
      <c r="O7561" s="18">
        <v>44616</v>
      </c>
      <c r="P7561" s="5" t="s">
        <v>7</v>
      </c>
      <c r="Q7561" s="19">
        <v>4561</v>
      </c>
      <c r="R7561" s="19">
        <v>0</v>
      </c>
      <c r="S7561" s="19">
        <v>4561</v>
      </c>
      <c r="T7561" s="19">
        <v>0</v>
      </c>
    </row>
    <row r="7562" spans="1:20" outlineLevel="3" x14ac:dyDescent="0.35">
      <c r="H7562" s="1" t="s">
        <v>12152</v>
      </c>
      <c r="O7562" s="18"/>
      <c r="Q7562" s="19">
        <f>SUBTOTAL(9,Q7561:Q7561)</f>
        <v>4561</v>
      </c>
      <c r="R7562" s="19">
        <f>SUBTOTAL(9,R7561:R7561)</f>
        <v>0</v>
      </c>
      <c r="S7562" s="19">
        <f>SUBTOTAL(9,S7561:S7561)</f>
        <v>4561</v>
      </c>
      <c r="T7562" s="19">
        <f>SUBTOTAL(9,T7561:T7561)</f>
        <v>0</v>
      </c>
    </row>
    <row r="7563" spans="1:20" ht="43.5" outlineLevel="4" x14ac:dyDescent="0.35">
      <c r="A7563" s="9" t="s">
        <v>74</v>
      </c>
      <c r="B7563" s="9" t="s">
        <v>75</v>
      </c>
      <c r="C7563" s="12" t="s">
        <v>8604</v>
      </c>
      <c r="D7563" s="5" t="s">
        <v>8608</v>
      </c>
      <c r="E7563" s="9" t="s">
        <v>8608</v>
      </c>
      <c r="F7563" s="5" t="s">
        <v>4</v>
      </c>
      <c r="G7563" s="5" t="s">
        <v>729</v>
      </c>
      <c r="H7563" s="5" t="s">
        <v>8612</v>
      </c>
      <c r="I7563" s="4" t="s">
        <v>8613</v>
      </c>
      <c r="J7563" s="5" t="s">
        <v>4</v>
      </c>
      <c r="K7563" s="5" t="s">
        <v>4</v>
      </c>
      <c r="L7563" s="5" t="s">
        <v>4</v>
      </c>
      <c r="M7563" s="5" t="s">
        <v>5</v>
      </c>
      <c r="N7563" s="5" t="s">
        <v>8611</v>
      </c>
      <c r="O7563" s="18">
        <v>44509</v>
      </c>
      <c r="P7563" s="5" t="s">
        <v>7</v>
      </c>
      <c r="Q7563" s="19">
        <v>453</v>
      </c>
      <c r="R7563" s="19">
        <v>0</v>
      </c>
      <c r="S7563" s="19">
        <v>453</v>
      </c>
      <c r="T7563" s="19">
        <v>0</v>
      </c>
    </row>
    <row r="7564" spans="1:20" ht="43.5" outlineLevel="4" x14ac:dyDescent="0.35">
      <c r="A7564" s="9" t="s">
        <v>74</v>
      </c>
      <c r="B7564" s="9" t="s">
        <v>75</v>
      </c>
      <c r="C7564" s="12" t="s">
        <v>8604</v>
      </c>
      <c r="D7564" s="5" t="s">
        <v>8608</v>
      </c>
      <c r="E7564" s="9" t="s">
        <v>8608</v>
      </c>
      <c r="F7564" s="5" t="s">
        <v>4</v>
      </c>
      <c r="G7564" s="5" t="s">
        <v>729</v>
      </c>
      <c r="H7564" s="5" t="s">
        <v>8612</v>
      </c>
      <c r="I7564" s="4" t="s">
        <v>8613</v>
      </c>
      <c r="J7564" s="5" t="s">
        <v>4</v>
      </c>
      <c r="K7564" s="5" t="s">
        <v>4</v>
      </c>
      <c r="L7564" s="5" t="s">
        <v>4</v>
      </c>
      <c r="M7564" s="5" t="s">
        <v>5</v>
      </c>
      <c r="N7564" s="5" t="s">
        <v>8614</v>
      </c>
      <c r="O7564" s="18">
        <v>44550</v>
      </c>
      <c r="P7564" s="5" t="s">
        <v>7</v>
      </c>
      <c r="Q7564" s="19">
        <v>271</v>
      </c>
      <c r="R7564" s="19">
        <v>0</v>
      </c>
      <c r="S7564" s="19">
        <v>271</v>
      </c>
      <c r="T7564" s="19">
        <v>0</v>
      </c>
    </row>
    <row r="7565" spans="1:20" ht="43.5" outlineLevel="4" x14ac:dyDescent="0.35">
      <c r="A7565" s="9" t="s">
        <v>74</v>
      </c>
      <c r="B7565" s="9" t="s">
        <v>75</v>
      </c>
      <c r="C7565" s="12" t="s">
        <v>8604</v>
      </c>
      <c r="D7565" s="5" t="s">
        <v>8608</v>
      </c>
      <c r="E7565" s="9" t="s">
        <v>8608</v>
      </c>
      <c r="F7565" s="5" t="s">
        <v>4</v>
      </c>
      <c r="G7565" s="5" t="s">
        <v>729</v>
      </c>
      <c r="H7565" s="5" t="s">
        <v>8612</v>
      </c>
      <c r="I7565" s="4" t="s">
        <v>8613</v>
      </c>
      <c r="J7565" s="5" t="s">
        <v>4</v>
      </c>
      <c r="K7565" s="5" t="s">
        <v>4</v>
      </c>
      <c r="L7565" s="5" t="s">
        <v>4</v>
      </c>
      <c r="M7565" s="5" t="s">
        <v>5</v>
      </c>
      <c r="N7565" s="5" t="s">
        <v>8615</v>
      </c>
      <c r="O7565" s="18">
        <v>44565</v>
      </c>
      <c r="P7565" s="5" t="s">
        <v>7</v>
      </c>
      <c r="Q7565" s="19">
        <v>271</v>
      </c>
      <c r="R7565" s="19">
        <v>0</v>
      </c>
      <c r="S7565" s="19">
        <v>271</v>
      </c>
      <c r="T7565" s="19">
        <v>0</v>
      </c>
    </row>
    <row r="7566" spans="1:20" ht="43.5" outlineLevel="4" x14ac:dyDescent="0.35">
      <c r="A7566" s="9" t="s">
        <v>74</v>
      </c>
      <c r="B7566" s="9" t="s">
        <v>75</v>
      </c>
      <c r="C7566" s="12" t="s">
        <v>8604</v>
      </c>
      <c r="D7566" s="5" t="s">
        <v>8608</v>
      </c>
      <c r="E7566" s="9" t="s">
        <v>8608</v>
      </c>
      <c r="F7566" s="5" t="s">
        <v>4</v>
      </c>
      <c r="G7566" s="5" t="s">
        <v>729</v>
      </c>
      <c r="H7566" s="5" t="s">
        <v>8612</v>
      </c>
      <c r="I7566" s="4" t="s">
        <v>8613</v>
      </c>
      <c r="J7566" s="5" t="s">
        <v>4</v>
      </c>
      <c r="K7566" s="5" t="s">
        <v>4</v>
      </c>
      <c r="L7566" s="5" t="s">
        <v>4</v>
      </c>
      <c r="M7566" s="5" t="s">
        <v>5</v>
      </c>
      <c r="N7566" s="5" t="s">
        <v>8616</v>
      </c>
      <c r="O7566" s="18">
        <v>44616</v>
      </c>
      <c r="P7566" s="5" t="s">
        <v>7</v>
      </c>
      <c r="Q7566" s="19">
        <v>181</v>
      </c>
      <c r="R7566" s="19">
        <v>0</v>
      </c>
      <c r="S7566" s="19">
        <v>181</v>
      </c>
      <c r="T7566" s="19">
        <v>0</v>
      </c>
    </row>
    <row r="7567" spans="1:20" ht="43.5" outlineLevel="4" x14ac:dyDescent="0.35">
      <c r="A7567" s="9" t="s">
        <v>74</v>
      </c>
      <c r="B7567" s="9" t="s">
        <v>75</v>
      </c>
      <c r="C7567" s="12" t="s">
        <v>8604</v>
      </c>
      <c r="D7567" s="5" t="s">
        <v>8608</v>
      </c>
      <c r="E7567" s="9" t="s">
        <v>8608</v>
      </c>
      <c r="F7567" s="5" t="s">
        <v>4</v>
      </c>
      <c r="G7567" s="5" t="s">
        <v>729</v>
      </c>
      <c r="H7567" s="5" t="s">
        <v>8612</v>
      </c>
      <c r="I7567" s="4" t="s">
        <v>8613</v>
      </c>
      <c r="J7567" s="5" t="s">
        <v>4</v>
      </c>
      <c r="K7567" s="5" t="s">
        <v>4</v>
      </c>
      <c r="L7567" s="5" t="s">
        <v>4</v>
      </c>
      <c r="M7567" s="5" t="s">
        <v>5</v>
      </c>
      <c r="N7567" s="5" t="s">
        <v>8617</v>
      </c>
      <c r="O7567" s="18">
        <v>44636</v>
      </c>
      <c r="P7567" s="5" t="s">
        <v>7</v>
      </c>
      <c r="Q7567" s="19">
        <v>181</v>
      </c>
      <c r="R7567" s="19">
        <v>0</v>
      </c>
      <c r="S7567" s="19">
        <v>181</v>
      </c>
      <c r="T7567" s="19">
        <v>0</v>
      </c>
    </row>
    <row r="7568" spans="1:20" ht="43.5" outlineLevel="4" x14ac:dyDescent="0.35">
      <c r="A7568" s="9" t="s">
        <v>74</v>
      </c>
      <c r="B7568" s="9" t="s">
        <v>75</v>
      </c>
      <c r="C7568" s="12" t="s">
        <v>8604</v>
      </c>
      <c r="D7568" s="5" t="s">
        <v>8608</v>
      </c>
      <c r="E7568" s="9" t="s">
        <v>8608</v>
      </c>
      <c r="F7568" s="5" t="s">
        <v>4</v>
      </c>
      <c r="G7568" s="5" t="s">
        <v>729</v>
      </c>
      <c r="H7568" s="5" t="s">
        <v>8612</v>
      </c>
      <c r="I7568" s="4" t="s">
        <v>8613</v>
      </c>
      <c r="J7568" s="5" t="s">
        <v>4</v>
      </c>
      <c r="K7568" s="5" t="s">
        <v>4</v>
      </c>
      <c r="L7568" s="5" t="s">
        <v>4</v>
      </c>
      <c r="M7568" s="5" t="s">
        <v>5</v>
      </c>
      <c r="N7568" s="5" t="s">
        <v>8618</v>
      </c>
      <c r="O7568" s="18">
        <v>44651</v>
      </c>
      <c r="P7568" s="5" t="s">
        <v>7</v>
      </c>
      <c r="Q7568" s="19">
        <v>181</v>
      </c>
      <c r="R7568" s="19">
        <v>0</v>
      </c>
      <c r="S7568" s="19">
        <v>181</v>
      </c>
      <c r="T7568" s="19">
        <v>0</v>
      </c>
    </row>
    <row r="7569" spans="1:20" ht="43.5" outlineLevel="4" x14ac:dyDescent="0.35">
      <c r="A7569" s="9" t="s">
        <v>74</v>
      </c>
      <c r="B7569" s="9" t="s">
        <v>75</v>
      </c>
      <c r="C7569" s="12" t="s">
        <v>8604</v>
      </c>
      <c r="D7569" s="5" t="s">
        <v>8608</v>
      </c>
      <c r="E7569" s="9" t="s">
        <v>8608</v>
      </c>
      <c r="F7569" s="5" t="s">
        <v>4</v>
      </c>
      <c r="G7569" s="5" t="s">
        <v>729</v>
      </c>
      <c r="H7569" s="5" t="s">
        <v>8612</v>
      </c>
      <c r="I7569" s="4" t="s">
        <v>8613</v>
      </c>
      <c r="J7569" s="5" t="s">
        <v>4</v>
      </c>
      <c r="K7569" s="5" t="s">
        <v>4</v>
      </c>
      <c r="L7569" s="5" t="s">
        <v>4</v>
      </c>
      <c r="M7569" s="5" t="s">
        <v>5</v>
      </c>
      <c r="N7569" s="5" t="s">
        <v>8619</v>
      </c>
      <c r="O7569" s="18">
        <v>44720</v>
      </c>
      <c r="P7569" s="5" t="s">
        <v>7</v>
      </c>
      <c r="Q7569" s="19">
        <v>635</v>
      </c>
      <c r="R7569" s="19">
        <v>0</v>
      </c>
      <c r="S7569" s="19">
        <v>635</v>
      </c>
      <c r="T7569" s="19">
        <v>0</v>
      </c>
    </row>
    <row r="7570" spans="1:20" outlineLevel="3" x14ac:dyDescent="0.35">
      <c r="H7570" s="1" t="s">
        <v>12153</v>
      </c>
      <c r="O7570" s="18"/>
      <c r="Q7570" s="19">
        <f>SUBTOTAL(9,Q7563:Q7569)</f>
        <v>2173</v>
      </c>
      <c r="R7570" s="19">
        <f>SUBTOTAL(9,R7563:R7569)</f>
        <v>0</v>
      </c>
      <c r="S7570" s="19">
        <f>SUBTOTAL(9,S7563:S7569)</f>
        <v>2173</v>
      </c>
      <c r="T7570" s="19">
        <f>SUBTOTAL(9,T7563:T7569)</f>
        <v>0</v>
      </c>
    </row>
    <row r="7571" spans="1:20" ht="29" outlineLevel="4" x14ac:dyDescent="0.35">
      <c r="A7571" s="9" t="s">
        <v>74</v>
      </c>
      <c r="B7571" s="9" t="s">
        <v>75</v>
      </c>
      <c r="C7571" s="12" t="s">
        <v>8604</v>
      </c>
      <c r="D7571" s="5" t="s">
        <v>8608</v>
      </c>
      <c r="E7571" s="9" t="s">
        <v>8608</v>
      </c>
      <c r="F7571" s="5" t="s">
        <v>4</v>
      </c>
      <c r="G7571" s="5" t="s">
        <v>729</v>
      </c>
      <c r="H7571" s="5" t="s">
        <v>8621</v>
      </c>
      <c r="I7571" s="4" t="s">
        <v>8622</v>
      </c>
      <c r="J7571" s="5" t="s">
        <v>4</v>
      </c>
      <c r="K7571" s="5" t="s">
        <v>4</v>
      </c>
      <c r="L7571" s="5" t="s">
        <v>4</v>
      </c>
      <c r="M7571" s="5" t="s">
        <v>5</v>
      </c>
      <c r="N7571" s="5" t="s">
        <v>8620</v>
      </c>
      <c r="O7571" s="18">
        <v>44518</v>
      </c>
      <c r="P7571" s="5" t="s">
        <v>7</v>
      </c>
      <c r="Q7571" s="19">
        <v>432.6</v>
      </c>
      <c r="R7571" s="19">
        <v>0</v>
      </c>
      <c r="S7571" s="19">
        <v>432.6</v>
      </c>
      <c r="T7571" s="19">
        <v>0</v>
      </c>
    </row>
    <row r="7572" spans="1:20" ht="29" outlineLevel="4" x14ac:dyDescent="0.35">
      <c r="A7572" s="9" t="s">
        <v>74</v>
      </c>
      <c r="B7572" s="9" t="s">
        <v>75</v>
      </c>
      <c r="C7572" s="12" t="s">
        <v>8604</v>
      </c>
      <c r="D7572" s="5" t="s">
        <v>8608</v>
      </c>
      <c r="E7572" s="9" t="s">
        <v>8608</v>
      </c>
      <c r="F7572" s="5" t="s">
        <v>4</v>
      </c>
      <c r="G7572" s="5" t="s">
        <v>729</v>
      </c>
      <c r="H7572" s="5" t="s">
        <v>8621</v>
      </c>
      <c r="I7572" s="4" t="s">
        <v>8622</v>
      </c>
      <c r="J7572" s="5" t="s">
        <v>4</v>
      </c>
      <c r="K7572" s="5" t="s">
        <v>4</v>
      </c>
      <c r="L7572" s="5" t="s">
        <v>4</v>
      </c>
      <c r="M7572" s="5" t="s">
        <v>5</v>
      </c>
      <c r="N7572" s="5" t="s">
        <v>8623</v>
      </c>
      <c r="O7572" s="18">
        <v>44550</v>
      </c>
      <c r="P7572" s="5" t="s">
        <v>7</v>
      </c>
      <c r="Q7572" s="19">
        <v>399.2</v>
      </c>
      <c r="R7572" s="19">
        <v>0</v>
      </c>
      <c r="S7572" s="19">
        <v>399.2</v>
      </c>
      <c r="T7572" s="19">
        <v>0</v>
      </c>
    </row>
    <row r="7573" spans="1:20" ht="29" outlineLevel="4" x14ac:dyDescent="0.35">
      <c r="A7573" s="9" t="s">
        <v>74</v>
      </c>
      <c r="B7573" s="9" t="s">
        <v>75</v>
      </c>
      <c r="C7573" s="12" t="s">
        <v>8604</v>
      </c>
      <c r="D7573" s="5" t="s">
        <v>8608</v>
      </c>
      <c r="E7573" s="9" t="s">
        <v>8608</v>
      </c>
      <c r="F7573" s="5" t="s">
        <v>4</v>
      </c>
      <c r="G7573" s="5" t="s">
        <v>729</v>
      </c>
      <c r="H7573" s="5" t="s">
        <v>8621</v>
      </c>
      <c r="I7573" s="4" t="s">
        <v>8622</v>
      </c>
      <c r="J7573" s="5" t="s">
        <v>4</v>
      </c>
      <c r="K7573" s="5" t="s">
        <v>4</v>
      </c>
      <c r="L7573" s="5" t="s">
        <v>4</v>
      </c>
      <c r="M7573" s="5" t="s">
        <v>5</v>
      </c>
      <c r="N7573" s="5" t="s">
        <v>8624</v>
      </c>
      <c r="O7573" s="18">
        <v>44565</v>
      </c>
      <c r="P7573" s="5" t="s">
        <v>7</v>
      </c>
      <c r="Q7573" s="19">
        <v>798.4</v>
      </c>
      <c r="R7573" s="19">
        <v>0</v>
      </c>
      <c r="S7573" s="19">
        <v>798.4</v>
      </c>
      <c r="T7573" s="19">
        <v>0</v>
      </c>
    </row>
    <row r="7574" spans="1:20" ht="29" outlineLevel="4" x14ac:dyDescent="0.35">
      <c r="A7574" s="9" t="s">
        <v>74</v>
      </c>
      <c r="B7574" s="9" t="s">
        <v>75</v>
      </c>
      <c r="C7574" s="12" t="s">
        <v>8604</v>
      </c>
      <c r="D7574" s="5" t="s">
        <v>8608</v>
      </c>
      <c r="E7574" s="9" t="s">
        <v>8608</v>
      </c>
      <c r="F7574" s="5" t="s">
        <v>4</v>
      </c>
      <c r="G7574" s="5" t="s">
        <v>729</v>
      </c>
      <c r="H7574" s="5" t="s">
        <v>8621</v>
      </c>
      <c r="I7574" s="4" t="s">
        <v>8622</v>
      </c>
      <c r="J7574" s="5" t="s">
        <v>4</v>
      </c>
      <c r="K7574" s="5" t="s">
        <v>4</v>
      </c>
      <c r="L7574" s="5" t="s">
        <v>4</v>
      </c>
      <c r="M7574" s="5" t="s">
        <v>5</v>
      </c>
      <c r="N7574" s="5" t="s">
        <v>8625</v>
      </c>
      <c r="O7574" s="18">
        <v>44616</v>
      </c>
      <c r="P7574" s="5" t="s">
        <v>7</v>
      </c>
      <c r="Q7574" s="19">
        <v>998</v>
      </c>
      <c r="R7574" s="19">
        <v>0</v>
      </c>
      <c r="S7574" s="19">
        <v>998</v>
      </c>
      <c r="T7574" s="19">
        <v>0</v>
      </c>
    </row>
    <row r="7575" spans="1:20" ht="29" outlineLevel="4" x14ac:dyDescent="0.35">
      <c r="A7575" s="9" t="s">
        <v>74</v>
      </c>
      <c r="B7575" s="9" t="s">
        <v>75</v>
      </c>
      <c r="C7575" s="12" t="s">
        <v>8604</v>
      </c>
      <c r="D7575" s="5" t="s">
        <v>8608</v>
      </c>
      <c r="E7575" s="9" t="s">
        <v>8608</v>
      </c>
      <c r="F7575" s="5" t="s">
        <v>4</v>
      </c>
      <c r="G7575" s="5" t="s">
        <v>729</v>
      </c>
      <c r="H7575" s="5" t="s">
        <v>8621</v>
      </c>
      <c r="I7575" s="4" t="s">
        <v>8622</v>
      </c>
      <c r="J7575" s="5" t="s">
        <v>4</v>
      </c>
      <c r="K7575" s="5" t="s">
        <v>4</v>
      </c>
      <c r="L7575" s="5" t="s">
        <v>4</v>
      </c>
      <c r="M7575" s="5" t="s">
        <v>5</v>
      </c>
      <c r="N7575" s="5" t="s">
        <v>8626</v>
      </c>
      <c r="O7575" s="18">
        <v>44636</v>
      </c>
      <c r="P7575" s="5" t="s">
        <v>7</v>
      </c>
      <c r="Q7575" s="19">
        <v>199.6</v>
      </c>
      <c r="R7575" s="19">
        <v>0</v>
      </c>
      <c r="S7575" s="19">
        <v>199.6</v>
      </c>
      <c r="T7575" s="19">
        <v>0</v>
      </c>
    </row>
    <row r="7576" spans="1:20" ht="29" outlineLevel="4" x14ac:dyDescent="0.35">
      <c r="A7576" s="9" t="s">
        <v>74</v>
      </c>
      <c r="B7576" s="9" t="s">
        <v>75</v>
      </c>
      <c r="C7576" s="12" t="s">
        <v>8604</v>
      </c>
      <c r="D7576" s="5" t="s">
        <v>8608</v>
      </c>
      <c r="E7576" s="9" t="s">
        <v>8608</v>
      </c>
      <c r="F7576" s="5" t="s">
        <v>4</v>
      </c>
      <c r="G7576" s="5" t="s">
        <v>729</v>
      </c>
      <c r="H7576" s="5" t="s">
        <v>8621</v>
      </c>
      <c r="I7576" s="4" t="s">
        <v>8622</v>
      </c>
      <c r="J7576" s="5" t="s">
        <v>4</v>
      </c>
      <c r="K7576" s="5" t="s">
        <v>4</v>
      </c>
      <c r="L7576" s="5" t="s">
        <v>4</v>
      </c>
      <c r="M7576" s="5" t="s">
        <v>5</v>
      </c>
      <c r="N7576" s="5" t="s">
        <v>8627</v>
      </c>
      <c r="O7576" s="18">
        <v>44651</v>
      </c>
      <c r="P7576" s="5" t="s">
        <v>7</v>
      </c>
      <c r="Q7576" s="19">
        <v>1596.8</v>
      </c>
      <c r="R7576" s="19">
        <v>0</v>
      </c>
      <c r="S7576" s="19">
        <v>1596.8</v>
      </c>
      <c r="T7576" s="19">
        <v>0</v>
      </c>
    </row>
    <row r="7577" spans="1:20" ht="29" outlineLevel="4" x14ac:dyDescent="0.35">
      <c r="A7577" s="9" t="s">
        <v>74</v>
      </c>
      <c r="B7577" s="9" t="s">
        <v>75</v>
      </c>
      <c r="C7577" s="12" t="s">
        <v>8604</v>
      </c>
      <c r="D7577" s="5" t="s">
        <v>8608</v>
      </c>
      <c r="E7577" s="9" t="s">
        <v>8608</v>
      </c>
      <c r="F7577" s="5" t="s">
        <v>4</v>
      </c>
      <c r="G7577" s="5" t="s">
        <v>729</v>
      </c>
      <c r="H7577" s="5" t="s">
        <v>8621</v>
      </c>
      <c r="I7577" s="4" t="s">
        <v>8622</v>
      </c>
      <c r="J7577" s="5" t="s">
        <v>4</v>
      </c>
      <c r="K7577" s="5" t="s">
        <v>4</v>
      </c>
      <c r="L7577" s="5" t="s">
        <v>4</v>
      </c>
      <c r="M7577" s="5" t="s">
        <v>5</v>
      </c>
      <c r="N7577" s="5" t="s">
        <v>8628</v>
      </c>
      <c r="O7577" s="18">
        <v>44720</v>
      </c>
      <c r="P7577" s="5" t="s">
        <v>7</v>
      </c>
      <c r="Q7577" s="19">
        <v>3592.8</v>
      </c>
      <c r="R7577" s="19">
        <v>0</v>
      </c>
      <c r="S7577" s="19">
        <v>3592.8</v>
      </c>
      <c r="T7577" s="19">
        <v>0</v>
      </c>
    </row>
    <row r="7578" spans="1:20" ht="29" outlineLevel="4" x14ac:dyDescent="0.35">
      <c r="A7578" s="9" t="s">
        <v>74</v>
      </c>
      <c r="B7578" s="9" t="s">
        <v>75</v>
      </c>
      <c r="C7578" s="12" t="s">
        <v>8604</v>
      </c>
      <c r="D7578" s="5" t="s">
        <v>8608</v>
      </c>
      <c r="E7578" s="9" t="s">
        <v>8608</v>
      </c>
      <c r="F7578" s="5" t="s">
        <v>77</v>
      </c>
      <c r="G7578" s="5" t="s">
        <v>4</v>
      </c>
      <c r="H7578" s="5" t="s">
        <v>8621</v>
      </c>
      <c r="I7578" s="4" t="s">
        <v>8622</v>
      </c>
      <c r="J7578" s="5" t="s">
        <v>4</v>
      </c>
      <c r="K7578" s="5" t="s">
        <v>4</v>
      </c>
      <c r="L7578" s="5" t="s">
        <v>4</v>
      </c>
      <c r="M7578" s="5" t="s">
        <v>5</v>
      </c>
      <c r="N7578" s="5" t="s">
        <v>8620</v>
      </c>
      <c r="O7578" s="18">
        <v>44518</v>
      </c>
      <c r="P7578" s="5" t="s">
        <v>7</v>
      </c>
      <c r="Q7578" s="19">
        <v>3893.4</v>
      </c>
      <c r="R7578" s="19">
        <v>3893.4</v>
      </c>
      <c r="S7578" s="19">
        <v>0</v>
      </c>
      <c r="T7578" s="19">
        <v>0</v>
      </c>
    </row>
    <row r="7579" spans="1:20" ht="29" outlineLevel="4" x14ac:dyDescent="0.35">
      <c r="A7579" s="9" t="s">
        <v>74</v>
      </c>
      <c r="B7579" s="9" t="s">
        <v>75</v>
      </c>
      <c r="C7579" s="12" t="s">
        <v>8604</v>
      </c>
      <c r="D7579" s="5" t="s">
        <v>8608</v>
      </c>
      <c r="E7579" s="9" t="s">
        <v>8608</v>
      </c>
      <c r="F7579" s="5" t="s">
        <v>77</v>
      </c>
      <c r="G7579" s="5" t="s">
        <v>4</v>
      </c>
      <c r="H7579" s="5" t="s">
        <v>8621</v>
      </c>
      <c r="I7579" s="4" t="s">
        <v>8622</v>
      </c>
      <c r="J7579" s="5" t="s">
        <v>4</v>
      </c>
      <c r="K7579" s="5" t="s">
        <v>4</v>
      </c>
      <c r="L7579" s="5" t="s">
        <v>4</v>
      </c>
      <c r="M7579" s="5" t="s">
        <v>5</v>
      </c>
      <c r="N7579" s="5" t="s">
        <v>8623</v>
      </c>
      <c r="O7579" s="18">
        <v>44550</v>
      </c>
      <c r="P7579" s="5" t="s">
        <v>7</v>
      </c>
      <c r="Q7579" s="19">
        <v>3592.8</v>
      </c>
      <c r="R7579" s="19">
        <v>3592.8</v>
      </c>
      <c r="S7579" s="19">
        <v>0</v>
      </c>
      <c r="T7579" s="19">
        <v>0</v>
      </c>
    </row>
    <row r="7580" spans="1:20" ht="29" outlineLevel="4" x14ac:dyDescent="0.35">
      <c r="A7580" s="9" t="s">
        <v>74</v>
      </c>
      <c r="B7580" s="9" t="s">
        <v>75</v>
      </c>
      <c r="C7580" s="12" t="s">
        <v>8604</v>
      </c>
      <c r="D7580" s="5" t="s">
        <v>8608</v>
      </c>
      <c r="E7580" s="9" t="s">
        <v>8608</v>
      </c>
      <c r="F7580" s="5" t="s">
        <v>77</v>
      </c>
      <c r="G7580" s="5" t="s">
        <v>4</v>
      </c>
      <c r="H7580" s="5" t="s">
        <v>8621</v>
      </c>
      <c r="I7580" s="4" t="s">
        <v>8622</v>
      </c>
      <c r="J7580" s="5" t="s">
        <v>4</v>
      </c>
      <c r="K7580" s="5" t="s">
        <v>4</v>
      </c>
      <c r="L7580" s="5" t="s">
        <v>4</v>
      </c>
      <c r="M7580" s="5" t="s">
        <v>5</v>
      </c>
      <c r="N7580" s="5" t="s">
        <v>8624</v>
      </c>
      <c r="O7580" s="18">
        <v>44565</v>
      </c>
      <c r="P7580" s="5" t="s">
        <v>7</v>
      </c>
      <c r="Q7580" s="19">
        <v>7185.6</v>
      </c>
      <c r="R7580" s="19">
        <v>7185.6</v>
      </c>
      <c r="S7580" s="19">
        <v>0</v>
      </c>
      <c r="T7580" s="19">
        <v>0</v>
      </c>
    </row>
    <row r="7581" spans="1:20" ht="29" outlineLevel="4" x14ac:dyDescent="0.35">
      <c r="A7581" s="9" t="s">
        <v>74</v>
      </c>
      <c r="B7581" s="9" t="s">
        <v>75</v>
      </c>
      <c r="C7581" s="12" t="s">
        <v>8604</v>
      </c>
      <c r="D7581" s="5" t="s">
        <v>8608</v>
      </c>
      <c r="E7581" s="9" t="s">
        <v>8608</v>
      </c>
      <c r="F7581" s="5" t="s">
        <v>77</v>
      </c>
      <c r="G7581" s="5" t="s">
        <v>4</v>
      </c>
      <c r="H7581" s="5" t="s">
        <v>8621</v>
      </c>
      <c r="I7581" s="4" t="s">
        <v>8622</v>
      </c>
      <c r="J7581" s="5" t="s">
        <v>4</v>
      </c>
      <c r="K7581" s="5" t="s">
        <v>4</v>
      </c>
      <c r="L7581" s="5" t="s">
        <v>4</v>
      </c>
      <c r="M7581" s="5" t="s">
        <v>5</v>
      </c>
      <c r="N7581" s="5" t="s">
        <v>8625</v>
      </c>
      <c r="O7581" s="18">
        <v>44616</v>
      </c>
      <c r="P7581" s="5" t="s">
        <v>7</v>
      </c>
      <c r="Q7581" s="19">
        <v>8982</v>
      </c>
      <c r="R7581" s="19">
        <v>8982</v>
      </c>
      <c r="S7581" s="19">
        <v>0</v>
      </c>
      <c r="T7581" s="19">
        <v>0</v>
      </c>
    </row>
    <row r="7582" spans="1:20" ht="29" outlineLevel="4" x14ac:dyDescent="0.35">
      <c r="A7582" s="9" t="s">
        <v>74</v>
      </c>
      <c r="B7582" s="9" t="s">
        <v>75</v>
      </c>
      <c r="C7582" s="12" t="s">
        <v>8604</v>
      </c>
      <c r="D7582" s="5" t="s">
        <v>8608</v>
      </c>
      <c r="E7582" s="9" t="s">
        <v>8608</v>
      </c>
      <c r="F7582" s="5" t="s">
        <v>77</v>
      </c>
      <c r="G7582" s="5" t="s">
        <v>4</v>
      </c>
      <c r="H7582" s="5" t="s">
        <v>8621</v>
      </c>
      <c r="I7582" s="4" t="s">
        <v>8622</v>
      </c>
      <c r="J7582" s="5" t="s">
        <v>4</v>
      </c>
      <c r="K7582" s="5" t="s">
        <v>4</v>
      </c>
      <c r="L7582" s="5" t="s">
        <v>4</v>
      </c>
      <c r="M7582" s="5" t="s">
        <v>5</v>
      </c>
      <c r="N7582" s="5" t="s">
        <v>8626</v>
      </c>
      <c r="O7582" s="18">
        <v>44636</v>
      </c>
      <c r="P7582" s="5" t="s">
        <v>7</v>
      </c>
      <c r="Q7582" s="19">
        <v>1796.4</v>
      </c>
      <c r="R7582" s="19">
        <v>1796.4</v>
      </c>
      <c r="S7582" s="19">
        <v>0</v>
      </c>
      <c r="T7582" s="19">
        <v>0</v>
      </c>
    </row>
    <row r="7583" spans="1:20" ht="29" outlineLevel="4" x14ac:dyDescent="0.35">
      <c r="A7583" s="9" t="s">
        <v>74</v>
      </c>
      <c r="B7583" s="9" t="s">
        <v>75</v>
      </c>
      <c r="C7583" s="12" t="s">
        <v>8604</v>
      </c>
      <c r="D7583" s="5" t="s">
        <v>8608</v>
      </c>
      <c r="E7583" s="9" t="s">
        <v>8608</v>
      </c>
      <c r="F7583" s="5" t="s">
        <v>77</v>
      </c>
      <c r="G7583" s="5" t="s">
        <v>4</v>
      </c>
      <c r="H7583" s="5" t="s">
        <v>8621</v>
      </c>
      <c r="I7583" s="4" t="s">
        <v>8622</v>
      </c>
      <c r="J7583" s="5" t="s">
        <v>4</v>
      </c>
      <c r="K7583" s="5" t="s">
        <v>4</v>
      </c>
      <c r="L7583" s="5" t="s">
        <v>4</v>
      </c>
      <c r="M7583" s="5" t="s">
        <v>5</v>
      </c>
      <c r="N7583" s="5" t="s">
        <v>8627</v>
      </c>
      <c r="O7583" s="18">
        <v>44651</v>
      </c>
      <c r="P7583" s="5" t="s">
        <v>7</v>
      </c>
      <c r="Q7583" s="19">
        <v>14371.2</v>
      </c>
      <c r="R7583" s="19">
        <v>14371.2</v>
      </c>
      <c r="S7583" s="19">
        <v>0</v>
      </c>
      <c r="T7583" s="19">
        <v>0</v>
      </c>
    </row>
    <row r="7584" spans="1:20" ht="29" outlineLevel="4" x14ac:dyDescent="0.35">
      <c r="A7584" s="9" t="s">
        <v>74</v>
      </c>
      <c r="B7584" s="9" t="s">
        <v>75</v>
      </c>
      <c r="C7584" s="12" t="s">
        <v>8604</v>
      </c>
      <c r="D7584" s="5" t="s">
        <v>8608</v>
      </c>
      <c r="E7584" s="9" t="s">
        <v>8608</v>
      </c>
      <c r="F7584" s="5" t="s">
        <v>77</v>
      </c>
      <c r="G7584" s="5" t="s">
        <v>4</v>
      </c>
      <c r="H7584" s="5" t="s">
        <v>8621</v>
      </c>
      <c r="I7584" s="4" t="s">
        <v>8622</v>
      </c>
      <c r="J7584" s="5" t="s">
        <v>4</v>
      </c>
      <c r="K7584" s="5" t="s">
        <v>4</v>
      </c>
      <c r="L7584" s="5" t="s">
        <v>4</v>
      </c>
      <c r="M7584" s="5" t="s">
        <v>5</v>
      </c>
      <c r="N7584" s="5" t="s">
        <v>8628</v>
      </c>
      <c r="O7584" s="18">
        <v>44720</v>
      </c>
      <c r="P7584" s="5" t="s">
        <v>7</v>
      </c>
      <c r="Q7584" s="19">
        <v>32335.200000000001</v>
      </c>
      <c r="R7584" s="19">
        <v>32335.200000000001</v>
      </c>
      <c r="S7584" s="19">
        <v>0</v>
      </c>
      <c r="T7584" s="19">
        <v>0</v>
      </c>
    </row>
    <row r="7585" spans="1:20" outlineLevel="3" x14ac:dyDescent="0.35">
      <c r="H7585" s="1" t="s">
        <v>12154</v>
      </c>
      <c r="O7585" s="18"/>
      <c r="Q7585" s="19">
        <f>SUBTOTAL(9,Q7571:Q7584)</f>
        <v>80174</v>
      </c>
      <c r="R7585" s="19">
        <f>SUBTOTAL(9,R7571:R7584)</f>
        <v>72156.600000000006</v>
      </c>
      <c r="S7585" s="19">
        <f>SUBTOTAL(9,S7571:S7584)</f>
        <v>8017.4</v>
      </c>
      <c r="T7585" s="19">
        <f>SUBTOTAL(9,T7571:T7584)</f>
        <v>0</v>
      </c>
    </row>
    <row r="7586" spans="1:20" ht="29" outlineLevel="4" x14ac:dyDescent="0.35">
      <c r="A7586" s="9" t="s">
        <v>74</v>
      </c>
      <c r="B7586" s="9" t="s">
        <v>75</v>
      </c>
      <c r="C7586" s="12" t="s">
        <v>8604</v>
      </c>
      <c r="D7586" s="5" t="s">
        <v>8608</v>
      </c>
      <c r="E7586" s="9" t="s">
        <v>8608</v>
      </c>
      <c r="F7586" s="5" t="s">
        <v>4</v>
      </c>
      <c r="G7586" s="5" t="s">
        <v>729</v>
      </c>
      <c r="H7586" s="5" t="s">
        <v>8630</v>
      </c>
      <c r="I7586" s="4" t="s">
        <v>8622</v>
      </c>
      <c r="J7586" s="5" t="s">
        <v>4</v>
      </c>
      <c r="K7586" s="5" t="s">
        <v>4</v>
      </c>
      <c r="L7586" s="5" t="s">
        <v>4</v>
      </c>
      <c r="M7586" s="5" t="s">
        <v>5</v>
      </c>
      <c r="N7586" s="5" t="s">
        <v>8629</v>
      </c>
      <c r="O7586" s="18">
        <v>44406</v>
      </c>
      <c r="P7586" s="5" t="s">
        <v>7</v>
      </c>
      <c r="Q7586" s="19">
        <v>614.94000000000005</v>
      </c>
      <c r="R7586" s="19">
        <v>0</v>
      </c>
      <c r="S7586" s="19">
        <v>614.94000000000005</v>
      </c>
      <c r="T7586" s="19">
        <v>0</v>
      </c>
    </row>
    <row r="7587" spans="1:20" ht="29" outlineLevel="4" x14ac:dyDescent="0.35">
      <c r="A7587" s="9" t="s">
        <v>74</v>
      </c>
      <c r="B7587" s="9" t="s">
        <v>75</v>
      </c>
      <c r="C7587" s="12" t="s">
        <v>8604</v>
      </c>
      <c r="D7587" s="5" t="s">
        <v>8608</v>
      </c>
      <c r="E7587" s="9" t="s">
        <v>8608</v>
      </c>
      <c r="F7587" s="5" t="s">
        <v>4</v>
      </c>
      <c r="G7587" s="5" t="s">
        <v>729</v>
      </c>
      <c r="H7587" s="5" t="s">
        <v>8630</v>
      </c>
      <c r="I7587" s="4" t="s">
        <v>8622</v>
      </c>
      <c r="J7587" s="5" t="s">
        <v>4</v>
      </c>
      <c r="K7587" s="5" t="s">
        <v>4</v>
      </c>
      <c r="L7587" s="5" t="s">
        <v>4</v>
      </c>
      <c r="M7587" s="5" t="s">
        <v>5</v>
      </c>
      <c r="N7587" s="5" t="s">
        <v>8631</v>
      </c>
      <c r="O7587" s="18">
        <v>44435</v>
      </c>
      <c r="P7587" s="5" t="s">
        <v>7</v>
      </c>
      <c r="Q7587" s="19">
        <v>597.38</v>
      </c>
      <c r="R7587" s="19">
        <v>0</v>
      </c>
      <c r="S7587" s="19">
        <v>597.38</v>
      </c>
      <c r="T7587" s="19">
        <v>0</v>
      </c>
    </row>
    <row r="7588" spans="1:20" ht="29" outlineLevel="4" x14ac:dyDescent="0.35">
      <c r="A7588" s="9" t="s">
        <v>74</v>
      </c>
      <c r="B7588" s="9" t="s">
        <v>75</v>
      </c>
      <c r="C7588" s="12" t="s">
        <v>8604</v>
      </c>
      <c r="D7588" s="5" t="s">
        <v>8608</v>
      </c>
      <c r="E7588" s="9" t="s">
        <v>8608</v>
      </c>
      <c r="F7588" s="5" t="s">
        <v>77</v>
      </c>
      <c r="G7588" s="5" t="s">
        <v>4</v>
      </c>
      <c r="H7588" s="5" t="s">
        <v>8630</v>
      </c>
      <c r="I7588" s="4" t="s">
        <v>8622</v>
      </c>
      <c r="J7588" s="5" t="s">
        <v>4</v>
      </c>
      <c r="K7588" s="5" t="s">
        <v>4</v>
      </c>
      <c r="L7588" s="5" t="s">
        <v>4</v>
      </c>
      <c r="M7588" s="5" t="s">
        <v>5</v>
      </c>
      <c r="N7588" s="5" t="s">
        <v>8629</v>
      </c>
      <c r="O7588" s="18">
        <v>44406</v>
      </c>
      <c r="P7588" s="5" t="s">
        <v>7</v>
      </c>
      <c r="Q7588" s="19">
        <v>5526.06</v>
      </c>
      <c r="R7588" s="19">
        <v>5526.06</v>
      </c>
      <c r="S7588" s="19">
        <v>0</v>
      </c>
      <c r="T7588" s="19">
        <v>0</v>
      </c>
    </row>
    <row r="7589" spans="1:20" ht="29" outlineLevel="4" x14ac:dyDescent="0.35">
      <c r="A7589" s="9" t="s">
        <v>74</v>
      </c>
      <c r="B7589" s="9" t="s">
        <v>75</v>
      </c>
      <c r="C7589" s="12" t="s">
        <v>8604</v>
      </c>
      <c r="D7589" s="5" t="s">
        <v>8608</v>
      </c>
      <c r="E7589" s="9" t="s">
        <v>8608</v>
      </c>
      <c r="F7589" s="5" t="s">
        <v>77</v>
      </c>
      <c r="G7589" s="5" t="s">
        <v>4</v>
      </c>
      <c r="H7589" s="5" t="s">
        <v>8630</v>
      </c>
      <c r="I7589" s="4" t="s">
        <v>8622</v>
      </c>
      <c r="J7589" s="5" t="s">
        <v>4</v>
      </c>
      <c r="K7589" s="5" t="s">
        <v>4</v>
      </c>
      <c r="L7589" s="5" t="s">
        <v>4</v>
      </c>
      <c r="M7589" s="5" t="s">
        <v>5</v>
      </c>
      <c r="N7589" s="5" t="s">
        <v>8631</v>
      </c>
      <c r="O7589" s="18">
        <v>44435</v>
      </c>
      <c r="P7589" s="5" t="s">
        <v>7</v>
      </c>
      <c r="Q7589" s="19">
        <v>5376.62</v>
      </c>
      <c r="R7589" s="19">
        <v>5376.62</v>
      </c>
      <c r="S7589" s="19">
        <v>0</v>
      </c>
      <c r="T7589" s="19">
        <v>0</v>
      </c>
    </row>
    <row r="7590" spans="1:20" outlineLevel="3" x14ac:dyDescent="0.35">
      <c r="H7590" s="1" t="s">
        <v>12155</v>
      </c>
      <c r="O7590" s="18"/>
      <c r="Q7590" s="19">
        <f>SUBTOTAL(9,Q7586:Q7589)</f>
        <v>12115</v>
      </c>
      <c r="R7590" s="19">
        <f>SUBTOTAL(9,R7586:R7589)</f>
        <v>10902.68</v>
      </c>
      <c r="S7590" s="19">
        <f>SUBTOTAL(9,S7586:S7589)</f>
        <v>1212.3200000000002</v>
      </c>
      <c r="T7590" s="19">
        <f>SUBTOTAL(9,T7586:T7589)</f>
        <v>0</v>
      </c>
    </row>
    <row r="7591" spans="1:20" ht="29" outlineLevel="4" x14ac:dyDescent="0.35">
      <c r="A7591" s="9" t="s">
        <v>74</v>
      </c>
      <c r="B7591" s="9" t="s">
        <v>75</v>
      </c>
      <c r="C7591" s="12" t="s">
        <v>8604</v>
      </c>
      <c r="D7591" s="5" t="s">
        <v>8608</v>
      </c>
      <c r="E7591" s="9" t="s">
        <v>8608</v>
      </c>
      <c r="F7591" s="5" t="s">
        <v>4</v>
      </c>
      <c r="G7591" s="5" t="s">
        <v>729</v>
      </c>
      <c r="H7591" s="5" t="s">
        <v>8633</v>
      </c>
      <c r="I7591" s="4" t="s">
        <v>8622</v>
      </c>
      <c r="J7591" s="5" t="s">
        <v>4</v>
      </c>
      <c r="K7591" s="5" t="s">
        <v>4</v>
      </c>
      <c r="L7591" s="5" t="s">
        <v>4</v>
      </c>
      <c r="M7591" s="5" t="s">
        <v>5</v>
      </c>
      <c r="N7591" s="5" t="s">
        <v>8632</v>
      </c>
      <c r="O7591" s="18">
        <v>44712</v>
      </c>
      <c r="P7591" s="5" t="s">
        <v>7</v>
      </c>
      <c r="Q7591" s="19">
        <v>4238.71</v>
      </c>
      <c r="R7591" s="19">
        <v>0</v>
      </c>
      <c r="S7591" s="19">
        <v>4238.71</v>
      </c>
      <c r="T7591" s="19">
        <v>0</v>
      </c>
    </row>
    <row r="7592" spans="1:20" ht="29" outlineLevel="4" x14ac:dyDescent="0.35">
      <c r="A7592" s="9" t="s">
        <v>74</v>
      </c>
      <c r="B7592" s="9" t="s">
        <v>75</v>
      </c>
      <c r="C7592" s="12" t="s">
        <v>8604</v>
      </c>
      <c r="D7592" s="5" t="s">
        <v>8608</v>
      </c>
      <c r="E7592" s="9" t="s">
        <v>8608</v>
      </c>
      <c r="F7592" s="5" t="s">
        <v>77</v>
      </c>
      <c r="G7592" s="5" t="s">
        <v>4</v>
      </c>
      <c r="H7592" s="5" t="s">
        <v>8633</v>
      </c>
      <c r="I7592" s="4" t="s">
        <v>8622</v>
      </c>
      <c r="J7592" s="5" t="s">
        <v>4</v>
      </c>
      <c r="K7592" s="5" t="s">
        <v>4</v>
      </c>
      <c r="L7592" s="5" t="s">
        <v>4</v>
      </c>
      <c r="M7592" s="5" t="s">
        <v>5</v>
      </c>
      <c r="N7592" s="5" t="s">
        <v>8632</v>
      </c>
      <c r="O7592" s="18">
        <v>44712</v>
      </c>
      <c r="P7592" s="5" t="s">
        <v>7</v>
      </c>
      <c r="Q7592" s="19">
        <v>38148.29</v>
      </c>
      <c r="R7592" s="19">
        <v>38148.29</v>
      </c>
      <c r="S7592" s="19">
        <v>0</v>
      </c>
      <c r="T7592" s="19">
        <v>0</v>
      </c>
    </row>
    <row r="7593" spans="1:20" outlineLevel="3" x14ac:dyDescent="0.35">
      <c r="H7593" s="1" t="s">
        <v>12156</v>
      </c>
      <c r="O7593" s="18"/>
      <c r="Q7593" s="19">
        <f>SUBTOTAL(9,Q7591:Q7592)</f>
        <v>42387</v>
      </c>
      <c r="R7593" s="19">
        <f>SUBTOTAL(9,R7591:R7592)</f>
        <v>38148.29</v>
      </c>
      <c r="S7593" s="19">
        <f>SUBTOTAL(9,S7591:S7592)</f>
        <v>4238.71</v>
      </c>
      <c r="T7593" s="19">
        <f>SUBTOTAL(9,T7591:T7592)</f>
        <v>0</v>
      </c>
    </row>
    <row r="7594" spans="1:20" outlineLevel="2" x14ac:dyDescent="0.35">
      <c r="C7594" s="11" t="s">
        <v>10721</v>
      </c>
      <c r="O7594" s="18"/>
      <c r="Q7594" s="19">
        <f>SUBTOTAL(9,Q7558:Q7592)</f>
        <v>182566.98</v>
      </c>
      <c r="R7594" s="19">
        <f>SUBTOTAL(9,R7558:R7592)</f>
        <v>121207.57</v>
      </c>
      <c r="S7594" s="19">
        <f>SUBTOTAL(9,S7558:S7592)</f>
        <v>61359.409999999996</v>
      </c>
      <c r="T7594" s="19">
        <f>SUBTOTAL(9,T7558:T7592)</f>
        <v>0</v>
      </c>
    </row>
    <row r="7595" spans="1:20" outlineLevel="4" x14ac:dyDescent="0.35">
      <c r="A7595" s="9" t="s">
        <v>1129</v>
      </c>
      <c r="B7595" s="9" t="s">
        <v>1130</v>
      </c>
      <c r="C7595" s="12" t="s">
        <v>8634</v>
      </c>
      <c r="D7595" s="5" t="s">
        <v>8635</v>
      </c>
      <c r="E7595" s="9" t="s">
        <v>8635</v>
      </c>
      <c r="F7595" s="5" t="s">
        <v>4</v>
      </c>
      <c r="G7595" s="5" t="s">
        <v>1133</v>
      </c>
      <c r="H7595" s="5" t="s">
        <v>1135</v>
      </c>
      <c r="I7595" s="4" t="s">
        <v>1136</v>
      </c>
      <c r="J7595" s="5" t="s">
        <v>4</v>
      </c>
      <c r="K7595" s="5" t="s">
        <v>4</v>
      </c>
      <c r="L7595" s="5" t="s">
        <v>4</v>
      </c>
      <c r="M7595" s="5" t="s">
        <v>5</v>
      </c>
      <c r="N7595" s="5" t="s">
        <v>8636</v>
      </c>
      <c r="O7595" s="18">
        <v>44467</v>
      </c>
      <c r="P7595" s="5" t="s">
        <v>7</v>
      </c>
      <c r="Q7595" s="19">
        <v>12858.48</v>
      </c>
      <c r="R7595" s="19">
        <v>0</v>
      </c>
      <c r="S7595" s="19">
        <v>12858.48</v>
      </c>
      <c r="T7595" s="19">
        <v>0</v>
      </c>
    </row>
    <row r="7596" spans="1:20" outlineLevel="4" x14ac:dyDescent="0.35">
      <c r="A7596" s="9" t="s">
        <v>1129</v>
      </c>
      <c r="B7596" s="9" t="s">
        <v>1130</v>
      </c>
      <c r="C7596" s="12" t="s">
        <v>8634</v>
      </c>
      <c r="D7596" s="5" t="s">
        <v>8635</v>
      </c>
      <c r="E7596" s="9" t="s">
        <v>8635</v>
      </c>
      <c r="F7596" s="5" t="s">
        <v>4</v>
      </c>
      <c r="G7596" s="5" t="s">
        <v>1133</v>
      </c>
      <c r="H7596" s="5" t="s">
        <v>1135</v>
      </c>
      <c r="I7596" s="4" t="s">
        <v>1136</v>
      </c>
      <c r="J7596" s="5" t="s">
        <v>4</v>
      </c>
      <c r="K7596" s="5" t="s">
        <v>4</v>
      </c>
      <c r="L7596" s="5" t="s">
        <v>4</v>
      </c>
      <c r="M7596" s="5" t="s">
        <v>5</v>
      </c>
      <c r="N7596" s="5" t="s">
        <v>8637</v>
      </c>
      <c r="O7596" s="18">
        <v>44558</v>
      </c>
      <c r="P7596" s="5" t="s">
        <v>7</v>
      </c>
      <c r="Q7596" s="19">
        <v>17183.900000000001</v>
      </c>
      <c r="R7596" s="19">
        <v>0</v>
      </c>
      <c r="S7596" s="19">
        <v>17183.900000000001</v>
      </c>
      <c r="T7596" s="19">
        <v>0</v>
      </c>
    </row>
    <row r="7597" spans="1:20" outlineLevel="3" x14ac:dyDescent="0.35">
      <c r="H7597" s="1" t="s">
        <v>11125</v>
      </c>
      <c r="O7597" s="18"/>
      <c r="Q7597" s="19">
        <f>SUBTOTAL(9,Q7595:Q7596)</f>
        <v>30042.38</v>
      </c>
      <c r="R7597" s="19">
        <f>SUBTOTAL(9,R7595:R7596)</f>
        <v>0</v>
      </c>
      <c r="S7597" s="19">
        <f>SUBTOTAL(9,S7595:S7596)</f>
        <v>30042.38</v>
      </c>
      <c r="T7597" s="19">
        <f>SUBTOTAL(9,T7595:T7596)</f>
        <v>0</v>
      </c>
    </row>
    <row r="7598" spans="1:20" outlineLevel="2" x14ac:dyDescent="0.35">
      <c r="C7598" s="11" t="s">
        <v>10722</v>
      </c>
      <c r="O7598" s="18"/>
      <c r="Q7598" s="19">
        <f>SUBTOTAL(9,Q7595:Q7596)</f>
        <v>30042.38</v>
      </c>
      <c r="R7598" s="19">
        <f>SUBTOTAL(9,R7595:R7596)</f>
        <v>0</v>
      </c>
      <c r="S7598" s="19">
        <f>SUBTOTAL(9,S7595:S7596)</f>
        <v>30042.38</v>
      </c>
      <c r="T7598" s="19">
        <f>SUBTOTAL(9,T7595:T7596)</f>
        <v>0</v>
      </c>
    </row>
    <row r="7599" spans="1:20" outlineLevel="4" x14ac:dyDescent="0.35">
      <c r="A7599" s="9" t="s">
        <v>1129</v>
      </c>
      <c r="B7599" s="9" t="s">
        <v>1130</v>
      </c>
      <c r="C7599" s="12" t="s">
        <v>8638</v>
      </c>
      <c r="D7599" s="5" t="s">
        <v>8639</v>
      </c>
      <c r="E7599" s="9" t="s">
        <v>8639</v>
      </c>
      <c r="F7599" s="5" t="s">
        <v>4</v>
      </c>
      <c r="G7599" s="5" t="s">
        <v>1133</v>
      </c>
      <c r="H7599" s="5" t="s">
        <v>1135</v>
      </c>
      <c r="I7599" s="4" t="s">
        <v>1136</v>
      </c>
      <c r="J7599" s="5" t="s">
        <v>4</v>
      </c>
      <c r="K7599" s="5" t="s">
        <v>4</v>
      </c>
      <c r="L7599" s="5" t="s">
        <v>4</v>
      </c>
      <c r="M7599" s="5" t="s">
        <v>5</v>
      </c>
      <c r="N7599" s="5" t="s">
        <v>8640</v>
      </c>
      <c r="O7599" s="18">
        <v>44467</v>
      </c>
      <c r="P7599" s="5" t="s">
        <v>7</v>
      </c>
      <c r="Q7599" s="19">
        <v>18384.849999999999</v>
      </c>
      <c r="R7599" s="19">
        <v>0</v>
      </c>
      <c r="S7599" s="19">
        <v>18384.849999999999</v>
      </c>
      <c r="T7599" s="19">
        <v>0</v>
      </c>
    </row>
    <row r="7600" spans="1:20" outlineLevel="4" x14ac:dyDescent="0.35">
      <c r="A7600" s="9" t="s">
        <v>1129</v>
      </c>
      <c r="B7600" s="9" t="s">
        <v>1130</v>
      </c>
      <c r="C7600" s="12" t="s">
        <v>8638</v>
      </c>
      <c r="D7600" s="5" t="s">
        <v>8639</v>
      </c>
      <c r="E7600" s="9" t="s">
        <v>8639</v>
      </c>
      <c r="F7600" s="5" t="s">
        <v>4</v>
      </c>
      <c r="G7600" s="5" t="s">
        <v>1133</v>
      </c>
      <c r="H7600" s="5" t="s">
        <v>1135</v>
      </c>
      <c r="I7600" s="4" t="s">
        <v>1136</v>
      </c>
      <c r="J7600" s="5" t="s">
        <v>4</v>
      </c>
      <c r="K7600" s="5" t="s">
        <v>4</v>
      </c>
      <c r="L7600" s="5" t="s">
        <v>4</v>
      </c>
      <c r="M7600" s="5" t="s">
        <v>5</v>
      </c>
      <c r="N7600" s="5" t="s">
        <v>8641</v>
      </c>
      <c r="O7600" s="18">
        <v>44558</v>
      </c>
      <c r="P7600" s="5" t="s">
        <v>7</v>
      </c>
      <c r="Q7600" s="19">
        <v>24051.31</v>
      </c>
      <c r="R7600" s="19">
        <v>0</v>
      </c>
      <c r="S7600" s="19">
        <v>24051.31</v>
      </c>
      <c r="T7600" s="19">
        <v>0</v>
      </c>
    </row>
    <row r="7601" spans="1:20" outlineLevel="3" x14ac:dyDescent="0.35">
      <c r="H7601" s="1" t="s">
        <v>11125</v>
      </c>
      <c r="O7601" s="18"/>
      <c r="Q7601" s="19">
        <f>SUBTOTAL(9,Q7599:Q7600)</f>
        <v>42436.160000000003</v>
      </c>
      <c r="R7601" s="19">
        <f>SUBTOTAL(9,R7599:R7600)</f>
        <v>0</v>
      </c>
      <c r="S7601" s="19">
        <f>SUBTOTAL(9,S7599:S7600)</f>
        <v>42436.160000000003</v>
      </c>
      <c r="T7601" s="19">
        <f>SUBTOTAL(9,T7599:T7600)</f>
        <v>0</v>
      </c>
    </row>
    <row r="7602" spans="1:20" outlineLevel="2" x14ac:dyDescent="0.35">
      <c r="C7602" s="11" t="s">
        <v>10723</v>
      </c>
      <c r="O7602" s="18"/>
      <c r="Q7602" s="19">
        <f>SUBTOTAL(9,Q7599:Q7600)</f>
        <v>42436.160000000003</v>
      </c>
      <c r="R7602" s="19">
        <f>SUBTOTAL(9,R7599:R7600)</f>
        <v>0</v>
      </c>
      <c r="S7602" s="19">
        <f>SUBTOTAL(9,S7599:S7600)</f>
        <v>42436.160000000003</v>
      </c>
      <c r="T7602" s="19">
        <f>SUBTOTAL(9,T7599:T7600)</f>
        <v>0</v>
      </c>
    </row>
    <row r="7603" spans="1:20" outlineLevel="4" x14ac:dyDescent="0.35">
      <c r="A7603" s="9" t="s">
        <v>1129</v>
      </c>
      <c r="B7603" s="9" t="s">
        <v>1130</v>
      </c>
      <c r="C7603" s="12" t="s">
        <v>8642</v>
      </c>
      <c r="D7603" s="5" t="s">
        <v>8643</v>
      </c>
      <c r="E7603" s="9" t="s">
        <v>8643</v>
      </c>
      <c r="F7603" s="5" t="s">
        <v>4</v>
      </c>
      <c r="G7603" s="5" t="s">
        <v>1133</v>
      </c>
      <c r="H7603" s="5" t="s">
        <v>1135</v>
      </c>
      <c r="I7603" s="4" t="s">
        <v>1136</v>
      </c>
      <c r="J7603" s="5" t="s">
        <v>4</v>
      </c>
      <c r="K7603" s="5" t="s">
        <v>4</v>
      </c>
      <c r="L7603" s="5" t="s">
        <v>4</v>
      </c>
      <c r="M7603" s="5" t="s">
        <v>5</v>
      </c>
      <c r="N7603" s="5" t="s">
        <v>8644</v>
      </c>
      <c r="O7603" s="18">
        <v>44467</v>
      </c>
      <c r="P7603" s="5" t="s">
        <v>7</v>
      </c>
      <c r="Q7603" s="19">
        <v>2915.14</v>
      </c>
      <c r="R7603" s="19">
        <v>0</v>
      </c>
      <c r="S7603" s="19">
        <v>2915.14</v>
      </c>
      <c r="T7603" s="19">
        <v>0</v>
      </c>
    </row>
    <row r="7604" spans="1:20" outlineLevel="4" x14ac:dyDescent="0.35">
      <c r="A7604" s="9" t="s">
        <v>1129</v>
      </c>
      <c r="B7604" s="9" t="s">
        <v>1130</v>
      </c>
      <c r="C7604" s="12" t="s">
        <v>8642</v>
      </c>
      <c r="D7604" s="5" t="s">
        <v>8643</v>
      </c>
      <c r="E7604" s="9" t="s">
        <v>8643</v>
      </c>
      <c r="F7604" s="5" t="s">
        <v>4</v>
      </c>
      <c r="G7604" s="5" t="s">
        <v>1133</v>
      </c>
      <c r="H7604" s="5" t="s">
        <v>1135</v>
      </c>
      <c r="I7604" s="4" t="s">
        <v>1136</v>
      </c>
      <c r="J7604" s="5" t="s">
        <v>4</v>
      </c>
      <c r="K7604" s="5" t="s">
        <v>4</v>
      </c>
      <c r="L7604" s="5" t="s">
        <v>4</v>
      </c>
      <c r="M7604" s="5" t="s">
        <v>5</v>
      </c>
      <c r="N7604" s="5" t="s">
        <v>8645</v>
      </c>
      <c r="O7604" s="18">
        <v>44558</v>
      </c>
      <c r="P7604" s="5" t="s">
        <v>7</v>
      </c>
      <c r="Q7604" s="19">
        <v>3859.45</v>
      </c>
      <c r="R7604" s="19">
        <v>0</v>
      </c>
      <c r="S7604" s="19">
        <v>3859.45</v>
      </c>
      <c r="T7604" s="19">
        <v>0</v>
      </c>
    </row>
    <row r="7605" spans="1:20" outlineLevel="3" x14ac:dyDescent="0.35">
      <c r="H7605" s="1" t="s">
        <v>11125</v>
      </c>
      <c r="O7605" s="18"/>
      <c r="Q7605" s="19">
        <f>SUBTOTAL(9,Q7603:Q7604)</f>
        <v>6774.59</v>
      </c>
      <c r="R7605" s="19">
        <f>SUBTOTAL(9,R7603:R7604)</f>
        <v>0</v>
      </c>
      <c r="S7605" s="19">
        <f>SUBTOTAL(9,S7603:S7604)</f>
        <v>6774.59</v>
      </c>
      <c r="T7605" s="19">
        <f>SUBTOTAL(9,T7603:T7604)</f>
        <v>0</v>
      </c>
    </row>
    <row r="7606" spans="1:20" outlineLevel="2" x14ac:dyDescent="0.35">
      <c r="C7606" s="11" t="s">
        <v>10724</v>
      </c>
      <c r="O7606" s="18"/>
      <c r="Q7606" s="19">
        <f>SUBTOTAL(9,Q7603:Q7604)</f>
        <v>6774.59</v>
      </c>
      <c r="R7606" s="19">
        <f>SUBTOTAL(9,R7603:R7604)</f>
        <v>0</v>
      </c>
      <c r="S7606" s="19">
        <f>SUBTOTAL(9,S7603:S7604)</f>
        <v>6774.59</v>
      </c>
      <c r="T7606" s="19">
        <f>SUBTOTAL(9,T7603:T7604)</f>
        <v>0</v>
      </c>
    </row>
    <row r="7607" spans="1:20" outlineLevel="4" x14ac:dyDescent="0.35">
      <c r="A7607" s="9" t="s">
        <v>1129</v>
      </c>
      <c r="B7607" s="9" t="s">
        <v>1130</v>
      </c>
      <c r="C7607" s="12" t="s">
        <v>8646</v>
      </c>
      <c r="D7607" s="5" t="s">
        <v>8647</v>
      </c>
      <c r="E7607" s="9" t="s">
        <v>8647</v>
      </c>
      <c r="F7607" s="5" t="s">
        <v>4</v>
      </c>
      <c r="G7607" s="5" t="s">
        <v>1133</v>
      </c>
      <c r="H7607" s="5" t="s">
        <v>1135</v>
      </c>
      <c r="I7607" s="4" t="s">
        <v>1136</v>
      </c>
      <c r="J7607" s="5" t="s">
        <v>4</v>
      </c>
      <c r="K7607" s="5" t="s">
        <v>4</v>
      </c>
      <c r="L7607" s="5" t="s">
        <v>4</v>
      </c>
      <c r="M7607" s="5" t="s">
        <v>5</v>
      </c>
      <c r="N7607" s="5" t="s">
        <v>8648</v>
      </c>
      <c r="O7607" s="18">
        <v>44565</v>
      </c>
      <c r="P7607" s="5" t="s">
        <v>7</v>
      </c>
      <c r="Q7607" s="19">
        <v>8842.18</v>
      </c>
      <c r="R7607" s="19">
        <v>0</v>
      </c>
      <c r="S7607" s="19">
        <v>8842.18</v>
      </c>
      <c r="T7607" s="19">
        <v>0</v>
      </c>
    </row>
    <row r="7608" spans="1:20" outlineLevel="4" x14ac:dyDescent="0.35">
      <c r="A7608" s="9" t="s">
        <v>1129</v>
      </c>
      <c r="B7608" s="9" t="s">
        <v>1130</v>
      </c>
      <c r="C7608" s="12" t="s">
        <v>8646</v>
      </c>
      <c r="D7608" s="5" t="s">
        <v>8647</v>
      </c>
      <c r="E7608" s="9" t="s">
        <v>8647</v>
      </c>
      <c r="F7608" s="5" t="s">
        <v>4</v>
      </c>
      <c r="G7608" s="5" t="s">
        <v>1133</v>
      </c>
      <c r="H7608" s="5" t="s">
        <v>1135</v>
      </c>
      <c r="I7608" s="4" t="s">
        <v>1136</v>
      </c>
      <c r="J7608" s="5" t="s">
        <v>4</v>
      </c>
      <c r="K7608" s="5" t="s">
        <v>4</v>
      </c>
      <c r="L7608" s="5" t="s">
        <v>4</v>
      </c>
      <c r="M7608" s="5" t="s">
        <v>5</v>
      </c>
      <c r="N7608" s="5" t="s">
        <v>8649</v>
      </c>
      <c r="O7608" s="18">
        <v>44566</v>
      </c>
      <c r="P7608" s="5" t="s">
        <v>7</v>
      </c>
      <c r="Q7608" s="19">
        <v>11713</v>
      </c>
      <c r="R7608" s="19">
        <v>0</v>
      </c>
      <c r="S7608" s="19">
        <v>11713</v>
      </c>
      <c r="T7608" s="19">
        <v>0</v>
      </c>
    </row>
    <row r="7609" spans="1:20" outlineLevel="3" x14ac:dyDescent="0.35">
      <c r="H7609" s="1" t="s">
        <v>11125</v>
      </c>
      <c r="O7609" s="18"/>
      <c r="Q7609" s="19">
        <f>SUBTOTAL(9,Q7607:Q7608)</f>
        <v>20555.18</v>
      </c>
      <c r="R7609" s="19">
        <f>SUBTOTAL(9,R7607:R7608)</f>
        <v>0</v>
      </c>
      <c r="S7609" s="19">
        <f>SUBTOTAL(9,S7607:S7608)</f>
        <v>20555.18</v>
      </c>
      <c r="T7609" s="19">
        <f>SUBTOTAL(9,T7607:T7608)</f>
        <v>0</v>
      </c>
    </row>
    <row r="7610" spans="1:20" outlineLevel="2" x14ac:dyDescent="0.35">
      <c r="C7610" s="11" t="s">
        <v>10725</v>
      </c>
      <c r="O7610" s="18"/>
      <c r="Q7610" s="19">
        <f>SUBTOTAL(9,Q7607:Q7608)</f>
        <v>20555.18</v>
      </c>
      <c r="R7610" s="19">
        <f>SUBTOTAL(9,R7607:R7608)</f>
        <v>0</v>
      </c>
      <c r="S7610" s="19">
        <f>SUBTOTAL(9,S7607:S7608)</f>
        <v>20555.18</v>
      </c>
      <c r="T7610" s="19">
        <f>SUBTOTAL(9,T7607:T7608)</f>
        <v>0</v>
      </c>
    </row>
    <row r="7611" spans="1:20" outlineLevel="4" x14ac:dyDescent="0.35">
      <c r="A7611" s="9" t="s">
        <v>1129</v>
      </c>
      <c r="B7611" s="9" t="s">
        <v>1130</v>
      </c>
      <c r="C7611" s="12" t="s">
        <v>8650</v>
      </c>
      <c r="D7611" s="5" t="s">
        <v>8651</v>
      </c>
      <c r="E7611" s="9" t="s">
        <v>8651</v>
      </c>
      <c r="F7611" s="5" t="s">
        <v>4</v>
      </c>
      <c r="G7611" s="5" t="s">
        <v>1133</v>
      </c>
      <c r="H7611" s="5" t="s">
        <v>1135</v>
      </c>
      <c r="I7611" s="4" t="s">
        <v>1136</v>
      </c>
      <c r="J7611" s="5" t="s">
        <v>4</v>
      </c>
      <c r="K7611" s="5" t="s">
        <v>4</v>
      </c>
      <c r="L7611" s="5" t="s">
        <v>4</v>
      </c>
      <c r="M7611" s="5" t="s">
        <v>5</v>
      </c>
      <c r="N7611" s="5" t="s">
        <v>8652</v>
      </c>
      <c r="O7611" s="18">
        <v>44467</v>
      </c>
      <c r="P7611" s="5" t="s">
        <v>7</v>
      </c>
      <c r="Q7611" s="19">
        <v>3933.62</v>
      </c>
      <c r="R7611" s="19">
        <v>0</v>
      </c>
      <c r="S7611" s="19">
        <v>3933.62</v>
      </c>
      <c r="T7611" s="19">
        <v>0</v>
      </c>
    </row>
    <row r="7612" spans="1:20" outlineLevel="4" x14ac:dyDescent="0.35">
      <c r="A7612" s="9" t="s">
        <v>1129</v>
      </c>
      <c r="B7612" s="9" t="s">
        <v>1130</v>
      </c>
      <c r="C7612" s="12" t="s">
        <v>8650</v>
      </c>
      <c r="D7612" s="5" t="s">
        <v>8651</v>
      </c>
      <c r="E7612" s="9" t="s">
        <v>8651</v>
      </c>
      <c r="F7612" s="5" t="s">
        <v>4</v>
      </c>
      <c r="G7612" s="5" t="s">
        <v>1133</v>
      </c>
      <c r="H7612" s="5" t="s">
        <v>1135</v>
      </c>
      <c r="I7612" s="4" t="s">
        <v>1136</v>
      </c>
      <c r="J7612" s="5" t="s">
        <v>4</v>
      </c>
      <c r="K7612" s="5" t="s">
        <v>4</v>
      </c>
      <c r="L7612" s="5" t="s">
        <v>4</v>
      </c>
      <c r="M7612" s="5" t="s">
        <v>5</v>
      </c>
      <c r="N7612" s="5" t="s">
        <v>8653</v>
      </c>
      <c r="O7612" s="18">
        <v>44558</v>
      </c>
      <c r="P7612" s="5" t="s">
        <v>7</v>
      </c>
      <c r="Q7612" s="19">
        <v>5246.11</v>
      </c>
      <c r="R7612" s="19">
        <v>0</v>
      </c>
      <c r="S7612" s="19">
        <v>5246.11</v>
      </c>
      <c r="T7612" s="19">
        <v>0</v>
      </c>
    </row>
    <row r="7613" spans="1:20" outlineLevel="3" x14ac:dyDescent="0.35">
      <c r="H7613" s="1" t="s">
        <v>11125</v>
      </c>
      <c r="O7613" s="18"/>
      <c r="Q7613" s="19">
        <f>SUBTOTAL(9,Q7611:Q7612)</f>
        <v>9179.73</v>
      </c>
      <c r="R7613" s="19">
        <f>SUBTOTAL(9,R7611:R7612)</f>
        <v>0</v>
      </c>
      <c r="S7613" s="19">
        <f>SUBTOTAL(9,S7611:S7612)</f>
        <v>9179.73</v>
      </c>
      <c r="T7613" s="19">
        <f>SUBTOTAL(9,T7611:T7612)</f>
        <v>0</v>
      </c>
    </row>
    <row r="7614" spans="1:20" outlineLevel="2" x14ac:dyDescent="0.35">
      <c r="C7614" s="11" t="s">
        <v>10726</v>
      </c>
      <c r="O7614" s="18"/>
      <c r="Q7614" s="19">
        <f>SUBTOTAL(9,Q7611:Q7612)</f>
        <v>9179.73</v>
      </c>
      <c r="R7614" s="19">
        <f>SUBTOTAL(9,R7611:R7612)</f>
        <v>0</v>
      </c>
      <c r="S7614" s="19">
        <f>SUBTOTAL(9,S7611:S7612)</f>
        <v>9179.73</v>
      </c>
      <c r="T7614" s="19">
        <f>SUBTOTAL(9,T7611:T7612)</f>
        <v>0</v>
      </c>
    </row>
    <row r="7615" spans="1:20" outlineLevel="4" x14ac:dyDescent="0.35">
      <c r="A7615" s="9" t="s">
        <v>1129</v>
      </c>
      <c r="B7615" s="9" t="s">
        <v>1130</v>
      </c>
      <c r="C7615" s="12" t="s">
        <v>8654</v>
      </c>
      <c r="D7615" s="5" t="s">
        <v>8655</v>
      </c>
      <c r="E7615" s="9" t="s">
        <v>8655</v>
      </c>
      <c r="F7615" s="5" t="s">
        <v>4</v>
      </c>
      <c r="G7615" s="5" t="s">
        <v>1133</v>
      </c>
      <c r="H7615" s="5" t="s">
        <v>1135</v>
      </c>
      <c r="I7615" s="4" t="s">
        <v>1136</v>
      </c>
      <c r="J7615" s="5" t="s">
        <v>4</v>
      </c>
      <c r="K7615" s="5" t="s">
        <v>4</v>
      </c>
      <c r="L7615" s="5" t="s">
        <v>4</v>
      </c>
      <c r="M7615" s="5" t="s">
        <v>5</v>
      </c>
      <c r="N7615" s="5" t="s">
        <v>8656</v>
      </c>
      <c r="O7615" s="18">
        <v>44467</v>
      </c>
      <c r="P7615" s="5" t="s">
        <v>7</v>
      </c>
      <c r="Q7615" s="19">
        <v>7456.25</v>
      </c>
      <c r="R7615" s="19">
        <v>0</v>
      </c>
      <c r="S7615" s="19">
        <v>7456.25</v>
      </c>
      <c r="T7615" s="19">
        <v>0</v>
      </c>
    </row>
    <row r="7616" spans="1:20" outlineLevel="4" x14ac:dyDescent="0.35">
      <c r="A7616" s="9" t="s">
        <v>1129</v>
      </c>
      <c r="B7616" s="9" t="s">
        <v>1130</v>
      </c>
      <c r="C7616" s="12" t="s">
        <v>8654</v>
      </c>
      <c r="D7616" s="5" t="s">
        <v>8655</v>
      </c>
      <c r="E7616" s="9" t="s">
        <v>8655</v>
      </c>
      <c r="F7616" s="5" t="s">
        <v>4</v>
      </c>
      <c r="G7616" s="5" t="s">
        <v>1133</v>
      </c>
      <c r="H7616" s="5" t="s">
        <v>1135</v>
      </c>
      <c r="I7616" s="4" t="s">
        <v>1136</v>
      </c>
      <c r="J7616" s="5" t="s">
        <v>4</v>
      </c>
      <c r="K7616" s="5" t="s">
        <v>4</v>
      </c>
      <c r="L7616" s="5" t="s">
        <v>4</v>
      </c>
      <c r="M7616" s="5" t="s">
        <v>5</v>
      </c>
      <c r="N7616" s="5" t="s">
        <v>8657</v>
      </c>
      <c r="O7616" s="18">
        <v>44558</v>
      </c>
      <c r="P7616" s="5" t="s">
        <v>7</v>
      </c>
      <c r="Q7616" s="19">
        <v>9817.0499999999993</v>
      </c>
      <c r="R7616" s="19">
        <v>0</v>
      </c>
      <c r="S7616" s="19">
        <v>9817.0499999999993</v>
      </c>
      <c r="T7616" s="19">
        <v>0</v>
      </c>
    </row>
    <row r="7617" spans="1:20" outlineLevel="3" x14ac:dyDescent="0.35">
      <c r="H7617" s="1" t="s">
        <v>11125</v>
      </c>
      <c r="O7617" s="18"/>
      <c r="Q7617" s="19">
        <f>SUBTOTAL(9,Q7615:Q7616)</f>
        <v>17273.3</v>
      </c>
      <c r="R7617" s="19">
        <f>SUBTOTAL(9,R7615:R7616)</f>
        <v>0</v>
      </c>
      <c r="S7617" s="19">
        <f>SUBTOTAL(9,S7615:S7616)</f>
        <v>17273.3</v>
      </c>
      <c r="T7617" s="19">
        <f>SUBTOTAL(9,T7615:T7616)</f>
        <v>0</v>
      </c>
    </row>
    <row r="7618" spans="1:20" outlineLevel="2" x14ac:dyDescent="0.35">
      <c r="C7618" s="11" t="s">
        <v>10727</v>
      </c>
      <c r="O7618" s="18"/>
      <c r="Q7618" s="19">
        <f>SUBTOTAL(9,Q7615:Q7616)</f>
        <v>17273.3</v>
      </c>
      <c r="R7618" s="19">
        <f>SUBTOTAL(9,R7615:R7616)</f>
        <v>0</v>
      </c>
      <c r="S7618" s="19">
        <f>SUBTOTAL(9,S7615:S7616)</f>
        <v>17273.3</v>
      </c>
      <c r="T7618" s="19">
        <f>SUBTOTAL(9,T7615:T7616)</f>
        <v>0</v>
      </c>
    </row>
    <row r="7619" spans="1:20" outlineLevel="4" x14ac:dyDescent="0.35">
      <c r="A7619" s="9" t="s">
        <v>1129</v>
      </c>
      <c r="B7619" s="9" t="s">
        <v>1130</v>
      </c>
      <c r="C7619" s="12" t="s">
        <v>8658</v>
      </c>
      <c r="D7619" s="5" t="s">
        <v>8659</v>
      </c>
      <c r="E7619" s="9" t="s">
        <v>8659</v>
      </c>
      <c r="F7619" s="5" t="s">
        <v>4</v>
      </c>
      <c r="G7619" s="5" t="s">
        <v>1133</v>
      </c>
      <c r="H7619" s="5" t="s">
        <v>1135</v>
      </c>
      <c r="I7619" s="4" t="s">
        <v>1136</v>
      </c>
      <c r="J7619" s="5" t="s">
        <v>4</v>
      </c>
      <c r="K7619" s="5" t="s">
        <v>4</v>
      </c>
      <c r="L7619" s="5" t="s">
        <v>4</v>
      </c>
      <c r="M7619" s="5" t="s">
        <v>5</v>
      </c>
      <c r="N7619" s="5" t="s">
        <v>8660</v>
      </c>
      <c r="O7619" s="18">
        <v>44467</v>
      </c>
      <c r="P7619" s="5" t="s">
        <v>7</v>
      </c>
      <c r="Q7619" s="19">
        <v>10326.84</v>
      </c>
      <c r="R7619" s="19">
        <v>0</v>
      </c>
      <c r="S7619" s="19">
        <v>10326.84</v>
      </c>
      <c r="T7619" s="19">
        <v>0</v>
      </c>
    </row>
    <row r="7620" spans="1:20" outlineLevel="4" x14ac:dyDescent="0.35">
      <c r="A7620" s="9" t="s">
        <v>1129</v>
      </c>
      <c r="B7620" s="9" t="s">
        <v>1130</v>
      </c>
      <c r="C7620" s="12" t="s">
        <v>8658</v>
      </c>
      <c r="D7620" s="5" t="s">
        <v>8659</v>
      </c>
      <c r="E7620" s="9" t="s">
        <v>8659</v>
      </c>
      <c r="F7620" s="5" t="s">
        <v>4</v>
      </c>
      <c r="G7620" s="5" t="s">
        <v>1133</v>
      </c>
      <c r="H7620" s="5" t="s">
        <v>1135</v>
      </c>
      <c r="I7620" s="4" t="s">
        <v>1136</v>
      </c>
      <c r="J7620" s="5" t="s">
        <v>4</v>
      </c>
      <c r="K7620" s="5" t="s">
        <v>4</v>
      </c>
      <c r="L7620" s="5" t="s">
        <v>4</v>
      </c>
      <c r="M7620" s="5" t="s">
        <v>5</v>
      </c>
      <c r="N7620" s="5" t="s">
        <v>8661</v>
      </c>
      <c r="O7620" s="18">
        <v>44558</v>
      </c>
      <c r="P7620" s="5" t="s">
        <v>7</v>
      </c>
      <c r="Q7620" s="19">
        <v>14017.85</v>
      </c>
      <c r="R7620" s="19">
        <v>0</v>
      </c>
      <c r="S7620" s="19">
        <v>14017.85</v>
      </c>
      <c r="T7620" s="19">
        <v>0</v>
      </c>
    </row>
    <row r="7621" spans="1:20" outlineLevel="3" x14ac:dyDescent="0.35">
      <c r="H7621" s="1" t="s">
        <v>11125</v>
      </c>
      <c r="O7621" s="18"/>
      <c r="Q7621" s="19">
        <f>SUBTOTAL(9,Q7619:Q7620)</f>
        <v>24344.690000000002</v>
      </c>
      <c r="R7621" s="19">
        <f>SUBTOTAL(9,R7619:R7620)</f>
        <v>0</v>
      </c>
      <c r="S7621" s="19">
        <f>SUBTOTAL(9,S7619:S7620)</f>
        <v>24344.690000000002</v>
      </c>
      <c r="T7621" s="19">
        <f>SUBTOTAL(9,T7619:T7620)</f>
        <v>0</v>
      </c>
    </row>
    <row r="7622" spans="1:20" outlineLevel="2" x14ac:dyDescent="0.35">
      <c r="C7622" s="11" t="s">
        <v>10728</v>
      </c>
      <c r="O7622" s="18"/>
      <c r="Q7622" s="19">
        <f>SUBTOTAL(9,Q7619:Q7620)</f>
        <v>24344.690000000002</v>
      </c>
      <c r="R7622" s="19">
        <f>SUBTOTAL(9,R7619:R7620)</f>
        <v>0</v>
      </c>
      <c r="S7622" s="19">
        <f>SUBTOTAL(9,S7619:S7620)</f>
        <v>24344.690000000002</v>
      </c>
      <c r="T7622" s="19">
        <f>SUBTOTAL(9,T7619:T7620)</f>
        <v>0</v>
      </c>
    </row>
    <row r="7623" spans="1:20" outlineLevel="4" x14ac:dyDescent="0.35">
      <c r="A7623" s="9" t="s">
        <v>1129</v>
      </c>
      <c r="B7623" s="9" t="s">
        <v>1130</v>
      </c>
      <c r="C7623" s="12" t="s">
        <v>8662</v>
      </c>
      <c r="D7623" s="5" t="s">
        <v>8663</v>
      </c>
      <c r="E7623" s="9" t="s">
        <v>8663</v>
      </c>
      <c r="F7623" s="5" t="s">
        <v>4</v>
      </c>
      <c r="G7623" s="5" t="s">
        <v>1133</v>
      </c>
      <c r="H7623" s="5" t="s">
        <v>1135</v>
      </c>
      <c r="I7623" s="4" t="s">
        <v>1136</v>
      </c>
      <c r="J7623" s="5" t="s">
        <v>4</v>
      </c>
      <c r="K7623" s="5" t="s">
        <v>4</v>
      </c>
      <c r="L7623" s="5" t="s">
        <v>4</v>
      </c>
      <c r="M7623" s="5" t="s">
        <v>5</v>
      </c>
      <c r="N7623" s="5" t="s">
        <v>8664</v>
      </c>
      <c r="O7623" s="18">
        <v>44467</v>
      </c>
      <c r="P7623" s="5" t="s">
        <v>7</v>
      </c>
      <c r="Q7623" s="19">
        <v>39521.57</v>
      </c>
      <c r="R7623" s="19">
        <v>0</v>
      </c>
      <c r="S7623" s="19">
        <v>39521.57</v>
      </c>
      <c r="T7623" s="19">
        <v>0</v>
      </c>
    </row>
    <row r="7624" spans="1:20" outlineLevel="4" x14ac:dyDescent="0.35">
      <c r="A7624" s="9" t="s">
        <v>1129</v>
      </c>
      <c r="B7624" s="9" t="s">
        <v>1130</v>
      </c>
      <c r="C7624" s="12" t="s">
        <v>8662</v>
      </c>
      <c r="D7624" s="5" t="s">
        <v>8663</v>
      </c>
      <c r="E7624" s="9" t="s">
        <v>8663</v>
      </c>
      <c r="F7624" s="5" t="s">
        <v>4</v>
      </c>
      <c r="G7624" s="5" t="s">
        <v>1133</v>
      </c>
      <c r="H7624" s="5" t="s">
        <v>1135</v>
      </c>
      <c r="I7624" s="4" t="s">
        <v>1136</v>
      </c>
      <c r="J7624" s="5" t="s">
        <v>4</v>
      </c>
      <c r="K7624" s="5" t="s">
        <v>4</v>
      </c>
      <c r="L7624" s="5" t="s">
        <v>4</v>
      </c>
      <c r="M7624" s="5" t="s">
        <v>5</v>
      </c>
      <c r="N7624" s="5" t="s">
        <v>8665</v>
      </c>
      <c r="O7624" s="18">
        <v>44558</v>
      </c>
      <c r="P7624" s="5" t="s">
        <v>7</v>
      </c>
      <c r="Q7624" s="19">
        <v>53402.92</v>
      </c>
      <c r="R7624" s="19">
        <v>0</v>
      </c>
      <c r="S7624" s="19">
        <v>53402.92</v>
      </c>
      <c r="T7624" s="19">
        <v>0</v>
      </c>
    </row>
    <row r="7625" spans="1:20" outlineLevel="3" x14ac:dyDescent="0.35">
      <c r="H7625" s="1" t="s">
        <v>11125</v>
      </c>
      <c r="O7625" s="18"/>
      <c r="Q7625" s="19">
        <f>SUBTOTAL(9,Q7623:Q7624)</f>
        <v>92924.489999999991</v>
      </c>
      <c r="R7625" s="19">
        <f>SUBTOTAL(9,R7623:R7624)</f>
        <v>0</v>
      </c>
      <c r="S7625" s="19">
        <f>SUBTOTAL(9,S7623:S7624)</f>
        <v>92924.489999999991</v>
      </c>
      <c r="T7625" s="19">
        <f>SUBTOTAL(9,T7623:T7624)</f>
        <v>0</v>
      </c>
    </row>
    <row r="7626" spans="1:20" outlineLevel="4" x14ac:dyDescent="0.35">
      <c r="A7626" s="9" t="s">
        <v>97</v>
      </c>
      <c r="B7626" s="9" t="s">
        <v>98</v>
      </c>
      <c r="C7626" s="12" t="s">
        <v>8662</v>
      </c>
      <c r="D7626" s="5" t="s">
        <v>8666</v>
      </c>
      <c r="E7626" s="9" t="s">
        <v>8666</v>
      </c>
      <c r="F7626" s="5" t="s">
        <v>1977</v>
      </c>
      <c r="G7626" s="5" t="s">
        <v>4</v>
      </c>
      <c r="H7626" s="5" t="s">
        <v>8669</v>
      </c>
      <c r="I7626" s="4" t="s">
        <v>8670</v>
      </c>
      <c r="J7626" s="5" t="s">
        <v>4</v>
      </c>
      <c r="K7626" s="5" t="s">
        <v>4</v>
      </c>
      <c r="L7626" s="5" t="s">
        <v>4</v>
      </c>
      <c r="M7626" s="5" t="s">
        <v>5</v>
      </c>
      <c r="N7626" s="5" t="s">
        <v>8667</v>
      </c>
      <c r="O7626" s="18">
        <v>44552</v>
      </c>
      <c r="P7626" s="5" t="s">
        <v>8668</v>
      </c>
      <c r="Q7626" s="19">
        <v>93948.77</v>
      </c>
      <c r="R7626" s="19">
        <v>93948.77</v>
      </c>
      <c r="S7626" s="19">
        <v>0</v>
      </c>
      <c r="T7626" s="19">
        <v>0</v>
      </c>
    </row>
    <row r="7627" spans="1:20" outlineLevel="4" x14ac:dyDescent="0.35">
      <c r="A7627" s="9" t="s">
        <v>97</v>
      </c>
      <c r="B7627" s="9" t="s">
        <v>98</v>
      </c>
      <c r="C7627" s="12" t="s">
        <v>8662</v>
      </c>
      <c r="D7627" s="5" t="s">
        <v>8666</v>
      </c>
      <c r="E7627" s="9" t="s">
        <v>8666</v>
      </c>
      <c r="F7627" s="5" t="s">
        <v>1977</v>
      </c>
      <c r="G7627" s="5" t="s">
        <v>4</v>
      </c>
      <c r="H7627" s="5" t="s">
        <v>8669</v>
      </c>
      <c r="I7627" s="4" t="s">
        <v>8670</v>
      </c>
      <c r="J7627" s="5" t="s">
        <v>4</v>
      </c>
      <c r="K7627" s="5" t="s">
        <v>4</v>
      </c>
      <c r="L7627" s="5" t="s">
        <v>4</v>
      </c>
      <c r="M7627" s="5" t="s">
        <v>5</v>
      </c>
      <c r="N7627" s="5" t="s">
        <v>8671</v>
      </c>
      <c r="O7627" s="18">
        <v>44588</v>
      </c>
      <c r="P7627" s="5" t="s">
        <v>8672</v>
      </c>
      <c r="Q7627" s="19">
        <v>27457.86</v>
      </c>
      <c r="R7627" s="19">
        <v>27457.86</v>
      </c>
      <c r="S7627" s="19">
        <v>0</v>
      </c>
      <c r="T7627" s="19">
        <v>0</v>
      </c>
    </row>
    <row r="7628" spans="1:20" outlineLevel="4" x14ac:dyDescent="0.35">
      <c r="A7628" s="9" t="s">
        <v>97</v>
      </c>
      <c r="B7628" s="9" t="s">
        <v>98</v>
      </c>
      <c r="C7628" s="12" t="s">
        <v>8662</v>
      </c>
      <c r="D7628" s="5" t="s">
        <v>8666</v>
      </c>
      <c r="E7628" s="9" t="s">
        <v>8666</v>
      </c>
      <c r="F7628" s="5" t="s">
        <v>1977</v>
      </c>
      <c r="G7628" s="5" t="s">
        <v>4</v>
      </c>
      <c r="H7628" s="5" t="s">
        <v>8669</v>
      </c>
      <c r="I7628" s="4" t="s">
        <v>8670</v>
      </c>
      <c r="J7628" s="5" t="s">
        <v>4</v>
      </c>
      <c r="K7628" s="5" t="s">
        <v>4</v>
      </c>
      <c r="L7628" s="5" t="s">
        <v>4</v>
      </c>
      <c r="M7628" s="5" t="s">
        <v>5</v>
      </c>
      <c r="N7628" s="5" t="s">
        <v>8673</v>
      </c>
      <c r="O7628" s="18">
        <v>44655</v>
      </c>
      <c r="P7628" s="5" t="s">
        <v>8674</v>
      </c>
      <c r="Q7628" s="19">
        <v>76084.08</v>
      </c>
      <c r="R7628" s="19">
        <v>76084.08</v>
      </c>
      <c r="S7628" s="19">
        <v>0</v>
      </c>
      <c r="T7628" s="19">
        <v>0</v>
      </c>
    </row>
    <row r="7629" spans="1:20" outlineLevel="4" x14ac:dyDescent="0.35">
      <c r="A7629" s="9" t="s">
        <v>97</v>
      </c>
      <c r="B7629" s="9" t="s">
        <v>98</v>
      </c>
      <c r="C7629" s="12" t="s">
        <v>8662</v>
      </c>
      <c r="D7629" s="5" t="s">
        <v>8666</v>
      </c>
      <c r="E7629" s="9" t="s">
        <v>8666</v>
      </c>
      <c r="F7629" s="5" t="s">
        <v>1977</v>
      </c>
      <c r="G7629" s="5" t="s">
        <v>4</v>
      </c>
      <c r="H7629" s="5" t="s">
        <v>8669</v>
      </c>
      <c r="I7629" s="4" t="s">
        <v>8670</v>
      </c>
      <c r="J7629" s="5" t="s">
        <v>4</v>
      </c>
      <c r="K7629" s="5" t="s">
        <v>4</v>
      </c>
      <c r="L7629" s="5" t="s">
        <v>4</v>
      </c>
      <c r="M7629" s="5" t="s">
        <v>5</v>
      </c>
      <c r="N7629" s="5" t="s">
        <v>8675</v>
      </c>
      <c r="O7629" s="18">
        <v>44739</v>
      </c>
      <c r="P7629" s="5" t="s">
        <v>8676</v>
      </c>
      <c r="Q7629" s="19">
        <v>63181.86</v>
      </c>
      <c r="R7629" s="19">
        <v>63181.86</v>
      </c>
      <c r="S7629" s="19">
        <v>0</v>
      </c>
      <c r="T7629" s="19">
        <v>0</v>
      </c>
    </row>
    <row r="7630" spans="1:20" outlineLevel="3" x14ac:dyDescent="0.35">
      <c r="H7630" s="1" t="s">
        <v>12157</v>
      </c>
      <c r="O7630" s="18"/>
      <c r="Q7630" s="19">
        <f>SUBTOTAL(9,Q7626:Q7629)</f>
        <v>260672.57</v>
      </c>
      <c r="R7630" s="19">
        <f>SUBTOTAL(9,R7626:R7629)</f>
        <v>260672.57</v>
      </c>
      <c r="S7630" s="19">
        <f>SUBTOTAL(9,S7626:S7629)</f>
        <v>0</v>
      </c>
      <c r="T7630" s="19">
        <f>SUBTOTAL(9,T7626:T7629)</f>
        <v>0</v>
      </c>
    </row>
    <row r="7631" spans="1:20" outlineLevel="2" x14ac:dyDescent="0.35">
      <c r="C7631" s="11" t="s">
        <v>10729</v>
      </c>
      <c r="O7631" s="18"/>
      <c r="Q7631" s="19">
        <f>SUBTOTAL(9,Q7623:Q7629)</f>
        <v>353597.06</v>
      </c>
      <c r="R7631" s="19">
        <f>SUBTOTAL(9,R7623:R7629)</f>
        <v>260672.57</v>
      </c>
      <c r="S7631" s="19">
        <f>SUBTOTAL(9,S7623:S7629)</f>
        <v>92924.489999999991</v>
      </c>
      <c r="T7631" s="19">
        <f>SUBTOTAL(9,T7623:T7629)</f>
        <v>0</v>
      </c>
    </row>
    <row r="7632" spans="1:20" outlineLevel="4" x14ac:dyDescent="0.35">
      <c r="A7632" s="9" t="s">
        <v>1129</v>
      </c>
      <c r="B7632" s="9" t="s">
        <v>1130</v>
      </c>
      <c r="C7632" s="12" t="s">
        <v>8677</v>
      </c>
      <c r="D7632" s="5" t="s">
        <v>8678</v>
      </c>
      <c r="E7632" s="9" t="s">
        <v>8678</v>
      </c>
      <c r="F7632" s="5" t="s">
        <v>4</v>
      </c>
      <c r="G7632" s="5" t="s">
        <v>1133</v>
      </c>
      <c r="H7632" s="5" t="s">
        <v>1135</v>
      </c>
      <c r="I7632" s="4" t="s">
        <v>1136</v>
      </c>
      <c r="J7632" s="5" t="s">
        <v>4</v>
      </c>
      <c r="K7632" s="5" t="s">
        <v>4</v>
      </c>
      <c r="L7632" s="5" t="s">
        <v>4</v>
      </c>
      <c r="M7632" s="5" t="s">
        <v>5</v>
      </c>
      <c r="N7632" s="5" t="s">
        <v>8679</v>
      </c>
      <c r="O7632" s="18">
        <v>44467</v>
      </c>
      <c r="P7632" s="5" t="s">
        <v>7</v>
      </c>
      <c r="Q7632" s="19">
        <v>10599.33</v>
      </c>
      <c r="R7632" s="19">
        <v>0</v>
      </c>
      <c r="S7632" s="19">
        <v>10599.33</v>
      </c>
      <c r="T7632" s="19">
        <v>0</v>
      </c>
    </row>
    <row r="7633" spans="1:20" outlineLevel="4" x14ac:dyDescent="0.35">
      <c r="A7633" s="9" t="s">
        <v>1129</v>
      </c>
      <c r="B7633" s="9" t="s">
        <v>1130</v>
      </c>
      <c r="C7633" s="12" t="s">
        <v>8677</v>
      </c>
      <c r="D7633" s="5" t="s">
        <v>8678</v>
      </c>
      <c r="E7633" s="9" t="s">
        <v>8678</v>
      </c>
      <c r="F7633" s="5" t="s">
        <v>4</v>
      </c>
      <c r="G7633" s="5" t="s">
        <v>1133</v>
      </c>
      <c r="H7633" s="5" t="s">
        <v>1135</v>
      </c>
      <c r="I7633" s="4" t="s">
        <v>1136</v>
      </c>
      <c r="J7633" s="5" t="s">
        <v>4</v>
      </c>
      <c r="K7633" s="5" t="s">
        <v>4</v>
      </c>
      <c r="L7633" s="5" t="s">
        <v>4</v>
      </c>
      <c r="M7633" s="5" t="s">
        <v>5</v>
      </c>
      <c r="N7633" s="5" t="s">
        <v>8680</v>
      </c>
      <c r="O7633" s="18">
        <v>44558</v>
      </c>
      <c r="P7633" s="5" t="s">
        <v>7</v>
      </c>
      <c r="Q7633" s="19">
        <v>14243.01</v>
      </c>
      <c r="R7633" s="19">
        <v>0</v>
      </c>
      <c r="S7633" s="19">
        <v>14243.01</v>
      </c>
      <c r="T7633" s="19">
        <v>0</v>
      </c>
    </row>
    <row r="7634" spans="1:20" outlineLevel="3" x14ac:dyDescent="0.35">
      <c r="H7634" s="1" t="s">
        <v>11125</v>
      </c>
      <c r="O7634" s="18"/>
      <c r="Q7634" s="19">
        <f>SUBTOTAL(9,Q7632:Q7633)</f>
        <v>24842.34</v>
      </c>
      <c r="R7634" s="19">
        <f>SUBTOTAL(9,R7632:R7633)</f>
        <v>0</v>
      </c>
      <c r="S7634" s="19">
        <f>SUBTOTAL(9,S7632:S7633)</f>
        <v>24842.34</v>
      </c>
      <c r="T7634" s="19">
        <f>SUBTOTAL(9,T7632:T7633)</f>
        <v>0</v>
      </c>
    </row>
    <row r="7635" spans="1:20" outlineLevel="2" x14ac:dyDescent="0.35">
      <c r="C7635" s="11" t="s">
        <v>10730</v>
      </c>
      <c r="O7635" s="18"/>
      <c r="Q7635" s="19">
        <f>SUBTOTAL(9,Q7632:Q7633)</f>
        <v>24842.34</v>
      </c>
      <c r="R7635" s="19">
        <f>SUBTOTAL(9,R7632:R7633)</f>
        <v>0</v>
      </c>
      <c r="S7635" s="19">
        <f>SUBTOTAL(9,S7632:S7633)</f>
        <v>24842.34</v>
      </c>
      <c r="T7635" s="19">
        <f>SUBTOTAL(9,T7632:T7633)</f>
        <v>0</v>
      </c>
    </row>
    <row r="7636" spans="1:20" outlineLevel="4" x14ac:dyDescent="0.35">
      <c r="A7636" s="9" t="s">
        <v>1129</v>
      </c>
      <c r="B7636" s="9" t="s">
        <v>1130</v>
      </c>
      <c r="C7636" s="12" t="s">
        <v>8681</v>
      </c>
      <c r="D7636" s="5" t="s">
        <v>8682</v>
      </c>
      <c r="E7636" s="9" t="s">
        <v>8682</v>
      </c>
      <c r="F7636" s="5" t="s">
        <v>4</v>
      </c>
      <c r="G7636" s="5" t="s">
        <v>1133</v>
      </c>
      <c r="H7636" s="5" t="s">
        <v>1135</v>
      </c>
      <c r="I7636" s="4" t="s">
        <v>1136</v>
      </c>
      <c r="J7636" s="5" t="s">
        <v>4</v>
      </c>
      <c r="K7636" s="5" t="s">
        <v>4</v>
      </c>
      <c r="L7636" s="5" t="s">
        <v>4</v>
      </c>
      <c r="M7636" s="5" t="s">
        <v>5</v>
      </c>
      <c r="N7636" s="5" t="s">
        <v>8683</v>
      </c>
      <c r="O7636" s="18">
        <v>44467</v>
      </c>
      <c r="P7636" s="5" t="s">
        <v>7</v>
      </c>
      <c r="Q7636" s="19">
        <v>20011.740000000002</v>
      </c>
      <c r="R7636" s="19">
        <v>0</v>
      </c>
      <c r="S7636" s="19">
        <v>20011.740000000002</v>
      </c>
      <c r="T7636" s="19">
        <v>0</v>
      </c>
    </row>
    <row r="7637" spans="1:20" outlineLevel="4" x14ac:dyDescent="0.35">
      <c r="A7637" s="9" t="s">
        <v>1129</v>
      </c>
      <c r="B7637" s="9" t="s">
        <v>1130</v>
      </c>
      <c r="C7637" s="12" t="s">
        <v>8681</v>
      </c>
      <c r="D7637" s="5" t="s">
        <v>8682</v>
      </c>
      <c r="E7637" s="9" t="s">
        <v>8682</v>
      </c>
      <c r="F7637" s="5" t="s">
        <v>4</v>
      </c>
      <c r="G7637" s="5" t="s">
        <v>1133</v>
      </c>
      <c r="H7637" s="5" t="s">
        <v>1135</v>
      </c>
      <c r="I7637" s="4" t="s">
        <v>1136</v>
      </c>
      <c r="J7637" s="5" t="s">
        <v>4</v>
      </c>
      <c r="K7637" s="5" t="s">
        <v>4</v>
      </c>
      <c r="L7637" s="5" t="s">
        <v>4</v>
      </c>
      <c r="M7637" s="5" t="s">
        <v>5</v>
      </c>
      <c r="N7637" s="5" t="s">
        <v>8684</v>
      </c>
      <c r="O7637" s="18">
        <v>44558</v>
      </c>
      <c r="P7637" s="5" t="s">
        <v>7</v>
      </c>
      <c r="Q7637" s="19">
        <v>27075.09</v>
      </c>
      <c r="R7637" s="19">
        <v>0</v>
      </c>
      <c r="S7637" s="19">
        <v>27075.09</v>
      </c>
      <c r="T7637" s="19">
        <v>0</v>
      </c>
    </row>
    <row r="7638" spans="1:20" outlineLevel="3" x14ac:dyDescent="0.35">
      <c r="H7638" s="1" t="s">
        <v>11125</v>
      </c>
      <c r="O7638" s="18"/>
      <c r="Q7638" s="19">
        <f>SUBTOTAL(9,Q7636:Q7637)</f>
        <v>47086.83</v>
      </c>
      <c r="R7638" s="19">
        <f>SUBTOTAL(9,R7636:R7637)</f>
        <v>0</v>
      </c>
      <c r="S7638" s="19">
        <f>SUBTOTAL(9,S7636:S7637)</f>
        <v>47086.83</v>
      </c>
      <c r="T7638" s="19">
        <f>SUBTOTAL(9,T7636:T7637)</f>
        <v>0</v>
      </c>
    </row>
    <row r="7639" spans="1:20" outlineLevel="2" x14ac:dyDescent="0.35">
      <c r="C7639" s="11" t="s">
        <v>10731</v>
      </c>
      <c r="O7639" s="18"/>
      <c r="Q7639" s="19">
        <f>SUBTOTAL(9,Q7636:Q7637)</f>
        <v>47086.83</v>
      </c>
      <c r="R7639" s="19">
        <f>SUBTOTAL(9,R7636:R7637)</f>
        <v>0</v>
      </c>
      <c r="S7639" s="19">
        <f>SUBTOTAL(9,S7636:S7637)</f>
        <v>47086.83</v>
      </c>
      <c r="T7639" s="19">
        <f>SUBTOTAL(9,T7636:T7637)</f>
        <v>0</v>
      </c>
    </row>
    <row r="7640" spans="1:20" outlineLevel="4" x14ac:dyDescent="0.35">
      <c r="A7640" s="9" t="s">
        <v>1129</v>
      </c>
      <c r="B7640" s="9" t="s">
        <v>1130</v>
      </c>
      <c r="C7640" s="12" t="s">
        <v>8685</v>
      </c>
      <c r="D7640" s="5" t="s">
        <v>8686</v>
      </c>
      <c r="E7640" s="9" t="s">
        <v>8686</v>
      </c>
      <c r="F7640" s="5" t="s">
        <v>4</v>
      </c>
      <c r="G7640" s="5" t="s">
        <v>1133</v>
      </c>
      <c r="H7640" s="5" t="s">
        <v>1135</v>
      </c>
      <c r="I7640" s="4" t="s">
        <v>1136</v>
      </c>
      <c r="J7640" s="5" t="s">
        <v>4</v>
      </c>
      <c r="K7640" s="5" t="s">
        <v>4</v>
      </c>
      <c r="L7640" s="5" t="s">
        <v>4</v>
      </c>
      <c r="M7640" s="5" t="s">
        <v>5</v>
      </c>
      <c r="N7640" s="5" t="s">
        <v>8687</v>
      </c>
      <c r="O7640" s="18">
        <v>44467</v>
      </c>
      <c r="P7640" s="5" t="s">
        <v>7</v>
      </c>
      <c r="Q7640" s="19">
        <v>21224.98</v>
      </c>
      <c r="R7640" s="19">
        <v>0</v>
      </c>
      <c r="S7640" s="19">
        <v>21224.98</v>
      </c>
      <c r="T7640" s="19">
        <v>0</v>
      </c>
    </row>
    <row r="7641" spans="1:20" outlineLevel="4" x14ac:dyDescent="0.35">
      <c r="A7641" s="9" t="s">
        <v>1129</v>
      </c>
      <c r="B7641" s="9" t="s">
        <v>1130</v>
      </c>
      <c r="C7641" s="12" t="s">
        <v>8685</v>
      </c>
      <c r="D7641" s="5" t="s">
        <v>8686</v>
      </c>
      <c r="E7641" s="9" t="s">
        <v>8686</v>
      </c>
      <c r="F7641" s="5" t="s">
        <v>4</v>
      </c>
      <c r="G7641" s="5" t="s">
        <v>1133</v>
      </c>
      <c r="H7641" s="5" t="s">
        <v>1135</v>
      </c>
      <c r="I7641" s="4" t="s">
        <v>1136</v>
      </c>
      <c r="J7641" s="5" t="s">
        <v>4</v>
      </c>
      <c r="K7641" s="5" t="s">
        <v>4</v>
      </c>
      <c r="L7641" s="5" t="s">
        <v>4</v>
      </c>
      <c r="M7641" s="5" t="s">
        <v>5</v>
      </c>
      <c r="N7641" s="5" t="s">
        <v>8688</v>
      </c>
      <c r="O7641" s="18">
        <v>44558</v>
      </c>
      <c r="P7641" s="5" t="s">
        <v>7</v>
      </c>
      <c r="Q7641" s="19">
        <v>28455.29</v>
      </c>
      <c r="R7641" s="19">
        <v>0</v>
      </c>
      <c r="S7641" s="19">
        <v>28455.29</v>
      </c>
      <c r="T7641" s="19">
        <v>0</v>
      </c>
    </row>
    <row r="7642" spans="1:20" outlineLevel="3" x14ac:dyDescent="0.35">
      <c r="H7642" s="1" t="s">
        <v>11125</v>
      </c>
      <c r="O7642" s="18"/>
      <c r="Q7642" s="19">
        <f>SUBTOTAL(9,Q7640:Q7641)</f>
        <v>49680.270000000004</v>
      </c>
      <c r="R7642" s="19">
        <f>SUBTOTAL(9,R7640:R7641)</f>
        <v>0</v>
      </c>
      <c r="S7642" s="19">
        <f>SUBTOTAL(9,S7640:S7641)</f>
        <v>49680.270000000004</v>
      </c>
      <c r="T7642" s="19">
        <f>SUBTOTAL(9,T7640:T7641)</f>
        <v>0</v>
      </c>
    </row>
    <row r="7643" spans="1:20" outlineLevel="2" x14ac:dyDescent="0.35">
      <c r="C7643" s="11" t="s">
        <v>10732</v>
      </c>
      <c r="O7643" s="18"/>
      <c r="Q7643" s="19">
        <f>SUBTOTAL(9,Q7640:Q7641)</f>
        <v>49680.270000000004</v>
      </c>
      <c r="R7643" s="19">
        <f>SUBTOTAL(9,R7640:R7641)</f>
        <v>0</v>
      </c>
      <c r="S7643" s="19">
        <f>SUBTOTAL(9,S7640:S7641)</f>
        <v>49680.270000000004</v>
      </c>
      <c r="T7643" s="19">
        <f>SUBTOTAL(9,T7640:T7641)</f>
        <v>0</v>
      </c>
    </row>
    <row r="7644" spans="1:20" outlineLevel="4" x14ac:dyDescent="0.35">
      <c r="A7644" s="9" t="s">
        <v>1129</v>
      </c>
      <c r="B7644" s="9" t="s">
        <v>1130</v>
      </c>
      <c r="C7644" s="12" t="s">
        <v>8689</v>
      </c>
      <c r="D7644" s="5" t="s">
        <v>8690</v>
      </c>
      <c r="E7644" s="9" t="s">
        <v>8690</v>
      </c>
      <c r="F7644" s="5" t="s">
        <v>4</v>
      </c>
      <c r="G7644" s="5" t="s">
        <v>1133</v>
      </c>
      <c r="H7644" s="5" t="s">
        <v>1135</v>
      </c>
      <c r="I7644" s="4" t="s">
        <v>1136</v>
      </c>
      <c r="J7644" s="5" t="s">
        <v>4</v>
      </c>
      <c r="K7644" s="5" t="s">
        <v>4</v>
      </c>
      <c r="L7644" s="5" t="s">
        <v>4</v>
      </c>
      <c r="M7644" s="5" t="s">
        <v>5</v>
      </c>
      <c r="N7644" s="5" t="s">
        <v>8691</v>
      </c>
      <c r="O7644" s="18">
        <v>44467</v>
      </c>
      <c r="P7644" s="5" t="s">
        <v>7</v>
      </c>
      <c r="Q7644" s="19">
        <v>26279.22</v>
      </c>
      <c r="R7644" s="19">
        <v>0</v>
      </c>
      <c r="S7644" s="19">
        <v>26279.22</v>
      </c>
      <c r="T7644" s="19">
        <v>0</v>
      </c>
    </row>
    <row r="7645" spans="1:20" outlineLevel="4" x14ac:dyDescent="0.35">
      <c r="A7645" s="9" t="s">
        <v>1129</v>
      </c>
      <c r="B7645" s="9" t="s">
        <v>1130</v>
      </c>
      <c r="C7645" s="12" t="s">
        <v>8689</v>
      </c>
      <c r="D7645" s="5" t="s">
        <v>8690</v>
      </c>
      <c r="E7645" s="9" t="s">
        <v>8690</v>
      </c>
      <c r="F7645" s="5" t="s">
        <v>4</v>
      </c>
      <c r="G7645" s="5" t="s">
        <v>1133</v>
      </c>
      <c r="H7645" s="5" t="s">
        <v>1135</v>
      </c>
      <c r="I7645" s="4" t="s">
        <v>1136</v>
      </c>
      <c r="J7645" s="5" t="s">
        <v>4</v>
      </c>
      <c r="K7645" s="5" t="s">
        <v>4</v>
      </c>
      <c r="L7645" s="5" t="s">
        <v>4</v>
      </c>
      <c r="M7645" s="5" t="s">
        <v>5</v>
      </c>
      <c r="N7645" s="5" t="s">
        <v>8692</v>
      </c>
      <c r="O7645" s="18">
        <v>44558</v>
      </c>
      <c r="P7645" s="5" t="s">
        <v>7</v>
      </c>
      <c r="Q7645" s="19">
        <v>35870.910000000003</v>
      </c>
      <c r="R7645" s="19">
        <v>0</v>
      </c>
      <c r="S7645" s="19">
        <v>35870.910000000003</v>
      </c>
      <c r="T7645" s="19">
        <v>0</v>
      </c>
    </row>
    <row r="7646" spans="1:20" outlineLevel="3" x14ac:dyDescent="0.35">
      <c r="H7646" s="1" t="s">
        <v>11125</v>
      </c>
      <c r="O7646" s="18"/>
      <c r="Q7646" s="19">
        <f>SUBTOTAL(9,Q7644:Q7645)</f>
        <v>62150.130000000005</v>
      </c>
      <c r="R7646" s="19">
        <f>SUBTOTAL(9,R7644:R7645)</f>
        <v>0</v>
      </c>
      <c r="S7646" s="19">
        <f>SUBTOTAL(9,S7644:S7645)</f>
        <v>62150.130000000005</v>
      </c>
      <c r="T7646" s="19">
        <f>SUBTOTAL(9,T7644:T7645)</f>
        <v>0</v>
      </c>
    </row>
    <row r="7647" spans="1:20" outlineLevel="2" x14ac:dyDescent="0.35">
      <c r="C7647" s="11" t="s">
        <v>10733</v>
      </c>
      <c r="O7647" s="18"/>
      <c r="Q7647" s="19">
        <f>SUBTOTAL(9,Q7644:Q7645)</f>
        <v>62150.130000000005</v>
      </c>
      <c r="R7647" s="19">
        <f>SUBTOTAL(9,R7644:R7645)</f>
        <v>0</v>
      </c>
      <c r="S7647" s="19">
        <f>SUBTOTAL(9,S7644:S7645)</f>
        <v>62150.130000000005</v>
      </c>
      <c r="T7647" s="19">
        <f>SUBTOTAL(9,T7644:T7645)</f>
        <v>0</v>
      </c>
    </row>
    <row r="7648" spans="1:20" outlineLevel="4" x14ac:dyDescent="0.35">
      <c r="A7648" s="9" t="s">
        <v>1129</v>
      </c>
      <c r="B7648" s="9" t="s">
        <v>1130</v>
      </c>
      <c r="C7648" s="12" t="s">
        <v>8693</v>
      </c>
      <c r="D7648" s="5" t="s">
        <v>8694</v>
      </c>
      <c r="E7648" s="9" t="s">
        <v>8694</v>
      </c>
      <c r="F7648" s="5" t="s">
        <v>4</v>
      </c>
      <c r="G7648" s="5" t="s">
        <v>1133</v>
      </c>
      <c r="H7648" s="5" t="s">
        <v>1135</v>
      </c>
      <c r="I7648" s="4" t="s">
        <v>1136</v>
      </c>
      <c r="J7648" s="5" t="s">
        <v>4</v>
      </c>
      <c r="K7648" s="5" t="s">
        <v>4</v>
      </c>
      <c r="L7648" s="5" t="s">
        <v>4</v>
      </c>
      <c r="M7648" s="5" t="s">
        <v>5</v>
      </c>
      <c r="N7648" s="5" t="s">
        <v>8695</v>
      </c>
      <c r="O7648" s="18">
        <v>44467</v>
      </c>
      <c r="P7648" s="5" t="s">
        <v>7</v>
      </c>
      <c r="Q7648" s="19">
        <v>25450.12</v>
      </c>
      <c r="R7648" s="19">
        <v>0</v>
      </c>
      <c r="S7648" s="19">
        <v>25450.12</v>
      </c>
      <c r="T7648" s="19">
        <v>0</v>
      </c>
    </row>
    <row r="7649" spans="1:20" outlineLevel="4" x14ac:dyDescent="0.35">
      <c r="A7649" s="9" t="s">
        <v>1129</v>
      </c>
      <c r="B7649" s="9" t="s">
        <v>1130</v>
      </c>
      <c r="C7649" s="12" t="s">
        <v>8693</v>
      </c>
      <c r="D7649" s="5" t="s">
        <v>8694</v>
      </c>
      <c r="E7649" s="9" t="s">
        <v>8694</v>
      </c>
      <c r="F7649" s="5" t="s">
        <v>4</v>
      </c>
      <c r="G7649" s="5" t="s">
        <v>1133</v>
      </c>
      <c r="H7649" s="5" t="s">
        <v>1135</v>
      </c>
      <c r="I7649" s="4" t="s">
        <v>1136</v>
      </c>
      <c r="J7649" s="5" t="s">
        <v>4</v>
      </c>
      <c r="K7649" s="5" t="s">
        <v>4</v>
      </c>
      <c r="L7649" s="5" t="s">
        <v>4</v>
      </c>
      <c r="M7649" s="5" t="s">
        <v>5</v>
      </c>
      <c r="N7649" s="5" t="s">
        <v>8696</v>
      </c>
      <c r="O7649" s="18">
        <v>44558</v>
      </c>
      <c r="P7649" s="5" t="s">
        <v>7</v>
      </c>
      <c r="Q7649" s="19">
        <v>33781.56</v>
      </c>
      <c r="R7649" s="19">
        <v>0</v>
      </c>
      <c r="S7649" s="19">
        <v>33781.56</v>
      </c>
      <c r="T7649" s="19">
        <v>0</v>
      </c>
    </row>
    <row r="7650" spans="1:20" outlineLevel="3" x14ac:dyDescent="0.35">
      <c r="H7650" s="1" t="s">
        <v>11125</v>
      </c>
      <c r="O7650" s="18"/>
      <c r="Q7650" s="19">
        <f>SUBTOTAL(9,Q7648:Q7649)</f>
        <v>59231.679999999993</v>
      </c>
      <c r="R7650" s="19">
        <f>SUBTOTAL(9,R7648:R7649)</f>
        <v>0</v>
      </c>
      <c r="S7650" s="19">
        <f>SUBTOTAL(9,S7648:S7649)</f>
        <v>59231.679999999993</v>
      </c>
      <c r="T7650" s="19">
        <f>SUBTOTAL(9,T7648:T7649)</f>
        <v>0</v>
      </c>
    </row>
    <row r="7651" spans="1:20" outlineLevel="2" x14ac:dyDescent="0.35">
      <c r="C7651" s="11" t="s">
        <v>10734</v>
      </c>
      <c r="O7651" s="18"/>
      <c r="Q7651" s="19">
        <f>SUBTOTAL(9,Q7648:Q7649)</f>
        <v>59231.679999999993</v>
      </c>
      <c r="R7651" s="19">
        <f>SUBTOTAL(9,R7648:R7649)</f>
        <v>0</v>
      </c>
      <c r="S7651" s="19">
        <f>SUBTOTAL(9,S7648:S7649)</f>
        <v>59231.679999999993</v>
      </c>
      <c r="T7651" s="19">
        <f>SUBTOTAL(9,T7648:T7649)</f>
        <v>0</v>
      </c>
    </row>
    <row r="7652" spans="1:20" outlineLevel="4" x14ac:dyDescent="0.35">
      <c r="A7652" s="9" t="s">
        <v>1129</v>
      </c>
      <c r="B7652" s="9" t="s">
        <v>1130</v>
      </c>
      <c r="C7652" s="12" t="s">
        <v>8697</v>
      </c>
      <c r="D7652" s="5" t="s">
        <v>8698</v>
      </c>
      <c r="E7652" s="9" t="s">
        <v>8698</v>
      </c>
      <c r="F7652" s="5" t="s">
        <v>4</v>
      </c>
      <c r="G7652" s="5" t="s">
        <v>1133</v>
      </c>
      <c r="H7652" s="5" t="s">
        <v>1135</v>
      </c>
      <c r="I7652" s="4" t="s">
        <v>1136</v>
      </c>
      <c r="J7652" s="5" t="s">
        <v>4</v>
      </c>
      <c r="K7652" s="5" t="s">
        <v>4</v>
      </c>
      <c r="L7652" s="5" t="s">
        <v>4</v>
      </c>
      <c r="M7652" s="5" t="s">
        <v>5</v>
      </c>
      <c r="N7652" s="5" t="s">
        <v>8699</v>
      </c>
      <c r="O7652" s="18">
        <v>44467</v>
      </c>
      <c r="P7652" s="5" t="s">
        <v>7</v>
      </c>
      <c r="Q7652" s="19">
        <v>19594.400000000001</v>
      </c>
      <c r="R7652" s="19">
        <v>0</v>
      </c>
      <c r="S7652" s="19">
        <v>19594.400000000001</v>
      </c>
      <c r="T7652" s="19">
        <v>0</v>
      </c>
    </row>
    <row r="7653" spans="1:20" outlineLevel="4" x14ac:dyDescent="0.35">
      <c r="A7653" s="9" t="s">
        <v>1129</v>
      </c>
      <c r="B7653" s="9" t="s">
        <v>1130</v>
      </c>
      <c r="C7653" s="12" t="s">
        <v>8697</v>
      </c>
      <c r="D7653" s="5" t="s">
        <v>8698</v>
      </c>
      <c r="E7653" s="9" t="s">
        <v>8698</v>
      </c>
      <c r="F7653" s="5" t="s">
        <v>4</v>
      </c>
      <c r="G7653" s="5" t="s">
        <v>1133</v>
      </c>
      <c r="H7653" s="5" t="s">
        <v>1135</v>
      </c>
      <c r="I7653" s="4" t="s">
        <v>1136</v>
      </c>
      <c r="J7653" s="5" t="s">
        <v>4</v>
      </c>
      <c r="K7653" s="5" t="s">
        <v>4</v>
      </c>
      <c r="L7653" s="5" t="s">
        <v>4</v>
      </c>
      <c r="M7653" s="5" t="s">
        <v>5</v>
      </c>
      <c r="N7653" s="5" t="s">
        <v>8700</v>
      </c>
      <c r="O7653" s="18">
        <v>44558</v>
      </c>
      <c r="P7653" s="5" t="s">
        <v>7</v>
      </c>
      <c r="Q7653" s="19">
        <v>26114.82</v>
      </c>
      <c r="R7653" s="19">
        <v>0</v>
      </c>
      <c r="S7653" s="19">
        <v>26114.82</v>
      </c>
      <c r="T7653" s="19">
        <v>0</v>
      </c>
    </row>
    <row r="7654" spans="1:20" outlineLevel="3" x14ac:dyDescent="0.35">
      <c r="H7654" s="1" t="s">
        <v>11125</v>
      </c>
      <c r="O7654" s="18"/>
      <c r="Q7654" s="19">
        <f>SUBTOTAL(9,Q7652:Q7653)</f>
        <v>45709.22</v>
      </c>
      <c r="R7654" s="19">
        <f>SUBTOTAL(9,R7652:R7653)</f>
        <v>0</v>
      </c>
      <c r="S7654" s="19">
        <f>SUBTOTAL(9,S7652:S7653)</f>
        <v>45709.22</v>
      </c>
      <c r="T7654" s="19">
        <f>SUBTOTAL(9,T7652:T7653)</f>
        <v>0</v>
      </c>
    </row>
    <row r="7655" spans="1:20" outlineLevel="2" x14ac:dyDescent="0.35">
      <c r="C7655" s="11" t="s">
        <v>10735</v>
      </c>
      <c r="O7655" s="18"/>
      <c r="Q7655" s="19">
        <f>SUBTOTAL(9,Q7652:Q7653)</f>
        <v>45709.22</v>
      </c>
      <c r="R7655" s="19">
        <f>SUBTOTAL(9,R7652:R7653)</f>
        <v>0</v>
      </c>
      <c r="S7655" s="19">
        <f>SUBTOTAL(9,S7652:S7653)</f>
        <v>45709.22</v>
      </c>
      <c r="T7655" s="19">
        <f>SUBTOTAL(9,T7652:T7653)</f>
        <v>0</v>
      </c>
    </row>
    <row r="7656" spans="1:20" outlineLevel="4" x14ac:dyDescent="0.35">
      <c r="A7656" s="9" t="s">
        <v>1129</v>
      </c>
      <c r="B7656" s="9" t="s">
        <v>1130</v>
      </c>
      <c r="C7656" s="12" t="s">
        <v>8701</v>
      </c>
      <c r="D7656" s="5" t="s">
        <v>8702</v>
      </c>
      <c r="E7656" s="9" t="s">
        <v>8702</v>
      </c>
      <c r="F7656" s="5" t="s">
        <v>4</v>
      </c>
      <c r="G7656" s="5" t="s">
        <v>1133</v>
      </c>
      <c r="H7656" s="5" t="s">
        <v>1135</v>
      </c>
      <c r="I7656" s="4" t="s">
        <v>1136</v>
      </c>
      <c r="J7656" s="5" t="s">
        <v>4</v>
      </c>
      <c r="K7656" s="5" t="s">
        <v>4</v>
      </c>
      <c r="L7656" s="5" t="s">
        <v>4</v>
      </c>
      <c r="M7656" s="5" t="s">
        <v>5</v>
      </c>
      <c r="N7656" s="5" t="s">
        <v>8703</v>
      </c>
      <c r="O7656" s="18">
        <v>44467</v>
      </c>
      <c r="P7656" s="5" t="s">
        <v>7</v>
      </c>
      <c r="Q7656" s="19">
        <v>109544.68</v>
      </c>
      <c r="R7656" s="19">
        <v>0</v>
      </c>
      <c r="S7656" s="19">
        <v>109544.68</v>
      </c>
      <c r="T7656" s="19">
        <v>0</v>
      </c>
    </row>
    <row r="7657" spans="1:20" outlineLevel="4" x14ac:dyDescent="0.35">
      <c r="A7657" s="9" t="s">
        <v>1129</v>
      </c>
      <c r="B7657" s="9" t="s">
        <v>1130</v>
      </c>
      <c r="C7657" s="12" t="s">
        <v>8701</v>
      </c>
      <c r="D7657" s="5" t="s">
        <v>8702</v>
      </c>
      <c r="E7657" s="9" t="s">
        <v>8702</v>
      </c>
      <c r="F7657" s="5" t="s">
        <v>4</v>
      </c>
      <c r="G7657" s="5" t="s">
        <v>1133</v>
      </c>
      <c r="H7657" s="5" t="s">
        <v>1135</v>
      </c>
      <c r="I7657" s="4" t="s">
        <v>1136</v>
      </c>
      <c r="J7657" s="5" t="s">
        <v>4</v>
      </c>
      <c r="K7657" s="5" t="s">
        <v>4</v>
      </c>
      <c r="L7657" s="5" t="s">
        <v>4</v>
      </c>
      <c r="M7657" s="5" t="s">
        <v>5</v>
      </c>
      <c r="N7657" s="5" t="s">
        <v>8704</v>
      </c>
      <c r="O7657" s="18">
        <v>44558</v>
      </c>
      <c r="P7657" s="5" t="s">
        <v>7</v>
      </c>
      <c r="Q7657" s="19">
        <v>153285.67000000001</v>
      </c>
      <c r="R7657" s="19">
        <v>0</v>
      </c>
      <c r="S7657" s="19">
        <v>153285.67000000001</v>
      </c>
      <c r="T7657" s="19">
        <v>0</v>
      </c>
    </row>
    <row r="7658" spans="1:20" outlineLevel="3" x14ac:dyDescent="0.35">
      <c r="H7658" s="1" t="s">
        <v>11125</v>
      </c>
      <c r="O7658" s="18"/>
      <c r="Q7658" s="19">
        <f>SUBTOTAL(9,Q7656:Q7657)</f>
        <v>262830.34999999998</v>
      </c>
      <c r="R7658" s="19">
        <f>SUBTOTAL(9,R7656:R7657)</f>
        <v>0</v>
      </c>
      <c r="S7658" s="19">
        <f>SUBTOTAL(9,S7656:S7657)</f>
        <v>262830.34999999998</v>
      </c>
      <c r="T7658" s="19">
        <f>SUBTOTAL(9,T7656:T7657)</f>
        <v>0</v>
      </c>
    </row>
    <row r="7659" spans="1:20" outlineLevel="2" x14ac:dyDescent="0.35">
      <c r="C7659" s="11" t="s">
        <v>10736</v>
      </c>
      <c r="O7659" s="18"/>
      <c r="Q7659" s="19">
        <f>SUBTOTAL(9,Q7656:Q7657)</f>
        <v>262830.34999999998</v>
      </c>
      <c r="R7659" s="19">
        <f>SUBTOTAL(9,R7656:R7657)</f>
        <v>0</v>
      </c>
      <c r="S7659" s="19">
        <f>SUBTOTAL(9,S7656:S7657)</f>
        <v>262830.34999999998</v>
      </c>
      <c r="T7659" s="19">
        <f>SUBTOTAL(9,T7656:T7657)</f>
        <v>0</v>
      </c>
    </row>
    <row r="7660" spans="1:20" outlineLevel="4" x14ac:dyDescent="0.35">
      <c r="A7660" s="9" t="s">
        <v>1129</v>
      </c>
      <c r="B7660" s="9" t="s">
        <v>1130</v>
      </c>
      <c r="C7660" s="12" t="s">
        <v>8705</v>
      </c>
      <c r="D7660" s="5" t="s">
        <v>8706</v>
      </c>
      <c r="E7660" s="9" t="s">
        <v>8706</v>
      </c>
      <c r="F7660" s="5" t="s">
        <v>4</v>
      </c>
      <c r="G7660" s="5" t="s">
        <v>1133</v>
      </c>
      <c r="H7660" s="5" t="s">
        <v>1135</v>
      </c>
      <c r="I7660" s="4" t="s">
        <v>1136</v>
      </c>
      <c r="J7660" s="5" t="s">
        <v>4</v>
      </c>
      <c r="K7660" s="5" t="s">
        <v>4</v>
      </c>
      <c r="L7660" s="5" t="s">
        <v>4</v>
      </c>
      <c r="M7660" s="5" t="s">
        <v>5</v>
      </c>
      <c r="N7660" s="5" t="s">
        <v>8707</v>
      </c>
      <c r="O7660" s="18">
        <v>44467</v>
      </c>
      <c r="P7660" s="5" t="s">
        <v>7</v>
      </c>
      <c r="Q7660" s="19">
        <v>8775.25</v>
      </c>
      <c r="R7660" s="19">
        <v>0</v>
      </c>
      <c r="S7660" s="19">
        <v>8775.25</v>
      </c>
      <c r="T7660" s="19">
        <v>0</v>
      </c>
    </row>
    <row r="7661" spans="1:20" outlineLevel="4" x14ac:dyDescent="0.35">
      <c r="A7661" s="9" t="s">
        <v>1129</v>
      </c>
      <c r="B7661" s="9" t="s">
        <v>1130</v>
      </c>
      <c r="C7661" s="12" t="s">
        <v>8705</v>
      </c>
      <c r="D7661" s="5" t="s">
        <v>8706</v>
      </c>
      <c r="E7661" s="9" t="s">
        <v>8706</v>
      </c>
      <c r="F7661" s="5" t="s">
        <v>4</v>
      </c>
      <c r="G7661" s="5" t="s">
        <v>1133</v>
      </c>
      <c r="H7661" s="5" t="s">
        <v>1135</v>
      </c>
      <c r="I7661" s="4" t="s">
        <v>1136</v>
      </c>
      <c r="J7661" s="5" t="s">
        <v>4</v>
      </c>
      <c r="K7661" s="5" t="s">
        <v>4</v>
      </c>
      <c r="L7661" s="5" t="s">
        <v>4</v>
      </c>
      <c r="M7661" s="5" t="s">
        <v>5</v>
      </c>
      <c r="N7661" s="5" t="s">
        <v>8708</v>
      </c>
      <c r="O7661" s="18">
        <v>44558</v>
      </c>
      <c r="P7661" s="5" t="s">
        <v>7</v>
      </c>
      <c r="Q7661" s="19">
        <v>11537.08</v>
      </c>
      <c r="R7661" s="19">
        <v>0</v>
      </c>
      <c r="S7661" s="19">
        <v>11537.08</v>
      </c>
      <c r="T7661" s="19">
        <v>0</v>
      </c>
    </row>
    <row r="7662" spans="1:20" outlineLevel="3" x14ac:dyDescent="0.35">
      <c r="H7662" s="1" t="s">
        <v>11125</v>
      </c>
      <c r="O7662" s="18"/>
      <c r="Q7662" s="19">
        <f>SUBTOTAL(9,Q7660:Q7661)</f>
        <v>20312.330000000002</v>
      </c>
      <c r="R7662" s="19">
        <f>SUBTOTAL(9,R7660:R7661)</f>
        <v>0</v>
      </c>
      <c r="S7662" s="19">
        <f>SUBTOTAL(9,S7660:S7661)</f>
        <v>20312.330000000002</v>
      </c>
      <c r="T7662" s="19">
        <f>SUBTOTAL(9,T7660:T7661)</f>
        <v>0</v>
      </c>
    </row>
    <row r="7663" spans="1:20" outlineLevel="2" x14ac:dyDescent="0.35">
      <c r="C7663" s="11" t="s">
        <v>10737</v>
      </c>
      <c r="O7663" s="18"/>
      <c r="Q7663" s="19">
        <f>SUBTOTAL(9,Q7660:Q7661)</f>
        <v>20312.330000000002</v>
      </c>
      <c r="R7663" s="19">
        <f>SUBTOTAL(9,R7660:R7661)</f>
        <v>0</v>
      </c>
      <c r="S7663" s="19">
        <f>SUBTOTAL(9,S7660:S7661)</f>
        <v>20312.330000000002</v>
      </c>
      <c r="T7663" s="19">
        <f>SUBTOTAL(9,T7660:T7661)</f>
        <v>0</v>
      </c>
    </row>
    <row r="7664" spans="1:20" outlineLevel="4" x14ac:dyDescent="0.35">
      <c r="A7664" s="9" t="s">
        <v>1129</v>
      </c>
      <c r="B7664" s="9" t="s">
        <v>1130</v>
      </c>
      <c r="C7664" s="12" t="s">
        <v>8709</v>
      </c>
      <c r="D7664" s="5" t="s">
        <v>8710</v>
      </c>
      <c r="E7664" s="9" t="s">
        <v>8710</v>
      </c>
      <c r="F7664" s="5" t="s">
        <v>4</v>
      </c>
      <c r="G7664" s="5" t="s">
        <v>1133</v>
      </c>
      <c r="H7664" s="5" t="s">
        <v>1135</v>
      </c>
      <c r="I7664" s="4" t="s">
        <v>1136</v>
      </c>
      <c r="J7664" s="5" t="s">
        <v>4</v>
      </c>
      <c r="K7664" s="5" t="s">
        <v>4</v>
      </c>
      <c r="L7664" s="5" t="s">
        <v>4</v>
      </c>
      <c r="M7664" s="5" t="s">
        <v>5</v>
      </c>
      <c r="N7664" s="5" t="s">
        <v>8711</v>
      </c>
      <c r="O7664" s="18">
        <v>44467</v>
      </c>
      <c r="P7664" s="5" t="s">
        <v>7</v>
      </c>
      <c r="Q7664" s="19">
        <v>60258.46</v>
      </c>
      <c r="R7664" s="19">
        <v>0</v>
      </c>
      <c r="S7664" s="19">
        <v>60258.46</v>
      </c>
      <c r="T7664" s="19">
        <v>0</v>
      </c>
    </row>
    <row r="7665" spans="1:20" outlineLevel="4" x14ac:dyDescent="0.35">
      <c r="A7665" s="9" t="s">
        <v>1129</v>
      </c>
      <c r="B7665" s="9" t="s">
        <v>1130</v>
      </c>
      <c r="C7665" s="12" t="s">
        <v>8709</v>
      </c>
      <c r="D7665" s="5" t="s">
        <v>8710</v>
      </c>
      <c r="E7665" s="9" t="s">
        <v>8710</v>
      </c>
      <c r="F7665" s="5" t="s">
        <v>4</v>
      </c>
      <c r="G7665" s="5" t="s">
        <v>1133</v>
      </c>
      <c r="H7665" s="5" t="s">
        <v>1135</v>
      </c>
      <c r="I7665" s="4" t="s">
        <v>1136</v>
      </c>
      <c r="J7665" s="5" t="s">
        <v>4</v>
      </c>
      <c r="K7665" s="5" t="s">
        <v>4</v>
      </c>
      <c r="L7665" s="5" t="s">
        <v>4</v>
      </c>
      <c r="M7665" s="5" t="s">
        <v>5</v>
      </c>
      <c r="N7665" s="5" t="s">
        <v>8712</v>
      </c>
      <c r="O7665" s="18">
        <v>44558</v>
      </c>
      <c r="P7665" s="5" t="s">
        <v>7</v>
      </c>
      <c r="Q7665" s="19">
        <v>81933.95</v>
      </c>
      <c r="R7665" s="19">
        <v>0</v>
      </c>
      <c r="S7665" s="19">
        <v>81933.95</v>
      </c>
      <c r="T7665" s="19">
        <v>0</v>
      </c>
    </row>
    <row r="7666" spans="1:20" outlineLevel="3" x14ac:dyDescent="0.35">
      <c r="H7666" s="1" t="s">
        <v>11125</v>
      </c>
      <c r="O7666" s="18"/>
      <c r="Q7666" s="19">
        <f>SUBTOTAL(9,Q7664:Q7665)</f>
        <v>142192.41</v>
      </c>
      <c r="R7666" s="19">
        <f>SUBTOTAL(9,R7664:R7665)</f>
        <v>0</v>
      </c>
      <c r="S7666" s="19">
        <f>SUBTOTAL(9,S7664:S7665)</f>
        <v>142192.41</v>
      </c>
      <c r="T7666" s="19">
        <f>SUBTOTAL(9,T7664:T7665)</f>
        <v>0</v>
      </c>
    </row>
    <row r="7667" spans="1:20" outlineLevel="2" x14ac:dyDescent="0.35">
      <c r="C7667" s="11" t="s">
        <v>10738</v>
      </c>
      <c r="O7667" s="18"/>
      <c r="Q7667" s="19">
        <f>SUBTOTAL(9,Q7664:Q7665)</f>
        <v>142192.41</v>
      </c>
      <c r="R7667" s="19">
        <f>SUBTOTAL(9,R7664:R7665)</f>
        <v>0</v>
      </c>
      <c r="S7667" s="19">
        <f>SUBTOTAL(9,S7664:S7665)</f>
        <v>142192.41</v>
      </c>
      <c r="T7667" s="19">
        <f>SUBTOTAL(9,T7664:T7665)</f>
        <v>0</v>
      </c>
    </row>
    <row r="7668" spans="1:20" outlineLevel="4" x14ac:dyDescent="0.35">
      <c r="A7668" s="9" t="s">
        <v>1129</v>
      </c>
      <c r="B7668" s="9" t="s">
        <v>1130</v>
      </c>
      <c r="C7668" s="12" t="s">
        <v>8713</v>
      </c>
      <c r="D7668" s="5" t="s">
        <v>8714</v>
      </c>
      <c r="E7668" s="9" t="s">
        <v>8714</v>
      </c>
      <c r="F7668" s="5" t="s">
        <v>4</v>
      </c>
      <c r="G7668" s="5" t="s">
        <v>1133</v>
      </c>
      <c r="H7668" s="5" t="s">
        <v>1135</v>
      </c>
      <c r="I7668" s="4" t="s">
        <v>1136</v>
      </c>
      <c r="J7668" s="5" t="s">
        <v>4</v>
      </c>
      <c r="K7668" s="5" t="s">
        <v>4</v>
      </c>
      <c r="L7668" s="5" t="s">
        <v>4</v>
      </c>
      <c r="M7668" s="5" t="s">
        <v>5</v>
      </c>
      <c r="N7668" s="5" t="s">
        <v>8715</v>
      </c>
      <c r="O7668" s="18">
        <v>44467</v>
      </c>
      <c r="P7668" s="5" t="s">
        <v>7</v>
      </c>
      <c r="Q7668" s="19">
        <v>46664.67</v>
      </c>
      <c r="R7668" s="19">
        <v>0</v>
      </c>
      <c r="S7668" s="19">
        <v>46664.67</v>
      </c>
      <c r="T7668" s="19">
        <v>0</v>
      </c>
    </row>
    <row r="7669" spans="1:20" outlineLevel="4" x14ac:dyDescent="0.35">
      <c r="A7669" s="9" t="s">
        <v>1129</v>
      </c>
      <c r="B7669" s="9" t="s">
        <v>1130</v>
      </c>
      <c r="C7669" s="12" t="s">
        <v>8713</v>
      </c>
      <c r="D7669" s="5" t="s">
        <v>8714</v>
      </c>
      <c r="E7669" s="9" t="s">
        <v>8714</v>
      </c>
      <c r="F7669" s="5" t="s">
        <v>4</v>
      </c>
      <c r="G7669" s="5" t="s">
        <v>1133</v>
      </c>
      <c r="H7669" s="5" t="s">
        <v>1135</v>
      </c>
      <c r="I7669" s="4" t="s">
        <v>1136</v>
      </c>
      <c r="J7669" s="5" t="s">
        <v>4</v>
      </c>
      <c r="K7669" s="5" t="s">
        <v>4</v>
      </c>
      <c r="L7669" s="5" t="s">
        <v>4</v>
      </c>
      <c r="M7669" s="5" t="s">
        <v>5</v>
      </c>
      <c r="N7669" s="5" t="s">
        <v>8716</v>
      </c>
      <c r="O7669" s="18">
        <v>44558</v>
      </c>
      <c r="P7669" s="5" t="s">
        <v>7</v>
      </c>
      <c r="Q7669" s="19">
        <v>63028.4</v>
      </c>
      <c r="R7669" s="19">
        <v>0</v>
      </c>
      <c r="S7669" s="19">
        <v>63028.4</v>
      </c>
      <c r="T7669" s="19">
        <v>0</v>
      </c>
    </row>
    <row r="7670" spans="1:20" outlineLevel="3" x14ac:dyDescent="0.35">
      <c r="H7670" s="1" t="s">
        <v>11125</v>
      </c>
      <c r="O7670" s="18"/>
      <c r="Q7670" s="19">
        <f>SUBTOTAL(9,Q7668:Q7669)</f>
        <v>109693.07</v>
      </c>
      <c r="R7670" s="19">
        <f>SUBTOTAL(9,R7668:R7669)</f>
        <v>0</v>
      </c>
      <c r="S7670" s="19">
        <f>SUBTOTAL(9,S7668:S7669)</f>
        <v>109693.07</v>
      </c>
      <c r="T7670" s="19">
        <f>SUBTOTAL(9,T7668:T7669)</f>
        <v>0</v>
      </c>
    </row>
    <row r="7671" spans="1:20" outlineLevel="2" x14ac:dyDescent="0.35">
      <c r="C7671" s="11" t="s">
        <v>10739</v>
      </c>
      <c r="O7671" s="18"/>
      <c r="Q7671" s="19">
        <f>SUBTOTAL(9,Q7668:Q7669)</f>
        <v>109693.07</v>
      </c>
      <c r="R7671" s="19">
        <f>SUBTOTAL(9,R7668:R7669)</f>
        <v>0</v>
      </c>
      <c r="S7671" s="19">
        <f>SUBTOTAL(9,S7668:S7669)</f>
        <v>109693.07</v>
      </c>
      <c r="T7671" s="19">
        <f>SUBTOTAL(9,T7668:T7669)</f>
        <v>0</v>
      </c>
    </row>
    <row r="7672" spans="1:20" outlineLevel="4" x14ac:dyDescent="0.35">
      <c r="A7672" s="9" t="s">
        <v>1129</v>
      </c>
      <c r="B7672" s="9" t="s">
        <v>1130</v>
      </c>
      <c r="C7672" s="12" t="s">
        <v>8717</v>
      </c>
      <c r="D7672" s="5" t="s">
        <v>8718</v>
      </c>
      <c r="E7672" s="9" t="s">
        <v>8718</v>
      </c>
      <c r="F7672" s="5" t="s">
        <v>4</v>
      </c>
      <c r="G7672" s="5" t="s">
        <v>1133</v>
      </c>
      <c r="H7672" s="5" t="s">
        <v>1135</v>
      </c>
      <c r="I7672" s="4" t="s">
        <v>1136</v>
      </c>
      <c r="J7672" s="5" t="s">
        <v>4</v>
      </c>
      <c r="K7672" s="5" t="s">
        <v>4</v>
      </c>
      <c r="L7672" s="5" t="s">
        <v>4</v>
      </c>
      <c r="M7672" s="5" t="s">
        <v>5</v>
      </c>
      <c r="N7672" s="5" t="s">
        <v>8719</v>
      </c>
      <c r="O7672" s="18">
        <v>44467</v>
      </c>
      <c r="P7672" s="5" t="s">
        <v>7</v>
      </c>
      <c r="Q7672" s="19">
        <v>31036.959999999999</v>
      </c>
      <c r="R7672" s="19">
        <v>0</v>
      </c>
      <c r="S7672" s="19">
        <v>31036.959999999999</v>
      </c>
      <c r="T7672" s="19">
        <v>0</v>
      </c>
    </row>
    <row r="7673" spans="1:20" outlineLevel="4" x14ac:dyDescent="0.35">
      <c r="A7673" s="9" t="s">
        <v>1129</v>
      </c>
      <c r="B7673" s="9" t="s">
        <v>1130</v>
      </c>
      <c r="C7673" s="12" t="s">
        <v>8717</v>
      </c>
      <c r="D7673" s="5" t="s">
        <v>8718</v>
      </c>
      <c r="E7673" s="9" t="s">
        <v>8718</v>
      </c>
      <c r="F7673" s="5" t="s">
        <v>4</v>
      </c>
      <c r="G7673" s="5" t="s">
        <v>1133</v>
      </c>
      <c r="H7673" s="5" t="s">
        <v>1135</v>
      </c>
      <c r="I7673" s="4" t="s">
        <v>1136</v>
      </c>
      <c r="J7673" s="5" t="s">
        <v>4</v>
      </c>
      <c r="K7673" s="5" t="s">
        <v>4</v>
      </c>
      <c r="L7673" s="5" t="s">
        <v>4</v>
      </c>
      <c r="M7673" s="5" t="s">
        <v>5</v>
      </c>
      <c r="N7673" s="5" t="s">
        <v>8720</v>
      </c>
      <c r="O7673" s="18">
        <v>44558</v>
      </c>
      <c r="P7673" s="5" t="s">
        <v>7</v>
      </c>
      <c r="Q7673" s="19">
        <v>42020.71</v>
      </c>
      <c r="R7673" s="19">
        <v>0</v>
      </c>
      <c r="S7673" s="19">
        <v>42020.71</v>
      </c>
      <c r="T7673" s="19">
        <v>0</v>
      </c>
    </row>
    <row r="7674" spans="1:20" outlineLevel="3" x14ac:dyDescent="0.35">
      <c r="H7674" s="1" t="s">
        <v>11125</v>
      </c>
      <c r="O7674" s="18"/>
      <c r="Q7674" s="19">
        <f>SUBTOTAL(9,Q7672:Q7673)</f>
        <v>73057.67</v>
      </c>
      <c r="R7674" s="19">
        <f>SUBTOTAL(9,R7672:R7673)</f>
        <v>0</v>
      </c>
      <c r="S7674" s="19">
        <f>SUBTOTAL(9,S7672:S7673)</f>
        <v>73057.67</v>
      </c>
      <c r="T7674" s="19">
        <f>SUBTOTAL(9,T7672:T7673)</f>
        <v>0</v>
      </c>
    </row>
    <row r="7675" spans="1:20" outlineLevel="2" x14ac:dyDescent="0.35">
      <c r="C7675" s="11" t="s">
        <v>10740</v>
      </c>
      <c r="O7675" s="18"/>
      <c r="Q7675" s="19">
        <f>SUBTOTAL(9,Q7672:Q7673)</f>
        <v>73057.67</v>
      </c>
      <c r="R7675" s="19">
        <f>SUBTOTAL(9,R7672:R7673)</f>
        <v>0</v>
      </c>
      <c r="S7675" s="19">
        <f>SUBTOTAL(9,S7672:S7673)</f>
        <v>73057.67</v>
      </c>
      <c r="T7675" s="19">
        <f>SUBTOTAL(9,T7672:T7673)</f>
        <v>0</v>
      </c>
    </row>
    <row r="7676" spans="1:20" outlineLevel="4" x14ac:dyDescent="0.35">
      <c r="A7676" s="9" t="s">
        <v>1129</v>
      </c>
      <c r="B7676" s="9" t="s">
        <v>1130</v>
      </c>
      <c r="C7676" s="12" t="s">
        <v>8721</v>
      </c>
      <c r="D7676" s="5" t="s">
        <v>8722</v>
      </c>
      <c r="E7676" s="9" t="s">
        <v>8722</v>
      </c>
      <c r="F7676" s="5" t="s">
        <v>4</v>
      </c>
      <c r="G7676" s="5" t="s">
        <v>1133</v>
      </c>
      <c r="H7676" s="5" t="s">
        <v>1135</v>
      </c>
      <c r="I7676" s="4" t="s">
        <v>1136</v>
      </c>
      <c r="J7676" s="5" t="s">
        <v>4</v>
      </c>
      <c r="K7676" s="5" t="s">
        <v>4</v>
      </c>
      <c r="L7676" s="5" t="s">
        <v>4</v>
      </c>
      <c r="M7676" s="5" t="s">
        <v>5</v>
      </c>
      <c r="N7676" s="5" t="s">
        <v>8723</v>
      </c>
      <c r="O7676" s="18">
        <v>44467</v>
      </c>
      <c r="P7676" s="5" t="s">
        <v>7</v>
      </c>
      <c r="Q7676" s="19">
        <v>6076.05</v>
      </c>
      <c r="R7676" s="19">
        <v>0</v>
      </c>
      <c r="S7676" s="19">
        <v>6076.05</v>
      </c>
      <c r="T7676" s="19">
        <v>0</v>
      </c>
    </row>
    <row r="7677" spans="1:20" outlineLevel="4" x14ac:dyDescent="0.35">
      <c r="A7677" s="9" t="s">
        <v>1129</v>
      </c>
      <c r="B7677" s="9" t="s">
        <v>1130</v>
      </c>
      <c r="C7677" s="12" t="s">
        <v>8721</v>
      </c>
      <c r="D7677" s="5" t="s">
        <v>8722</v>
      </c>
      <c r="E7677" s="9" t="s">
        <v>8722</v>
      </c>
      <c r="F7677" s="5" t="s">
        <v>4</v>
      </c>
      <c r="G7677" s="5" t="s">
        <v>1133</v>
      </c>
      <c r="H7677" s="5" t="s">
        <v>1135</v>
      </c>
      <c r="I7677" s="4" t="s">
        <v>1136</v>
      </c>
      <c r="J7677" s="5" t="s">
        <v>4</v>
      </c>
      <c r="K7677" s="5" t="s">
        <v>4</v>
      </c>
      <c r="L7677" s="5" t="s">
        <v>4</v>
      </c>
      <c r="M7677" s="5" t="s">
        <v>5</v>
      </c>
      <c r="N7677" s="5" t="s">
        <v>8724</v>
      </c>
      <c r="O7677" s="18">
        <v>44558</v>
      </c>
      <c r="P7677" s="5" t="s">
        <v>7</v>
      </c>
      <c r="Q7677" s="19">
        <v>8368.14</v>
      </c>
      <c r="R7677" s="19">
        <v>0</v>
      </c>
      <c r="S7677" s="19">
        <v>8368.14</v>
      </c>
      <c r="T7677" s="19">
        <v>0</v>
      </c>
    </row>
    <row r="7678" spans="1:20" outlineLevel="3" x14ac:dyDescent="0.35">
      <c r="H7678" s="1" t="s">
        <v>11125</v>
      </c>
      <c r="O7678" s="18"/>
      <c r="Q7678" s="19">
        <f>SUBTOTAL(9,Q7676:Q7677)</f>
        <v>14444.189999999999</v>
      </c>
      <c r="R7678" s="19">
        <f>SUBTOTAL(9,R7676:R7677)</f>
        <v>0</v>
      </c>
      <c r="S7678" s="19">
        <f>SUBTOTAL(9,S7676:S7677)</f>
        <v>14444.189999999999</v>
      </c>
      <c r="T7678" s="19">
        <f>SUBTOTAL(9,T7676:T7677)</f>
        <v>0</v>
      </c>
    </row>
    <row r="7679" spans="1:20" outlineLevel="2" x14ac:dyDescent="0.35">
      <c r="C7679" s="11" t="s">
        <v>10741</v>
      </c>
      <c r="O7679" s="18"/>
      <c r="Q7679" s="19">
        <f>SUBTOTAL(9,Q7676:Q7677)</f>
        <v>14444.189999999999</v>
      </c>
      <c r="R7679" s="19">
        <f>SUBTOTAL(9,R7676:R7677)</f>
        <v>0</v>
      </c>
      <c r="S7679" s="19">
        <f>SUBTOTAL(9,S7676:S7677)</f>
        <v>14444.189999999999</v>
      </c>
      <c r="T7679" s="19">
        <f>SUBTOTAL(9,T7676:T7677)</f>
        <v>0</v>
      </c>
    </row>
    <row r="7680" spans="1:20" outlineLevel="4" x14ac:dyDescent="0.35">
      <c r="A7680" s="9" t="s">
        <v>1129</v>
      </c>
      <c r="B7680" s="9" t="s">
        <v>1130</v>
      </c>
      <c r="C7680" s="12" t="s">
        <v>8725</v>
      </c>
      <c r="D7680" s="5" t="s">
        <v>8726</v>
      </c>
      <c r="E7680" s="9" t="s">
        <v>8726</v>
      </c>
      <c r="F7680" s="5" t="s">
        <v>4</v>
      </c>
      <c r="G7680" s="5" t="s">
        <v>1133</v>
      </c>
      <c r="H7680" s="5" t="s">
        <v>1135</v>
      </c>
      <c r="I7680" s="4" t="s">
        <v>1136</v>
      </c>
      <c r="J7680" s="5" t="s">
        <v>4</v>
      </c>
      <c r="K7680" s="5" t="s">
        <v>4</v>
      </c>
      <c r="L7680" s="5" t="s">
        <v>4</v>
      </c>
      <c r="M7680" s="5" t="s">
        <v>5</v>
      </c>
      <c r="N7680" s="5" t="s">
        <v>8727</v>
      </c>
      <c r="O7680" s="18">
        <v>44467</v>
      </c>
      <c r="P7680" s="5" t="s">
        <v>7</v>
      </c>
      <c r="Q7680" s="19">
        <v>5146.82</v>
      </c>
      <c r="R7680" s="19">
        <v>0</v>
      </c>
      <c r="S7680" s="19">
        <v>5146.82</v>
      </c>
      <c r="T7680" s="19">
        <v>0</v>
      </c>
    </row>
    <row r="7681" spans="1:20" outlineLevel="4" x14ac:dyDescent="0.35">
      <c r="A7681" s="9" t="s">
        <v>1129</v>
      </c>
      <c r="B7681" s="9" t="s">
        <v>1130</v>
      </c>
      <c r="C7681" s="12" t="s">
        <v>8725</v>
      </c>
      <c r="D7681" s="5" t="s">
        <v>8726</v>
      </c>
      <c r="E7681" s="9" t="s">
        <v>8726</v>
      </c>
      <c r="F7681" s="5" t="s">
        <v>4</v>
      </c>
      <c r="G7681" s="5" t="s">
        <v>1133</v>
      </c>
      <c r="H7681" s="5" t="s">
        <v>1135</v>
      </c>
      <c r="I7681" s="4" t="s">
        <v>1136</v>
      </c>
      <c r="J7681" s="5" t="s">
        <v>4</v>
      </c>
      <c r="K7681" s="5" t="s">
        <v>4</v>
      </c>
      <c r="L7681" s="5" t="s">
        <v>4</v>
      </c>
      <c r="M7681" s="5" t="s">
        <v>5</v>
      </c>
      <c r="N7681" s="5" t="s">
        <v>8728</v>
      </c>
      <c r="O7681" s="18">
        <v>44558</v>
      </c>
      <c r="P7681" s="5" t="s">
        <v>7</v>
      </c>
      <c r="Q7681" s="19">
        <v>6770.48</v>
      </c>
      <c r="R7681" s="19">
        <v>0</v>
      </c>
      <c r="S7681" s="19">
        <v>6770.48</v>
      </c>
      <c r="T7681" s="19">
        <v>0</v>
      </c>
    </row>
    <row r="7682" spans="1:20" outlineLevel="3" x14ac:dyDescent="0.35">
      <c r="H7682" s="1" t="s">
        <v>11125</v>
      </c>
      <c r="O7682" s="18"/>
      <c r="Q7682" s="19">
        <f>SUBTOTAL(9,Q7680:Q7681)</f>
        <v>11917.3</v>
      </c>
      <c r="R7682" s="19">
        <f>SUBTOTAL(9,R7680:R7681)</f>
        <v>0</v>
      </c>
      <c r="S7682" s="19">
        <f>SUBTOTAL(9,S7680:S7681)</f>
        <v>11917.3</v>
      </c>
      <c r="T7682" s="19">
        <f>SUBTOTAL(9,T7680:T7681)</f>
        <v>0</v>
      </c>
    </row>
    <row r="7683" spans="1:20" outlineLevel="2" x14ac:dyDescent="0.35">
      <c r="C7683" s="11" t="s">
        <v>10742</v>
      </c>
      <c r="O7683" s="18"/>
      <c r="Q7683" s="19">
        <f>SUBTOTAL(9,Q7680:Q7681)</f>
        <v>11917.3</v>
      </c>
      <c r="R7683" s="19">
        <f>SUBTOTAL(9,R7680:R7681)</f>
        <v>0</v>
      </c>
      <c r="S7683" s="19">
        <f>SUBTOTAL(9,S7680:S7681)</f>
        <v>11917.3</v>
      </c>
      <c r="T7683" s="19">
        <f>SUBTOTAL(9,T7680:T7681)</f>
        <v>0</v>
      </c>
    </row>
    <row r="7684" spans="1:20" outlineLevel="4" x14ac:dyDescent="0.35">
      <c r="A7684" s="9" t="s">
        <v>1129</v>
      </c>
      <c r="B7684" s="9" t="s">
        <v>1130</v>
      </c>
      <c r="C7684" s="12" t="s">
        <v>8729</v>
      </c>
      <c r="D7684" s="5" t="s">
        <v>8730</v>
      </c>
      <c r="E7684" s="9" t="s">
        <v>8730</v>
      </c>
      <c r="F7684" s="5" t="s">
        <v>4</v>
      </c>
      <c r="G7684" s="5" t="s">
        <v>1133</v>
      </c>
      <c r="H7684" s="5" t="s">
        <v>1135</v>
      </c>
      <c r="I7684" s="4" t="s">
        <v>1136</v>
      </c>
      <c r="J7684" s="5" t="s">
        <v>4</v>
      </c>
      <c r="K7684" s="5" t="s">
        <v>4</v>
      </c>
      <c r="L7684" s="5" t="s">
        <v>4</v>
      </c>
      <c r="M7684" s="5" t="s">
        <v>5</v>
      </c>
      <c r="N7684" s="5" t="s">
        <v>8731</v>
      </c>
      <c r="O7684" s="18">
        <v>44467</v>
      </c>
      <c r="P7684" s="5" t="s">
        <v>7</v>
      </c>
      <c r="Q7684" s="19">
        <v>2676.58</v>
      </c>
      <c r="R7684" s="19">
        <v>0</v>
      </c>
      <c r="S7684" s="19">
        <v>2676.58</v>
      </c>
      <c r="T7684" s="19">
        <v>0</v>
      </c>
    </row>
    <row r="7685" spans="1:20" outlineLevel="4" x14ac:dyDescent="0.35">
      <c r="A7685" s="9" t="s">
        <v>1129</v>
      </c>
      <c r="B7685" s="9" t="s">
        <v>1130</v>
      </c>
      <c r="C7685" s="12" t="s">
        <v>8729</v>
      </c>
      <c r="D7685" s="5" t="s">
        <v>8730</v>
      </c>
      <c r="E7685" s="9" t="s">
        <v>8730</v>
      </c>
      <c r="F7685" s="5" t="s">
        <v>4</v>
      </c>
      <c r="G7685" s="5" t="s">
        <v>1133</v>
      </c>
      <c r="H7685" s="5" t="s">
        <v>1135</v>
      </c>
      <c r="I7685" s="4" t="s">
        <v>1136</v>
      </c>
      <c r="J7685" s="5" t="s">
        <v>4</v>
      </c>
      <c r="K7685" s="5" t="s">
        <v>4</v>
      </c>
      <c r="L7685" s="5" t="s">
        <v>4</v>
      </c>
      <c r="M7685" s="5" t="s">
        <v>5</v>
      </c>
      <c r="N7685" s="5" t="s">
        <v>8732</v>
      </c>
      <c r="O7685" s="18">
        <v>44558</v>
      </c>
      <c r="P7685" s="5" t="s">
        <v>7</v>
      </c>
      <c r="Q7685" s="19">
        <v>3612.79</v>
      </c>
      <c r="R7685" s="19">
        <v>0</v>
      </c>
      <c r="S7685" s="19">
        <v>3612.79</v>
      </c>
      <c r="T7685" s="19">
        <v>0</v>
      </c>
    </row>
    <row r="7686" spans="1:20" outlineLevel="3" x14ac:dyDescent="0.35">
      <c r="H7686" s="1" t="s">
        <v>11125</v>
      </c>
      <c r="O7686" s="18"/>
      <c r="Q7686" s="19">
        <f>SUBTOTAL(9,Q7684:Q7685)</f>
        <v>6289.37</v>
      </c>
      <c r="R7686" s="19">
        <f>SUBTOTAL(9,R7684:R7685)</f>
        <v>0</v>
      </c>
      <c r="S7686" s="19">
        <f>SUBTOTAL(9,S7684:S7685)</f>
        <v>6289.37</v>
      </c>
      <c r="T7686" s="19">
        <f>SUBTOTAL(9,T7684:T7685)</f>
        <v>0</v>
      </c>
    </row>
    <row r="7687" spans="1:20" outlineLevel="2" x14ac:dyDescent="0.35">
      <c r="C7687" s="11" t="s">
        <v>10743</v>
      </c>
      <c r="O7687" s="18"/>
      <c r="Q7687" s="19">
        <f>SUBTOTAL(9,Q7684:Q7685)</f>
        <v>6289.37</v>
      </c>
      <c r="R7687" s="19">
        <f>SUBTOTAL(9,R7684:R7685)</f>
        <v>0</v>
      </c>
      <c r="S7687" s="19">
        <f>SUBTOTAL(9,S7684:S7685)</f>
        <v>6289.37</v>
      </c>
      <c r="T7687" s="19">
        <f>SUBTOTAL(9,T7684:T7685)</f>
        <v>0</v>
      </c>
    </row>
    <row r="7688" spans="1:20" outlineLevel="4" x14ac:dyDescent="0.35">
      <c r="A7688" s="9" t="s">
        <v>1129</v>
      </c>
      <c r="B7688" s="9" t="s">
        <v>1130</v>
      </c>
      <c r="C7688" s="12" t="s">
        <v>8733</v>
      </c>
      <c r="D7688" s="5" t="s">
        <v>8734</v>
      </c>
      <c r="E7688" s="9" t="s">
        <v>8734</v>
      </c>
      <c r="F7688" s="5" t="s">
        <v>4</v>
      </c>
      <c r="G7688" s="5" t="s">
        <v>1133</v>
      </c>
      <c r="H7688" s="5" t="s">
        <v>1135</v>
      </c>
      <c r="I7688" s="4" t="s">
        <v>1136</v>
      </c>
      <c r="J7688" s="5" t="s">
        <v>4</v>
      </c>
      <c r="K7688" s="5" t="s">
        <v>4</v>
      </c>
      <c r="L7688" s="5" t="s">
        <v>4</v>
      </c>
      <c r="M7688" s="5" t="s">
        <v>5</v>
      </c>
      <c r="N7688" s="5" t="s">
        <v>8735</v>
      </c>
      <c r="O7688" s="18">
        <v>44467</v>
      </c>
      <c r="P7688" s="5" t="s">
        <v>7</v>
      </c>
      <c r="Q7688" s="19">
        <v>18302.2</v>
      </c>
      <c r="R7688" s="19">
        <v>0</v>
      </c>
      <c r="S7688" s="19">
        <v>18302.2</v>
      </c>
      <c r="T7688" s="19">
        <v>0</v>
      </c>
    </row>
    <row r="7689" spans="1:20" outlineLevel="4" x14ac:dyDescent="0.35">
      <c r="A7689" s="9" t="s">
        <v>1129</v>
      </c>
      <c r="B7689" s="9" t="s">
        <v>1130</v>
      </c>
      <c r="C7689" s="12" t="s">
        <v>8733</v>
      </c>
      <c r="D7689" s="5" t="s">
        <v>8734</v>
      </c>
      <c r="E7689" s="9" t="s">
        <v>8734</v>
      </c>
      <c r="F7689" s="5" t="s">
        <v>4</v>
      </c>
      <c r="G7689" s="5" t="s">
        <v>1133</v>
      </c>
      <c r="H7689" s="5" t="s">
        <v>1135</v>
      </c>
      <c r="I7689" s="4" t="s">
        <v>1136</v>
      </c>
      <c r="J7689" s="5" t="s">
        <v>4</v>
      </c>
      <c r="K7689" s="5" t="s">
        <v>4</v>
      </c>
      <c r="L7689" s="5" t="s">
        <v>4</v>
      </c>
      <c r="M7689" s="5" t="s">
        <v>5</v>
      </c>
      <c r="N7689" s="5" t="s">
        <v>8736</v>
      </c>
      <c r="O7689" s="18">
        <v>44558</v>
      </c>
      <c r="P7689" s="5" t="s">
        <v>7</v>
      </c>
      <c r="Q7689" s="19">
        <v>24778.79</v>
      </c>
      <c r="R7689" s="19">
        <v>0</v>
      </c>
      <c r="S7689" s="19">
        <v>24778.79</v>
      </c>
      <c r="T7689" s="19">
        <v>0</v>
      </c>
    </row>
    <row r="7690" spans="1:20" outlineLevel="3" x14ac:dyDescent="0.35">
      <c r="H7690" s="1" t="s">
        <v>11125</v>
      </c>
      <c r="O7690" s="18"/>
      <c r="Q7690" s="19">
        <f>SUBTOTAL(9,Q7688:Q7689)</f>
        <v>43080.990000000005</v>
      </c>
      <c r="R7690" s="19">
        <f>SUBTOTAL(9,R7688:R7689)</f>
        <v>0</v>
      </c>
      <c r="S7690" s="19">
        <f>SUBTOTAL(9,S7688:S7689)</f>
        <v>43080.990000000005</v>
      </c>
      <c r="T7690" s="19">
        <f>SUBTOTAL(9,T7688:T7689)</f>
        <v>0</v>
      </c>
    </row>
    <row r="7691" spans="1:20" outlineLevel="2" x14ac:dyDescent="0.35">
      <c r="C7691" s="11" t="s">
        <v>10744</v>
      </c>
      <c r="O7691" s="18"/>
      <c r="Q7691" s="19">
        <f>SUBTOTAL(9,Q7688:Q7689)</f>
        <v>43080.990000000005</v>
      </c>
      <c r="R7691" s="19">
        <f>SUBTOTAL(9,R7688:R7689)</f>
        <v>0</v>
      </c>
      <c r="S7691" s="19">
        <f>SUBTOTAL(9,S7688:S7689)</f>
        <v>43080.990000000005</v>
      </c>
      <c r="T7691" s="19">
        <f>SUBTOTAL(9,T7688:T7689)</f>
        <v>0</v>
      </c>
    </row>
    <row r="7692" spans="1:20" outlineLevel="4" x14ac:dyDescent="0.35">
      <c r="A7692" s="9" t="s">
        <v>1129</v>
      </c>
      <c r="B7692" s="9" t="s">
        <v>1130</v>
      </c>
      <c r="C7692" s="12" t="s">
        <v>8737</v>
      </c>
      <c r="D7692" s="5" t="s">
        <v>8738</v>
      </c>
      <c r="E7692" s="9" t="s">
        <v>8738</v>
      </c>
      <c r="F7692" s="5" t="s">
        <v>4</v>
      </c>
      <c r="G7692" s="5" t="s">
        <v>1133</v>
      </c>
      <c r="H7692" s="5" t="s">
        <v>1135</v>
      </c>
      <c r="I7692" s="4" t="s">
        <v>1136</v>
      </c>
      <c r="J7692" s="5" t="s">
        <v>4</v>
      </c>
      <c r="K7692" s="5" t="s">
        <v>4</v>
      </c>
      <c r="L7692" s="5" t="s">
        <v>4</v>
      </c>
      <c r="M7692" s="5" t="s">
        <v>5</v>
      </c>
      <c r="N7692" s="5" t="s">
        <v>8739</v>
      </c>
      <c r="O7692" s="18">
        <v>44467</v>
      </c>
      <c r="P7692" s="5" t="s">
        <v>7</v>
      </c>
      <c r="Q7692" s="19">
        <v>18936.02</v>
      </c>
      <c r="R7692" s="19">
        <v>0</v>
      </c>
      <c r="S7692" s="19">
        <v>18936.02</v>
      </c>
      <c r="T7692" s="19">
        <v>0</v>
      </c>
    </row>
    <row r="7693" spans="1:20" outlineLevel="4" x14ac:dyDescent="0.35">
      <c r="A7693" s="9" t="s">
        <v>1129</v>
      </c>
      <c r="B7693" s="9" t="s">
        <v>1130</v>
      </c>
      <c r="C7693" s="12" t="s">
        <v>8737</v>
      </c>
      <c r="D7693" s="5" t="s">
        <v>8738</v>
      </c>
      <c r="E7693" s="9" t="s">
        <v>8738</v>
      </c>
      <c r="F7693" s="5" t="s">
        <v>4</v>
      </c>
      <c r="G7693" s="5" t="s">
        <v>1133</v>
      </c>
      <c r="H7693" s="5" t="s">
        <v>1135</v>
      </c>
      <c r="I7693" s="4" t="s">
        <v>1136</v>
      </c>
      <c r="J7693" s="5" t="s">
        <v>4</v>
      </c>
      <c r="K7693" s="5" t="s">
        <v>4</v>
      </c>
      <c r="L7693" s="5" t="s">
        <v>4</v>
      </c>
      <c r="M7693" s="5" t="s">
        <v>5</v>
      </c>
      <c r="N7693" s="5" t="s">
        <v>8740</v>
      </c>
      <c r="O7693" s="18">
        <v>44558</v>
      </c>
      <c r="P7693" s="5" t="s">
        <v>7</v>
      </c>
      <c r="Q7693" s="19">
        <v>25411.5</v>
      </c>
      <c r="R7693" s="19">
        <v>0</v>
      </c>
      <c r="S7693" s="19">
        <v>25411.5</v>
      </c>
      <c r="T7693" s="19">
        <v>0</v>
      </c>
    </row>
    <row r="7694" spans="1:20" outlineLevel="3" x14ac:dyDescent="0.35">
      <c r="H7694" s="1" t="s">
        <v>11125</v>
      </c>
      <c r="O7694" s="18"/>
      <c r="Q7694" s="19">
        <f>SUBTOTAL(9,Q7692:Q7693)</f>
        <v>44347.520000000004</v>
      </c>
      <c r="R7694" s="19">
        <f>SUBTOTAL(9,R7692:R7693)</f>
        <v>0</v>
      </c>
      <c r="S7694" s="19">
        <f>SUBTOTAL(9,S7692:S7693)</f>
        <v>44347.520000000004</v>
      </c>
      <c r="T7694" s="19">
        <f>SUBTOTAL(9,T7692:T7693)</f>
        <v>0</v>
      </c>
    </row>
    <row r="7695" spans="1:20" outlineLevel="2" x14ac:dyDescent="0.35">
      <c r="C7695" s="11" t="s">
        <v>10745</v>
      </c>
      <c r="O7695" s="18"/>
      <c r="Q7695" s="19">
        <f>SUBTOTAL(9,Q7692:Q7693)</f>
        <v>44347.520000000004</v>
      </c>
      <c r="R7695" s="19">
        <f>SUBTOTAL(9,R7692:R7693)</f>
        <v>0</v>
      </c>
      <c r="S7695" s="19">
        <f>SUBTOTAL(9,S7692:S7693)</f>
        <v>44347.520000000004</v>
      </c>
      <c r="T7695" s="19">
        <f>SUBTOTAL(9,T7692:T7693)</f>
        <v>0</v>
      </c>
    </row>
    <row r="7696" spans="1:20" outlineLevel="4" x14ac:dyDescent="0.35">
      <c r="A7696" s="9" t="s">
        <v>1129</v>
      </c>
      <c r="B7696" s="9" t="s">
        <v>1130</v>
      </c>
      <c r="C7696" s="12" t="s">
        <v>8741</v>
      </c>
      <c r="D7696" s="5" t="s">
        <v>8742</v>
      </c>
      <c r="E7696" s="9" t="s">
        <v>8742</v>
      </c>
      <c r="F7696" s="5" t="s">
        <v>4</v>
      </c>
      <c r="G7696" s="5" t="s">
        <v>1133</v>
      </c>
      <c r="H7696" s="5" t="s">
        <v>1135</v>
      </c>
      <c r="I7696" s="4" t="s">
        <v>1136</v>
      </c>
      <c r="J7696" s="5" t="s">
        <v>4</v>
      </c>
      <c r="K7696" s="5" t="s">
        <v>4</v>
      </c>
      <c r="L7696" s="5" t="s">
        <v>4</v>
      </c>
      <c r="M7696" s="5" t="s">
        <v>5</v>
      </c>
      <c r="N7696" s="5" t="s">
        <v>8743</v>
      </c>
      <c r="O7696" s="18">
        <v>44550</v>
      </c>
      <c r="P7696" s="5" t="s">
        <v>7</v>
      </c>
      <c r="Q7696" s="19">
        <v>1976.75</v>
      </c>
      <c r="R7696" s="19">
        <v>0</v>
      </c>
      <c r="S7696" s="19">
        <v>1976.75</v>
      </c>
      <c r="T7696" s="19">
        <v>0</v>
      </c>
    </row>
    <row r="7697" spans="1:20" outlineLevel="4" x14ac:dyDescent="0.35">
      <c r="A7697" s="9" t="s">
        <v>1129</v>
      </c>
      <c r="B7697" s="9" t="s">
        <v>1130</v>
      </c>
      <c r="C7697" s="12" t="s">
        <v>8741</v>
      </c>
      <c r="D7697" s="5" t="s">
        <v>8742</v>
      </c>
      <c r="E7697" s="9" t="s">
        <v>8742</v>
      </c>
      <c r="F7697" s="5" t="s">
        <v>4</v>
      </c>
      <c r="G7697" s="5" t="s">
        <v>1133</v>
      </c>
      <c r="H7697" s="5" t="s">
        <v>1135</v>
      </c>
      <c r="I7697" s="4" t="s">
        <v>1136</v>
      </c>
      <c r="J7697" s="5" t="s">
        <v>4</v>
      </c>
      <c r="K7697" s="5" t="s">
        <v>4</v>
      </c>
      <c r="L7697" s="5" t="s">
        <v>4</v>
      </c>
      <c r="M7697" s="5" t="s">
        <v>5</v>
      </c>
      <c r="N7697" s="5" t="s">
        <v>8744</v>
      </c>
      <c r="O7697" s="18">
        <v>44558</v>
      </c>
      <c r="P7697" s="5" t="s">
        <v>7</v>
      </c>
      <c r="Q7697" s="19">
        <v>2633.33</v>
      </c>
      <c r="R7697" s="19">
        <v>0</v>
      </c>
      <c r="S7697" s="19">
        <v>2633.33</v>
      </c>
      <c r="T7697" s="19">
        <v>0</v>
      </c>
    </row>
    <row r="7698" spans="1:20" outlineLevel="3" x14ac:dyDescent="0.35">
      <c r="H7698" s="1" t="s">
        <v>11125</v>
      </c>
      <c r="O7698" s="18"/>
      <c r="Q7698" s="19">
        <f>SUBTOTAL(9,Q7696:Q7697)</f>
        <v>4610.08</v>
      </c>
      <c r="R7698" s="19">
        <f>SUBTOTAL(9,R7696:R7697)</f>
        <v>0</v>
      </c>
      <c r="S7698" s="19">
        <f>SUBTOTAL(9,S7696:S7697)</f>
        <v>4610.08</v>
      </c>
      <c r="T7698" s="19">
        <f>SUBTOTAL(9,T7696:T7697)</f>
        <v>0</v>
      </c>
    </row>
    <row r="7699" spans="1:20" outlineLevel="2" x14ac:dyDescent="0.35">
      <c r="C7699" s="11" t="s">
        <v>10746</v>
      </c>
      <c r="O7699" s="18"/>
      <c r="Q7699" s="19">
        <f>SUBTOTAL(9,Q7696:Q7697)</f>
        <v>4610.08</v>
      </c>
      <c r="R7699" s="19">
        <f>SUBTOTAL(9,R7696:R7697)</f>
        <v>0</v>
      </c>
      <c r="S7699" s="19">
        <f>SUBTOTAL(9,S7696:S7697)</f>
        <v>4610.08</v>
      </c>
      <c r="T7699" s="19">
        <f>SUBTOTAL(9,T7696:T7697)</f>
        <v>0</v>
      </c>
    </row>
    <row r="7700" spans="1:20" outlineLevel="4" x14ac:dyDescent="0.35">
      <c r="A7700" s="9" t="s">
        <v>1129</v>
      </c>
      <c r="B7700" s="9" t="s">
        <v>1130</v>
      </c>
      <c r="C7700" s="12" t="s">
        <v>8745</v>
      </c>
      <c r="D7700" s="5" t="s">
        <v>8746</v>
      </c>
      <c r="E7700" s="9" t="s">
        <v>8746</v>
      </c>
      <c r="F7700" s="5" t="s">
        <v>4</v>
      </c>
      <c r="G7700" s="5" t="s">
        <v>1133</v>
      </c>
      <c r="H7700" s="5" t="s">
        <v>1135</v>
      </c>
      <c r="I7700" s="4" t="s">
        <v>1136</v>
      </c>
      <c r="J7700" s="5" t="s">
        <v>4</v>
      </c>
      <c r="K7700" s="5" t="s">
        <v>4</v>
      </c>
      <c r="L7700" s="5" t="s">
        <v>4</v>
      </c>
      <c r="M7700" s="5" t="s">
        <v>5</v>
      </c>
      <c r="N7700" s="5" t="s">
        <v>8747</v>
      </c>
      <c r="O7700" s="18">
        <v>44467</v>
      </c>
      <c r="P7700" s="5" t="s">
        <v>7</v>
      </c>
      <c r="Q7700" s="19">
        <v>25002.42</v>
      </c>
      <c r="R7700" s="19">
        <v>0</v>
      </c>
      <c r="S7700" s="19">
        <v>25002.42</v>
      </c>
      <c r="T7700" s="19">
        <v>0</v>
      </c>
    </row>
    <row r="7701" spans="1:20" outlineLevel="4" x14ac:dyDescent="0.35">
      <c r="A7701" s="9" t="s">
        <v>1129</v>
      </c>
      <c r="B7701" s="9" t="s">
        <v>1130</v>
      </c>
      <c r="C7701" s="12" t="s">
        <v>8745</v>
      </c>
      <c r="D7701" s="5" t="s">
        <v>8746</v>
      </c>
      <c r="E7701" s="9" t="s">
        <v>8746</v>
      </c>
      <c r="F7701" s="5" t="s">
        <v>4</v>
      </c>
      <c r="G7701" s="5" t="s">
        <v>1133</v>
      </c>
      <c r="H7701" s="5" t="s">
        <v>1135</v>
      </c>
      <c r="I7701" s="4" t="s">
        <v>1136</v>
      </c>
      <c r="J7701" s="5" t="s">
        <v>4</v>
      </c>
      <c r="K7701" s="5" t="s">
        <v>4</v>
      </c>
      <c r="L7701" s="5" t="s">
        <v>4</v>
      </c>
      <c r="M7701" s="5" t="s">
        <v>5</v>
      </c>
      <c r="N7701" s="5" t="s">
        <v>8748</v>
      </c>
      <c r="O7701" s="18">
        <v>44558</v>
      </c>
      <c r="P7701" s="5" t="s">
        <v>7</v>
      </c>
      <c r="Q7701" s="19">
        <v>33784.51</v>
      </c>
      <c r="R7701" s="19">
        <v>0</v>
      </c>
      <c r="S7701" s="19">
        <v>33784.51</v>
      </c>
      <c r="T7701" s="19">
        <v>0</v>
      </c>
    </row>
    <row r="7702" spans="1:20" outlineLevel="3" x14ac:dyDescent="0.35">
      <c r="H7702" s="1" t="s">
        <v>11125</v>
      </c>
      <c r="O7702" s="18"/>
      <c r="Q7702" s="19">
        <f>SUBTOTAL(9,Q7700:Q7701)</f>
        <v>58786.93</v>
      </c>
      <c r="R7702" s="19">
        <f>SUBTOTAL(9,R7700:R7701)</f>
        <v>0</v>
      </c>
      <c r="S7702" s="19">
        <f>SUBTOTAL(9,S7700:S7701)</f>
        <v>58786.93</v>
      </c>
      <c r="T7702" s="19">
        <f>SUBTOTAL(9,T7700:T7701)</f>
        <v>0</v>
      </c>
    </row>
    <row r="7703" spans="1:20" outlineLevel="2" x14ac:dyDescent="0.35">
      <c r="C7703" s="11" t="s">
        <v>10747</v>
      </c>
      <c r="O7703" s="18"/>
      <c r="Q7703" s="19">
        <f>SUBTOTAL(9,Q7700:Q7701)</f>
        <v>58786.93</v>
      </c>
      <c r="R7703" s="19">
        <f>SUBTOTAL(9,R7700:R7701)</f>
        <v>0</v>
      </c>
      <c r="S7703" s="19">
        <f>SUBTOTAL(9,S7700:S7701)</f>
        <v>58786.93</v>
      </c>
      <c r="T7703" s="19">
        <f>SUBTOTAL(9,T7700:T7701)</f>
        <v>0</v>
      </c>
    </row>
    <row r="7704" spans="1:20" outlineLevel="4" x14ac:dyDescent="0.35">
      <c r="A7704" s="9" t="s">
        <v>1129</v>
      </c>
      <c r="B7704" s="9" t="s">
        <v>1130</v>
      </c>
      <c r="C7704" s="12" t="s">
        <v>8749</v>
      </c>
      <c r="D7704" s="5" t="s">
        <v>8750</v>
      </c>
      <c r="E7704" s="9" t="s">
        <v>8750</v>
      </c>
      <c r="F7704" s="5" t="s">
        <v>4</v>
      </c>
      <c r="G7704" s="5" t="s">
        <v>1133</v>
      </c>
      <c r="H7704" s="5" t="s">
        <v>1135</v>
      </c>
      <c r="I7704" s="4" t="s">
        <v>1136</v>
      </c>
      <c r="J7704" s="5" t="s">
        <v>4</v>
      </c>
      <c r="K7704" s="5" t="s">
        <v>4</v>
      </c>
      <c r="L7704" s="5" t="s">
        <v>4</v>
      </c>
      <c r="M7704" s="5" t="s">
        <v>5</v>
      </c>
      <c r="N7704" s="5" t="s">
        <v>8751</v>
      </c>
      <c r="O7704" s="18">
        <v>44467</v>
      </c>
      <c r="P7704" s="5" t="s">
        <v>7</v>
      </c>
      <c r="Q7704" s="19">
        <v>54178.1</v>
      </c>
      <c r="R7704" s="19">
        <v>0</v>
      </c>
      <c r="S7704" s="19">
        <v>54178.1</v>
      </c>
      <c r="T7704" s="19">
        <v>0</v>
      </c>
    </row>
    <row r="7705" spans="1:20" outlineLevel="4" x14ac:dyDescent="0.35">
      <c r="A7705" s="9" t="s">
        <v>1129</v>
      </c>
      <c r="B7705" s="9" t="s">
        <v>1130</v>
      </c>
      <c r="C7705" s="12" t="s">
        <v>8749</v>
      </c>
      <c r="D7705" s="5" t="s">
        <v>8750</v>
      </c>
      <c r="E7705" s="9" t="s">
        <v>8750</v>
      </c>
      <c r="F7705" s="5" t="s">
        <v>4</v>
      </c>
      <c r="G7705" s="5" t="s">
        <v>1133</v>
      </c>
      <c r="H7705" s="5" t="s">
        <v>1135</v>
      </c>
      <c r="I7705" s="4" t="s">
        <v>1136</v>
      </c>
      <c r="J7705" s="5" t="s">
        <v>4</v>
      </c>
      <c r="K7705" s="5" t="s">
        <v>4</v>
      </c>
      <c r="L7705" s="5" t="s">
        <v>4</v>
      </c>
      <c r="M7705" s="5" t="s">
        <v>5</v>
      </c>
      <c r="N7705" s="5" t="s">
        <v>8752</v>
      </c>
      <c r="O7705" s="18">
        <v>44558</v>
      </c>
      <c r="P7705" s="5" t="s">
        <v>7</v>
      </c>
      <c r="Q7705" s="19">
        <v>74459.09</v>
      </c>
      <c r="R7705" s="19">
        <v>0</v>
      </c>
      <c r="S7705" s="19">
        <v>74459.09</v>
      </c>
      <c r="T7705" s="19">
        <v>0</v>
      </c>
    </row>
    <row r="7706" spans="1:20" outlineLevel="3" x14ac:dyDescent="0.35">
      <c r="H7706" s="1" t="s">
        <v>11125</v>
      </c>
      <c r="O7706" s="18"/>
      <c r="Q7706" s="19">
        <f>SUBTOTAL(9,Q7704:Q7705)</f>
        <v>128637.19</v>
      </c>
      <c r="R7706" s="19">
        <f>SUBTOTAL(9,R7704:R7705)</f>
        <v>0</v>
      </c>
      <c r="S7706" s="19">
        <f>SUBTOTAL(9,S7704:S7705)</f>
        <v>128637.19</v>
      </c>
      <c r="T7706" s="19">
        <f>SUBTOTAL(9,T7704:T7705)</f>
        <v>0</v>
      </c>
    </row>
    <row r="7707" spans="1:20" outlineLevel="2" x14ac:dyDescent="0.35">
      <c r="C7707" s="11" t="s">
        <v>10748</v>
      </c>
      <c r="O7707" s="18"/>
      <c r="Q7707" s="19">
        <f>SUBTOTAL(9,Q7704:Q7705)</f>
        <v>128637.19</v>
      </c>
      <c r="R7707" s="19">
        <f>SUBTOTAL(9,R7704:R7705)</f>
        <v>0</v>
      </c>
      <c r="S7707" s="19">
        <f>SUBTOTAL(9,S7704:S7705)</f>
        <v>128637.19</v>
      </c>
      <c r="T7707" s="19">
        <f>SUBTOTAL(9,T7704:T7705)</f>
        <v>0</v>
      </c>
    </row>
    <row r="7708" spans="1:20" outlineLevel="4" x14ac:dyDescent="0.35">
      <c r="A7708" s="9" t="s">
        <v>1129</v>
      </c>
      <c r="B7708" s="9" t="s">
        <v>1130</v>
      </c>
      <c r="C7708" s="12" t="s">
        <v>8753</v>
      </c>
      <c r="D7708" s="5" t="s">
        <v>8754</v>
      </c>
      <c r="E7708" s="9" t="s">
        <v>8754</v>
      </c>
      <c r="F7708" s="5" t="s">
        <v>4</v>
      </c>
      <c r="G7708" s="5" t="s">
        <v>1133</v>
      </c>
      <c r="H7708" s="5" t="s">
        <v>1135</v>
      </c>
      <c r="I7708" s="4" t="s">
        <v>1136</v>
      </c>
      <c r="J7708" s="5" t="s">
        <v>4</v>
      </c>
      <c r="K7708" s="5" t="s">
        <v>4</v>
      </c>
      <c r="L7708" s="5" t="s">
        <v>4</v>
      </c>
      <c r="M7708" s="5" t="s">
        <v>5</v>
      </c>
      <c r="N7708" s="5" t="s">
        <v>8755</v>
      </c>
      <c r="O7708" s="18">
        <v>44467</v>
      </c>
      <c r="P7708" s="5" t="s">
        <v>7</v>
      </c>
      <c r="Q7708" s="19">
        <v>976.98</v>
      </c>
      <c r="R7708" s="19">
        <v>0</v>
      </c>
      <c r="S7708" s="19">
        <v>976.98</v>
      </c>
      <c r="T7708" s="19">
        <v>0</v>
      </c>
    </row>
    <row r="7709" spans="1:20" outlineLevel="4" x14ac:dyDescent="0.35">
      <c r="A7709" s="9" t="s">
        <v>1129</v>
      </c>
      <c r="B7709" s="9" t="s">
        <v>1130</v>
      </c>
      <c r="C7709" s="12" t="s">
        <v>8753</v>
      </c>
      <c r="D7709" s="5" t="s">
        <v>8754</v>
      </c>
      <c r="E7709" s="9" t="s">
        <v>8754</v>
      </c>
      <c r="F7709" s="5" t="s">
        <v>4</v>
      </c>
      <c r="G7709" s="5" t="s">
        <v>1133</v>
      </c>
      <c r="H7709" s="5" t="s">
        <v>1135</v>
      </c>
      <c r="I7709" s="4" t="s">
        <v>1136</v>
      </c>
      <c r="J7709" s="5" t="s">
        <v>4</v>
      </c>
      <c r="K7709" s="5" t="s">
        <v>4</v>
      </c>
      <c r="L7709" s="5" t="s">
        <v>4</v>
      </c>
      <c r="M7709" s="5" t="s">
        <v>5</v>
      </c>
      <c r="N7709" s="5" t="s">
        <v>8756</v>
      </c>
      <c r="O7709" s="18">
        <v>44558</v>
      </c>
      <c r="P7709" s="5" t="s">
        <v>7</v>
      </c>
      <c r="Q7709" s="19">
        <v>1302.75</v>
      </c>
      <c r="R7709" s="19">
        <v>0</v>
      </c>
      <c r="S7709" s="19">
        <v>1302.75</v>
      </c>
      <c r="T7709" s="19">
        <v>0</v>
      </c>
    </row>
    <row r="7710" spans="1:20" outlineLevel="3" x14ac:dyDescent="0.35">
      <c r="H7710" s="1" t="s">
        <v>11125</v>
      </c>
      <c r="O7710" s="18"/>
      <c r="Q7710" s="19">
        <f>SUBTOTAL(9,Q7708:Q7709)</f>
        <v>2279.73</v>
      </c>
      <c r="R7710" s="19">
        <f>SUBTOTAL(9,R7708:R7709)</f>
        <v>0</v>
      </c>
      <c r="S7710" s="19">
        <f>SUBTOTAL(9,S7708:S7709)</f>
        <v>2279.73</v>
      </c>
      <c r="T7710" s="19">
        <f>SUBTOTAL(9,T7708:T7709)</f>
        <v>0</v>
      </c>
    </row>
    <row r="7711" spans="1:20" outlineLevel="2" x14ac:dyDescent="0.35">
      <c r="C7711" s="11" t="s">
        <v>10749</v>
      </c>
      <c r="O7711" s="18"/>
      <c r="Q7711" s="19">
        <f>SUBTOTAL(9,Q7708:Q7709)</f>
        <v>2279.73</v>
      </c>
      <c r="R7711" s="19">
        <f>SUBTOTAL(9,R7708:R7709)</f>
        <v>0</v>
      </c>
      <c r="S7711" s="19">
        <f>SUBTOTAL(9,S7708:S7709)</f>
        <v>2279.73</v>
      </c>
      <c r="T7711" s="19">
        <f>SUBTOTAL(9,T7708:T7709)</f>
        <v>0</v>
      </c>
    </row>
    <row r="7712" spans="1:20" outlineLevel="4" x14ac:dyDescent="0.35">
      <c r="A7712" s="9" t="s">
        <v>1129</v>
      </c>
      <c r="B7712" s="9" t="s">
        <v>1130</v>
      </c>
      <c r="C7712" s="12" t="s">
        <v>8757</v>
      </c>
      <c r="D7712" s="5" t="s">
        <v>8758</v>
      </c>
      <c r="E7712" s="9" t="s">
        <v>8758</v>
      </c>
      <c r="F7712" s="5" t="s">
        <v>4</v>
      </c>
      <c r="G7712" s="5" t="s">
        <v>1133</v>
      </c>
      <c r="H7712" s="5" t="s">
        <v>1135</v>
      </c>
      <c r="I7712" s="4" t="s">
        <v>1136</v>
      </c>
      <c r="J7712" s="5" t="s">
        <v>4</v>
      </c>
      <c r="K7712" s="5" t="s">
        <v>4</v>
      </c>
      <c r="L7712" s="5" t="s">
        <v>4</v>
      </c>
      <c r="M7712" s="5" t="s">
        <v>5</v>
      </c>
      <c r="N7712" s="5" t="s">
        <v>8759</v>
      </c>
      <c r="O7712" s="18">
        <v>44467</v>
      </c>
      <c r="P7712" s="5" t="s">
        <v>7</v>
      </c>
      <c r="Q7712" s="19">
        <v>7194.12</v>
      </c>
      <c r="R7712" s="19">
        <v>0</v>
      </c>
      <c r="S7712" s="19">
        <v>7194.12</v>
      </c>
      <c r="T7712" s="19">
        <v>0</v>
      </c>
    </row>
    <row r="7713" spans="1:20" outlineLevel="4" x14ac:dyDescent="0.35">
      <c r="A7713" s="9" t="s">
        <v>1129</v>
      </c>
      <c r="B7713" s="9" t="s">
        <v>1130</v>
      </c>
      <c r="C7713" s="12" t="s">
        <v>8757</v>
      </c>
      <c r="D7713" s="5" t="s">
        <v>8758</v>
      </c>
      <c r="E7713" s="9" t="s">
        <v>8758</v>
      </c>
      <c r="F7713" s="5" t="s">
        <v>4</v>
      </c>
      <c r="G7713" s="5" t="s">
        <v>1133</v>
      </c>
      <c r="H7713" s="5" t="s">
        <v>1135</v>
      </c>
      <c r="I7713" s="4" t="s">
        <v>1136</v>
      </c>
      <c r="J7713" s="5" t="s">
        <v>4</v>
      </c>
      <c r="K7713" s="5" t="s">
        <v>4</v>
      </c>
      <c r="L7713" s="5" t="s">
        <v>4</v>
      </c>
      <c r="M7713" s="5" t="s">
        <v>5</v>
      </c>
      <c r="N7713" s="5" t="s">
        <v>8760</v>
      </c>
      <c r="O7713" s="18">
        <v>44558</v>
      </c>
      <c r="P7713" s="5" t="s">
        <v>7</v>
      </c>
      <c r="Q7713" s="19">
        <v>10185.11</v>
      </c>
      <c r="R7713" s="19">
        <v>0</v>
      </c>
      <c r="S7713" s="19">
        <v>10185.11</v>
      </c>
      <c r="T7713" s="19">
        <v>0</v>
      </c>
    </row>
    <row r="7714" spans="1:20" outlineLevel="3" x14ac:dyDescent="0.35">
      <c r="H7714" s="1" t="s">
        <v>11125</v>
      </c>
      <c r="O7714" s="18"/>
      <c r="Q7714" s="19">
        <f>SUBTOTAL(9,Q7712:Q7713)</f>
        <v>17379.23</v>
      </c>
      <c r="R7714" s="19">
        <f>SUBTOTAL(9,R7712:R7713)</f>
        <v>0</v>
      </c>
      <c r="S7714" s="19">
        <f>SUBTOTAL(9,S7712:S7713)</f>
        <v>17379.23</v>
      </c>
      <c r="T7714" s="19">
        <f>SUBTOTAL(9,T7712:T7713)</f>
        <v>0</v>
      </c>
    </row>
    <row r="7715" spans="1:20" outlineLevel="2" x14ac:dyDescent="0.35">
      <c r="C7715" s="11" t="s">
        <v>10750</v>
      </c>
      <c r="O7715" s="18"/>
      <c r="Q7715" s="19">
        <f>SUBTOTAL(9,Q7712:Q7713)</f>
        <v>17379.23</v>
      </c>
      <c r="R7715" s="19">
        <f>SUBTOTAL(9,R7712:R7713)</f>
        <v>0</v>
      </c>
      <c r="S7715" s="19">
        <f>SUBTOTAL(9,S7712:S7713)</f>
        <v>17379.23</v>
      </c>
      <c r="T7715" s="19">
        <f>SUBTOTAL(9,T7712:T7713)</f>
        <v>0</v>
      </c>
    </row>
    <row r="7716" spans="1:20" outlineLevel="4" x14ac:dyDescent="0.35">
      <c r="A7716" s="9" t="s">
        <v>1129</v>
      </c>
      <c r="B7716" s="9" t="s">
        <v>1130</v>
      </c>
      <c r="C7716" s="12" t="s">
        <v>8761</v>
      </c>
      <c r="D7716" s="5" t="s">
        <v>8762</v>
      </c>
      <c r="E7716" s="9" t="s">
        <v>8762</v>
      </c>
      <c r="F7716" s="5" t="s">
        <v>4</v>
      </c>
      <c r="G7716" s="5" t="s">
        <v>1133</v>
      </c>
      <c r="H7716" s="5" t="s">
        <v>1135</v>
      </c>
      <c r="I7716" s="4" t="s">
        <v>1136</v>
      </c>
      <c r="J7716" s="5" t="s">
        <v>4</v>
      </c>
      <c r="K7716" s="5" t="s">
        <v>4</v>
      </c>
      <c r="L7716" s="5" t="s">
        <v>4</v>
      </c>
      <c r="M7716" s="5" t="s">
        <v>5</v>
      </c>
      <c r="N7716" s="5" t="s">
        <v>8763</v>
      </c>
      <c r="O7716" s="18">
        <v>44467</v>
      </c>
      <c r="P7716" s="5" t="s">
        <v>7</v>
      </c>
      <c r="Q7716" s="19">
        <v>43720.03</v>
      </c>
      <c r="R7716" s="19">
        <v>0</v>
      </c>
      <c r="S7716" s="19">
        <v>43720.03</v>
      </c>
      <c r="T7716" s="19">
        <v>0</v>
      </c>
    </row>
    <row r="7717" spans="1:20" outlineLevel="4" x14ac:dyDescent="0.35">
      <c r="A7717" s="9" t="s">
        <v>1129</v>
      </c>
      <c r="B7717" s="9" t="s">
        <v>1130</v>
      </c>
      <c r="C7717" s="12" t="s">
        <v>8761</v>
      </c>
      <c r="D7717" s="5" t="s">
        <v>8762</v>
      </c>
      <c r="E7717" s="9" t="s">
        <v>8762</v>
      </c>
      <c r="F7717" s="5" t="s">
        <v>4</v>
      </c>
      <c r="G7717" s="5" t="s">
        <v>1133</v>
      </c>
      <c r="H7717" s="5" t="s">
        <v>1135</v>
      </c>
      <c r="I7717" s="4" t="s">
        <v>1136</v>
      </c>
      <c r="J7717" s="5" t="s">
        <v>4</v>
      </c>
      <c r="K7717" s="5" t="s">
        <v>4</v>
      </c>
      <c r="L7717" s="5" t="s">
        <v>4</v>
      </c>
      <c r="M7717" s="5" t="s">
        <v>5</v>
      </c>
      <c r="N7717" s="5" t="s">
        <v>8764</v>
      </c>
      <c r="O7717" s="18">
        <v>44558</v>
      </c>
      <c r="P7717" s="5" t="s">
        <v>7</v>
      </c>
      <c r="Q7717" s="19">
        <v>59009.11</v>
      </c>
      <c r="R7717" s="19">
        <v>0</v>
      </c>
      <c r="S7717" s="19">
        <v>59009.11</v>
      </c>
      <c r="T7717" s="19">
        <v>0</v>
      </c>
    </row>
    <row r="7718" spans="1:20" outlineLevel="3" x14ac:dyDescent="0.35">
      <c r="H7718" s="1" t="s">
        <v>11125</v>
      </c>
      <c r="O7718" s="18"/>
      <c r="Q7718" s="19">
        <f>SUBTOTAL(9,Q7716:Q7717)</f>
        <v>102729.14</v>
      </c>
      <c r="R7718" s="19">
        <f>SUBTOTAL(9,R7716:R7717)</f>
        <v>0</v>
      </c>
      <c r="S7718" s="19">
        <f>SUBTOTAL(9,S7716:S7717)</f>
        <v>102729.14</v>
      </c>
      <c r="T7718" s="19">
        <f>SUBTOTAL(9,T7716:T7717)</f>
        <v>0</v>
      </c>
    </row>
    <row r="7719" spans="1:20" outlineLevel="2" x14ac:dyDescent="0.35">
      <c r="C7719" s="11" t="s">
        <v>10751</v>
      </c>
      <c r="O7719" s="18"/>
      <c r="Q7719" s="19">
        <f>SUBTOTAL(9,Q7716:Q7717)</f>
        <v>102729.14</v>
      </c>
      <c r="R7719" s="19">
        <f>SUBTOTAL(9,R7716:R7717)</f>
        <v>0</v>
      </c>
      <c r="S7719" s="19">
        <f>SUBTOTAL(9,S7716:S7717)</f>
        <v>102729.14</v>
      </c>
      <c r="T7719" s="19">
        <f>SUBTOTAL(9,T7716:T7717)</f>
        <v>0</v>
      </c>
    </row>
    <row r="7720" spans="1:20" outlineLevel="4" x14ac:dyDescent="0.35">
      <c r="A7720" s="9" t="s">
        <v>1129</v>
      </c>
      <c r="B7720" s="9" t="s">
        <v>1130</v>
      </c>
      <c r="C7720" s="12" t="s">
        <v>8765</v>
      </c>
      <c r="D7720" s="5" t="s">
        <v>8766</v>
      </c>
      <c r="E7720" s="9" t="s">
        <v>8766</v>
      </c>
      <c r="F7720" s="5" t="s">
        <v>4</v>
      </c>
      <c r="G7720" s="5" t="s">
        <v>1133</v>
      </c>
      <c r="H7720" s="5" t="s">
        <v>1135</v>
      </c>
      <c r="I7720" s="4" t="s">
        <v>1136</v>
      </c>
      <c r="J7720" s="5" t="s">
        <v>4</v>
      </c>
      <c r="K7720" s="5" t="s">
        <v>4</v>
      </c>
      <c r="L7720" s="5" t="s">
        <v>4</v>
      </c>
      <c r="M7720" s="5" t="s">
        <v>5</v>
      </c>
      <c r="N7720" s="5" t="s">
        <v>8767</v>
      </c>
      <c r="O7720" s="18">
        <v>44467</v>
      </c>
      <c r="P7720" s="5" t="s">
        <v>7</v>
      </c>
      <c r="Q7720" s="19">
        <v>4039.73</v>
      </c>
      <c r="R7720" s="19">
        <v>0</v>
      </c>
      <c r="S7720" s="19">
        <v>4039.73</v>
      </c>
      <c r="T7720" s="19">
        <v>0</v>
      </c>
    </row>
    <row r="7721" spans="1:20" outlineLevel="4" x14ac:dyDescent="0.35">
      <c r="A7721" s="9" t="s">
        <v>1129</v>
      </c>
      <c r="B7721" s="9" t="s">
        <v>1130</v>
      </c>
      <c r="C7721" s="12" t="s">
        <v>8765</v>
      </c>
      <c r="D7721" s="5" t="s">
        <v>8766</v>
      </c>
      <c r="E7721" s="9" t="s">
        <v>8766</v>
      </c>
      <c r="F7721" s="5" t="s">
        <v>4</v>
      </c>
      <c r="G7721" s="5" t="s">
        <v>1133</v>
      </c>
      <c r="H7721" s="5" t="s">
        <v>1135</v>
      </c>
      <c r="I7721" s="4" t="s">
        <v>1136</v>
      </c>
      <c r="J7721" s="5" t="s">
        <v>4</v>
      </c>
      <c r="K7721" s="5" t="s">
        <v>4</v>
      </c>
      <c r="L7721" s="5" t="s">
        <v>4</v>
      </c>
      <c r="M7721" s="5" t="s">
        <v>5</v>
      </c>
      <c r="N7721" s="5" t="s">
        <v>8768</v>
      </c>
      <c r="O7721" s="18">
        <v>44558</v>
      </c>
      <c r="P7721" s="5" t="s">
        <v>7</v>
      </c>
      <c r="Q7721" s="19">
        <v>5432.85</v>
      </c>
      <c r="R7721" s="19">
        <v>0</v>
      </c>
      <c r="S7721" s="19">
        <v>5432.85</v>
      </c>
      <c r="T7721" s="19">
        <v>0</v>
      </c>
    </row>
    <row r="7722" spans="1:20" outlineLevel="3" x14ac:dyDescent="0.35">
      <c r="H7722" s="1" t="s">
        <v>11125</v>
      </c>
      <c r="O7722" s="18"/>
      <c r="Q7722" s="19">
        <f>SUBTOTAL(9,Q7720:Q7721)</f>
        <v>9472.58</v>
      </c>
      <c r="R7722" s="19">
        <f>SUBTOTAL(9,R7720:R7721)</f>
        <v>0</v>
      </c>
      <c r="S7722" s="19">
        <f>SUBTOTAL(9,S7720:S7721)</f>
        <v>9472.58</v>
      </c>
      <c r="T7722" s="19">
        <f>SUBTOTAL(9,T7720:T7721)</f>
        <v>0</v>
      </c>
    </row>
    <row r="7723" spans="1:20" outlineLevel="2" x14ac:dyDescent="0.35">
      <c r="C7723" s="11" t="s">
        <v>10752</v>
      </c>
      <c r="O7723" s="18"/>
      <c r="Q7723" s="19">
        <f>SUBTOTAL(9,Q7720:Q7721)</f>
        <v>9472.58</v>
      </c>
      <c r="R7723" s="19">
        <f>SUBTOTAL(9,R7720:R7721)</f>
        <v>0</v>
      </c>
      <c r="S7723" s="19">
        <f>SUBTOTAL(9,S7720:S7721)</f>
        <v>9472.58</v>
      </c>
      <c r="T7723" s="19">
        <f>SUBTOTAL(9,T7720:T7721)</f>
        <v>0</v>
      </c>
    </row>
    <row r="7724" spans="1:20" outlineLevel="4" x14ac:dyDescent="0.35">
      <c r="A7724" s="9" t="s">
        <v>1129</v>
      </c>
      <c r="B7724" s="9" t="s">
        <v>1130</v>
      </c>
      <c r="C7724" s="12" t="s">
        <v>8769</v>
      </c>
      <c r="D7724" s="5" t="s">
        <v>8770</v>
      </c>
      <c r="E7724" s="9" t="s">
        <v>8770</v>
      </c>
      <c r="F7724" s="5" t="s">
        <v>4</v>
      </c>
      <c r="G7724" s="5" t="s">
        <v>1133</v>
      </c>
      <c r="H7724" s="5" t="s">
        <v>1135</v>
      </c>
      <c r="I7724" s="4" t="s">
        <v>1136</v>
      </c>
      <c r="J7724" s="5" t="s">
        <v>4</v>
      </c>
      <c r="K7724" s="5" t="s">
        <v>4</v>
      </c>
      <c r="L7724" s="5" t="s">
        <v>4</v>
      </c>
      <c r="M7724" s="5" t="s">
        <v>5</v>
      </c>
      <c r="N7724" s="5" t="s">
        <v>8771</v>
      </c>
      <c r="O7724" s="18">
        <v>44467</v>
      </c>
      <c r="P7724" s="5" t="s">
        <v>7</v>
      </c>
      <c r="Q7724" s="19">
        <v>15301.19</v>
      </c>
      <c r="R7724" s="19">
        <v>0</v>
      </c>
      <c r="S7724" s="19">
        <v>15301.19</v>
      </c>
      <c r="T7724" s="19">
        <v>0</v>
      </c>
    </row>
    <row r="7725" spans="1:20" outlineLevel="4" x14ac:dyDescent="0.35">
      <c r="A7725" s="9" t="s">
        <v>1129</v>
      </c>
      <c r="B7725" s="9" t="s">
        <v>1130</v>
      </c>
      <c r="C7725" s="12" t="s">
        <v>8769</v>
      </c>
      <c r="D7725" s="5" t="s">
        <v>8770</v>
      </c>
      <c r="E7725" s="9" t="s">
        <v>8770</v>
      </c>
      <c r="F7725" s="5" t="s">
        <v>4</v>
      </c>
      <c r="G7725" s="5" t="s">
        <v>1133</v>
      </c>
      <c r="H7725" s="5" t="s">
        <v>1135</v>
      </c>
      <c r="I7725" s="4" t="s">
        <v>1136</v>
      </c>
      <c r="J7725" s="5" t="s">
        <v>4</v>
      </c>
      <c r="K7725" s="5" t="s">
        <v>4</v>
      </c>
      <c r="L7725" s="5" t="s">
        <v>4</v>
      </c>
      <c r="M7725" s="5" t="s">
        <v>5</v>
      </c>
      <c r="N7725" s="5" t="s">
        <v>8772</v>
      </c>
      <c r="O7725" s="18">
        <v>44558</v>
      </c>
      <c r="P7725" s="5" t="s">
        <v>7</v>
      </c>
      <c r="Q7725" s="19">
        <v>20503.990000000002</v>
      </c>
      <c r="R7725" s="19">
        <v>0</v>
      </c>
      <c r="S7725" s="19">
        <v>20503.990000000002</v>
      </c>
      <c r="T7725" s="19">
        <v>0</v>
      </c>
    </row>
    <row r="7726" spans="1:20" outlineLevel="3" x14ac:dyDescent="0.35">
      <c r="H7726" s="1" t="s">
        <v>11125</v>
      </c>
      <c r="O7726" s="18"/>
      <c r="Q7726" s="19">
        <f>SUBTOTAL(9,Q7724:Q7725)</f>
        <v>35805.18</v>
      </c>
      <c r="R7726" s="19">
        <f>SUBTOTAL(9,R7724:R7725)</f>
        <v>0</v>
      </c>
      <c r="S7726" s="19">
        <f>SUBTOTAL(9,S7724:S7725)</f>
        <v>35805.18</v>
      </c>
      <c r="T7726" s="19">
        <f>SUBTOTAL(9,T7724:T7725)</f>
        <v>0</v>
      </c>
    </row>
    <row r="7727" spans="1:20" outlineLevel="2" x14ac:dyDescent="0.35">
      <c r="C7727" s="11" t="s">
        <v>10753</v>
      </c>
      <c r="O7727" s="18"/>
      <c r="Q7727" s="19">
        <f>SUBTOTAL(9,Q7724:Q7725)</f>
        <v>35805.18</v>
      </c>
      <c r="R7727" s="19">
        <f>SUBTOTAL(9,R7724:R7725)</f>
        <v>0</v>
      </c>
      <c r="S7727" s="19">
        <f>SUBTOTAL(9,S7724:S7725)</f>
        <v>35805.18</v>
      </c>
      <c r="T7727" s="19">
        <f>SUBTOTAL(9,T7724:T7725)</f>
        <v>0</v>
      </c>
    </row>
    <row r="7728" spans="1:20" outlineLevel="4" x14ac:dyDescent="0.35">
      <c r="A7728" s="9" t="s">
        <v>1129</v>
      </c>
      <c r="B7728" s="9" t="s">
        <v>1130</v>
      </c>
      <c r="C7728" s="12" t="s">
        <v>8773</v>
      </c>
      <c r="D7728" s="5" t="s">
        <v>8774</v>
      </c>
      <c r="E7728" s="9" t="s">
        <v>8774</v>
      </c>
      <c r="F7728" s="5" t="s">
        <v>4</v>
      </c>
      <c r="G7728" s="5" t="s">
        <v>1133</v>
      </c>
      <c r="H7728" s="5" t="s">
        <v>1135</v>
      </c>
      <c r="I7728" s="4" t="s">
        <v>1136</v>
      </c>
      <c r="J7728" s="5" t="s">
        <v>4</v>
      </c>
      <c r="K7728" s="5" t="s">
        <v>4</v>
      </c>
      <c r="L7728" s="5" t="s">
        <v>4</v>
      </c>
      <c r="M7728" s="5" t="s">
        <v>5</v>
      </c>
      <c r="N7728" s="5" t="s">
        <v>8775</v>
      </c>
      <c r="O7728" s="18">
        <v>44467</v>
      </c>
      <c r="P7728" s="5" t="s">
        <v>7</v>
      </c>
      <c r="Q7728" s="19">
        <v>13810.31</v>
      </c>
      <c r="R7728" s="19">
        <v>0</v>
      </c>
      <c r="S7728" s="19">
        <v>13810.31</v>
      </c>
      <c r="T7728" s="19">
        <v>0</v>
      </c>
    </row>
    <row r="7729" spans="1:20" outlineLevel="4" x14ac:dyDescent="0.35">
      <c r="A7729" s="9" t="s">
        <v>1129</v>
      </c>
      <c r="B7729" s="9" t="s">
        <v>1130</v>
      </c>
      <c r="C7729" s="12" t="s">
        <v>8773</v>
      </c>
      <c r="D7729" s="5" t="s">
        <v>8774</v>
      </c>
      <c r="E7729" s="9" t="s">
        <v>8774</v>
      </c>
      <c r="F7729" s="5" t="s">
        <v>4</v>
      </c>
      <c r="G7729" s="5" t="s">
        <v>1133</v>
      </c>
      <c r="H7729" s="5" t="s">
        <v>1135</v>
      </c>
      <c r="I7729" s="4" t="s">
        <v>1136</v>
      </c>
      <c r="J7729" s="5" t="s">
        <v>4</v>
      </c>
      <c r="K7729" s="5" t="s">
        <v>4</v>
      </c>
      <c r="L7729" s="5" t="s">
        <v>4</v>
      </c>
      <c r="M7729" s="5" t="s">
        <v>5</v>
      </c>
      <c r="N7729" s="5" t="s">
        <v>8776</v>
      </c>
      <c r="O7729" s="18">
        <v>44558</v>
      </c>
      <c r="P7729" s="5" t="s">
        <v>7</v>
      </c>
      <c r="Q7729" s="19">
        <v>18481.86</v>
      </c>
      <c r="R7729" s="19">
        <v>0</v>
      </c>
      <c r="S7729" s="19">
        <v>18481.86</v>
      </c>
      <c r="T7729" s="19">
        <v>0</v>
      </c>
    </row>
    <row r="7730" spans="1:20" outlineLevel="3" x14ac:dyDescent="0.35">
      <c r="H7730" s="1" t="s">
        <v>11125</v>
      </c>
      <c r="O7730" s="18"/>
      <c r="Q7730" s="19">
        <f>SUBTOTAL(9,Q7728:Q7729)</f>
        <v>32292.17</v>
      </c>
      <c r="R7730" s="19">
        <f>SUBTOTAL(9,R7728:R7729)</f>
        <v>0</v>
      </c>
      <c r="S7730" s="19">
        <f>SUBTOTAL(9,S7728:S7729)</f>
        <v>32292.17</v>
      </c>
      <c r="T7730" s="19">
        <f>SUBTOTAL(9,T7728:T7729)</f>
        <v>0</v>
      </c>
    </row>
    <row r="7731" spans="1:20" outlineLevel="2" x14ac:dyDescent="0.35">
      <c r="C7731" s="11" t="s">
        <v>10754</v>
      </c>
      <c r="O7731" s="18"/>
      <c r="Q7731" s="19">
        <f>SUBTOTAL(9,Q7728:Q7729)</f>
        <v>32292.17</v>
      </c>
      <c r="R7731" s="19">
        <f>SUBTOTAL(9,R7728:R7729)</f>
        <v>0</v>
      </c>
      <c r="S7731" s="19">
        <f>SUBTOTAL(9,S7728:S7729)</f>
        <v>32292.17</v>
      </c>
      <c r="T7731" s="19">
        <f>SUBTOTAL(9,T7728:T7729)</f>
        <v>0</v>
      </c>
    </row>
    <row r="7732" spans="1:20" outlineLevel="4" x14ac:dyDescent="0.35">
      <c r="A7732" s="9" t="s">
        <v>1129</v>
      </c>
      <c r="B7732" s="9" t="s">
        <v>1130</v>
      </c>
      <c r="C7732" s="12" t="s">
        <v>8777</v>
      </c>
      <c r="D7732" s="5" t="s">
        <v>8778</v>
      </c>
      <c r="E7732" s="9" t="s">
        <v>8778</v>
      </c>
      <c r="F7732" s="5" t="s">
        <v>4</v>
      </c>
      <c r="G7732" s="5" t="s">
        <v>1133</v>
      </c>
      <c r="H7732" s="5" t="s">
        <v>1135</v>
      </c>
      <c r="I7732" s="4" t="s">
        <v>1136</v>
      </c>
      <c r="J7732" s="5" t="s">
        <v>4</v>
      </c>
      <c r="K7732" s="5" t="s">
        <v>4</v>
      </c>
      <c r="L7732" s="5" t="s">
        <v>4</v>
      </c>
      <c r="M7732" s="5" t="s">
        <v>5</v>
      </c>
      <c r="N7732" s="5" t="s">
        <v>8779</v>
      </c>
      <c r="O7732" s="18">
        <v>44467</v>
      </c>
      <c r="P7732" s="5" t="s">
        <v>7</v>
      </c>
      <c r="Q7732" s="19">
        <v>11058.36</v>
      </c>
      <c r="R7732" s="19">
        <v>0</v>
      </c>
      <c r="S7732" s="19">
        <v>11058.36</v>
      </c>
      <c r="T7732" s="19">
        <v>0</v>
      </c>
    </row>
    <row r="7733" spans="1:20" outlineLevel="4" x14ac:dyDescent="0.35">
      <c r="A7733" s="9" t="s">
        <v>1129</v>
      </c>
      <c r="B7733" s="9" t="s">
        <v>1130</v>
      </c>
      <c r="C7733" s="12" t="s">
        <v>8777</v>
      </c>
      <c r="D7733" s="5" t="s">
        <v>8778</v>
      </c>
      <c r="E7733" s="9" t="s">
        <v>8778</v>
      </c>
      <c r="F7733" s="5" t="s">
        <v>4</v>
      </c>
      <c r="G7733" s="5" t="s">
        <v>1133</v>
      </c>
      <c r="H7733" s="5" t="s">
        <v>1135</v>
      </c>
      <c r="I7733" s="4" t="s">
        <v>1136</v>
      </c>
      <c r="J7733" s="5" t="s">
        <v>4</v>
      </c>
      <c r="K7733" s="5" t="s">
        <v>4</v>
      </c>
      <c r="L7733" s="5" t="s">
        <v>4</v>
      </c>
      <c r="M7733" s="5" t="s">
        <v>5</v>
      </c>
      <c r="N7733" s="5" t="s">
        <v>8780</v>
      </c>
      <c r="O7733" s="18">
        <v>44558</v>
      </c>
      <c r="P7733" s="5" t="s">
        <v>7</v>
      </c>
      <c r="Q7733" s="19">
        <v>14566.34</v>
      </c>
      <c r="R7733" s="19">
        <v>0</v>
      </c>
      <c r="S7733" s="19">
        <v>14566.34</v>
      </c>
      <c r="T7733" s="19">
        <v>0</v>
      </c>
    </row>
    <row r="7734" spans="1:20" outlineLevel="3" x14ac:dyDescent="0.35">
      <c r="H7734" s="1" t="s">
        <v>11125</v>
      </c>
      <c r="O7734" s="18"/>
      <c r="Q7734" s="19">
        <f>SUBTOTAL(9,Q7732:Q7733)</f>
        <v>25624.7</v>
      </c>
      <c r="R7734" s="19">
        <f>SUBTOTAL(9,R7732:R7733)</f>
        <v>0</v>
      </c>
      <c r="S7734" s="19">
        <f>SUBTOTAL(9,S7732:S7733)</f>
        <v>25624.7</v>
      </c>
      <c r="T7734" s="19">
        <f>SUBTOTAL(9,T7732:T7733)</f>
        <v>0</v>
      </c>
    </row>
    <row r="7735" spans="1:20" outlineLevel="2" x14ac:dyDescent="0.35">
      <c r="C7735" s="11" t="s">
        <v>10755</v>
      </c>
      <c r="O7735" s="18"/>
      <c r="Q7735" s="19">
        <f>SUBTOTAL(9,Q7732:Q7733)</f>
        <v>25624.7</v>
      </c>
      <c r="R7735" s="19">
        <f>SUBTOTAL(9,R7732:R7733)</f>
        <v>0</v>
      </c>
      <c r="S7735" s="19">
        <f>SUBTOTAL(9,S7732:S7733)</f>
        <v>25624.7</v>
      </c>
      <c r="T7735" s="19">
        <f>SUBTOTAL(9,T7732:T7733)</f>
        <v>0</v>
      </c>
    </row>
    <row r="7736" spans="1:20" outlineLevel="4" x14ac:dyDescent="0.35">
      <c r="A7736" s="9" t="s">
        <v>1129</v>
      </c>
      <c r="B7736" s="9" t="s">
        <v>1130</v>
      </c>
      <c r="C7736" s="12" t="s">
        <v>8781</v>
      </c>
      <c r="D7736" s="5" t="s">
        <v>8782</v>
      </c>
      <c r="E7736" s="9" t="s">
        <v>8782</v>
      </c>
      <c r="F7736" s="5" t="s">
        <v>4</v>
      </c>
      <c r="G7736" s="5" t="s">
        <v>1133</v>
      </c>
      <c r="H7736" s="5" t="s">
        <v>1135</v>
      </c>
      <c r="I7736" s="4" t="s">
        <v>1136</v>
      </c>
      <c r="J7736" s="5" t="s">
        <v>4</v>
      </c>
      <c r="K7736" s="5" t="s">
        <v>4</v>
      </c>
      <c r="L7736" s="5" t="s">
        <v>4</v>
      </c>
      <c r="M7736" s="5" t="s">
        <v>5</v>
      </c>
      <c r="N7736" s="5" t="s">
        <v>8783</v>
      </c>
      <c r="O7736" s="18">
        <v>44467</v>
      </c>
      <c r="P7736" s="5" t="s">
        <v>7</v>
      </c>
      <c r="Q7736" s="19">
        <v>29272.67</v>
      </c>
      <c r="R7736" s="19">
        <v>0</v>
      </c>
      <c r="S7736" s="19">
        <v>29272.67</v>
      </c>
      <c r="T7736" s="19">
        <v>0</v>
      </c>
    </row>
    <row r="7737" spans="1:20" outlineLevel="4" x14ac:dyDescent="0.35">
      <c r="A7737" s="9" t="s">
        <v>1129</v>
      </c>
      <c r="B7737" s="9" t="s">
        <v>1130</v>
      </c>
      <c r="C7737" s="12" t="s">
        <v>8781</v>
      </c>
      <c r="D7737" s="5" t="s">
        <v>8782</v>
      </c>
      <c r="E7737" s="9" t="s">
        <v>8782</v>
      </c>
      <c r="F7737" s="5" t="s">
        <v>4</v>
      </c>
      <c r="G7737" s="5" t="s">
        <v>1133</v>
      </c>
      <c r="H7737" s="5" t="s">
        <v>1135</v>
      </c>
      <c r="I7737" s="4" t="s">
        <v>1136</v>
      </c>
      <c r="J7737" s="5" t="s">
        <v>4</v>
      </c>
      <c r="K7737" s="5" t="s">
        <v>4</v>
      </c>
      <c r="L7737" s="5" t="s">
        <v>4</v>
      </c>
      <c r="M7737" s="5" t="s">
        <v>5</v>
      </c>
      <c r="N7737" s="5" t="s">
        <v>8784</v>
      </c>
      <c r="O7737" s="18">
        <v>44558</v>
      </c>
      <c r="P7737" s="5" t="s">
        <v>7</v>
      </c>
      <c r="Q7737" s="19">
        <v>39944.230000000003</v>
      </c>
      <c r="R7737" s="19">
        <v>0</v>
      </c>
      <c r="S7737" s="19">
        <v>39944.230000000003</v>
      </c>
      <c r="T7737" s="19">
        <v>0</v>
      </c>
    </row>
    <row r="7738" spans="1:20" outlineLevel="3" x14ac:dyDescent="0.35">
      <c r="H7738" s="1" t="s">
        <v>11125</v>
      </c>
      <c r="O7738" s="18"/>
      <c r="Q7738" s="19">
        <f>SUBTOTAL(9,Q7736:Q7737)</f>
        <v>69216.899999999994</v>
      </c>
      <c r="R7738" s="19">
        <f>SUBTOTAL(9,R7736:R7737)</f>
        <v>0</v>
      </c>
      <c r="S7738" s="19">
        <f>SUBTOTAL(9,S7736:S7737)</f>
        <v>69216.899999999994</v>
      </c>
      <c r="T7738" s="19">
        <f>SUBTOTAL(9,T7736:T7737)</f>
        <v>0</v>
      </c>
    </row>
    <row r="7739" spans="1:20" outlineLevel="2" x14ac:dyDescent="0.35">
      <c r="C7739" s="11" t="s">
        <v>10756</v>
      </c>
      <c r="O7739" s="18"/>
      <c r="Q7739" s="19">
        <f>SUBTOTAL(9,Q7736:Q7737)</f>
        <v>69216.899999999994</v>
      </c>
      <c r="R7739" s="19">
        <f>SUBTOTAL(9,R7736:R7737)</f>
        <v>0</v>
      </c>
      <c r="S7739" s="19">
        <f>SUBTOTAL(9,S7736:S7737)</f>
        <v>69216.899999999994</v>
      </c>
      <c r="T7739" s="19">
        <f>SUBTOTAL(9,T7736:T7737)</f>
        <v>0</v>
      </c>
    </row>
    <row r="7740" spans="1:20" outlineLevel="4" x14ac:dyDescent="0.35">
      <c r="A7740" s="9" t="s">
        <v>1129</v>
      </c>
      <c r="B7740" s="9" t="s">
        <v>1130</v>
      </c>
      <c r="C7740" s="12" t="s">
        <v>8785</v>
      </c>
      <c r="D7740" s="5" t="s">
        <v>8786</v>
      </c>
      <c r="E7740" s="9" t="s">
        <v>8786</v>
      </c>
      <c r="F7740" s="5" t="s">
        <v>4</v>
      </c>
      <c r="G7740" s="5" t="s">
        <v>1133</v>
      </c>
      <c r="H7740" s="5" t="s">
        <v>1135</v>
      </c>
      <c r="I7740" s="4" t="s">
        <v>1136</v>
      </c>
      <c r="J7740" s="5" t="s">
        <v>4</v>
      </c>
      <c r="K7740" s="5" t="s">
        <v>4</v>
      </c>
      <c r="L7740" s="5" t="s">
        <v>4</v>
      </c>
      <c r="M7740" s="5" t="s">
        <v>5</v>
      </c>
      <c r="N7740" s="5" t="s">
        <v>8787</v>
      </c>
      <c r="O7740" s="18">
        <v>44467</v>
      </c>
      <c r="P7740" s="5" t="s">
        <v>7</v>
      </c>
      <c r="Q7740" s="19">
        <v>39273.040000000001</v>
      </c>
      <c r="R7740" s="19">
        <v>0</v>
      </c>
      <c r="S7740" s="19">
        <v>39273.040000000001</v>
      </c>
      <c r="T7740" s="19">
        <v>0</v>
      </c>
    </row>
    <row r="7741" spans="1:20" outlineLevel="4" x14ac:dyDescent="0.35">
      <c r="A7741" s="9" t="s">
        <v>1129</v>
      </c>
      <c r="B7741" s="9" t="s">
        <v>1130</v>
      </c>
      <c r="C7741" s="12" t="s">
        <v>8785</v>
      </c>
      <c r="D7741" s="5" t="s">
        <v>8786</v>
      </c>
      <c r="E7741" s="9" t="s">
        <v>8786</v>
      </c>
      <c r="F7741" s="5" t="s">
        <v>4</v>
      </c>
      <c r="G7741" s="5" t="s">
        <v>1133</v>
      </c>
      <c r="H7741" s="5" t="s">
        <v>1135</v>
      </c>
      <c r="I7741" s="4" t="s">
        <v>1136</v>
      </c>
      <c r="J7741" s="5" t="s">
        <v>4</v>
      </c>
      <c r="K7741" s="5" t="s">
        <v>4</v>
      </c>
      <c r="L7741" s="5" t="s">
        <v>4</v>
      </c>
      <c r="M7741" s="5" t="s">
        <v>5</v>
      </c>
      <c r="N7741" s="5" t="s">
        <v>8788</v>
      </c>
      <c r="O7741" s="18">
        <v>44558</v>
      </c>
      <c r="P7741" s="5" t="s">
        <v>7</v>
      </c>
      <c r="Q7741" s="19">
        <v>53266.13</v>
      </c>
      <c r="R7741" s="19">
        <v>0</v>
      </c>
      <c r="S7741" s="19">
        <v>53266.13</v>
      </c>
      <c r="T7741" s="19">
        <v>0</v>
      </c>
    </row>
    <row r="7742" spans="1:20" outlineLevel="3" x14ac:dyDescent="0.35">
      <c r="H7742" s="1" t="s">
        <v>11125</v>
      </c>
      <c r="O7742" s="18"/>
      <c r="Q7742" s="19">
        <f>SUBTOTAL(9,Q7740:Q7741)</f>
        <v>92539.17</v>
      </c>
      <c r="R7742" s="19">
        <f>SUBTOTAL(9,R7740:R7741)</f>
        <v>0</v>
      </c>
      <c r="S7742" s="19">
        <f>SUBTOTAL(9,S7740:S7741)</f>
        <v>92539.17</v>
      </c>
      <c r="T7742" s="19">
        <f>SUBTOTAL(9,T7740:T7741)</f>
        <v>0</v>
      </c>
    </row>
    <row r="7743" spans="1:20" outlineLevel="2" x14ac:dyDescent="0.35">
      <c r="C7743" s="11" t="s">
        <v>10757</v>
      </c>
      <c r="O7743" s="18"/>
      <c r="Q7743" s="19">
        <f>SUBTOTAL(9,Q7740:Q7741)</f>
        <v>92539.17</v>
      </c>
      <c r="R7743" s="19">
        <f>SUBTOTAL(9,R7740:R7741)</f>
        <v>0</v>
      </c>
      <c r="S7743" s="19">
        <f>SUBTOTAL(9,S7740:S7741)</f>
        <v>92539.17</v>
      </c>
      <c r="T7743" s="19">
        <f>SUBTOTAL(9,T7740:T7741)</f>
        <v>0</v>
      </c>
    </row>
    <row r="7744" spans="1:20" outlineLevel="4" x14ac:dyDescent="0.35">
      <c r="A7744" s="9" t="s">
        <v>1129</v>
      </c>
      <c r="B7744" s="9" t="s">
        <v>1130</v>
      </c>
      <c r="C7744" s="12" t="s">
        <v>8789</v>
      </c>
      <c r="D7744" s="5" t="s">
        <v>8790</v>
      </c>
      <c r="E7744" s="9" t="s">
        <v>8790</v>
      </c>
      <c r="F7744" s="5" t="s">
        <v>4</v>
      </c>
      <c r="G7744" s="5" t="s">
        <v>1133</v>
      </c>
      <c r="H7744" s="5" t="s">
        <v>1135</v>
      </c>
      <c r="I7744" s="4" t="s">
        <v>1136</v>
      </c>
      <c r="J7744" s="5" t="s">
        <v>4</v>
      </c>
      <c r="K7744" s="5" t="s">
        <v>4</v>
      </c>
      <c r="L7744" s="5" t="s">
        <v>4</v>
      </c>
      <c r="M7744" s="5" t="s">
        <v>5</v>
      </c>
      <c r="N7744" s="5" t="s">
        <v>8791</v>
      </c>
      <c r="O7744" s="18">
        <v>44467</v>
      </c>
      <c r="P7744" s="5" t="s">
        <v>7</v>
      </c>
      <c r="Q7744" s="19">
        <v>16330.43</v>
      </c>
      <c r="R7744" s="19">
        <v>0</v>
      </c>
      <c r="S7744" s="19">
        <v>16330.43</v>
      </c>
      <c r="T7744" s="19">
        <v>0</v>
      </c>
    </row>
    <row r="7745" spans="1:20" outlineLevel="4" x14ac:dyDescent="0.35">
      <c r="A7745" s="9" t="s">
        <v>1129</v>
      </c>
      <c r="B7745" s="9" t="s">
        <v>1130</v>
      </c>
      <c r="C7745" s="12" t="s">
        <v>8789</v>
      </c>
      <c r="D7745" s="5" t="s">
        <v>8790</v>
      </c>
      <c r="E7745" s="9" t="s">
        <v>8790</v>
      </c>
      <c r="F7745" s="5" t="s">
        <v>4</v>
      </c>
      <c r="G7745" s="5" t="s">
        <v>1133</v>
      </c>
      <c r="H7745" s="5" t="s">
        <v>1135</v>
      </c>
      <c r="I7745" s="4" t="s">
        <v>1136</v>
      </c>
      <c r="J7745" s="5" t="s">
        <v>4</v>
      </c>
      <c r="K7745" s="5" t="s">
        <v>4</v>
      </c>
      <c r="L7745" s="5" t="s">
        <v>4</v>
      </c>
      <c r="M7745" s="5" t="s">
        <v>5</v>
      </c>
      <c r="N7745" s="5" t="s">
        <v>8792</v>
      </c>
      <c r="O7745" s="18">
        <v>44558</v>
      </c>
      <c r="P7745" s="5" t="s">
        <v>7</v>
      </c>
      <c r="Q7745" s="19">
        <v>22090.54</v>
      </c>
      <c r="R7745" s="19">
        <v>0</v>
      </c>
      <c r="S7745" s="19">
        <v>22090.54</v>
      </c>
      <c r="T7745" s="19">
        <v>0</v>
      </c>
    </row>
    <row r="7746" spans="1:20" outlineLevel="3" x14ac:dyDescent="0.35">
      <c r="H7746" s="1" t="s">
        <v>11125</v>
      </c>
      <c r="O7746" s="18"/>
      <c r="Q7746" s="19">
        <f>SUBTOTAL(9,Q7744:Q7745)</f>
        <v>38420.97</v>
      </c>
      <c r="R7746" s="19">
        <f>SUBTOTAL(9,R7744:R7745)</f>
        <v>0</v>
      </c>
      <c r="S7746" s="19">
        <f>SUBTOTAL(9,S7744:S7745)</f>
        <v>38420.97</v>
      </c>
      <c r="T7746" s="19">
        <f>SUBTOTAL(9,T7744:T7745)</f>
        <v>0</v>
      </c>
    </row>
    <row r="7747" spans="1:20" outlineLevel="2" x14ac:dyDescent="0.35">
      <c r="C7747" s="11" t="s">
        <v>10758</v>
      </c>
      <c r="O7747" s="18"/>
      <c r="Q7747" s="19">
        <f>SUBTOTAL(9,Q7744:Q7745)</f>
        <v>38420.97</v>
      </c>
      <c r="R7747" s="19">
        <f>SUBTOTAL(9,R7744:R7745)</f>
        <v>0</v>
      </c>
      <c r="S7747" s="19">
        <f>SUBTOTAL(9,S7744:S7745)</f>
        <v>38420.97</v>
      </c>
      <c r="T7747" s="19">
        <f>SUBTOTAL(9,T7744:T7745)</f>
        <v>0</v>
      </c>
    </row>
    <row r="7748" spans="1:20" outlineLevel="4" x14ac:dyDescent="0.35">
      <c r="A7748" s="9" t="s">
        <v>1129</v>
      </c>
      <c r="B7748" s="9" t="s">
        <v>1130</v>
      </c>
      <c r="C7748" s="12" t="s">
        <v>8793</v>
      </c>
      <c r="D7748" s="5" t="s">
        <v>8794</v>
      </c>
      <c r="E7748" s="9" t="s">
        <v>8794</v>
      </c>
      <c r="F7748" s="5" t="s">
        <v>4</v>
      </c>
      <c r="G7748" s="5" t="s">
        <v>1133</v>
      </c>
      <c r="H7748" s="5" t="s">
        <v>1135</v>
      </c>
      <c r="I7748" s="4" t="s">
        <v>1136</v>
      </c>
      <c r="J7748" s="5" t="s">
        <v>4</v>
      </c>
      <c r="K7748" s="5" t="s">
        <v>4</v>
      </c>
      <c r="L7748" s="5" t="s">
        <v>4</v>
      </c>
      <c r="M7748" s="5" t="s">
        <v>5</v>
      </c>
      <c r="N7748" s="5" t="s">
        <v>8795</v>
      </c>
      <c r="O7748" s="18">
        <v>44467</v>
      </c>
      <c r="P7748" s="5" t="s">
        <v>7</v>
      </c>
      <c r="Q7748" s="19">
        <v>7871.27</v>
      </c>
      <c r="R7748" s="19">
        <v>0</v>
      </c>
      <c r="S7748" s="19">
        <v>7871.27</v>
      </c>
      <c r="T7748" s="19">
        <v>0</v>
      </c>
    </row>
    <row r="7749" spans="1:20" outlineLevel="4" x14ac:dyDescent="0.35">
      <c r="A7749" s="9" t="s">
        <v>1129</v>
      </c>
      <c r="B7749" s="9" t="s">
        <v>1130</v>
      </c>
      <c r="C7749" s="12" t="s">
        <v>8793</v>
      </c>
      <c r="D7749" s="5" t="s">
        <v>8794</v>
      </c>
      <c r="E7749" s="9" t="s">
        <v>8794</v>
      </c>
      <c r="F7749" s="5" t="s">
        <v>4</v>
      </c>
      <c r="G7749" s="5" t="s">
        <v>1133</v>
      </c>
      <c r="H7749" s="5" t="s">
        <v>1135</v>
      </c>
      <c r="I7749" s="4" t="s">
        <v>1136</v>
      </c>
      <c r="J7749" s="5" t="s">
        <v>4</v>
      </c>
      <c r="K7749" s="5" t="s">
        <v>4</v>
      </c>
      <c r="L7749" s="5" t="s">
        <v>4</v>
      </c>
      <c r="M7749" s="5" t="s">
        <v>5</v>
      </c>
      <c r="N7749" s="5" t="s">
        <v>8796</v>
      </c>
      <c r="O7749" s="18">
        <v>44558</v>
      </c>
      <c r="P7749" s="5" t="s">
        <v>7</v>
      </c>
      <c r="Q7749" s="19">
        <v>10704.23</v>
      </c>
      <c r="R7749" s="19">
        <v>0</v>
      </c>
      <c r="S7749" s="19">
        <v>10704.23</v>
      </c>
      <c r="T7749" s="19">
        <v>0</v>
      </c>
    </row>
    <row r="7750" spans="1:20" outlineLevel="3" x14ac:dyDescent="0.35">
      <c r="H7750" s="1" t="s">
        <v>11125</v>
      </c>
      <c r="O7750" s="18"/>
      <c r="Q7750" s="19">
        <f>SUBTOTAL(9,Q7748:Q7749)</f>
        <v>18575.5</v>
      </c>
      <c r="R7750" s="19">
        <f>SUBTOTAL(9,R7748:R7749)</f>
        <v>0</v>
      </c>
      <c r="S7750" s="19">
        <f>SUBTOTAL(9,S7748:S7749)</f>
        <v>18575.5</v>
      </c>
      <c r="T7750" s="19">
        <f>SUBTOTAL(9,T7748:T7749)</f>
        <v>0</v>
      </c>
    </row>
    <row r="7751" spans="1:20" outlineLevel="2" x14ac:dyDescent="0.35">
      <c r="C7751" s="11" t="s">
        <v>10759</v>
      </c>
      <c r="O7751" s="18"/>
      <c r="Q7751" s="19">
        <f>SUBTOTAL(9,Q7748:Q7749)</f>
        <v>18575.5</v>
      </c>
      <c r="R7751" s="19">
        <f>SUBTOTAL(9,R7748:R7749)</f>
        <v>0</v>
      </c>
      <c r="S7751" s="19">
        <f>SUBTOTAL(9,S7748:S7749)</f>
        <v>18575.5</v>
      </c>
      <c r="T7751" s="19">
        <f>SUBTOTAL(9,T7748:T7749)</f>
        <v>0</v>
      </c>
    </row>
    <row r="7752" spans="1:20" outlineLevel="4" x14ac:dyDescent="0.35">
      <c r="A7752" s="9" t="s">
        <v>1129</v>
      </c>
      <c r="B7752" s="9" t="s">
        <v>1130</v>
      </c>
      <c r="C7752" s="12" t="s">
        <v>8797</v>
      </c>
      <c r="D7752" s="5" t="s">
        <v>8798</v>
      </c>
      <c r="E7752" s="9" t="s">
        <v>8798</v>
      </c>
      <c r="F7752" s="5" t="s">
        <v>4</v>
      </c>
      <c r="G7752" s="5" t="s">
        <v>1133</v>
      </c>
      <c r="H7752" s="5" t="s">
        <v>1135</v>
      </c>
      <c r="I7752" s="4" t="s">
        <v>1136</v>
      </c>
      <c r="J7752" s="5" t="s">
        <v>4</v>
      </c>
      <c r="K7752" s="5" t="s">
        <v>4</v>
      </c>
      <c r="L7752" s="5" t="s">
        <v>4</v>
      </c>
      <c r="M7752" s="5" t="s">
        <v>5</v>
      </c>
      <c r="N7752" s="5" t="s">
        <v>8799</v>
      </c>
      <c r="O7752" s="18">
        <v>44467</v>
      </c>
      <c r="P7752" s="5" t="s">
        <v>7</v>
      </c>
      <c r="Q7752" s="19">
        <v>24024.78</v>
      </c>
      <c r="R7752" s="19">
        <v>0</v>
      </c>
      <c r="S7752" s="19">
        <v>24024.78</v>
      </c>
      <c r="T7752" s="19">
        <v>0</v>
      </c>
    </row>
    <row r="7753" spans="1:20" outlineLevel="4" x14ac:dyDescent="0.35">
      <c r="A7753" s="9" t="s">
        <v>1129</v>
      </c>
      <c r="B7753" s="9" t="s">
        <v>1130</v>
      </c>
      <c r="C7753" s="12" t="s">
        <v>8797</v>
      </c>
      <c r="D7753" s="5" t="s">
        <v>8798</v>
      </c>
      <c r="E7753" s="9" t="s">
        <v>8798</v>
      </c>
      <c r="F7753" s="5" t="s">
        <v>4</v>
      </c>
      <c r="G7753" s="5" t="s">
        <v>1133</v>
      </c>
      <c r="H7753" s="5" t="s">
        <v>1135</v>
      </c>
      <c r="I7753" s="4" t="s">
        <v>1136</v>
      </c>
      <c r="J7753" s="5" t="s">
        <v>4</v>
      </c>
      <c r="K7753" s="5" t="s">
        <v>4</v>
      </c>
      <c r="L7753" s="5" t="s">
        <v>4</v>
      </c>
      <c r="M7753" s="5" t="s">
        <v>5</v>
      </c>
      <c r="N7753" s="5" t="s">
        <v>8800</v>
      </c>
      <c r="O7753" s="18">
        <v>44558</v>
      </c>
      <c r="P7753" s="5" t="s">
        <v>7</v>
      </c>
      <c r="Q7753" s="19">
        <v>31643.39</v>
      </c>
      <c r="R7753" s="19">
        <v>0</v>
      </c>
      <c r="S7753" s="19">
        <v>31643.39</v>
      </c>
      <c r="T7753" s="19">
        <v>0</v>
      </c>
    </row>
    <row r="7754" spans="1:20" outlineLevel="3" x14ac:dyDescent="0.35">
      <c r="H7754" s="1" t="s">
        <v>11125</v>
      </c>
      <c r="O7754" s="18"/>
      <c r="Q7754" s="19">
        <f>SUBTOTAL(9,Q7752:Q7753)</f>
        <v>55668.17</v>
      </c>
      <c r="R7754" s="19">
        <f>SUBTOTAL(9,R7752:R7753)</f>
        <v>0</v>
      </c>
      <c r="S7754" s="19">
        <f>SUBTOTAL(9,S7752:S7753)</f>
        <v>55668.17</v>
      </c>
      <c r="T7754" s="19">
        <f>SUBTOTAL(9,T7752:T7753)</f>
        <v>0</v>
      </c>
    </row>
    <row r="7755" spans="1:20" outlineLevel="2" x14ac:dyDescent="0.35">
      <c r="C7755" s="11" t="s">
        <v>10760</v>
      </c>
      <c r="O7755" s="18"/>
      <c r="Q7755" s="19">
        <f>SUBTOTAL(9,Q7752:Q7753)</f>
        <v>55668.17</v>
      </c>
      <c r="R7755" s="19">
        <f>SUBTOTAL(9,R7752:R7753)</f>
        <v>0</v>
      </c>
      <c r="S7755" s="19">
        <f>SUBTOTAL(9,S7752:S7753)</f>
        <v>55668.17</v>
      </c>
      <c r="T7755" s="19">
        <f>SUBTOTAL(9,T7752:T7753)</f>
        <v>0</v>
      </c>
    </row>
    <row r="7756" spans="1:20" outlineLevel="4" x14ac:dyDescent="0.35">
      <c r="A7756" s="9" t="s">
        <v>1129</v>
      </c>
      <c r="B7756" s="9" t="s">
        <v>1130</v>
      </c>
      <c r="C7756" s="12" t="s">
        <v>8801</v>
      </c>
      <c r="D7756" s="5" t="s">
        <v>8802</v>
      </c>
      <c r="E7756" s="9" t="s">
        <v>8802</v>
      </c>
      <c r="F7756" s="5" t="s">
        <v>4</v>
      </c>
      <c r="G7756" s="5" t="s">
        <v>1133</v>
      </c>
      <c r="H7756" s="5" t="s">
        <v>1135</v>
      </c>
      <c r="I7756" s="4" t="s">
        <v>1136</v>
      </c>
      <c r="J7756" s="5" t="s">
        <v>4</v>
      </c>
      <c r="K7756" s="5" t="s">
        <v>4</v>
      </c>
      <c r="L7756" s="5" t="s">
        <v>4</v>
      </c>
      <c r="M7756" s="5" t="s">
        <v>5</v>
      </c>
      <c r="N7756" s="5" t="s">
        <v>8803</v>
      </c>
      <c r="O7756" s="18">
        <v>44467</v>
      </c>
      <c r="P7756" s="5" t="s">
        <v>7</v>
      </c>
      <c r="Q7756" s="19">
        <v>29253.88</v>
      </c>
      <c r="R7756" s="19">
        <v>0</v>
      </c>
      <c r="S7756" s="19">
        <v>29253.88</v>
      </c>
      <c r="T7756" s="19">
        <v>0</v>
      </c>
    </row>
    <row r="7757" spans="1:20" outlineLevel="4" x14ac:dyDescent="0.35">
      <c r="A7757" s="9" t="s">
        <v>1129</v>
      </c>
      <c r="B7757" s="9" t="s">
        <v>1130</v>
      </c>
      <c r="C7757" s="12" t="s">
        <v>8801</v>
      </c>
      <c r="D7757" s="5" t="s">
        <v>8802</v>
      </c>
      <c r="E7757" s="9" t="s">
        <v>8802</v>
      </c>
      <c r="F7757" s="5" t="s">
        <v>4</v>
      </c>
      <c r="G7757" s="5" t="s">
        <v>1133</v>
      </c>
      <c r="H7757" s="5" t="s">
        <v>1135</v>
      </c>
      <c r="I7757" s="4" t="s">
        <v>1136</v>
      </c>
      <c r="J7757" s="5" t="s">
        <v>4</v>
      </c>
      <c r="K7757" s="5" t="s">
        <v>4</v>
      </c>
      <c r="L7757" s="5" t="s">
        <v>4</v>
      </c>
      <c r="M7757" s="5" t="s">
        <v>5</v>
      </c>
      <c r="N7757" s="5" t="s">
        <v>8804</v>
      </c>
      <c r="O7757" s="18">
        <v>44558</v>
      </c>
      <c r="P7757" s="5" t="s">
        <v>7</v>
      </c>
      <c r="Q7757" s="19">
        <v>39833.42</v>
      </c>
      <c r="R7757" s="19">
        <v>0</v>
      </c>
      <c r="S7757" s="19">
        <v>39833.42</v>
      </c>
      <c r="T7757" s="19">
        <v>0</v>
      </c>
    </row>
    <row r="7758" spans="1:20" outlineLevel="3" x14ac:dyDescent="0.35">
      <c r="H7758" s="1" t="s">
        <v>11125</v>
      </c>
      <c r="O7758" s="18"/>
      <c r="Q7758" s="19">
        <f>SUBTOTAL(9,Q7756:Q7757)</f>
        <v>69087.3</v>
      </c>
      <c r="R7758" s="19">
        <f>SUBTOTAL(9,R7756:R7757)</f>
        <v>0</v>
      </c>
      <c r="S7758" s="19">
        <f>SUBTOTAL(9,S7756:S7757)</f>
        <v>69087.3</v>
      </c>
      <c r="T7758" s="19">
        <f>SUBTOTAL(9,T7756:T7757)</f>
        <v>0</v>
      </c>
    </row>
    <row r="7759" spans="1:20" outlineLevel="2" x14ac:dyDescent="0.35">
      <c r="C7759" s="11" t="s">
        <v>10761</v>
      </c>
      <c r="O7759" s="18"/>
      <c r="Q7759" s="19">
        <f>SUBTOTAL(9,Q7756:Q7757)</f>
        <v>69087.3</v>
      </c>
      <c r="R7759" s="19">
        <f>SUBTOTAL(9,R7756:R7757)</f>
        <v>0</v>
      </c>
      <c r="S7759" s="19">
        <f>SUBTOTAL(9,S7756:S7757)</f>
        <v>69087.3</v>
      </c>
      <c r="T7759" s="19">
        <f>SUBTOTAL(9,T7756:T7757)</f>
        <v>0</v>
      </c>
    </row>
    <row r="7760" spans="1:20" outlineLevel="4" x14ac:dyDescent="0.35">
      <c r="A7760" s="9" t="s">
        <v>1129</v>
      </c>
      <c r="B7760" s="9" t="s">
        <v>1130</v>
      </c>
      <c r="C7760" s="12" t="s">
        <v>8805</v>
      </c>
      <c r="D7760" s="5" t="s">
        <v>8806</v>
      </c>
      <c r="E7760" s="9" t="s">
        <v>8806</v>
      </c>
      <c r="F7760" s="5" t="s">
        <v>4</v>
      </c>
      <c r="G7760" s="5" t="s">
        <v>1133</v>
      </c>
      <c r="H7760" s="5" t="s">
        <v>1135</v>
      </c>
      <c r="I7760" s="4" t="s">
        <v>1136</v>
      </c>
      <c r="J7760" s="5" t="s">
        <v>4</v>
      </c>
      <c r="K7760" s="5" t="s">
        <v>4</v>
      </c>
      <c r="L7760" s="5" t="s">
        <v>4</v>
      </c>
      <c r="M7760" s="5" t="s">
        <v>5</v>
      </c>
      <c r="N7760" s="5" t="s">
        <v>8807</v>
      </c>
      <c r="O7760" s="18">
        <v>44467</v>
      </c>
      <c r="P7760" s="5" t="s">
        <v>7</v>
      </c>
      <c r="Q7760" s="19">
        <v>114605.85</v>
      </c>
      <c r="R7760" s="19">
        <v>0</v>
      </c>
      <c r="S7760" s="19">
        <v>114605.85</v>
      </c>
      <c r="T7760" s="19">
        <v>0</v>
      </c>
    </row>
    <row r="7761" spans="1:20" outlineLevel="4" x14ac:dyDescent="0.35">
      <c r="A7761" s="9" t="s">
        <v>1129</v>
      </c>
      <c r="B7761" s="9" t="s">
        <v>1130</v>
      </c>
      <c r="C7761" s="12" t="s">
        <v>8805</v>
      </c>
      <c r="D7761" s="5" t="s">
        <v>8806</v>
      </c>
      <c r="E7761" s="9" t="s">
        <v>8806</v>
      </c>
      <c r="F7761" s="5" t="s">
        <v>4</v>
      </c>
      <c r="G7761" s="5" t="s">
        <v>1133</v>
      </c>
      <c r="H7761" s="5" t="s">
        <v>1135</v>
      </c>
      <c r="I7761" s="4" t="s">
        <v>1136</v>
      </c>
      <c r="J7761" s="5" t="s">
        <v>4</v>
      </c>
      <c r="K7761" s="5" t="s">
        <v>4</v>
      </c>
      <c r="L7761" s="5" t="s">
        <v>4</v>
      </c>
      <c r="M7761" s="5" t="s">
        <v>5</v>
      </c>
      <c r="N7761" s="5" t="s">
        <v>8808</v>
      </c>
      <c r="O7761" s="18">
        <v>44558</v>
      </c>
      <c r="P7761" s="5" t="s">
        <v>7</v>
      </c>
      <c r="Q7761" s="19">
        <v>157631.26999999999</v>
      </c>
      <c r="R7761" s="19">
        <v>0</v>
      </c>
      <c r="S7761" s="19">
        <v>157631.26999999999</v>
      </c>
      <c r="T7761" s="19">
        <v>0</v>
      </c>
    </row>
    <row r="7762" spans="1:20" outlineLevel="3" x14ac:dyDescent="0.35">
      <c r="H7762" s="1" t="s">
        <v>11125</v>
      </c>
      <c r="O7762" s="18"/>
      <c r="Q7762" s="19">
        <f>SUBTOTAL(9,Q7760:Q7761)</f>
        <v>272237.12</v>
      </c>
      <c r="R7762" s="19">
        <f>SUBTOTAL(9,R7760:R7761)</f>
        <v>0</v>
      </c>
      <c r="S7762" s="19">
        <f>SUBTOTAL(9,S7760:S7761)</f>
        <v>272237.12</v>
      </c>
      <c r="T7762" s="19">
        <f>SUBTOTAL(9,T7760:T7761)</f>
        <v>0</v>
      </c>
    </row>
    <row r="7763" spans="1:20" outlineLevel="2" x14ac:dyDescent="0.35">
      <c r="C7763" s="11" t="s">
        <v>10762</v>
      </c>
      <c r="O7763" s="18"/>
      <c r="Q7763" s="19">
        <f>SUBTOTAL(9,Q7760:Q7761)</f>
        <v>272237.12</v>
      </c>
      <c r="R7763" s="19">
        <f>SUBTOTAL(9,R7760:R7761)</f>
        <v>0</v>
      </c>
      <c r="S7763" s="19">
        <f>SUBTOTAL(9,S7760:S7761)</f>
        <v>272237.12</v>
      </c>
      <c r="T7763" s="19">
        <f>SUBTOTAL(9,T7760:T7761)</f>
        <v>0</v>
      </c>
    </row>
    <row r="7764" spans="1:20" outlineLevel="4" x14ac:dyDescent="0.35">
      <c r="A7764" s="9" t="s">
        <v>1129</v>
      </c>
      <c r="B7764" s="9" t="s">
        <v>1130</v>
      </c>
      <c r="C7764" s="12" t="s">
        <v>8809</v>
      </c>
      <c r="D7764" s="5" t="s">
        <v>8810</v>
      </c>
      <c r="E7764" s="9" t="s">
        <v>8810</v>
      </c>
      <c r="F7764" s="5" t="s">
        <v>4</v>
      </c>
      <c r="G7764" s="5" t="s">
        <v>1133</v>
      </c>
      <c r="H7764" s="5" t="s">
        <v>1135</v>
      </c>
      <c r="I7764" s="4" t="s">
        <v>1136</v>
      </c>
      <c r="J7764" s="5" t="s">
        <v>4</v>
      </c>
      <c r="K7764" s="5" t="s">
        <v>4</v>
      </c>
      <c r="L7764" s="5" t="s">
        <v>4</v>
      </c>
      <c r="M7764" s="5" t="s">
        <v>5</v>
      </c>
      <c r="N7764" s="5" t="s">
        <v>8811</v>
      </c>
      <c r="O7764" s="18">
        <v>44467</v>
      </c>
      <c r="P7764" s="5" t="s">
        <v>7</v>
      </c>
      <c r="Q7764" s="19">
        <v>8208.99</v>
      </c>
      <c r="R7764" s="19">
        <v>0</v>
      </c>
      <c r="S7764" s="19">
        <v>8208.99</v>
      </c>
      <c r="T7764" s="19">
        <v>0</v>
      </c>
    </row>
    <row r="7765" spans="1:20" outlineLevel="4" x14ac:dyDescent="0.35">
      <c r="A7765" s="9" t="s">
        <v>1129</v>
      </c>
      <c r="B7765" s="9" t="s">
        <v>1130</v>
      </c>
      <c r="C7765" s="12" t="s">
        <v>8809</v>
      </c>
      <c r="D7765" s="5" t="s">
        <v>8810</v>
      </c>
      <c r="E7765" s="9" t="s">
        <v>8810</v>
      </c>
      <c r="F7765" s="5" t="s">
        <v>4</v>
      </c>
      <c r="G7765" s="5" t="s">
        <v>1133</v>
      </c>
      <c r="H7765" s="5" t="s">
        <v>1135</v>
      </c>
      <c r="I7765" s="4" t="s">
        <v>1136</v>
      </c>
      <c r="J7765" s="5" t="s">
        <v>4</v>
      </c>
      <c r="K7765" s="5" t="s">
        <v>4</v>
      </c>
      <c r="L7765" s="5" t="s">
        <v>4</v>
      </c>
      <c r="M7765" s="5" t="s">
        <v>5</v>
      </c>
      <c r="N7765" s="5" t="s">
        <v>8812</v>
      </c>
      <c r="O7765" s="18">
        <v>44558</v>
      </c>
      <c r="P7765" s="5" t="s">
        <v>7</v>
      </c>
      <c r="Q7765" s="19">
        <v>10822.26</v>
      </c>
      <c r="R7765" s="19">
        <v>0</v>
      </c>
      <c r="S7765" s="19">
        <v>10822.26</v>
      </c>
      <c r="T7765" s="19">
        <v>0</v>
      </c>
    </row>
    <row r="7766" spans="1:20" outlineLevel="3" x14ac:dyDescent="0.35">
      <c r="H7766" s="1" t="s">
        <v>11125</v>
      </c>
      <c r="O7766" s="18"/>
      <c r="Q7766" s="19">
        <f>SUBTOTAL(9,Q7764:Q7765)</f>
        <v>19031.25</v>
      </c>
      <c r="R7766" s="19">
        <f>SUBTOTAL(9,R7764:R7765)</f>
        <v>0</v>
      </c>
      <c r="S7766" s="19">
        <f>SUBTOTAL(9,S7764:S7765)</f>
        <v>19031.25</v>
      </c>
      <c r="T7766" s="19">
        <f>SUBTOTAL(9,T7764:T7765)</f>
        <v>0</v>
      </c>
    </row>
    <row r="7767" spans="1:20" outlineLevel="2" x14ac:dyDescent="0.35">
      <c r="C7767" s="11" t="s">
        <v>10763</v>
      </c>
      <c r="O7767" s="18"/>
      <c r="Q7767" s="19">
        <f>SUBTOTAL(9,Q7764:Q7765)</f>
        <v>19031.25</v>
      </c>
      <c r="R7767" s="19">
        <f>SUBTOTAL(9,R7764:R7765)</f>
        <v>0</v>
      </c>
      <c r="S7767" s="19">
        <f>SUBTOTAL(9,S7764:S7765)</f>
        <v>19031.25</v>
      </c>
      <c r="T7767" s="19">
        <f>SUBTOTAL(9,T7764:T7765)</f>
        <v>0</v>
      </c>
    </row>
    <row r="7768" spans="1:20" outlineLevel="4" x14ac:dyDescent="0.35">
      <c r="A7768" s="9" t="s">
        <v>1129</v>
      </c>
      <c r="B7768" s="9" t="s">
        <v>1130</v>
      </c>
      <c r="C7768" s="12" t="s">
        <v>8813</v>
      </c>
      <c r="D7768" s="5" t="s">
        <v>8814</v>
      </c>
      <c r="E7768" s="9" t="s">
        <v>8814</v>
      </c>
      <c r="F7768" s="5" t="s">
        <v>4</v>
      </c>
      <c r="G7768" s="5" t="s">
        <v>1133</v>
      </c>
      <c r="H7768" s="5" t="s">
        <v>1135</v>
      </c>
      <c r="I7768" s="4" t="s">
        <v>1136</v>
      </c>
      <c r="J7768" s="5" t="s">
        <v>4</v>
      </c>
      <c r="K7768" s="5" t="s">
        <v>4</v>
      </c>
      <c r="L7768" s="5" t="s">
        <v>4</v>
      </c>
      <c r="M7768" s="5" t="s">
        <v>5</v>
      </c>
      <c r="N7768" s="5" t="s">
        <v>8815</v>
      </c>
      <c r="O7768" s="18">
        <v>44467</v>
      </c>
      <c r="P7768" s="5" t="s">
        <v>7</v>
      </c>
      <c r="Q7768" s="19">
        <v>8267.15</v>
      </c>
      <c r="R7768" s="19">
        <v>0</v>
      </c>
      <c r="S7768" s="19">
        <v>8267.15</v>
      </c>
      <c r="T7768" s="19">
        <v>0</v>
      </c>
    </row>
    <row r="7769" spans="1:20" outlineLevel="4" x14ac:dyDescent="0.35">
      <c r="A7769" s="9" t="s">
        <v>1129</v>
      </c>
      <c r="B7769" s="9" t="s">
        <v>1130</v>
      </c>
      <c r="C7769" s="12" t="s">
        <v>8813</v>
      </c>
      <c r="D7769" s="5" t="s">
        <v>8814</v>
      </c>
      <c r="E7769" s="9" t="s">
        <v>8814</v>
      </c>
      <c r="F7769" s="5" t="s">
        <v>4</v>
      </c>
      <c r="G7769" s="5" t="s">
        <v>1133</v>
      </c>
      <c r="H7769" s="5" t="s">
        <v>1135</v>
      </c>
      <c r="I7769" s="4" t="s">
        <v>1136</v>
      </c>
      <c r="J7769" s="5" t="s">
        <v>4</v>
      </c>
      <c r="K7769" s="5" t="s">
        <v>4</v>
      </c>
      <c r="L7769" s="5" t="s">
        <v>4</v>
      </c>
      <c r="M7769" s="5" t="s">
        <v>5</v>
      </c>
      <c r="N7769" s="5" t="s">
        <v>8816</v>
      </c>
      <c r="O7769" s="18">
        <v>44558</v>
      </c>
      <c r="P7769" s="5" t="s">
        <v>7</v>
      </c>
      <c r="Q7769" s="19">
        <v>10976.4</v>
      </c>
      <c r="R7769" s="19">
        <v>0</v>
      </c>
      <c r="S7769" s="19">
        <v>10976.4</v>
      </c>
      <c r="T7769" s="19">
        <v>0</v>
      </c>
    </row>
    <row r="7770" spans="1:20" outlineLevel="3" x14ac:dyDescent="0.35">
      <c r="H7770" s="1" t="s">
        <v>11125</v>
      </c>
      <c r="O7770" s="18"/>
      <c r="Q7770" s="19">
        <f>SUBTOTAL(9,Q7768:Q7769)</f>
        <v>19243.55</v>
      </c>
      <c r="R7770" s="19">
        <f>SUBTOTAL(9,R7768:R7769)</f>
        <v>0</v>
      </c>
      <c r="S7770" s="19">
        <f>SUBTOTAL(9,S7768:S7769)</f>
        <v>19243.55</v>
      </c>
      <c r="T7770" s="19">
        <f>SUBTOTAL(9,T7768:T7769)</f>
        <v>0</v>
      </c>
    </row>
    <row r="7771" spans="1:20" outlineLevel="2" x14ac:dyDescent="0.35">
      <c r="C7771" s="11" t="s">
        <v>10764</v>
      </c>
      <c r="O7771" s="18"/>
      <c r="Q7771" s="19">
        <f>SUBTOTAL(9,Q7768:Q7769)</f>
        <v>19243.55</v>
      </c>
      <c r="R7771" s="19">
        <f>SUBTOTAL(9,R7768:R7769)</f>
        <v>0</v>
      </c>
      <c r="S7771" s="19">
        <f>SUBTOTAL(9,S7768:S7769)</f>
        <v>19243.55</v>
      </c>
      <c r="T7771" s="19">
        <f>SUBTOTAL(9,T7768:T7769)</f>
        <v>0</v>
      </c>
    </row>
    <row r="7772" spans="1:20" outlineLevel="4" x14ac:dyDescent="0.35">
      <c r="A7772" s="9" t="s">
        <v>1129</v>
      </c>
      <c r="B7772" s="9" t="s">
        <v>1130</v>
      </c>
      <c r="C7772" s="12" t="s">
        <v>8817</v>
      </c>
      <c r="D7772" s="5" t="s">
        <v>8818</v>
      </c>
      <c r="E7772" s="9" t="s">
        <v>8818</v>
      </c>
      <c r="F7772" s="5" t="s">
        <v>4</v>
      </c>
      <c r="G7772" s="5" t="s">
        <v>1133</v>
      </c>
      <c r="H7772" s="5" t="s">
        <v>1135</v>
      </c>
      <c r="I7772" s="4" t="s">
        <v>1136</v>
      </c>
      <c r="J7772" s="5" t="s">
        <v>4</v>
      </c>
      <c r="K7772" s="5" t="s">
        <v>4</v>
      </c>
      <c r="L7772" s="5" t="s">
        <v>4</v>
      </c>
      <c r="M7772" s="5" t="s">
        <v>5</v>
      </c>
      <c r="N7772" s="5" t="s">
        <v>8819</v>
      </c>
      <c r="O7772" s="18">
        <v>44467</v>
      </c>
      <c r="P7772" s="5" t="s">
        <v>7</v>
      </c>
      <c r="Q7772" s="19">
        <v>22219.25</v>
      </c>
      <c r="R7772" s="19">
        <v>0</v>
      </c>
      <c r="S7772" s="19">
        <v>22219.25</v>
      </c>
      <c r="T7772" s="19">
        <v>0</v>
      </c>
    </row>
    <row r="7773" spans="1:20" outlineLevel="4" x14ac:dyDescent="0.35">
      <c r="A7773" s="9" t="s">
        <v>1129</v>
      </c>
      <c r="B7773" s="9" t="s">
        <v>1130</v>
      </c>
      <c r="C7773" s="12" t="s">
        <v>8817</v>
      </c>
      <c r="D7773" s="5" t="s">
        <v>8818</v>
      </c>
      <c r="E7773" s="9" t="s">
        <v>8818</v>
      </c>
      <c r="F7773" s="5" t="s">
        <v>4</v>
      </c>
      <c r="G7773" s="5" t="s">
        <v>1133</v>
      </c>
      <c r="H7773" s="5" t="s">
        <v>1135</v>
      </c>
      <c r="I7773" s="4" t="s">
        <v>1136</v>
      </c>
      <c r="J7773" s="5" t="s">
        <v>4</v>
      </c>
      <c r="K7773" s="5" t="s">
        <v>4</v>
      </c>
      <c r="L7773" s="5" t="s">
        <v>4</v>
      </c>
      <c r="M7773" s="5" t="s">
        <v>5</v>
      </c>
      <c r="N7773" s="5" t="s">
        <v>8820</v>
      </c>
      <c r="O7773" s="18">
        <v>44558</v>
      </c>
      <c r="P7773" s="5" t="s">
        <v>7</v>
      </c>
      <c r="Q7773" s="19">
        <v>29618.28</v>
      </c>
      <c r="R7773" s="19">
        <v>0</v>
      </c>
      <c r="S7773" s="19">
        <v>29618.28</v>
      </c>
      <c r="T7773" s="19">
        <v>0</v>
      </c>
    </row>
    <row r="7774" spans="1:20" outlineLevel="3" x14ac:dyDescent="0.35">
      <c r="H7774" s="1" t="s">
        <v>11125</v>
      </c>
      <c r="O7774" s="18"/>
      <c r="Q7774" s="19">
        <f>SUBTOTAL(9,Q7772:Q7773)</f>
        <v>51837.53</v>
      </c>
      <c r="R7774" s="19">
        <f>SUBTOTAL(9,R7772:R7773)</f>
        <v>0</v>
      </c>
      <c r="S7774" s="19">
        <f>SUBTOTAL(9,S7772:S7773)</f>
        <v>51837.53</v>
      </c>
      <c r="T7774" s="19">
        <f>SUBTOTAL(9,T7772:T7773)</f>
        <v>0</v>
      </c>
    </row>
    <row r="7775" spans="1:20" outlineLevel="2" x14ac:dyDescent="0.35">
      <c r="C7775" s="11" t="s">
        <v>10765</v>
      </c>
      <c r="O7775" s="18"/>
      <c r="Q7775" s="19">
        <f>SUBTOTAL(9,Q7772:Q7773)</f>
        <v>51837.53</v>
      </c>
      <c r="R7775" s="19">
        <f>SUBTOTAL(9,R7772:R7773)</f>
        <v>0</v>
      </c>
      <c r="S7775" s="19">
        <f>SUBTOTAL(9,S7772:S7773)</f>
        <v>51837.53</v>
      </c>
      <c r="T7775" s="19">
        <f>SUBTOTAL(9,T7772:T7773)</f>
        <v>0</v>
      </c>
    </row>
    <row r="7776" spans="1:20" outlineLevel="4" x14ac:dyDescent="0.35">
      <c r="A7776" s="9" t="s">
        <v>1129</v>
      </c>
      <c r="B7776" s="9" t="s">
        <v>1130</v>
      </c>
      <c r="C7776" s="12" t="s">
        <v>8821</v>
      </c>
      <c r="D7776" s="5" t="s">
        <v>8822</v>
      </c>
      <c r="E7776" s="9" t="s">
        <v>8822</v>
      </c>
      <c r="F7776" s="5" t="s">
        <v>4</v>
      </c>
      <c r="G7776" s="5" t="s">
        <v>1133</v>
      </c>
      <c r="H7776" s="5" t="s">
        <v>1135</v>
      </c>
      <c r="I7776" s="4" t="s">
        <v>1136</v>
      </c>
      <c r="J7776" s="5" t="s">
        <v>4</v>
      </c>
      <c r="K7776" s="5" t="s">
        <v>4</v>
      </c>
      <c r="L7776" s="5" t="s">
        <v>4</v>
      </c>
      <c r="M7776" s="5" t="s">
        <v>5</v>
      </c>
      <c r="N7776" s="5" t="s">
        <v>8823</v>
      </c>
      <c r="O7776" s="18">
        <v>44467</v>
      </c>
      <c r="P7776" s="5" t="s">
        <v>7</v>
      </c>
      <c r="Q7776" s="19">
        <v>19114.68</v>
      </c>
      <c r="R7776" s="19">
        <v>0</v>
      </c>
      <c r="S7776" s="19">
        <v>19114.68</v>
      </c>
      <c r="T7776" s="19">
        <v>0</v>
      </c>
    </row>
    <row r="7777" spans="1:20" outlineLevel="4" x14ac:dyDescent="0.35">
      <c r="A7777" s="9" t="s">
        <v>1129</v>
      </c>
      <c r="B7777" s="9" t="s">
        <v>1130</v>
      </c>
      <c r="C7777" s="12" t="s">
        <v>8821</v>
      </c>
      <c r="D7777" s="5" t="s">
        <v>8822</v>
      </c>
      <c r="E7777" s="9" t="s">
        <v>8822</v>
      </c>
      <c r="F7777" s="5" t="s">
        <v>4</v>
      </c>
      <c r="G7777" s="5" t="s">
        <v>1133</v>
      </c>
      <c r="H7777" s="5" t="s">
        <v>1135</v>
      </c>
      <c r="I7777" s="4" t="s">
        <v>1136</v>
      </c>
      <c r="J7777" s="5" t="s">
        <v>4</v>
      </c>
      <c r="K7777" s="5" t="s">
        <v>4</v>
      </c>
      <c r="L7777" s="5" t="s">
        <v>4</v>
      </c>
      <c r="M7777" s="5" t="s">
        <v>5</v>
      </c>
      <c r="N7777" s="5" t="s">
        <v>8824</v>
      </c>
      <c r="O7777" s="18">
        <v>44558</v>
      </c>
      <c r="P7777" s="5" t="s">
        <v>7</v>
      </c>
      <c r="Q7777" s="19">
        <v>25461.21</v>
      </c>
      <c r="R7777" s="19">
        <v>0</v>
      </c>
      <c r="S7777" s="19">
        <v>25461.21</v>
      </c>
      <c r="T7777" s="19">
        <v>0</v>
      </c>
    </row>
    <row r="7778" spans="1:20" outlineLevel="3" x14ac:dyDescent="0.35">
      <c r="H7778" s="1" t="s">
        <v>11125</v>
      </c>
      <c r="O7778" s="18"/>
      <c r="Q7778" s="19">
        <f>SUBTOTAL(9,Q7776:Q7777)</f>
        <v>44575.89</v>
      </c>
      <c r="R7778" s="19">
        <f>SUBTOTAL(9,R7776:R7777)</f>
        <v>0</v>
      </c>
      <c r="S7778" s="19">
        <f>SUBTOTAL(9,S7776:S7777)</f>
        <v>44575.89</v>
      </c>
      <c r="T7778" s="19">
        <f>SUBTOTAL(9,T7776:T7777)</f>
        <v>0</v>
      </c>
    </row>
    <row r="7779" spans="1:20" outlineLevel="2" x14ac:dyDescent="0.35">
      <c r="C7779" s="11" t="s">
        <v>10766</v>
      </c>
      <c r="O7779" s="18"/>
      <c r="Q7779" s="19">
        <f>SUBTOTAL(9,Q7776:Q7777)</f>
        <v>44575.89</v>
      </c>
      <c r="R7779" s="19">
        <f>SUBTOTAL(9,R7776:R7777)</f>
        <v>0</v>
      </c>
      <c r="S7779" s="19">
        <f>SUBTOTAL(9,S7776:S7777)</f>
        <v>44575.89</v>
      </c>
      <c r="T7779" s="19">
        <f>SUBTOTAL(9,T7776:T7777)</f>
        <v>0</v>
      </c>
    </row>
    <row r="7780" spans="1:20" outlineLevel="4" x14ac:dyDescent="0.35">
      <c r="A7780" s="9" t="s">
        <v>1129</v>
      </c>
      <c r="B7780" s="9" t="s">
        <v>1130</v>
      </c>
      <c r="C7780" s="12" t="s">
        <v>8825</v>
      </c>
      <c r="D7780" s="5" t="s">
        <v>8826</v>
      </c>
      <c r="E7780" s="9" t="s">
        <v>8826</v>
      </c>
      <c r="F7780" s="5" t="s">
        <v>4</v>
      </c>
      <c r="G7780" s="5" t="s">
        <v>1133</v>
      </c>
      <c r="H7780" s="5" t="s">
        <v>1135</v>
      </c>
      <c r="I7780" s="4" t="s">
        <v>1136</v>
      </c>
      <c r="J7780" s="5" t="s">
        <v>4</v>
      </c>
      <c r="K7780" s="5" t="s">
        <v>4</v>
      </c>
      <c r="L7780" s="5" t="s">
        <v>4</v>
      </c>
      <c r="M7780" s="5" t="s">
        <v>5</v>
      </c>
      <c r="N7780" s="5" t="s">
        <v>8827</v>
      </c>
      <c r="O7780" s="18">
        <v>44467</v>
      </c>
      <c r="P7780" s="5" t="s">
        <v>7</v>
      </c>
      <c r="Q7780" s="19">
        <v>7314.89</v>
      </c>
      <c r="R7780" s="19">
        <v>0</v>
      </c>
      <c r="S7780" s="19">
        <v>7314.89</v>
      </c>
      <c r="T7780" s="19">
        <v>0</v>
      </c>
    </row>
    <row r="7781" spans="1:20" outlineLevel="4" x14ac:dyDescent="0.35">
      <c r="A7781" s="9" t="s">
        <v>1129</v>
      </c>
      <c r="B7781" s="9" t="s">
        <v>1130</v>
      </c>
      <c r="C7781" s="12" t="s">
        <v>8825</v>
      </c>
      <c r="D7781" s="5" t="s">
        <v>8826</v>
      </c>
      <c r="E7781" s="9" t="s">
        <v>8826</v>
      </c>
      <c r="F7781" s="5" t="s">
        <v>4</v>
      </c>
      <c r="G7781" s="5" t="s">
        <v>1133</v>
      </c>
      <c r="H7781" s="5" t="s">
        <v>1135</v>
      </c>
      <c r="I7781" s="4" t="s">
        <v>1136</v>
      </c>
      <c r="J7781" s="5" t="s">
        <v>4</v>
      </c>
      <c r="K7781" s="5" t="s">
        <v>4</v>
      </c>
      <c r="L7781" s="5" t="s">
        <v>4</v>
      </c>
      <c r="M7781" s="5" t="s">
        <v>5</v>
      </c>
      <c r="N7781" s="5" t="s">
        <v>8828</v>
      </c>
      <c r="O7781" s="18">
        <v>44558</v>
      </c>
      <c r="P7781" s="5" t="s">
        <v>7</v>
      </c>
      <c r="Q7781" s="19">
        <v>10215.959999999999</v>
      </c>
      <c r="R7781" s="19">
        <v>0</v>
      </c>
      <c r="S7781" s="19">
        <v>10215.959999999999</v>
      </c>
      <c r="T7781" s="19">
        <v>0</v>
      </c>
    </row>
    <row r="7782" spans="1:20" outlineLevel="3" x14ac:dyDescent="0.35">
      <c r="H7782" s="1" t="s">
        <v>11125</v>
      </c>
      <c r="O7782" s="18"/>
      <c r="Q7782" s="19">
        <f>SUBTOTAL(9,Q7780:Q7781)</f>
        <v>17530.849999999999</v>
      </c>
      <c r="R7782" s="19">
        <f>SUBTOTAL(9,R7780:R7781)</f>
        <v>0</v>
      </c>
      <c r="S7782" s="19">
        <f>SUBTOTAL(9,S7780:S7781)</f>
        <v>17530.849999999999</v>
      </c>
      <c r="T7782" s="19">
        <f>SUBTOTAL(9,T7780:T7781)</f>
        <v>0</v>
      </c>
    </row>
    <row r="7783" spans="1:20" outlineLevel="2" x14ac:dyDescent="0.35">
      <c r="C7783" s="11" t="s">
        <v>10767</v>
      </c>
      <c r="O7783" s="18"/>
      <c r="Q7783" s="19">
        <f>SUBTOTAL(9,Q7780:Q7781)</f>
        <v>17530.849999999999</v>
      </c>
      <c r="R7783" s="19">
        <f>SUBTOTAL(9,R7780:R7781)</f>
        <v>0</v>
      </c>
      <c r="S7783" s="19">
        <f>SUBTOTAL(9,S7780:S7781)</f>
        <v>17530.849999999999</v>
      </c>
      <c r="T7783" s="19">
        <f>SUBTOTAL(9,T7780:T7781)</f>
        <v>0</v>
      </c>
    </row>
    <row r="7784" spans="1:20" outlineLevel="4" x14ac:dyDescent="0.35">
      <c r="A7784" s="9" t="s">
        <v>1129</v>
      </c>
      <c r="B7784" s="9" t="s">
        <v>1130</v>
      </c>
      <c r="C7784" s="12" t="s">
        <v>8829</v>
      </c>
      <c r="D7784" s="5" t="s">
        <v>8830</v>
      </c>
      <c r="E7784" s="9" t="s">
        <v>8830</v>
      </c>
      <c r="F7784" s="5" t="s">
        <v>4</v>
      </c>
      <c r="G7784" s="5" t="s">
        <v>1133</v>
      </c>
      <c r="H7784" s="5" t="s">
        <v>1135</v>
      </c>
      <c r="I7784" s="4" t="s">
        <v>1136</v>
      </c>
      <c r="J7784" s="5" t="s">
        <v>4</v>
      </c>
      <c r="K7784" s="5" t="s">
        <v>4</v>
      </c>
      <c r="L7784" s="5" t="s">
        <v>4</v>
      </c>
      <c r="M7784" s="5" t="s">
        <v>5</v>
      </c>
      <c r="N7784" s="5" t="s">
        <v>8831</v>
      </c>
      <c r="O7784" s="18">
        <v>44467</v>
      </c>
      <c r="P7784" s="5" t="s">
        <v>7</v>
      </c>
      <c r="Q7784" s="19">
        <v>17665.689999999999</v>
      </c>
      <c r="R7784" s="19">
        <v>0</v>
      </c>
      <c r="S7784" s="19">
        <v>17665.689999999999</v>
      </c>
      <c r="T7784" s="19">
        <v>0</v>
      </c>
    </row>
    <row r="7785" spans="1:20" outlineLevel="4" x14ac:dyDescent="0.35">
      <c r="A7785" s="9" t="s">
        <v>1129</v>
      </c>
      <c r="B7785" s="9" t="s">
        <v>1130</v>
      </c>
      <c r="C7785" s="12" t="s">
        <v>8829</v>
      </c>
      <c r="D7785" s="5" t="s">
        <v>8830</v>
      </c>
      <c r="E7785" s="9" t="s">
        <v>8830</v>
      </c>
      <c r="F7785" s="5" t="s">
        <v>4</v>
      </c>
      <c r="G7785" s="5" t="s">
        <v>1133</v>
      </c>
      <c r="H7785" s="5" t="s">
        <v>1135</v>
      </c>
      <c r="I7785" s="4" t="s">
        <v>1136</v>
      </c>
      <c r="J7785" s="5" t="s">
        <v>4</v>
      </c>
      <c r="K7785" s="5" t="s">
        <v>4</v>
      </c>
      <c r="L7785" s="5" t="s">
        <v>4</v>
      </c>
      <c r="M7785" s="5" t="s">
        <v>5</v>
      </c>
      <c r="N7785" s="5" t="s">
        <v>8832</v>
      </c>
      <c r="O7785" s="18">
        <v>44564</v>
      </c>
      <c r="P7785" s="5" t="s">
        <v>7</v>
      </c>
      <c r="Q7785" s="19">
        <v>23177.7</v>
      </c>
      <c r="R7785" s="19">
        <v>0</v>
      </c>
      <c r="S7785" s="19">
        <v>23177.7</v>
      </c>
      <c r="T7785" s="19">
        <v>0</v>
      </c>
    </row>
    <row r="7786" spans="1:20" outlineLevel="3" x14ac:dyDescent="0.35">
      <c r="H7786" s="1" t="s">
        <v>11125</v>
      </c>
      <c r="O7786" s="18"/>
      <c r="Q7786" s="19">
        <f>SUBTOTAL(9,Q7784:Q7785)</f>
        <v>40843.39</v>
      </c>
      <c r="R7786" s="19">
        <f>SUBTOTAL(9,R7784:R7785)</f>
        <v>0</v>
      </c>
      <c r="S7786" s="19">
        <f>SUBTOTAL(9,S7784:S7785)</f>
        <v>40843.39</v>
      </c>
      <c r="T7786" s="19">
        <f>SUBTOTAL(9,T7784:T7785)</f>
        <v>0</v>
      </c>
    </row>
    <row r="7787" spans="1:20" outlineLevel="2" x14ac:dyDescent="0.35">
      <c r="C7787" s="11" t="s">
        <v>10768</v>
      </c>
      <c r="O7787" s="18"/>
      <c r="Q7787" s="19">
        <f>SUBTOTAL(9,Q7784:Q7785)</f>
        <v>40843.39</v>
      </c>
      <c r="R7787" s="19">
        <f>SUBTOTAL(9,R7784:R7785)</f>
        <v>0</v>
      </c>
      <c r="S7787" s="19">
        <f>SUBTOTAL(9,S7784:S7785)</f>
        <v>40843.39</v>
      </c>
      <c r="T7787" s="19">
        <f>SUBTOTAL(9,T7784:T7785)</f>
        <v>0</v>
      </c>
    </row>
    <row r="7788" spans="1:20" outlineLevel="4" x14ac:dyDescent="0.35">
      <c r="A7788" s="9" t="s">
        <v>1129</v>
      </c>
      <c r="B7788" s="9" t="s">
        <v>1130</v>
      </c>
      <c r="C7788" s="12" t="s">
        <v>8833</v>
      </c>
      <c r="D7788" s="5" t="s">
        <v>8834</v>
      </c>
      <c r="E7788" s="9" t="s">
        <v>8834</v>
      </c>
      <c r="F7788" s="5" t="s">
        <v>4</v>
      </c>
      <c r="G7788" s="5" t="s">
        <v>1133</v>
      </c>
      <c r="H7788" s="5" t="s">
        <v>1135</v>
      </c>
      <c r="I7788" s="4" t="s">
        <v>1136</v>
      </c>
      <c r="J7788" s="5" t="s">
        <v>4</v>
      </c>
      <c r="K7788" s="5" t="s">
        <v>4</v>
      </c>
      <c r="L7788" s="5" t="s">
        <v>4</v>
      </c>
      <c r="M7788" s="5" t="s">
        <v>5</v>
      </c>
      <c r="N7788" s="5" t="s">
        <v>8835</v>
      </c>
      <c r="O7788" s="18">
        <v>44467</v>
      </c>
      <c r="P7788" s="5" t="s">
        <v>7</v>
      </c>
      <c r="Q7788" s="19">
        <v>3532.56</v>
      </c>
      <c r="R7788" s="19">
        <v>0</v>
      </c>
      <c r="S7788" s="19">
        <v>3532.56</v>
      </c>
      <c r="T7788" s="19">
        <v>0</v>
      </c>
    </row>
    <row r="7789" spans="1:20" outlineLevel="4" x14ac:dyDescent="0.35">
      <c r="A7789" s="9" t="s">
        <v>1129</v>
      </c>
      <c r="B7789" s="9" t="s">
        <v>1130</v>
      </c>
      <c r="C7789" s="12" t="s">
        <v>8833</v>
      </c>
      <c r="D7789" s="5" t="s">
        <v>8834</v>
      </c>
      <c r="E7789" s="9" t="s">
        <v>8834</v>
      </c>
      <c r="F7789" s="5" t="s">
        <v>4</v>
      </c>
      <c r="G7789" s="5" t="s">
        <v>1133</v>
      </c>
      <c r="H7789" s="5" t="s">
        <v>1135</v>
      </c>
      <c r="I7789" s="4" t="s">
        <v>1136</v>
      </c>
      <c r="J7789" s="5" t="s">
        <v>4</v>
      </c>
      <c r="K7789" s="5" t="s">
        <v>4</v>
      </c>
      <c r="L7789" s="5" t="s">
        <v>4</v>
      </c>
      <c r="M7789" s="5" t="s">
        <v>5</v>
      </c>
      <c r="N7789" s="5" t="s">
        <v>8836</v>
      </c>
      <c r="O7789" s="18">
        <v>44558</v>
      </c>
      <c r="P7789" s="5" t="s">
        <v>7</v>
      </c>
      <c r="Q7789" s="19">
        <v>4653.3</v>
      </c>
      <c r="R7789" s="19">
        <v>0</v>
      </c>
      <c r="S7789" s="19">
        <v>4653.3</v>
      </c>
      <c r="T7789" s="19">
        <v>0</v>
      </c>
    </row>
    <row r="7790" spans="1:20" outlineLevel="3" x14ac:dyDescent="0.35">
      <c r="H7790" s="1" t="s">
        <v>11125</v>
      </c>
      <c r="O7790" s="18"/>
      <c r="Q7790" s="19">
        <f>SUBTOTAL(9,Q7788:Q7789)</f>
        <v>8185.8600000000006</v>
      </c>
      <c r="R7790" s="19">
        <f>SUBTOTAL(9,R7788:R7789)</f>
        <v>0</v>
      </c>
      <c r="S7790" s="19">
        <f>SUBTOTAL(9,S7788:S7789)</f>
        <v>8185.8600000000006</v>
      </c>
      <c r="T7790" s="19">
        <f>SUBTOTAL(9,T7788:T7789)</f>
        <v>0</v>
      </c>
    </row>
    <row r="7791" spans="1:20" outlineLevel="2" x14ac:dyDescent="0.35">
      <c r="C7791" s="11" t="s">
        <v>10769</v>
      </c>
      <c r="O7791" s="18"/>
      <c r="Q7791" s="19">
        <f>SUBTOTAL(9,Q7788:Q7789)</f>
        <v>8185.8600000000006</v>
      </c>
      <c r="R7791" s="19">
        <f>SUBTOTAL(9,R7788:R7789)</f>
        <v>0</v>
      </c>
      <c r="S7791" s="19">
        <f>SUBTOTAL(9,S7788:S7789)</f>
        <v>8185.8600000000006</v>
      </c>
      <c r="T7791" s="19">
        <f>SUBTOTAL(9,T7788:T7789)</f>
        <v>0</v>
      </c>
    </row>
    <row r="7792" spans="1:20" outlineLevel="4" x14ac:dyDescent="0.35">
      <c r="A7792" s="9" t="s">
        <v>1129</v>
      </c>
      <c r="B7792" s="9" t="s">
        <v>1130</v>
      </c>
      <c r="C7792" s="12" t="s">
        <v>8837</v>
      </c>
      <c r="D7792" s="5" t="s">
        <v>8838</v>
      </c>
      <c r="E7792" s="9" t="s">
        <v>8838</v>
      </c>
      <c r="F7792" s="5" t="s">
        <v>4</v>
      </c>
      <c r="G7792" s="5" t="s">
        <v>1133</v>
      </c>
      <c r="H7792" s="5" t="s">
        <v>1135</v>
      </c>
      <c r="I7792" s="4" t="s">
        <v>1136</v>
      </c>
      <c r="J7792" s="5" t="s">
        <v>4</v>
      </c>
      <c r="K7792" s="5" t="s">
        <v>4</v>
      </c>
      <c r="L7792" s="5" t="s">
        <v>4</v>
      </c>
      <c r="M7792" s="5" t="s">
        <v>5</v>
      </c>
      <c r="N7792" s="5" t="s">
        <v>8839</v>
      </c>
      <c r="O7792" s="18">
        <v>44467</v>
      </c>
      <c r="P7792" s="5" t="s">
        <v>7</v>
      </c>
      <c r="Q7792" s="19">
        <v>41761.81</v>
      </c>
      <c r="R7792" s="19">
        <v>0</v>
      </c>
      <c r="S7792" s="19">
        <v>41761.81</v>
      </c>
      <c r="T7792" s="19">
        <v>0</v>
      </c>
    </row>
    <row r="7793" spans="1:20" outlineLevel="4" x14ac:dyDescent="0.35">
      <c r="A7793" s="9" t="s">
        <v>1129</v>
      </c>
      <c r="B7793" s="9" t="s">
        <v>1130</v>
      </c>
      <c r="C7793" s="12" t="s">
        <v>8837</v>
      </c>
      <c r="D7793" s="5" t="s">
        <v>8838</v>
      </c>
      <c r="E7793" s="9" t="s">
        <v>8838</v>
      </c>
      <c r="F7793" s="5" t="s">
        <v>4</v>
      </c>
      <c r="G7793" s="5" t="s">
        <v>1133</v>
      </c>
      <c r="H7793" s="5" t="s">
        <v>1135</v>
      </c>
      <c r="I7793" s="4" t="s">
        <v>1136</v>
      </c>
      <c r="J7793" s="5" t="s">
        <v>4</v>
      </c>
      <c r="K7793" s="5" t="s">
        <v>4</v>
      </c>
      <c r="L7793" s="5" t="s">
        <v>4</v>
      </c>
      <c r="M7793" s="5" t="s">
        <v>5</v>
      </c>
      <c r="N7793" s="5" t="s">
        <v>8840</v>
      </c>
      <c r="O7793" s="18">
        <v>44558</v>
      </c>
      <c r="P7793" s="5" t="s">
        <v>7</v>
      </c>
      <c r="Q7793" s="19">
        <v>57152.72</v>
      </c>
      <c r="R7793" s="19">
        <v>0</v>
      </c>
      <c r="S7793" s="19">
        <v>57152.72</v>
      </c>
      <c r="T7793" s="19">
        <v>0</v>
      </c>
    </row>
    <row r="7794" spans="1:20" outlineLevel="3" x14ac:dyDescent="0.35">
      <c r="H7794" s="1" t="s">
        <v>11125</v>
      </c>
      <c r="O7794" s="18"/>
      <c r="Q7794" s="19">
        <f>SUBTOTAL(9,Q7792:Q7793)</f>
        <v>98914.53</v>
      </c>
      <c r="R7794" s="19">
        <f>SUBTOTAL(9,R7792:R7793)</f>
        <v>0</v>
      </c>
      <c r="S7794" s="19">
        <f>SUBTOTAL(9,S7792:S7793)</f>
        <v>98914.53</v>
      </c>
      <c r="T7794" s="19">
        <f>SUBTOTAL(9,T7792:T7793)</f>
        <v>0</v>
      </c>
    </row>
    <row r="7795" spans="1:20" outlineLevel="2" x14ac:dyDescent="0.35">
      <c r="C7795" s="11" t="s">
        <v>10770</v>
      </c>
      <c r="O7795" s="18"/>
      <c r="Q7795" s="19">
        <f>SUBTOTAL(9,Q7792:Q7793)</f>
        <v>98914.53</v>
      </c>
      <c r="R7795" s="19">
        <f>SUBTOTAL(9,R7792:R7793)</f>
        <v>0</v>
      </c>
      <c r="S7795" s="19">
        <f>SUBTOTAL(9,S7792:S7793)</f>
        <v>98914.53</v>
      </c>
      <c r="T7795" s="19">
        <f>SUBTOTAL(9,T7792:T7793)</f>
        <v>0</v>
      </c>
    </row>
    <row r="7796" spans="1:20" outlineLevel="4" x14ac:dyDescent="0.35">
      <c r="A7796" s="9" t="s">
        <v>1129</v>
      </c>
      <c r="B7796" s="9" t="s">
        <v>1130</v>
      </c>
      <c r="C7796" s="12" t="s">
        <v>8841</v>
      </c>
      <c r="D7796" s="5" t="s">
        <v>8842</v>
      </c>
      <c r="E7796" s="9" t="s">
        <v>8842</v>
      </c>
      <c r="F7796" s="5" t="s">
        <v>4</v>
      </c>
      <c r="G7796" s="5" t="s">
        <v>1133</v>
      </c>
      <c r="H7796" s="5" t="s">
        <v>1135</v>
      </c>
      <c r="I7796" s="4" t="s">
        <v>1136</v>
      </c>
      <c r="J7796" s="5" t="s">
        <v>4</v>
      </c>
      <c r="K7796" s="5" t="s">
        <v>4</v>
      </c>
      <c r="L7796" s="5" t="s">
        <v>4</v>
      </c>
      <c r="M7796" s="5" t="s">
        <v>5</v>
      </c>
      <c r="N7796" s="5" t="s">
        <v>8843</v>
      </c>
      <c r="O7796" s="18">
        <v>44467</v>
      </c>
      <c r="P7796" s="5" t="s">
        <v>7</v>
      </c>
      <c r="Q7796" s="19">
        <v>5757.77</v>
      </c>
      <c r="R7796" s="19">
        <v>0</v>
      </c>
      <c r="S7796" s="19">
        <v>5757.77</v>
      </c>
      <c r="T7796" s="19">
        <v>0</v>
      </c>
    </row>
    <row r="7797" spans="1:20" outlineLevel="4" x14ac:dyDescent="0.35">
      <c r="A7797" s="9" t="s">
        <v>1129</v>
      </c>
      <c r="B7797" s="9" t="s">
        <v>1130</v>
      </c>
      <c r="C7797" s="12" t="s">
        <v>8841</v>
      </c>
      <c r="D7797" s="5" t="s">
        <v>8842</v>
      </c>
      <c r="E7797" s="9" t="s">
        <v>8842</v>
      </c>
      <c r="F7797" s="5" t="s">
        <v>4</v>
      </c>
      <c r="G7797" s="5" t="s">
        <v>1133</v>
      </c>
      <c r="H7797" s="5" t="s">
        <v>1135</v>
      </c>
      <c r="I7797" s="4" t="s">
        <v>1136</v>
      </c>
      <c r="J7797" s="5" t="s">
        <v>4</v>
      </c>
      <c r="K7797" s="5" t="s">
        <v>4</v>
      </c>
      <c r="L7797" s="5" t="s">
        <v>4</v>
      </c>
      <c r="M7797" s="5" t="s">
        <v>5</v>
      </c>
      <c r="N7797" s="5" t="s">
        <v>8844</v>
      </c>
      <c r="O7797" s="18">
        <v>44558</v>
      </c>
      <c r="P7797" s="5" t="s">
        <v>7</v>
      </c>
      <c r="Q7797" s="19">
        <v>7663.71</v>
      </c>
      <c r="R7797" s="19">
        <v>0</v>
      </c>
      <c r="S7797" s="19">
        <v>7663.71</v>
      </c>
      <c r="T7797" s="19">
        <v>0</v>
      </c>
    </row>
    <row r="7798" spans="1:20" outlineLevel="3" x14ac:dyDescent="0.35">
      <c r="H7798" s="1" t="s">
        <v>11125</v>
      </c>
      <c r="O7798" s="18"/>
      <c r="Q7798" s="19">
        <f>SUBTOTAL(9,Q7796:Q7797)</f>
        <v>13421.48</v>
      </c>
      <c r="R7798" s="19">
        <f>SUBTOTAL(9,R7796:R7797)</f>
        <v>0</v>
      </c>
      <c r="S7798" s="19">
        <f>SUBTOTAL(9,S7796:S7797)</f>
        <v>13421.48</v>
      </c>
      <c r="T7798" s="19">
        <f>SUBTOTAL(9,T7796:T7797)</f>
        <v>0</v>
      </c>
    </row>
    <row r="7799" spans="1:20" outlineLevel="2" x14ac:dyDescent="0.35">
      <c r="C7799" s="11" t="s">
        <v>10771</v>
      </c>
      <c r="O7799" s="18"/>
      <c r="Q7799" s="19">
        <f>SUBTOTAL(9,Q7796:Q7797)</f>
        <v>13421.48</v>
      </c>
      <c r="R7799" s="19">
        <f>SUBTOTAL(9,R7796:R7797)</f>
        <v>0</v>
      </c>
      <c r="S7799" s="19">
        <f>SUBTOTAL(9,S7796:S7797)</f>
        <v>13421.48</v>
      </c>
      <c r="T7799" s="19">
        <f>SUBTOTAL(9,T7796:T7797)</f>
        <v>0</v>
      </c>
    </row>
    <row r="7800" spans="1:20" outlineLevel="4" x14ac:dyDescent="0.35">
      <c r="A7800" s="9" t="s">
        <v>1129</v>
      </c>
      <c r="B7800" s="9" t="s">
        <v>1130</v>
      </c>
      <c r="C7800" s="12" t="s">
        <v>8845</v>
      </c>
      <c r="D7800" s="5" t="s">
        <v>8846</v>
      </c>
      <c r="E7800" s="9" t="s">
        <v>8846</v>
      </c>
      <c r="F7800" s="5" t="s">
        <v>4</v>
      </c>
      <c r="G7800" s="5" t="s">
        <v>1133</v>
      </c>
      <c r="H7800" s="5" t="s">
        <v>1135</v>
      </c>
      <c r="I7800" s="4" t="s">
        <v>1136</v>
      </c>
      <c r="J7800" s="5" t="s">
        <v>4</v>
      </c>
      <c r="K7800" s="5" t="s">
        <v>4</v>
      </c>
      <c r="L7800" s="5" t="s">
        <v>4</v>
      </c>
      <c r="M7800" s="5" t="s">
        <v>5</v>
      </c>
      <c r="N7800" s="5" t="s">
        <v>8847</v>
      </c>
      <c r="O7800" s="18">
        <v>44467</v>
      </c>
      <c r="P7800" s="5" t="s">
        <v>7</v>
      </c>
      <c r="Q7800" s="19">
        <v>20203.919999999998</v>
      </c>
      <c r="R7800" s="19">
        <v>0</v>
      </c>
      <c r="S7800" s="19">
        <v>20203.919999999998</v>
      </c>
      <c r="T7800" s="19">
        <v>0</v>
      </c>
    </row>
    <row r="7801" spans="1:20" outlineLevel="4" x14ac:dyDescent="0.35">
      <c r="A7801" s="9" t="s">
        <v>1129</v>
      </c>
      <c r="B7801" s="9" t="s">
        <v>1130</v>
      </c>
      <c r="C7801" s="12" t="s">
        <v>8845</v>
      </c>
      <c r="D7801" s="5" t="s">
        <v>8846</v>
      </c>
      <c r="E7801" s="9" t="s">
        <v>8846</v>
      </c>
      <c r="F7801" s="5" t="s">
        <v>4</v>
      </c>
      <c r="G7801" s="5" t="s">
        <v>1133</v>
      </c>
      <c r="H7801" s="5" t="s">
        <v>1135</v>
      </c>
      <c r="I7801" s="4" t="s">
        <v>1136</v>
      </c>
      <c r="J7801" s="5" t="s">
        <v>4</v>
      </c>
      <c r="K7801" s="5" t="s">
        <v>4</v>
      </c>
      <c r="L7801" s="5" t="s">
        <v>4</v>
      </c>
      <c r="M7801" s="5" t="s">
        <v>5</v>
      </c>
      <c r="N7801" s="5" t="s">
        <v>8848</v>
      </c>
      <c r="O7801" s="18">
        <v>44558</v>
      </c>
      <c r="P7801" s="5" t="s">
        <v>7</v>
      </c>
      <c r="Q7801" s="19">
        <v>26908.29</v>
      </c>
      <c r="R7801" s="19">
        <v>0</v>
      </c>
      <c r="S7801" s="19">
        <v>26908.29</v>
      </c>
      <c r="T7801" s="19">
        <v>0</v>
      </c>
    </row>
    <row r="7802" spans="1:20" outlineLevel="3" x14ac:dyDescent="0.35">
      <c r="H7802" s="1" t="s">
        <v>11125</v>
      </c>
      <c r="O7802" s="18"/>
      <c r="Q7802" s="19">
        <f>SUBTOTAL(9,Q7800:Q7801)</f>
        <v>47112.21</v>
      </c>
      <c r="R7802" s="19">
        <f>SUBTOTAL(9,R7800:R7801)</f>
        <v>0</v>
      </c>
      <c r="S7802" s="19">
        <f>SUBTOTAL(9,S7800:S7801)</f>
        <v>47112.21</v>
      </c>
      <c r="T7802" s="19">
        <f>SUBTOTAL(9,T7800:T7801)</f>
        <v>0</v>
      </c>
    </row>
    <row r="7803" spans="1:20" outlineLevel="2" x14ac:dyDescent="0.35">
      <c r="C7803" s="11" t="s">
        <v>10772</v>
      </c>
      <c r="O7803" s="18"/>
      <c r="Q7803" s="19">
        <f>SUBTOTAL(9,Q7800:Q7801)</f>
        <v>47112.21</v>
      </c>
      <c r="R7803" s="19">
        <f>SUBTOTAL(9,R7800:R7801)</f>
        <v>0</v>
      </c>
      <c r="S7803" s="19">
        <f>SUBTOTAL(9,S7800:S7801)</f>
        <v>47112.21</v>
      </c>
      <c r="T7803" s="19">
        <f>SUBTOTAL(9,T7800:T7801)</f>
        <v>0</v>
      </c>
    </row>
    <row r="7804" spans="1:20" outlineLevel="4" x14ac:dyDescent="0.35">
      <c r="A7804" s="9" t="s">
        <v>1129</v>
      </c>
      <c r="B7804" s="9" t="s">
        <v>1130</v>
      </c>
      <c r="C7804" s="12" t="s">
        <v>8849</v>
      </c>
      <c r="D7804" s="5" t="s">
        <v>8850</v>
      </c>
      <c r="E7804" s="9" t="s">
        <v>8850</v>
      </c>
      <c r="F7804" s="5" t="s">
        <v>4</v>
      </c>
      <c r="G7804" s="5" t="s">
        <v>1133</v>
      </c>
      <c r="H7804" s="5" t="s">
        <v>1135</v>
      </c>
      <c r="I7804" s="4" t="s">
        <v>1136</v>
      </c>
      <c r="J7804" s="5" t="s">
        <v>4</v>
      </c>
      <c r="K7804" s="5" t="s">
        <v>4</v>
      </c>
      <c r="L7804" s="5" t="s">
        <v>4</v>
      </c>
      <c r="M7804" s="5" t="s">
        <v>5</v>
      </c>
      <c r="N7804" s="5" t="s">
        <v>8851</v>
      </c>
      <c r="O7804" s="18">
        <v>44467</v>
      </c>
      <c r="P7804" s="5" t="s">
        <v>7</v>
      </c>
      <c r="Q7804" s="19">
        <v>56375.75</v>
      </c>
      <c r="R7804" s="19">
        <v>0</v>
      </c>
      <c r="S7804" s="19">
        <v>56375.75</v>
      </c>
      <c r="T7804" s="19">
        <v>0</v>
      </c>
    </row>
    <row r="7805" spans="1:20" outlineLevel="4" x14ac:dyDescent="0.35">
      <c r="A7805" s="9" t="s">
        <v>1129</v>
      </c>
      <c r="B7805" s="9" t="s">
        <v>1130</v>
      </c>
      <c r="C7805" s="12" t="s">
        <v>8849</v>
      </c>
      <c r="D7805" s="5" t="s">
        <v>8850</v>
      </c>
      <c r="E7805" s="9" t="s">
        <v>8850</v>
      </c>
      <c r="F7805" s="5" t="s">
        <v>4</v>
      </c>
      <c r="G7805" s="5" t="s">
        <v>1133</v>
      </c>
      <c r="H7805" s="5" t="s">
        <v>1135</v>
      </c>
      <c r="I7805" s="4" t="s">
        <v>1136</v>
      </c>
      <c r="J7805" s="5" t="s">
        <v>4</v>
      </c>
      <c r="K7805" s="5" t="s">
        <v>4</v>
      </c>
      <c r="L7805" s="5" t="s">
        <v>4</v>
      </c>
      <c r="M7805" s="5" t="s">
        <v>5</v>
      </c>
      <c r="N7805" s="5" t="s">
        <v>8852</v>
      </c>
      <c r="O7805" s="18">
        <v>44558</v>
      </c>
      <c r="P7805" s="5" t="s">
        <v>7</v>
      </c>
      <c r="Q7805" s="19">
        <v>75487.11</v>
      </c>
      <c r="R7805" s="19">
        <v>0</v>
      </c>
      <c r="S7805" s="19">
        <v>75487.11</v>
      </c>
      <c r="T7805" s="19">
        <v>0</v>
      </c>
    </row>
    <row r="7806" spans="1:20" outlineLevel="3" x14ac:dyDescent="0.35">
      <c r="H7806" s="1" t="s">
        <v>11125</v>
      </c>
      <c r="O7806" s="18"/>
      <c r="Q7806" s="19">
        <f>SUBTOTAL(9,Q7804:Q7805)</f>
        <v>131862.85999999999</v>
      </c>
      <c r="R7806" s="19">
        <f>SUBTOTAL(9,R7804:R7805)</f>
        <v>0</v>
      </c>
      <c r="S7806" s="19">
        <f>SUBTOTAL(9,S7804:S7805)</f>
        <v>131862.85999999999</v>
      </c>
      <c r="T7806" s="19">
        <f>SUBTOTAL(9,T7804:T7805)</f>
        <v>0</v>
      </c>
    </row>
    <row r="7807" spans="1:20" outlineLevel="2" x14ac:dyDescent="0.35">
      <c r="C7807" s="11" t="s">
        <v>10773</v>
      </c>
      <c r="O7807" s="18"/>
      <c r="Q7807" s="19">
        <f>SUBTOTAL(9,Q7804:Q7805)</f>
        <v>131862.85999999999</v>
      </c>
      <c r="R7807" s="19">
        <f>SUBTOTAL(9,R7804:R7805)</f>
        <v>0</v>
      </c>
      <c r="S7807" s="19">
        <f>SUBTOTAL(9,S7804:S7805)</f>
        <v>131862.85999999999</v>
      </c>
      <c r="T7807" s="19">
        <f>SUBTOTAL(9,T7804:T7805)</f>
        <v>0</v>
      </c>
    </row>
    <row r="7808" spans="1:20" outlineLevel="4" x14ac:dyDescent="0.35">
      <c r="A7808" s="9" t="s">
        <v>1129</v>
      </c>
      <c r="B7808" s="9" t="s">
        <v>1130</v>
      </c>
      <c r="C7808" s="12" t="s">
        <v>8853</v>
      </c>
      <c r="D7808" s="5" t="s">
        <v>8854</v>
      </c>
      <c r="E7808" s="9" t="s">
        <v>8854</v>
      </c>
      <c r="F7808" s="5" t="s">
        <v>4</v>
      </c>
      <c r="G7808" s="5" t="s">
        <v>1133</v>
      </c>
      <c r="H7808" s="5" t="s">
        <v>1135</v>
      </c>
      <c r="I7808" s="4" t="s">
        <v>1136</v>
      </c>
      <c r="J7808" s="5" t="s">
        <v>4</v>
      </c>
      <c r="K7808" s="5" t="s">
        <v>4</v>
      </c>
      <c r="L7808" s="5" t="s">
        <v>4</v>
      </c>
      <c r="M7808" s="5" t="s">
        <v>5</v>
      </c>
      <c r="N7808" s="5" t="s">
        <v>8855</v>
      </c>
      <c r="O7808" s="18">
        <v>44467</v>
      </c>
      <c r="P7808" s="5" t="s">
        <v>7</v>
      </c>
      <c r="Q7808" s="19">
        <v>8128.89</v>
      </c>
      <c r="R7808" s="19">
        <v>0</v>
      </c>
      <c r="S7808" s="19">
        <v>8128.89</v>
      </c>
      <c r="T7808" s="19">
        <v>0</v>
      </c>
    </row>
    <row r="7809" spans="1:20" outlineLevel="4" x14ac:dyDescent="0.35">
      <c r="A7809" s="9" t="s">
        <v>1129</v>
      </c>
      <c r="B7809" s="9" t="s">
        <v>1130</v>
      </c>
      <c r="C7809" s="12" t="s">
        <v>8853</v>
      </c>
      <c r="D7809" s="5" t="s">
        <v>8854</v>
      </c>
      <c r="E7809" s="9" t="s">
        <v>8854</v>
      </c>
      <c r="F7809" s="5" t="s">
        <v>4</v>
      </c>
      <c r="G7809" s="5" t="s">
        <v>1133</v>
      </c>
      <c r="H7809" s="5" t="s">
        <v>1135</v>
      </c>
      <c r="I7809" s="4" t="s">
        <v>1136</v>
      </c>
      <c r="J7809" s="5" t="s">
        <v>4</v>
      </c>
      <c r="K7809" s="5" t="s">
        <v>4</v>
      </c>
      <c r="L7809" s="5" t="s">
        <v>4</v>
      </c>
      <c r="M7809" s="5" t="s">
        <v>5</v>
      </c>
      <c r="N7809" s="5" t="s">
        <v>8856</v>
      </c>
      <c r="O7809" s="18">
        <v>44558</v>
      </c>
      <c r="P7809" s="5" t="s">
        <v>7</v>
      </c>
      <c r="Q7809" s="19">
        <v>10757.81</v>
      </c>
      <c r="R7809" s="19">
        <v>0</v>
      </c>
      <c r="S7809" s="19">
        <v>10757.81</v>
      </c>
      <c r="T7809" s="19">
        <v>0</v>
      </c>
    </row>
    <row r="7810" spans="1:20" outlineLevel="3" x14ac:dyDescent="0.35">
      <c r="H7810" s="1" t="s">
        <v>11125</v>
      </c>
      <c r="O7810" s="18"/>
      <c r="Q7810" s="19">
        <f>SUBTOTAL(9,Q7808:Q7809)</f>
        <v>18886.7</v>
      </c>
      <c r="R7810" s="19">
        <f>SUBTOTAL(9,R7808:R7809)</f>
        <v>0</v>
      </c>
      <c r="S7810" s="19">
        <f>SUBTOTAL(9,S7808:S7809)</f>
        <v>18886.7</v>
      </c>
      <c r="T7810" s="19">
        <f>SUBTOTAL(9,T7808:T7809)</f>
        <v>0</v>
      </c>
    </row>
    <row r="7811" spans="1:20" outlineLevel="2" x14ac:dyDescent="0.35">
      <c r="C7811" s="11" t="s">
        <v>10774</v>
      </c>
      <c r="O7811" s="18"/>
      <c r="Q7811" s="19">
        <f>SUBTOTAL(9,Q7808:Q7809)</f>
        <v>18886.7</v>
      </c>
      <c r="R7811" s="19">
        <f>SUBTOTAL(9,R7808:R7809)</f>
        <v>0</v>
      </c>
      <c r="S7811" s="19">
        <f>SUBTOTAL(9,S7808:S7809)</f>
        <v>18886.7</v>
      </c>
      <c r="T7811" s="19">
        <f>SUBTOTAL(9,T7808:T7809)</f>
        <v>0</v>
      </c>
    </row>
    <row r="7812" spans="1:20" outlineLevel="4" x14ac:dyDescent="0.35">
      <c r="A7812" s="9" t="s">
        <v>1129</v>
      </c>
      <c r="B7812" s="9" t="s">
        <v>1130</v>
      </c>
      <c r="C7812" s="12" t="s">
        <v>8857</v>
      </c>
      <c r="D7812" s="5" t="s">
        <v>8858</v>
      </c>
      <c r="E7812" s="9" t="s">
        <v>8858</v>
      </c>
      <c r="F7812" s="5" t="s">
        <v>4</v>
      </c>
      <c r="G7812" s="5" t="s">
        <v>1133</v>
      </c>
      <c r="H7812" s="5" t="s">
        <v>1135</v>
      </c>
      <c r="I7812" s="4" t="s">
        <v>1136</v>
      </c>
      <c r="J7812" s="5" t="s">
        <v>4</v>
      </c>
      <c r="K7812" s="5" t="s">
        <v>4</v>
      </c>
      <c r="L7812" s="5" t="s">
        <v>4</v>
      </c>
      <c r="M7812" s="5" t="s">
        <v>5</v>
      </c>
      <c r="N7812" s="5" t="s">
        <v>8859</v>
      </c>
      <c r="O7812" s="18">
        <v>44467</v>
      </c>
      <c r="P7812" s="5" t="s">
        <v>7</v>
      </c>
      <c r="Q7812" s="19">
        <v>4507.7700000000004</v>
      </c>
      <c r="R7812" s="19">
        <v>0</v>
      </c>
      <c r="S7812" s="19">
        <v>4507.7700000000004</v>
      </c>
      <c r="T7812" s="19">
        <v>0</v>
      </c>
    </row>
    <row r="7813" spans="1:20" outlineLevel="4" x14ac:dyDescent="0.35">
      <c r="A7813" s="9" t="s">
        <v>1129</v>
      </c>
      <c r="B7813" s="9" t="s">
        <v>1130</v>
      </c>
      <c r="C7813" s="12" t="s">
        <v>8857</v>
      </c>
      <c r="D7813" s="5" t="s">
        <v>8858</v>
      </c>
      <c r="E7813" s="9" t="s">
        <v>8858</v>
      </c>
      <c r="F7813" s="5" t="s">
        <v>4</v>
      </c>
      <c r="G7813" s="5" t="s">
        <v>1133</v>
      </c>
      <c r="H7813" s="5" t="s">
        <v>1135</v>
      </c>
      <c r="I7813" s="4" t="s">
        <v>1136</v>
      </c>
      <c r="J7813" s="5" t="s">
        <v>4</v>
      </c>
      <c r="K7813" s="5" t="s">
        <v>4</v>
      </c>
      <c r="L7813" s="5" t="s">
        <v>4</v>
      </c>
      <c r="M7813" s="5" t="s">
        <v>5</v>
      </c>
      <c r="N7813" s="5" t="s">
        <v>8860</v>
      </c>
      <c r="O7813" s="18">
        <v>44558</v>
      </c>
      <c r="P7813" s="5" t="s">
        <v>7</v>
      </c>
      <c r="Q7813" s="19">
        <v>5961.32</v>
      </c>
      <c r="R7813" s="19">
        <v>0</v>
      </c>
      <c r="S7813" s="19">
        <v>5961.32</v>
      </c>
      <c r="T7813" s="19">
        <v>0</v>
      </c>
    </row>
    <row r="7814" spans="1:20" outlineLevel="3" x14ac:dyDescent="0.35">
      <c r="H7814" s="1" t="s">
        <v>11125</v>
      </c>
      <c r="O7814" s="18"/>
      <c r="Q7814" s="19">
        <f>SUBTOTAL(9,Q7812:Q7813)</f>
        <v>10469.09</v>
      </c>
      <c r="R7814" s="19">
        <f>SUBTOTAL(9,R7812:R7813)</f>
        <v>0</v>
      </c>
      <c r="S7814" s="19">
        <f>SUBTOTAL(9,S7812:S7813)</f>
        <v>10469.09</v>
      </c>
      <c r="T7814" s="19">
        <f>SUBTOTAL(9,T7812:T7813)</f>
        <v>0</v>
      </c>
    </row>
    <row r="7815" spans="1:20" outlineLevel="2" x14ac:dyDescent="0.35">
      <c r="C7815" s="11" t="s">
        <v>10775</v>
      </c>
      <c r="O7815" s="18"/>
      <c r="Q7815" s="19">
        <f>SUBTOTAL(9,Q7812:Q7813)</f>
        <v>10469.09</v>
      </c>
      <c r="R7815" s="19">
        <f>SUBTOTAL(9,R7812:R7813)</f>
        <v>0</v>
      </c>
      <c r="S7815" s="19">
        <f>SUBTOTAL(9,S7812:S7813)</f>
        <v>10469.09</v>
      </c>
      <c r="T7815" s="19">
        <f>SUBTOTAL(9,T7812:T7813)</f>
        <v>0</v>
      </c>
    </row>
    <row r="7816" spans="1:20" outlineLevel="4" x14ac:dyDescent="0.35">
      <c r="A7816" s="9" t="s">
        <v>1129</v>
      </c>
      <c r="B7816" s="9" t="s">
        <v>1130</v>
      </c>
      <c r="C7816" s="12" t="s">
        <v>8861</v>
      </c>
      <c r="D7816" s="5" t="s">
        <v>8862</v>
      </c>
      <c r="E7816" s="9" t="s">
        <v>8862</v>
      </c>
      <c r="F7816" s="5" t="s">
        <v>4</v>
      </c>
      <c r="G7816" s="5" t="s">
        <v>1133</v>
      </c>
      <c r="H7816" s="5" t="s">
        <v>1135</v>
      </c>
      <c r="I7816" s="4" t="s">
        <v>1136</v>
      </c>
      <c r="J7816" s="5" t="s">
        <v>4</v>
      </c>
      <c r="K7816" s="5" t="s">
        <v>4</v>
      </c>
      <c r="L7816" s="5" t="s">
        <v>4</v>
      </c>
      <c r="M7816" s="5" t="s">
        <v>5</v>
      </c>
      <c r="N7816" s="5" t="s">
        <v>8863</v>
      </c>
      <c r="O7816" s="18">
        <v>44467</v>
      </c>
      <c r="P7816" s="5" t="s">
        <v>7</v>
      </c>
      <c r="Q7816" s="19">
        <v>5944.53</v>
      </c>
      <c r="R7816" s="19">
        <v>0</v>
      </c>
      <c r="S7816" s="19">
        <v>5944.53</v>
      </c>
      <c r="T7816" s="19">
        <v>0</v>
      </c>
    </row>
    <row r="7817" spans="1:20" outlineLevel="4" x14ac:dyDescent="0.35">
      <c r="A7817" s="9" t="s">
        <v>1129</v>
      </c>
      <c r="B7817" s="9" t="s">
        <v>1130</v>
      </c>
      <c r="C7817" s="12" t="s">
        <v>8861</v>
      </c>
      <c r="D7817" s="5" t="s">
        <v>8862</v>
      </c>
      <c r="E7817" s="9" t="s">
        <v>8862</v>
      </c>
      <c r="F7817" s="5" t="s">
        <v>4</v>
      </c>
      <c r="G7817" s="5" t="s">
        <v>1133</v>
      </c>
      <c r="H7817" s="5" t="s">
        <v>1135</v>
      </c>
      <c r="I7817" s="4" t="s">
        <v>1136</v>
      </c>
      <c r="J7817" s="5" t="s">
        <v>4</v>
      </c>
      <c r="K7817" s="5" t="s">
        <v>4</v>
      </c>
      <c r="L7817" s="5" t="s">
        <v>4</v>
      </c>
      <c r="M7817" s="5" t="s">
        <v>5</v>
      </c>
      <c r="N7817" s="5" t="s">
        <v>8864</v>
      </c>
      <c r="O7817" s="18">
        <v>44558</v>
      </c>
      <c r="P7817" s="5" t="s">
        <v>7</v>
      </c>
      <c r="Q7817" s="19">
        <v>8041.32</v>
      </c>
      <c r="R7817" s="19">
        <v>0</v>
      </c>
      <c r="S7817" s="19">
        <v>8041.32</v>
      </c>
      <c r="T7817" s="19">
        <v>0</v>
      </c>
    </row>
    <row r="7818" spans="1:20" outlineLevel="3" x14ac:dyDescent="0.35">
      <c r="H7818" s="1" t="s">
        <v>11125</v>
      </c>
      <c r="O7818" s="18"/>
      <c r="Q7818" s="19">
        <f>SUBTOTAL(9,Q7816:Q7817)</f>
        <v>13985.849999999999</v>
      </c>
      <c r="R7818" s="19">
        <f>SUBTOTAL(9,R7816:R7817)</f>
        <v>0</v>
      </c>
      <c r="S7818" s="19">
        <f>SUBTOTAL(9,S7816:S7817)</f>
        <v>13985.849999999999</v>
      </c>
      <c r="T7818" s="19">
        <f>SUBTOTAL(9,T7816:T7817)</f>
        <v>0</v>
      </c>
    </row>
    <row r="7819" spans="1:20" outlineLevel="2" x14ac:dyDescent="0.35">
      <c r="C7819" s="11" t="s">
        <v>10776</v>
      </c>
      <c r="O7819" s="18"/>
      <c r="Q7819" s="19">
        <f>SUBTOTAL(9,Q7816:Q7817)</f>
        <v>13985.849999999999</v>
      </c>
      <c r="R7819" s="19">
        <f>SUBTOTAL(9,R7816:R7817)</f>
        <v>0</v>
      </c>
      <c r="S7819" s="19">
        <f>SUBTOTAL(9,S7816:S7817)</f>
        <v>13985.849999999999</v>
      </c>
      <c r="T7819" s="19">
        <f>SUBTOTAL(9,T7816:T7817)</f>
        <v>0</v>
      </c>
    </row>
    <row r="7820" spans="1:20" outlineLevel="4" x14ac:dyDescent="0.35">
      <c r="A7820" s="9" t="s">
        <v>1129</v>
      </c>
      <c r="B7820" s="9" t="s">
        <v>1130</v>
      </c>
      <c r="C7820" s="12" t="s">
        <v>8865</v>
      </c>
      <c r="D7820" s="5" t="s">
        <v>8866</v>
      </c>
      <c r="E7820" s="9" t="s">
        <v>8866</v>
      </c>
      <c r="F7820" s="5" t="s">
        <v>4</v>
      </c>
      <c r="G7820" s="5" t="s">
        <v>1133</v>
      </c>
      <c r="H7820" s="5" t="s">
        <v>1135</v>
      </c>
      <c r="I7820" s="4" t="s">
        <v>1136</v>
      </c>
      <c r="J7820" s="5" t="s">
        <v>4</v>
      </c>
      <c r="K7820" s="5" t="s">
        <v>4</v>
      </c>
      <c r="L7820" s="5" t="s">
        <v>4</v>
      </c>
      <c r="M7820" s="5" t="s">
        <v>5</v>
      </c>
      <c r="N7820" s="5" t="s">
        <v>8867</v>
      </c>
      <c r="O7820" s="18">
        <v>44467</v>
      </c>
      <c r="P7820" s="5" t="s">
        <v>7</v>
      </c>
      <c r="Q7820" s="19">
        <v>5698.13</v>
      </c>
      <c r="R7820" s="19">
        <v>0</v>
      </c>
      <c r="S7820" s="19">
        <v>5698.13</v>
      </c>
      <c r="T7820" s="19">
        <v>0</v>
      </c>
    </row>
    <row r="7821" spans="1:20" outlineLevel="4" x14ac:dyDescent="0.35">
      <c r="A7821" s="9" t="s">
        <v>1129</v>
      </c>
      <c r="B7821" s="9" t="s">
        <v>1130</v>
      </c>
      <c r="C7821" s="12" t="s">
        <v>8865</v>
      </c>
      <c r="D7821" s="5" t="s">
        <v>8866</v>
      </c>
      <c r="E7821" s="9" t="s">
        <v>8866</v>
      </c>
      <c r="F7821" s="5" t="s">
        <v>4</v>
      </c>
      <c r="G7821" s="5" t="s">
        <v>1133</v>
      </c>
      <c r="H7821" s="5" t="s">
        <v>1135</v>
      </c>
      <c r="I7821" s="4" t="s">
        <v>1136</v>
      </c>
      <c r="J7821" s="5" t="s">
        <v>4</v>
      </c>
      <c r="K7821" s="5" t="s">
        <v>4</v>
      </c>
      <c r="L7821" s="5" t="s">
        <v>4</v>
      </c>
      <c r="M7821" s="5" t="s">
        <v>5</v>
      </c>
      <c r="N7821" s="5" t="s">
        <v>8868</v>
      </c>
      <c r="O7821" s="18">
        <v>44558</v>
      </c>
      <c r="P7821" s="5" t="s">
        <v>7</v>
      </c>
      <c r="Q7821" s="19">
        <v>7602.04</v>
      </c>
      <c r="R7821" s="19">
        <v>0</v>
      </c>
      <c r="S7821" s="19">
        <v>7602.04</v>
      </c>
      <c r="T7821" s="19">
        <v>0</v>
      </c>
    </row>
    <row r="7822" spans="1:20" outlineLevel="3" x14ac:dyDescent="0.35">
      <c r="H7822" s="1" t="s">
        <v>11125</v>
      </c>
      <c r="O7822" s="18"/>
      <c r="Q7822" s="19">
        <f>SUBTOTAL(9,Q7820:Q7821)</f>
        <v>13300.17</v>
      </c>
      <c r="R7822" s="19">
        <f>SUBTOTAL(9,R7820:R7821)</f>
        <v>0</v>
      </c>
      <c r="S7822" s="19">
        <f>SUBTOTAL(9,S7820:S7821)</f>
        <v>13300.17</v>
      </c>
      <c r="T7822" s="19">
        <f>SUBTOTAL(9,T7820:T7821)</f>
        <v>0</v>
      </c>
    </row>
    <row r="7823" spans="1:20" outlineLevel="2" x14ac:dyDescent="0.35">
      <c r="C7823" s="11" t="s">
        <v>10777</v>
      </c>
      <c r="O7823" s="18"/>
      <c r="Q7823" s="19">
        <f>SUBTOTAL(9,Q7820:Q7821)</f>
        <v>13300.17</v>
      </c>
      <c r="R7823" s="19">
        <f>SUBTOTAL(9,R7820:R7821)</f>
        <v>0</v>
      </c>
      <c r="S7823" s="19">
        <f>SUBTOTAL(9,S7820:S7821)</f>
        <v>13300.17</v>
      </c>
      <c r="T7823" s="19">
        <f>SUBTOTAL(9,T7820:T7821)</f>
        <v>0</v>
      </c>
    </row>
    <row r="7824" spans="1:20" ht="43.5" outlineLevel="4" x14ac:dyDescent="0.35">
      <c r="A7824" s="9" t="s">
        <v>97</v>
      </c>
      <c r="B7824" s="9" t="s">
        <v>98</v>
      </c>
      <c r="C7824" s="12" t="s">
        <v>8869</v>
      </c>
      <c r="D7824" s="5" t="s">
        <v>8870</v>
      </c>
      <c r="E7824" s="9" t="s">
        <v>8870</v>
      </c>
      <c r="F7824" s="5" t="s">
        <v>4</v>
      </c>
      <c r="G7824" s="5" t="s">
        <v>12485</v>
      </c>
      <c r="H7824" s="5" t="s">
        <v>8873</v>
      </c>
      <c r="I7824" s="4" t="s">
        <v>12496</v>
      </c>
      <c r="J7824" s="5" t="s">
        <v>8871</v>
      </c>
      <c r="K7824" s="5" t="s">
        <v>4</v>
      </c>
      <c r="L7824" s="5" t="s">
        <v>4</v>
      </c>
      <c r="M7824" s="5" t="s">
        <v>5</v>
      </c>
      <c r="N7824" s="5" t="s">
        <v>8872</v>
      </c>
      <c r="O7824" s="18">
        <v>44638</v>
      </c>
      <c r="P7824" s="5" t="s">
        <v>7</v>
      </c>
      <c r="Q7824" s="19">
        <v>3334.48</v>
      </c>
      <c r="R7824" s="19">
        <v>0</v>
      </c>
      <c r="S7824" s="19">
        <v>3334.48</v>
      </c>
      <c r="T7824" s="19">
        <v>0</v>
      </c>
    </row>
    <row r="7825" spans="1:20" ht="43.5" outlineLevel="4" x14ac:dyDescent="0.35">
      <c r="A7825" s="9" t="s">
        <v>97</v>
      </c>
      <c r="B7825" s="9" t="s">
        <v>98</v>
      </c>
      <c r="C7825" s="12" t="s">
        <v>8869</v>
      </c>
      <c r="D7825" s="5" t="s">
        <v>8870</v>
      </c>
      <c r="E7825" s="9" t="s">
        <v>8870</v>
      </c>
      <c r="F7825" s="5" t="s">
        <v>4</v>
      </c>
      <c r="G7825" s="5" t="s">
        <v>177</v>
      </c>
      <c r="H7825" s="5" t="s">
        <v>8873</v>
      </c>
      <c r="I7825" s="4" t="s">
        <v>12496</v>
      </c>
      <c r="J7825" s="5" t="s">
        <v>8871</v>
      </c>
      <c r="K7825" s="5" t="s">
        <v>4</v>
      </c>
      <c r="L7825" s="5" t="s">
        <v>4</v>
      </c>
      <c r="M7825" s="5" t="s">
        <v>5</v>
      </c>
      <c r="N7825" s="5" t="s">
        <v>8872</v>
      </c>
      <c r="O7825" s="18">
        <v>44638</v>
      </c>
      <c r="P7825" s="5" t="s">
        <v>7</v>
      </c>
      <c r="Q7825" s="19">
        <v>23.52</v>
      </c>
      <c r="R7825" s="19">
        <v>0</v>
      </c>
      <c r="S7825" s="19">
        <v>0</v>
      </c>
      <c r="T7825" s="19">
        <v>23.52</v>
      </c>
    </row>
    <row r="7826" spans="1:20" outlineLevel="3" x14ac:dyDescent="0.35">
      <c r="H7826" s="1" t="s">
        <v>12158</v>
      </c>
      <c r="O7826" s="18"/>
      <c r="Q7826" s="19">
        <f>SUBTOTAL(9,Q7824:Q7825)</f>
        <v>3358</v>
      </c>
      <c r="R7826" s="19">
        <f>SUBTOTAL(9,R7824:R7825)</f>
        <v>0</v>
      </c>
      <c r="S7826" s="19">
        <f>SUBTOTAL(9,S7824:S7825)</f>
        <v>3334.48</v>
      </c>
      <c r="T7826" s="19">
        <f>SUBTOTAL(9,T7824:T7825)</f>
        <v>23.52</v>
      </c>
    </row>
    <row r="7827" spans="1:20" outlineLevel="4" x14ac:dyDescent="0.35">
      <c r="A7827" s="9" t="s">
        <v>1129</v>
      </c>
      <c r="B7827" s="9" t="s">
        <v>1130</v>
      </c>
      <c r="C7827" s="12" t="s">
        <v>8869</v>
      </c>
      <c r="D7827" s="5" t="s">
        <v>8874</v>
      </c>
      <c r="E7827" s="9" t="s">
        <v>8874</v>
      </c>
      <c r="F7827" s="5" t="s">
        <v>4</v>
      </c>
      <c r="G7827" s="5" t="s">
        <v>1133</v>
      </c>
      <c r="H7827" s="5" t="s">
        <v>1135</v>
      </c>
      <c r="I7827" s="4" t="s">
        <v>1136</v>
      </c>
      <c r="J7827" s="5" t="s">
        <v>4</v>
      </c>
      <c r="K7827" s="5" t="s">
        <v>4</v>
      </c>
      <c r="L7827" s="5" t="s">
        <v>4</v>
      </c>
      <c r="M7827" s="5" t="s">
        <v>5</v>
      </c>
      <c r="N7827" s="5" t="s">
        <v>8875</v>
      </c>
      <c r="O7827" s="18">
        <v>44467</v>
      </c>
      <c r="P7827" s="5" t="s">
        <v>7</v>
      </c>
      <c r="Q7827" s="19">
        <v>66313.77</v>
      </c>
      <c r="R7827" s="19">
        <v>0</v>
      </c>
      <c r="S7827" s="19">
        <v>66313.77</v>
      </c>
      <c r="T7827" s="19">
        <v>0</v>
      </c>
    </row>
    <row r="7828" spans="1:20" outlineLevel="4" x14ac:dyDescent="0.35">
      <c r="A7828" s="9" t="s">
        <v>1129</v>
      </c>
      <c r="B7828" s="9" t="s">
        <v>1130</v>
      </c>
      <c r="C7828" s="12" t="s">
        <v>8869</v>
      </c>
      <c r="D7828" s="5" t="s">
        <v>8874</v>
      </c>
      <c r="E7828" s="9" t="s">
        <v>8874</v>
      </c>
      <c r="F7828" s="5" t="s">
        <v>4</v>
      </c>
      <c r="G7828" s="5" t="s">
        <v>1133</v>
      </c>
      <c r="H7828" s="5" t="s">
        <v>1135</v>
      </c>
      <c r="I7828" s="4" t="s">
        <v>1136</v>
      </c>
      <c r="J7828" s="5" t="s">
        <v>4</v>
      </c>
      <c r="K7828" s="5" t="s">
        <v>4</v>
      </c>
      <c r="L7828" s="5" t="s">
        <v>4</v>
      </c>
      <c r="M7828" s="5" t="s">
        <v>5</v>
      </c>
      <c r="N7828" s="5" t="s">
        <v>8876</v>
      </c>
      <c r="O7828" s="18">
        <v>44558</v>
      </c>
      <c r="P7828" s="5" t="s">
        <v>7</v>
      </c>
      <c r="Q7828" s="19">
        <v>90164.03</v>
      </c>
      <c r="R7828" s="19">
        <v>0</v>
      </c>
      <c r="S7828" s="19">
        <v>90164.03</v>
      </c>
      <c r="T7828" s="19">
        <v>0</v>
      </c>
    </row>
    <row r="7829" spans="1:20" outlineLevel="3" x14ac:dyDescent="0.35">
      <c r="H7829" s="1" t="s">
        <v>11125</v>
      </c>
      <c r="O7829" s="18"/>
      <c r="Q7829" s="19">
        <f>SUBTOTAL(9,Q7827:Q7828)</f>
        <v>156477.79999999999</v>
      </c>
      <c r="R7829" s="19">
        <f>SUBTOTAL(9,R7827:R7828)</f>
        <v>0</v>
      </c>
      <c r="S7829" s="19">
        <f>SUBTOTAL(9,S7827:S7828)</f>
        <v>156477.79999999999</v>
      </c>
      <c r="T7829" s="19">
        <f>SUBTOTAL(9,T7827:T7828)</f>
        <v>0</v>
      </c>
    </row>
    <row r="7830" spans="1:20" outlineLevel="2" x14ac:dyDescent="0.35">
      <c r="C7830" s="11" t="s">
        <v>10778</v>
      </c>
      <c r="O7830" s="18"/>
      <c r="Q7830" s="19">
        <f>SUBTOTAL(9,Q7824:Q7828)</f>
        <v>159835.79999999999</v>
      </c>
      <c r="R7830" s="19">
        <f>SUBTOTAL(9,R7824:R7828)</f>
        <v>0</v>
      </c>
      <c r="S7830" s="19">
        <f>SUBTOTAL(9,S7824:S7828)</f>
        <v>159812.28</v>
      </c>
      <c r="T7830" s="19">
        <f>SUBTOTAL(9,T7824:T7828)</f>
        <v>23.52</v>
      </c>
    </row>
    <row r="7831" spans="1:20" outlineLevel="4" x14ac:dyDescent="0.35">
      <c r="A7831" s="9" t="s">
        <v>1129</v>
      </c>
      <c r="B7831" s="9" t="s">
        <v>1130</v>
      </c>
      <c r="C7831" s="12" t="s">
        <v>8877</v>
      </c>
      <c r="D7831" s="5" t="s">
        <v>8878</v>
      </c>
      <c r="E7831" s="9" t="s">
        <v>8878</v>
      </c>
      <c r="F7831" s="5" t="s">
        <v>4</v>
      </c>
      <c r="G7831" s="5" t="s">
        <v>1133</v>
      </c>
      <c r="H7831" s="5" t="s">
        <v>1135</v>
      </c>
      <c r="I7831" s="4" t="s">
        <v>1136</v>
      </c>
      <c r="J7831" s="5" t="s">
        <v>4</v>
      </c>
      <c r="K7831" s="5" t="s">
        <v>4</v>
      </c>
      <c r="L7831" s="5" t="s">
        <v>4</v>
      </c>
      <c r="M7831" s="5" t="s">
        <v>5</v>
      </c>
      <c r="N7831" s="5" t="s">
        <v>8879</v>
      </c>
      <c r="O7831" s="18">
        <v>44467</v>
      </c>
      <c r="P7831" s="5" t="s">
        <v>7</v>
      </c>
      <c r="Q7831" s="19">
        <v>26009.59</v>
      </c>
      <c r="R7831" s="19">
        <v>0</v>
      </c>
      <c r="S7831" s="19">
        <v>26009.59</v>
      </c>
      <c r="T7831" s="19">
        <v>0</v>
      </c>
    </row>
    <row r="7832" spans="1:20" outlineLevel="4" x14ac:dyDescent="0.35">
      <c r="A7832" s="9" t="s">
        <v>1129</v>
      </c>
      <c r="B7832" s="9" t="s">
        <v>1130</v>
      </c>
      <c r="C7832" s="12" t="s">
        <v>8877</v>
      </c>
      <c r="D7832" s="5" t="s">
        <v>8878</v>
      </c>
      <c r="E7832" s="9" t="s">
        <v>8878</v>
      </c>
      <c r="F7832" s="5" t="s">
        <v>4</v>
      </c>
      <c r="G7832" s="5" t="s">
        <v>1133</v>
      </c>
      <c r="H7832" s="5" t="s">
        <v>1135</v>
      </c>
      <c r="I7832" s="4" t="s">
        <v>1136</v>
      </c>
      <c r="J7832" s="5" t="s">
        <v>4</v>
      </c>
      <c r="K7832" s="5" t="s">
        <v>4</v>
      </c>
      <c r="L7832" s="5" t="s">
        <v>4</v>
      </c>
      <c r="M7832" s="5" t="s">
        <v>5</v>
      </c>
      <c r="N7832" s="5" t="s">
        <v>8880</v>
      </c>
      <c r="O7832" s="18">
        <v>44558</v>
      </c>
      <c r="P7832" s="5" t="s">
        <v>7</v>
      </c>
      <c r="Q7832" s="19">
        <v>34748.800000000003</v>
      </c>
      <c r="R7832" s="19">
        <v>0</v>
      </c>
      <c r="S7832" s="19">
        <v>34748.800000000003</v>
      </c>
      <c r="T7832" s="19">
        <v>0</v>
      </c>
    </row>
    <row r="7833" spans="1:20" outlineLevel="3" x14ac:dyDescent="0.35">
      <c r="H7833" s="1" t="s">
        <v>11125</v>
      </c>
      <c r="O7833" s="18"/>
      <c r="Q7833" s="19">
        <f>SUBTOTAL(9,Q7831:Q7832)</f>
        <v>60758.39</v>
      </c>
      <c r="R7833" s="19">
        <f>SUBTOTAL(9,R7831:R7832)</f>
        <v>0</v>
      </c>
      <c r="S7833" s="19">
        <f>SUBTOTAL(9,S7831:S7832)</f>
        <v>60758.39</v>
      </c>
      <c r="T7833" s="19">
        <f>SUBTOTAL(9,T7831:T7832)</f>
        <v>0</v>
      </c>
    </row>
    <row r="7834" spans="1:20" outlineLevel="2" x14ac:dyDescent="0.35">
      <c r="C7834" s="11" t="s">
        <v>10779</v>
      </c>
      <c r="O7834" s="18"/>
      <c r="Q7834" s="19">
        <f>SUBTOTAL(9,Q7831:Q7832)</f>
        <v>60758.39</v>
      </c>
      <c r="R7834" s="19">
        <f>SUBTOTAL(9,R7831:R7832)</f>
        <v>0</v>
      </c>
      <c r="S7834" s="19">
        <f>SUBTOTAL(9,S7831:S7832)</f>
        <v>60758.39</v>
      </c>
      <c r="T7834" s="19">
        <f>SUBTOTAL(9,T7831:T7832)</f>
        <v>0</v>
      </c>
    </row>
    <row r="7835" spans="1:20" outlineLevel="4" x14ac:dyDescent="0.35">
      <c r="A7835" s="9" t="s">
        <v>1129</v>
      </c>
      <c r="B7835" s="9" t="s">
        <v>1130</v>
      </c>
      <c r="C7835" s="12" t="s">
        <v>8881</v>
      </c>
      <c r="D7835" s="5" t="s">
        <v>8882</v>
      </c>
      <c r="E7835" s="9" t="s">
        <v>8882</v>
      </c>
      <c r="F7835" s="5" t="s">
        <v>4</v>
      </c>
      <c r="G7835" s="5" t="s">
        <v>1133</v>
      </c>
      <c r="H7835" s="5" t="s">
        <v>1135</v>
      </c>
      <c r="I7835" s="4" t="s">
        <v>1136</v>
      </c>
      <c r="J7835" s="5" t="s">
        <v>4</v>
      </c>
      <c r="K7835" s="5" t="s">
        <v>4</v>
      </c>
      <c r="L7835" s="5" t="s">
        <v>4</v>
      </c>
      <c r="M7835" s="5" t="s">
        <v>5</v>
      </c>
      <c r="N7835" s="5" t="s">
        <v>8883</v>
      </c>
      <c r="O7835" s="18">
        <v>44467</v>
      </c>
      <c r="P7835" s="5" t="s">
        <v>7</v>
      </c>
      <c r="Q7835" s="19">
        <v>8177.38</v>
      </c>
      <c r="R7835" s="19">
        <v>0</v>
      </c>
      <c r="S7835" s="19">
        <v>8177.38</v>
      </c>
      <c r="T7835" s="19">
        <v>0</v>
      </c>
    </row>
    <row r="7836" spans="1:20" outlineLevel="4" x14ac:dyDescent="0.35">
      <c r="A7836" s="9" t="s">
        <v>1129</v>
      </c>
      <c r="B7836" s="9" t="s">
        <v>1130</v>
      </c>
      <c r="C7836" s="12" t="s">
        <v>8881</v>
      </c>
      <c r="D7836" s="5" t="s">
        <v>8882</v>
      </c>
      <c r="E7836" s="9" t="s">
        <v>8882</v>
      </c>
      <c r="F7836" s="5" t="s">
        <v>4</v>
      </c>
      <c r="G7836" s="5" t="s">
        <v>1133</v>
      </c>
      <c r="H7836" s="5" t="s">
        <v>1135</v>
      </c>
      <c r="I7836" s="4" t="s">
        <v>1136</v>
      </c>
      <c r="J7836" s="5" t="s">
        <v>4</v>
      </c>
      <c r="K7836" s="5" t="s">
        <v>4</v>
      </c>
      <c r="L7836" s="5" t="s">
        <v>4</v>
      </c>
      <c r="M7836" s="5" t="s">
        <v>5</v>
      </c>
      <c r="N7836" s="5" t="s">
        <v>8884</v>
      </c>
      <c r="O7836" s="18">
        <v>44558</v>
      </c>
      <c r="P7836" s="5" t="s">
        <v>7</v>
      </c>
      <c r="Q7836" s="19">
        <v>10964.87</v>
      </c>
      <c r="R7836" s="19">
        <v>0</v>
      </c>
      <c r="S7836" s="19">
        <v>10964.87</v>
      </c>
      <c r="T7836" s="19">
        <v>0</v>
      </c>
    </row>
    <row r="7837" spans="1:20" outlineLevel="3" x14ac:dyDescent="0.35">
      <c r="H7837" s="1" t="s">
        <v>11125</v>
      </c>
      <c r="O7837" s="18"/>
      <c r="Q7837" s="19">
        <f>SUBTOTAL(9,Q7835:Q7836)</f>
        <v>19142.25</v>
      </c>
      <c r="R7837" s="19">
        <f>SUBTOTAL(9,R7835:R7836)</f>
        <v>0</v>
      </c>
      <c r="S7837" s="19">
        <f>SUBTOTAL(9,S7835:S7836)</f>
        <v>19142.25</v>
      </c>
      <c r="T7837" s="19">
        <f>SUBTOTAL(9,T7835:T7836)</f>
        <v>0</v>
      </c>
    </row>
    <row r="7838" spans="1:20" outlineLevel="2" x14ac:dyDescent="0.35">
      <c r="C7838" s="11" t="s">
        <v>10780</v>
      </c>
      <c r="O7838" s="18"/>
      <c r="Q7838" s="19">
        <f>SUBTOTAL(9,Q7835:Q7836)</f>
        <v>19142.25</v>
      </c>
      <c r="R7838" s="19">
        <f>SUBTOTAL(9,R7835:R7836)</f>
        <v>0</v>
      </c>
      <c r="S7838" s="19">
        <f>SUBTOTAL(9,S7835:S7836)</f>
        <v>19142.25</v>
      </c>
      <c r="T7838" s="19">
        <f>SUBTOTAL(9,T7835:T7836)</f>
        <v>0</v>
      </c>
    </row>
    <row r="7839" spans="1:20" outlineLevel="4" x14ac:dyDescent="0.35">
      <c r="A7839" s="9" t="s">
        <v>1129</v>
      </c>
      <c r="B7839" s="9" t="s">
        <v>1130</v>
      </c>
      <c r="C7839" s="12" t="s">
        <v>8885</v>
      </c>
      <c r="D7839" s="5" t="s">
        <v>8886</v>
      </c>
      <c r="E7839" s="9" t="s">
        <v>8886</v>
      </c>
      <c r="F7839" s="5" t="s">
        <v>4</v>
      </c>
      <c r="G7839" s="5" t="s">
        <v>1133</v>
      </c>
      <c r="H7839" s="5" t="s">
        <v>1135</v>
      </c>
      <c r="I7839" s="4" t="s">
        <v>1136</v>
      </c>
      <c r="J7839" s="5" t="s">
        <v>4</v>
      </c>
      <c r="K7839" s="5" t="s">
        <v>4</v>
      </c>
      <c r="L7839" s="5" t="s">
        <v>4</v>
      </c>
      <c r="M7839" s="5" t="s">
        <v>5</v>
      </c>
      <c r="N7839" s="5" t="s">
        <v>8887</v>
      </c>
      <c r="O7839" s="18">
        <v>44467</v>
      </c>
      <c r="P7839" s="5" t="s">
        <v>7</v>
      </c>
      <c r="Q7839" s="19">
        <v>5413.16</v>
      </c>
      <c r="R7839" s="19">
        <v>0</v>
      </c>
      <c r="S7839" s="19">
        <v>5413.16</v>
      </c>
      <c r="T7839" s="19">
        <v>0</v>
      </c>
    </row>
    <row r="7840" spans="1:20" outlineLevel="4" x14ac:dyDescent="0.35">
      <c r="A7840" s="9" t="s">
        <v>1129</v>
      </c>
      <c r="B7840" s="9" t="s">
        <v>1130</v>
      </c>
      <c r="C7840" s="12" t="s">
        <v>8885</v>
      </c>
      <c r="D7840" s="5" t="s">
        <v>8886</v>
      </c>
      <c r="E7840" s="9" t="s">
        <v>8886</v>
      </c>
      <c r="F7840" s="5" t="s">
        <v>4</v>
      </c>
      <c r="G7840" s="5" t="s">
        <v>1133</v>
      </c>
      <c r="H7840" s="5" t="s">
        <v>1135</v>
      </c>
      <c r="I7840" s="4" t="s">
        <v>1136</v>
      </c>
      <c r="J7840" s="5" t="s">
        <v>4</v>
      </c>
      <c r="K7840" s="5" t="s">
        <v>4</v>
      </c>
      <c r="L7840" s="5" t="s">
        <v>4</v>
      </c>
      <c r="M7840" s="5" t="s">
        <v>5</v>
      </c>
      <c r="N7840" s="5" t="s">
        <v>8888</v>
      </c>
      <c r="O7840" s="18">
        <v>44558</v>
      </c>
      <c r="P7840" s="5" t="s">
        <v>7</v>
      </c>
      <c r="Q7840" s="19">
        <v>7038.07</v>
      </c>
      <c r="R7840" s="19">
        <v>0</v>
      </c>
      <c r="S7840" s="19">
        <v>7038.07</v>
      </c>
      <c r="T7840" s="19">
        <v>0</v>
      </c>
    </row>
    <row r="7841" spans="1:20" outlineLevel="3" x14ac:dyDescent="0.35">
      <c r="H7841" s="1" t="s">
        <v>11125</v>
      </c>
      <c r="O7841" s="18"/>
      <c r="Q7841" s="19">
        <f>SUBTOTAL(9,Q7839:Q7840)</f>
        <v>12451.23</v>
      </c>
      <c r="R7841" s="19">
        <f>SUBTOTAL(9,R7839:R7840)</f>
        <v>0</v>
      </c>
      <c r="S7841" s="19">
        <f>SUBTOTAL(9,S7839:S7840)</f>
        <v>12451.23</v>
      </c>
      <c r="T7841" s="19">
        <f>SUBTOTAL(9,T7839:T7840)</f>
        <v>0</v>
      </c>
    </row>
    <row r="7842" spans="1:20" outlineLevel="2" x14ac:dyDescent="0.35">
      <c r="C7842" s="11" t="s">
        <v>10781</v>
      </c>
      <c r="O7842" s="18"/>
      <c r="Q7842" s="19">
        <f>SUBTOTAL(9,Q7839:Q7840)</f>
        <v>12451.23</v>
      </c>
      <c r="R7842" s="19">
        <f>SUBTOTAL(9,R7839:R7840)</f>
        <v>0</v>
      </c>
      <c r="S7842" s="19">
        <f>SUBTOTAL(9,S7839:S7840)</f>
        <v>12451.23</v>
      </c>
      <c r="T7842" s="19">
        <f>SUBTOTAL(9,T7839:T7840)</f>
        <v>0</v>
      </c>
    </row>
    <row r="7843" spans="1:20" outlineLevel="4" x14ac:dyDescent="0.35">
      <c r="A7843" s="9" t="s">
        <v>1129</v>
      </c>
      <c r="B7843" s="9" t="s">
        <v>1130</v>
      </c>
      <c r="C7843" s="12" t="s">
        <v>8889</v>
      </c>
      <c r="D7843" s="5" t="s">
        <v>8890</v>
      </c>
      <c r="E7843" s="9" t="s">
        <v>8890</v>
      </c>
      <c r="F7843" s="5" t="s">
        <v>4</v>
      </c>
      <c r="G7843" s="5" t="s">
        <v>1133</v>
      </c>
      <c r="H7843" s="5" t="s">
        <v>1135</v>
      </c>
      <c r="I7843" s="4" t="s">
        <v>1136</v>
      </c>
      <c r="J7843" s="5" t="s">
        <v>4</v>
      </c>
      <c r="K7843" s="5" t="s">
        <v>4</v>
      </c>
      <c r="L7843" s="5" t="s">
        <v>4</v>
      </c>
      <c r="M7843" s="5" t="s">
        <v>5</v>
      </c>
      <c r="N7843" s="5" t="s">
        <v>8891</v>
      </c>
      <c r="O7843" s="18">
        <v>44467</v>
      </c>
      <c r="P7843" s="5" t="s">
        <v>7</v>
      </c>
      <c r="Q7843" s="19">
        <v>6963.51</v>
      </c>
      <c r="R7843" s="19">
        <v>0</v>
      </c>
      <c r="S7843" s="19">
        <v>6963.51</v>
      </c>
      <c r="T7843" s="19">
        <v>0</v>
      </c>
    </row>
    <row r="7844" spans="1:20" outlineLevel="4" x14ac:dyDescent="0.35">
      <c r="A7844" s="9" t="s">
        <v>1129</v>
      </c>
      <c r="B7844" s="9" t="s">
        <v>1130</v>
      </c>
      <c r="C7844" s="12" t="s">
        <v>8889</v>
      </c>
      <c r="D7844" s="5" t="s">
        <v>8890</v>
      </c>
      <c r="E7844" s="9" t="s">
        <v>8890</v>
      </c>
      <c r="F7844" s="5" t="s">
        <v>4</v>
      </c>
      <c r="G7844" s="5" t="s">
        <v>1133</v>
      </c>
      <c r="H7844" s="5" t="s">
        <v>1135</v>
      </c>
      <c r="I7844" s="4" t="s">
        <v>1136</v>
      </c>
      <c r="J7844" s="5" t="s">
        <v>4</v>
      </c>
      <c r="K7844" s="5" t="s">
        <v>4</v>
      </c>
      <c r="L7844" s="5" t="s">
        <v>4</v>
      </c>
      <c r="M7844" s="5" t="s">
        <v>5</v>
      </c>
      <c r="N7844" s="5" t="s">
        <v>8892</v>
      </c>
      <c r="O7844" s="18">
        <v>44558</v>
      </c>
      <c r="P7844" s="5" t="s">
        <v>7</v>
      </c>
      <c r="Q7844" s="19">
        <v>9746.6200000000008</v>
      </c>
      <c r="R7844" s="19">
        <v>0</v>
      </c>
      <c r="S7844" s="19">
        <v>9746.6200000000008</v>
      </c>
      <c r="T7844" s="19">
        <v>0</v>
      </c>
    </row>
    <row r="7845" spans="1:20" outlineLevel="3" x14ac:dyDescent="0.35">
      <c r="H7845" s="1" t="s">
        <v>11125</v>
      </c>
      <c r="O7845" s="18"/>
      <c r="Q7845" s="19">
        <f>SUBTOTAL(9,Q7843:Q7844)</f>
        <v>16710.13</v>
      </c>
      <c r="R7845" s="19">
        <f>SUBTOTAL(9,R7843:R7844)</f>
        <v>0</v>
      </c>
      <c r="S7845" s="19">
        <f>SUBTOTAL(9,S7843:S7844)</f>
        <v>16710.13</v>
      </c>
      <c r="T7845" s="19">
        <f>SUBTOTAL(9,T7843:T7844)</f>
        <v>0</v>
      </c>
    </row>
    <row r="7846" spans="1:20" outlineLevel="2" x14ac:dyDescent="0.35">
      <c r="C7846" s="11" t="s">
        <v>10782</v>
      </c>
      <c r="O7846" s="18"/>
      <c r="Q7846" s="19">
        <f>SUBTOTAL(9,Q7843:Q7844)</f>
        <v>16710.13</v>
      </c>
      <c r="R7846" s="19">
        <f>SUBTOTAL(9,R7843:R7844)</f>
        <v>0</v>
      </c>
      <c r="S7846" s="19">
        <f>SUBTOTAL(9,S7843:S7844)</f>
        <v>16710.13</v>
      </c>
      <c r="T7846" s="19">
        <f>SUBTOTAL(9,T7843:T7844)</f>
        <v>0</v>
      </c>
    </row>
    <row r="7847" spans="1:20" outlineLevel="4" x14ac:dyDescent="0.35">
      <c r="A7847" s="9" t="s">
        <v>1129</v>
      </c>
      <c r="B7847" s="9" t="s">
        <v>1130</v>
      </c>
      <c r="C7847" s="12" t="s">
        <v>8893</v>
      </c>
      <c r="D7847" s="5" t="s">
        <v>8894</v>
      </c>
      <c r="E7847" s="9" t="s">
        <v>8894</v>
      </c>
      <c r="F7847" s="5" t="s">
        <v>4</v>
      </c>
      <c r="G7847" s="5" t="s">
        <v>1133</v>
      </c>
      <c r="H7847" s="5" t="s">
        <v>1135</v>
      </c>
      <c r="I7847" s="4" t="s">
        <v>1136</v>
      </c>
      <c r="J7847" s="5" t="s">
        <v>4</v>
      </c>
      <c r="K7847" s="5" t="s">
        <v>4</v>
      </c>
      <c r="L7847" s="5" t="s">
        <v>4</v>
      </c>
      <c r="M7847" s="5" t="s">
        <v>5</v>
      </c>
      <c r="N7847" s="5" t="s">
        <v>8895</v>
      </c>
      <c r="O7847" s="18">
        <v>44467</v>
      </c>
      <c r="P7847" s="5" t="s">
        <v>7</v>
      </c>
      <c r="Q7847" s="19">
        <v>76412.89</v>
      </c>
      <c r="R7847" s="19">
        <v>0</v>
      </c>
      <c r="S7847" s="19">
        <v>76412.89</v>
      </c>
      <c r="T7847" s="19">
        <v>0</v>
      </c>
    </row>
    <row r="7848" spans="1:20" outlineLevel="4" x14ac:dyDescent="0.35">
      <c r="A7848" s="9" t="s">
        <v>1129</v>
      </c>
      <c r="B7848" s="9" t="s">
        <v>1130</v>
      </c>
      <c r="C7848" s="12" t="s">
        <v>8893</v>
      </c>
      <c r="D7848" s="5" t="s">
        <v>8894</v>
      </c>
      <c r="E7848" s="9" t="s">
        <v>8894</v>
      </c>
      <c r="F7848" s="5" t="s">
        <v>4</v>
      </c>
      <c r="G7848" s="5" t="s">
        <v>1133</v>
      </c>
      <c r="H7848" s="5" t="s">
        <v>1135</v>
      </c>
      <c r="I7848" s="4" t="s">
        <v>1136</v>
      </c>
      <c r="J7848" s="5" t="s">
        <v>4</v>
      </c>
      <c r="K7848" s="5" t="s">
        <v>4</v>
      </c>
      <c r="L7848" s="5" t="s">
        <v>4</v>
      </c>
      <c r="M7848" s="5" t="s">
        <v>5</v>
      </c>
      <c r="N7848" s="5" t="s">
        <v>8896</v>
      </c>
      <c r="O7848" s="18">
        <v>44558</v>
      </c>
      <c r="P7848" s="5" t="s">
        <v>7</v>
      </c>
      <c r="Q7848" s="19">
        <v>104991.25</v>
      </c>
      <c r="R7848" s="19">
        <v>0</v>
      </c>
      <c r="S7848" s="19">
        <v>104991.25</v>
      </c>
      <c r="T7848" s="19">
        <v>0</v>
      </c>
    </row>
    <row r="7849" spans="1:20" outlineLevel="3" x14ac:dyDescent="0.35">
      <c r="H7849" s="1" t="s">
        <v>11125</v>
      </c>
      <c r="O7849" s="18"/>
      <c r="Q7849" s="19">
        <f>SUBTOTAL(9,Q7847:Q7848)</f>
        <v>181404.14</v>
      </c>
      <c r="R7849" s="19">
        <f>SUBTOTAL(9,R7847:R7848)</f>
        <v>0</v>
      </c>
      <c r="S7849" s="19">
        <f>SUBTOTAL(9,S7847:S7848)</f>
        <v>181404.14</v>
      </c>
      <c r="T7849" s="19">
        <f>SUBTOTAL(9,T7847:T7848)</f>
        <v>0</v>
      </c>
    </row>
    <row r="7850" spans="1:20" ht="29" outlineLevel="4" x14ac:dyDescent="0.35">
      <c r="A7850" s="9" t="s">
        <v>1725</v>
      </c>
      <c r="B7850" s="9" t="s">
        <v>1726</v>
      </c>
      <c r="C7850" s="12" t="s">
        <v>8893</v>
      </c>
      <c r="D7850" s="5" t="s">
        <v>8897</v>
      </c>
      <c r="E7850" s="9" t="s">
        <v>8897</v>
      </c>
      <c r="F7850" s="5" t="s">
        <v>4</v>
      </c>
      <c r="G7850" s="5" t="s">
        <v>1006</v>
      </c>
      <c r="H7850" s="5" t="s">
        <v>1850</v>
      </c>
      <c r="I7850" s="4" t="s">
        <v>1851</v>
      </c>
      <c r="J7850" s="5" t="s">
        <v>8898</v>
      </c>
      <c r="K7850" s="5" t="s">
        <v>4</v>
      </c>
      <c r="L7850" s="5" t="s">
        <v>4</v>
      </c>
      <c r="M7850" s="5" t="s">
        <v>5</v>
      </c>
      <c r="N7850" s="5" t="s">
        <v>8899</v>
      </c>
      <c r="O7850" s="18">
        <v>44627</v>
      </c>
      <c r="P7850" s="5" t="s">
        <v>7</v>
      </c>
      <c r="Q7850" s="19">
        <v>33128</v>
      </c>
      <c r="R7850" s="19">
        <v>0</v>
      </c>
      <c r="S7850" s="19">
        <v>33128</v>
      </c>
      <c r="T7850" s="19">
        <v>0</v>
      </c>
    </row>
    <row r="7851" spans="1:20" ht="29" outlineLevel="4" x14ac:dyDescent="0.35">
      <c r="A7851" s="9" t="s">
        <v>1725</v>
      </c>
      <c r="B7851" s="9" t="s">
        <v>1726</v>
      </c>
      <c r="C7851" s="12" t="s">
        <v>8893</v>
      </c>
      <c r="D7851" s="5" t="s">
        <v>8897</v>
      </c>
      <c r="E7851" s="9" t="s">
        <v>8897</v>
      </c>
      <c r="F7851" s="5" t="s">
        <v>4</v>
      </c>
      <c r="G7851" s="5" t="s">
        <v>1006</v>
      </c>
      <c r="H7851" s="5" t="s">
        <v>1850</v>
      </c>
      <c r="I7851" s="4" t="s">
        <v>1851</v>
      </c>
      <c r="J7851" s="5" t="s">
        <v>8898</v>
      </c>
      <c r="K7851" s="5" t="s">
        <v>4</v>
      </c>
      <c r="L7851" s="5" t="s">
        <v>4</v>
      </c>
      <c r="M7851" s="5" t="s">
        <v>5</v>
      </c>
      <c r="N7851" s="5" t="s">
        <v>8900</v>
      </c>
      <c r="O7851" s="18">
        <v>44644</v>
      </c>
      <c r="P7851" s="5" t="s">
        <v>7</v>
      </c>
      <c r="Q7851" s="19">
        <v>6225</v>
      </c>
      <c r="R7851" s="19">
        <v>0</v>
      </c>
      <c r="S7851" s="19">
        <v>6225</v>
      </c>
      <c r="T7851" s="19">
        <v>0</v>
      </c>
    </row>
    <row r="7852" spans="1:20" outlineLevel="3" x14ac:dyDescent="0.35">
      <c r="H7852" s="1" t="s">
        <v>11242</v>
      </c>
      <c r="O7852" s="18"/>
      <c r="Q7852" s="19">
        <f>SUBTOTAL(9,Q7850:Q7851)</f>
        <v>39353</v>
      </c>
      <c r="R7852" s="19">
        <f>SUBTOTAL(9,R7850:R7851)</f>
        <v>0</v>
      </c>
      <c r="S7852" s="19">
        <f>SUBTOTAL(9,S7850:S7851)</f>
        <v>39353</v>
      </c>
      <c r="T7852" s="19">
        <f>SUBTOTAL(9,T7850:T7851)</f>
        <v>0</v>
      </c>
    </row>
    <row r="7853" spans="1:20" outlineLevel="2" x14ac:dyDescent="0.35">
      <c r="C7853" s="11" t="s">
        <v>10783</v>
      </c>
      <c r="O7853" s="18"/>
      <c r="Q7853" s="19">
        <f>SUBTOTAL(9,Q7847:Q7851)</f>
        <v>220757.14</v>
      </c>
      <c r="R7853" s="19">
        <f>SUBTOTAL(9,R7847:R7851)</f>
        <v>0</v>
      </c>
      <c r="S7853" s="19">
        <f>SUBTOTAL(9,S7847:S7851)</f>
        <v>220757.14</v>
      </c>
      <c r="T7853" s="19">
        <f>SUBTOTAL(9,T7847:T7851)</f>
        <v>0</v>
      </c>
    </row>
    <row r="7854" spans="1:20" outlineLevel="4" x14ac:dyDescent="0.35">
      <c r="A7854" s="9" t="s">
        <v>1129</v>
      </c>
      <c r="B7854" s="9" t="s">
        <v>1130</v>
      </c>
      <c r="C7854" s="12" t="s">
        <v>8901</v>
      </c>
      <c r="D7854" s="5" t="s">
        <v>8902</v>
      </c>
      <c r="E7854" s="9" t="s">
        <v>8902</v>
      </c>
      <c r="F7854" s="5" t="s">
        <v>4</v>
      </c>
      <c r="G7854" s="5" t="s">
        <v>1133</v>
      </c>
      <c r="H7854" s="5" t="s">
        <v>1135</v>
      </c>
      <c r="I7854" s="4" t="s">
        <v>1136</v>
      </c>
      <c r="J7854" s="5" t="s">
        <v>4</v>
      </c>
      <c r="K7854" s="5" t="s">
        <v>4</v>
      </c>
      <c r="L7854" s="5" t="s">
        <v>4</v>
      </c>
      <c r="M7854" s="5" t="s">
        <v>5</v>
      </c>
      <c r="N7854" s="5" t="s">
        <v>8903</v>
      </c>
      <c r="O7854" s="18">
        <v>44467</v>
      </c>
      <c r="P7854" s="5" t="s">
        <v>7</v>
      </c>
      <c r="Q7854" s="19">
        <v>14601.07</v>
      </c>
      <c r="R7854" s="19">
        <v>0</v>
      </c>
      <c r="S7854" s="19">
        <v>14601.07</v>
      </c>
      <c r="T7854" s="19">
        <v>0</v>
      </c>
    </row>
    <row r="7855" spans="1:20" outlineLevel="4" x14ac:dyDescent="0.35">
      <c r="A7855" s="9" t="s">
        <v>1129</v>
      </c>
      <c r="B7855" s="9" t="s">
        <v>1130</v>
      </c>
      <c r="C7855" s="12" t="s">
        <v>8901</v>
      </c>
      <c r="D7855" s="5" t="s">
        <v>8902</v>
      </c>
      <c r="E7855" s="9" t="s">
        <v>8902</v>
      </c>
      <c r="F7855" s="5" t="s">
        <v>4</v>
      </c>
      <c r="G7855" s="5" t="s">
        <v>1133</v>
      </c>
      <c r="H7855" s="5" t="s">
        <v>1135</v>
      </c>
      <c r="I7855" s="4" t="s">
        <v>1136</v>
      </c>
      <c r="J7855" s="5" t="s">
        <v>4</v>
      </c>
      <c r="K7855" s="5" t="s">
        <v>4</v>
      </c>
      <c r="L7855" s="5" t="s">
        <v>4</v>
      </c>
      <c r="M7855" s="5" t="s">
        <v>5</v>
      </c>
      <c r="N7855" s="5" t="s">
        <v>8904</v>
      </c>
      <c r="O7855" s="18">
        <v>44558</v>
      </c>
      <c r="P7855" s="5" t="s">
        <v>7</v>
      </c>
      <c r="Q7855" s="19">
        <v>18388.919999999998</v>
      </c>
      <c r="R7855" s="19">
        <v>0</v>
      </c>
      <c r="S7855" s="19">
        <v>18388.919999999998</v>
      </c>
      <c r="T7855" s="19">
        <v>0</v>
      </c>
    </row>
    <row r="7856" spans="1:20" outlineLevel="3" x14ac:dyDescent="0.35">
      <c r="H7856" s="1" t="s">
        <v>11125</v>
      </c>
      <c r="O7856" s="18"/>
      <c r="Q7856" s="19">
        <f>SUBTOTAL(9,Q7854:Q7855)</f>
        <v>32989.99</v>
      </c>
      <c r="R7856" s="19">
        <f>SUBTOTAL(9,R7854:R7855)</f>
        <v>0</v>
      </c>
      <c r="S7856" s="19">
        <f>SUBTOTAL(9,S7854:S7855)</f>
        <v>32989.99</v>
      </c>
      <c r="T7856" s="19">
        <f>SUBTOTAL(9,T7854:T7855)</f>
        <v>0</v>
      </c>
    </row>
    <row r="7857" spans="1:20" outlineLevel="2" x14ac:dyDescent="0.35">
      <c r="C7857" s="11" t="s">
        <v>10784</v>
      </c>
      <c r="O7857" s="18"/>
      <c r="Q7857" s="19">
        <f>SUBTOTAL(9,Q7854:Q7855)</f>
        <v>32989.99</v>
      </c>
      <c r="R7857" s="19">
        <f>SUBTOTAL(9,R7854:R7855)</f>
        <v>0</v>
      </c>
      <c r="S7857" s="19">
        <f>SUBTOTAL(9,S7854:S7855)</f>
        <v>32989.99</v>
      </c>
      <c r="T7857" s="19">
        <f>SUBTOTAL(9,T7854:T7855)</f>
        <v>0</v>
      </c>
    </row>
    <row r="7858" spans="1:20" outlineLevel="4" x14ac:dyDescent="0.35">
      <c r="A7858" s="9" t="s">
        <v>1129</v>
      </c>
      <c r="B7858" s="9" t="s">
        <v>1130</v>
      </c>
      <c r="C7858" s="12" t="s">
        <v>8905</v>
      </c>
      <c r="D7858" s="5" t="s">
        <v>8906</v>
      </c>
      <c r="E7858" s="9" t="s">
        <v>8906</v>
      </c>
      <c r="F7858" s="5" t="s">
        <v>4</v>
      </c>
      <c r="G7858" s="5" t="s">
        <v>1133</v>
      </c>
      <c r="H7858" s="5" t="s">
        <v>1135</v>
      </c>
      <c r="I7858" s="4" t="s">
        <v>1136</v>
      </c>
      <c r="J7858" s="5" t="s">
        <v>4</v>
      </c>
      <c r="K7858" s="5" t="s">
        <v>4</v>
      </c>
      <c r="L7858" s="5" t="s">
        <v>4</v>
      </c>
      <c r="M7858" s="5" t="s">
        <v>5</v>
      </c>
      <c r="N7858" s="5" t="s">
        <v>8907</v>
      </c>
      <c r="O7858" s="18">
        <v>44467</v>
      </c>
      <c r="P7858" s="5" t="s">
        <v>7</v>
      </c>
      <c r="Q7858" s="19">
        <v>1516.94</v>
      </c>
      <c r="R7858" s="19">
        <v>0</v>
      </c>
      <c r="S7858" s="19">
        <v>1516.94</v>
      </c>
      <c r="T7858" s="19">
        <v>0</v>
      </c>
    </row>
    <row r="7859" spans="1:20" outlineLevel="4" x14ac:dyDescent="0.35">
      <c r="A7859" s="9" t="s">
        <v>1129</v>
      </c>
      <c r="B7859" s="9" t="s">
        <v>1130</v>
      </c>
      <c r="C7859" s="12" t="s">
        <v>8905</v>
      </c>
      <c r="D7859" s="5" t="s">
        <v>8906</v>
      </c>
      <c r="E7859" s="9" t="s">
        <v>8906</v>
      </c>
      <c r="F7859" s="5" t="s">
        <v>4</v>
      </c>
      <c r="G7859" s="5" t="s">
        <v>1133</v>
      </c>
      <c r="H7859" s="5" t="s">
        <v>1135</v>
      </c>
      <c r="I7859" s="4" t="s">
        <v>1136</v>
      </c>
      <c r="J7859" s="5" t="s">
        <v>4</v>
      </c>
      <c r="K7859" s="5" t="s">
        <v>4</v>
      </c>
      <c r="L7859" s="5" t="s">
        <v>4</v>
      </c>
      <c r="M7859" s="5" t="s">
        <v>5</v>
      </c>
      <c r="N7859" s="5" t="s">
        <v>8908</v>
      </c>
      <c r="O7859" s="18">
        <v>44558</v>
      </c>
      <c r="P7859" s="5" t="s">
        <v>7</v>
      </c>
      <c r="Q7859" s="19">
        <v>1952.2</v>
      </c>
      <c r="R7859" s="19">
        <v>0</v>
      </c>
      <c r="S7859" s="19">
        <v>1952.2</v>
      </c>
      <c r="T7859" s="19">
        <v>0</v>
      </c>
    </row>
    <row r="7860" spans="1:20" outlineLevel="3" x14ac:dyDescent="0.35">
      <c r="H7860" s="1" t="s">
        <v>11125</v>
      </c>
      <c r="O7860" s="18"/>
      <c r="Q7860" s="19">
        <f>SUBTOTAL(9,Q7858:Q7859)</f>
        <v>3469.1400000000003</v>
      </c>
      <c r="R7860" s="19">
        <f>SUBTOTAL(9,R7858:R7859)</f>
        <v>0</v>
      </c>
      <c r="S7860" s="19">
        <f>SUBTOTAL(9,S7858:S7859)</f>
        <v>3469.1400000000003</v>
      </c>
      <c r="T7860" s="19">
        <f>SUBTOTAL(9,T7858:T7859)</f>
        <v>0</v>
      </c>
    </row>
    <row r="7861" spans="1:20" outlineLevel="2" x14ac:dyDescent="0.35">
      <c r="C7861" s="11" t="s">
        <v>10785</v>
      </c>
      <c r="O7861" s="18"/>
      <c r="Q7861" s="19">
        <f>SUBTOTAL(9,Q7858:Q7859)</f>
        <v>3469.1400000000003</v>
      </c>
      <c r="R7861" s="19">
        <f>SUBTOTAL(9,R7858:R7859)</f>
        <v>0</v>
      </c>
      <c r="S7861" s="19">
        <f>SUBTOTAL(9,S7858:S7859)</f>
        <v>3469.1400000000003</v>
      </c>
      <c r="T7861" s="19">
        <f>SUBTOTAL(9,T7858:T7859)</f>
        <v>0</v>
      </c>
    </row>
    <row r="7862" spans="1:20" outlineLevel="4" x14ac:dyDescent="0.35">
      <c r="A7862" s="9" t="s">
        <v>1129</v>
      </c>
      <c r="B7862" s="9" t="s">
        <v>1130</v>
      </c>
      <c r="C7862" s="12" t="s">
        <v>8909</v>
      </c>
      <c r="D7862" s="5" t="s">
        <v>8910</v>
      </c>
      <c r="E7862" s="9" t="s">
        <v>8910</v>
      </c>
      <c r="F7862" s="5" t="s">
        <v>4</v>
      </c>
      <c r="G7862" s="5" t="s">
        <v>1133</v>
      </c>
      <c r="H7862" s="5" t="s">
        <v>1135</v>
      </c>
      <c r="I7862" s="4" t="s">
        <v>1136</v>
      </c>
      <c r="J7862" s="5" t="s">
        <v>4</v>
      </c>
      <c r="K7862" s="5" t="s">
        <v>4</v>
      </c>
      <c r="L7862" s="5" t="s">
        <v>4</v>
      </c>
      <c r="M7862" s="5" t="s">
        <v>5</v>
      </c>
      <c r="N7862" s="5" t="s">
        <v>8911</v>
      </c>
      <c r="O7862" s="18">
        <v>44467</v>
      </c>
      <c r="P7862" s="5" t="s">
        <v>7</v>
      </c>
      <c r="Q7862" s="19">
        <v>3415.32</v>
      </c>
      <c r="R7862" s="19">
        <v>0</v>
      </c>
      <c r="S7862" s="19">
        <v>3415.32</v>
      </c>
      <c r="T7862" s="19">
        <v>0</v>
      </c>
    </row>
    <row r="7863" spans="1:20" outlineLevel="4" x14ac:dyDescent="0.35">
      <c r="A7863" s="9" t="s">
        <v>1129</v>
      </c>
      <c r="B7863" s="9" t="s">
        <v>1130</v>
      </c>
      <c r="C7863" s="12" t="s">
        <v>8909</v>
      </c>
      <c r="D7863" s="5" t="s">
        <v>8910</v>
      </c>
      <c r="E7863" s="9" t="s">
        <v>8910</v>
      </c>
      <c r="F7863" s="5" t="s">
        <v>4</v>
      </c>
      <c r="G7863" s="5" t="s">
        <v>1133</v>
      </c>
      <c r="H7863" s="5" t="s">
        <v>1135</v>
      </c>
      <c r="I7863" s="4" t="s">
        <v>1136</v>
      </c>
      <c r="J7863" s="5" t="s">
        <v>4</v>
      </c>
      <c r="K7863" s="5" t="s">
        <v>4</v>
      </c>
      <c r="L7863" s="5" t="s">
        <v>4</v>
      </c>
      <c r="M7863" s="5" t="s">
        <v>5</v>
      </c>
      <c r="N7863" s="5" t="s">
        <v>8912</v>
      </c>
      <c r="O7863" s="18">
        <v>44558</v>
      </c>
      <c r="P7863" s="5" t="s">
        <v>7</v>
      </c>
      <c r="Q7863" s="19">
        <v>4515.84</v>
      </c>
      <c r="R7863" s="19">
        <v>0</v>
      </c>
      <c r="S7863" s="19">
        <v>4515.84</v>
      </c>
      <c r="T7863" s="19">
        <v>0</v>
      </c>
    </row>
    <row r="7864" spans="1:20" outlineLevel="3" x14ac:dyDescent="0.35">
      <c r="H7864" s="1" t="s">
        <v>11125</v>
      </c>
      <c r="O7864" s="18"/>
      <c r="Q7864" s="19">
        <f>SUBTOTAL(9,Q7862:Q7863)</f>
        <v>7931.16</v>
      </c>
      <c r="R7864" s="19">
        <f>SUBTOTAL(9,R7862:R7863)</f>
        <v>0</v>
      </c>
      <c r="S7864" s="19">
        <f>SUBTOTAL(9,S7862:S7863)</f>
        <v>7931.16</v>
      </c>
      <c r="T7864" s="19">
        <f>SUBTOTAL(9,T7862:T7863)</f>
        <v>0</v>
      </c>
    </row>
    <row r="7865" spans="1:20" outlineLevel="2" x14ac:dyDescent="0.35">
      <c r="C7865" s="11" t="s">
        <v>10786</v>
      </c>
      <c r="O7865" s="18"/>
      <c r="Q7865" s="19">
        <f>SUBTOTAL(9,Q7862:Q7863)</f>
        <v>7931.16</v>
      </c>
      <c r="R7865" s="19">
        <f>SUBTOTAL(9,R7862:R7863)</f>
        <v>0</v>
      </c>
      <c r="S7865" s="19">
        <f>SUBTOTAL(9,S7862:S7863)</f>
        <v>7931.16</v>
      </c>
      <c r="T7865" s="19">
        <f>SUBTOTAL(9,T7862:T7863)</f>
        <v>0</v>
      </c>
    </row>
    <row r="7866" spans="1:20" outlineLevel="4" x14ac:dyDescent="0.35">
      <c r="A7866" s="9" t="s">
        <v>1129</v>
      </c>
      <c r="B7866" s="9" t="s">
        <v>1130</v>
      </c>
      <c r="C7866" s="12" t="s">
        <v>8913</v>
      </c>
      <c r="D7866" s="5" t="s">
        <v>8914</v>
      </c>
      <c r="E7866" s="9" t="s">
        <v>8914</v>
      </c>
      <c r="F7866" s="5" t="s">
        <v>4</v>
      </c>
      <c r="G7866" s="5" t="s">
        <v>1133</v>
      </c>
      <c r="H7866" s="5" t="s">
        <v>1135</v>
      </c>
      <c r="I7866" s="4" t="s">
        <v>1136</v>
      </c>
      <c r="J7866" s="5" t="s">
        <v>4</v>
      </c>
      <c r="K7866" s="5" t="s">
        <v>4</v>
      </c>
      <c r="L7866" s="5" t="s">
        <v>4</v>
      </c>
      <c r="M7866" s="5" t="s">
        <v>5</v>
      </c>
      <c r="N7866" s="5" t="s">
        <v>8915</v>
      </c>
      <c r="O7866" s="18">
        <v>44467</v>
      </c>
      <c r="P7866" s="5" t="s">
        <v>7</v>
      </c>
      <c r="Q7866" s="19">
        <v>59228.42</v>
      </c>
      <c r="R7866" s="19">
        <v>0</v>
      </c>
      <c r="S7866" s="19">
        <v>59228.42</v>
      </c>
      <c r="T7866" s="19">
        <v>0</v>
      </c>
    </row>
    <row r="7867" spans="1:20" outlineLevel="4" x14ac:dyDescent="0.35">
      <c r="A7867" s="9" t="s">
        <v>1129</v>
      </c>
      <c r="B7867" s="9" t="s">
        <v>1130</v>
      </c>
      <c r="C7867" s="12" t="s">
        <v>8913</v>
      </c>
      <c r="D7867" s="5" t="s">
        <v>8914</v>
      </c>
      <c r="E7867" s="9" t="s">
        <v>8914</v>
      </c>
      <c r="F7867" s="5" t="s">
        <v>4</v>
      </c>
      <c r="G7867" s="5" t="s">
        <v>1133</v>
      </c>
      <c r="H7867" s="5" t="s">
        <v>1135</v>
      </c>
      <c r="I7867" s="4" t="s">
        <v>1136</v>
      </c>
      <c r="J7867" s="5" t="s">
        <v>4</v>
      </c>
      <c r="K7867" s="5" t="s">
        <v>4</v>
      </c>
      <c r="L7867" s="5" t="s">
        <v>4</v>
      </c>
      <c r="M7867" s="5" t="s">
        <v>5</v>
      </c>
      <c r="N7867" s="5" t="s">
        <v>8916</v>
      </c>
      <c r="O7867" s="18">
        <v>44558</v>
      </c>
      <c r="P7867" s="5" t="s">
        <v>7</v>
      </c>
      <c r="Q7867" s="19">
        <v>80037.649999999994</v>
      </c>
      <c r="R7867" s="19">
        <v>0</v>
      </c>
      <c r="S7867" s="19">
        <v>80037.649999999994</v>
      </c>
      <c r="T7867" s="19">
        <v>0</v>
      </c>
    </row>
    <row r="7868" spans="1:20" outlineLevel="3" x14ac:dyDescent="0.35">
      <c r="H7868" s="1" t="s">
        <v>11125</v>
      </c>
      <c r="O7868" s="18"/>
      <c r="Q7868" s="19">
        <f>SUBTOTAL(9,Q7866:Q7867)</f>
        <v>139266.07</v>
      </c>
      <c r="R7868" s="19">
        <f>SUBTOTAL(9,R7866:R7867)</f>
        <v>0</v>
      </c>
      <c r="S7868" s="19">
        <f>SUBTOTAL(9,S7866:S7867)</f>
        <v>139266.07</v>
      </c>
      <c r="T7868" s="19">
        <f>SUBTOTAL(9,T7866:T7867)</f>
        <v>0</v>
      </c>
    </row>
    <row r="7869" spans="1:20" outlineLevel="2" x14ac:dyDescent="0.35">
      <c r="C7869" s="11" t="s">
        <v>10787</v>
      </c>
      <c r="O7869" s="18"/>
      <c r="Q7869" s="19">
        <f>SUBTOTAL(9,Q7866:Q7867)</f>
        <v>139266.07</v>
      </c>
      <c r="R7869" s="19">
        <f>SUBTOTAL(9,R7866:R7867)</f>
        <v>0</v>
      </c>
      <c r="S7869" s="19">
        <f>SUBTOTAL(9,S7866:S7867)</f>
        <v>139266.07</v>
      </c>
      <c r="T7869" s="19">
        <f>SUBTOTAL(9,T7866:T7867)</f>
        <v>0</v>
      </c>
    </row>
    <row r="7870" spans="1:20" outlineLevel="4" x14ac:dyDescent="0.35">
      <c r="A7870" s="9" t="s">
        <v>1129</v>
      </c>
      <c r="B7870" s="9" t="s">
        <v>1130</v>
      </c>
      <c r="C7870" s="12" t="s">
        <v>8917</v>
      </c>
      <c r="D7870" s="5" t="s">
        <v>8918</v>
      </c>
      <c r="E7870" s="9" t="s">
        <v>8918</v>
      </c>
      <c r="F7870" s="5" t="s">
        <v>4</v>
      </c>
      <c r="G7870" s="5" t="s">
        <v>1133</v>
      </c>
      <c r="H7870" s="5" t="s">
        <v>1135</v>
      </c>
      <c r="I7870" s="4" t="s">
        <v>1136</v>
      </c>
      <c r="J7870" s="5" t="s">
        <v>4</v>
      </c>
      <c r="K7870" s="5" t="s">
        <v>4</v>
      </c>
      <c r="L7870" s="5" t="s">
        <v>4</v>
      </c>
      <c r="M7870" s="5" t="s">
        <v>5</v>
      </c>
      <c r="N7870" s="5" t="s">
        <v>8919</v>
      </c>
      <c r="O7870" s="18">
        <v>44467</v>
      </c>
      <c r="P7870" s="5" t="s">
        <v>7</v>
      </c>
      <c r="Q7870" s="19">
        <v>23418.55</v>
      </c>
      <c r="R7870" s="19">
        <v>0</v>
      </c>
      <c r="S7870" s="19">
        <v>23418.55</v>
      </c>
      <c r="T7870" s="19">
        <v>0</v>
      </c>
    </row>
    <row r="7871" spans="1:20" outlineLevel="4" x14ac:dyDescent="0.35">
      <c r="A7871" s="9" t="s">
        <v>1129</v>
      </c>
      <c r="B7871" s="9" t="s">
        <v>1130</v>
      </c>
      <c r="C7871" s="12" t="s">
        <v>8917</v>
      </c>
      <c r="D7871" s="5" t="s">
        <v>8918</v>
      </c>
      <c r="E7871" s="9" t="s">
        <v>8918</v>
      </c>
      <c r="F7871" s="5" t="s">
        <v>4</v>
      </c>
      <c r="G7871" s="5" t="s">
        <v>1133</v>
      </c>
      <c r="H7871" s="5" t="s">
        <v>1135</v>
      </c>
      <c r="I7871" s="4" t="s">
        <v>1136</v>
      </c>
      <c r="J7871" s="5" t="s">
        <v>4</v>
      </c>
      <c r="K7871" s="5" t="s">
        <v>4</v>
      </c>
      <c r="L7871" s="5" t="s">
        <v>4</v>
      </c>
      <c r="M7871" s="5" t="s">
        <v>5</v>
      </c>
      <c r="N7871" s="5" t="s">
        <v>8920</v>
      </c>
      <c r="O7871" s="18">
        <v>44558</v>
      </c>
      <c r="P7871" s="5" t="s">
        <v>7</v>
      </c>
      <c r="Q7871" s="19">
        <v>31704.43</v>
      </c>
      <c r="R7871" s="19">
        <v>0</v>
      </c>
      <c r="S7871" s="19">
        <v>31704.43</v>
      </c>
      <c r="T7871" s="19">
        <v>0</v>
      </c>
    </row>
    <row r="7872" spans="1:20" outlineLevel="3" x14ac:dyDescent="0.35">
      <c r="H7872" s="1" t="s">
        <v>11125</v>
      </c>
      <c r="O7872" s="18"/>
      <c r="Q7872" s="19">
        <f>SUBTOTAL(9,Q7870:Q7871)</f>
        <v>55122.979999999996</v>
      </c>
      <c r="R7872" s="19">
        <f>SUBTOTAL(9,R7870:R7871)</f>
        <v>0</v>
      </c>
      <c r="S7872" s="19">
        <f>SUBTOTAL(9,S7870:S7871)</f>
        <v>55122.979999999996</v>
      </c>
      <c r="T7872" s="19">
        <f>SUBTOTAL(9,T7870:T7871)</f>
        <v>0</v>
      </c>
    </row>
    <row r="7873" spans="1:20" outlineLevel="2" x14ac:dyDescent="0.35">
      <c r="C7873" s="11" t="s">
        <v>10788</v>
      </c>
      <c r="O7873" s="18"/>
      <c r="Q7873" s="19">
        <f>SUBTOTAL(9,Q7870:Q7871)</f>
        <v>55122.979999999996</v>
      </c>
      <c r="R7873" s="19">
        <f>SUBTOTAL(9,R7870:R7871)</f>
        <v>0</v>
      </c>
      <c r="S7873" s="19">
        <f>SUBTOTAL(9,S7870:S7871)</f>
        <v>55122.979999999996</v>
      </c>
      <c r="T7873" s="19">
        <f>SUBTOTAL(9,T7870:T7871)</f>
        <v>0</v>
      </c>
    </row>
    <row r="7874" spans="1:20" outlineLevel="4" x14ac:dyDescent="0.35">
      <c r="A7874" s="9" t="s">
        <v>1129</v>
      </c>
      <c r="B7874" s="9" t="s">
        <v>1130</v>
      </c>
      <c r="C7874" s="12" t="s">
        <v>8921</v>
      </c>
      <c r="D7874" s="5" t="s">
        <v>8922</v>
      </c>
      <c r="E7874" s="9" t="s">
        <v>8922</v>
      </c>
      <c r="F7874" s="5" t="s">
        <v>4</v>
      </c>
      <c r="G7874" s="5" t="s">
        <v>1133</v>
      </c>
      <c r="H7874" s="5" t="s">
        <v>1135</v>
      </c>
      <c r="I7874" s="4" t="s">
        <v>1136</v>
      </c>
      <c r="J7874" s="5" t="s">
        <v>4</v>
      </c>
      <c r="K7874" s="5" t="s">
        <v>4</v>
      </c>
      <c r="L7874" s="5" t="s">
        <v>4</v>
      </c>
      <c r="M7874" s="5" t="s">
        <v>5</v>
      </c>
      <c r="N7874" s="5" t="s">
        <v>8923</v>
      </c>
      <c r="O7874" s="18">
        <v>44467</v>
      </c>
      <c r="P7874" s="5" t="s">
        <v>7</v>
      </c>
      <c r="Q7874" s="19">
        <v>95927.4</v>
      </c>
      <c r="R7874" s="19">
        <v>0</v>
      </c>
      <c r="S7874" s="19">
        <v>95927.4</v>
      </c>
      <c r="T7874" s="19">
        <v>0</v>
      </c>
    </row>
    <row r="7875" spans="1:20" outlineLevel="4" x14ac:dyDescent="0.35">
      <c r="A7875" s="9" t="s">
        <v>1129</v>
      </c>
      <c r="B7875" s="9" t="s">
        <v>1130</v>
      </c>
      <c r="C7875" s="12" t="s">
        <v>8921</v>
      </c>
      <c r="D7875" s="5" t="s">
        <v>8922</v>
      </c>
      <c r="E7875" s="9" t="s">
        <v>8922</v>
      </c>
      <c r="F7875" s="5" t="s">
        <v>4</v>
      </c>
      <c r="G7875" s="5" t="s">
        <v>1133</v>
      </c>
      <c r="H7875" s="5" t="s">
        <v>1135</v>
      </c>
      <c r="I7875" s="4" t="s">
        <v>1136</v>
      </c>
      <c r="J7875" s="5" t="s">
        <v>4</v>
      </c>
      <c r="K7875" s="5" t="s">
        <v>4</v>
      </c>
      <c r="L7875" s="5" t="s">
        <v>4</v>
      </c>
      <c r="M7875" s="5" t="s">
        <v>5</v>
      </c>
      <c r="N7875" s="5" t="s">
        <v>8924</v>
      </c>
      <c r="O7875" s="18">
        <v>44558</v>
      </c>
      <c r="P7875" s="5" t="s">
        <v>7</v>
      </c>
      <c r="Q7875" s="19">
        <v>131321.07999999999</v>
      </c>
      <c r="R7875" s="19">
        <v>0</v>
      </c>
      <c r="S7875" s="19">
        <v>131321.07999999999</v>
      </c>
      <c r="T7875" s="19">
        <v>0</v>
      </c>
    </row>
    <row r="7876" spans="1:20" outlineLevel="3" x14ac:dyDescent="0.35">
      <c r="H7876" s="1" t="s">
        <v>11125</v>
      </c>
      <c r="O7876" s="18"/>
      <c r="Q7876" s="19">
        <f>SUBTOTAL(9,Q7874:Q7875)</f>
        <v>227248.47999999998</v>
      </c>
      <c r="R7876" s="19">
        <f>SUBTOTAL(9,R7874:R7875)</f>
        <v>0</v>
      </c>
      <c r="S7876" s="19">
        <f>SUBTOTAL(9,S7874:S7875)</f>
        <v>227248.47999999998</v>
      </c>
      <c r="T7876" s="19">
        <f>SUBTOTAL(9,T7874:T7875)</f>
        <v>0</v>
      </c>
    </row>
    <row r="7877" spans="1:20" outlineLevel="4" x14ac:dyDescent="0.35">
      <c r="A7877" s="9" t="s">
        <v>97</v>
      </c>
      <c r="B7877" s="9" t="s">
        <v>98</v>
      </c>
      <c r="C7877" s="12" t="s">
        <v>8921</v>
      </c>
      <c r="D7877" s="5" t="s">
        <v>8925</v>
      </c>
      <c r="E7877" s="9" t="s">
        <v>8925</v>
      </c>
      <c r="F7877" s="5" t="s">
        <v>12477</v>
      </c>
      <c r="G7877" s="5" t="s">
        <v>4</v>
      </c>
      <c r="H7877" s="5" t="s">
        <v>8929</v>
      </c>
      <c r="I7877" s="4" t="s">
        <v>8930</v>
      </c>
      <c r="J7877" s="5" t="s">
        <v>8926</v>
      </c>
      <c r="K7877" s="5" t="s">
        <v>4</v>
      </c>
      <c r="L7877" s="5" t="s">
        <v>4</v>
      </c>
      <c r="M7877" s="5" t="s">
        <v>5</v>
      </c>
      <c r="N7877" s="5" t="s">
        <v>8927</v>
      </c>
      <c r="O7877" s="18">
        <v>44448</v>
      </c>
      <c r="P7877" s="5" t="s">
        <v>8928</v>
      </c>
      <c r="Q7877" s="19">
        <v>3523.98</v>
      </c>
      <c r="R7877" s="19">
        <v>3523.98</v>
      </c>
      <c r="S7877" s="19">
        <v>0</v>
      </c>
      <c r="T7877" s="19">
        <v>0</v>
      </c>
    </row>
    <row r="7878" spans="1:20" outlineLevel="4" x14ac:dyDescent="0.35">
      <c r="A7878" s="9" t="s">
        <v>97</v>
      </c>
      <c r="B7878" s="9" t="s">
        <v>98</v>
      </c>
      <c r="C7878" s="12" t="s">
        <v>8921</v>
      </c>
      <c r="D7878" s="5" t="s">
        <v>8925</v>
      </c>
      <c r="E7878" s="9" t="s">
        <v>8925</v>
      </c>
      <c r="F7878" s="5" t="s">
        <v>12477</v>
      </c>
      <c r="G7878" s="5" t="s">
        <v>4</v>
      </c>
      <c r="H7878" s="5" t="s">
        <v>8929</v>
      </c>
      <c r="I7878" s="4" t="s">
        <v>8930</v>
      </c>
      <c r="J7878" s="5" t="s">
        <v>8926</v>
      </c>
      <c r="K7878" s="5" t="s">
        <v>4</v>
      </c>
      <c r="L7878" s="5" t="s">
        <v>4</v>
      </c>
      <c r="M7878" s="5" t="s">
        <v>5</v>
      </c>
      <c r="N7878" s="5" t="s">
        <v>8931</v>
      </c>
      <c r="O7878" s="18">
        <v>44448</v>
      </c>
      <c r="P7878" s="5" t="s">
        <v>8932</v>
      </c>
      <c r="Q7878" s="19">
        <v>2724.74</v>
      </c>
      <c r="R7878" s="19">
        <v>2724.74</v>
      </c>
      <c r="S7878" s="19">
        <v>0</v>
      </c>
      <c r="T7878" s="19">
        <v>0</v>
      </c>
    </row>
    <row r="7879" spans="1:20" outlineLevel="4" x14ac:dyDescent="0.35">
      <c r="A7879" s="9" t="s">
        <v>97</v>
      </c>
      <c r="B7879" s="9" t="s">
        <v>98</v>
      </c>
      <c r="C7879" s="12" t="s">
        <v>8921</v>
      </c>
      <c r="D7879" s="5" t="s">
        <v>8925</v>
      </c>
      <c r="E7879" s="9" t="s">
        <v>8925</v>
      </c>
      <c r="F7879" s="5" t="s">
        <v>12477</v>
      </c>
      <c r="G7879" s="5" t="s">
        <v>4</v>
      </c>
      <c r="H7879" s="5" t="s">
        <v>8929</v>
      </c>
      <c r="I7879" s="4" t="s">
        <v>8930</v>
      </c>
      <c r="J7879" s="5" t="s">
        <v>8926</v>
      </c>
      <c r="K7879" s="5" t="s">
        <v>4</v>
      </c>
      <c r="L7879" s="5" t="s">
        <v>4</v>
      </c>
      <c r="M7879" s="5" t="s">
        <v>5</v>
      </c>
      <c r="N7879" s="5" t="s">
        <v>8933</v>
      </c>
      <c r="O7879" s="18">
        <v>44448</v>
      </c>
      <c r="P7879" s="5" t="s">
        <v>8934</v>
      </c>
      <c r="Q7879" s="19">
        <v>5059.0600000000004</v>
      </c>
      <c r="R7879" s="19">
        <v>5059.0600000000004</v>
      </c>
      <c r="S7879" s="19">
        <v>0</v>
      </c>
      <c r="T7879" s="19">
        <v>0</v>
      </c>
    </row>
    <row r="7880" spans="1:20" outlineLevel="4" x14ac:dyDescent="0.35">
      <c r="A7880" s="9" t="s">
        <v>97</v>
      </c>
      <c r="B7880" s="9" t="s">
        <v>98</v>
      </c>
      <c r="C7880" s="12" t="s">
        <v>8921</v>
      </c>
      <c r="D7880" s="5" t="s">
        <v>8925</v>
      </c>
      <c r="E7880" s="9" t="s">
        <v>8925</v>
      </c>
      <c r="F7880" s="5" t="s">
        <v>12477</v>
      </c>
      <c r="G7880" s="5" t="s">
        <v>4</v>
      </c>
      <c r="H7880" s="5" t="s">
        <v>8929</v>
      </c>
      <c r="I7880" s="4" t="s">
        <v>8930</v>
      </c>
      <c r="J7880" s="5" t="s">
        <v>8926</v>
      </c>
      <c r="K7880" s="5" t="s">
        <v>4</v>
      </c>
      <c r="L7880" s="5" t="s">
        <v>4</v>
      </c>
      <c r="M7880" s="5" t="s">
        <v>5</v>
      </c>
      <c r="N7880" s="5" t="s">
        <v>8935</v>
      </c>
      <c r="O7880" s="18">
        <v>44510</v>
      </c>
      <c r="P7880" s="5" t="s">
        <v>8936</v>
      </c>
      <c r="Q7880" s="19">
        <v>8096.69</v>
      </c>
      <c r="R7880" s="19">
        <v>8096.69</v>
      </c>
      <c r="S7880" s="19">
        <v>0</v>
      </c>
      <c r="T7880" s="19">
        <v>0</v>
      </c>
    </row>
    <row r="7881" spans="1:20" outlineLevel="4" x14ac:dyDescent="0.35">
      <c r="A7881" s="9" t="s">
        <v>97</v>
      </c>
      <c r="B7881" s="9" t="s">
        <v>98</v>
      </c>
      <c r="C7881" s="12" t="s">
        <v>8921</v>
      </c>
      <c r="D7881" s="5" t="s">
        <v>8925</v>
      </c>
      <c r="E7881" s="9" t="s">
        <v>8925</v>
      </c>
      <c r="F7881" s="5" t="s">
        <v>12477</v>
      </c>
      <c r="G7881" s="5" t="s">
        <v>4</v>
      </c>
      <c r="H7881" s="5" t="s">
        <v>8929</v>
      </c>
      <c r="I7881" s="4" t="s">
        <v>8930</v>
      </c>
      <c r="J7881" s="5" t="s">
        <v>8926</v>
      </c>
      <c r="K7881" s="5" t="s">
        <v>4</v>
      </c>
      <c r="L7881" s="5" t="s">
        <v>4</v>
      </c>
      <c r="M7881" s="5" t="s">
        <v>5</v>
      </c>
      <c r="N7881" s="5" t="s">
        <v>8937</v>
      </c>
      <c r="O7881" s="18">
        <v>44518</v>
      </c>
      <c r="P7881" s="5" t="s">
        <v>8938</v>
      </c>
      <c r="Q7881" s="19">
        <v>852.76</v>
      </c>
      <c r="R7881" s="19">
        <v>852.76</v>
      </c>
      <c r="S7881" s="19">
        <v>0</v>
      </c>
      <c r="T7881" s="19">
        <v>0</v>
      </c>
    </row>
    <row r="7882" spans="1:20" outlineLevel="4" x14ac:dyDescent="0.35">
      <c r="A7882" s="9" t="s">
        <v>97</v>
      </c>
      <c r="B7882" s="9" t="s">
        <v>98</v>
      </c>
      <c r="C7882" s="12" t="s">
        <v>8921</v>
      </c>
      <c r="D7882" s="5" t="s">
        <v>8925</v>
      </c>
      <c r="E7882" s="9" t="s">
        <v>8925</v>
      </c>
      <c r="F7882" s="5" t="s">
        <v>12477</v>
      </c>
      <c r="G7882" s="5" t="s">
        <v>4</v>
      </c>
      <c r="H7882" s="5" t="s">
        <v>8929</v>
      </c>
      <c r="I7882" s="4" t="s">
        <v>8930</v>
      </c>
      <c r="J7882" s="5" t="s">
        <v>8926</v>
      </c>
      <c r="K7882" s="5" t="s">
        <v>4</v>
      </c>
      <c r="L7882" s="5" t="s">
        <v>4</v>
      </c>
      <c r="M7882" s="5" t="s">
        <v>5</v>
      </c>
      <c r="N7882" s="5" t="s">
        <v>8939</v>
      </c>
      <c r="O7882" s="18">
        <v>44616</v>
      </c>
      <c r="P7882" s="5" t="s">
        <v>8940</v>
      </c>
      <c r="Q7882" s="19">
        <v>2878.87</v>
      </c>
      <c r="R7882" s="19">
        <v>2878.87</v>
      </c>
      <c r="S7882" s="19">
        <v>0</v>
      </c>
      <c r="T7882" s="19">
        <v>0</v>
      </c>
    </row>
    <row r="7883" spans="1:20" outlineLevel="4" x14ac:dyDescent="0.35">
      <c r="A7883" s="9" t="s">
        <v>97</v>
      </c>
      <c r="B7883" s="9" t="s">
        <v>98</v>
      </c>
      <c r="C7883" s="12" t="s">
        <v>8921</v>
      </c>
      <c r="D7883" s="5" t="s">
        <v>8925</v>
      </c>
      <c r="E7883" s="9" t="s">
        <v>8925</v>
      </c>
      <c r="F7883" s="5" t="s">
        <v>12477</v>
      </c>
      <c r="G7883" s="5" t="s">
        <v>4</v>
      </c>
      <c r="H7883" s="5" t="s">
        <v>8929</v>
      </c>
      <c r="I7883" s="4" t="s">
        <v>8930</v>
      </c>
      <c r="J7883" s="5" t="s">
        <v>8926</v>
      </c>
      <c r="K7883" s="5" t="s">
        <v>4</v>
      </c>
      <c r="L7883" s="5" t="s">
        <v>4</v>
      </c>
      <c r="M7883" s="5" t="s">
        <v>5</v>
      </c>
      <c r="N7883" s="5" t="s">
        <v>8941</v>
      </c>
      <c r="O7883" s="18">
        <v>44657</v>
      </c>
      <c r="P7883" s="5" t="s">
        <v>8942</v>
      </c>
      <c r="Q7883" s="19">
        <v>2548.42</v>
      </c>
      <c r="R7883" s="19">
        <v>2548.42</v>
      </c>
      <c r="S7883" s="19">
        <v>0</v>
      </c>
      <c r="T7883" s="19">
        <v>0</v>
      </c>
    </row>
    <row r="7884" spans="1:20" outlineLevel="4" x14ac:dyDescent="0.35">
      <c r="A7884" s="9" t="s">
        <v>97</v>
      </c>
      <c r="B7884" s="9" t="s">
        <v>98</v>
      </c>
      <c r="C7884" s="12" t="s">
        <v>8921</v>
      </c>
      <c r="D7884" s="5" t="s">
        <v>8925</v>
      </c>
      <c r="E7884" s="9" t="s">
        <v>8925</v>
      </c>
      <c r="F7884" s="5" t="s">
        <v>12477</v>
      </c>
      <c r="G7884" s="5" t="s">
        <v>4</v>
      </c>
      <c r="H7884" s="5" t="s">
        <v>8929</v>
      </c>
      <c r="I7884" s="4" t="s">
        <v>8930</v>
      </c>
      <c r="J7884" s="5" t="s">
        <v>8926</v>
      </c>
      <c r="K7884" s="5" t="s">
        <v>4</v>
      </c>
      <c r="L7884" s="5" t="s">
        <v>4</v>
      </c>
      <c r="M7884" s="5" t="s">
        <v>5</v>
      </c>
      <c r="N7884" s="5" t="s">
        <v>8943</v>
      </c>
      <c r="O7884" s="18">
        <v>44657</v>
      </c>
      <c r="P7884" s="5" t="s">
        <v>8944</v>
      </c>
      <c r="Q7884" s="19">
        <v>1131.78</v>
      </c>
      <c r="R7884" s="19">
        <v>1131.78</v>
      </c>
      <c r="S7884" s="19">
        <v>0</v>
      </c>
      <c r="T7884" s="19">
        <v>0</v>
      </c>
    </row>
    <row r="7885" spans="1:20" outlineLevel="3" x14ac:dyDescent="0.35">
      <c r="H7885" s="1" t="s">
        <v>12159</v>
      </c>
      <c r="O7885" s="18"/>
      <c r="Q7885" s="19">
        <f>SUBTOTAL(9,Q7877:Q7884)</f>
        <v>26816.299999999996</v>
      </c>
      <c r="R7885" s="19">
        <f>SUBTOTAL(9,R7877:R7884)</f>
        <v>26816.299999999996</v>
      </c>
      <c r="S7885" s="19">
        <f>SUBTOTAL(9,S7877:S7884)</f>
        <v>0</v>
      </c>
      <c r="T7885" s="19">
        <f>SUBTOTAL(9,T7877:T7884)</f>
        <v>0</v>
      </c>
    </row>
    <row r="7886" spans="1:20" ht="29" outlineLevel="4" x14ac:dyDescent="0.35">
      <c r="A7886" s="9" t="s">
        <v>74</v>
      </c>
      <c r="B7886" s="9" t="s">
        <v>75</v>
      </c>
      <c r="C7886" s="12" t="s">
        <v>8921</v>
      </c>
      <c r="D7886" s="5" t="s">
        <v>8945</v>
      </c>
      <c r="E7886" s="9" t="s">
        <v>8945</v>
      </c>
      <c r="F7886" s="5" t="s">
        <v>4</v>
      </c>
      <c r="G7886" s="5" t="s">
        <v>729</v>
      </c>
      <c r="H7886" s="5" t="s">
        <v>8947</v>
      </c>
      <c r="I7886" s="4" t="s">
        <v>8948</v>
      </c>
      <c r="J7886" s="5" t="s">
        <v>4</v>
      </c>
      <c r="K7886" s="5" t="s">
        <v>4</v>
      </c>
      <c r="L7886" s="5" t="s">
        <v>4</v>
      </c>
      <c r="M7886" s="5" t="s">
        <v>5</v>
      </c>
      <c r="N7886" s="5" t="s">
        <v>8946</v>
      </c>
      <c r="O7886" s="18">
        <v>44692</v>
      </c>
      <c r="P7886" s="5" t="s">
        <v>7</v>
      </c>
      <c r="Q7886" s="19">
        <v>12700</v>
      </c>
      <c r="R7886" s="19">
        <v>0</v>
      </c>
      <c r="S7886" s="19">
        <v>12700</v>
      </c>
      <c r="T7886" s="19">
        <v>0</v>
      </c>
    </row>
    <row r="7887" spans="1:20" outlineLevel="3" x14ac:dyDescent="0.35">
      <c r="H7887" s="1" t="s">
        <v>12160</v>
      </c>
      <c r="O7887" s="18"/>
      <c r="Q7887" s="19">
        <f>SUBTOTAL(9,Q7886:Q7886)</f>
        <v>12700</v>
      </c>
      <c r="R7887" s="19">
        <f>SUBTOTAL(9,R7886:R7886)</f>
        <v>0</v>
      </c>
      <c r="S7887" s="19">
        <f>SUBTOTAL(9,S7886:S7886)</f>
        <v>12700</v>
      </c>
      <c r="T7887" s="19">
        <f>SUBTOTAL(9,T7886:T7886)</f>
        <v>0</v>
      </c>
    </row>
    <row r="7888" spans="1:20" ht="58" outlineLevel="4" x14ac:dyDescent="0.35">
      <c r="A7888" s="9" t="s">
        <v>74</v>
      </c>
      <c r="B7888" s="9" t="s">
        <v>75</v>
      </c>
      <c r="C7888" s="12" t="s">
        <v>8921</v>
      </c>
      <c r="D7888" s="5" t="s">
        <v>8945</v>
      </c>
      <c r="E7888" s="9" t="s">
        <v>8945</v>
      </c>
      <c r="F7888" s="5" t="s">
        <v>4</v>
      </c>
      <c r="G7888" s="5" t="s">
        <v>729</v>
      </c>
      <c r="H7888" s="5" t="s">
        <v>8950</v>
      </c>
      <c r="I7888" s="4" t="s">
        <v>8951</v>
      </c>
      <c r="J7888" s="5" t="s">
        <v>4</v>
      </c>
      <c r="K7888" s="5" t="s">
        <v>4</v>
      </c>
      <c r="L7888" s="5" t="s">
        <v>4</v>
      </c>
      <c r="M7888" s="5" t="s">
        <v>5</v>
      </c>
      <c r="N7888" s="5" t="s">
        <v>8949</v>
      </c>
      <c r="O7888" s="18">
        <v>44378</v>
      </c>
      <c r="P7888" s="5" t="s">
        <v>7</v>
      </c>
      <c r="Q7888" s="19">
        <v>38700</v>
      </c>
      <c r="R7888" s="19">
        <v>0</v>
      </c>
      <c r="S7888" s="19">
        <v>38700</v>
      </c>
      <c r="T7888" s="19">
        <v>0</v>
      </c>
    </row>
    <row r="7889" spans="1:20" outlineLevel="3" x14ac:dyDescent="0.35">
      <c r="H7889" s="1" t="s">
        <v>12161</v>
      </c>
      <c r="O7889" s="18"/>
      <c r="Q7889" s="19">
        <f>SUBTOTAL(9,Q7888:Q7888)</f>
        <v>38700</v>
      </c>
      <c r="R7889" s="19">
        <f>SUBTOTAL(9,R7888:R7888)</f>
        <v>0</v>
      </c>
      <c r="S7889" s="19">
        <f>SUBTOTAL(9,S7888:S7888)</f>
        <v>38700</v>
      </c>
      <c r="T7889" s="19">
        <f>SUBTOTAL(9,T7888:T7888)</f>
        <v>0</v>
      </c>
    </row>
    <row r="7890" spans="1:20" outlineLevel="4" x14ac:dyDescent="0.35">
      <c r="A7890" s="9" t="s">
        <v>74</v>
      </c>
      <c r="B7890" s="9" t="s">
        <v>75</v>
      </c>
      <c r="C7890" s="12" t="s">
        <v>8921</v>
      </c>
      <c r="D7890" s="5" t="s">
        <v>8945</v>
      </c>
      <c r="E7890" s="9" t="s">
        <v>8945</v>
      </c>
      <c r="F7890" s="5" t="s">
        <v>77</v>
      </c>
      <c r="G7890" s="5" t="s">
        <v>4</v>
      </c>
      <c r="H7890" s="5" t="s">
        <v>8953</v>
      </c>
      <c r="I7890" s="4" t="s">
        <v>8954</v>
      </c>
      <c r="J7890" s="5" t="s">
        <v>4</v>
      </c>
      <c r="K7890" s="5" t="s">
        <v>4</v>
      </c>
      <c r="L7890" s="5" t="s">
        <v>4</v>
      </c>
      <c r="M7890" s="5" t="s">
        <v>5</v>
      </c>
      <c r="N7890" s="5" t="s">
        <v>8952</v>
      </c>
      <c r="O7890" s="18">
        <v>44523</v>
      </c>
      <c r="P7890" s="5" t="s">
        <v>7</v>
      </c>
      <c r="Q7890" s="19">
        <v>13000</v>
      </c>
      <c r="R7890" s="19">
        <v>13000</v>
      </c>
      <c r="S7890" s="19">
        <v>0</v>
      </c>
      <c r="T7890" s="19">
        <v>0</v>
      </c>
    </row>
    <row r="7891" spans="1:20" outlineLevel="4" x14ac:dyDescent="0.35">
      <c r="A7891" s="9" t="s">
        <v>74</v>
      </c>
      <c r="B7891" s="9" t="s">
        <v>75</v>
      </c>
      <c r="C7891" s="12" t="s">
        <v>8921</v>
      </c>
      <c r="D7891" s="5" t="s">
        <v>8945</v>
      </c>
      <c r="E7891" s="9" t="s">
        <v>8945</v>
      </c>
      <c r="F7891" s="5" t="s">
        <v>77</v>
      </c>
      <c r="G7891" s="5" t="s">
        <v>4</v>
      </c>
      <c r="H7891" s="5" t="s">
        <v>8953</v>
      </c>
      <c r="I7891" s="4" t="s">
        <v>8954</v>
      </c>
      <c r="J7891" s="5" t="s">
        <v>4</v>
      </c>
      <c r="K7891" s="5" t="s">
        <v>4</v>
      </c>
      <c r="L7891" s="5" t="s">
        <v>4</v>
      </c>
      <c r="M7891" s="5" t="s">
        <v>5</v>
      </c>
      <c r="N7891" s="5" t="s">
        <v>8955</v>
      </c>
      <c r="O7891" s="18">
        <v>44649</v>
      </c>
      <c r="P7891" s="5" t="s">
        <v>7</v>
      </c>
      <c r="Q7891" s="19">
        <v>32000</v>
      </c>
      <c r="R7891" s="19">
        <v>32000</v>
      </c>
      <c r="S7891" s="19">
        <v>0</v>
      </c>
      <c r="T7891" s="19">
        <v>0</v>
      </c>
    </row>
    <row r="7892" spans="1:20" outlineLevel="3" x14ac:dyDescent="0.35">
      <c r="H7892" s="1" t="s">
        <v>12162</v>
      </c>
      <c r="O7892" s="18"/>
      <c r="Q7892" s="19">
        <f>SUBTOTAL(9,Q7890:Q7891)</f>
        <v>45000</v>
      </c>
      <c r="R7892" s="19">
        <f>SUBTOTAL(9,R7890:R7891)</f>
        <v>45000</v>
      </c>
      <c r="S7892" s="19">
        <f>SUBTOTAL(9,S7890:S7891)</f>
        <v>0</v>
      </c>
      <c r="T7892" s="19">
        <f>SUBTOTAL(9,T7890:T7891)</f>
        <v>0</v>
      </c>
    </row>
    <row r="7893" spans="1:20" outlineLevel="4" x14ac:dyDescent="0.35">
      <c r="A7893" s="9" t="s">
        <v>74</v>
      </c>
      <c r="B7893" s="9" t="s">
        <v>75</v>
      </c>
      <c r="C7893" s="12" t="s">
        <v>8921</v>
      </c>
      <c r="D7893" s="5" t="s">
        <v>8945</v>
      </c>
      <c r="E7893" s="9" t="s">
        <v>8945</v>
      </c>
      <c r="F7893" s="5" t="s">
        <v>77</v>
      </c>
      <c r="G7893" s="5" t="s">
        <v>4</v>
      </c>
      <c r="H7893" s="5" t="s">
        <v>8957</v>
      </c>
      <c r="I7893" s="4" t="s">
        <v>8954</v>
      </c>
      <c r="J7893" s="5" t="s">
        <v>4</v>
      </c>
      <c r="K7893" s="5" t="s">
        <v>4</v>
      </c>
      <c r="L7893" s="5" t="s">
        <v>4</v>
      </c>
      <c r="M7893" s="5" t="s">
        <v>5</v>
      </c>
      <c r="N7893" s="5" t="s">
        <v>8956</v>
      </c>
      <c r="O7893" s="18">
        <v>44425</v>
      </c>
      <c r="P7893" s="5" t="s">
        <v>7</v>
      </c>
      <c r="Q7893" s="19">
        <v>66783.600000000006</v>
      </c>
      <c r="R7893" s="19">
        <v>66783.600000000006</v>
      </c>
      <c r="S7893" s="19">
        <v>0</v>
      </c>
      <c r="T7893" s="19">
        <v>0</v>
      </c>
    </row>
    <row r="7894" spans="1:20" outlineLevel="4" x14ac:dyDescent="0.35">
      <c r="A7894" s="9" t="s">
        <v>74</v>
      </c>
      <c r="B7894" s="9" t="s">
        <v>75</v>
      </c>
      <c r="C7894" s="12" t="s">
        <v>8921</v>
      </c>
      <c r="D7894" s="5" t="s">
        <v>8945</v>
      </c>
      <c r="E7894" s="9" t="s">
        <v>8945</v>
      </c>
      <c r="F7894" s="5" t="s">
        <v>77</v>
      </c>
      <c r="G7894" s="5" t="s">
        <v>4</v>
      </c>
      <c r="H7894" s="5" t="s">
        <v>8957</v>
      </c>
      <c r="I7894" s="4" t="s">
        <v>8954</v>
      </c>
      <c r="J7894" s="5" t="s">
        <v>4</v>
      </c>
      <c r="K7894" s="5" t="s">
        <v>4</v>
      </c>
      <c r="L7894" s="5" t="s">
        <v>4</v>
      </c>
      <c r="M7894" s="5" t="s">
        <v>5</v>
      </c>
      <c r="N7894" s="5" t="s">
        <v>8958</v>
      </c>
      <c r="O7894" s="18">
        <v>44523</v>
      </c>
      <c r="P7894" s="5" t="s">
        <v>7</v>
      </c>
      <c r="Q7894" s="19">
        <v>1734</v>
      </c>
      <c r="R7894" s="19">
        <v>1734</v>
      </c>
      <c r="S7894" s="19">
        <v>0</v>
      </c>
      <c r="T7894" s="19">
        <v>0</v>
      </c>
    </row>
    <row r="7895" spans="1:20" outlineLevel="4" x14ac:dyDescent="0.35">
      <c r="A7895" s="9" t="s">
        <v>74</v>
      </c>
      <c r="B7895" s="9" t="s">
        <v>75</v>
      </c>
      <c r="C7895" s="12" t="s">
        <v>8921</v>
      </c>
      <c r="D7895" s="5" t="s">
        <v>8945</v>
      </c>
      <c r="E7895" s="9" t="s">
        <v>8945</v>
      </c>
      <c r="F7895" s="5" t="s">
        <v>77</v>
      </c>
      <c r="G7895" s="5" t="s">
        <v>4</v>
      </c>
      <c r="H7895" s="5" t="s">
        <v>8957</v>
      </c>
      <c r="I7895" s="4" t="s">
        <v>8954</v>
      </c>
      <c r="J7895" s="5" t="s">
        <v>4</v>
      </c>
      <c r="K7895" s="5" t="s">
        <v>4</v>
      </c>
      <c r="L7895" s="5" t="s">
        <v>4</v>
      </c>
      <c r="M7895" s="5" t="s">
        <v>5</v>
      </c>
      <c r="N7895" s="5" t="s">
        <v>8959</v>
      </c>
      <c r="O7895" s="18">
        <v>44615</v>
      </c>
      <c r="P7895" s="5" t="s">
        <v>7</v>
      </c>
      <c r="Q7895" s="19">
        <v>7042</v>
      </c>
      <c r="R7895" s="19">
        <v>7042</v>
      </c>
      <c r="S7895" s="19">
        <v>0</v>
      </c>
      <c r="T7895" s="19">
        <v>0</v>
      </c>
    </row>
    <row r="7896" spans="1:20" outlineLevel="4" x14ac:dyDescent="0.35">
      <c r="A7896" s="9" t="s">
        <v>74</v>
      </c>
      <c r="B7896" s="9" t="s">
        <v>75</v>
      </c>
      <c r="C7896" s="12" t="s">
        <v>8921</v>
      </c>
      <c r="D7896" s="5" t="s">
        <v>8945</v>
      </c>
      <c r="E7896" s="9" t="s">
        <v>8945</v>
      </c>
      <c r="F7896" s="5" t="s">
        <v>77</v>
      </c>
      <c r="G7896" s="5" t="s">
        <v>4</v>
      </c>
      <c r="H7896" s="5" t="s">
        <v>8957</v>
      </c>
      <c r="I7896" s="4" t="s">
        <v>8954</v>
      </c>
      <c r="J7896" s="5" t="s">
        <v>4</v>
      </c>
      <c r="K7896" s="5" t="s">
        <v>4</v>
      </c>
      <c r="L7896" s="5" t="s">
        <v>4</v>
      </c>
      <c r="M7896" s="5" t="s">
        <v>5</v>
      </c>
      <c r="N7896" s="5" t="s">
        <v>8960</v>
      </c>
      <c r="O7896" s="18">
        <v>44713</v>
      </c>
      <c r="P7896" s="5" t="s">
        <v>7</v>
      </c>
      <c r="Q7896" s="19">
        <v>19807</v>
      </c>
      <c r="R7896" s="19">
        <v>19807</v>
      </c>
      <c r="S7896" s="19">
        <v>0</v>
      </c>
      <c r="T7896" s="19">
        <v>0</v>
      </c>
    </row>
    <row r="7897" spans="1:20" outlineLevel="3" x14ac:dyDescent="0.35">
      <c r="H7897" s="1" t="s">
        <v>12163</v>
      </c>
      <c r="O7897" s="18"/>
      <c r="Q7897" s="19">
        <f>SUBTOTAL(9,Q7893:Q7896)</f>
        <v>95366.6</v>
      </c>
      <c r="R7897" s="19">
        <f>SUBTOTAL(9,R7893:R7896)</f>
        <v>95366.6</v>
      </c>
      <c r="S7897" s="19">
        <f>SUBTOTAL(9,S7893:S7896)</f>
        <v>0</v>
      </c>
      <c r="T7897" s="19">
        <f>SUBTOTAL(9,T7893:T7896)</f>
        <v>0</v>
      </c>
    </row>
    <row r="7898" spans="1:20" outlineLevel="4" x14ac:dyDescent="0.35">
      <c r="A7898" s="9" t="s">
        <v>74</v>
      </c>
      <c r="B7898" s="9" t="s">
        <v>75</v>
      </c>
      <c r="C7898" s="12" t="s">
        <v>8921</v>
      </c>
      <c r="D7898" s="5" t="s">
        <v>8945</v>
      </c>
      <c r="E7898" s="9" t="s">
        <v>8945</v>
      </c>
      <c r="F7898" s="5" t="s">
        <v>77</v>
      </c>
      <c r="G7898" s="5" t="s">
        <v>4</v>
      </c>
      <c r="H7898" s="5" t="s">
        <v>8962</v>
      </c>
      <c r="I7898" s="4" t="s">
        <v>8954</v>
      </c>
      <c r="J7898" s="5" t="s">
        <v>4</v>
      </c>
      <c r="K7898" s="5" t="s">
        <v>4</v>
      </c>
      <c r="L7898" s="5" t="s">
        <v>4</v>
      </c>
      <c r="M7898" s="5" t="s">
        <v>5</v>
      </c>
      <c r="N7898" s="5" t="s">
        <v>8961</v>
      </c>
      <c r="O7898" s="18">
        <v>44536</v>
      </c>
      <c r="P7898" s="5" t="s">
        <v>7</v>
      </c>
      <c r="Q7898" s="19">
        <v>54169</v>
      </c>
      <c r="R7898" s="19">
        <v>54169</v>
      </c>
      <c r="S7898" s="19">
        <v>0</v>
      </c>
      <c r="T7898" s="19">
        <v>0</v>
      </c>
    </row>
    <row r="7899" spans="1:20" outlineLevel="3" x14ac:dyDescent="0.35">
      <c r="H7899" s="1" t="s">
        <v>12164</v>
      </c>
      <c r="O7899" s="18"/>
      <c r="Q7899" s="19">
        <f>SUBTOTAL(9,Q7898:Q7898)</f>
        <v>54169</v>
      </c>
      <c r="R7899" s="19">
        <f>SUBTOTAL(9,R7898:R7898)</f>
        <v>54169</v>
      </c>
      <c r="S7899" s="19">
        <f>SUBTOTAL(9,S7898:S7898)</f>
        <v>0</v>
      </c>
      <c r="T7899" s="19">
        <f>SUBTOTAL(9,T7898:T7898)</f>
        <v>0</v>
      </c>
    </row>
    <row r="7900" spans="1:20" outlineLevel="4" x14ac:dyDescent="0.35">
      <c r="A7900" s="9" t="s">
        <v>74</v>
      </c>
      <c r="B7900" s="9" t="s">
        <v>75</v>
      </c>
      <c r="C7900" s="12" t="s">
        <v>8921</v>
      </c>
      <c r="D7900" s="5" t="s">
        <v>8945</v>
      </c>
      <c r="E7900" s="9" t="s">
        <v>8945</v>
      </c>
      <c r="F7900" s="5" t="s">
        <v>77</v>
      </c>
      <c r="G7900" s="5" t="s">
        <v>4</v>
      </c>
      <c r="H7900" s="5" t="s">
        <v>8964</v>
      </c>
      <c r="I7900" s="4" t="s">
        <v>8954</v>
      </c>
      <c r="J7900" s="5" t="s">
        <v>4</v>
      </c>
      <c r="K7900" s="5" t="s">
        <v>4</v>
      </c>
      <c r="L7900" s="5" t="s">
        <v>4</v>
      </c>
      <c r="M7900" s="5" t="s">
        <v>5</v>
      </c>
      <c r="N7900" s="5" t="s">
        <v>8963</v>
      </c>
      <c r="O7900" s="18">
        <v>44736</v>
      </c>
      <c r="P7900" s="5" t="s">
        <v>7</v>
      </c>
      <c r="Q7900" s="19">
        <v>99728</v>
      </c>
      <c r="R7900" s="19">
        <v>99728</v>
      </c>
      <c r="S7900" s="19">
        <v>0</v>
      </c>
      <c r="T7900" s="19">
        <v>0</v>
      </c>
    </row>
    <row r="7901" spans="1:20" outlineLevel="3" x14ac:dyDescent="0.35">
      <c r="H7901" s="1" t="s">
        <v>12165</v>
      </c>
      <c r="O7901" s="18"/>
      <c r="Q7901" s="19">
        <f>SUBTOTAL(9,Q7900:Q7900)</f>
        <v>99728</v>
      </c>
      <c r="R7901" s="19">
        <f>SUBTOTAL(9,R7900:R7900)</f>
        <v>99728</v>
      </c>
      <c r="S7901" s="19">
        <f>SUBTOTAL(9,S7900:S7900)</f>
        <v>0</v>
      </c>
      <c r="T7901" s="19">
        <f>SUBTOTAL(9,T7900:T7900)</f>
        <v>0</v>
      </c>
    </row>
    <row r="7902" spans="1:20" outlineLevel="2" x14ac:dyDescent="0.35">
      <c r="C7902" s="11" t="s">
        <v>10789</v>
      </c>
      <c r="O7902" s="18"/>
      <c r="Q7902" s="19">
        <f>SUBTOTAL(9,Q7874:Q7900)</f>
        <v>599728.38</v>
      </c>
      <c r="R7902" s="19">
        <f>SUBTOTAL(9,R7874:R7900)</f>
        <v>321079.90000000002</v>
      </c>
      <c r="S7902" s="19">
        <f>SUBTOTAL(9,S7874:S7900)</f>
        <v>278648.48</v>
      </c>
      <c r="T7902" s="19">
        <f>SUBTOTAL(9,T7874:T7900)</f>
        <v>0</v>
      </c>
    </row>
    <row r="7903" spans="1:20" outlineLevel="4" x14ac:dyDescent="0.35">
      <c r="A7903" s="9" t="s">
        <v>1129</v>
      </c>
      <c r="B7903" s="9" t="s">
        <v>1130</v>
      </c>
      <c r="C7903" s="12" t="s">
        <v>8965</v>
      </c>
      <c r="D7903" s="5" t="s">
        <v>8966</v>
      </c>
      <c r="E7903" s="9" t="s">
        <v>8966</v>
      </c>
      <c r="F7903" s="5" t="s">
        <v>4</v>
      </c>
      <c r="G7903" s="5" t="s">
        <v>1133</v>
      </c>
      <c r="H7903" s="5" t="s">
        <v>1135</v>
      </c>
      <c r="I7903" s="4" t="s">
        <v>1136</v>
      </c>
      <c r="J7903" s="5" t="s">
        <v>4</v>
      </c>
      <c r="K7903" s="5" t="s">
        <v>4</v>
      </c>
      <c r="L7903" s="5" t="s">
        <v>4</v>
      </c>
      <c r="M7903" s="5" t="s">
        <v>5</v>
      </c>
      <c r="N7903" s="5" t="s">
        <v>8967</v>
      </c>
      <c r="O7903" s="18">
        <v>44467</v>
      </c>
      <c r="P7903" s="5" t="s">
        <v>7</v>
      </c>
      <c r="Q7903" s="19">
        <v>3860.22</v>
      </c>
      <c r="R7903" s="19">
        <v>0</v>
      </c>
      <c r="S7903" s="19">
        <v>3860.22</v>
      </c>
      <c r="T7903" s="19">
        <v>0</v>
      </c>
    </row>
    <row r="7904" spans="1:20" outlineLevel="4" x14ac:dyDescent="0.35">
      <c r="A7904" s="9" t="s">
        <v>1129</v>
      </c>
      <c r="B7904" s="9" t="s">
        <v>1130</v>
      </c>
      <c r="C7904" s="12" t="s">
        <v>8965</v>
      </c>
      <c r="D7904" s="5" t="s">
        <v>8966</v>
      </c>
      <c r="E7904" s="9" t="s">
        <v>8966</v>
      </c>
      <c r="F7904" s="5" t="s">
        <v>4</v>
      </c>
      <c r="G7904" s="5" t="s">
        <v>1133</v>
      </c>
      <c r="H7904" s="5" t="s">
        <v>1135</v>
      </c>
      <c r="I7904" s="4" t="s">
        <v>1136</v>
      </c>
      <c r="J7904" s="5" t="s">
        <v>4</v>
      </c>
      <c r="K7904" s="5" t="s">
        <v>4</v>
      </c>
      <c r="L7904" s="5" t="s">
        <v>4</v>
      </c>
      <c r="M7904" s="5" t="s">
        <v>5</v>
      </c>
      <c r="N7904" s="5" t="s">
        <v>8968</v>
      </c>
      <c r="O7904" s="18">
        <v>44558</v>
      </c>
      <c r="P7904" s="5" t="s">
        <v>7</v>
      </c>
      <c r="Q7904" s="19">
        <v>5217.6000000000004</v>
      </c>
      <c r="R7904" s="19">
        <v>0</v>
      </c>
      <c r="S7904" s="19">
        <v>5217.6000000000004</v>
      </c>
      <c r="T7904" s="19">
        <v>0</v>
      </c>
    </row>
    <row r="7905" spans="1:20" outlineLevel="3" x14ac:dyDescent="0.35">
      <c r="H7905" s="1" t="s">
        <v>11125</v>
      </c>
      <c r="O7905" s="18"/>
      <c r="Q7905" s="19">
        <f>SUBTOTAL(9,Q7903:Q7904)</f>
        <v>9077.82</v>
      </c>
      <c r="R7905" s="19">
        <f>SUBTOTAL(9,R7903:R7904)</f>
        <v>0</v>
      </c>
      <c r="S7905" s="19">
        <f>SUBTOTAL(9,S7903:S7904)</f>
        <v>9077.82</v>
      </c>
      <c r="T7905" s="19">
        <f>SUBTOTAL(9,T7903:T7904)</f>
        <v>0</v>
      </c>
    </row>
    <row r="7906" spans="1:20" outlineLevel="2" x14ac:dyDescent="0.35">
      <c r="C7906" s="11" t="s">
        <v>10790</v>
      </c>
      <c r="O7906" s="18"/>
      <c r="Q7906" s="19">
        <f>SUBTOTAL(9,Q7903:Q7904)</f>
        <v>9077.82</v>
      </c>
      <c r="R7906" s="19">
        <f>SUBTOTAL(9,R7903:R7904)</f>
        <v>0</v>
      </c>
      <c r="S7906" s="19">
        <f>SUBTOTAL(9,S7903:S7904)</f>
        <v>9077.82</v>
      </c>
      <c r="T7906" s="19">
        <f>SUBTOTAL(9,T7903:T7904)</f>
        <v>0</v>
      </c>
    </row>
    <row r="7907" spans="1:20" outlineLevel="4" x14ac:dyDescent="0.35">
      <c r="A7907" s="9" t="s">
        <v>1129</v>
      </c>
      <c r="B7907" s="9" t="s">
        <v>1130</v>
      </c>
      <c r="C7907" s="12" t="s">
        <v>8969</v>
      </c>
      <c r="D7907" s="5" t="s">
        <v>8970</v>
      </c>
      <c r="E7907" s="9" t="s">
        <v>8970</v>
      </c>
      <c r="F7907" s="5" t="s">
        <v>4</v>
      </c>
      <c r="G7907" s="5" t="s">
        <v>1133</v>
      </c>
      <c r="H7907" s="5" t="s">
        <v>1135</v>
      </c>
      <c r="I7907" s="4" t="s">
        <v>1136</v>
      </c>
      <c r="J7907" s="5" t="s">
        <v>4</v>
      </c>
      <c r="K7907" s="5" t="s">
        <v>4</v>
      </c>
      <c r="L7907" s="5" t="s">
        <v>4</v>
      </c>
      <c r="M7907" s="5" t="s">
        <v>5</v>
      </c>
      <c r="N7907" s="5" t="s">
        <v>8971</v>
      </c>
      <c r="O7907" s="18">
        <v>44467</v>
      </c>
      <c r="P7907" s="5" t="s">
        <v>7</v>
      </c>
      <c r="Q7907" s="19">
        <v>150583</v>
      </c>
      <c r="R7907" s="19">
        <v>0</v>
      </c>
      <c r="S7907" s="19">
        <v>150583</v>
      </c>
      <c r="T7907" s="19">
        <v>0</v>
      </c>
    </row>
    <row r="7908" spans="1:20" outlineLevel="4" x14ac:dyDescent="0.35">
      <c r="A7908" s="9" t="s">
        <v>1129</v>
      </c>
      <c r="B7908" s="9" t="s">
        <v>1130</v>
      </c>
      <c r="C7908" s="12" t="s">
        <v>8969</v>
      </c>
      <c r="D7908" s="5" t="s">
        <v>8970</v>
      </c>
      <c r="E7908" s="9" t="s">
        <v>8970</v>
      </c>
      <c r="F7908" s="5" t="s">
        <v>4</v>
      </c>
      <c r="G7908" s="5" t="s">
        <v>1133</v>
      </c>
      <c r="H7908" s="5" t="s">
        <v>1135</v>
      </c>
      <c r="I7908" s="4" t="s">
        <v>1136</v>
      </c>
      <c r="J7908" s="5" t="s">
        <v>4</v>
      </c>
      <c r="K7908" s="5" t="s">
        <v>4</v>
      </c>
      <c r="L7908" s="5" t="s">
        <v>4</v>
      </c>
      <c r="M7908" s="5" t="s">
        <v>5</v>
      </c>
      <c r="N7908" s="5" t="s">
        <v>8972</v>
      </c>
      <c r="O7908" s="18">
        <v>44558</v>
      </c>
      <c r="P7908" s="5" t="s">
        <v>7</v>
      </c>
      <c r="Q7908" s="19">
        <v>204735.67</v>
      </c>
      <c r="R7908" s="19">
        <v>0</v>
      </c>
      <c r="S7908" s="19">
        <v>204735.67</v>
      </c>
      <c r="T7908" s="19">
        <v>0</v>
      </c>
    </row>
    <row r="7909" spans="1:20" outlineLevel="3" x14ac:dyDescent="0.35">
      <c r="H7909" s="1" t="s">
        <v>11125</v>
      </c>
      <c r="O7909" s="18"/>
      <c r="Q7909" s="19">
        <f>SUBTOTAL(9,Q7907:Q7908)</f>
        <v>355318.67000000004</v>
      </c>
      <c r="R7909" s="19">
        <f>SUBTOTAL(9,R7907:R7908)</f>
        <v>0</v>
      </c>
      <c r="S7909" s="19">
        <f>SUBTOTAL(9,S7907:S7908)</f>
        <v>355318.67000000004</v>
      </c>
      <c r="T7909" s="19">
        <f>SUBTOTAL(9,T7907:T7908)</f>
        <v>0</v>
      </c>
    </row>
    <row r="7910" spans="1:20" ht="29" outlineLevel="4" x14ac:dyDescent="0.35">
      <c r="A7910" s="9" t="s">
        <v>526</v>
      </c>
      <c r="B7910" s="9" t="s">
        <v>527</v>
      </c>
      <c r="C7910" s="12" t="s">
        <v>8969</v>
      </c>
      <c r="D7910" s="5" t="s">
        <v>8973</v>
      </c>
      <c r="E7910" s="9" t="s">
        <v>8973</v>
      </c>
      <c r="F7910" s="5" t="s">
        <v>529</v>
      </c>
      <c r="G7910" s="5" t="s">
        <v>4</v>
      </c>
      <c r="H7910" s="5" t="s">
        <v>8976</v>
      </c>
      <c r="I7910" s="4" t="s">
        <v>12729</v>
      </c>
      <c r="J7910" s="5" t="s">
        <v>4</v>
      </c>
      <c r="K7910" s="5" t="s">
        <v>4</v>
      </c>
      <c r="L7910" s="5" t="s">
        <v>4</v>
      </c>
      <c r="M7910" s="5" t="s">
        <v>5</v>
      </c>
      <c r="N7910" s="5" t="s">
        <v>8974</v>
      </c>
      <c r="O7910" s="18">
        <v>44536</v>
      </c>
      <c r="P7910" s="5" t="s">
        <v>8975</v>
      </c>
      <c r="Q7910" s="19">
        <v>132602.68</v>
      </c>
      <c r="R7910" s="19">
        <v>132602.68</v>
      </c>
      <c r="S7910" s="19">
        <v>0</v>
      </c>
      <c r="T7910" s="19">
        <v>0</v>
      </c>
    </row>
    <row r="7911" spans="1:20" outlineLevel="3" x14ac:dyDescent="0.35">
      <c r="H7911" s="1" t="s">
        <v>12166</v>
      </c>
      <c r="O7911" s="18"/>
      <c r="Q7911" s="19">
        <f>SUBTOTAL(9,Q7910:Q7910)</f>
        <v>132602.68</v>
      </c>
      <c r="R7911" s="19">
        <f>SUBTOTAL(9,R7910:R7910)</f>
        <v>132602.68</v>
      </c>
      <c r="S7911" s="19">
        <f>SUBTOTAL(9,S7910:S7910)</f>
        <v>0</v>
      </c>
      <c r="T7911" s="19">
        <f>SUBTOTAL(9,T7910:T7910)</f>
        <v>0</v>
      </c>
    </row>
    <row r="7912" spans="1:20" ht="29" outlineLevel="4" x14ac:dyDescent="0.35">
      <c r="A7912" s="9" t="s">
        <v>526</v>
      </c>
      <c r="B7912" s="9" t="s">
        <v>527</v>
      </c>
      <c r="C7912" s="12" t="s">
        <v>8969</v>
      </c>
      <c r="D7912" s="5" t="s">
        <v>8973</v>
      </c>
      <c r="E7912" s="9" t="s">
        <v>8973</v>
      </c>
      <c r="F7912" s="5" t="s">
        <v>529</v>
      </c>
      <c r="G7912" s="5" t="s">
        <v>4</v>
      </c>
      <c r="H7912" s="5" t="s">
        <v>8979</v>
      </c>
      <c r="I7912" s="4" t="s">
        <v>12730</v>
      </c>
      <c r="J7912" s="5" t="s">
        <v>4</v>
      </c>
      <c r="K7912" s="5" t="s">
        <v>4</v>
      </c>
      <c r="L7912" s="5" t="s">
        <v>4</v>
      </c>
      <c r="M7912" s="5" t="s">
        <v>5</v>
      </c>
      <c r="N7912" s="5" t="s">
        <v>8977</v>
      </c>
      <c r="O7912" s="18">
        <v>44634</v>
      </c>
      <c r="P7912" s="5" t="s">
        <v>8978</v>
      </c>
      <c r="Q7912" s="19">
        <v>12011.06</v>
      </c>
      <c r="R7912" s="19">
        <v>12011.06</v>
      </c>
      <c r="S7912" s="19">
        <v>0</v>
      </c>
      <c r="T7912" s="19">
        <v>0</v>
      </c>
    </row>
    <row r="7913" spans="1:20" outlineLevel="3" x14ac:dyDescent="0.35">
      <c r="H7913" s="1" t="s">
        <v>12167</v>
      </c>
      <c r="O7913" s="18"/>
      <c r="Q7913" s="19">
        <f>SUBTOTAL(9,Q7912:Q7912)</f>
        <v>12011.06</v>
      </c>
      <c r="R7913" s="19">
        <f>SUBTOTAL(9,R7912:R7912)</f>
        <v>12011.06</v>
      </c>
      <c r="S7913" s="19">
        <f>SUBTOTAL(9,S7912:S7912)</f>
        <v>0</v>
      </c>
      <c r="T7913" s="19">
        <f>SUBTOTAL(9,T7912:T7912)</f>
        <v>0</v>
      </c>
    </row>
    <row r="7914" spans="1:20" outlineLevel="2" x14ac:dyDescent="0.35">
      <c r="C7914" s="11" t="s">
        <v>10791</v>
      </c>
      <c r="O7914" s="18"/>
      <c r="Q7914" s="19">
        <f>SUBTOTAL(9,Q7907:Q7912)</f>
        <v>499932.41000000003</v>
      </c>
      <c r="R7914" s="19">
        <f>SUBTOTAL(9,R7907:R7912)</f>
        <v>144613.74</v>
      </c>
      <c r="S7914" s="19">
        <f>SUBTOTAL(9,S7907:S7912)</f>
        <v>355318.67000000004</v>
      </c>
      <c r="T7914" s="19">
        <f>SUBTOTAL(9,T7907:T7912)</f>
        <v>0</v>
      </c>
    </row>
    <row r="7915" spans="1:20" outlineLevel="4" x14ac:dyDescent="0.35">
      <c r="A7915" s="9" t="s">
        <v>1129</v>
      </c>
      <c r="B7915" s="9" t="s">
        <v>1130</v>
      </c>
      <c r="C7915" s="12" t="s">
        <v>8980</v>
      </c>
      <c r="D7915" s="5" t="s">
        <v>8981</v>
      </c>
      <c r="E7915" s="9" t="s">
        <v>8981</v>
      </c>
      <c r="F7915" s="5" t="s">
        <v>4</v>
      </c>
      <c r="G7915" s="5" t="s">
        <v>1133</v>
      </c>
      <c r="H7915" s="5" t="s">
        <v>1135</v>
      </c>
      <c r="I7915" s="4" t="s">
        <v>1136</v>
      </c>
      <c r="J7915" s="5" t="s">
        <v>4</v>
      </c>
      <c r="K7915" s="5" t="s">
        <v>4</v>
      </c>
      <c r="L7915" s="5" t="s">
        <v>4</v>
      </c>
      <c r="M7915" s="5" t="s">
        <v>5</v>
      </c>
      <c r="N7915" s="5" t="s">
        <v>8982</v>
      </c>
      <c r="O7915" s="18">
        <v>44467</v>
      </c>
      <c r="P7915" s="5" t="s">
        <v>7</v>
      </c>
      <c r="Q7915" s="19">
        <v>20912.419999999998</v>
      </c>
      <c r="R7915" s="19">
        <v>0</v>
      </c>
      <c r="S7915" s="19">
        <v>20912.419999999998</v>
      </c>
      <c r="T7915" s="19">
        <v>0</v>
      </c>
    </row>
    <row r="7916" spans="1:20" outlineLevel="4" x14ac:dyDescent="0.35">
      <c r="A7916" s="9" t="s">
        <v>1129</v>
      </c>
      <c r="B7916" s="9" t="s">
        <v>1130</v>
      </c>
      <c r="C7916" s="12" t="s">
        <v>8980</v>
      </c>
      <c r="D7916" s="5" t="s">
        <v>8981</v>
      </c>
      <c r="E7916" s="9" t="s">
        <v>8981</v>
      </c>
      <c r="F7916" s="5" t="s">
        <v>4</v>
      </c>
      <c r="G7916" s="5" t="s">
        <v>1133</v>
      </c>
      <c r="H7916" s="5" t="s">
        <v>1135</v>
      </c>
      <c r="I7916" s="4" t="s">
        <v>1136</v>
      </c>
      <c r="J7916" s="5" t="s">
        <v>4</v>
      </c>
      <c r="K7916" s="5" t="s">
        <v>4</v>
      </c>
      <c r="L7916" s="5" t="s">
        <v>4</v>
      </c>
      <c r="M7916" s="5" t="s">
        <v>5</v>
      </c>
      <c r="N7916" s="5" t="s">
        <v>8983</v>
      </c>
      <c r="O7916" s="18">
        <v>44558</v>
      </c>
      <c r="P7916" s="5" t="s">
        <v>7</v>
      </c>
      <c r="Q7916" s="19">
        <v>28245.95</v>
      </c>
      <c r="R7916" s="19">
        <v>0</v>
      </c>
      <c r="S7916" s="19">
        <v>28245.95</v>
      </c>
      <c r="T7916" s="19">
        <v>0</v>
      </c>
    </row>
    <row r="7917" spans="1:20" outlineLevel="3" x14ac:dyDescent="0.35">
      <c r="H7917" s="1" t="s">
        <v>11125</v>
      </c>
      <c r="O7917" s="18"/>
      <c r="Q7917" s="19">
        <f>SUBTOTAL(9,Q7915:Q7916)</f>
        <v>49158.369999999995</v>
      </c>
      <c r="R7917" s="19">
        <f>SUBTOTAL(9,R7915:R7916)</f>
        <v>0</v>
      </c>
      <c r="S7917" s="19">
        <f>SUBTOTAL(9,S7915:S7916)</f>
        <v>49158.369999999995</v>
      </c>
      <c r="T7917" s="19">
        <f>SUBTOTAL(9,T7915:T7916)</f>
        <v>0</v>
      </c>
    </row>
    <row r="7918" spans="1:20" outlineLevel="2" x14ac:dyDescent="0.35">
      <c r="C7918" s="11" t="s">
        <v>10792</v>
      </c>
      <c r="O7918" s="18"/>
      <c r="Q7918" s="19">
        <f>SUBTOTAL(9,Q7915:Q7916)</f>
        <v>49158.369999999995</v>
      </c>
      <c r="R7918" s="19">
        <f>SUBTOTAL(9,R7915:R7916)</f>
        <v>0</v>
      </c>
      <c r="S7918" s="19">
        <f>SUBTOTAL(9,S7915:S7916)</f>
        <v>49158.369999999995</v>
      </c>
      <c r="T7918" s="19">
        <f>SUBTOTAL(9,T7915:T7916)</f>
        <v>0</v>
      </c>
    </row>
    <row r="7919" spans="1:20" outlineLevel="4" x14ac:dyDescent="0.35">
      <c r="A7919" s="9" t="s">
        <v>1129</v>
      </c>
      <c r="B7919" s="9" t="s">
        <v>1130</v>
      </c>
      <c r="C7919" s="12" t="s">
        <v>8984</v>
      </c>
      <c r="D7919" s="5" t="s">
        <v>8985</v>
      </c>
      <c r="E7919" s="9" t="s">
        <v>8985</v>
      </c>
      <c r="F7919" s="5" t="s">
        <v>4</v>
      </c>
      <c r="G7919" s="5" t="s">
        <v>1133</v>
      </c>
      <c r="H7919" s="5" t="s">
        <v>1135</v>
      </c>
      <c r="I7919" s="4" t="s">
        <v>1136</v>
      </c>
      <c r="J7919" s="5" t="s">
        <v>4</v>
      </c>
      <c r="K7919" s="5" t="s">
        <v>4</v>
      </c>
      <c r="L7919" s="5" t="s">
        <v>4</v>
      </c>
      <c r="M7919" s="5" t="s">
        <v>5</v>
      </c>
      <c r="N7919" s="5" t="s">
        <v>8986</v>
      </c>
      <c r="O7919" s="18">
        <v>44467</v>
      </c>
      <c r="P7919" s="5" t="s">
        <v>7</v>
      </c>
      <c r="Q7919" s="19">
        <v>204001.74</v>
      </c>
      <c r="R7919" s="19">
        <v>0</v>
      </c>
      <c r="S7919" s="19">
        <v>204001.74</v>
      </c>
      <c r="T7919" s="19">
        <v>0</v>
      </c>
    </row>
    <row r="7920" spans="1:20" outlineLevel="4" x14ac:dyDescent="0.35">
      <c r="A7920" s="9" t="s">
        <v>1129</v>
      </c>
      <c r="B7920" s="9" t="s">
        <v>1130</v>
      </c>
      <c r="C7920" s="12" t="s">
        <v>8984</v>
      </c>
      <c r="D7920" s="5" t="s">
        <v>8985</v>
      </c>
      <c r="E7920" s="9" t="s">
        <v>8985</v>
      </c>
      <c r="F7920" s="5" t="s">
        <v>4</v>
      </c>
      <c r="G7920" s="5" t="s">
        <v>1133</v>
      </c>
      <c r="H7920" s="5" t="s">
        <v>1135</v>
      </c>
      <c r="I7920" s="4" t="s">
        <v>1136</v>
      </c>
      <c r="J7920" s="5" t="s">
        <v>4</v>
      </c>
      <c r="K7920" s="5" t="s">
        <v>4</v>
      </c>
      <c r="L7920" s="5" t="s">
        <v>4</v>
      </c>
      <c r="M7920" s="5" t="s">
        <v>5</v>
      </c>
      <c r="N7920" s="5" t="s">
        <v>8987</v>
      </c>
      <c r="O7920" s="18">
        <v>44558</v>
      </c>
      <c r="P7920" s="5" t="s">
        <v>7</v>
      </c>
      <c r="Q7920" s="19">
        <v>277721.12</v>
      </c>
      <c r="R7920" s="19">
        <v>0</v>
      </c>
      <c r="S7920" s="19">
        <v>277721.12</v>
      </c>
      <c r="T7920" s="19">
        <v>0</v>
      </c>
    </row>
    <row r="7921" spans="1:20" outlineLevel="3" x14ac:dyDescent="0.35">
      <c r="H7921" s="1" t="s">
        <v>11125</v>
      </c>
      <c r="O7921" s="18"/>
      <c r="Q7921" s="19">
        <f>SUBTOTAL(9,Q7919:Q7920)</f>
        <v>481722.86</v>
      </c>
      <c r="R7921" s="19">
        <f>SUBTOTAL(9,R7919:R7920)</f>
        <v>0</v>
      </c>
      <c r="S7921" s="19">
        <f>SUBTOTAL(9,S7919:S7920)</f>
        <v>481722.86</v>
      </c>
      <c r="T7921" s="19">
        <f>SUBTOTAL(9,T7919:T7920)</f>
        <v>0</v>
      </c>
    </row>
    <row r="7922" spans="1:20" outlineLevel="2" x14ac:dyDescent="0.35">
      <c r="C7922" s="11" t="s">
        <v>10793</v>
      </c>
      <c r="O7922" s="18"/>
      <c r="Q7922" s="19">
        <f>SUBTOTAL(9,Q7919:Q7920)</f>
        <v>481722.86</v>
      </c>
      <c r="R7922" s="19">
        <f>SUBTOTAL(9,R7919:R7920)</f>
        <v>0</v>
      </c>
      <c r="S7922" s="19">
        <f>SUBTOTAL(9,S7919:S7920)</f>
        <v>481722.86</v>
      </c>
      <c r="T7922" s="19">
        <f>SUBTOTAL(9,T7919:T7920)</f>
        <v>0</v>
      </c>
    </row>
    <row r="7923" spans="1:20" outlineLevel="4" x14ac:dyDescent="0.35">
      <c r="A7923" s="9" t="s">
        <v>1129</v>
      </c>
      <c r="B7923" s="9" t="s">
        <v>1130</v>
      </c>
      <c r="C7923" s="12" t="s">
        <v>8988</v>
      </c>
      <c r="D7923" s="5" t="s">
        <v>8989</v>
      </c>
      <c r="E7923" s="9" t="s">
        <v>8989</v>
      </c>
      <c r="F7923" s="5" t="s">
        <v>4</v>
      </c>
      <c r="G7923" s="5" t="s">
        <v>1133</v>
      </c>
      <c r="H7923" s="5" t="s">
        <v>1135</v>
      </c>
      <c r="I7923" s="4" t="s">
        <v>1136</v>
      </c>
      <c r="J7923" s="5" t="s">
        <v>4</v>
      </c>
      <c r="K7923" s="5" t="s">
        <v>4</v>
      </c>
      <c r="L7923" s="5" t="s">
        <v>4</v>
      </c>
      <c r="M7923" s="5" t="s">
        <v>5</v>
      </c>
      <c r="N7923" s="5" t="s">
        <v>8990</v>
      </c>
      <c r="O7923" s="18">
        <v>44467</v>
      </c>
      <c r="P7923" s="5" t="s">
        <v>7</v>
      </c>
      <c r="Q7923" s="19">
        <v>56492.36</v>
      </c>
      <c r="R7923" s="19">
        <v>0</v>
      </c>
      <c r="S7923" s="19">
        <v>56492.36</v>
      </c>
      <c r="T7923" s="19">
        <v>0</v>
      </c>
    </row>
    <row r="7924" spans="1:20" outlineLevel="4" x14ac:dyDescent="0.35">
      <c r="A7924" s="9" t="s">
        <v>1129</v>
      </c>
      <c r="B7924" s="9" t="s">
        <v>1130</v>
      </c>
      <c r="C7924" s="12" t="s">
        <v>8988</v>
      </c>
      <c r="D7924" s="5" t="s">
        <v>8989</v>
      </c>
      <c r="E7924" s="9" t="s">
        <v>8989</v>
      </c>
      <c r="F7924" s="5" t="s">
        <v>4</v>
      </c>
      <c r="G7924" s="5" t="s">
        <v>1133</v>
      </c>
      <c r="H7924" s="5" t="s">
        <v>1135</v>
      </c>
      <c r="I7924" s="4" t="s">
        <v>1136</v>
      </c>
      <c r="J7924" s="5" t="s">
        <v>4</v>
      </c>
      <c r="K7924" s="5" t="s">
        <v>4</v>
      </c>
      <c r="L7924" s="5" t="s">
        <v>4</v>
      </c>
      <c r="M7924" s="5" t="s">
        <v>5</v>
      </c>
      <c r="N7924" s="5" t="s">
        <v>8991</v>
      </c>
      <c r="O7924" s="18">
        <v>44558</v>
      </c>
      <c r="P7924" s="5" t="s">
        <v>7</v>
      </c>
      <c r="Q7924" s="19">
        <v>74642.02</v>
      </c>
      <c r="R7924" s="19">
        <v>0</v>
      </c>
      <c r="S7924" s="19">
        <v>74642.02</v>
      </c>
      <c r="T7924" s="19">
        <v>0</v>
      </c>
    </row>
    <row r="7925" spans="1:20" outlineLevel="3" x14ac:dyDescent="0.35">
      <c r="H7925" s="1" t="s">
        <v>11125</v>
      </c>
      <c r="O7925" s="18"/>
      <c r="Q7925" s="19">
        <f>SUBTOTAL(9,Q7923:Q7924)</f>
        <v>131134.38</v>
      </c>
      <c r="R7925" s="19">
        <f>SUBTOTAL(9,R7923:R7924)</f>
        <v>0</v>
      </c>
      <c r="S7925" s="19">
        <f>SUBTOTAL(9,S7923:S7924)</f>
        <v>131134.38</v>
      </c>
      <c r="T7925" s="19">
        <f>SUBTOTAL(9,T7923:T7924)</f>
        <v>0</v>
      </c>
    </row>
    <row r="7926" spans="1:20" outlineLevel="2" x14ac:dyDescent="0.35">
      <c r="C7926" s="11" t="s">
        <v>10794</v>
      </c>
      <c r="O7926" s="18"/>
      <c r="Q7926" s="19">
        <f>SUBTOTAL(9,Q7923:Q7924)</f>
        <v>131134.38</v>
      </c>
      <c r="R7926" s="19">
        <f>SUBTOTAL(9,R7923:R7924)</f>
        <v>0</v>
      </c>
      <c r="S7926" s="19">
        <f>SUBTOTAL(9,S7923:S7924)</f>
        <v>131134.38</v>
      </c>
      <c r="T7926" s="19">
        <f>SUBTOTAL(9,T7923:T7924)</f>
        <v>0</v>
      </c>
    </row>
    <row r="7927" spans="1:20" outlineLevel="4" x14ac:dyDescent="0.35">
      <c r="A7927" s="9" t="s">
        <v>1129</v>
      </c>
      <c r="B7927" s="9" t="s">
        <v>1130</v>
      </c>
      <c r="C7927" s="12" t="s">
        <v>8992</v>
      </c>
      <c r="D7927" s="5" t="s">
        <v>8993</v>
      </c>
      <c r="E7927" s="9" t="s">
        <v>8993</v>
      </c>
      <c r="F7927" s="5" t="s">
        <v>4</v>
      </c>
      <c r="G7927" s="5" t="s">
        <v>1133</v>
      </c>
      <c r="H7927" s="5" t="s">
        <v>1135</v>
      </c>
      <c r="I7927" s="4" t="s">
        <v>1136</v>
      </c>
      <c r="J7927" s="5" t="s">
        <v>4</v>
      </c>
      <c r="K7927" s="5" t="s">
        <v>4</v>
      </c>
      <c r="L7927" s="5" t="s">
        <v>4</v>
      </c>
      <c r="M7927" s="5" t="s">
        <v>5</v>
      </c>
      <c r="N7927" s="5" t="s">
        <v>8994</v>
      </c>
      <c r="O7927" s="18">
        <v>44467</v>
      </c>
      <c r="P7927" s="5" t="s">
        <v>7</v>
      </c>
      <c r="Q7927" s="19">
        <v>27545.45</v>
      </c>
      <c r="R7927" s="19">
        <v>0</v>
      </c>
      <c r="S7927" s="19">
        <v>27545.45</v>
      </c>
      <c r="T7927" s="19">
        <v>0</v>
      </c>
    </row>
    <row r="7928" spans="1:20" outlineLevel="4" x14ac:dyDescent="0.35">
      <c r="A7928" s="9" t="s">
        <v>1129</v>
      </c>
      <c r="B7928" s="9" t="s">
        <v>1130</v>
      </c>
      <c r="C7928" s="12" t="s">
        <v>8992</v>
      </c>
      <c r="D7928" s="5" t="s">
        <v>8993</v>
      </c>
      <c r="E7928" s="9" t="s">
        <v>8993</v>
      </c>
      <c r="F7928" s="5" t="s">
        <v>4</v>
      </c>
      <c r="G7928" s="5" t="s">
        <v>1133</v>
      </c>
      <c r="H7928" s="5" t="s">
        <v>1135</v>
      </c>
      <c r="I7928" s="4" t="s">
        <v>1136</v>
      </c>
      <c r="J7928" s="5" t="s">
        <v>4</v>
      </c>
      <c r="K7928" s="5" t="s">
        <v>4</v>
      </c>
      <c r="L7928" s="5" t="s">
        <v>4</v>
      </c>
      <c r="M7928" s="5" t="s">
        <v>5</v>
      </c>
      <c r="N7928" s="5" t="s">
        <v>8995</v>
      </c>
      <c r="O7928" s="18">
        <v>44558</v>
      </c>
      <c r="P7928" s="5" t="s">
        <v>7</v>
      </c>
      <c r="Q7928" s="19">
        <v>36988.51</v>
      </c>
      <c r="R7928" s="19">
        <v>0</v>
      </c>
      <c r="S7928" s="19">
        <v>36988.51</v>
      </c>
      <c r="T7928" s="19">
        <v>0</v>
      </c>
    </row>
    <row r="7929" spans="1:20" outlineLevel="3" x14ac:dyDescent="0.35">
      <c r="H7929" s="1" t="s">
        <v>11125</v>
      </c>
      <c r="O7929" s="18"/>
      <c r="Q7929" s="19">
        <f>SUBTOTAL(9,Q7927:Q7928)</f>
        <v>64533.960000000006</v>
      </c>
      <c r="R7929" s="19">
        <f>SUBTOTAL(9,R7927:R7928)</f>
        <v>0</v>
      </c>
      <c r="S7929" s="19">
        <f>SUBTOTAL(9,S7927:S7928)</f>
        <v>64533.960000000006</v>
      </c>
      <c r="T7929" s="19">
        <f>SUBTOTAL(9,T7927:T7928)</f>
        <v>0</v>
      </c>
    </row>
    <row r="7930" spans="1:20" outlineLevel="2" x14ac:dyDescent="0.35">
      <c r="C7930" s="11" t="s">
        <v>10795</v>
      </c>
      <c r="O7930" s="18"/>
      <c r="Q7930" s="19">
        <f>SUBTOTAL(9,Q7927:Q7928)</f>
        <v>64533.960000000006</v>
      </c>
      <c r="R7930" s="19">
        <f>SUBTOTAL(9,R7927:R7928)</f>
        <v>0</v>
      </c>
      <c r="S7930" s="19">
        <f>SUBTOTAL(9,S7927:S7928)</f>
        <v>64533.960000000006</v>
      </c>
      <c r="T7930" s="19">
        <f>SUBTOTAL(9,T7927:T7928)</f>
        <v>0</v>
      </c>
    </row>
    <row r="7931" spans="1:20" outlineLevel="4" x14ac:dyDescent="0.35">
      <c r="A7931" s="9" t="s">
        <v>1129</v>
      </c>
      <c r="B7931" s="9" t="s">
        <v>1130</v>
      </c>
      <c r="C7931" s="12" t="s">
        <v>8996</v>
      </c>
      <c r="D7931" s="5" t="s">
        <v>8997</v>
      </c>
      <c r="E7931" s="9" t="s">
        <v>8997</v>
      </c>
      <c r="F7931" s="5" t="s">
        <v>4</v>
      </c>
      <c r="G7931" s="5" t="s">
        <v>1133</v>
      </c>
      <c r="H7931" s="5" t="s">
        <v>1135</v>
      </c>
      <c r="I7931" s="4" t="s">
        <v>1136</v>
      </c>
      <c r="J7931" s="5" t="s">
        <v>4</v>
      </c>
      <c r="K7931" s="5" t="s">
        <v>4</v>
      </c>
      <c r="L7931" s="5" t="s">
        <v>4</v>
      </c>
      <c r="M7931" s="5" t="s">
        <v>5</v>
      </c>
      <c r="N7931" s="5" t="s">
        <v>8998</v>
      </c>
      <c r="O7931" s="18">
        <v>44467</v>
      </c>
      <c r="P7931" s="5" t="s">
        <v>7</v>
      </c>
      <c r="Q7931" s="19">
        <v>1346.2</v>
      </c>
      <c r="R7931" s="19">
        <v>0</v>
      </c>
      <c r="S7931" s="19">
        <v>1346.2</v>
      </c>
      <c r="T7931" s="19">
        <v>0</v>
      </c>
    </row>
    <row r="7932" spans="1:20" outlineLevel="4" x14ac:dyDescent="0.35">
      <c r="A7932" s="9" t="s">
        <v>1129</v>
      </c>
      <c r="B7932" s="9" t="s">
        <v>1130</v>
      </c>
      <c r="C7932" s="12" t="s">
        <v>8996</v>
      </c>
      <c r="D7932" s="5" t="s">
        <v>8997</v>
      </c>
      <c r="E7932" s="9" t="s">
        <v>8997</v>
      </c>
      <c r="F7932" s="5" t="s">
        <v>4</v>
      </c>
      <c r="G7932" s="5" t="s">
        <v>1133</v>
      </c>
      <c r="H7932" s="5" t="s">
        <v>1135</v>
      </c>
      <c r="I7932" s="4" t="s">
        <v>1136</v>
      </c>
      <c r="J7932" s="5" t="s">
        <v>4</v>
      </c>
      <c r="K7932" s="5" t="s">
        <v>4</v>
      </c>
      <c r="L7932" s="5" t="s">
        <v>4</v>
      </c>
      <c r="M7932" s="5" t="s">
        <v>5</v>
      </c>
      <c r="N7932" s="5" t="s">
        <v>8999</v>
      </c>
      <c r="O7932" s="18">
        <v>44558</v>
      </c>
      <c r="P7932" s="5" t="s">
        <v>7</v>
      </c>
      <c r="Q7932" s="19">
        <v>1758.72</v>
      </c>
      <c r="R7932" s="19">
        <v>0</v>
      </c>
      <c r="S7932" s="19">
        <v>1758.72</v>
      </c>
      <c r="T7932" s="19">
        <v>0</v>
      </c>
    </row>
    <row r="7933" spans="1:20" outlineLevel="3" x14ac:dyDescent="0.35">
      <c r="H7933" s="1" t="s">
        <v>11125</v>
      </c>
      <c r="O7933" s="18"/>
      <c r="Q7933" s="19">
        <f>SUBTOTAL(9,Q7931:Q7932)</f>
        <v>3104.92</v>
      </c>
      <c r="R7933" s="19">
        <f>SUBTOTAL(9,R7931:R7932)</f>
        <v>0</v>
      </c>
      <c r="S7933" s="19">
        <f>SUBTOTAL(9,S7931:S7932)</f>
        <v>3104.92</v>
      </c>
      <c r="T7933" s="19">
        <f>SUBTOTAL(9,T7931:T7932)</f>
        <v>0</v>
      </c>
    </row>
    <row r="7934" spans="1:20" outlineLevel="2" x14ac:dyDescent="0.35">
      <c r="C7934" s="11" t="s">
        <v>10796</v>
      </c>
      <c r="O7934" s="18"/>
      <c r="Q7934" s="19">
        <f>SUBTOTAL(9,Q7931:Q7932)</f>
        <v>3104.92</v>
      </c>
      <c r="R7934" s="19">
        <f>SUBTOTAL(9,R7931:R7932)</f>
        <v>0</v>
      </c>
      <c r="S7934" s="19">
        <f>SUBTOTAL(9,S7931:S7932)</f>
        <v>3104.92</v>
      </c>
      <c r="T7934" s="19">
        <f>SUBTOTAL(9,T7931:T7932)</f>
        <v>0</v>
      </c>
    </row>
    <row r="7935" spans="1:20" outlineLevel="4" x14ac:dyDescent="0.35">
      <c r="A7935" s="9" t="s">
        <v>1129</v>
      </c>
      <c r="B7935" s="9" t="s">
        <v>1130</v>
      </c>
      <c r="C7935" s="12" t="s">
        <v>9000</v>
      </c>
      <c r="D7935" s="5" t="s">
        <v>9001</v>
      </c>
      <c r="E7935" s="9" t="s">
        <v>9001</v>
      </c>
      <c r="F7935" s="5" t="s">
        <v>4</v>
      </c>
      <c r="G7935" s="5" t="s">
        <v>1133</v>
      </c>
      <c r="H7935" s="5" t="s">
        <v>1135</v>
      </c>
      <c r="I7935" s="4" t="s">
        <v>1136</v>
      </c>
      <c r="J7935" s="5" t="s">
        <v>4</v>
      </c>
      <c r="K7935" s="5" t="s">
        <v>4</v>
      </c>
      <c r="L7935" s="5" t="s">
        <v>4</v>
      </c>
      <c r="M7935" s="5" t="s">
        <v>5</v>
      </c>
      <c r="N7935" s="5" t="s">
        <v>9002</v>
      </c>
      <c r="O7935" s="18">
        <v>44467</v>
      </c>
      <c r="P7935" s="5" t="s">
        <v>7</v>
      </c>
      <c r="Q7935" s="19">
        <v>47837.24</v>
      </c>
      <c r="R7935" s="19">
        <v>0</v>
      </c>
      <c r="S7935" s="19">
        <v>47837.24</v>
      </c>
      <c r="T7935" s="19">
        <v>0</v>
      </c>
    </row>
    <row r="7936" spans="1:20" outlineLevel="4" x14ac:dyDescent="0.35">
      <c r="A7936" s="9" t="s">
        <v>1129</v>
      </c>
      <c r="B7936" s="9" t="s">
        <v>1130</v>
      </c>
      <c r="C7936" s="12" t="s">
        <v>9000</v>
      </c>
      <c r="D7936" s="5" t="s">
        <v>9001</v>
      </c>
      <c r="E7936" s="9" t="s">
        <v>9001</v>
      </c>
      <c r="F7936" s="5" t="s">
        <v>4</v>
      </c>
      <c r="G7936" s="5" t="s">
        <v>1133</v>
      </c>
      <c r="H7936" s="5" t="s">
        <v>1135</v>
      </c>
      <c r="I7936" s="4" t="s">
        <v>1136</v>
      </c>
      <c r="J7936" s="5" t="s">
        <v>4</v>
      </c>
      <c r="K7936" s="5" t="s">
        <v>4</v>
      </c>
      <c r="L7936" s="5" t="s">
        <v>4</v>
      </c>
      <c r="M7936" s="5" t="s">
        <v>5</v>
      </c>
      <c r="N7936" s="5" t="s">
        <v>9003</v>
      </c>
      <c r="O7936" s="18">
        <v>44558</v>
      </c>
      <c r="P7936" s="5" t="s">
        <v>7</v>
      </c>
      <c r="Q7936" s="19">
        <v>64490.26</v>
      </c>
      <c r="R7936" s="19">
        <v>0</v>
      </c>
      <c r="S7936" s="19">
        <v>64490.26</v>
      </c>
      <c r="T7936" s="19">
        <v>0</v>
      </c>
    </row>
    <row r="7937" spans="1:20" outlineLevel="3" x14ac:dyDescent="0.35">
      <c r="H7937" s="1" t="s">
        <v>11125</v>
      </c>
      <c r="O7937" s="18"/>
      <c r="Q7937" s="19">
        <f>SUBTOTAL(9,Q7935:Q7936)</f>
        <v>112327.5</v>
      </c>
      <c r="R7937" s="19">
        <f>SUBTOTAL(9,R7935:R7936)</f>
        <v>0</v>
      </c>
      <c r="S7937" s="19">
        <f>SUBTOTAL(9,S7935:S7936)</f>
        <v>112327.5</v>
      </c>
      <c r="T7937" s="19">
        <f>SUBTOTAL(9,T7935:T7936)</f>
        <v>0</v>
      </c>
    </row>
    <row r="7938" spans="1:20" outlineLevel="2" x14ac:dyDescent="0.35">
      <c r="C7938" s="11" t="s">
        <v>10797</v>
      </c>
      <c r="O7938" s="18"/>
      <c r="Q7938" s="19">
        <f>SUBTOTAL(9,Q7935:Q7936)</f>
        <v>112327.5</v>
      </c>
      <c r="R7938" s="19">
        <f>SUBTOTAL(9,R7935:R7936)</f>
        <v>0</v>
      </c>
      <c r="S7938" s="19">
        <f>SUBTOTAL(9,S7935:S7936)</f>
        <v>112327.5</v>
      </c>
      <c r="T7938" s="19">
        <f>SUBTOTAL(9,T7935:T7936)</f>
        <v>0</v>
      </c>
    </row>
    <row r="7939" spans="1:20" outlineLevel="4" x14ac:dyDescent="0.35">
      <c r="A7939" s="9" t="s">
        <v>1129</v>
      </c>
      <c r="B7939" s="9" t="s">
        <v>1130</v>
      </c>
      <c r="C7939" s="12" t="s">
        <v>9004</v>
      </c>
      <c r="D7939" s="5" t="s">
        <v>9005</v>
      </c>
      <c r="E7939" s="9" t="s">
        <v>9005</v>
      </c>
      <c r="F7939" s="5" t="s">
        <v>4</v>
      </c>
      <c r="G7939" s="5" t="s">
        <v>1133</v>
      </c>
      <c r="H7939" s="5" t="s">
        <v>1135</v>
      </c>
      <c r="I7939" s="4" t="s">
        <v>1136</v>
      </c>
      <c r="J7939" s="5" t="s">
        <v>4</v>
      </c>
      <c r="K7939" s="5" t="s">
        <v>4</v>
      </c>
      <c r="L7939" s="5" t="s">
        <v>4</v>
      </c>
      <c r="M7939" s="5" t="s">
        <v>5</v>
      </c>
      <c r="N7939" s="5" t="s">
        <v>9006</v>
      </c>
      <c r="O7939" s="18">
        <v>44467</v>
      </c>
      <c r="P7939" s="5" t="s">
        <v>7</v>
      </c>
      <c r="Q7939" s="19">
        <v>62146.85</v>
      </c>
      <c r="R7939" s="19">
        <v>0</v>
      </c>
      <c r="S7939" s="19">
        <v>62146.85</v>
      </c>
      <c r="T7939" s="19">
        <v>0</v>
      </c>
    </row>
    <row r="7940" spans="1:20" outlineLevel="4" x14ac:dyDescent="0.35">
      <c r="A7940" s="9" t="s">
        <v>1129</v>
      </c>
      <c r="B7940" s="9" t="s">
        <v>1130</v>
      </c>
      <c r="C7940" s="12" t="s">
        <v>9004</v>
      </c>
      <c r="D7940" s="5" t="s">
        <v>9005</v>
      </c>
      <c r="E7940" s="9" t="s">
        <v>9005</v>
      </c>
      <c r="F7940" s="5" t="s">
        <v>4</v>
      </c>
      <c r="G7940" s="5" t="s">
        <v>1133</v>
      </c>
      <c r="H7940" s="5" t="s">
        <v>1135</v>
      </c>
      <c r="I7940" s="4" t="s">
        <v>1136</v>
      </c>
      <c r="J7940" s="5" t="s">
        <v>4</v>
      </c>
      <c r="K7940" s="5" t="s">
        <v>4</v>
      </c>
      <c r="L7940" s="5" t="s">
        <v>4</v>
      </c>
      <c r="M7940" s="5" t="s">
        <v>5</v>
      </c>
      <c r="N7940" s="5" t="s">
        <v>9007</v>
      </c>
      <c r="O7940" s="18">
        <v>44558</v>
      </c>
      <c r="P7940" s="5" t="s">
        <v>7</v>
      </c>
      <c r="Q7940" s="19">
        <v>83607.13</v>
      </c>
      <c r="R7940" s="19">
        <v>0</v>
      </c>
      <c r="S7940" s="19">
        <v>83607.13</v>
      </c>
      <c r="T7940" s="19">
        <v>0</v>
      </c>
    </row>
    <row r="7941" spans="1:20" outlineLevel="3" x14ac:dyDescent="0.35">
      <c r="H7941" s="1" t="s">
        <v>11125</v>
      </c>
      <c r="O7941" s="18"/>
      <c r="Q7941" s="19">
        <f>SUBTOTAL(9,Q7939:Q7940)</f>
        <v>145753.98000000001</v>
      </c>
      <c r="R7941" s="19">
        <f>SUBTOTAL(9,R7939:R7940)</f>
        <v>0</v>
      </c>
      <c r="S7941" s="19">
        <f>SUBTOTAL(9,S7939:S7940)</f>
        <v>145753.98000000001</v>
      </c>
      <c r="T7941" s="19">
        <f>SUBTOTAL(9,T7939:T7940)</f>
        <v>0</v>
      </c>
    </row>
    <row r="7942" spans="1:20" outlineLevel="2" x14ac:dyDescent="0.35">
      <c r="C7942" s="11" t="s">
        <v>10798</v>
      </c>
      <c r="O7942" s="18"/>
      <c r="Q7942" s="19">
        <f>SUBTOTAL(9,Q7939:Q7940)</f>
        <v>145753.98000000001</v>
      </c>
      <c r="R7942" s="19">
        <f>SUBTOTAL(9,R7939:R7940)</f>
        <v>0</v>
      </c>
      <c r="S7942" s="19">
        <f>SUBTOTAL(9,S7939:S7940)</f>
        <v>145753.98000000001</v>
      </c>
      <c r="T7942" s="19">
        <f>SUBTOTAL(9,T7939:T7940)</f>
        <v>0</v>
      </c>
    </row>
    <row r="7943" spans="1:20" outlineLevel="4" x14ac:dyDescent="0.35">
      <c r="A7943" s="9" t="s">
        <v>1129</v>
      </c>
      <c r="B7943" s="9" t="s">
        <v>1130</v>
      </c>
      <c r="C7943" s="12" t="s">
        <v>9008</v>
      </c>
      <c r="D7943" s="5" t="s">
        <v>9009</v>
      </c>
      <c r="E7943" s="9" t="s">
        <v>9009</v>
      </c>
      <c r="F7943" s="5" t="s">
        <v>4</v>
      </c>
      <c r="G7943" s="5" t="s">
        <v>1133</v>
      </c>
      <c r="H7943" s="5" t="s">
        <v>1135</v>
      </c>
      <c r="I7943" s="4" t="s">
        <v>1136</v>
      </c>
      <c r="J7943" s="5" t="s">
        <v>4</v>
      </c>
      <c r="K7943" s="5" t="s">
        <v>4</v>
      </c>
      <c r="L7943" s="5" t="s">
        <v>4</v>
      </c>
      <c r="M7943" s="5" t="s">
        <v>5</v>
      </c>
      <c r="N7943" s="5" t="s">
        <v>9010</v>
      </c>
      <c r="O7943" s="18">
        <v>44467</v>
      </c>
      <c r="P7943" s="5" t="s">
        <v>7</v>
      </c>
      <c r="Q7943" s="19">
        <v>18423.23</v>
      </c>
      <c r="R7943" s="19">
        <v>0</v>
      </c>
      <c r="S7943" s="19">
        <v>18423.23</v>
      </c>
      <c r="T7943" s="19">
        <v>0</v>
      </c>
    </row>
    <row r="7944" spans="1:20" outlineLevel="4" x14ac:dyDescent="0.35">
      <c r="A7944" s="9" t="s">
        <v>1129</v>
      </c>
      <c r="B7944" s="9" t="s">
        <v>1130</v>
      </c>
      <c r="C7944" s="12" t="s">
        <v>9008</v>
      </c>
      <c r="D7944" s="5" t="s">
        <v>9009</v>
      </c>
      <c r="E7944" s="9" t="s">
        <v>9009</v>
      </c>
      <c r="F7944" s="5" t="s">
        <v>4</v>
      </c>
      <c r="G7944" s="5" t="s">
        <v>1133</v>
      </c>
      <c r="H7944" s="5" t="s">
        <v>1135</v>
      </c>
      <c r="I7944" s="4" t="s">
        <v>1136</v>
      </c>
      <c r="J7944" s="5" t="s">
        <v>4</v>
      </c>
      <c r="K7944" s="5" t="s">
        <v>4</v>
      </c>
      <c r="L7944" s="5" t="s">
        <v>4</v>
      </c>
      <c r="M7944" s="5" t="s">
        <v>5</v>
      </c>
      <c r="N7944" s="5" t="s">
        <v>9011</v>
      </c>
      <c r="O7944" s="18">
        <v>44558</v>
      </c>
      <c r="P7944" s="5" t="s">
        <v>7</v>
      </c>
      <c r="Q7944" s="19">
        <v>24896.880000000001</v>
      </c>
      <c r="R7944" s="19">
        <v>0</v>
      </c>
      <c r="S7944" s="19">
        <v>24896.880000000001</v>
      </c>
      <c r="T7944" s="19">
        <v>0</v>
      </c>
    </row>
    <row r="7945" spans="1:20" outlineLevel="3" x14ac:dyDescent="0.35">
      <c r="H7945" s="1" t="s">
        <v>11125</v>
      </c>
      <c r="O7945" s="18"/>
      <c r="Q7945" s="19">
        <f>SUBTOTAL(9,Q7943:Q7944)</f>
        <v>43320.11</v>
      </c>
      <c r="R7945" s="19">
        <f>SUBTOTAL(9,R7943:R7944)</f>
        <v>0</v>
      </c>
      <c r="S7945" s="19">
        <f>SUBTOTAL(9,S7943:S7944)</f>
        <v>43320.11</v>
      </c>
      <c r="T7945" s="19">
        <f>SUBTOTAL(9,T7943:T7944)</f>
        <v>0</v>
      </c>
    </row>
    <row r="7946" spans="1:20" ht="58" outlineLevel="4" x14ac:dyDescent="0.35">
      <c r="A7946" s="9" t="s">
        <v>1164</v>
      </c>
      <c r="B7946" s="9" t="s">
        <v>1165</v>
      </c>
      <c r="C7946" s="12" t="s">
        <v>9008</v>
      </c>
      <c r="D7946" s="5" t="s">
        <v>9012</v>
      </c>
      <c r="E7946" s="9" t="s">
        <v>9012</v>
      </c>
      <c r="F7946" s="5" t="s">
        <v>4</v>
      </c>
      <c r="G7946" s="5" t="s">
        <v>12485</v>
      </c>
      <c r="H7946" s="5" t="s">
        <v>9016</v>
      </c>
      <c r="I7946" s="4" t="s">
        <v>12497</v>
      </c>
      <c r="J7946" s="5" t="s">
        <v>9013</v>
      </c>
      <c r="K7946" s="5" t="s">
        <v>4</v>
      </c>
      <c r="L7946" s="5" t="s">
        <v>4</v>
      </c>
      <c r="M7946" s="5" t="s">
        <v>5</v>
      </c>
      <c r="N7946" s="5" t="s">
        <v>9014</v>
      </c>
      <c r="O7946" s="18">
        <v>44651</v>
      </c>
      <c r="P7946" s="5" t="s">
        <v>9015</v>
      </c>
      <c r="Q7946" s="19">
        <v>375</v>
      </c>
      <c r="R7946" s="19">
        <v>0</v>
      </c>
      <c r="S7946" s="19">
        <v>375</v>
      </c>
      <c r="T7946" s="19">
        <v>0</v>
      </c>
    </row>
    <row r="7947" spans="1:20" ht="58" outlineLevel="4" x14ac:dyDescent="0.35">
      <c r="A7947" s="9" t="s">
        <v>1164</v>
      </c>
      <c r="B7947" s="9" t="s">
        <v>1165</v>
      </c>
      <c r="C7947" s="12" t="s">
        <v>9008</v>
      </c>
      <c r="D7947" s="5" t="s">
        <v>9012</v>
      </c>
      <c r="E7947" s="9" t="s">
        <v>9012</v>
      </c>
      <c r="F7947" s="5" t="s">
        <v>4</v>
      </c>
      <c r="G7947" s="5" t="s">
        <v>12485</v>
      </c>
      <c r="H7947" s="5" t="s">
        <v>9016</v>
      </c>
      <c r="I7947" s="4" t="s">
        <v>12497</v>
      </c>
      <c r="J7947" s="5" t="s">
        <v>9013</v>
      </c>
      <c r="K7947" s="5" t="s">
        <v>4</v>
      </c>
      <c r="L7947" s="5" t="s">
        <v>4</v>
      </c>
      <c r="M7947" s="5" t="s">
        <v>5</v>
      </c>
      <c r="N7947" s="5" t="s">
        <v>9017</v>
      </c>
      <c r="O7947" s="18">
        <v>44651</v>
      </c>
      <c r="P7947" s="5" t="s">
        <v>9015</v>
      </c>
      <c r="Q7947" s="19">
        <v>375</v>
      </c>
      <c r="R7947" s="19">
        <v>0</v>
      </c>
      <c r="S7947" s="19">
        <v>375</v>
      </c>
      <c r="T7947" s="19">
        <v>0</v>
      </c>
    </row>
    <row r="7948" spans="1:20" ht="58" outlineLevel="4" x14ac:dyDescent="0.35">
      <c r="A7948" s="9" t="s">
        <v>1164</v>
      </c>
      <c r="B7948" s="9" t="s">
        <v>1165</v>
      </c>
      <c r="C7948" s="12" t="s">
        <v>9008</v>
      </c>
      <c r="D7948" s="5" t="s">
        <v>9012</v>
      </c>
      <c r="E7948" s="9" t="s">
        <v>9012</v>
      </c>
      <c r="F7948" s="5" t="s">
        <v>4</v>
      </c>
      <c r="G7948" s="5" t="s">
        <v>12485</v>
      </c>
      <c r="H7948" s="5" t="s">
        <v>9016</v>
      </c>
      <c r="I7948" s="4" t="s">
        <v>12497</v>
      </c>
      <c r="J7948" s="5" t="s">
        <v>9013</v>
      </c>
      <c r="K7948" s="5" t="s">
        <v>4</v>
      </c>
      <c r="L7948" s="5" t="s">
        <v>4</v>
      </c>
      <c r="M7948" s="5" t="s">
        <v>5</v>
      </c>
      <c r="N7948" s="5" t="s">
        <v>9018</v>
      </c>
      <c r="O7948" s="18">
        <v>44672</v>
      </c>
      <c r="P7948" s="5" t="s">
        <v>9019</v>
      </c>
      <c r="Q7948" s="19">
        <v>375</v>
      </c>
      <c r="R7948" s="19">
        <v>0</v>
      </c>
      <c r="S7948" s="19">
        <v>375</v>
      </c>
      <c r="T7948" s="19">
        <v>0</v>
      </c>
    </row>
    <row r="7949" spans="1:20" ht="58" outlineLevel="4" x14ac:dyDescent="0.35">
      <c r="A7949" s="9" t="s">
        <v>1164</v>
      </c>
      <c r="B7949" s="9" t="s">
        <v>1165</v>
      </c>
      <c r="C7949" s="12" t="s">
        <v>9008</v>
      </c>
      <c r="D7949" s="5" t="s">
        <v>9012</v>
      </c>
      <c r="E7949" s="9" t="s">
        <v>9012</v>
      </c>
      <c r="F7949" s="5" t="s">
        <v>4</v>
      </c>
      <c r="G7949" s="5" t="s">
        <v>12485</v>
      </c>
      <c r="H7949" s="5" t="s">
        <v>9016</v>
      </c>
      <c r="I7949" s="4" t="s">
        <v>12497</v>
      </c>
      <c r="J7949" s="5" t="s">
        <v>9013</v>
      </c>
      <c r="K7949" s="5" t="s">
        <v>4</v>
      </c>
      <c r="L7949" s="5" t="s">
        <v>4</v>
      </c>
      <c r="M7949" s="5" t="s">
        <v>5</v>
      </c>
      <c r="N7949" s="5" t="s">
        <v>9020</v>
      </c>
      <c r="O7949" s="18">
        <v>44672</v>
      </c>
      <c r="P7949" s="5" t="s">
        <v>9019</v>
      </c>
      <c r="Q7949" s="19">
        <v>375</v>
      </c>
      <c r="R7949" s="19">
        <v>0</v>
      </c>
      <c r="S7949" s="19">
        <v>375</v>
      </c>
      <c r="T7949" s="19">
        <v>0</v>
      </c>
    </row>
    <row r="7950" spans="1:20" ht="58" outlineLevel="4" x14ac:dyDescent="0.35">
      <c r="A7950" s="9" t="s">
        <v>1164</v>
      </c>
      <c r="B7950" s="9" t="s">
        <v>1165</v>
      </c>
      <c r="C7950" s="12" t="s">
        <v>9008</v>
      </c>
      <c r="D7950" s="5" t="s">
        <v>9012</v>
      </c>
      <c r="E7950" s="9" t="s">
        <v>9012</v>
      </c>
      <c r="F7950" s="5" t="s">
        <v>4</v>
      </c>
      <c r="G7950" s="5" t="s">
        <v>12485</v>
      </c>
      <c r="H7950" s="5" t="s">
        <v>9016</v>
      </c>
      <c r="I7950" s="4" t="s">
        <v>12497</v>
      </c>
      <c r="J7950" s="5" t="s">
        <v>9013</v>
      </c>
      <c r="K7950" s="5" t="s">
        <v>4</v>
      </c>
      <c r="L7950" s="5" t="s">
        <v>4</v>
      </c>
      <c r="M7950" s="5" t="s">
        <v>5</v>
      </c>
      <c r="N7950" s="5" t="s">
        <v>9021</v>
      </c>
      <c r="O7950" s="18">
        <v>44672</v>
      </c>
      <c r="P7950" s="5" t="s">
        <v>9019</v>
      </c>
      <c r="Q7950" s="19">
        <v>375</v>
      </c>
      <c r="R7950" s="19">
        <v>0</v>
      </c>
      <c r="S7950" s="19">
        <v>375</v>
      </c>
      <c r="T7950" s="19">
        <v>0</v>
      </c>
    </row>
    <row r="7951" spans="1:20" ht="58" outlineLevel="4" x14ac:dyDescent="0.35">
      <c r="A7951" s="9" t="s">
        <v>1164</v>
      </c>
      <c r="B7951" s="9" t="s">
        <v>1165</v>
      </c>
      <c r="C7951" s="12" t="s">
        <v>9008</v>
      </c>
      <c r="D7951" s="5" t="s">
        <v>9012</v>
      </c>
      <c r="E7951" s="9" t="s">
        <v>9012</v>
      </c>
      <c r="F7951" s="5" t="s">
        <v>4</v>
      </c>
      <c r="G7951" s="5" t="s">
        <v>12485</v>
      </c>
      <c r="H7951" s="5" t="s">
        <v>9016</v>
      </c>
      <c r="I7951" s="4" t="s">
        <v>12497</v>
      </c>
      <c r="J7951" s="5" t="s">
        <v>9013</v>
      </c>
      <c r="K7951" s="5" t="s">
        <v>4</v>
      </c>
      <c r="L7951" s="5" t="s">
        <v>4</v>
      </c>
      <c r="M7951" s="5" t="s">
        <v>5</v>
      </c>
      <c r="N7951" s="5" t="s">
        <v>9022</v>
      </c>
      <c r="O7951" s="18">
        <v>44672</v>
      </c>
      <c r="P7951" s="5" t="s">
        <v>9019</v>
      </c>
      <c r="Q7951" s="19">
        <v>375</v>
      </c>
      <c r="R7951" s="19">
        <v>0</v>
      </c>
      <c r="S7951" s="19">
        <v>375</v>
      </c>
      <c r="T7951" s="19">
        <v>0</v>
      </c>
    </row>
    <row r="7952" spans="1:20" outlineLevel="3" x14ac:dyDescent="0.35">
      <c r="H7952" s="1" t="s">
        <v>12168</v>
      </c>
      <c r="O7952" s="18"/>
      <c r="Q7952" s="19">
        <f>SUBTOTAL(9,Q7946:Q7951)</f>
        <v>2250</v>
      </c>
      <c r="R7952" s="19">
        <f>SUBTOTAL(9,R7946:R7951)</f>
        <v>0</v>
      </c>
      <c r="S7952" s="19">
        <f>SUBTOTAL(9,S7946:S7951)</f>
        <v>2250</v>
      </c>
      <c r="T7952" s="19">
        <f>SUBTOTAL(9,T7946:T7951)</f>
        <v>0</v>
      </c>
    </row>
    <row r="7953" spans="1:20" outlineLevel="2" x14ac:dyDescent="0.35">
      <c r="C7953" s="11" t="s">
        <v>10799</v>
      </c>
      <c r="O7953" s="18"/>
      <c r="Q7953" s="19">
        <f>SUBTOTAL(9,Q7943:Q7951)</f>
        <v>45570.11</v>
      </c>
      <c r="R7953" s="19">
        <f>SUBTOTAL(9,R7943:R7951)</f>
        <v>0</v>
      </c>
      <c r="S7953" s="19">
        <f>SUBTOTAL(9,S7943:S7951)</f>
        <v>45570.11</v>
      </c>
      <c r="T7953" s="19">
        <f>SUBTOTAL(9,T7943:T7951)</f>
        <v>0</v>
      </c>
    </row>
    <row r="7954" spans="1:20" outlineLevel="4" x14ac:dyDescent="0.35">
      <c r="A7954" s="9" t="s">
        <v>1129</v>
      </c>
      <c r="B7954" s="9" t="s">
        <v>1130</v>
      </c>
      <c r="C7954" s="12" t="s">
        <v>9023</v>
      </c>
      <c r="D7954" s="5" t="s">
        <v>9024</v>
      </c>
      <c r="E7954" s="9" t="s">
        <v>9024</v>
      </c>
      <c r="F7954" s="5" t="s">
        <v>4</v>
      </c>
      <c r="G7954" s="5" t="s">
        <v>1133</v>
      </c>
      <c r="H7954" s="5" t="s">
        <v>1135</v>
      </c>
      <c r="I7954" s="4" t="s">
        <v>1136</v>
      </c>
      <c r="J7954" s="5" t="s">
        <v>4</v>
      </c>
      <c r="K7954" s="5" t="s">
        <v>4</v>
      </c>
      <c r="L7954" s="5" t="s">
        <v>4</v>
      </c>
      <c r="M7954" s="5" t="s">
        <v>5</v>
      </c>
      <c r="N7954" s="5" t="s">
        <v>9025</v>
      </c>
      <c r="O7954" s="18">
        <v>44467</v>
      </c>
      <c r="P7954" s="5" t="s">
        <v>7</v>
      </c>
      <c r="Q7954" s="19">
        <v>127382.18</v>
      </c>
      <c r="R7954" s="19">
        <v>0</v>
      </c>
      <c r="S7954" s="19">
        <v>127382.18</v>
      </c>
      <c r="T7954" s="19">
        <v>0</v>
      </c>
    </row>
    <row r="7955" spans="1:20" outlineLevel="4" x14ac:dyDescent="0.35">
      <c r="A7955" s="9" t="s">
        <v>1129</v>
      </c>
      <c r="B7955" s="9" t="s">
        <v>1130</v>
      </c>
      <c r="C7955" s="12" t="s">
        <v>9023</v>
      </c>
      <c r="D7955" s="5" t="s">
        <v>9024</v>
      </c>
      <c r="E7955" s="9" t="s">
        <v>9024</v>
      </c>
      <c r="F7955" s="5" t="s">
        <v>4</v>
      </c>
      <c r="G7955" s="5" t="s">
        <v>1133</v>
      </c>
      <c r="H7955" s="5" t="s">
        <v>1135</v>
      </c>
      <c r="I7955" s="4" t="s">
        <v>1136</v>
      </c>
      <c r="J7955" s="5" t="s">
        <v>4</v>
      </c>
      <c r="K7955" s="5" t="s">
        <v>4</v>
      </c>
      <c r="L7955" s="5" t="s">
        <v>4</v>
      </c>
      <c r="M7955" s="5" t="s">
        <v>5</v>
      </c>
      <c r="N7955" s="5" t="s">
        <v>9026</v>
      </c>
      <c r="O7955" s="18">
        <v>44558</v>
      </c>
      <c r="P7955" s="5" t="s">
        <v>7</v>
      </c>
      <c r="Q7955" s="19">
        <v>176957.73</v>
      </c>
      <c r="R7955" s="19">
        <v>0</v>
      </c>
      <c r="S7955" s="19">
        <v>176957.73</v>
      </c>
      <c r="T7955" s="19">
        <v>0</v>
      </c>
    </row>
    <row r="7956" spans="1:20" outlineLevel="3" x14ac:dyDescent="0.35">
      <c r="H7956" s="1" t="s">
        <v>11125</v>
      </c>
      <c r="O7956" s="18"/>
      <c r="Q7956" s="19">
        <f>SUBTOTAL(9,Q7954:Q7955)</f>
        <v>304339.91000000003</v>
      </c>
      <c r="R7956" s="19">
        <f>SUBTOTAL(9,R7954:R7955)</f>
        <v>0</v>
      </c>
      <c r="S7956" s="19">
        <f>SUBTOTAL(9,S7954:S7955)</f>
        <v>304339.91000000003</v>
      </c>
      <c r="T7956" s="19">
        <f>SUBTOTAL(9,T7954:T7955)</f>
        <v>0</v>
      </c>
    </row>
    <row r="7957" spans="1:20" outlineLevel="2" x14ac:dyDescent="0.35">
      <c r="C7957" s="11" t="s">
        <v>10800</v>
      </c>
      <c r="O7957" s="18"/>
      <c r="Q7957" s="19">
        <f>SUBTOTAL(9,Q7954:Q7955)</f>
        <v>304339.91000000003</v>
      </c>
      <c r="R7957" s="19">
        <f>SUBTOTAL(9,R7954:R7955)</f>
        <v>0</v>
      </c>
      <c r="S7957" s="19">
        <f>SUBTOTAL(9,S7954:S7955)</f>
        <v>304339.91000000003</v>
      </c>
      <c r="T7957" s="19">
        <f>SUBTOTAL(9,T7954:T7955)</f>
        <v>0</v>
      </c>
    </row>
    <row r="7958" spans="1:20" outlineLevel="4" x14ac:dyDescent="0.35">
      <c r="A7958" s="9" t="s">
        <v>1129</v>
      </c>
      <c r="B7958" s="9" t="s">
        <v>1130</v>
      </c>
      <c r="C7958" s="12" t="s">
        <v>9027</v>
      </c>
      <c r="D7958" s="5" t="s">
        <v>9028</v>
      </c>
      <c r="E7958" s="9" t="s">
        <v>9028</v>
      </c>
      <c r="F7958" s="5" t="s">
        <v>4</v>
      </c>
      <c r="G7958" s="5" t="s">
        <v>1133</v>
      </c>
      <c r="H7958" s="5" t="s">
        <v>1135</v>
      </c>
      <c r="I7958" s="4" t="s">
        <v>1136</v>
      </c>
      <c r="J7958" s="5" t="s">
        <v>4</v>
      </c>
      <c r="K7958" s="5" t="s">
        <v>4</v>
      </c>
      <c r="L7958" s="5" t="s">
        <v>4</v>
      </c>
      <c r="M7958" s="5" t="s">
        <v>5</v>
      </c>
      <c r="N7958" s="5" t="s">
        <v>9029</v>
      </c>
      <c r="O7958" s="18">
        <v>44467</v>
      </c>
      <c r="P7958" s="5" t="s">
        <v>7</v>
      </c>
      <c r="Q7958" s="19">
        <v>38268.61</v>
      </c>
      <c r="R7958" s="19">
        <v>0</v>
      </c>
      <c r="S7958" s="19">
        <v>38268.61</v>
      </c>
      <c r="T7958" s="19">
        <v>0</v>
      </c>
    </row>
    <row r="7959" spans="1:20" outlineLevel="4" x14ac:dyDescent="0.35">
      <c r="A7959" s="9" t="s">
        <v>1129</v>
      </c>
      <c r="B7959" s="9" t="s">
        <v>1130</v>
      </c>
      <c r="C7959" s="12" t="s">
        <v>9027</v>
      </c>
      <c r="D7959" s="5" t="s">
        <v>9028</v>
      </c>
      <c r="E7959" s="9" t="s">
        <v>9028</v>
      </c>
      <c r="F7959" s="5" t="s">
        <v>4</v>
      </c>
      <c r="G7959" s="5" t="s">
        <v>1133</v>
      </c>
      <c r="H7959" s="5" t="s">
        <v>1135</v>
      </c>
      <c r="I7959" s="4" t="s">
        <v>1136</v>
      </c>
      <c r="J7959" s="5" t="s">
        <v>4</v>
      </c>
      <c r="K7959" s="5" t="s">
        <v>4</v>
      </c>
      <c r="L7959" s="5" t="s">
        <v>4</v>
      </c>
      <c r="M7959" s="5" t="s">
        <v>5</v>
      </c>
      <c r="N7959" s="5" t="s">
        <v>9030</v>
      </c>
      <c r="O7959" s="18">
        <v>44558</v>
      </c>
      <c r="P7959" s="5" t="s">
        <v>7</v>
      </c>
      <c r="Q7959" s="19">
        <v>50740.99</v>
      </c>
      <c r="R7959" s="19">
        <v>0</v>
      </c>
      <c r="S7959" s="19">
        <v>50740.99</v>
      </c>
      <c r="T7959" s="19">
        <v>0</v>
      </c>
    </row>
    <row r="7960" spans="1:20" outlineLevel="3" x14ac:dyDescent="0.35">
      <c r="H7960" s="1" t="s">
        <v>11125</v>
      </c>
      <c r="O7960" s="18"/>
      <c r="Q7960" s="19">
        <f>SUBTOTAL(9,Q7958:Q7959)</f>
        <v>89009.600000000006</v>
      </c>
      <c r="R7960" s="19">
        <f>SUBTOTAL(9,R7958:R7959)</f>
        <v>0</v>
      </c>
      <c r="S7960" s="19">
        <f>SUBTOTAL(9,S7958:S7959)</f>
        <v>89009.600000000006</v>
      </c>
      <c r="T7960" s="19">
        <f>SUBTOTAL(9,T7958:T7959)</f>
        <v>0</v>
      </c>
    </row>
    <row r="7961" spans="1:20" outlineLevel="2" x14ac:dyDescent="0.35">
      <c r="C7961" s="11" t="s">
        <v>10801</v>
      </c>
      <c r="O7961" s="18"/>
      <c r="Q7961" s="19">
        <f>SUBTOTAL(9,Q7958:Q7959)</f>
        <v>89009.600000000006</v>
      </c>
      <c r="R7961" s="19">
        <f>SUBTOTAL(9,R7958:R7959)</f>
        <v>0</v>
      </c>
      <c r="S7961" s="19">
        <f>SUBTOTAL(9,S7958:S7959)</f>
        <v>89009.600000000006</v>
      </c>
      <c r="T7961" s="19">
        <f>SUBTOTAL(9,T7958:T7959)</f>
        <v>0</v>
      </c>
    </row>
    <row r="7962" spans="1:20" outlineLevel="4" x14ac:dyDescent="0.35">
      <c r="A7962" s="9" t="s">
        <v>1129</v>
      </c>
      <c r="B7962" s="9" t="s">
        <v>1130</v>
      </c>
      <c r="C7962" s="12" t="s">
        <v>9031</v>
      </c>
      <c r="D7962" s="5" t="s">
        <v>9032</v>
      </c>
      <c r="E7962" s="9" t="s">
        <v>9032</v>
      </c>
      <c r="F7962" s="5" t="s">
        <v>4</v>
      </c>
      <c r="G7962" s="5" t="s">
        <v>1133</v>
      </c>
      <c r="H7962" s="5" t="s">
        <v>1135</v>
      </c>
      <c r="I7962" s="4" t="s">
        <v>1136</v>
      </c>
      <c r="J7962" s="5" t="s">
        <v>4</v>
      </c>
      <c r="K7962" s="5" t="s">
        <v>4</v>
      </c>
      <c r="L7962" s="5" t="s">
        <v>4</v>
      </c>
      <c r="M7962" s="5" t="s">
        <v>5</v>
      </c>
      <c r="N7962" s="5" t="s">
        <v>9033</v>
      </c>
      <c r="O7962" s="18">
        <v>44467</v>
      </c>
      <c r="P7962" s="5" t="s">
        <v>7</v>
      </c>
      <c r="Q7962" s="19">
        <v>29991.66</v>
      </c>
      <c r="R7962" s="19">
        <v>0</v>
      </c>
      <c r="S7962" s="19">
        <v>29991.66</v>
      </c>
      <c r="T7962" s="19">
        <v>0</v>
      </c>
    </row>
    <row r="7963" spans="1:20" outlineLevel="4" x14ac:dyDescent="0.35">
      <c r="A7963" s="9" t="s">
        <v>1129</v>
      </c>
      <c r="B7963" s="9" t="s">
        <v>1130</v>
      </c>
      <c r="C7963" s="12" t="s">
        <v>9031</v>
      </c>
      <c r="D7963" s="5" t="s">
        <v>9032</v>
      </c>
      <c r="E7963" s="9" t="s">
        <v>9032</v>
      </c>
      <c r="F7963" s="5" t="s">
        <v>4</v>
      </c>
      <c r="G7963" s="5" t="s">
        <v>1133</v>
      </c>
      <c r="H7963" s="5" t="s">
        <v>1135</v>
      </c>
      <c r="I7963" s="4" t="s">
        <v>1136</v>
      </c>
      <c r="J7963" s="5" t="s">
        <v>4</v>
      </c>
      <c r="K7963" s="5" t="s">
        <v>4</v>
      </c>
      <c r="L7963" s="5" t="s">
        <v>4</v>
      </c>
      <c r="M7963" s="5" t="s">
        <v>5</v>
      </c>
      <c r="N7963" s="5" t="s">
        <v>9034</v>
      </c>
      <c r="O7963" s="18">
        <v>44558</v>
      </c>
      <c r="P7963" s="5" t="s">
        <v>7</v>
      </c>
      <c r="Q7963" s="19">
        <v>40346.15</v>
      </c>
      <c r="R7963" s="19">
        <v>0</v>
      </c>
      <c r="S7963" s="19">
        <v>40346.15</v>
      </c>
      <c r="T7963" s="19">
        <v>0</v>
      </c>
    </row>
    <row r="7964" spans="1:20" outlineLevel="3" x14ac:dyDescent="0.35">
      <c r="H7964" s="1" t="s">
        <v>11125</v>
      </c>
      <c r="O7964" s="18"/>
      <c r="Q7964" s="19">
        <f>SUBTOTAL(9,Q7962:Q7963)</f>
        <v>70337.81</v>
      </c>
      <c r="R7964" s="19">
        <f>SUBTOTAL(9,R7962:R7963)</f>
        <v>0</v>
      </c>
      <c r="S7964" s="19">
        <f>SUBTOTAL(9,S7962:S7963)</f>
        <v>70337.81</v>
      </c>
      <c r="T7964" s="19">
        <f>SUBTOTAL(9,T7962:T7963)</f>
        <v>0</v>
      </c>
    </row>
    <row r="7965" spans="1:20" outlineLevel="2" x14ac:dyDescent="0.35">
      <c r="C7965" s="11" t="s">
        <v>10802</v>
      </c>
      <c r="O7965" s="18"/>
      <c r="Q7965" s="19">
        <f>SUBTOTAL(9,Q7962:Q7963)</f>
        <v>70337.81</v>
      </c>
      <c r="R7965" s="19">
        <f>SUBTOTAL(9,R7962:R7963)</f>
        <v>0</v>
      </c>
      <c r="S7965" s="19">
        <f>SUBTOTAL(9,S7962:S7963)</f>
        <v>70337.81</v>
      </c>
      <c r="T7965" s="19">
        <f>SUBTOTAL(9,T7962:T7963)</f>
        <v>0</v>
      </c>
    </row>
    <row r="7966" spans="1:20" outlineLevel="4" x14ac:dyDescent="0.35">
      <c r="A7966" s="9" t="s">
        <v>1129</v>
      </c>
      <c r="B7966" s="9" t="s">
        <v>1130</v>
      </c>
      <c r="C7966" s="12" t="s">
        <v>9035</v>
      </c>
      <c r="D7966" s="5" t="s">
        <v>9036</v>
      </c>
      <c r="E7966" s="9" t="s">
        <v>9036</v>
      </c>
      <c r="F7966" s="5" t="s">
        <v>4</v>
      </c>
      <c r="G7966" s="5" t="s">
        <v>1133</v>
      </c>
      <c r="H7966" s="5" t="s">
        <v>1135</v>
      </c>
      <c r="I7966" s="4" t="s">
        <v>1136</v>
      </c>
      <c r="J7966" s="5" t="s">
        <v>4</v>
      </c>
      <c r="K7966" s="5" t="s">
        <v>4</v>
      </c>
      <c r="L7966" s="5" t="s">
        <v>4</v>
      </c>
      <c r="M7966" s="5" t="s">
        <v>5</v>
      </c>
      <c r="N7966" s="5" t="s">
        <v>9037</v>
      </c>
      <c r="O7966" s="18">
        <v>44467</v>
      </c>
      <c r="P7966" s="5" t="s">
        <v>7</v>
      </c>
      <c r="Q7966" s="19">
        <v>6358.21</v>
      </c>
      <c r="R7966" s="19">
        <v>0</v>
      </c>
      <c r="S7966" s="19">
        <v>6358.21</v>
      </c>
      <c r="T7966" s="19">
        <v>0</v>
      </c>
    </row>
    <row r="7967" spans="1:20" outlineLevel="4" x14ac:dyDescent="0.35">
      <c r="A7967" s="9" t="s">
        <v>1129</v>
      </c>
      <c r="B7967" s="9" t="s">
        <v>1130</v>
      </c>
      <c r="C7967" s="12" t="s">
        <v>9035</v>
      </c>
      <c r="D7967" s="5" t="s">
        <v>9036</v>
      </c>
      <c r="E7967" s="9" t="s">
        <v>9036</v>
      </c>
      <c r="F7967" s="5" t="s">
        <v>4</v>
      </c>
      <c r="G7967" s="5" t="s">
        <v>1133</v>
      </c>
      <c r="H7967" s="5" t="s">
        <v>1135</v>
      </c>
      <c r="I7967" s="4" t="s">
        <v>1136</v>
      </c>
      <c r="J7967" s="5" t="s">
        <v>4</v>
      </c>
      <c r="K7967" s="5" t="s">
        <v>4</v>
      </c>
      <c r="L7967" s="5" t="s">
        <v>4</v>
      </c>
      <c r="M7967" s="5" t="s">
        <v>5</v>
      </c>
      <c r="N7967" s="5" t="s">
        <v>9038</v>
      </c>
      <c r="O7967" s="18">
        <v>44558</v>
      </c>
      <c r="P7967" s="5" t="s">
        <v>7</v>
      </c>
      <c r="Q7967" s="19">
        <v>8492.35</v>
      </c>
      <c r="R7967" s="19">
        <v>0</v>
      </c>
      <c r="S7967" s="19">
        <v>8492.35</v>
      </c>
      <c r="T7967" s="19">
        <v>0</v>
      </c>
    </row>
    <row r="7968" spans="1:20" outlineLevel="3" x14ac:dyDescent="0.35">
      <c r="H7968" s="1" t="s">
        <v>11125</v>
      </c>
      <c r="O7968" s="18"/>
      <c r="Q7968" s="19">
        <f>SUBTOTAL(9,Q7966:Q7967)</f>
        <v>14850.560000000001</v>
      </c>
      <c r="R7968" s="19">
        <f>SUBTOTAL(9,R7966:R7967)</f>
        <v>0</v>
      </c>
      <c r="S7968" s="19">
        <f>SUBTOTAL(9,S7966:S7967)</f>
        <v>14850.560000000001</v>
      </c>
      <c r="T7968" s="19">
        <f>SUBTOTAL(9,T7966:T7967)</f>
        <v>0</v>
      </c>
    </row>
    <row r="7969" spans="1:20" outlineLevel="2" x14ac:dyDescent="0.35">
      <c r="C7969" s="11" t="s">
        <v>10803</v>
      </c>
      <c r="O7969" s="18"/>
      <c r="Q7969" s="19">
        <f>SUBTOTAL(9,Q7966:Q7967)</f>
        <v>14850.560000000001</v>
      </c>
      <c r="R7969" s="19">
        <f>SUBTOTAL(9,R7966:R7967)</f>
        <v>0</v>
      </c>
      <c r="S7969" s="19">
        <f>SUBTOTAL(9,S7966:S7967)</f>
        <v>14850.560000000001</v>
      </c>
      <c r="T7969" s="19">
        <f>SUBTOTAL(9,T7966:T7967)</f>
        <v>0</v>
      </c>
    </row>
    <row r="7970" spans="1:20" outlineLevel="4" x14ac:dyDescent="0.35">
      <c r="A7970" s="9" t="s">
        <v>1129</v>
      </c>
      <c r="B7970" s="9" t="s">
        <v>1130</v>
      </c>
      <c r="C7970" s="12" t="s">
        <v>9039</v>
      </c>
      <c r="D7970" s="5" t="s">
        <v>9040</v>
      </c>
      <c r="E7970" s="9" t="s">
        <v>9040</v>
      </c>
      <c r="F7970" s="5" t="s">
        <v>4</v>
      </c>
      <c r="G7970" s="5" t="s">
        <v>1133</v>
      </c>
      <c r="H7970" s="5" t="s">
        <v>1135</v>
      </c>
      <c r="I7970" s="4" t="s">
        <v>1136</v>
      </c>
      <c r="J7970" s="5" t="s">
        <v>4</v>
      </c>
      <c r="K7970" s="5" t="s">
        <v>4</v>
      </c>
      <c r="L7970" s="5" t="s">
        <v>4</v>
      </c>
      <c r="M7970" s="5" t="s">
        <v>5</v>
      </c>
      <c r="N7970" s="5" t="s">
        <v>9041</v>
      </c>
      <c r="O7970" s="18">
        <v>44467</v>
      </c>
      <c r="P7970" s="5" t="s">
        <v>7</v>
      </c>
      <c r="Q7970" s="19">
        <v>187425.5</v>
      </c>
      <c r="R7970" s="19">
        <v>0</v>
      </c>
      <c r="S7970" s="19">
        <v>187425.5</v>
      </c>
      <c r="T7970" s="19">
        <v>0</v>
      </c>
    </row>
    <row r="7971" spans="1:20" outlineLevel="4" x14ac:dyDescent="0.35">
      <c r="A7971" s="9" t="s">
        <v>1129</v>
      </c>
      <c r="B7971" s="9" t="s">
        <v>1130</v>
      </c>
      <c r="C7971" s="12" t="s">
        <v>9039</v>
      </c>
      <c r="D7971" s="5" t="s">
        <v>9040</v>
      </c>
      <c r="E7971" s="9" t="s">
        <v>9040</v>
      </c>
      <c r="F7971" s="5" t="s">
        <v>4</v>
      </c>
      <c r="G7971" s="5" t="s">
        <v>1133</v>
      </c>
      <c r="H7971" s="5" t="s">
        <v>1135</v>
      </c>
      <c r="I7971" s="4" t="s">
        <v>1136</v>
      </c>
      <c r="J7971" s="5" t="s">
        <v>4</v>
      </c>
      <c r="K7971" s="5" t="s">
        <v>4</v>
      </c>
      <c r="L7971" s="5" t="s">
        <v>4</v>
      </c>
      <c r="M7971" s="5" t="s">
        <v>5</v>
      </c>
      <c r="N7971" s="5" t="s">
        <v>9042</v>
      </c>
      <c r="O7971" s="18">
        <v>44558</v>
      </c>
      <c r="P7971" s="5" t="s">
        <v>7</v>
      </c>
      <c r="Q7971" s="19">
        <v>258558.95</v>
      </c>
      <c r="R7971" s="19">
        <v>0</v>
      </c>
      <c r="S7971" s="19">
        <v>258558.95</v>
      </c>
      <c r="T7971" s="19">
        <v>0</v>
      </c>
    </row>
    <row r="7972" spans="1:20" outlineLevel="3" x14ac:dyDescent="0.35">
      <c r="H7972" s="1" t="s">
        <v>11125</v>
      </c>
      <c r="O7972" s="18"/>
      <c r="Q7972" s="19">
        <f>SUBTOTAL(9,Q7970:Q7971)</f>
        <v>445984.45</v>
      </c>
      <c r="R7972" s="19">
        <f>SUBTOTAL(9,R7970:R7971)</f>
        <v>0</v>
      </c>
      <c r="S7972" s="19">
        <f>SUBTOTAL(9,S7970:S7971)</f>
        <v>445984.45</v>
      </c>
      <c r="T7972" s="19">
        <f>SUBTOTAL(9,T7970:T7971)</f>
        <v>0</v>
      </c>
    </row>
    <row r="7973" spans="1:20" outlineLevel="2" x14ac:dyDescent="0.35">
      <c r="C7973" s="11" t="s">
        <v>10804</v>
      </c>
      <c r="O7973" s="18"/>
      <c r="Q7973" s="19">
        <f>SUBTOTAL(9,Q7970:Q7971)</f>
        <v>445984.45</v>
      </c>
      <c r="R7973" s="19">
        <f>SUBTOTAL(9,R7970:R7971)</f>
        <v>0</v>
      </c>
      <c r="S7973" s="19">
        <f>SUBTOTAL(9,S7970:S7971)</f>
        <v>445984.45</v>
      </c>
      <c r="T7973" s="19">
        <f>SUBTOTAL(9,T7970:T7971)</f>
        <v>0</v>
      </c>
    </row>
    <row r="7974" spans="1:20" outlineLevel="4" x14ac:dyDescent="0.35">
      <c r="A7974" s="9" t="s">
        <v>1129</v>
      </c>
      <c r="B7974" s="9" t="s">
        <v>1130</v>
      </c>
      <c r="C7974" s="12" t="s">
        <v>9043</v>
      </c>
      <c r="D7974" s="5" t="s">
        <v>9044</v>
      </c>
      <c r="E7974" s="9" t="s">
        <v>9044</v>
      </c>
      <c r="F7974" s="5" t="s">
        <v>4</v>
      </c>
      <c r="G7974" s="5" t="s">
        <v>1133</v>
      </c>
      <c r="H7974" s="5" t="s">
        <v>1135</v>
      </c>
      <c r="I7974" s="4" t="s">
        <v>1136</v>
      </c>
      <c r="J7974" s="5" t="s">
        <v>4</v>
      </c>
      <c r="K7974" s="5" t="s">
        <v>4</v>
      </c>
      <c r="L7974" s="5" t="s">
        <v>4</v>
      </c>
      <c r="M7974" s="5" t="s">
        <v>5</v>
      </c>
      <c r="N7974" s="5" t="s">
        <v>9045</v>
      </c>
      <c r="O7974" s="18">
        <v>44467</v>
      </c>
      <c r="P7974" s="5" t="s">
        <v>7</v>
      </c>
      <c r="Q7974" s="19">
        <v>21289.200000000001</v>
      </c>
      <c r="R7974" s="19">
        <v>0</v>
      </c>
      <c r="S7974" s="19">
        <v>21289.200000000001</v>
      </c>
      <c r="T7974" s="19">
        <v>0</v>
      </c>
    </row>
    <row r="7975" spans="1:20" outlineLevel="4" x14ac:dyDescent="0.35">
      <c r="A7975" s="9" t="s">
        <v>1129</v>
      </c>
      <c r="B7975" s="9" t="s">
        <v>1130</v>
      </c>
      <c r="C7975" s="12" t="s">
        <v>9043</v>
      </c>
      <c r="D7975" s="5" t="s">
        <v>9044</v>
      </c>
      <c r="E7975" s="9" t="s">
        <v>9044</v>
      </c>
      <c r="F7975" s="5" t="s">
        <v>4</v>
      </c>
      <c r="G7975" s="5" t="s">
        <v>1133</v>
      </c>
      <c r="H7975" s="5" t="s">
        <v>1135</v>
      </c>
      <c r="I7975" s="4" t="s">
        <v>1136</v>
      </c>
      <c r="J7975" s="5" t="s">
        <v>4</v>
      </c>
      <c r="K7975" s="5" t="s">
        <v>4</v>
      </c>
      <c r="L7975" s="5" t="s">
        <v>4</v>
      </c>
      <c r="M7975" s="5" t="s">
        <v>5</v>
      </c>
      <c r="N7975" s="5" t="s">
        <v>9046</v>
      </c>
      <c r="O7975" s="18">
        <v>44558</v>
      </c>
      <c r="P7975" s="5" t="s">
        <v>7</v>
      </c>
      <c r="Q7975" s="19">
        <v>28903.42</v>
      </c>
      <c r="R7975" s="19">
        <v>0</v>
      </c>
      <c r="S7975" s="19">
        <v>28903.42</v>
      </c>
      <c r="T7975" s="19">
        <v>0</v>
      </c>
    </row>
    <row r="7976" spans="1:20" outlineLevel="3" x14ac:dyDescent="0.35">
      <c r="H7976" s="1" t="s">
        <v>11125</v>
      </c>
      <c r="O7976" s="18"/>
      <c r="Q7976" s="19">
        <f>SUBTOTAL(9,Q7974:Q7975)</f>
        <v>50192.619999999995</v>
      </c>
      <c r="R7976" s="19">
        <f>SUBTOTAL(9,R7974:R7975)</f>
        <v>0</v>
      </c>
      <c r="S7976" s="19">
        <f>SUBTOTAL(9,S7974:S7975)</f>
        <v>50192.619999999995</v>
      </c>
      <c r="T7976" s="19">
        <f>SUBTOTAL(9,T7974:T7975)</f>
        <v>0</v>
      </c>
    </row>
    <row r="7977" spans="1:20" outlineLevel="2" x14ac:dyDescent="0.35">
      <c r="C7977" s="11" t="s">
        <v>10805</v>
      </c>
      <c r="O7977" s="18"/>
      <c r="Q7977" s="19">
        <f>SUBTOTAL(9,Q7974:Q7975)</f>
        <v>50192.619999999995</v>
      </c>
      <c r="R7977" s="19">
        <f>SUBTOTAL(9,R7974:R7975)</f>
        <v>0</v>
      </c>
      <c r="S7977" s="19">
        <f>SUBTOTAL(9,S7974:S7975)</f>
        <v>50192.619999999995</v>
      </c>
      <c r="T7977" s="19">
        <f>SUBTOTAL(9,T7974:T7975)</f>
        <v>0</v>
      </c>
    </row>
    <row r="7978" spans="1:20" outlineLevel="4" x14ac:dyDescent="0.35">
      <c r="A7978" s="9" t="s">
        <v>1129</v>
      </c>
      <c r="B7978" s="9" t="s">
        <v>1130</v>
      </c>
      <c r="C7978" s="12" t="s">
        <v>9047</v>
      </c>
      <c r="D7978" s="5" t="s">
        <v>9048</v>
      </c>
      <c r="E7978" s="9" t="s">
        <v>9048</v>
      </c>
      <c r="F7978" s="5" t="s">
        <v>4</v>
      </c>
      <c r="G7978" s="5" t="s">
        <v>1133</v>
      </c>
      <c r="H7978" s="5" t="s">
        <v>1135</v>
      </c>
      <c r="I7978" s="4" t="s">
        <v>1136</v>
      </c>
      <c r="J7978" s="5" t="s">
        <v>4</v>
      </c>
      <c r="K7978" s="5" t="s">
        <v>4</v>
      </c>
      <c r="L7978" s="5" t="s">
        <v>4</v>
      </c>
      <c r="M7978" s="5" t="s">
        <v>5</v>
      </c>
      <c r="N7978" s="5" t="s">
        <v>9049</v>
      </c>
      <c r="O7978" s="18">
        <v>44467</v>
      </c>
      <c r="P7978" s="5" t="s">
        <v>7</v>
      </c>
      <c r="Q7978" s="19">
        <v>51069.91</v>
      </c>
      <c r="R7978" s="19">
        <v>0</v>
      </c>
      <c r="S7978" s="19">
        <v>51069.91</v>
      </c>
      <c r="T7978" s="19">
        <v>0</v>
      </c>
    </row>
    <row r="7979" spans="1:20" outlineLevel="4" x14ac:dyDescent="0.35">
      <c r="A7979" s="9" t="s">
        <v>1129</v>
      </c>
      <c r="B7979" s="9" t="s">
        <v>1130</v>
      </c>
      <c r="C7979" s="12" t="s">
        <v>9047</v>
      </c>
      <c r="D7979" s="5" t="s">
        <v>9048</v>
      </c>
      <c r="E7979" s="9" t="s">
        <v>9048</v>
      </c>
      <c r="F7979" s="5" t="s">
        <v>4</v>
      </c>
      <c r="G7979" s="5" t="s">
        <v>1133</v>
      </c>
      <c r="H7979" s="5" t="s">
        <v>1135</v>
      </c>
      <c r="I7979" s="4" t="s">
        <v>1136</v>
      </c>
      <c r="J7979" s="5" t="s">
        <v>4</v>
      </c>
      <c r="K7979" s="5" t="s">
        <v>4</v>
      </c>
      <c r="L7979" s="5" t="s">
        <v>4</v>
      </c>
      <c r="M7979" s="5" t="s">
        <v>5</v>
      </c>
      <c r="N7979" s="5" t="s">
        <v>9050</v>
      </c>
      <c r="O7979" s="18">
        <v>44558</v>
      </c>
      <c r="P7979" s="5" t="s">
        <v>7</v>
      </c>
      <c r="Q7979" s="19">
        <v>69648.61</v>
      </c>
      <c r="R7979" s="19">
        <v>0</v>
      </c>
      <c r="S7979" s="19">
        <v>69648.61</v>
      </c>
      <c r="T7979" s="19">
        <v>0</v>
      </c>
    </row>
    <row r="7980" spans="1:20" outlineLevel="3" x14ac:dyDescent="0.35">
      <c r="H7980" s="1" t="s">
        <v>11125</v>
      </c>
      <c r="O7980" s="18"/>
      <c r="Q7980" s="19">
        <f>SUBTOTAL(9,Q7978:Q7979)</f>
        <v>120718.52</v>
      </c>
      <c r="R7980" s="19">
        <f>SUBTOTAL(9,R7978:R7979)</f>
        <v>0</v>
      </c>
      <c r="S7980" s="19">
        <f>SUBTOTAL(9,S7978:S7979)</f>
        <v>120718.52</v>
      </c>
      <c r="T7980" s="19">
        <f>SUBTOTAL(9,T7978:T7979)</f>
        <v>0</v>
      </c>
    </row>
    <row r="7981" spans="1:20" outlineLevel="2" x14ac:dyDescent="0.35">
      <c r="C7981" s="11" t="s">
        <v>10806</v>
      </c>
      <c r="O7981" s="18"/>
      <c r="Q7981" s="19">
        <f>SUBTOTAL(9,Q7978:Q7979)</f>
        <v>120718.52</v>
      </c>
      <c r="R7981" s="19">
        <f>SUBTOTAL(9,R7978:R7979)</f>
        <v>0</v>
      </c>
      <c r="S7981" s="19">
        <f>SUBTOTAL(9,S7978:S7979)</f>
        <v>120718.52</v>
      </c>
      <c r="T7981" s="19">
        <f>SUBTOTAL(9,T7978:T7979)</f>
        <v>0</v>
      </c>
    </row>
    <row r="7982" spans="1:20" outlineLevel="4" x14ac:dyDescent="0.35">
      <c r="A7982" s="9" t="s">
        <v>1129</v>
      </c>
      <c r="B7982" s="9" t="s">
        <v>1130</v>
      </c>
      <c r="C7982" s="12" t="s">
        <v>9051</v>
      </c>
      <c r="D7982" s="5" t="s">
        <v>9052</v>
      </c>
      <c r="E7982" s="9" t="s">
        <v>9052</v>
      </c>
      <c r="F7982" s="5" t="s">
        <v>4</v>
      </c>
      <c r="G7982" s="5" t="s">
        <v>1133</v>
      </c>
      <c r="H7982" s="5" t="s">
        <v>1135</v>
      </c>
      <c r="I7982" s="4" t="s">
        <v>1136</v>
      </c>
      <c r="J7982" s="5" t="s">
        <v>4</v>
      </c>
      <c r="K7982" s="5" t="s">
        <v>4</v>
      </c>
      <c r="L7982" s="5" t="s">
        <v>4</v>
      </c>
      <c r="M7982" s="5" t="s">
        <v>5</v>
      </c>
      <c r="N7982" s="5" t="s">
        <v>9053</v>
      </c>
      <c r="O7982" s="18">
        <v>44467</v>
      </c>
      <c r="P7982" s="5" t="s">
        <v>7</v>
      </c>
      <c r="Q7982" s="19">
        <v>10810.67</v>
      </c>
      <c r="R7982" s="19">
        <v>0</v>
      </c>
      <c r="S7982" s="19">
        <v>10810.67</v>
      </c>
      <c r="T7982" s="19">
        <v>0</v>
      </c>
    </row>
    <row r="7983" spans="1:20" outlineLevel="4" x14ac:dyDescent="0.35">
      <c r="A7983" s="9" t="s">
        <v>1129</v>
      </c>
      <c r="B7983" s="9" t="s">
        <v>1130</v>
      </c>
      <c r="C7983" s="12" t="s">
        <v>9051</v>
      </c>
      <c r="D7983" s="5" t="s">
        <v>9052</v>
      </c>
      <c r="E7983" s="9" t="s">
        <v>9052</v>
      </c>
      <c r="F7983" s="5" t="s">
        <v>4</v>
      </c>
      <c r="G7983" s="5" t="s">
        <v>1133</v>
      </c>
      <c r="H7983" s="5" t="s">
        <v>1135</v>
      </c>
      <c r="I7983" s="4" t="s">
        <v>1136</v>
      </c>
      <c r="J7983" s="5" t="s">
        <v>4</v>
      </c>
      <c r="K7983" s="5" t="s">
        <v>4</v>
      </c>
      <c r="L7983" s="5" t="s">
        <v>4</v>
      </c>
      <c r="M7983" s="5" t="s">
        <v>5</v>
      </c>
      <c r="N7983" s="5" t="s">
        <v>9054</v>
      </c>
      <c r="O7983" s="18">
        <v>44558</v>
      </c>
      <c r="P7983" s="5" t="s">
        <v>7</v>
      </c>
      <c r="Q7983" s="19">
        <v>14595.12</v>
      </c>
      <c r="R7983" s="19">
        <v>0</v>
      </c>
      <c r="S7983" s="19">
        <v>14595.12</v>
      </c>
      <c r="T7983" s="19">
        <v>0</v>
      </c>
    </row>
    <row r="7984" spans="1:20" outlineLevel="3" x14ac:dyDescent="0.35">
      <c r="H7984" s="1" t="s">
        <v>11125</v>
      </c>
      <c r="O7984" s="18"/>
      <c r="Q7984" s="19">
        <f>SUBTOTAL(9,Q7982:Q7983)</f>
        <v>25405.79</v>
      </c>
      <c r="R7984" s="19">
        <f>SUBTOTAL(9,R7982:R7983)</f>
        <v>0</v>
      </c>
      <c r="S7984" s="19">
        <f>SUBTOTAL(9,S7982:S7983)</f>
        <v>25405.79</v>
      </c>
      <c r="T7984" s="19">
        <f>SUBTOTAL(9,T7982:T7983)</f>
        <v>0</v>
      </c>
    </row>
    <row r="7985" spans="1:20" outlineLevel="2" x14ac:dyDescent="0.35">
      <c r="C7985" s="11" t="s">
        <v>10807</v>
      </c>
      <c r="O7985" s="18"/>
      <c r="Q7985" s="19">
        <f>SUBTOTAL(9,Q7982:Q7983)</f>
        <v>25405.79</v>
      </c>
      <c r="R7985" s="19">
        <f>SUBTOTAL(9,R7982:R7983)</f>
        <v>0</v>
      </c>
      <c r="S7985" s="19">
        <f>SUBTOTAL(9,S7982:S7983)</f>
        <v>25405.79</v>
      </c>
      <c r="T7985" s="19">
        <f>SUBTOTAL(9,T7982:T7983)</f>
        <v>0</v>
      </c>
    </row>
    <row r="7986" spans="1:20" outlineLevel="4" x14ac:dyDescent="0.35">
      <c r="A7986" s="9" t="s">
        <v>1129</v>
      </c>
      <c r="B7986" s="9" t="s">
        <v>1130</v>
      </c>
      <c r="C7986" s="12" t="s">
        <v>9055</v>
      </c>
      <c r="D7986" s="5" t="s">
        <v>9056</v>
      </c>
      <c r="E7986" s="9" t="s">
        <v>9056</v>
      </c>
      <c r="F7986" s="5" t="s">
        <v>4</v>
      </c>
      <c r="G7986" s="5" t="s">
        <v>1133</v>
      </c>
      <c r="H7986" s="5" t="s">
        <v>1135</v>
      </c>
      <c r="I7986" s="4" t="s">
        <v>1136</v>
      </c>
      <c r="J7986" s="5" t="s">
        <v>4</v>
      </c>
      <c r="K7986" s="5" t="s">
        <v>4</v>
      </c>
      <c r="L7986" s="5" t="s">
        <v>4</v>
      </c>
      <c r="M7986" s="5" t="s">
        <v>5</v>
      </c>
      <c r="N7986" s="5" t="s">
        <v>9057</v>
      </c>
      <c r="O7986" s="18">
        <v>44467</v>
      </c>
      <c r="P7986" s="5" t="s">
        <v>7</v>
      </c>
      <c r="Q7986" s="19">
        <v>13816.48</v>
      </c>
      <c r="R7986" s="19">
        <v>0</v>
      </c>
      <c r="S7986" s="19">
        <v>13816.48</v>
      </c>
      <c r="T7986" s="19">
        <v>0</v>
      </c>
    </row>
    <row r="7987" spans="1:20" outlineLevel="4" x14ac:dyDescent="0.35">
      <c r="A7987" s="9" t="s">
        <v>1129</v>
      </c>
      <c r="B7987" s="9" t="s">
        <v>1130</v>
      </c>
      <c r="C7987" s="12" t="s">
        <v>9055</v>
      </c>
      <c r="D7987" s="5" t="s">
        <v>9056</v>
      </c>
      <c r="E7987" s="9" t="s">
        <v>9056</v>
      </c>
      <c r="F7987" s="5" t="s">
        <v>4</v>
      </c>
      <c r="G7987" s="5" t="s">
        <v>1133</v>
      </c>
      <c r="H7987" s="5" t="s">
        <v>1135</v>
      </c>
      <c r="I7987" s="4" t="s">
        <v>1136</v>
      </c>
      <c r="J7987" s="5" t="s">
        <v>4</v>
      </c>
      <c r="K7987" s="5" t="s">
        <v>4</v>
      </c>
      <c r="L7987" s="5" t="s">
        <v>4</v>
      </c>
      <c r="M7987" s="5" t="s">
        <v>5</v>
      </c>
      <c r="N7987" s="5" t="s">
        <v>9058</v>
      </c>
      <c r="O7987" s="18">
        <v>44558</v>
      </c>
      <c r="P7987" s="5" t="s">
        <v>7</v>
      </c>
      <c r="Q7987" s="19">
        <v>18343.330000000002</v>
      </c>
      <c r="R7987" s="19">
        <v>0</v>
      </c>
      <c r="S7987" s="19">
        <v>18343.330000000002</v>
      </c>
      <c r="T7987" s="19">
        <v>0</v>
      </c>
    </row>
    <row r="7988" spans="1:20" outlineLevel="3" x14ac:dyDescent="0.35">
      <c r="H7988" s="1" t="s">
        <v>11125</v>
      </c>
      <c r="O7988" s="18"/>
      <c r="Q7988" s="19">
        <f>SUBTOTAL(9,Q7986:Q7987)</f>
        <v>32159.81</v>
      </c>
      <c r="R7988" s="19">
        <f>SUBTOTAL(9,R7986:R7987)</f>
        <v>0</v>
      </c>
      <c r="S7988" s="19">
        <f>SUBTOTAL(9,S7986:S7987)</f>
        <v>32159.81</v>
      </c>
      <c r="T7988" s="19">
        <f>SUBTOTAL(9,T7986:T7987)</f>
        <v>0</v>
      </c>
    </row>
    <row r="7989" spans="1:20" outlineLevel="2" x14ac:dyDescent="0.35">
      <c r="C7989" s="11" t="s">
        <v>10808</v>
      </c>
      <c r="O7989" s="18"/>
      <c r="Q7989" s="19">
        <f>SUBTOTAL(9,Q7986:Q7987)</f>
        <v>32159.81</v>
      </c>
      <c r="R7989" s="19">
        <f>SUBTOTAL(9,R7986:R7987)</f>
        <v>0</v>
      </c>
      <c r="S7989" s="19">
        <f>SUBTOTAL(9,S7986:S7987)</f>
        <v>32159.81</v>
      </c>
      <c r="T7989" s="19">
        <f>SUBTOTAL(9,T7986:T7987)</f>
        <v>0</v>
      </c>
    </row>
    <row r="7990" spans="1:20" outlineLevel="4" x14ac:dyDescent="0.35">
      <c r="A7990" s="9" t="s">
        <v>1129</v>
      </c>
      <c r="B7990" s="9" t="s">
        <v>1130</v>
      </c>
      <c r="C7990" s="12" t="s">
        <v>9059</v>
      </c>
      <c r="D7990" s="5" t="s">
        <v>9060</v>
      </c>
      <c r="E7990" s="9" t="s">
        <v>9060</v>
      </c>
      <c r="F7990" s="5" t="s">
        <v>4</v>
      </c>
      <c r="G7990" s="5" t="s">
        <v>1133</v>
      </c>
      <c r="H7990" s="5" t="s">
        <v>1135</v>
      </c>
      <c r="I7990" s="4" t="s">
        <v>1136</v>
      </c>
      <c r="J7990" s="5" t="s">
        <v>4</v>
      </c>
      <c r="K7990" s="5" t="s">
        <v>4</v>
      </c>
      <c r="L7990" s="5" t="s">
        <v>4</v>
      </c>
      <c r="M7990" s="5" t="s">
        <v>5</v>
      </c>
      <c r="N7990" s="5" t="s">
        <v>9061</v>
      </c>
      <c r="O7990" s="18">
        <v>44467</v>
      </c>
      <c r="P7990" s="5" t="s">
        <v>7</v>
      </c>
      <c r="Q7990" s="19">
        <v>15904.74</v>
      </c>
      <c r="R7990" s="19">
        <v>0</v>
      </c>
      <c r="S7990" s="19">
        <v>15904.74</v>
      </c>
      <c r="T7990" s="19">
        <v>0</v>
      </c>
    </row>
    <row r="7991" spans="1:20" outlineLevel="4" x14ac:dyDescent="0.35">
      <c r="A7991" s="9" t="s">
        <v>1129</v>
      </c>
      <c r="B7991" s="9" t="s">
        <v>1130</v>
      </c>
      <c r="C7991" s="12" t="s">
        <v>9059</v>
      </c>
      <c r="D7991" s="5" t="s">
        <v>9060</v>
      </c>
      <c r="E7991" s="9" t="s">
        <v>9060</v>
      </c>
      <c r="F7991" s="5" t="s">
        <v>4</v>
      </c>
      <c r="G7991" s="5" t="s">
        <v>1133</v>
      </c>
      <c r="H7991" s="5" t="s">
        <v>1135</v>
      </c>
      <c r="I7991" s="4" t="s">
        <v>1136</v>
      </c>
      <c r="J7991" s="5" t="s">
        <v>4</v>
      </c>
      <c r="K7991" s="5" t="s">
        <v>4</v>
      </c>
      <c r="L7991" s="5" t="s">
        <v>4</v>
      </c>
      <c r="M7991" s="5" t="s">
        <v>5</v>
      </c>
      <c r="N7991" s="5" t="s">
        <v>9062</v>
      </c>
      <c r="O7991" s="18">
        <v>44558</v>
      </c>
      <c r="P7991" s="5" t="s">
        <v>7</v>
      </c>
      <c r="Q7991" s="19">
        <v>21763.51</v>
      </c>
      <c r="R7991" s="19">
        <v>0</v>
      </c>
      <c r="S7991" s="19">
        <v>21763.51</v>
      </c>
      <c r="T7991" s="19">
        <v>0</v>
      </c>
    </row>
    <row r="7992" spans="1:20" outlineLevel="3" x14ac:dyDescent="0.35">
      <c r="H7992" s="1" t="s">
        <v>11125</v>
      </c>
      <c r="O7992" s="18"/>
      <c r="Q7992" s="19">
        <f>SUBTOTAL(9,Q7990:Q7991)</f>
        <v>37668.25</v>
      </c>
      <c r="R7992" s="19">
        <f>SUBTOTAL(9,R7990:R7991)</f>
        <v>0</v>
      </c>
      <c r="S7992" s="19">
        <f>SUBTOTAL(9,S7990:S7991)</f>
        <v>37668.25</v>
      </c>
      <c r="T7992" s="19">
        <f>SUBTOTAL(9,T7990:T7991)</f>
        <v>0</v>
      </c>
    </row>
    <row r="7993" spans="1:20" outlineLevel="2" x14ac:dyDescent="0.35">
      <c r="C7993" s="11" t="s">
        <v>10809</v>
      </c>
      <c r="O7993" s="18"/>
      <c r="Q7993" s="19">
        <f>SUBTOTAL(9,Q7990:Q7991)</f>
        <v>37668.25</v>
      </c>
      <c r="R7993" s="19">
        <f>SUBTOTAL(9,R7990:R7991)</f>
        <v>0</v>
      </c>
      <c r="S7993" s="19">
        <f>SUBTOTAL(9,S7990:S7991)</f>
        <v>37668.25</v>
      </c>
      <c r="T7993" s="19">
        <f>SUBTOTAL(9,T7990:T7991)</f>
        <v>0</v>
      </c>
    </row>
    <row r="7994" spans="1:20" outlineLevel="4" x14ac:dyDescent="0.35">
      <c r="A7994" s="9" t="s">
        <v>1129</v>
      </c>
      <c r="B7994" s="9" t="s">
        <v>1130</v>
      </c>
      <c r="C7994" s="12" t="s">
        <v>9063</v>
      </c>
      <c r="D7994" s="5" t="s">
        <v>9064</v>
      </c>
      <c r="E7994" s="9" t="s">
        <v>9064</v>
      </c>
      <c r="F7994" s="5" t="s">
        <v>4</v>
      </c>
      <c r="G7994" s="5" t="s">
        <v>1133</v>
      </c>
      <c r="H7994" s="5" t="s">
        <v>1135</v>
      </c>
      <c r="I7994" s="4" t="s">
        <v>1136</v>
      </c>
      <c r="J7994" s="5" t="s">
        <v>4</v>
      </c>
      <c r="K7994" s="5" t="s">
        <v>4</v>
      </c>
      <c r="L7994" s="5" t="s">
        <v>4</v>
      </c>
      <c r="M7994" s="5" t="s">
        <v>5</v>
      </c>
      <c r="N7994" s="5" t="s">
        <v>9065</v>
      </c>
      <c r="O7994" s="18">
        <v>44467</v>
      </c>
      <c r="P7994" s="5" t="s">
        <v>7</v>
      </c>
      <c r="Q7994" s="19">
        <v>12539.47</v>
      </c>
      <c r="R7994" s="19">
        <v>0</v>
      </c>
      <c r="S7994" s="19">
        <v>12539.47</v>
      </c>
      <c r="T7994" s="19">
        <v>0</v>
      </c>
    </row>
    <row r="7995" spans="1:20" outlineLevel="4" x14ac:dyDescent="0.35">
      <c r="A7995" s="9" t="s">
        <v>1129</v>
      </c>
      <c r="B7995" s="9" t="s">
        <v>1130</v>
      </c>
      <c r="C7995" s="12" t="s">
        <v>9063</v>
      </c>
      <c r="D7995" s="5" t="s">
        <v>9064</v>
      </c>
      <c r="E7995" s="9" t="s">
        <v>9064</v>
      </c>
      <c r="F7995" s="5" t="s">
        <v>4</v>
      </c>
      <c r="G7995" s="5" t="s">
        <v>1133</v>
      </c>
      <c r="H7995" s="5" t="s">
        <v>1135</v>
      </c>
      <c r="I7995" s="4" t="s">
        <v>1136</v>
      </c>
      <c r="J7995" s="5" t="s">
        <v>4</v>
      </c>
      <c r="K7995" s="5" t="s">
        <v>4</v>
      </c>
      <c r="L7995" s="5" t="s">
        <v>4</v>
      </c>
      <c r="M7995" s="5" t="s">
        <v>5</v>
      </c>
      <c r="N7995" s="5" t="s">
        <v>9066</v>
      </c>
      <c r="O7995" s="18">
        <v>44558</v>
      </c>
      <c r="P7995" s="5" t="s">
        <v>7</v>
      </c>
      <c r="Q7995" s="19">
        <v>17073.900000000001</v>
      </c>
      <c r="R7995" s="19">
        <v>0</v>
      </c>
      <c r="S7995" s="19">
        <v>17073.900000000001</v>
      </c>
      <c r="T7995" s="19">
        <v>0</v>
      </c>
    </row>
    <row r="7996" spans="1:20" outlineLevel="3" x14ac:dyDescent="0.35">
      <c r="H7996" s="1" t="s">
        <v>11125</v>
      </c>
      <c r="O7996" s="18"/>
      <c r="Q7996" s="19">
        <f>SUBTOTAL(9,Q7994:Q7995)</f>
        <v>29613.370000000003</v>
      </c>
      <c r="R7996" s="19">
        <f>SUBTOTAL(9,R7994:R7995)</f>
        <v>0</v>
      </c>
      <c r="S7996" s="19">
        <f>SUBTOTAL(9,S7994:S7995)</f>
        <v>29613.370000000003</v>
      </c>
      <c r="T7996" s="19">
        <f>SUBTOTAL(9,T7994:T7995)</f>
        <v>0</v>
      </c>
    </row>
    <row r="7997" spans="1:20" outlineLevel="2" x14ac:dyDescent="0.35">
      <c r="C7997" s="11" t="s">
        <v>10810</v>
      </c>
      <c r="O7997" s="18"/>
      <c r="Q7997" s="19">
        <f>SUBTOTAL(9,Q7994:Q7995)</f>
        <v>29613.370000000003</v>
      </c>
      <c r="R7997" s="19">
        <f>SUBTOTAL(9,R7994:R7995)</f>
        <v>0</v>
      </c>
      <c r="S7997" s="19">
        <f>SUBTOTAL(9,S7994:S7995)</f>
        <v>29613.370000000003</v>
      </c>
      <c r="T7997" s="19">
        <f>SUBTOTAL(9,T7994:T7995)</f>
        <v>0</v>
      </c>
    </row>
    <row r="7998" spans="1:20" outlineLevel="4" x14ac:dyDescent="0.35">
      <c r="A7998" s="9" t="s">
        <v>1129</v>
      </c>
      <c r="B7998" s="9" t="s">
        <v>1130</v>
      </c>
      <c r="C7998" s="12" t="s">
        <v>9067</v>
      </c>
      <c r="D7998" s="5" t="s">
        <v>9068</v>
      </c>
      <c r="E7998" s="9" t="s">
        <v>9068</v>
      </c>
      <c r="F7998" s="5" t="s">
        <v>4</v>
      </c>
      <c r="G7998" s="5" t="s">
        <v>1133</v>
      </c>
      <c r="H7998" s="5" t="s">
        <v>1135</v>
      </c>
      <c r="I7998" s="4" t="s">
        <v>1136</v>
      </c>
      <c r="J7998" s="5" t="s">
        <v>4</v>
      </c>
      <c r="K7998" s="5" t="s">
        <v>4</v>
      </c>
      <c r="L7998" s="5" t="s">
        <v>4</v>
      </c>
      <c r="M7998" s="5" t="s">
        <v>5</v>
      </c>
      <c r="N7998" s="5" t="s">
        <v>9069</v>
      </c>
      <c r="O7998" s="18">
        <v>44467</v>
      </c>
      <c r="P7998" s="5" t="s">
        <v>7</v>
      </c>
      <c r="Q7998" s="19">
        <v>17608.48</v>
      </c>
      <c r="R7998" s="19">
        <v>0</v>
      </c>
      <c r="S7998" s="19">
        <v>17608.48</v>
      </c>
      <c r="T7998" s="19">
        <v>0</v>
      </c>
    </row>
    <row r="7999" spans="1:20" outlineLevel="4" x14ac:dyDescent="0.35">
      <c r="A7999" s="9" t="s">
        <v>1129</v>
      </c>
      <c r="B7999" s="9" t="s">
        <v>1130</v>
      </c>
      <c r="C7999" s="12" t="s">
        <v>9067</v>
      </c>
      <c r="D7999" s="5" t="s">
        <v>9068</v>
      </c>
      <c r="E7999" s="9" t="s">
        <v>9068</v>
      </c>
      <c r="F7999" s="5" t="s">
        <v>4</v>
      </c>
      <c r="G7999" s="5" t="s">
        <v>1133</v>
      </c>
      <c r="H7999" s="5" t="s">
        <v>1135</v>
      </c>
      <c r="I7999" s="4" t="s">
        <v>1136</v>
      </c>
      <c r="J7999" s="5" t="s">
        <v>4</v>
      </c>
      <c r="K7999" s="5" t="s">
        <v>4</v>
      </c>
      <c r="L7999" s="5" t="s">
        <v>4</v>
      </c>
      <c r="M7999" s="5" t="s">
        <v>5</v>
      </c>
      <c r="N7999" s="5" t="s">
        <v>9070</v>
      </c>
      <c r="O7999" s="18">
        <v>44558</v>
      </c>
      <c r="P7999" s="5" t="s">
        <v>7</v>
      </c>
      <c r="Q7999" s="19">
        <v>23901.09</v>
      </c>
      <c r="R7999" s="19">
        <v>0</v>
      </c>
      <c r="S7999" s="19">
        <v>23901.09</v>
      </c>
      <c r="T7999" s="19">
        <v>0</v>
      </c>
    </row>
    <row r="8000" spans="1:20" outlineLevel="3" x14ac:dyDescent="0.35">
      <c r="H8000" s="1" t="s">
        <v>11125</v>
      </c>
      <c r="O8000" s="18"/>
      <c r="Q8000" s="19">
        <f>SUBTOTAL(9,Q7998:Q7999)</f>
        <v>41509.57</v>
      </c>
      <c r="R8000" s="19">
        <f>SUBTOTAL(9,R7998:R7999)</f>
        <v>0</v>
      </c>
      <c r="S8000" s="19">
        <f>SUBTOTAL(9,S7998:S7999)</f>
        <v>41509.57</v>
      </c>
      <c r="T8000" s="19">
        <f>SUBTOTAL(9,T7998:T7999)</f>
        <v>0</v>
      </c>
    </row>
    <row r="8001" spans="1:20" outlineLevel="2" x14ac:dyDescent="0.35">
      <c r="C8001" s="11" t="s">
        <v>10811</v>
      </c>
      <c r="O8001" s="18"/>
      <c r="Q8001" s="19">
        <f>SUBTOTAL(9,Q7998:Q7999)</f>
        <v>41509.57</v>
      </c>
      <c r="R8001" s="19">
        <f>SUBTOTAL(9,R7998:R7999)</f>
        <v>0</v>
      </c>
      <c r="S8001" s="19">
        <f>SUBTOTAL(9,S7998:S7999)</f>
        <v>41509.57</v>
      </c>
      <c r="T8001" s="19">
        <f>SUBTOTAL(9,T7998:T7999)</f>
        <v>0</v>
      </c>
    </row>
    <row r="8002" spans="1:20" outlineLevel="4" x14ac:dyDescent="0.35">
      <c r="A8002" s="9" t="s">
        <v>1129</v>
      </c>
      <c r="B8002" s="9" t="s">
        <v>1130</v>
      </c>
      <c r="C8002" s="12" t="s">
        <v>9071</v>
      </c>
      <c r="D8002" s="5" t="s">
        <v>9072</v>
      </c>
      <c r="E8002" s="9" t="s">
        <v>9072</v>
      </c>
      <c r="F8002" s="5" t="s">
        <v>4</v>
      </c>
      <c r="G8002" s="5" t="s">
        <v>1133</v>
      </c>
      <c r="H8002" s="5" t="s">
        <v>1135</v>
      </c>
      <c r="I8002" s="4" t="s">
        <v>1136</v>
      </c>
      <c r="J8002" s="5" t="s">
        <v>4</v>
      </c>
      <c r="K8002" s="5" t="s">
        <v>4</v>
      </c>
      <c r="L8002" s="5" t="s">
        <v>4</v>
      </c>
      <c r="M8002" s="5" t="s">
        <v>5</v>
      </c>
      <c r="N8002" s="5" t="s">
        <v>9073</v>
      </c>
      <c r="O8002" s="18">
        <v>44558</v>
      </c>
      <c r="P8002" s="5" t="s">
        <v>7</v>
      </c>
      <c r="Q8002" s="19">
        <v>2744.62</v>
      </c>
      <c r="R8002" s="19">
        <v>0</v>
      </c>
      <c r="S8002" s="19">
        <v>2744.62</v>
      </c>
      <c r="T8002" s="19">
        <v>0</v>
      </c>
    </row>
    <row r="8003" spans="1:20" outlineLevel="3" x14ac:dyDescent="0.35">
      <c r="H8003" s="1" t="s">
        <v>11125</v>
      </c>
      <c r="O8003" s="18"/>
      <c r="Q8003" s="19">
        <f>SUBTOTAL(9,Q8002:Q8002)</f>
        <v>2744.62</v>
      </c>
      <c r="R8003" s="19">
        <f>SUBTOTAL(9,R8002:R8002)</f>
        <v>0</v>
      </c>
      <c r="S8003" s="19">
        <f>SUBTOTAL(9,S8002:S8002)</f>
        <v>2744.62</v>
      </c>
      <c r="T8003" s="19">
        <f>SUBTOTAL(9,T8002:T8002)</f>
        <v>0</v>
      </c>
    </row>
    <row r="8004" spans="1:20" outlineLevel="2" x14ac:dyDescent="0.35">
      <c r="C8004" s="11" t="s">
        <v>10812</v>
      </c>
      <c r="O8004" s="18"/>
      <c r="Q8004" s="19">
        <f>SUBTOTAL(9,Q8002:Q8002)</f>
        <v>2744.62</v>
      </c>
      <c r="R8004" s="19">
        <f>SUBTOTAL(9,R8002:R8002)</f>
        <v>0</v>
      </c>
      <c r="S8004" s="19">
        <f>SUBTOTAL(9,S8002:S8002)</f>
        <v>2744.62</v>
      </c>
      <c r="T8004" s="19">
        <f>SUBTOTAL(9,T8002:T8002)</f>
        <v>0</v>
      </c>
    </row>
    <row r="8005" spans="1:20" outlineLevel="4" x14ac:dyDescent="0.35">
      <c r="A8005" s="9" t="s">
        <v>1129</v>
      </c>
      <c r="B8005" s="9" t="s">
        <v>1130</v>
      </c>
      <c r="C8005" s="12" t="s">
        <v>9074</v>
      </c>
      <c r="D8005" s="5" t="s">
        <v>9075</v>
      </c>
      <c r="E8005" s="9" t="s">
        <v>9075</v>
      </c>
      <c r="F8005" s="5" t="s">
        <v>4</v>
      </c>
      <c r="G8005" s="5" t="s">
        <v>1133</v>
      </c>
      <c r="H8005" s="5" t="s">
        <v>1135</v>
      </c>
      <c r="I8005" s="4" t="s">
        <v>1136</v>
      </c>
      <c r="J8005" s="5" t="s">
        <v>4</v>
      </c>
      <c r="K8005" s="5" t="s">
        <v>4</v>
      </c>
      <c r="L8005" s="5" t="s">
        <v>4</v>
      </c>
      <c r="M8005" s="5" t="s">
        <v>5</v>
      </c>
      <c r="N8005" s="5" t="s">
        <v>9076</v>
      </c>
      <c r="O8005" s="18">
        <v>44467</v>
      </c>
      <c r="P8005" s="5" t="s">
        <v>7</v>
      </c>
      <c r="Q8005" s="19">
        <v>5558.4</v>
      </c>
      <c r="R8005" s="19">
        <v>0</v>
      </c>
      <c r="S8005" s="19">
        <v>5558.4</v>
      </c>
      <c r="T8005" s="19">
        <v>0</v>
      </c>
    </row>
    <row r="8006" spans="1:20" outlineLevel="4" x14ac:dyDescent="0.35">
      <c r="A8006" s="9" t="s">
        <v>1129</v>
      </c>
      <c r="B8006" s="9" t="s">
        <v>1130</v>
      </c>
      <c r="C8006" s="12" t="s">
        <v>9074</v>
      </c>
      <c r="D8006" s="5" t="s">
        <v>9075</v>
      </c>
      <c r="E8006" s="9" t="s">
        <v>9075</v>
      </c>
      <c r="F8006" s="5" t="s">
        <v>4</v>
      </c>
      <c r="G8006" s="5" t="s">
        <v>1133</v>
      </c>
      <c r="H8006" s="5" t="s">
        <v>1135</v>
      </c>
      <c r="I8006" s="4" t="s">
        <v>1136</v>
      </c>
      <c r="J8006" s="5" t="s">
        <v>4</v>
      </c>
      <c r="K8006" s="5" t="s">
        <v>4</v>
      </c>
      <c r="L8006" s="5" t="s">
        <v>4</v>
      </c>
      <c r="M8006" s="5" t="s">
        <v>5</v>
      </c>
      <c r="N8006" s="5" t="s">
        <v>9077</v>
      </c>
      <c r="O8006" s="18">
        <v>44558</v>
      </c>
      <c r="P8006" s="5" t="s">
        <v>7</v>
      </c>
      <c r="Q8006" s="19">
        <v>7379.83</v>
      </c>
      <c r="R8006" s="19">
        <v>0</v>
      </c>
      <c r="S8006" s="19">
        <v>7379.83</v>
      </c>
      <c r="T8006" s="19">
        <v>0</v>
      </c>
    </row>
    <row r="8007" spans="1:20" outlineLevel="3" x14ac:dyDescent="0.35">
      <c r="H8007" s="1" t="s">
        <v>11125</v>
      </c>
      <c r="O8007" s="18"/>
      <c r="Q8007" s="19">
        <f>SUBTOTAL(9,Q8005:Q8006)</f>
        <v>12938.23</v>
      </c>
      <c r="R8007" s="19">
        <f>SUBTOTAL(9,R8005:R8006)</f>
        <v>0</v>
      </c>
      <c r="S8007" s="19">
        <f>SUBTOTAL(9,S8005:S8006)</f>
        <v>12938.23</v>
      </c>
      <c r="T8007" s="19">
        <f>SUBTOTAL(9,T8005:T8006)</f>
        <v>0</v>
      </c>
    </row>
    <row r="8008" spans="1:20" outlineLevel="2" x14ac:dyDescent="0.35">
      <c r="C8008" s="11" t="s">
        <v>10813</v>
      </c>
      <c r="O8008" s="18"/>
      <c r="Q8008" s="19">
        <f>SUBTOTAL(9,Q8005:Q8006)</f>
        <v>12938.23</v>
      </c>
      <c r="R8008" s="19">
        <f>SUBTOTAL(9,R8005:R8006)</f>
        <v>0</v>
      </c>
      <c r="S8008" s="19">
        <f>SUBTOTAL(9,S8005:S8006)</f>
        <v>12938.23</v>
      </c>
      <c r="T8008" s="19">
        <f>SUBTOTAL(9,T8005:T8006)</f>
        <v>0</v>
      </c>
    </row>
    <row r="8009" spans="1:20" outlineLevel="4" x14ac:dyDescent="0.35">
      <c r="A8009" s="9" t="s">
        <v>1129</v>
      </c>
      <c r="B8009" s="9" t="s">
        <v>1130</v>
      </c>
      <c r="C8009" s="12" t="s">
        <v>9078</v>
      </c>
      <c r="D8009" s="5" t="s">
        <v>9079</v>
      </c>
      <c r="E8009" s="9" t="s">
        <v>9079</v>
      </c>
      <c r="F8009" s="5" t="s">
        <v>4</v>
      </c>
      <c r="G8009" s="5" t="s">
        <v>1133</v>
      </c>
      <c r="H8009" s="5" t="s">
        <v>1135</v>
      </c>
      <c r="I8009" s="4" t="s">
        <v>1136</v>
      </c>
      <c r="J8009" s="5" t="s">
        <v>4</v>
      </c>
      <c r="K8009" s="5" t="s">
        <v>4</v>
      </c>
      <c r="L8009" s="5" t="s">
        <v>4</v>
      </c>
      <c r="M8009" s="5" t="s">
        <v>5</v>
      </c>
      <c r="N8009" s="5" t="s">
        <v>9080</v>
      </c>
      <c r="O8009" s="18">
        <v>44467</v>
      </c>
      <c r="P8009" s="5" t="s">
        <v>7</v>
      </c>
      <c r="Q8009" s="19">
        <v>68594.710000000006</v>
      </c>
      <c r="R8009" s="19">
        <v>0</v>
      </c>
      <c r="S8009" s="19">
        <v>68594.710000000006</v>
      </c>
      <c r="T8009" s="19">
        <v>0</v>
      </c>
    </row>
    <row r="8010" spans="1:20" outlineLevel="4" x14ac:dyDescent="0.35">
      <c r="A8010" s="9" t="s">
        <v>1129</v>
      </c>
      <c r="B8010" s="9" t="s">
        <v>1130</v>
      </c>
      <c r="C8010" s="12" t="s">
        <v>9078</v>
      </c>
      <c r="D8010" s="5" t="s">
        <v>9079</v>
      </c>
      <c r="E8010" s="9" t="s">
        <v>9079</v>
      </c>
      <c r="F8010" s="5" t="s">
        <v>4</v>
      </c>
      <c r="G8010" s="5" t="s">
        <v>1133</v>
      </c>
      <c r="H8010" s="5" t="s">
        <v>1135</v>
      </c>
      <c r="I8010" s="4" t="s">
        <v>1136</v>
      </c>
      <c r="J8010" s="5" t="s">
        <v>4</v>
      </c>
      <c r="K8010" s="5" t="s">
        <v>4</v>
      </c>
      <c r="L8010" s="5" t="s">
        <v>4</v>
      </c>
      <c r="M8010" s="5" t="s">
        <v>5</v>
      </c>
      <c r="N8010" s="5" t="s">
        <v>9081</v>
      </c>
      <c r="O8010" s="18">
        <v>44558</v>
      </c>
      <c r="P8010" s="5" t="s">
        <v>7</v>
      </c>
      <c r="Q8010" s="19">
        <v>91447.08</v>
      </c>
      <c r="R8010" s="19">
        <v>0</v>
      </c>
      <c r="S8010" s="19">
        <v>91447.08</v>
      </c>
      <c r="T8010" s="19">
        <v>0</v>
      </c>
    </row>
    <row r="8011" spans="1:20" outlineLevel="3" x14ac:dyDescent="0.35">
      <c r="H8011" s="1" t="s">
        <v>11125</v>
      </c>
      <c r="O8011" s="18"/>
      <c r="Q8011" s="19">
        <f>SUBTOTAL(9,Q8009:Q8010)</f>
        <v>160041.79</v>
      </c>
      <c r="R8011" s="19">
        <f>SUBTOTAL(9,R8009:R8010)</f>
        <v>0</v>
      </c>
      <c r="S8011" s="19">
        <f>SUBTOTAL(9,S8009:S8010)</f>
        <v>160041.79</v>
      </c>
      <c r="T8011" s="19">
        <f>SUBTOTAL(9,T8009:T8010)</f>
        <v>0</v>
      </c>
    </row>
    <row r="8012" spans="1:20" outlineLevel="2" x14ac:dyDescent="0.35">
      <c r="C8012" s="11" t="s">
        <v>10814</v>
      </c>
      <c r="O8012" s="18"/>
      <c r="Q8012" s="19">
        <f>SUBTOTAL(9,Q8009:Q8010)</f>
        <v>160041.79</v>
      </c>
      <c r="R8012" s="19">
        <f>SUBTOTAL(9,R8009:R8010)</f>
        <v>0</v>
      </c>
      <c r="S8012" s="19">
        <f>SUBTOTAL(9,S8009:S8010)</f>
        <v>160041.79</v>
      </c>
      <c r="T8012" s="19">
        <f>SUBTOTAL(9,T8009:T8010)</f>
        <v>0</v>
      </c>
    </row>
    <row r="8013" spans="1:20" outlineLevel="4" x14ac:dyDescent="0.35">
      <c r="A8013" s="9" t="s">
        <v>1129</v>
      </c>
      <c r="B8013" s="9" t="s">
        <v>1130</v>
      </c>
      <c r="C8013" s="12" t="s">
        <v>9082</v>
      </c>
      <c r="D8013" s="5" t="s">
        <v>9083</v>
      </c>
      <c r="E8013" s="9" t="s">
        <v>9083</v>
      </c>
      <c r="F8013" s="5" t="s">
        <v>4</v>
      </c>
      <c r="G8013" s="5" t="s">
        <v>1133</v>
      </c>
      <c r="H8013" s="5" t="s">
        <v>1135</v>
      </c>
      <c r="I8013" s="4" t="s">
        <v>1136</v>
      </c>
      <c r="J8013" s="5" t="s">
        <v>4</v>
      </c>
      <c r="K8013" s="5" t="s">
        <v>4</v>
      </c>
      <c r="L8013" s="5" t="s">
        <v>4</v>
      </c>
      <c r="M8013" s="5" t="s">
        <v>5</v>
      </c>
      <c r="N8013" s="5" t="s">
        <v>9084</v>
      </c>
      <c r="O8013" s="18">
        <v>44467</v>
      </c>
      <c r="P8013" s="5" t="s">
        <v>7</v>
      </c>
      <c r="Q8013" s="19">
        <v>52124.71</v>
      </c>
      <c r="R8013" s="19">
        <v>0</v>
      </c>
      <c r="S8013" s="19">
        <v>52124.71</v>
      </c>
      <c r="T8013" s="19">
        <v>0</v>
      </c>
    </row>
    <row r="8014" spans="1:20" outlineLevel="4" x14ac:dyDescent="0.35">
      <c r="A8014" s="9" t="s">
        <v>1129</v>
      </c>
      <c r="B8014" s="9" t="s">
        <v>1130</v>
      </c>
      <c r="C8014" s="12" t="s">
        <v>9082</v>
      </c>
      <c r="D8014" s="5" t="s">
        <v>9083</v>
      </c>
      <c r="E8014" s="9" t="s">
        <v>9083</v>
      </c>
      <c r="F8014" s="5" t="s">
        <v>4</v>
      </c>
      <c r="G8014" s="5" t="s">
        <v>1133</v>
      </c>
      <c r="H8014" s="5" t="s">
        <v>1135</v>
      </c>
      <c r="I8014" s="4" t="s">
        <v>1136</v>
      </c>
      <c r="J8014" s="5" t="s">
        <v>4</v>
      </c>
      <c r="K8014" s="5" t="s">
        <v>4</v>
      </c>
      <c r="L8014" s="5" t="s">
        <v>4</v>
      </c>
      <c r="M8014" s="5" t="s">
        <v>5</v>
      </c>
      <c r="N8014" s="5" t="s">
        <v>9085</v>
      </c>
      <c r="O8014" s="18">
        <v>44558</v>
      </c>
      <c r="P8014" s="5" t="s">
        <v>7</v>
      </c>
      <c r="Q8014" s="19">
        <v>70750.5</v>
      </c>
      <c r="R8014" s="19">
        <v>0</v>
      </c>
      <c r="S8014" s="19">
        <v>70750.5</v>
      </c>
      <c r="T8014" s="19">
        <v>0</v>
      </c>
    </row>
    <row r="8015" spans="1:20" outlineLevel="3" x14ac:dyDescent="0.35">
      <c r="H8015" s="1" t="s">
        <v>11125</v>
      </c>
      <c r="O8015" s="18"/>
      <c r="Q8015" s="19">
        <f>SUBTOTAL(9,Q8013:Q8014)</f>
        <v>122875.20999999999</v>
      </c>
      <c r="R8015" s="19">
        <f>SUBTOTAL(9,R8013:R8014)</f>
        <v>0</v>
      </c>
      <c r="S8015" s="19">
        <f>SUBTOTAL(9,S8013:S8014)</f>
        <v>122875.20999999999</v>
      </c>
      <c r="T8015" s="19">
        <f>SUBTOTAL(9,T8013:T8014)</f>
        <v>0</v>
      </c>
    </row>
    <row r="8016" spans="1:20" outlineLevel="2" x14ac:dyDescent="0.35">
      <c r="C8016" s="11" t="s">
        <v>10815</v>
      </c>
      <c r="O8016" s="18"/>
      <c r="Q8016" s="19">
        <f>SUBTOTAL(9,Q8013:Q8014)</f>
        <v>122875.20999999999</v>
      </c>
      <c r="R8016" s="19">
        <f>SUBTOTAL(9,R8013:R8014)</f>
        <v>0</v>
      </c>
      <c r="S8016" s="19">
        <f>SUBTOTAL(9,S8013:S8014)</f>
        <v>122875.20999999999</v>
      </c>
      <c r="T8016" s="19">
        <f>SUBTOTAL(9,T8013:T8014)</f>
        <v>0</v>
      </c>
    </row>
    <row r="8017" spans="1:20" outlineLevel="4" x14ac:dyDescent="0.35">
      <c r="A8017" s="9" t="s">
        <v>1129</v>
      </c>
      <c r="B8017" s="9" t="s">
        <v>1130</v>
      </c>
      <c r="C8017" s="12" t="s">
        <v>9086</v>
      </c>
      <c r="D8017" s="5" t="s">
        <v>9087</v>
      </c>
      <c r="E8017" s="9" t="s">
        <v>9087</v>
      </c>
      <c r="F8017" s="5" t="s">
        <v>4</v>
      </c>
      <c r="G8017" s="5" t="s">
        <v>1133</v>
      </c>
      <c r="H8017" s="5" t="s">
        <v>1135</v>
      </c>
      <c r="I8017" s="4" t="s">
        <v>1136</v>
      </c>
      <c r="J8017" s="5" t="s">
        <v>4</v>
      </c>
      <c r="K8017" s="5" t="s">
        <v>4</v>
      </c>
      <c r="L8017" s="5" t="s">
        <v>4</v>
      </c>
      <c r="M8017" s="5" t="s">
        <v>5</v>
      </c>
      <c r="N8017" s="5" t="s">
        <v>9088</v>
      </c>
      <c r="O8017" s="18">
        <v>44467</v>
      </c>
      <c r="P8017" s="5" t="s">
        <v>7</v>
      </c>
      <c r="Q8017" s="19">
        <v>45604.43</v>
      </c>
      <c r="R8017" s="19">
        <v>0</v>
      </c>
      <c r="S8017" s="19">
        <v>45604.43</v>
      </c>
      <c r="T8017" s="19">
        <v>0</v>
      </c>
    </row>
    <row r="8018" spans="1:20" outlineLevel="4" x14ac:dyDescent="0.35">
      <c r="A8018" s="9" t="s">
        <v>1129</v>
      </c>
      <c r="B8018" s="9" t="s">
        <v>1130</v>
      </c>
      <c r="C8018" s="12" t="s">
        <v>9086</v>
      </c>
      <c r="D8018" s="5" t="s">
        <v>9087</v>
      </c>
      <c r="E8018" s="9" t="s">
        <v>9087</v>
      </c>
      <c r="F8018" s="5" t="s">
        <v>4</v>
      </c>
      <c r="G8018" s="5" t="s">
        <v>1133</v>
      </c>
      <c r="H8018" s="5" t="s">
        <v>1135</v>
      </c>
      <c r="I8018" s="4" t="s">
        <v>1136</v>
      </c>
      <c r="J8018" s="5" t="s">
        <v>4</v>
      </c>
      <c r="K8018" s="5" t="s">
        <v>4</v>
      </c>
      <c r="L8018" s="5" t="s">
        <v>4</v>
      </c>
      <c r="M8018" s="5" t="s">
        <v>5</v>
      </c>
      <c r="N8018" s="5" t="s">
        <v>9089</v>
      </c>
      <c r="O8018" s="18">
        <v>44558</v>
      </c>
      <c r="P8018" s="5" t="s">
        <v>7</v>
      </c>
      <c r="Q8018" s="19">
        <v>62567.02</v>
      </c>
      <c r="R8018" s="19">
        <v>0</v>
      </c>
      <c r="S8018" s="19">
        <v>62567.02</v>
      </c>
      <c r="T8018" s="19">
        <v>0</v>
      </c>
    </row>
    <row r="8019" spans="1:20" outlineLevel="3" x14ac:dyDescent="0.35">
      <c r="H8019" s="1" t="s">
        <v>11125</v>
      </c>
      <c r="O8019" s="18"/>
      <c r="Q8019" s="19">
        <f>SUBTOTAL(9,Q8017:Q8018)</f>
        <v>108171.45</v>
      </c>
      <c r="R8019" s="19">
        <f>SUBTOTAL(9,R8017:R8018)</f>
        <v>0</v>
      </c>
      <c r="S8019" s="19">
        <f>SUBTOTAL(9,S8017:S8018)</f>
        <v>108171.45</v>
      </c>
      <c r="T8019" s="19">
        <f>SUBTOTAL(9,T8017:T8018)</f>
        <v>0</v>
      </c>
    </row>
    <row r="8020" spans="1:20" outlineLevel="2" x14ac:dyDescent="0.35">
      <c r="C8020" s="11" t="s">
        <v>10816</v>
      </c>
      <c r="O8020" s="18"/>
      <c r="Q8020" s="19">
        <f>SUBTOTAL(9,Q8017:Q8018)</f>
        <v>108171.45</v>
      </c>
      <c r="R8020" s="19">
        <f>SUBTOTAL(9,R8017:R8018)</f>
        <v>0</v>
      </c>
      <c r="S8020" s="19">
        <f>SUBTOTAL(9,S8017:S8018)</f>
        <v>108171.45</v>
      </c>
      <c r="T8020" s="19">
        <f>SUBTOTAL(9,T8017:T8018)</f>
        <v>0</v>
      </c>
    </row>
    <row r="8021" spans="1:20" outlineLevel="4" x14ac:dyDescent="0.35">
      <c r="A8021" s="9" t="s">
        <v>1129</v>
      </c>
      <c r="B8021" s="9" t="s">
        <v>1130</v>
      </c>
      <c r="C8021" s="12" t="s">
        <v>9090</v>
      </c>
      <c r="D8021" s="5" t="s">
        <v>9091</v>
      </c>
      <c r="E8021" s="9" t="s">
        <v>9091</v>
      </c>
      <c r="F8021" s="5" t="s">
        <v>4</v>
      </c>
      <c r="G8021" s="5" t="s">
        <v>1133</v>
      </c>
      <c r="H8021" s="5" t="s">
        <v>1135</v>
      </c>
      <c r="I8021" s="4" t="s">
        <v>1136</v>
      </c>
      <c r="J8021" s="5" t="s">
        <v>4</v>
      </c>
      <c r="K8021" s="5" t="s">
        <v>4</v>
      </c>
      <c r="L8021" s="5" t="s">
        <v>4</v>
      </c>
      <c r="M8021" s="5" t="s">
        <v>5</v>
      </c>
      <c r="N8021" s="5" t="s">
        <v>9092</v>
      </c>
      <c r="O8021" s="18">
        <v>44467</v>
      </c>
      <c r="P8021" s="5" t="s">
        <v>7</v>
      </c>
      <c r="Q8021" s="19">
        <v>31798.94</v>
      </c>
      <c r="R8021" s="19">
        <v>0</v>
      </c>
      <c r="S8021" s="19">
        <v>31798.94</v>
      </c>
      <c r="T8021" s="19">
        <v>0</v>
      </c>
    </row>
    <row r="8022" spans="1:20" outlineLevel="4" x14ac:dyDescent="0.35">
      <c r="A8022" s="9" t="s">
        <v>1129</v>
      </c>
      <c r="B8022" s="9" t="s">
        <v>1130</v>
      </c>
      <c r="C8022" s="12" t="s">
        <v>9090</v>
      </c>
      <c r="D8022" s="5" t="s">
        <v>9091</v>
      </c>
      <c r="E8022" s="9" t="s">
        <v>9091</v>
      </c>
      <c r="F8022" s="5" t="s">
        <v>4</v>
      </c>
      <c r="G8022" s="5" t="s">
        <v>1133</v>
      </c>
      <c r="H8022" s="5" t="s">
        <v>1135</v>
      </c>
      <c r="I8022" s="4" t="s">
        <v>1136</v>
      </c>
      <c r="J8022" s="5" t="s">
        <v>4</v>
      </c>
      <c r="K8022" s="5" t="s">
        <v>4</v>
      </c>
      <c r="L8022" s="5" t="s">
        <v>4</v>
      </c>
      <c r="M8022" s="5" t="s">
        <v>5</v>
      </c>
      <c r="N8022" s="5" t="s">
        <v>9093</v>
      </c>
      <c r="O8022" s="18">
        <v>44558</v>
      </c>
      <c r="P8022" s="5" t="s">
        <v>7</v>
      </c>
      <c r="Q8022" s="19">
        <v>43558.55</v>
      </c>
      <c r="R8022" s="19">
        <v>0</v>
      </c>
      <c r="S8022" s="19">
        <v>43558.55</v>
      </c>
      <c r="T8022" s="19">
        <v>0</v>
      </c>
    </row>
    <row r="8023" spans="1:20" outlineLevel="3" x14ac:dyDescent="0.35">
      <c r="H8023" s="1" t="s">
        <v>11125</v>
      </c>
      <c r="O8023" s="18"/>
      <c r="Q8023" s="19">
        <f>SUBTOTAL(9,Q8021:Q8022)</f>
        <v>75357.490000000005</v>
      </c>
      <c r="R8023" s="19">
        <f>SUBTOTAL(9,R8021:R8022)</f>
        <v>0</v>
      </c>
      <c r="S8023" s="19">
        <f>SUBTOTAL(9,S8021:S8022)</f>
        <v>75357.490000000005</v>
      </c>
      <c r="T8023" s="19">
        <f>SUBTOTAL(9,T8021:T8022)</f>
        <v>0</v>
      </c>
    </row>
    <row r="8024" spans="1:20" outlineLevel="2" x14ac:dyDescent="0.35">
      <c r="C8024" s="11" t="s">
        <v>10817</v>
      </c>
      <c r="O8024" s="18"/>
      <c r="Q8024" s="19">
        <f>SUBTOTAL(9,Q8021:Q8022)</f>
        <v>75357.490000000005</v>
      </c>
      <c r="R8024" s="19">
        <f>SUBTOTAL(9,R8021:R8022)</f>
        <v>0</v>
      </c>
      <c r="S8024" s="19">
        <f>SUBTOTAL(9,S8021:S8022)</f>
        <v>75357.490000000005</v>
      </c>
      <c r="T8024" s="19">
        <f>SUBTOTAL(9,T8021:T8022)</f>
        <v>0</v>
      </c>
    </row>
    <row r="8025" spans="1:20" outlineLevel="4" x14ac:dyDescent="0.35">
      <c r="A8025" s="9" t="s">
        <v>1129</v>
      </c>
      <c r="B8025" s="9" t="s">
        <v>1130</v>
      </c>
      <c r="C8025" s="12" t="s">
        <v>9094</v>
      </c>
      <c r="D8025" s="5" t="s">
        <v>9095</v>
      </c>
      <c r="E8025" s="9" t="s">
        <v>9095</v>
      </c>
      <c r="F8025" s="5" t="s">
        <v>4</v>
      </c>
      <c r="G8025" s="5" t="s">
        <v>1133</v>
      </c>
      <c r="H8025" s="5" t="s">
        <v>1135</v>
      </c>
      <c r="I8025" s="4" t="s">
        <v>1136</v>
      </c>
      <c r="J8025" s="5" t="s">
        <v>4</v>
      </c>
      <c r="K8025" s="5" t="s">
        <v>4</v>
      </c>
      <c r="L8025" s="5" t="s">
        <v>4</v>
      </c>
      <c r="M8025" s="5" t="s">
        <v>5</v>
      </c>
      <c r="N8025" s="5" t="s">
        <v>9096</v>
      </c>
      <c r="O8025" s="18">
        <v>44467</v>
      </c>
      <c r="P8025" s="5" t="s">
        <v>7</v>
      </c>
      <c r="Q8025" s="19">
        <v>49384.37</v>
      </c>
      <c r="R8025" s="19">
        <v>0</v>
      </c>
      <c r="S8025" s="19">
        <v>49384.37</v>
      </c>
      <c r="T8025" s="19">
        <v>0</v>
      </c>
    </row>
    <row r="8026" spans="1:20" outlineLevel="4" x14ac:dyDescent="0.35">
      <c r="A8026" s="9" t="s">
        <v>1129</v>
      </c>
      <c r="B8026" s="9" t="s">
        <v>1130</v>
      </c>
      <c r="C8026" s="12" t="s">
        <v>9094</v>
      </c>
      <c r="D8026" s="5" t="s">
        <v>9095</v>
      </c>
      <c r="E8026" s="9" t="s">
        <v>9095</v>
      </c>
      <c r="F8026" s="5" t="s">
        <v>4</v>
      </c>
      <c r="G8026" s="5" t="s">
        <v>1133</v>
      </c>
      <c r="H8026" s="5" t="s">
        <v>1135</v>
      </c>
      <c r="I8026" s="4" t="s">
        <v>1136</v>
      </c>
      <c r="J8026" s="5" t="s">
        <v>4</v>
      </c>
      <c r="K8026" s="5" t="s">
        <v>4</v>
      </c>
      <c r="L8026" s="5" t="s">
        <v>4</v>
      </c>
      <c r="M8026" s="5" t="s">
        <v>5</v>
      </c>
      <c r="N8026" s="5" t="s">
        <v>9097</v>
      </c>
      <c r="O8026" s="18">
        <v>44558</v>
      </c>
      <c r="P8026" s="5" t="s">
        <v>7</v>
      </c>
      <c r="Q8026" s="19">
        <v>67200.44</v>
      </c>
      <c r="R8026" s="19">
        <v>0</v>
      </c>
      <c r="S8026" s="19">
        <v>67200.44</v>
      </c>
      <c r="T8026" s="19">
        <v>0</v>
      </c>
    </row>
    <row r="8027" spans="1:20" outlineLevel="3" x14ac:dyDescent="0.35">
      <c r="H8027" s="1" t="s">
        <v>11125</v>
      </c>
      <c r="O8027" s="18"/>
      <c r="Q8027" s="19">
        <f>SUBTOTAL(9,Q8025:Q8026)</f>
        <v>116584.81</v>
      </c>
      <c r="R8027" s="19">
        <f>SUBTOTAL(9,R8025:R8026)</f>
        <v>0</v>
      </c>
      <c r="S8027" s="19">
        <f>SUBTOTAL(9,S8025:S8026)</f>
        <v>116584.81</v>
      </c>
      <c r="T8027" s="19">
        <f>SUBTOTAL(9,T8025:T8026)</f>
        <v>0</v>
      </c>
    </row>
    <row r="8028" spans="1:20" ht="29" outlineLevel="4" x14ac:dyDescent="0.35">
      <c r="A8028" s="9" t="s">
        <v>97</v>
      </c>
      <c r="B8028" s="9" t="s">
        <v>98</v>
      </c>
      <c r="C8028" s="12" t="s">
        <v>9094</v>
      </c>
      <c r="D8028" s="5" t="s">
        <v>9098</v>
      </c>
      <c r="E8028" s="9" t="s">
        <v>9098</v>
      </c>
      <c r="F8028" s="5" t="s">
        <v>4</v>
      </c>
      <c r="G8028" s="5" t="s">
        <v>800</v>
      </c>
      <c r="H8028" s="5" t="s">
        <v>798</v>
      </c>
      <c r="I8028" s="4" t="s">
        <v>799</v>
      </c>
      <c r="J8028" s="5" t="s">
        <v>9099</v>
      </c>
      <c r="K8028" s="5" t="s">
        <v>4</v>
      </c>
      <c r="L8028" s="5" t="s">
        <v>4</v>
      </c>
      <c r="M8028" s="5" t="s">
        <v>5</v>
      </c>
      <c r="N8028" s="5" t="s">
        <v>9100</v>
      </c>
      <c r="O8028" s="18">
        <v>44392</v>
      </c>
      <c r="P8028" s="5" t="s">
        <v>9101</v>
      </c>
      <c r="Q8028" s="19">
        <v>23214.25</v>
      </c>
      <c r="R8028" s="19">
        <v>0</v>
      </c>
      <c r="S8028" s="19">
        <v>23214.25</v>
      </c>
      <c r="T8028" s="19">
        <v>0</v>
      </c>
    </row>
    <row r="8029" spans="1:20" ht="29" outlineLevel="4" x14ac:dyDescent="0.35">
      <c r="A8029" s="9" t="s">
        <v>97</v>
      </c>
      <c r="B8029" s="9" t="s">
        <v>98</v>
      </c>
      <c r="C8029" s="12" t="s">
        <v>9094</v>
      </c>
      <c r="D8029" s="5" t="s">
        <v>9098</v>
      </c>
      <c r="E8029" s="9" t="s">
        <v>9098</v>
      </c>
      <c r="F8029" s="5" t="s">
        <v>4</v>
      </c>
      <c r="G8029" s="5" t="s">
        <v>800</v>
      </c>
      <c r="H8029" s="5" t="s">
        <v>798</v>
      </c>
      <c r="I8029" s="4" t="s">
        <v>799</v>
      </c>
      <c r="J8029" s="5" t="s">
        <v>9099</v>
      </c>
      <c r="K8029" s="5" t="s">
        <v>4</v>
      </c>
      <c r="L8029" s="5" t="s">
        <v>4</v>
      </c>
      <c r="M8029" s="5" t="s">
        <v>5</v>
      </c>
      <c r="N8029" s="5" t="s">
        <v>9102</v>
      </c>
      <c r="O8029" s="18">
        <v>44481</v>
      </c>
      <c r="P8029" s="5" t="s">
        <v>9103</v>
      </c>
      <c r="Q8029" s="19">
        <v>23214.25</v>
      </c>
      <c r="R8029" s="19">
        <v>0</v>
      </c>
      <c r="S8029" s="19">
        <v>23214.25</v>
      </c>
      <c r="T8029" s="19">
        <v>0</v>
      </c>
    </row>
    <row r="8030" spans="1:20" ht="29" outlineLevel="4" x14ac:dyDescent="0.35">
      <c r="A8030" s="9" t="s">
        <v>97</v>
      </c>
      <c r="B8030" s="9" t="s">
        <v>98</v>
      </c>
      <c r="C8030" s="12" t="s">
        <v>9094</v>
      </c>
      <c r="D8030" s="5" t="s">
        <v>9098</v>
      </c>
      <c r="E8030" s="9" t="s">
        <v>9098</v>
      </c>
      <c r="F8030" s="5" t="s">
        <v>4</v>
      </c>
      <c r="G8030" s="5" t="s">
        <v>800</v>
      </c>
      <c r="H8030" s="5" t="s">
        <v>798</v>
      </c>
      <c r="I8030" s="4" t="s">
        <v>799</v>
      </c>
      <c r="J8030" s="5" t="s">
        <v>9099</v>
      </c>
      <c r="K8030" s="5" t="s">
        <v>4</v>
      </c>
      <c r="L8030" s="5" t="s">
        <v>4</v>
      </c>
      <c r="M8030" s="5" t="s">
        <v>5</v>
      </c>
      <c r="N8030" s="5" t="s">
        <v>9104</v>
      </c>
      <c r="O8030" s="18">
        <v>44567</v>
      </c>
      <c r="P8030" s="5" t="s">
        <v>9105</v>
      </c>
      <c r="Q8030" s="19">
        <v>23214.25</v>
      </c>
      <c r="R8030" s="19">
        <v>0</v>
      </c>
      <c r="S8030" s="19">
        <v>23214.25</v>
      </c>
      <c r="T8030" s="19">
        <v>0</v>
      </c>
    </row>
    <row r="8031" spans="1:20" ht="29" outlineLevel="4" x14ac:dyDescent="0.35">
      <c r="A8031" s="9" t="s">
        <v>97</v>
      </c>
      <c r="B8031" s="9" t="s">
        <v>98</v>
      </c>
      <c r="C8031" s="12" t="s">
        <v>9094</v>
      </c>
      <c r="D8031" s="5" t="s">
        <v>9098</v>
      </c>
      <c r="E8031" s="9" t="s">
        <v>9098</v>
      </c>
      <c r="F8031" s="5" t="s">
        <v>4</v>
      </c>
      <c r="G8031" s="5" t="s">
        <v>800</v>
      </c>
      <c r="H8031" s="5" t="s">
        <v>798</v>
      </c>
      <c r="I8031" s="4" t="s">
        <v>799</v>
      </c>
      <c r="J8031" s="5" t="s">
        <v>9099</v>
      </c>
      <c r="K8031" s="5" t="s">
        <v>4</v>
      </c>
      <c r="L8031" s="5" t="s">
        <v>4</v>
      </c>
      <c r="M8031" s="5" t="s">
        <v>5</v>
      </c>
      <c r="N8031" s="5" t="s">
        <v>9106</v>
      </c>
      <c r="O8031" s="18">
        <v>44665</v>
      </c>
      <c r="P8031" s="5" t="s">
        <v>9107</v>
      </c>
      <c r="Q8031" s="19">
        <v>23214.25</v>
      </c>
      <c r="R8031" s="19">
        <v>0</v>
      </c>
      <c r="S8031" s="19">
        <v>23214.25</v>
      </c>
      <c r="T8031" s="19">
        <v>0</v>
      </c>
    </row>
    <row r="8032" spans="1:20" outlineLevel="3" x14ac:dyDescent="0.35">
      <c r="H8032" s="1" t="s">
        <v>11064</v>
      </c>
      <c r="O8032" s="18"/>
      <c r="Q8032" s="19">
        <f>SUBTOTAL(9,Q8028:Q8031)</f>
        <v>92857</v>
      </c>
      <c r="R8032" s="19">
        <f>SUBTOTAL(9,R8028:R8031)</f>
        <v>0</v>
      </c>
      <c r="S8032" s="19">
        <f>SUBTOTAL(9,S8028:S8031)</f>
        <v>92857</v>
      </c>
      <c r="T8032" s="19">
        <f>SUBTOTAL(9,T8028:T8031)</f>
        <v>0</v>
      </c>
    </row>
    <row r="8033" spans="1:20" outlineLevel="2" x14ac:dyDescent="0.35">
      <c r="C8033" s="11" t="s">
        <v>10818</v>
      </c>
      <c r="O8033" s="18"/>
      <c r="Q8033" s="19">
        <f>SUBTOTAL(9,Q8025:Q8031)</f>
        <v>209441.81</v>
      </c>
      <c r="R8033" s="19">
        <f>SUBTOTAL(9,R8025:R8031)</f>
        <v>0</v>
      </c>
      <c r="S8033" s="19">
        <f>SUBTOTAL(9,S8025:S8031)</f>
        <v>209441.81</v>
      </c>
      <c r="T8033" s="19">
        <f>SUBTOTAL(9,T8025:T8031)</f>
        <v>0</v>
      </c>
    </row>
    <row r="8034" spans="1:20" outlineLevel="4" x14ac:dyDescent="0.35">
      <c r="A8034" s="9" t="s">
        <v>1129</v>
      </c>
      <c r="B8034" s="9" t="s">
        <v>1130</v>
      </c>
      <c r="C8034" s="12" t="s">
        <v>9108</v>
      </c>
      <c r="D8034" s="5" t="s">
        <v>9109</v>
      </c>
      <c r="E8034" s="9" t="s">
        <v>9109</v>
      </c>
      <c r="F8034" s="5" t="s">
        <v>4</v>
      </c>
      <c r="G8034" s="5" t="s">
        <v>1133</v>
      </c>
      <c r="H8034" s="5" t="s">
        <v>1135</v>
      </c>
      <c r="I8034" s="4" t="s">
        <v>1136</v>
      </c>
      <c r="J8034" s="5" t="s">
        <v>4</v>
      </c>
      <c r="K8034" s="5" t="s">
        <v>4</v>
      </c>
      <c r="L8034" s="5" t="s">
        <v>4</v>
      </c>
      <c r="M8034" s="5" t="s">
        <v>5</v>
      </c>
      <c r="N8034" s="5" t="s">
        <v>9110</v>
      </c>
      <c r="O8034" s="18">
        <v>44467</v>
      </c>
      <c r="P8034" s="5" t="s">
        <v>7</v>
      </c>
      <c r="Q8034" s="19">
        <v>2554.73</v>
      </c>
      <c r="R8034" s="19">
        <v>0</v>
      </c>
      <c r="S8034" s="19">
        <v>2554.73</v>
      </c>
      <c r="T8034" s="19">
        <v>0</v>
      </c>
    </row>
    <row r="8035" spans="1:20" outlineLevel="4" x14ac:dyDescent="0.35">
      <c r="A8035" s="9" t="s">
        <v>1129</v>
      </c>
      <c r="B8035" s="9" t="s">
        <v>1130</v>
      </c>
      <c r="C8035" s="12" t="s">
        <v>9108</v>
      </c>
      <c r="D8035" s="5" t="s">
        <v>9109</v>
      </c>
      <c r="E8035" s="9" t="s">
        <v>9109</v>
      </c>
      <c r="F8035" s="5" t="s">
        <v>4</v>
      </c>
      <c r="G8035" s="5" t="s">
        <v>1133</v>
      </c>
      <c r="H8035" s="5" t="s">
        <v>1135</v>
      </c>
      <c r="I8035" s="4" t="s">
        <v>1136</v>
      </c>
      <c r="J8035" s="5" t="s">
        <v>4</v>
      </c>
      <c r="K8035" s="5" t="s">
        <v>4</v>
      </c>
      <c r="L8035" s="5" t="s">
        <v>4</v>
      </c>
      <c r="M8035" s="5" t="s">
        <v>5</v>
      </c>
      <c r="N8035" s="5" t="s">
        <v>9111</v>
      </c>
      <c r="O8035" s="18">
        <v>44558</v>
      </c>
      <c r="P8035" s="5" t="s">
        <v>7</v>
      </c>
      <c r="Q8035" s="19">
        <v>3281.08</v>
      </c>
      <c r="R8035" s="19">
        <v>0</v>
      </c>
      <c r="S8035" s="19">
        <v>3281.08</v>
      </c>
      <c r="T8035" s="19">
        <v>0</v>
      </c>
    </row>
    <row r="8036" spans="1:20" outlineLevel="3" x14ac:dyDescent="0.35">
      <c r="H8036" s="1" t="s">
        <v>11125</v>
      </c>
      <c r="O8036" s="18"/>
      <c r="Q8036" s="19">
        <f>SUBTOTAL(9,Q8034:Q8035)</f>
        <v>5835.8099999999995</v>
      </c>
      <c r="R8036" s="19">
        <f>SUBTOTAL(9,R8034:R8035)</f>
        <v>0</v>
      </c>
      <c r="S8036" s="19">
        <f>SUBTOTAL(9,S8034:S8035)</f>
        <v>5835.8099999999995</v>
      </c>
      <c r="T8036" s="19">
        <f>SUBTOTAL(9,T8034:T8035)</f>
        <v>0</v>
      </c>
    </row>
    <row r="8037" spans="1:20" outlineLevel="2" x14ac:dyDescent="0.35">
      <c r="C8037" s="11" t="s">
        <v>10819</v>
      </c>
      <c r="O8037" s="18"/>
      <c r="Q8037" s="19">
        <f>SUBTOTAL(9,Q8034:Q8035)</f>
        <v>5835.8099999999995</v>
      </c>
      <c r="R8037" s="19">
        <f>SUBTOTAL(9,R8034:R8035)</f>
        <v>0</v>
      </c>
      <c r="S8037" s="19">
        <f>SUBTOTAL(9,S8034:S8035)</f>
        <v>5835.8099999999995</v>
      </c>
      <c r="T8037" s="19">
        <f>SUBTOTAL(9,T8034:T8035)</f>
        <v>0</v>
      </c>
    </row>
    <row r="8038" spans="1:20" outlineLevel="4" x14ac:dyDescent="0.35">
      <c r="A8038" s="9" t="s">
        <v>1129</v>
      </c>
      <c r="B8038" s="9" t="s">
        <v>1130</v>
      </c>
      <c r="C8038" s="12" t="s">
        <v>9112</v>
      </c>
      <c r="D8038" s="5" t="s">
        <v>9113</v>
      </c>
      <c r="E8038" s="9" t="s">
        <v>9113</v>
      </c>
      <c r="F8038" s="5" t="s">
        <v>4</v>
      </c>
      <c r="G8038" s="5" t="s">
        <v>1133</v>
      </c>
      <c r="H8038" s="5" t="s">
        <v>1135</v>
      </c>
      <c r="I8038" s="4" t="s">
        <v>1136</v>
      </c>
      <c r="J8038" s="5" t="s">
        <v>4</v>
      </c>
      <c r="K8038" s="5" t="s">
        <v>4</v>
      </c>
      <c r="L8038" s="5" t="s">
        <v>4</v>
      </c>
      <c r="M8038" s="5" t="s">
        <v>5</v>
      </c>
      <c r="N8038" s="5" t="s">
        <v>9114</v>
      </c>
      <c r="O8038" s="18">
        <v>44467</v>
      </c>
      <c r="P8038" s="5" t="s">
        <v>7</v>
      </c>
      <c r="Q8038" s="19">
        <v>142524.41</v>
      </c>
      <c r="R8038" s="19">
        <v>0</v>
      </c>
      <c r="S8038" s="19">
        <v>142524.41</v>
      </c>
      <c r="T8038" s="19">
        <v>0</v>
      </c>
    </row>
    <row r="8039" spans="1:20" outlineLevel="4" x14ac:dyDescent="0.35">
      <c r="A8039" s="9" t="s">
        <v>1129</v>
      </c>
      <c r="B8039" s="9" t="s">
        <v>1130</v>
      </c>
      <c r="C8039" s="12" t="s">
        <v>9112</v>
      </c>
      <c r="D8039" s="5" t="s">
        <v>9113</v>
      </c>
      <c r="E8039" s="9" t="s">
        <v>9113</v>
      </c>
      <c r="F8039" s="5" t="s">
        <v>4</v>
      </c>
      <c r="G8039" s="5" t="s">
        <v>1133</v>
      </c>
      <c r="H8039" s="5" t="s">
        <v>1135</v>
      </c>
      <c r="I8039" s="4" t="s">
        <v>1136</v>
      </c>
      <c r="J8039" s="5" t="s">
        <v>4</v>
      </c>
      <c r="K8039" s="5" t="s">
        <v>4</v>
      </c>
      <c r="L8039" s="5" t="s">
        <v>4</v>
      </c>
      <c r="M8039" s="5" t="s">
        <v>5</v>
      </c>
      <c r="N8039" s="5" t="s">
        <v>9115</v>
      </c>
      <c r="O8039" s="18">
        <v>44558</v>
      </c>
      <c r="P8039" s="5" t="s">
        <v>7</v>
      </c>
      <c r="Q8039" s="19">
        <v>193623.52</v>
      </c>
      <c r="R8039" s="19">
        <v>0</v>
      </c>
      <c r="S8039" s="19">
        <v>193623.52</v>
      </c>
      <c r="T8039" s="19">
        <v>0</v>
      </c>
    </row>
    <row r="8040" spans="1:20" outlineLevel="3" x14ac:dyDescent="0.35">
      <c r="H8040" s="1" t="s">
        <v>11125</v>
      </c>
      <c r="O8040" s="18"/>
      <c r="Q8040" s="19">
        <f>SUBTOTAL(9,Q8038:Q8039)</f>
        <v>336147.93</v>
      </c>
      <c r="R8040" s="19">
        <f>SUBTOTAL(9,R8038:R8039)</f>
        <v>0</v>
      </c>
      <c r="S8040" s="19">
        <f>SUBTOTAL(9,S8038:S8039)</f>
        <v>336147.93</v>
      </c>
      <c r="T8040" s="19">
        <f>SUBTOTAL(9,T8038:T8039)</f>
        <v>0</v>
      </c>
    </row>
    <row r="8041" spans="1:20" ht="29" outlineLevel="4" x14ac:dyDescent="0.35">
      <c r="A8041" s="9" t="s">
        <v>526</v>
      </c>
      <c r="B8041" s="9" t="s">
        <v>527</v>
      </c>
      <c r="C8041" s="12" t="s">
        <v>9112</v>
      </c>
      <c r="D8041" s="5" t="s">
        <v>9113</v>
      </c>
      <c r="E8041" s="9" t="s">
        <v>9116</v>
      </c>
      <c r="F8041" s="5" t="s">
        <v>529</v>
      </c>
      <c r="G8041" s="5" t="s">
        <v>4</v>
      </c>
      <c r="H8041" s="5" t="s">
        <v>9119</v>
      </c>
      <c r="I8041" s="4" t="s">
        <v>9120</v>
      </c>
      <c r="J8041" s="5" t="s">
        <v>4</v>
      </c>
      <c r="K8041" s="5" t="s">
        <v>4</v>
      </c>
      <c r="L8041" s="5" t="s">
        <v>4</v>
      </c>
      <c r="M8041" s="5" t="s">
        <v>5</v>
      </c>
      <c r="N8041" s="5" t="s">
        <v>9117</v>
      </c>
      <c r="O8041" s="18">
        <v>44501</v>
      </c>
      <c r="P8041" s="5" t="s">
        <v>9118</v>
      </c>
      <c r="Q8041" s="19">
        <f>158.41+0.3</f>
        <v>158.71</v>
      </c>
      <c r="R8041" s="19">
        <f>158.41+0.3</f>
        <v>158.71</v>
      </c>
      <c r="S8041" s="19">
        <v>0</v>
      </c>
      <c r="T8041" s="19">
        <v>0</v>
      </c>
    </row>
    <row r="8042" spans="1:20" outlineLevel="3" x14ac:dyDescent="0.35">
      <c r="H8042" s="1" t="s">
        <v>12169</v>
      </c>
      <c r="O8042" s="18"/>
      <c r="Q8042" s="19">
        <f>SUBTOTAL(9,Q8041:Q8041)</f>
        <v>158.71</v>
      </c>
      <c r="R8042" s="19">
        <f>SUBTOTAL(9,R8041:R8041)</f>
        <v>158.71</v>
      </c>
      <c r="S8042" s="19">
        <f>SUBTOTAL(9,S8041:S8041)</f>
        <v>0</v>
      </c>
      <c r="T8042" s="19">
        <f>SUBTOTAL(9,T8041:T8041)</f>
        <v>0</v>
      </c>
    </row>
    <row r="8043" spans="1:20" ht="29" outlineLevel="4" x14ac:dyDescent="0.35">
      <c r="A8043" s="9" t="s">
        <v>526</v>
      </c>
      <c r="B8043" s="9" t="s">
        <v>527</v>
      </c>
      <c r="C8043" s="12" t="s">
        <v>9112</v>
      </c>
      <c r="D8043" s="5" t="s">
        <v>9113</v>
      </c>
      <c r="E8043" s="9" t="s">
        <v>9116</v>
      </c>
      <c r="F8043" s="5" t="s">
        <v>529</v>
      </c>
      <c r="G8043" s="5" t="s">
        <v>4</v>
      </c>
      <c r="H8043" s="5" t="s">
        <v>9123</v>
      </c>
      <c r="I8043" s="4" t="s">
        <v>9124</v>
      </c>
      <c r="J8043" s="5" t="s">
        <v>4</v>
      </c>
      <c r="K8043" s="5" t="s">
        <v>4</v>
      </c>
      <c r="L8043" s="5" t="s">
        <v>4</v>
      </c>
      <c r="M8043" s="5" t="s">
        <v>5</v>
      </c>
      <c r="N8043" s="5" t="s">
        <v>9121</v>
      </c>
      <c r="O8043" s="18">
        <v>44599</v>
      </c>
      <c r="P8043" s="5" t="s">
        <v>9122</v>
      </c>
      <c r="Q8043" s="19">
        <v>116.13</v>
      </c>
      <c r="R8043" s="19">
        <v>116.13</v>
      </c>
      <c r="S8043" s="19">
        <v>0</v>
      </c>
      <c r="T8043" s="19">
        <v>0</v>
      </c>
    </row>
    <row r="8044" spans="1:20" outlineLevel="3" x14ac:dyDescent="0.35">
      <c r="H8044" s="1" t="s">
        <v>12170</v>
      </c>
      <c r="O8044" s="18"/>
      <c r="Q8044" s="19">
        <f>SUBTOTAL(9,Q8043:Q8043)</f>
        <v>116.13</v>
      </c>
      <c r="R8044" s="19">
        <f>SUBTOTAL(9,R8043:R8043)</f>
        <v>116.13</v>
      </c>
      <c r="S8044" s="19">
        <f>SUBTOTAL(9,S8043:S8043)</f>
        <v>0</v>
      </c>
      <c r="T8044" s="19">
        <f>SUBTOTAL(9,T8043:T8043)</f>
        <v>0</v>
      </c>
    </row>
    <row r="8045" spans="1:20" outlineLevel="2" x14ac:dyDescent="0.35">
      <c r="C8045" s="11" t="s">
        <v>10820</v>
      </c>
      <c r="O8045" s="18"/>
      <c r="Q8045" s="19">
        <f>SUBTOTAL(9,Q8038:Q8043)</f>
        <v>336422.77</v>
      </c>
      <c r="R8045" s="19">
        <f>SUBTOTAL(9,R8038:R8043)</f>
        <v>274.84000000000003</v>
      </c>
      <c r="S8045" s="19">
        <f>SUBTOTAL(9,S8038:S8043)</f>
        <v>336147.93</v>
      </c>
      <c r="T8045" s="19">
        <f>SUBTOTAL(9,T8038:T8043)</f>
        <v>0</v>
      </c>
    </row>
    <row r="8046" spans="1:20" outlineLevel="4" x14ac:dyDescent="0.35">
      <c r="A8046" s="9" t="s">
        <v>1129</v>
      </c>
      <c r="B8046" s="9" t="s">
        <v>1130</v>
      </c>
      <c r="C8046" s="12" t="s">
        <v>9125</v>
      </c>
      <c r="D8046" s="5" t="s">
        <v>9126</v>
      </c>
      <c r="E8046" s="9" t="s">
        <v>9126</v>
      </c>
      <c r="F8046" s="5" t="s">
        <v>4</v>
      </c>
      <c r="G8046" s="5" t="s">
        <v>1133</v>
      </c>
      <c r="H8046" s="5" t="s">
        <v>1135</v>
      </c>
      <c r="I8046" s="4" t="s">
        <v>1136</v>
      </c>
      <c r="J8046" s="5" t="s">
        <v>4</v>
      </c>
      <c r="K8046" s="5" t="s">
        <v>4</v>
      </c>
      <c r="L8046" s="5" t="s">
        <v>4</v>
      </c>
      <c r="M8046" s="5" t="s">
        <v>5</v>
      </c>
      <c r="N8046" s="5" t="s">
        <v>9127</v>
      </c>
      <c r="O8046" s="18">
        <v>44467</v>
      </c>
      <c r="P8046" s="5" t="s">
        <v>7</v>
      </c>
      <c r="Q8046" s="19">
        <v>29128.240000000002</v>
      </c>
      <c r="R8046" s="19">
        <v>0</v>
      </c>
      <c r="S8046" s="19">
        <v>29128.240000000002</v>
      </c>
      <c r="T8046" s="19">
        <v>0</v>
      </c>
    </row>
    <row r="8047" spans="1:20" outlineLevel="4" x14ac:dyDescent="0.35">
      <c r="A8047" s="9" t="s">
        <v>1129</v>
      </c>
      <c r="B8047" s="9" t="s">
        <v>1130</v>
      </c>
      <c r="C8047" s="12" t="s">
        <v>9125</v>
      </c>
      <c r="D8047" s="5" t="s">
        <v>9126</v>
      </c>
      <c r="E8047" s="9" t="s">
        <v>9126</v>
      </c>
      <c r="F8047" s="5" t="s">
        <v>4</v>
      </c>
      <c r="G8047" s="5" t="s">
        <v>1133</v>
      </c>
      <c r="H8047" s="5" t="s">
        <v>1135</v>
      </c>
      <c r="I8047" s="4" t="s">
        <v>1136</v>
      </c>
      <c r="J8047" s="5" t="s">
        <v>4</v>
      </c>
      <c r="K8047" s="5" t="s">
        <v>4</v>
      </c>
      <c r="L8047" s="5" t="s">
        <v>4</v>
      </c>
      <c r="M8047" s="5" t="s">
        <v>5</v>
      </c>
      <c r="N8047" s="5" t="s">
        <v>9128</v>
      </c>
      <c r="O8047" s="18">
        <v>44558</v>
      </c>
      <c r="P8047" s="5" t="s">
        <v>7</v>
      </c>
      <c r="Q8047" s="19">
        <v>39816.11</v>
      </c>
      <c r="R8047" s="19">
        <v>0</v>
      </c>
      <c r="S8047" s="19">
        <v>39816.11</v>
      </c>
      <c r="T8047" s="19">
        <v>0</v>
      </c>
    </row>
    <row r="8048" spans="1:20" outlineLevel="3" x14ac:dyDescent="0.35">
      <c r="H8048" s="1" t="s">
        <v>11125</v>
      </c>
      <c r="O8048" s="18"/>
      <c r="Q8048" s="19">
        <f>SUBTOTAL(9,Q8046:Q8047)</f>
        <v>68944.350000000006</v>
      </c>
      <c r="R8048" s="19">
        <f>SUBTOTAL(9,R8046:R8047)</f>
        <v>0</v>
      </c>
      <c r="S8048" s="19">
        <f>SUBTOTAL(9,S8046:S8047)</f>
        <v>68944.350000000006</v>
      </c>
      <c r="T8048" s="19">
        <f>SUBTOTAL(9,T8046:T8047)</f>
        <v>0</v>
      </c>
    </row>
    <row r="8049" spans="1:20" outlineLevel="2" x14ac:dyDescent="0.35">
      <c r="C8049" s="11" t="s">
        <v>10821</v>
      </c>
      <c r="O8049" s="18"/>
      <c r="Q8049" s="19">
        <f>SUBTOTAL(9,Q8046:Q8047)</f>
        <v>68944.350000000006</v>
      </c>
      <c r="R8049" s="19">
        <f>SUBTOTAL(9,R8046:R8047)</f>
        <v>0</v>
      </c>
      <c r="S8049" s="19">
        <f>SUBTOTAL(9,S8046:S8047)</f>
        <v>68944.350000000006</v>
      </c>
      <c r="T8049" s="19">
        <f>SUBTOTAL(9,T8046:T8047)</f>
        <v>0</v>
      </c>
    </row>
    <row r="8050" spans="1:20" outlineLevel="4" x14ac:dyDescent="0.35">
      <c r="A8050" s="9" t="s">
        <v>1129</v>
      </c>
      <c r="B8050" s="9" t="s">
        <v>1130</v>
      </c>
      <c r="C8050" s="12" t="s">
        <v>9129</v>
      </c>
      <c r="D8050" s="5" t="s">
        <v>9130</v>
      </c>
      <c r="E8050" s="9" t="s">
        <v>9130</v>
      </c>
      <c r="F8050" s="5" t="s">
        <v>4</v>
      </c>
      <c r="G8050" s="5" t="s">
        <v>1133</v>
      </c>
      <c r="H8050" s="5" t="s">
        <v>1135</v>
      </c>
      <c r="I8050" s="4" t="s">
        <v>1136</v>
      </c>
      <c r="J8050" s="5" t="s">
        <v>4</v>
      </c>
      <c r="K8050" s="5" t="s">
        <v>4</v>
      </c>
      <c r="L8050" s="5" t="s">
        <v>4</v>
      </c>
      <c r="M8050" s="5" t="s">
        <v>5</v>
      </c>
      <c r="N8050" s="5" t="s">
        <v>9131</v>
      </c>
      <c r="O8050" s="18">
        <v>44467</v>
      </c>
      <c r="P8050" s="5" t="s">
        <v>7</v>
      </c>
      <c r="Q8050" s="19">
        <v>9664.17</v>
      </c>
      <c r="R8050" s="19">
        <v>0</v>
      </c>
      <c r="S8050" s="19">
        <v>9664.17</v>
      </c>
      <c r="T8050" s="19">
        <v>0</v>
      </c>
    </row>
    <row r="8051" spans="1:20" outlineLevel="4" x14ac:dyDescent="0.35">
      <c r="A8051" s="9" t="s">
        <v>1129</v>
      </c>
      <c r="B8051" s="9" t="s">
        <v>1130</v>
      </c>
      <c r="C8051" s="12" t="s">
        <v>9129</v>
      </c>
      <c r="D8051" s="5" t="s">
        <v>9130</v>
      </c>
      <c r="E8051" s="9" t="s">
        <v>9130</v>
      </c>
      <c r="F8051" s="5" t="s">
        <v>4</v>
      </c>
      <c r="G8051" s="5" t="s">
        <v>1133</v>
      </c>
      <c r="H8051" s="5" t="s">
        <v>1135</v>
      </c>
      <c r="I8051" s="4" t="s">
        <v>1136</v>
      </c>
      <c r="J8051" s="5" t="s">
        <v>4</v>
      </c>
      <c r="K8051" s="5" t="s">
        <v>4</v>
      </c>
      <c r="L8051" s="5" t="s">
        <v>4</v>
      </c>
      <c r="M8051" s="5" t="s">
        <v>5</v>
      </c>
      <c r="N8051" s="5" t="s">
        <v>9132</v>
      </c>
      <c r="O8051" s="18">
        <v>44558</v>
      </c>
      <c r="P8051" s="5" t="s">
        <v>7</v>
      </c>
      <c r="Q8051" s="19">
        <v>12967.23</v>
      </c>
      <c r="R8051" s="19">
        <v>0</v>
      </c>
      <c r="S8051" s="19">
        <v>12967.23</v>
      </c>
      <c r="T8051" s="19">
        <v>0</v>
      </c>
    </row>
    <row r="8052" spans="1:20" outlineLevel="3" x14ac:dyDescent="0.35">
      <c r="H8052" s="1" t="s">
        <v>11125</v>
      </c>
      <c r="O8052" s="18"/>
      <c r="Q8052" s="19">
        <f>SUBTOTAL(9,Q8050:Q8051)</f>
        <v>22631.4</v>
      </c>
      <c r="R8052" s="19">
        <f>SUBTOTAL(9,R8050:R8051)</f>
        <v>0</v>
      </c>
      <c r="S8052" s="19">
        <f>SUBTOTAL(9,S8050:S8051)</f>
        <v>22631.4</v>
      </c>
      <c r="T8052" s="19">
        <f>SUBTOTAL(9,T8050:T8051)</f>
        <v>0</v>
      </c>
    </row>
    <row r="8053" spans="1:20" outlineLevel="2" x14ac:dyDescent="0.35">
      <c r="C8053" s="11" t="s">
        <v>10822</v>
      </c>
      <c r="O8053" s="18"/>
      <c r="Q8053" s="19">
        <f>SUBTOTAL(9,Q8050:Q8051)</f>
        <v>22631.4</v>
      </c>
      <c r="R8053" s="19">
        <f>SUBTOTAL(9,R8050:R8051)</f>
        <v>0</v>
      </c>
      <c r="S8053" s="19">
        <f>SUBTOTAL(9,S8050:S8051)</f>
        <v>22631.4</v>
      </c>
      <c r="T8053" s="19">
        <f>SUBTOTAL(9,T8050:T8051)</f>
        <v>0</v>
      </c>
    </row>
    <row r="8054" spans="1:20" outlineLevel="4" x14ac:dyDescent="0.35">
      <c r="A8054" s="9" t="s">
        <v>1129</v>
      </c>
      <c r="B8054" s="9" t="s">
        <v>1130</v>
      </c>
      <c r="C8054" s="12" t="s">
        <v>9133</v>
      </c>
      <c r="D8054" s="5" t="s">
        <v>9134</v>
      </c>
      <c r="E8054" s="9" t="s">
        <v>9134</v>
      </c>
      <c r="F8054" s="5" t="s">
        <v>4</v>
      </c>
      <c r="G8054" s="5" t="s">
        <v>1133</v>
      </c>
      <c r="H8054" s="5" t="s">
        <v>1135</v>
      </c>
      <c r="I8054" s="4" t="s">
        <v>1136</v>
      </c>
      <c r="J8054" s="5" t="s">
        <v>4</v>
      </c>
      <c r="K8054" s="5" t="s">
        <v>4</v>
      </c>
      <c r="L8054" s="5" t="s">
        <v>4</v>
      </c>
      <c r="M8054" s="5" t="s">
        <v>5</v>
      </c>
      <c r="N8054" s="5" t="s">
        <v>9135</v>
      </c>
      <c r="O8054" s="18">
        <v>44467</v>
      </c>
      <c r="P8054" s="5" t="s">
        <v>7</v>
      </c>
      <c r="Q8054" s="19">
        <v>6813.07</v>
      </c>
      <c r="R8054" s="19">
        <v>0</v>
      </c>
      <c r="S8054" s="19">
        <v>6813.07</v>
      </c>
      <c r="T8054" s="19">
        <v>0</v>
      </c>
    </row>
    <row r="8055" spans="1:20" outlineLevel="4" x14ac:dyDescent="0.35">
      <c r="A8055" s="9" t="s">
        <v>1129</v>
      </c>
      <c r="B8055" s="9" t="s">
        <v>1130</v>
      </c>
      <c r="C8055" s="12" t="s">
        <v>9133</v>
      </c>
      <c r="D8055" s="5" t="s">
        <v>9134</v>
      </c>
      <c r="E8055" s="9" t="s">
        <v>9134</v>
      </c>
      <c r="F8055" s="5" t="s">
        <v>4</v>
      </c>
      <c r="G8055" s="5" t="s">
        <v>1133</v>
      </c>
      <c r="H8055" s="5" t="s">
        <v>1135</v>
      </c>
      <c r="I8055" s="4" t="s">
        <v>1136</v>
      </c>
      <c r="J8055" s="5" t="s">
        <v>4</v>
      </c>
      <c r="K8055" s="5" t="s">
        <v>4</v>
      </c>
      <c r="L8055" s="5" t="s">
        <v>4</v>
      </c>
      <c r="M8055" s="5" t="s">
        <v>5</v>
      </c>
      <c r="N8055" s="5" t="s">
        <v>9136</v>
      </c>
      <c r="O8055" s="18">
        <v>44558</v>
      </c>
      <c r="P8055" s="5" t="s">
        <v>7</v>
      </c>
      <c r="Q8055" s="19">
        <v>9132.2800000000007</v>
      </c>
      <c r="R8055" s="19">
        <v>0</v>
      </c>
      <c r="S8055" s="19">
        <v>9132.2800000000007</v>
      </c>
      <c r="T8055" s="19">
        <v>0</v>
      </c>
    </row>
    <row r="8056" spans="1:20" outlineLevel="3" x14ac:dyDescent="0.35">
      <c r="H8056" s="1" t="s">
        <v>11125</v>
      </c>
      <c r="O8056" s="18"/>
      <c r="Q8056" s="19">
        <f>SUBTOTAL(9,Q8054:Q8055)</f>
        <v>15945.35</v>
      </c>
      <c r="R8056" s="19">
        <f>SUBTOTAL(9,R8054:R8055)</f>
        <v>0</v>
      </c>
      <c r="S8056" s="19">
        <f>SUBTOTAL(9,S8054:S8055)</f>
        <v>15945.35</v>
      </c>
      <c r="T8056" s="19">
        <f>SUBTOTAL(9,T8054:T8055)</f>
        <v>0</v>
      </c>
    </row>
    <row r="8057" spans="1:20" outlineLevel="2" x14ac:dyDescent="0.35">
      <c r="C8057" s="11" t="s">
        <v>10823</v>
      </c>
      <c r="O8057" s="18"/>
      <c r="Q8057" s="19">
        <f>SUBTOTAL(9,Q8054:Q8055)</f>
        <v>15945.35</v>
      </c>
      <c r="R8057" s="19">
        <f>SUBTOTAL(9,R8054:R8055)</f>
        <v>0</v>
      </c>
      <c r="S8057" s="19">
        <f>SUBTOTAL(9,S8054:S8055)</f>
        <v>15945.35</v>
      </c>
      <c r="T8057" s="19">
        <f>SUBTOTAL(9,T8054:T8055)</f>
        <v>0</v>
      </c>
    </row>
    <row r="8058" spans="1:20" outlineLevel="4" x14ac:dyDescent="0.35">
      <c r="A8058" s="9" t="s">
        <v>1129</v>
      </c>
      <c r="B8058" s="9" t="s">
        <v>1130</v>
      </c>
      <c r="C8058" s="12" t="s">
        <v>9137</v>
      </c>
      <c r="D8058" s="5" t="s">
        <v>9138</v>
      </c>
      <c r="E8058" s="9" t="s">
        <v>9138</v>
      </c>
      <c r="F8058" s="5" t="s">
        <v>4</v>
      </c>
      <c r="G8058" s="5" t="s">
        <v>1133</v>
      </c>
      <c r="H8058" s="5" t="s">
        <v>1135</v>
      </c>
      <c r="I8058" s="4" t="s">
        <v>1136</v>
      </c>
      <c r="J8058" s="5" t="s">
        <v>4</v>
      </c>
      <c r="K8058" s="5" t="s">
        <v>4</v>
      </c>
      <c r="L8058" s="5" t="s">
        <v>4</v>
      </c>
      <c r="M8058" s="5" t="s">
        <v>5</v>
      </c>
      <c r="N8058" s="5" t="s">
        <v>9139</v>
      </c>
      <c r="O8058" s="18">
        <v>44467</v>
      </c>
      <c r="P8058" s="5" t="s">
        <v>7</v>
      </c>
      <c r="Q8058" s="19">
        <v>8169.52</v>
      </c>
      <c r="R8058" s="19">
        <v>0</v>
      </c>
      <c r="S8058" s="19">
        <v>8169.52</v>
      </c>
      <c r="T8058" s="19">
        <v>0</v>
      </c>
    </row>
    <row r="8059" spans="1:20" outlineLevel="4" x14ac:dyDescent="0.35">
      <c r="A8059" s="9" t="s">
        <v>1129</v>
      </c>
      <c r="B8059" s="9" t="s">
        <v>1130</v>
      </c>
      <c r="C8059" s="12" t="s">
        <v>9137</v>
      </c>
      <c r="D8059" s="5" t="s">
        <v>9138</v>
      </c>
      <c r="E8059" s="9" t="s">
        <v>9138</v>
      </c>
      <c r="F8059" s="5" t="s">
        <v>4</v>
      </c>
      <c r="G8059" s="5" t="s">
        <v>1133</v>
      </c>
      <c r="H8059" s="5" t="s">
        <v>1135</v>
      </c>
      <c r="I8059" s="4" t="s">
        <v>1136</v>
      </c>
      <c r="J8059" s="5" t="s">
        <v>4</v>
      </c>
      <c r="K8059" s="5" t="s">
        <v>4</v>
      </c>
      <c r="L8059" s="5" t="s">
        <v>4</v>
      </c>
      <c r="M8059" s="5" t="s">
        <v>5</v>
      </c>
      <c r="N8059" s="5" t="s">
        <v>9140</v>
      </c>
      <c r="O8059" s="18">
        <v>44558</v>
      </c>
      <c r="P8059" s="5" t="s">
        <v>7</v>
      </c>
      <c r="Q8059" s="19">
        <v>10820.32</v>
      </c>
      <c r="R8059" s="19">
        <v>0</v>
      </c>
      <c r="S8059" s="19">
        <v>10820.32</v>
      </c>
      <c r="T8059" s="19">
        <v>0</v>
      </c>
    </row>
    <row r="8060" spans="1:20" outlineLevel="3" x14ac:dyDescent="0.35">
      <c r="H8060" s="1" t="s">
        <v>11125</v>
      </c>
      <c r="O8060" s="18"/>
      <c r="Q8060" s="19">
        <f>SUBTOTAL(9,Q8058:Q8059)</f>
        <v>18989.84</v>
      </c>
      <c r="R8060" s="19">
        <f>SUBTOTAL(9,R8058:R8059)</f>
        <v>0</v>
      </c>
      <c r="S8060" s="19">
        <f>SUBTOTAL(9,S8058:S8059)</f>
        <v>18989.84</v>
      </c>
      <c r="T8060" s="19">
        <f>SUBTOTAL(9,T8058:T8059)</f>
        <v>0</v>
      </c>
    </row>
    <row r="8061" spans="1:20" outlineLevel="2" x14ac:dyDescent="0.35">
      <c r="C8061" s="11" t="s">
        <v>10824</v>
      </c>
      <c r="O8061" s="18"/>
      <c r="Q8061" s="19">
        <f>SUBTOTAL(9,Q8058:Q8059)</f>
        <v>18989.84</v>
      </c>
      <c r="R8061" s="19">
        <f>SUBTOTAL(9,R8058:R8059)</f>
        <v>0</v>
      </c>
      <c r="S8061" s="19">
        <f>SUBTOTAL(9,S8058:S8059)</f>
        <v>18989.84</v>
      </c>
      <c r="T8061" s="19">
        <f>SUBTOTAL(9,T8058:T8059)</f>
        <v>0</v>
      </c>
    </row>
    <row r="8062" spans="1:20" outlineLevel="4" x14ac:dyDescent="0.35">
      <c r="A8062" s="9" t="s">
        <v>1129</v>
      </c>
      <c r="B8062" s="9" t="s">
        <v>1130</v>
      </c>
      <c r="C8062" s="12" t="s">
        <v>9141</v>
      </c>
      <c r="D8062" s="5" t="s">
        <v>9142</v>
      </c>
      <c r="E8062" s="9" t="s">
        <v>9142</v>
      </c>
      <c r="F8062" s="5" t="s">
        <v>4</v>
      </c>
      <c r="G8062" s="5" t="s">
        <v>1133</v>
      </c>
      <c r="H8062" s="5" t="s">
        <v>1135</v>
      </c>
      <c r="I8062" s="4" t="s">
        <v>1136</v>
      </c>
      <c r="J8062" s="5" t="s">
        <v>4</v>
      </c>
      <c r="K8062" s="5" t="s">
        <v>4</v>
      </c>
      <c r="L8062" s="5" t="s">
        <v>4</v>
      </c>
      <c r="M8062" s="5" t="s">
        <v>5</v>
      </c>
      <c r="N8062" s="5" t="s">
        <v>9143</v>
      </c>
      <c r="O8062" s="18">
        <v>44467</v>
      </c>
      <c r="P8062" s="5" t="s">
        <v>7</v>
      </c>
      <c r="Q8062" s="19">
        <v>48262.82</v>
      </c>
      <c r="R8062" s="19">
        <v>0</v>
      </c>
      <c r="S8062" s="19">
        <v>48262.82</v>
      </c>
      <c r="T8062" s="19">
        <v>0</v>
      </c>
    </row>
    <row r="8063" spans="1:20" outlineLevel="4" x14ac:dyDescent="0.35">
      <c r="A8063" s="9" t="s">
        <v>1129</v>
      </c>
      <c r="B8063" s="9" t="s">
        <v>1130</v>
      </c>
      <c r="C8063" s="12" t="s">
        <v>9141</v>
      </c>
      <c r="D8063" s="5" t="s">
        <v>9142</v>
      </c>
      <c r="E8063" s="9" t="s">
        <v>9142</v>
      </c>
      <c r="F8063" s="5" t="s">
        <v>4</v>
      </c>
      <c r="G8063" s="5" t="s">
        <v>1133</v>
      </c>
      <c r="H8063" s="5" t="s">
        <v>1135</v>
      </c>
      <c r="I8063" s="4" t="s">
        <v>1136</v>
      </c>
      <c r="J8063" s="5" t="s">
        <v>4</v>
      </c>
      <c r="K8063" s="5" t="s">
        <v>4</v>
      </c>
      <c r="L8063" s="5" t="s">
        <v>4</v>
      </c>
      <c r="M8063" s="5" t="s">
        <v>5</v>
      </c>
      <c r="N8063" s="5" t="s">
        <v>9144</v>
      </c>
      <c r="O8063" s="18">
        <v>44558</v>
      </c>
      <c r="P8063" s="5" t="s">
        <v>7</v>
      </c>
      <c r="Q8063" s="19">
        <v>66394.289999999994</v>
      </c>
      <c r="R8063" s="19">
        <v>0</v>
      </c>
      <c r="S8063" s="19">
        <v>66394.289999999994</v>
      </c>
      <c r="T8063" s="19">
        <v>0</v>
      </c>
    </row>
    <row r="8064" spans="1:20" outlineLevel="3" x14ac:dyDescent="0.35">
      <c r="H8064" s="1" t="s">
        <v>11125</v>
      </c>
      <c r="O8064" s="18"/>
      <c r="Q8064" s="19">
        <f>SUBTOTAL(9,Q8062:Q8063)</f>
        <v>114657.10999999999</v>
      </c>
      <c r="R8064" s="19">
        <f>SUBTOTAL(9,R8062:R8063)</f>
        <v>0</v>
      </c>
      <c r="S8064" s="19">
        <f>SUBTOTAL(9,S8062:S8063)</f>
        <v>114657.10999999999</v>
      </c>
      <c r="T8064" s="19">
        <f>SUBTOTAL(9,T8062:T8063)</f>
        <v>0</v>
      </c>
    </row>
    <row r="8065" spans="1:20" outlineLevel="2" x14ac:dyDescent="0.35">
      <c r="C8065" s="11" t="s">
        <v>10825</v>
      </c>
      <c r="O8065" s="18"/>
      <c r="Q8065" s="19">
        <f>SUBTOTAL(9,Q8062:Q8063)</f>
        <v>114657.10999999999</v>
      </c>
      <c r="R8065" s="19">
        <f>SUBTOTAL(9,R8062:R8063)</f>
        <v>0</v>
      </c>
      <c r="S8065" s="19">
        <f>SUBTOTAL(9,S8062:S8063)</f>
        <v>114657.10999999999</v>
      </c>
      <c r="T8065" s="19">
        <f>SUBTOTAL(9,T8062:T8063)</f>
        <v>0</v>
      </c>
    </row>
    <row r="8066" spans="1:20" outlineLevel="4" x14ac:dyDescent="0.35">
      <c r="A8066" s="9" t="s">
        <v>1129</v>
      </c>
      <c r="B8066" s="9" t="s">
        <v>1130</v>
      </c>
      <c r="C8066" s="12" t="s">
        <v>9145</v>
      </c>
      <c r="D8066" s="5" t="s">
        <v>9146</v>
      </c>
      <c r="E8066" s="9" t="s">
        <v>9146</v>
      </c>
      <c r="F8066" s="5" t="s">
        <v>4</v>
      </c>
      <c r="G8066" s="5" t="s">
        <v>1133</v>
      </c>
      <c r="H8066" s="5" t="s">
        <v>1135</v>
      </c>
      <c r="I8066" s="4" t="s">
        <v>1136</v>
      </c>
      <c r="J8066" s="5" t="s">
        <v>4</v>
      </c>
      <c r="K8066" s="5" t="s">
        <v>4</v>
      </c>
      <c r="L8066" s="5" t="s">
        <v>4</v>
      </c>
      <c r="M8066" s="5" t="s">
        <v>5</v>
      </c>
      <c r="N8066" s="5" t="s">
        <v>9147</v>
      </c>
      <c r="O8066" s="18">
        <v>44467</v>
      </c>
      <c r="P8066" s="5" t="s">
        <v>7</v>
      </c>
      <c r="Q8066" s="19">
        <v>3857.9</v>
      </c>
      <c r="R8066" s="19">
        <v>0</v>
      </c>
      <c r="S8066" s="19">
        <v>3857.9</v>
      </c>
      <c r="T8066" s="19">
        <v>0</v>
      </c>
    </row>
    <row r="8067" spans="1:20" outlineLevel="4" x14ac:dyDescent="0.35">
      <c r="A8067" s="9" t="s">
        <v>1129</v>
      </c>
      <c r="B8067" s="9" t="s">
        <v>1130</v>
      </c>
      <c r="C8067" s="12" t="s">
        <v>9145</v>
      </c>
      <c r="D8067" s="5" t="s">
        <v>9146</v>
      </c>
      <c r="E8067" s="9" t="s">
        <v>9146</v>
      </c>
      <c r="F8067" s="5" t="s">
        <v>4</v>
      </c>
      <c r="G8067" s="5" t="s">
        <v>1133</v>
      </c>
      <c r="H8067" s="5" t="s">
        <v>1135</v>
      </c>
      <c r="I8067" s="4" t="s">
        <v>1136</v>
      </c>
      <c r="J8067" s="5" t="s">
        <v>4</v>
      </c>
      <c r="K8067" s="5" t="s">
        <v>4</v>
      </c>
      <c r="L8067" s="5" t="s">
        <v>4</v>
      </c>
      <c r="M8067" s="5" t="s">
        <v>5</v>
      </c>
      <c r="N8067" s="5" t="s">
        <v>9148</v>
      </c>
      <c r="O8067" s="18">
        <v>44558</v>
      </c>
      <c r="P8067" s="5" t="s">
        <v>7</v>
      </c>
      <c r="Q8067" s="19">
        <v>5144.5</v>
      </c>
      <c r="R8067" s="19">
        <v>0</v>
      </c>
      <c r="S8067" s="19">
        <v>5144.5</v>
      </c>
      <c r="T8067" s="19">
        <v>0</v>
      </c>
    </row>
    <row r="8068" spans="1:20" outlineLevel="3" x14ac:dyDescent="0.35">
      <c r="H8068" s="1" t="s">
        <v>11125</v>
      </c>
      <c r="O8068" s="18"/>
      <c r="Q8068" s="19">
        <f>SUBTOTAL(9,Q8066:Q8067)</f>
        <v>9002.4</v>
      </c>
      <c r="R8068" s="19">
        <f>SUBTOTAL(9,R8066:R8067)</f>
        <v>0</v>
      </c>
      <c r="S8068" s="19">
        <f>SUBTOTAL(9,S8066:S8067)</f>
        <v>9002.4</v>
      </c>
      <c r="T8068" s="19">
        <f>SUBTOTAL(9,T8066:T8067)</f>
        <v>0</v>
      </c>
    </row>
    <row r="8069" spans="1:20" outlineLevel="2" x14ac:dyDescent="0.35">
      <c r="C8069" s="11" t="s">
        <v>10826</v>
      </c>
      <c r="O8069" s="18"/>
      <c r="Q8069" s="19">
        <f>SUBTOTAL(9,Q8066:Q8067)</f>
        <v>9002.4</v>
      </c>
      <c r="R8069" s="19">
        <f>SUBTOTAL(9,R8066:R8067)</f>
        <v>0</v>
      </c>
      <c r="S8069" s="19">
        <f>SUBTOTAL(9,S8066:S8067)</f>
        <v>9002.4</v>
      </c>
      <c r="T8069" s="19">
        <f>SUBTOTAL(9,T8066:T8067)</f>
        <v>0</v>
      </c>
    </row>
    <row r="8070" spans="1:20" outlineLevel="4" x14ac:dyDescent="0.35">
      <c r="A8070" s="9" t="s">
        <v>1129</v>
      </c>
      <c r="B8070" s="9" t="s">
        <v>1130</v>
      </c>
      <c r="C8070" s="12" t="s">
        <v>9149</v>
      </c>
      <c r="D8070" s="5" t="s">
        <v>9150</v>
      </c>
      <c r="E8070" s="9" t="s">
        <v>9150</v>
      </c>
      <c r="F8070" s="5" t="s">
        <v>4</v>
      </c>
      <c r="G8070" s="5" t="s">
        <v>1133</v>
      </c>
      <c r="H8070" s="5" t="s">
        <v>1135</v>
      </c>
      <c r="I8070" s="4" t="s">
        <v>1136</v>
      </c>
      <c r="J8070" s="5" t="s">
        <v>4</v>
      </c>
      <c r="K8070" s="5" t="s">
        <v>4</v>
      </c>
      <c r="L8070" s="5" t="s">
        <v>4</v>
      </c>
      <c r="M8070" s="5" t="s">
        <v>5</v>
      </c>
      <c r="N8070" s="5" t="s">
        <v>9151</v>
      </c>
      <c r="O8070" s="18">
        <v>44467</v>
      </c>
      <c r="P8070" s="5" t="s">
        <v>7</v>
      </c>
      <c r="Q8070" s="19">
        <v>46515.37</v>
      </c>
      <c r="R8070" s="19">
        <v>0</v>
      </c>
      <c r="S8070" s="19">
        <v>46515.37</v>
      </c>
      <c r="T8070" s="19">
        <v>0</v>
      </c>
    </row>
    <row r="8071" spans="1:20" outlineLevel="4" x14ac:dyDescent="0.35">
      <c r="A8071" s="9" t="s">
        <v>1129</v>
      </c>
      <c r="B8071" s="9" t="s">
        <v>1130</v>
      </c>
      <c r="C8071" s="12" t="s">
        <v>9149</v>
      </c>
      <c r="D8071" s="5" t="s">
        <v>9150</v>
      </c>
      <c r="E8071" s="9" t="s">
        <v>9150</v>
      </c>
      <c r="F8071" s="5" t="s">
        <v>4</v>
      </c>
      <c r="G8071" s="5" t="s">
        <v>1133</v>
      </c>
      <c r="H8071" s="5" t="s">
        <v>1135</v>
      </c>
      <c r="I8071" s="4" t="s">
        <v>1136</v>
      </c>
      <c r="J8071" s="5" t="s">
        <v>4</v>
      </c>
      <c r="K8071" s="5" t="s">
        <v>4</v>
      </c>
      <c r="L8071" s="5" t="s">
        <v>4</v>
      </c>
      <c r="M8071" s="5" t="s">
        <v>5</v>
      </c>
      <c r="N8071" s="5" t="s">
        <v>9152</v>
      </c>
      <c r="O8071" s="18">
        <v>44558</v>
      </c>
      <c r="P8071" s="5" t="s">
        <v>7</v>
      </c>
      <c r="Q8071" s="19">
        <v>63619.14</v>
      </c>
      <c r="R8071" s="19">
        <v>0</v>
      </c>
      <c r="S8071" s="19">
        <v>63619.14</v>
      </c>
      <c r="T8071" s="19">
        <v>0</v>
      </c>
    </row>
    <row r="8072" spans="1:20" outlineLevel="3" x14ac:dyDescent="0.35">
      <c r="H8072" s="1" t="s">
        <v>11125</v>
      </c>
      <c r="O8072" s="18"/>
      <c r="Q8072" s="19">
        <f>SUBTOTAL(9,Q8070:Q8071)</f>
        <v>110134.51000000001</v>
      </c>
      <c r="R8072" s="19">
        <f>SUBTOTAL(9,R8070:R8071)</f>
        <v>0</v>
      </c>
      <c r="S8072" s="19">
        <f>SUBTOTAL(9,S8070:S8071)</f>
        <v>110134.51000000001</v>
      </c>
      <c r="T8072" s="19">
        <f>SUBTOTAL(9,T8070:T8071)</f>
        <v>0</v>
      </c>
    </row>
    <row r="8073" spans="1:20" outlineLevel="2" x14ac:dyDescent="0.35">
      <c r="C8073" s="11" t="s">
        <v>10827</v>
      </c>
      <c r="O8073" s="18"/>
      <c r="Q8073" s="19">
        <f>SUBTOTAL(9,Q8070:Q8071)</f>
        <v>110134.51000000001</v>
      </c>
      <c r="R8073" s="19">
        <f>SUBTOTAL(9,R8070:R8071)</f>
        <v>0</v>
      </c>
      <c r="S8073" s="19">
        <f>SUBTOTAL(9,S8070:S8071)</f>
        <v>110134.51000000001</v>
      </c>
      <c r="T8073" s="19">
        <f>SUBTOTAL(9,T8070:T8071)</f>
        <v>0</v>
      </c>
    </row>
    <row r="8074" spans="1:20" outlineLevel="4" x14ac:dyDescent="0.35">
      <c r="A8074" s="9" t="s">
        <v>1129</v>
      </c>
      <c r="B8074" s="9" t="s">
        <v>1130</v>
      </c>
      <c r="C8074" s="12" t="s">
        <v>9153</v>
      </c>
      <c r="D8074" s="5" t="s">
        <v>9154</v>
      </c>
      <c r="E8074" s="9" t="s">
        <v>9154</v>
      </c>
      <c r="F8074" s="5" t="s">
        <v>4</v>
      </c>
      <c r="G8074" s="5" t="s">
        <v>1133</v>
      </c>
      <c r="H8074" s="5" t="s">
        <v>1135</v>
      </c>
      <c r="I8074" s="4" t="s">
        <v>1136</v>
      </c>
      <c r="J8074" s="5" t="s">
        <v>4</v>
      </c>
      <c r="K8074" s="5" t="s">
        <v>4</v>
      </c>
      <c r="L8074" s="5" t="s">
        <v>4</v>
      </c>
      <c r="M8074" s="5" t="s">
        <v>5</v>
      </c>
      <c r="N8074" s="5" t="s">
        <v>9155</v>
      </c>
      <c r="O8074" s="18">
        <v>44467</v>
      </c>
      <c r="P8074" s="5" t="s">
        <v>7</v>
      </c>
      <c r="Q8074" s="19">
        <v>39041.83</v>
      </c>
      <c r="R8074" s="19">
        <v>0</v>
      </c>
      <c r="S8074" s="19">
        <v>39041.83</v>
      </c>
      <c r="T8074" s="19">
        <v>0</v>
      </c>
    </row>
    <row r="8075" spans="1:20" outlineLevel="4" x14ac:dyDescent="0.35">
      <c r="A8075" s="9" t="s">
        <v>1129</v>
      </c>
      <c r="B8075" s="9" t="s">
        <v>1130</v>
      </c>
      <c r="C8075" s="12" t="s">
        <v>9153</v>
      </c>
      <c r="D8075" s="5" t="s">
        <v>9154</v>
      </c>
      <c r="E8075" s="9" t="s">
        <v>9154</v>
      </c>
      <c r="F8075" s="5" t="s">
        <v>4</v>
      </c>
      <c r="G8075" s="5" t="s">
        <v>1133</v>
      </c>
      <c r="H8075" s="5" t="s">
        <v>1135</v>
      </c>
      <c r="I8075" s="4" t="s">
        <v>1136</v>
      </c>
      <c r="J8075" s="5" t="s">
        <v>4</v>
      </c>
      <c r="K8075" s="5" t="s">
        <v>4</v>
      </c>
      <c r="L8075" s="5" t="s">
        <v>4</v>
      </c>
      <c r="M8075" s="5" t="s">
        <v>5</v>
      </c>
      <c r="N8075" s="5" t="s">
        <v>9156</v>
      </c>
      <c r="O8075" s="18">
        <v>44558</v>
      </c>
      <c r="P8075" s="5" t="s">
        <v>7</v>
      </c>
      <c r="Q8075" s="19">
        <v>52893.46</v>
      </c>
      <c r="R8075" s="19">
        <v>0</v>
      </c>
      <c r="S8075" s="19">
        <v>52893.46</v>
      </c>
      <c r="T8075" s="19">
        <v>0</v>
      </c>
    </row>
    <row r="8076" spans="1:20" outlineLevel="3" x14ac:dyDescent="0.35">
      <c r="H8076" s="1" t="s">
        <v>11125</v>
      </c>
      <c r="O8076" s="18"/>
      <c r="Q8076" s="19">
        <f>SUBTOTAL(9,Q8074:Q8075)</f>
        <v>91935.290000000008</v>
      </c>
      <c r="R8076" s="19">
        <f>SUBTOTAL(9,R8074:R8075)</f>
        <v>0</v>
      </c>
      <c r="S8076" s="19">
        <f>SUBTOTAL(9,S8074:S8075)</f>
        <v>91935.290000000008</v>
      </c>
      <c r="T8076" s="19">
        <f>SUBTOTAL(9,T8074:T8075)</f>
        <v>0</v>
      </c>
    </row>
    <row r="8077" spans="1:20" outlineLevel="2" x14ac:dyDescent="0.35">
      <c r="C8077" s="11" t="s">
        <v>10828</v>
      </c>
      <c r="O8077" s="18"/>
      <c r="Q8077" s="19">
        <f>SUBTOTAL(9,Q8074:Q8075)</f>
        <v>91935.290000000008</v>
      </c>
      <c r="R8077" s="19">
        <f>SUBTOTAL(9,R8074:R8075)</f>
        <v>0</v>
      </c>
      <c r="S8077" s="19">
        <f>SUBTOTAL(9,S8074:S8075)</f>
        <v>91935.290000000008</v>
      </c>
      <c r="T8077" s="19">
        <f>SUBTOTAL(9,T8074:T8075)</f>
        <v>0</v>
      </c>
    </row>
    <row r="8078" spans="1:20" outlineLevel="4" x14ac:dyDescent="0.35">
      <c r="A8078" s="9" t="s">
        <v>1129</v>
      </c>
      <c r="B8078" s="9" t="s">
        <v>1130</v>
      </c>
      <c r="C8078" s="12" t="s">
        <v>9157</v>
      </c>
      <c r="D8078" s="5" t="s">
        <v>9158</v>
      </c>
      <c r="E8078" s="9" t="s">
        <v>9158</v>
      </c>
      <c r="F8078" s="5" t="s">
        <v>4</v>
      </c>
      <c r="G8078" s="5" t="s">
        <v>1133</v>
      </c>
      <c r="H8078" s="5" t="s">
        <v>1135</v>
      </c>
      <c r="I8078" s="4" t="s">
        <v>1136</v>
      </c>
      <c r="J8078" s="5" t="s">
        <v>4</v>
      </c>
      <c r="K8078" s="5" t="s">
        <v>4</v>
      </c>
      <c r="L8078" s="5" t="s">
        <v>4</v>
      </c>
      <c r="M8078" s="5" t="s">
        <v>5</v>
      </c>
      <c r="N8078" s="5" t="s">
        <v>9159</v>
      </c>
      <c r="O8078" s="18">
        <v>44467</v>
      </c>
      <c r="P8078" s="5" t="s">
        <v>7</v>
      </c>
      <c r="Q8078" s="19">
        <v>29776.73</v>
      </c>
      <c r="R8078" s="19">
        <v>0</v>
      </c>
      <c r="S8078" s="19">
        <v>29776.73</v>
      </c>
      <c r="T8078" s="19">
        <v>0</v>
      </c>
    </row>
    <row r="8079" spans="1:20" outlineLevel="4" x14ac:dyDescent="0.35">
      <c r="A8079" s="9" t="s">
        <v>1129</v>
      </c>
      <c r="B8079" s="9" t="s">
        <v>1130</v>
      </c>
      <c r="C8079" s="12" t="s">
        <v>9157</v>
      </c>
      <c r="D8079" s="5" t="s">
        <v>9158</v>
      </c>
      <c r="E8079" s="9" t="s">
        <v>9158</v>
      </c>
      <c r="F8079" s="5" t="s">
        <v>4</v>
      </c>
      <c r="G8079" s="5" t="s">
        <v>1133</v>
      </c>
      <c r="H8079" s="5" t="s">
        <v>1135</v>
      </c>
      <c r="I8079" s="4" t="s">
        <v>1136</v>
      </c>
      <c r="J8079" s="5" t="s">
        <v>4</v>
      </c>
      <c r="K8079" s="5" t="s">
        <v>4</v>
      </c>
      <c r="L8079" s="5" t="s">
        <v>4</v>
      </c>
      <c r="M8079" s="5" t="s">
        <v>5</v>
      </c>
      <c r="N8079" s="5" t="s">
        <v>9160</v>
      </c>
      <c r="O8079" s="18">
        <v>44558</v>
      </c>
      <c r="P8079" s="5" t="s">
        <v>7</v>
      </c>
      <c r="Q8079" s="19">
        <v>39196.449999999997</v>
      </c>
      <c r="R8079" s="19">
        <v>0</v>
      </c>
      <c r="S8079" s="19">
        <v>39196.449999999997</v>
      </c>
      <c r="T8079" s="19">
        <v>0</v>
      </c>
    </row>
    <row r="8080" spans="1:20" outlineLevel="3" x14ac:dyDescent="0.35">
      <c r="H8080" s="1" t="s">
        <v>11125</v>
      </c>
      <c r="O8080" s="18"/>
      <c r="Q8080" s="19">
        <f>SUBTOTAL(9,Q8078:Q8079)</f>
        <v>68973.179999999993</v>
      </c>
      <c r="R8080" s="19">
        <f>SUBTOTAL(9,R8078:R8079)</f>
        <v>0</v>
      </c>
      <c r="S8080" s="19">
        <f>SUBTOTAL(9,S8078:S8079)</f>
        <v>68973.179999999993</v>
      </c>
      <c r="T8080" s="19">
        <f>SUBTOTAL(9,T8078:T8079)</f>
        <v>0</v>
      </c>
    </row>
    <row r="8081" spans="1:20" outlineLevel="2" x14ac:dyDescent="0.35">
      <c r="C8081" s="11" t="s">
        <v>10829</v>
      </c>
      <c r="O8081" s="18"/>
      <c r="Q8081" s="19">
        <f>SUBTOTAL(9,Q8078:Q8079)</f>
        <v>68973.179999999993</v>
      </c>
      <c r="R8081" s="19">
        <f>SUBTOTAL(9,R8078:R8079)</f>
        <v>0</v>
      </c>
      <c r="S8081" s="19">
        <f>SUBTOTAL(9,S8078:S8079)</f>
        <v>68973.179999999993</v>
      </c>
      <c r="T8081" s="19">
        <f>SUBTOTAL(9,T8078:T8079)</f>
        <v>0</v>
      </c>
    </row>
    <row r="8082" spans="1:20" outlineLevel="4" x14ac:dyDescent="0.35">
      <c r="A8082" s="9" t="s">
        <v>1129</v>
      </c>
      <c r="B8082" s="9" t="s">
        <v>1130</v>
      </c>
      <c r="C8082" s="12" t="s">
        <v>9161</v>
      </c>
      <c r="D8082" s="5" t="s">
        <v>9162</v>
      </c>
      <c r="E8082" s="9" t="s">
        <v>9162</v>
      </c>
      <c r="F8082" s="5" t="s">
        <v>4</v>
      </c>
      <c r="G8082" s="5" t="s">
        <v>1133</v>
      </c>
      <c r="H8082" s="5" t="s">
        <v>1135</v>
      </c>
      <c r="I8082" s="4" t="s">
        <v>1136</v>
      </c>
      <c r="J8082" s="5" t="s">
        <v>4</v>
      </c>
      <c r="K8082" s="5" t="s">
        <v>4</v>
      </c>
      <c r="L8082" s="5" t="s">
        <v>4</v>
      </c>
      <c r="M8082" s="5" t="s">
        <v>5</v>
      </c>
      <c r="N8082" s="5" t="s">
        <v>9163</v>
      </c>
      <c r="O8082" s="18">
        <v>44467</v>
      </c>
      <c r="P8082" s="5" t="s">
        <v>7</v>
      </c>
      <c r="Q8082" s="19">
        <v>3365.32</v>
      </c>
      <c r="R8082" s="19">
        <v>0</v>
      </c>
      <c r="S8082" s="19">
        <v>3365.32</v>
      </c>
      <c r="T8082" s="19">
        <v>0</v>
      </c>
    </row>
    <row r="8083" spans="1:20" outlineLevel="4" x14ac:dyDescent="0.35">
      <c r="A8083" s="9" t="s">
        <v>1129</v>
      </c>
      <c r="B8083" s="9" t="s">
        <v>1130</v>
      </c>
      <c r="C8083" s="12" t="s">
        <v>9161</v>
      </c>
      <c r="D8083" s="5" t="s">
        <v>9162</v>
      </c>
      <c r="E8083" s="9" t="s">
        <v>9162</v>
      </c>
      <c r="F8083" s="5" t="s">
        <v>4</v>
      </c>
      <c r="G8083" s="5" t="s">
        <v>1133</v>
      </c>
      <c r="H8083" s="5" t="s">
        <v>1135</v>
      </c>
      <c r="I8083" s="4" t="s">
        <v>1136</v>
      </c>
      <c r="J8083" s="5" t="s">
        <v>4</v>
      </c>
      <c r="K8083" s="5" t="s">
        <v>4</v>
      </c>
      <c r="L8083" s="5" t="s">
        <v>4</v>
      </c>
      <c r="M8083" s="5" t="s">
        <v>5</v>
      </c>
      <c r="N8083" s="5" t="s">
        <v>9164</v>
      </c>
      <c r="O8083" s="18">
        <v>44558</v>
      </c>
      <c r="P8083" s="5" t="s">
        <v>7</v>
      </c>
      <c r="Q8083" s="19">
        <v>4497.37</v>
      </c>
      <c r="R8083" s="19">
        <v>0</v>
      </c>
      <c r="S8083" s="19">
        <v>4497.37</v>
      </c>
      <c r="T8083" s="19">
        <v>0</v>
      </c>
    </row>
    <row r="8084" spans="1:20" outlineLevel="3" x14ac:dyDescent="0.35">
      <c r="H8084" s="1" t="s">
        <v>11125</v>
      </c>
      <c r="O8084" s="18"/>
      <c r="Q8084" s="19">
        <f>SUBTOTAL(9,Q8082:Q8083)</f>
        <v>7862.6900000000005</v>
      </c>
      <c r="R8084" s="19">
        <f>SUBTOTAL(9,R8082:R8083)</f>
        <v>0</v>
      </c>
      <c r="S8084" s="19">
        <f>SUBTOTAL(9,S8082:S8083)</f>
        <v>7862.6900000000005</v>
      </c>
      <c r="T8084" s="19">
        <f>SUBTOTAL(9,T8082:T8083)</f>
        <v>0</v>
      </c>
    </row>
    <row r="8085" spans="1:20" outlineLevel="2" x14ac:dyDescent="0.35">
      <c r="C8085" s="11" t="s">
        <v>10830</v>
      </c>
      <c r="O8085" s="18"/>
      <c r="Q8085" s="19">
        <f>SUBTOTAL(9,Q8082:Q8083)</f>
        <v>7862.6900000000005</v>
      </c>
      <c r="R8085" s="19">
        <f>SUBTOTAL(9,R8082:R8083)</f>
        <v>0</v>
      </c>
      <c r="S8085" s="19">
        <f>SUBTOTAL(9,S8082:S8083)</f>
        <v>7862.6900000000005</v>
      </c>
      <c r="T8085" s="19">
        <f>SUBTOTAL(9,T8082:T8083)</f>
        <v>0</v>
      </c>
    </row>
    <row r="8086" spans="1:20" outlineLevel="4" x14ac:dyDescent="0.35">
      <c r="A8086" s="9" t="s">
        <v>1129</v>
      </c>
      <c r="B8086" s="9" t="s">
        <v>1130</v>
      </c>
      <c r="C8086" s="12" t="s">
        <v>9165</v>
      </c>
      <c r="D8086" s="5" t="s">
        <v>9166</v>
      </c>
      <c r="E8086" s="9" t="s">
        <v>9166</v>
      </c>
      <c r="F8086" s="5" t="s">
        <v>4</v>
      </c>
      <c r="G8086" s="5" t="s">
        <v>1133</v>
      </c>
      <c r="H8086" s="5" t="s">
        <v>1135</v>
      </c>
      <c r="I8086" s="4" t="s">
        <v>1136</v>
      </c>
      <c r="J8086" s="5" t="s">
        <v>4</v>
      </c>
      <c r="K8086" s="5" t="s">
        <v>4</v>
      </c>
      <c r="L8086" s="5" t="s">
        <v>4</v>
      </c>
      <c r="M8086" s="5" t="s">
        <v>5</v>
      </c>
      <c r="N8086" s="5" t="s">
        <v>9167</v>
      </c>
      <c r="O8086" s="18">
        <v>44467</v>
      </c>
      <c r="P8086" s="5" t="s">
        <v>7</v>
      </c>
      <c r="Q8086" s="19">
        <v>69518.27</v>
      </c>
      <c r="R8086" s="19">
        <v>0</v>
      </c>
      <c r="S8086" s="19">
        <v>69518.27</v>
      </c>
      <c r="T8086" s="19">
        <v>0</v>
      </c>
    </row>
    <row r="8087" spans="1:20" outlineLevel="4" x14ac:dyDescent="0.35">
      <c r="A8087" s="9" t="s">
        <v>1129</v>
      </c>
      <c r="B8087" s="9" t="s">
        <v>1130</v>
      </c>
      <c r="C8087" s="12" t="s">
        <v>9165</v>
      </c>
      <c r="D8087" s="5" t="s">
        <v>9166</v>
      </c>
      <c r="E8087" s="9" t="s">
        <v>9166</v>
      </c>
      <c r="F8087" s="5" t="s">
        <v>4</v>
      </c>
      <c r="G8087" s="5" t="s">
        <v>1133</v>
      </c>
      <c r="H8087" s="5" t="s">
        <v>1135</v>
      </c>
      <c r="I8087" s="4" t="s">
        <v>1136</v>
      </c>
      <c r="J8087" s="5" t="s">
        <v>4</v>
      </c>
      <c r="K8087" s="5" t="s">
        <v>4</v>
      </c>
      <c r="L8087" s="5" t="s">
        <v>4</v>
      </c>
      <c r="M8087" s="5" t="s">
        <v>5</v>
      </c>
      <c r="N8087" s="5" t="s">
        <v>9168</v>
      </c>
      <c r="O8087" s="18">
        <v>44558</v>
      </c>
      <c r="P8087" s="5" t="s">
        <v>7</v>
      </c>
      <c r="Q8087" s="19">
        <v>93453.86</v>
      </c>
      <c r="R8087" s="19">
        <v>0</v>
      </c>
      <c r="S8087" s="19">
        <v>93453.86</v>
      </c>
      <c r="T8087" s="19">
        <v>0</v>
      </c>
    </row>
    <row r="8088" spans="1:20" outlineLevel="3" x14ac:dyDescent="0.35">
      <c r="H8088" s="1" t="s">
        <v>11125</v>
      </c>
      <c r="O8088" s="18"/>
      <c r="Q8088" s="19">
        <f>SUBTOTAL(9,Q8086:Q8087)</f>
        <v>162972.13</v>
      </c>
      <c r="R8088" s="19">
        <f>SUBTOTAL(9,R8086:R8087)</f>
        <v>0</v>
      </c>
      <c r="S8088" s="19">
        <f>SUBTOTAL(9,S8086:S8087)</f>
        <v>162972.13</v>
      </c>
      <c r="T8088" s="19">
        <f>SUBTOTAL(9,T8086:T8087)</f>
        <v>0</v>
      </c>
    </row>
    <row r="8089" spans="1:20" outlineLevel="4" x14ac:dyDescent="0.35">
      <c r="A8089" s="9" t="s">
        <v>97</v>
      </c>
      <c r="B8089" s="9" t="s">
        <v>98</v>
      </c>
      <c r="C8089" s="12" t="s">
        <v>9165</v>
      </c>
      <c r="D8089" s="5" t="s">
        <v>9169</v>
      </c>
      <c r="E8089" s="9" t="s">
        <v>9169</v>
      </c>
      <c r="F8089" s="5" t="s">
        <v>4</v>
      </c>
      <c r="G8089" s="5" t="s">
        <v>1006</v>
      </c>
      <c r="H8089" s="5" t="s">
        <v>9173</v>
      </c>
      <c r="I8089" s="4" t="s">
        <v>9174</v>
      </c>
      <c r="J8089" s="5" t="s">
        <v>9170</v>
      </c>
      <c r="K8089" s="5" t="s">
        <v>4</v>
      </c>
      <c r="L8089" s="5" t="s">
        <v>4</v>
      </c>
      <c r="M8089" s="5" t="s">
        <v>5</v>
      </c>
      <c r="N8089" s="5" t="s">
        <v>9171</v>
      </c>
      <c r="O8089" s="18">
        <v>44595</v>
      </c>
      <c r="P8089" s="5" t="s">
        <v>9172</v>
      </c>
      <c r="Q8089" s="19">
        <v>51000</v>
      </c>
      <c r="R8089" s="19">
        <v>0</v>
      </c>
      <c r="S8089" s="19">
        <v>51000</v>
      </c>
      <c r="T8089" s="19">
        <v>0</v>
      </c>
    </row>
    <row r="8090" spans="1:20" outlineLevel="3" x14ac:dyDescent="0.35">
      <c r="H8090" s="1" t="s">
        <v>12171</v>
      </c>
      <c r="O8090" s="18"/>
      <c r="Q8090" s="19">
        <f>SUBTOTAL(9,Q8089:Q8089)</f>
        <v>51000</v>
      </c>
      <c r="R8090" s="19">
        <f>SUBTOTAL(9,R8089:R8089)</f>
        <v>0</v>
      </c>
      <c r="S8090" s="19">
        <f>SUBTOTAL(9,S8089:S8089)</f>
        <v>51000</v>
      </c>
      <c r="T8090" s="19">
        <f>SUBTOTAL(9,T8089:T8089)</f>
        <v>0</v>
      </c>
    </row>
    <row r="8091" spans="1:20" outlineLevel="2" x14ac:dyDescent="0.35">
      <c r="C8091" s="11" t="s">
        <v>10831</v>
      </c>
      <c r="O8091" s="18"/>
      <c r="Q8091" s="19">
        <f>SUBTOTAL(9,Q8086:Q8089)</f>
        <v>213972.13</v>
      </c>
      <c r="R8091" s="19">
        <f>SUBTOTAL(9,R8086:R8089)</f>
        <v>0</v>
      </c>
      <c r="S8091" s="19">
        <f>SUBTOTAL(9,S8086:S8089)</f>
        <v>213972.13</v>
      </c>
      <c r="T8091" s="19">
        <f>SUBTOTAL(9,T8086:T8089)</f>
        <v>0</v>
      </c>
    </row>
    <row r="8092" spans="1:20" outlineLevel="4" x14ac:dyDescent="0.35">
      <c r="A8092" s="9" t="s">
        <v>1129</v>
      </c>
      <c r="B8092" s="9" t="s">
        <v>1130</v>
      </c>
      <c r="C8092" s="12" t="s">
        <v>9175</v>
      </c>
      <c r="D8092" s="5" t="s">
        <v>9176</v>
      </c>
      <c r="E8092" s="9" t="s">
        <v>9176</v>
      </c>
      <c r="F8092" s="5" t="s">
        <v>4</v>
      </c>
      <c r="G8092" s="5" t="s">
        <v>1133</v>
      </c>
      <c r="H8092" s="5" t="s">
        <v>1135</v>
      </c>
      <c r="I8092" s="4" t="s">
        <v>1136</v>
      </c>
      <c r="J8092" s="5" t="s">
        <v>4</v>
      </c>
      <c r="K8092" s="5" t="s">
        <v>4</v>
      </c>
      <c r="L8092" s="5" t="s">
        <v>4</v>
      </c>
      <c r="M8092" s="5" t="s">
        <v>5</v>
      </c>
      <c r="N8092" s="5" t="s">
        <v>9177</v>
      </c>
      <c r="O8092" s="18">
        <v>44467</v>
      </c>
      <c r="P8092" s="5" t="s">
        <v>7</v>
      </c>
      <c r="Q8092" s="19">
        <v>13983.09</v>
      </c>
      <c r="R8092" s="19">
        <v>0</v>
      </c>
      <c r="S8092" s="19">
        <v>13983.09</v>
      </c>
      <c r="T8092" s="19">
        <v>0</v>
      </c>
    </row>
    <row r="8093" spans="1:20" outlineLevel="4" x14ac:dyDescent="0.35">
      <c r="A8093" s="9" t="s">
        <v>1129</v>
      </c>
      <c r="B8093" s="9" t="s">
        <v>1130</v>
      </c>
      <c r="C8093" s="12" t="s">
        <v>9175</v>
      </c>
      <c r="D8093" s="5" t="s">
        <v>9176</v>
      </c>
      <c r="E8093" s="9" t="s">
        <v>9176</v>
      </c>
      <c r="F8093" s="5" t="s">
        <v>4</v>
      </c>
      <c r="G8093" s="5" t="s">
        <v>1133</v>
      </c>
      <c r="H8093" s="5" t="s">
        <v>1135</v>
      </c>
      <c r="I8093" s="4" t="s">
        <v>1136</v>
      </c>
      <c r="J8093" s="5" t="s">
        <v>4</v>
      </c>
      <c r="K8093" s="5" t="s">
        <v>4</v>
      </c>
      <c r="L8093" s="5" t="s">
        <v>4</v>
      </c>
      <c r="M8093" s="5" t="s">
        <v>5</v>
      </c>
      <c r="N8093" s="5" t="s">
        <v>9178</v>
      </c>
      <c r="O8093" s="18">
        <v>44558</v>
      </c>
      <c r="P8093" s="5" t="s">
        <v>7</v>
      </c>
      <c r="Q8093" s="19">
        <v>18661.2</v>
      </c>
      <c r="R8093" s="19">
        <v>0</v>
      </c>
      <c r="S8093" s="19">
        <v>18661.2</v>
      </c>
      <c r="T8093" s="19">
        <v>0</v>
      </c>
    </row>
    <row r="8094" spans="1:20" outlineLevel="3" x14ac:dyDescent="0.35">
      <c r="H8094" s="1" t="s">
        <v>11125</v>
      </c>
      <c r="O8094" s="18"/>
      <c r="Q8094" s="19">
        <f>SUBTOTAL(9,Q8092:Q8093)</f>
        <v>32644.29</v>
      </c>
      <c r="R8094" s="19">
        <f>SUBTOTAL(9,R8092:R8093)</f>
        <v>0</v>
      </c>
      <c r="S8094" s="19">
        <f>SUBTOTAL(9,S8092:S8093)</f>
        <v>32644.29</v>
      </c>
      <c r="T8094" s="19">
        <f>SUBTOTAL(9,T8092:T8093)</f>
        <v>0</v>
      </c>
    </row>
    <row r="8095" spans="1:20" outlineLevel="2" x14ac:dyDescent="0.35">
      <c r="C8095" s="11" t="s">
        <v>10832</v>
      </c>
      <c r="O8095" s="18"/>
      <c r="Q8095" s="19">
        <f>SUBTOTAL(9,Q8092:Q8093)</f>
        <v>32644.29</v>
      </c>
      <c r="R8095" s="19">
        <f>SUBTOTAL(9,R8092:R8093)</f>
        <v>0</v>
      </c>
      <c r="S8095" s="19">
        <f>SUBTOTAL(9,S8092:S8093)</f>
        <v>32644.29</v>
      </c>
      <c r="T8095" s="19">
        <f>SUBTOTAL(9,T8092:T8093)</f>
        <v>0</v>
      </c>
    </row>
    <row r="8096" spans="1:20" outlineLevel="4" x14ac:dyDescent="0.35">
      <c r="A8096" s="9" t="s">
        <v>1129</v>
      </c>
      <c r="B8096" s="9" t="s">
        <v>1130</v>
      </c>
      <c r="C8096" s="12" t="s">
        <v>9179</v>
      </c>
      <c r="D8096" s="5" t="s">
        <v>9180</v>
      </c>
      <c r="E8096" s="9" t="s">
        <v>9180</v>
      </c>
      <c r="F8096" s="5" t="s">
        <v>4</v>
      </c>
      <c r="G8096" s="5" t="s">
        <v>1133</v>
      </c>
      <c r="H8096" s="5" t="s">
        <v>1135</v>
      </c>
      <c r="I8096" s="4" t="s">
        <v>1136</v>
      </c>
      <c r="J8096" s="5" t="s">
        <v>4</v>
      </c>
      <c r="K8096" s="5" t="s">
        <v>4</v>
      </c>
      <c r="L8096" s="5" t="s">
        <v>4</v>
      </c>
      <c r="M8096" s="5" t="s">
        <v>5</v>
      </c>
      <c r="N8096" s="5" t="s">
        <v>9181</v>
      </c>
      <c r="O8096" s="18">
        <v>44467</v>
      </c>
      <c r="P8096" s="5" t="s">
        <v>7</v>
      </c>
      <c r="Q8096" s="19">
        <v>6972.2</v>
      </c>
      <c r="R8096" s="19">
        <v>0</v>
      </c>
      <c r="S8096" s="19">
        <v>6972.2</v>
      </c>
      <c r="T8096" s="19">
        <v>0</v>
      </c>
    </row>
    <row r="8097" spans="1:20" outlineLevel="4" x14ac:dyDescent="0.35">
      <c r="A8097" s="9" t="s">
        <v>1129</v>
      </c>
      <c r="B8097" s="9" t="s">
        <v>1130</v>
      </c>
      <c r="C8097" s="12" t="s">
        <v>9179</v>
      </c>
      <c r="D8097" s="5" t="s">
        <v>9180</v>
      </c>
      <c r="E8097" s="9" t="s">
        <v>9180</v>
      </c>
      <c r="F8097" s="5" t="s">
        <v>4</v>
      </c>
      <c r="G8097" s="5" t="s">
        <v>1133</v>
      </c>
      <c r="H8097" s="5" t="s">
        <v>1135</v>
      </c>
      <c r="I8097" s="4" t="s">
        <v>1136</v>
      </c>
      <c r="J8097" s="5" t="s">
        <v>4</v>
      </c>
      <c r="K8097" s="5" t="s">
        <v>4</v>
      </c>
      <c r="L8097" s="5" t="s">
        <v>4</v>
      </c>
      <c r="M8097" s="5" t="s">
        <v>5</v>
      </c>
      <c r="N8097" s="5" t="s">
        <v>9182</v>
      </c>
      <c r="O8097" s="18">
        <v>44558</v>
      </c>
      <c r="P8097" s="5" t="s">
        <v>7</v>
      </c>
      <c r="Q8097" s="19">
        <v>8960.31</v>
      </c>
      <c r="R8097" s="19">
        <v>0</v>
      </c>
      <c r="S8097" s="19">
        <v>8960.31</v>
      </c>
      <c r="T8097" s="19">
        <v>0</v>
      </c>
    </row>
    <row r="8098" spans="1:20" outlineLevel="3" x14ac:dyDescent="0.35">
      <c r="H8098" s="1" t="s">
        <v>11125</v>
      </c>
      <c r="O8098" s="18"/>
      <c r="Q8098" s="19">
        <f>SUBTOTAL(9,Q8096:Q8097)</f>
        <v>15932.509999999998</v>
      </c>
      <c r="R8098" s="19">
        <f>SUBTOTAL(9,R8096:R8097)</f>
        <v>0</v>
      </c>
      <c r="S8098" s="19">
        <f>SUBTOTAL(9,S8096:S8097)</f>
        <v>15932.509999999998</v>
      </c>
      <c r="T8098" s="19">
        <f>SUBTOTAL(9,T8096:T8097)</f>
        <v>0</v>
      </c>
    </row>
    <row r="8099" spans="1:20" outlineLevel="2" x14ac:dyDescent="0.35">
      <c r="C8099" s="11" t="s">
        <v>10833</v>
      </c>
      <c r="O8099" s="18"/>
      <c r="Q8099" s="19">
        <f>SUBTOTAL(9,Q8096:Q8097)</f>
        <v>15932.509999999998</v>
      </c>
      <c r="R8099" s="19">
        <f>SUBTOTAL(9,R8096:R8097)</f>
        <v>0</v>
      </c>
      <c r="S8099" s="19">
        <f>SUBTOTAL(9,S8096:S8097)</f>
        <v>15932.509999999998</v>
      </c>
      <c r="T8099" s="19">
        <f>SUBTOTAL(9,T8096:T8097)</f>
        <v>0</v>
      </c>
    </row>
    <row r="8100" spans="1:20" outlineLevel="4" x14ac:dyDescent="0.35">
      <c r="A8100" s="9" t="s">
        <v>1129</v>
      </c>
      <c r="B8100" s="9" t="s">
        <v>1130</v>
      </c>
      <c r="C8100" s="12" t="s">
        <v>9183</v>
      </c>
      <c r="D8100" s="5" t="s">
        <v>9184</v>
      </c>
      <c r="E8100" s="9" t="s">
        <v>9184</v>
      </c>
      <c r="F8100" s="5" t="s">
        <v>4</v>
      </c>
      <c r="G8100" s="5" t="s">
        <v>1133</v>
      </c>
      <c r="H8100" s="5" t="s">
        <v>1135</v>
      </c>
      <c r="I8100" s="4" t="s">
        <v>1136</v>
      </c>
      <c r="J8100" s="5" t="s">
        <v>4</v>
      </c>
      <c r="K8100" s="5" t="s">
        <v>4</v>
      </c>
      <c r="L8100" s="5" t="s">
        <v>4</v>
      </c>
      <c r="M8100" s="5" t="s">
        <v>5</v>
      </c>
      <c r="N8100" s="5" t="s">
        <v>9185</v>
      </c>
      <c r="O8100" s="18">
        <v>44467</v>
      </c>
      <c r="P8100" s="5" t="s">
        <v>7</v>
      </c>
      <c r="Q8100" s="19">
        <v>15868.93</v>
      </c>
      <c r="R8100" s="19">
        <v>0</v>
      </c>
      <c r="S8100" s="19">
        <v>15868.93</v>
      </c>
      <c r="T8100" s="19">
        <v>0</v>
      </c>
    </row>
    <row r="8101" spans="1:20" outlineLevel="4" x14ac:dyDescent="0.35">
      <c r="A8101" s="9" t="s">
        <v>1129</v>
      </c>
      <c r="B8101" s="9" t="s">
        <v>1130</v>
      </c>
      <c r="C8101" s="12" t="s">
        <v>9183</v>
      </c>
      <c r="D8101" s="5" t="s">
        <v>9184</v>
      </c>
      <c r="E8101" s="9" t="s">
        <v>9184</v>
      </c>
      <c r="F8101" s="5" t="s">
        <v>4</v>
      </c>
      <c r="G8101" s="5" t="s">
        <v>1133</v>
      </c>
      <c r="H8101" s="5" t="s">
        <v>1135</v>
      </c>
      <c r="I8101" s="4" t="s">
        <v>1136</v>
      </c>
      <c r="J8101" s="5" t="s">
        <v>4</v>
      </c>
      <c r="K8101" s="5" t="s">
        <v>4</v>
      </c>
      <c r="L8101" s="5" t="s">
        <v>4</v>
      </c>
      <c r="M8101" s="5" t="s">
        <v>5</v>
      </c>
      <c r="N8101" s="5" t="s">
        <v>9186</v>
      </c>
      <c r="O8101" s="18">
        <v>44558</v>
      </c>
      <c r="P8101" s="5" t="s">
        <v>7</v>
      </c>
      <c r="Q8101" s="19">
        <v>21126.32</v>
      </c>
      <c r="R8101" s="19">
        <v>0</v>
      </c>
      <c r="S8101" s="19">
        <v>21126.32</v>
      </c>
      <c r="T8101" s="19">
        <v>0</v>
      </c>
    </row>
    <row r="8102" spans="1:20" outlineLevel="3" x14ac:dyDescent="0.35">
      <c r="H8102" s="1" t="s">
        <v>11125</v>
      </c>
      <c r="O8102" s="18"/>
      <c r="Q8102" s="19">
        <f>SUBTOTAL(9,Q8100:Q8101)</f>
        <v>36995.25</v>
      </c>
      <c r="R8102" s="19">
        <f>SUBTOTAL(9,R8100:R8101)</f>
        <v>0</v>
      </c>
      <c r="S8102" s="19">
        <f>SUBTOTAL(9,S8100:S8101)</f>
        <v>36995.25</v>
      </c>
      <c r="T8102" s="19">
        <f>SUBTOTAL(9,T8100:T8101)</f>
        <v>0</v>
      </c>
    </row>
    <row r="8103" spans="1:20" outlineLevel="2" x14ac:dyDescent="0.35">
      <c r="C8103" s="11" t="s">
        <v>10834</v>
      </c>
      <c r="O8103" s="18"/>
      <c r="Q8103" s="19">
        <f>SUBTOTAL(9,Q8100:Q8101)</f>
        <v>36995.25</v>
      </c>
      <c r="R8103" s="19">
        <f>SUBTOTAL(9,R8100:R8101)</f>
        <v>0</v>
      </c>
      <c r="S8103" s="19">
        <f>SUBTOTAL(9,S8100:S8101)</f>
        <v>36995.25</v>
      </c>
      <c r="T8103" s="19">
        <f>SUBTOTAL(9,T8100:T8101)</f>
        <v>0</v>
      </c>
    </row>
    <row r="8104" spans="1:20" outlineLevel="4" x14ac:dyDescent="0.35">
      <c r="A8104" s="9" t="s">
        <v>1129</v>
      </c>
      <c r="B8104" s="9" t="s">
        <v>1130</v>
      </c>
      <c r="C8104" s="12" t="s">
        <v>9187</v>
      </c>
      <c r="D8104" s="5" t="s">
        <v>9188</v>
      </c>
      <c r="E8104" s="9" t="s">
        <v>9188</v>
      </c>
      <c r="F8104" s="5" t="s">
        <v>4</v>
      </c>
      <c r="G8104" s="5" t="s">
        <v>1133</v>
      </c>
      <c r="H8104" s="5" t="s">
        <v>1135</v>
      </c>
      <c r="I8104" s="4" t="s">
        <v>1136</v>
      </c>
      <c r="J8104" s="5" t="s">
        <v>4</v>
      </c>
      <c r="K8104" s="5" t="s">
        <v>4</v>
      </c>
      <c r="L8104" s="5" t="s">
        <v>4</v>
      </c>
      <c r="M8104" s="5" t="s">
        <v>5</v>
      </c>
      <c r="N8104" s="5" t="s">
        <v>9189</v>
      </c>
      <c r="O8104" s="18">
        <v>44467</v>
      </c>
      <c r="P8104" s="5" t="s">
        <v>7</v>
      </c>
      <c r="Q8104" s="19">
        <v>5356.98</v>
      </c>
      <c r="R8104" s="19">
        <v>0</v>
      </c>
      <c r="S8104" s="19">
        <v>5356.98</v>
      </c>
      <c r="T8104" s="19">
        <v>0</v>
      </c>
    </row>
    <row r="8105" spans="1:20" outlineLevel="4" x14ac:dyDescent="0.35">
      <c r="A8105" s="9" t="s">
        <v>1129</v>
      </c>
      <c r="B8105" s="9" t="s">
        <v>1130</v>
      </c>
      <c r="C8105" s="12" t="s">
        <v>9187</v>
      </c>
      <c r="D8105" s="5" t="s">
        <v>9188</v>
      </c>
      <c r="E8105" s="9" t="s">
        <v>9188</v>
      </c>
      <c r="F8105" s="5" t="s">
        <v>4</v>
      </c>
      <c r="G8105" s="5" t="s">
        <v>1133</v>
      </c>
      <c r="H8105" s="5" t="s">
        <v>1135</v>
      </c>
      <c r="I8105" s="4" t="s">
        <v>1136</v>
      </c>
      <c r="J8105" s="5" t="s">
        <v>4</v>
      </c>
      <c r="K8105" s="5" t="s">
        <v>4</v>
      </c>
      <c r="L8105" s="5" t="s">
        <v>4</v>
      </c>
      <c r="M8105" s="5" t="s">
        <v>5</v>
      </c>
      <c r="N8105" s="5" t="s">
        <v>9190</v>
      </c>
      <c r="O8105" s="18">
        <v>44558</v>
      </c>
      <c r="P8105" s="5" t="s">
        <v>7</v>
      </c>
      <c r="Q8105" s="19">
        <v>7110.09</v>
      </c>
      <c r="R8105" s="19">
        <v>0</v>
      </c>
      <c r="S8105" s="19">
        <v>7110.09</v>
      </c>
      <c r="T8105" s="19">
        <v>0</v>
      </c>
    </row>
    <row r="8106" spans="1:20" outlineLevel="3" x14ac:dyDescent="0.35">
      <c r="H8106" s="1" t="s">
        <v>11125</v>
      </c>
      <c r="O8106" s="18"/>
      <c r="Q8106" s="19">
        <f>SUBTOTAL(9,Q8104:Q8105)</f>
        <v>12467.07</v>
      </c>
      <c r="R8106" s="19">
        <f>SUBTOTAL(9,R8104:R8105)</f>
        <v>0</v>
      </c>
      <c r="S8106" s="19">
        <f>SUBTOTAL(9,S8104:S8105)</f>
        <v>12467.07</v>
      </c>
      <c r="T8106" s="19">
        <f>SUBTOTAL(9,T8104:T8105)</f>
        <v>0</v>
      </c>
    </row>
    <row r="8107" spans="1:20" outlineLevel="2" x14ac:dyDescent="0.35">
      <c r="C8107" s="11" t="s">
        <v>10835</v>
      </c>
      <c r="O8107" s="18"/>
      <c r="Q8107" s="19">
        <f>SUBTOTAL(9,Q8104:Q8105)</f>
        <v>12467.07</v>
      </c>
      <c r="R8107" s="19">
        <f>SUBTOTAL(9,R8104:R8105)</f>
        <v>0</v>
      </c>
      <c r="S8107" s="19">
        <f>SUBTOTAL(9,S8104:S8105)</f>
        <v>12467.07</v>
      </c>
      <c r="T8107" s="19">
        <f>SUBTOTAL(9,T8104:T8105)</f>
        <v>0</v>
      </c>
    </row>
    <row r="8108" spans="1:20" outlineLevel="4" x14ac:dyDescent="0.35">
      <c r="A8108" s="9" t="s">
        <v>1129</v>
      </c>
      <c r="B8108" s="9" t="s">
        <v>1130</v>
      </c>
      <c r="C8108" s="12" t="s">
        <v>9191</v>
      </c>
      <c r="D8108" s="5" t="s">
        <v>9192</v>
      </c>
      <c r="E8108" s="9" t="s">
        <v>9192</v>
      </c>
      <c r="F8108" s="5" t="s">
        <v>4</v>
      </c>
      <c r="G8108" s="5" t="s">
        <v>1133</v>
      </c>
      <c r="H8108" s="5" t="s">
        <v>1135</v>
      </c>
      <c r="I8108" s="4" t="s">
        <v>1136</v>
      </c>
      <c r="J8108" s="5" t="s">
        <v>4</v>
      </c>
      <c r="K8108" s="5" t="s">
        <v>4</v>
      </c>
      <c r="L8108" s="5" t="s">
        <v>4</v>
      </c>
      <c r="M8108" s="5" t="s">
        <v>5</v>
      </c>
      <c r="N8108" s="5" t="s">
        <v>9193</v>
      </c>
      <c r="O8108" s="18">
        <v>44467</v>
      </c>
      <c r="P8108" s="5" t="s">
        <v>7</v>
      </c>
      <c r="Q8108" s="19">
        <v>8571.11</v>
      </c>
      <c r="R8108" s="19">
        <v>0</v>
      </c>
      <c r="S8108" s="19">
        <v>8571.11</v>
      </c>
      <c r="T8108" s="19">
        <v>0</v>
      </c>
    </row>
    <row r="8109" spans="1:20" outlineLevel="4" x14ac:dyDescent="0.35">
      <c r="A8109" s="9" t="s">
        <v>1129</v>
      </c>
      <c r="B8109" s="9" t="s">
        <v>1130</v>
      </c>
      <c r="C8109" s="12" t="s">
        <v>9191</v>
      </c>
      <c r="D8109" s="5" t="s">
        <v>9192</v>
      </c>
      <c r="E8109" s="9" t="s">
        <v>9192</v>
      </c>
      <c r="F8109" s="5" t="s">
        <v>4</v>
      </c>
      <c r="G8109" s="5" t="s">
        <v>1133</v>
      </c>
      <c r="H8109" s="5" t="s">
        <v>1135</v>
      </c>
      <c r="I8109" s="4" t="s">
        <v>1136</v>
      </c>
      <c r="J8109" s="5" t="s">
        <v>4</v>
      </c>
      <c r="K8109" s="5" t="s">
        <v>4</v>
      </c>
      <c r="L8109" s="5" t="s">
        <v>4</v>
      </c>
      <c r="M8109" s="5" t="s">
        <v>5</v>
      </c>
      <c r="N8109" s="5" t="s">
        <v>9194</v>
      </c>
      <c r="O8109" s="18">
        <v>44558</v>
      </c>
      <c r="P8109" s="5" t="s">
        <v>7</v>
      </c>
      <c r="Q8109" s="19">
        <v>11635.63</v>
      </c>
      <c r="R8109" s="19">
        <v>0</v>
      </c>
      <c r="S8109" s="19">
        <v>11635.63</v>
      </c>
      <c r="T8109" s="19">
        <v>0</v>
      </c>
    </row>
    <row r="8110" spans="1:20" outlineLevel="3" x14ac:dyDescent="0.35">
      <c r="H8110" s="1" t="s">
        <v>11125</v>
      </c>
      <c r="O8110" s="18"/>
      <c r="Q8110" s="19">
        <f>SUBTOTAL(9,Q8108:Q8109)</f>
        <v>20206.739999999998</v>
      </c>
      <c r="R8110" s="19">
        <f>SUBTOTAL(9,R8108:R8109)</f>
        <v>0</v>
      </c>
      <c r="S8110" s="19">
        <f>SUBTOTAL(9,S8108:S8109)</f>
        <v>20206.739999999998</v>
      </c>
      <c r="T8110" s="19">
        <f>SUBTOTAL(9,T8108:T8109)</f>
        <v>0</v>
      </c>
    </row>
    <row r="8111" spans="1:20" outlineLevel="2" x14ac:dyDescent="0.35">
      <c r="C8111" s="11" t="s">
        <v>10836</v>
      </c>
      <c r="O8111" s="18"/>
      <c r="Q8111" s="19">
        <f>SUBTOTAL(9,Q8108:Q8109)</f>
        <v>20206.739999999998</v>
      </c>
      <c r="R8111" s="19">
        <f>SUBTOTAL(9,R8108:R8109)</f>
        <v>0</v>
      </c>
      <c r="S8111" s="19">
        <f>SUBTOTAL(9,S8108:S8109)</f>
        <v>20206.739999999998</v>
      </c>
      <c r="T8111" s="19">
        <f>SUBTOTAL(9,T8108:T8109)</f>
        <v>0</v>
      </c>
    </row>
    <row r="8112" spans="1:20" outlineLevel="4" x14ac:dyDescent="0.35">
      <c r="A8112" s="9" t="s">
        <v>1129</v>
      </c>
      <c r="B8112" s="9" t="s">
        <v>1130</v>
      </c>
      <c r="C8112" s="12" t="s">
        <v>9195</v>
      </c>
      <c r="D8112" s="5" t="s">
        <v>9196</v>
      </c>
      <c r="E8112" s="9" t="s">
        <v>9196</v>
      </c>
      <c r="F8112" s="5" t="s">
        <v>4</v>
      </c>
      <c r="G8112" s="5" t="s">
        <v>1133</v>
      </c>
      <c r="H8112" s="5" t="s">
        <v>1135</v>
      </c>
      <c r="I8112" s="4" t="s">
        <v>1136</v>
      </c>
      <c r="J8112" s="5" t="s">
        <v>4</v>
      </c>
      <c r="K8112" s="5" t="s">
        <v>4</v>
      </c>
      <c r="L8112" s="5" t="s">
        <v>4</v>
      </c>
      <c r="M8112" s="5" t="s">
        <v>5</v>
      </c>
      <c r="N8112" s="5" t="s">
        <v>9197</v>
      </c>
      <c r="O8112" s="18">
        <v>44467</v>
      </c>
      <c r="P8112" s="5" t="s">
        <v>7</v>
      </c>
      <c r="Q8112" s="19">
        <v>75336.56</v>
      </c>
      <c r="R8112" s="19">
        <v>0</v>
      </c>
      <c r="S8112" s="19">
        <v>75336.56</v>
      </c>
      <c r="T8112" s="19">
        <v>0</v>
      </c>
    </row>
    <row r="8113" spans="1:20" outlineLevel="4" x14ac:dyDescent="0.35">
      <c r="A8113" s="9" t="s">
        <v>1129</v>
      </c>
      <c r="B8113" s="9" t="s">
        <v>1130</v>
      </c>
      <c r="C8113" s="12" t="s">
        <v>9195</v>
      </c>
      <c r="D8113" s="5" t="s">
        <v>9196</v>
      </c>
      <c r="E8113" s="9" t="s">
        <v>9196</v>
      </c>
      <c r="F8113" s="5" t="s">
        <v>4</v>
      </c>
      <c r="G8113" s="5" t="s">
        <v>1133</v>
      </c>
      <c r="H8113" s="5" t="s">
        <v>1135</v>
      </c>
      <c r="I8113" s="4" t="s">
        <v>1136</v>
      </c>
      <c r="J8113" s="5" t="s">
        <v>4</v>
      </c>
      <c r="K8113" s="5" t="s">
        <v>4</v>
      </c>
      <c r="L8113" s="5" t="s">
        <v>4</v>
      </c>
      <c r="M8113" s="5" t="s">
        <v>5</v>
      </c>
      <c r="N8113" s="5" t="s">
        <v>9198</v>
      </c>
      <c r="O8113" s="18">
        <v>44558</v>
      </c>
      <c r="P8113" s="5" t="s">
        <v>7</v>
      </c>
      <c r="Q8113" s="19">
        <v>101152.58</v>
      </c>
      <c r="R8113" s="19">
        <v>0</v>
      </c>
      <c r="S8113" s="19">
        <v>101152.58</v>
      </c>
      <c r="T8113" s="19">
        <v>0</v>
      </c>
    </row>
    <row r="8114" spans="1:20" outlineLevel="3" x14ac:dyDescent="0.35">
      <c r="H8114" s="1" t="s">
        <v>11125</v>
      </c>
      <c r="O8114" s="18"/>
      <c r="Q8114" s="19">
        <f>SUBTOTAL(9,Q8112:Q8113)</f>
        <v>176489.14</v>
      </c>
      <c r="R8114" s="19">
        <f>SUBTOTAL(9,R8112:R8113)</f>
        <v>0</v>
      </c>
      <c r="S8114" s="19">
        <f>SUBTOTAL(9,S8112:S8113)</f>
        <v>176489.14</v>
      </c>
      <c r="T8114" s="19">
        <f>SUBTOTAL(9,T8112:T8113)</f>
        <v>0</v>
      </c>
    </row>
    <row r="8115" spans="1:20" ht="29" outlineLevel="4" x14ac:dyDescent="0.35">
      <c r="A8115" s="9" t="s">
        <v>97</v>
      </c>
      <c r="B8115" s="9" t="s">
        <v>98</v>
      </c>
      <c r="C8115" s="12" t="s">
        <v>9195</v>
      </c>
      <c r="D8115" s="5" t="s">
        <v>9199</v>
      </c>
      <c r="E8115" s="9" t="s">
        <v>9199</v>
      </c>
      <c r="F8115" s="5" t="s">
        <v>12484</v>
      </c>
      <c r="G8115" s="5" t="s">
        <v>4</v>
      </c>
      <c r="H8115" s="5" t="s">
        <v>9203</v>
      </c>
      <c r="I8115" s="4" t="s">
        <v>12731</v>
      </c>
      <c r="J8115" s="5" t="s">
        <v>9200</v>
      </c>
      <c r="K8115" s="5" t="s">
        <v>4</v>
      </c>
      <c r="L8115" s="5" t="s">
        <v>4</v>
      </c>
      <c r="M8115" s="5" t="s">
        <v>5</v>
      </c>
      <c r="N8115" s="5" t="s">
        <v>9201</v>
      </c>
      <c r="O8115" s="18">
        <v>44739</v>
      </c>
      <c r="P8115" s="5" t="s">
        <v>9202</v>
      </c>
      <c r="Q8115" s="19">
        <v>7200</v>
      </c>
      <c r="R8115" s="19">
        <v>7200</v>
      </c>
      <c r="S8115" s="19">
        <v>0</v>
      </c>
      <c r="T8115" s="19">
        <v>0</v>
      </c>
    </row>
    <row r="8116" spans="1:20" outlineLevel="3" x14ac:dyDescent="0.35">
      <c r="H8116" s="1" t="s">
        <v>12172</v>
      </c>
      <c r="O8116" s="18"/>
      <c r="Q8116" s="19">
        <f>SUBTOTAL(9,Q8115:Q8115)</f>
        <v>7200</v>
      </c>
      <c r="R8116" s="19">
        <f>SUBTOTAL(9,R8115:R8115)</f>
        <v>7200</v>
      </c>
      <c r="S8116" s="19">
        <f>SUBTOTAL(9,S8115:S8115)</f>
        <v>0</v>
      </c>
      <c r="T8116" s="19">
        <f>SUBTOTAL(9,T8115:T8115)</f>
        <v>0</v>
      </c>
    </row>
    <row r="8117" spans="1:20" outlineLevel="2" x14ac:dyDescent="0.35">
      <c r="C8117" s="11" t="s">
        <v>10837</v>
      </c>
      <c r="O8117" s="18"/>
      <c r="Q8117" s="19">
        <f>SUBTOTAL(9,Q8112:Q8115)</f>
        <v>183689.14</v>
      </c>
      <c r="R8117" s="19">
        <f>SUBTOTAL(9,R8112:R8115)</f>
        <v>7200</v>
      </c>
      <c r="S8117" s="19">
        <f>SUBTOTAL(9,S8112:S8115)</f>
        <v>176489.14</v>
      </c>
      <c r="T8117" s="19">
        <f>SUBTOTAL(9,T8112:T8115)</f>
        <v>0</v>
      </c>
    </row>
    <row r="8118" spans="1:20" outlineLevel="4" x14ac:dyDescent="0.35">
      <c r="A8118" s="9" t="s">
        <v>1129</v>
      </c>
      <c r="B8118" s="9" t="s">
        <v>1130</v>
      </c>
      <c r="C8118" s="12" t="s">
        <v>9204</v>
      </c>
      <c r="D8118" s="5" t="s">
        <v>9205</v>
      </c>
      <c r="E8118" s="9" t="s">
        <v>9205</v>
      </c>
      <c r="F8118" s="5" t="s">
        <v>4</v>
      </c>
      <c r="G8118" s="5" t="s">
        <v>1133</v>
      </c>
      <c r="H8118" s="5" t="s">
        <v>1135</v>
      </c>
      <c r="I8118" s="4" t="s">
        <v>1136</v>
      </c>
      <c r="J8118" s="5" t="s">
        <v>4</v>
      </c>
      <c r="K8118" s="5" t="s">
        <v>4</v>
      </c>
      <c r="L8118" s="5" t="s">
        <v>4</v>
      </c>
      <c r="M8118" s="5" t="s">
        <v>5</v>
      </c>
      <c r="N8118" s="5" t="s">
        <v>9206</v>
      </c>
      <c r="O8118" s="18">
        <v>44467</v>
      </c>
      <c r="P8118" s="5" t="s">
        <v>7</v>
      </c>
      <c r="Q8118" s="19">
        <v>11436.64</v>
      </c>
      <c r="R8118" s="19">
        <v>0</v>
      </c>
      <c r="S8118" s="19">
        <v>11436.64</v>
      </c>
      <c r="T8118" s="19">
        <v>0</v>
      </c>
    </row>
    <row r="8119" spans="1:20" outlineLevel="4" x14ac:dyDescent="0.35">
      <c r="A8119" s="9" t="s">
        <v>1129</v>
      </c>
      <c r="B8119" s="9" t="s">
        <v>1130</v>
      </c>
      <c r="C8119" s="12" t="s">
        <v>9204</v>
      </c>
      <c r="D8119" s="5" t="s">
        <v>9205</v>
      </c>
      <c r="E8119" s="9" t="s">
        <v>9205</v>
      </c>
      <c r="F8119" s="5" t="s">
        <v>4</v>
      </c>
      <c r="G8119" s="5" t="s">
        <v>1133</v>
      </c>
      <c r="H8119" s="5" t="s">
        <v>1135</v>
      </c>
      <c r="I8119" s="4" t="s">
        <v>1136</v>
      </c>
      <c r="J8119" s="5" t="s">
        <v>4</v>
      </c>
      <c r="K8119" s="5" t="s">
        <v>4</v>
      </c>
      <c r="L8119" s="5" t="s">
        <v>4</v>
      </c>
      <c r="M8119" s="5" t="s">
        <v>5</v>
      </c>
      <c r="N8119" s="5" t="s">
        <v>9207</v>
      </c>
      <c r="O8119" s="18">
        <v>44558</v>
      </c>
      <c r="P8119" s="5" t="s">
        <v>7</v>
      </c>
      <c r="Q8119" s="19">
        <v>15083.27</v>
      </c>
      <c r="R8119" s="19">
        <v>0</v>
      </c>
      <c r="S8119" s="19">
        <v>15083.27</v>
      </c>
      <c r="T8119" s="19">
        <v>0</v>
      </c>
    </row>
    <row r="8120" spans="1:20" outlineLevel="3" x14ac:dyDescent="0.35">
      <c r="H8120" s="1" t="s">
        <v>11125</v>
      </c>
      <c r="O8120" s="18"/>
      <c r="Q8120" s="19">
        <f>SUBTOTAL(9,Q8118:Q8119)</f>
        <v>26519.91</v>
      </c>
      <c r="R8120" s="19">
        <f>SUBTOTAL(9,R8118:R8119)</f>
        <v>0</v>
      </c>
      <c r="S8120" s="19">
        <f>SUBTOTAL(9,S8118:S8119)</f>
        <v>26519.91</v>
      </c>
      <c r="T8120" s="19">
        <f>SUBTOTAL(9,T8118:T8119)</f>
        <v>0</v>
      </c>
    </row>
    <row r="8121" spans="1:20" outlineLevel="2" x14ac:dyDescent="0.35">
      <c r="C8121" s="11" t="s">
        <v>10838</v>
      </c>
      <c r="O8121" s="18"/>
      <c r="Q8121" s="19">
        <f>SUBTOTAL(9,Q8118:Q8119)</f>
        <v>26519.91</v>
      </c>
      <c r="R8121" s="19">
        <f>SUBTOTAL(9,R8118:R8119)</f>
        <v>0</v>
      </c>
      <c r="S8121" s="19">
        <f>SUBTOTAL(9,S8118:S8119)</f>
        <v>26519.91</v>
      </c>
      <c r="T8121" s="19">
        <f>SUBTOTAL(9,T8118:T8119)</f>
        <v>0</v>
      </c>
    </row>
    <row r="8122" spans="1:20" outlineLevel="4" x14ac:dyDescent="0.35">
      <c r="A8122" s="9" t="s">
        <v>1129</v>
      </c>
      <c r="B8122" s="9" t="s">
        <v>1130</v>
      </c>
      <c r="C8122" s="12" t="s">
        <v>9208</v>
      </c>
      <c r="D8122" s="5" t="s">
        <v>9209</v>
      </c>
      <c r="E8122" s="9" t="s">
        <v>9209</v>
      </c>
      <c r="F8122" s="5" t="s">
        <v>4</v>
      </c>
      <c r="G8122" s="5" t="s">
        <v>1133</v>
      </c>
      <c r="H8122" s="5" t="s">
        <v>1135</v>
      </c>
      <c r="I8122" s="4" t="s">
        <v>1136</v>
      </c>
      <c r="J8122" s="5" t="s">
        <v>4</v>
      </c>
      <c r="K8122" s="5" t="s">
        <v>4</v>
      </c>
      <c r="L8122" s="5" t="s">
        <v>4</v>
      </c>
      <c r="M8122" s="5" t="s">
        <v>5</v>
      </c>
      <c r="N8122" s="5" t="s">
        <v>9210</v>
      </c>
      <c r="O8122" s="18">
        <v>44467</v>
      </c>
      <c r="P8122" s="5" t="s">
        <v>7</v>
      </c>
      <c r="Q8122" s="19">
        <v>537642.96</v>
      </c>
      <c r="R8122" s="19">
        <v>0</v>
      </c>
      <c r="S8122" s="19">
        <v>537642.96</v>
      </c>
      <c r="T8122" s="19">
        <v>0</v>
      </c>
    </row>
    <row r="8123" spans="1:20" outlineLevel="4" x14ac:dyDescent="0.35">
      <c r="A8123" s="9" t="s">
        <v>1129</v>
      </c>
      <c r="B8123" s="9" t="s">
        <v>1130</v>
      </c>
      <c r="C8123" s="12" t="s">
        <v>9208</v>
      </c>
      <c r="D8123" s="5" t="s">
        <v>9209</v>
      </c>
      <c r="E8123" s="9" t="s">
        <v>9209</v>
      </c>
      <c r="F8123" s="5" t="s">
        <v>4</v>
      </c>
      <c r="G8123" s="5" t="s">
        <v>1133</v>
      </c>
      <c r="H8123" s="5" t="s">
        <v>1135</v>
      </c>
      <c r="I8123" s="4" t="s">
        <v>1136</v>
      </c>
      <c r="J8123" s="5" t="s">
        <v>4</v>
      </c>
      <c r="K8123" s="5" t="s">
        <v>4</v>
      </c>
      <c r="L8123" s="5" t="s">
        <v>4</v>
      </c>
      <c r="M8123" s="5" t="s">
        <v>5</v>
      </c>
      <c r="N8123" s="5" t="s">
        <v>9211</v>
      </c>
      <c r="O8123" s="18">
        <v>44558</v>
      </c>
      <c r="P8123" s="5" t="s">
        <v>7</v>
      </c>
      <c r="Q8123" s="19">
        <v>744742.28</v>
      </c>
      <c r="R8123" s="19">
        <v>0</v>
      </c>
      <c r="S8123" s="19">
        <v>744742.28</v>
      </c>
      <c r="T8123" s="19">
        <v>0</v>
      </c>
    </row>
    <row r="8124" spans="1:20" outlineLevel="3" x14ac:dyDescent="0.35">
      <c r="H8124" s="1" t="s">
        <v>11125</v>
      </c>
      <c r="O8124" s="18"/>
      <c r="Q8124" s="19">
        <f>SUBTOTAL(9,Q8122:Q8123)</f>
        <v>1282385.24</v>
      </c>
      <c r="R8124" s="19">
        <f>SUBTOTAL(9,R8122:R8123)</f>
        <v>0</v>
      </c>
      <c r="S8124" s="19">
        <f>SUBTOTAL(9,S8122:S8123)</f>
        <v>1282385.24</v>
      </c>
      <c r="T8124" s="19">
        <f>SUBTOTAL(9,T8122:T8123)</f>
        <v>0</v>
      </c>
    </row>
    <row r="8125" spans="1:20" ht="29" outlineLevel="4" x14ac:dyDescent="0.35">
      <c r="A8125" s="9" t="s">
        <v>97</v>
      </c>
      <c r="B8125" s="9" t="s">
        <v>98</v>
      </c>
      <c r="C8125" s="12" t="s">
        <v>9208</v>
      </c>
      <c r="D8125" s="5" t="s">
        <v>9212</v>
      </c>
      <c r="E8125" s="9" t="s">
        <v>9212</v>
      </c>
      <c r="F8125" s="5" t="s">
        <v>12486</v>
      </c>
      <c r="G8125" s="5" t="s">
        <v>4</v>
      </c>
      <c r="H8125" s="5" t="s">
        <v>9215</v>
      </c>
      <c r="I8125" s="4" t="s">
        <v>9216</v>
      </c>
      <c r="J8125" s="5" t="s">
        <v>9213</v>
      </c>
      <c r="K8125" s="5" t="s">
        <v>4</v>
      </c>
      <c r="L8125" s="5" t="s">
        <v>4</v>
      </c>
      <c r="M8125" s="5" t="s">
        <v>5</v>
      </c>
      <c r="N8125" s="5" t="s">
        <v>9214</v>
      </c>
      <c r="O8125" s="18">
        <v>44694</v>
      </c>
      <c r="P8125" s="5" t="s">
        <v>7</v>
      </c>
      <c r="Q8125" s="19">
        <v>429310.65</v>
      </c>
      <c r="R8125" s="19">
        <v>429310.65</v>
      </c>
      <c r="S8125" s="19">
        <v>0</v>
      </c>
      <c r="T8125" s="19">
        <v>0</v>
      </c>
    </row>
    <row r="8126" spans="1:20" ht="29" outlineLevel="4" x14ac:dyDescent="0.35">
      <c r="A8126" s="9" t="s">
        <v>97</v>
      </c>
      <c r="B8126" s="9" t="s">
        <v>98</v>
      </c>
      <c r="C8126" s="12" t="s">
        <v>9208</v>
      </c>
      <c r="D8126" s="5" t="s">
        <v>9212</v>
      </c>
      <c r="E8126" s="9" t="s">
        <v>9212</v>
      </c>
      <c r="F8126" s="5" t="s">
        <v>12486</v>
      </c>
      <c r="G8126" s="5" t="s">
        <v>4</v>
      </c>
      <c r="H8126" s="5" t="s">
        <v>9215</v>
      </c>
      <c r="I8126" s="4" t="s">
        <v>9216</v>
      </c>
      <c r="J8126" s="5" t="s">
        <v>9213</v>
      </c>
      <c r="K8126" s="5" t="s">
        <v>4</v>
      </c>
      <c r="L8126" s="5" t="s">
        <v>4</v>
      </c>
      <c r="M8126" s="5" t="s">
        <v>5</v>
      </c>
      <c r="N8126" s="5" t="s">
        <v>9217</v>
      </c>
      <c r="O8126" s="18">
        <v>44694</v>
      </c>
      <c r="P8126" s="5" t="s">
        <v>7</v>
      </c>
      <c r="Q8126" s="19">
        <v>62927.3</v>
      </c>
      <c r="R8126" s="19">
        <v>62927.3</v>
      </c>
      <c r="S8126" s="19">
        <v>0</v>
      </c>
      <c r="T8126" s="19">
        <v>0</v>
      </c>
    </row>
    <row r="8127" spans="1:20" ht="29" outlineLevel="4" x14ac:dyDescent="0.35">
      <c r="A8127" s="9" t="s">
        <v>97</v>
      </c>
      <c r="B8127" s="9" t="s">
        <v>98</v>
      </c>
      <c r="C8127" s="12" t="s">
        <v>9208</v>
      </c>
      <c r="D8127" s="5" t="s">
        <v>9212</v>
      </c>
      <c r="E8127" s="9" t="s">
        <v>9212</v>
      </c>
      <c r="F8127" s="5" t="s">
        <v>12486</v>
      </c>
      <c r="G8127" s="5" t="s">
        <v>4</v>
      </c>
      <c r="H8127" s="5" t="s">
        <v>9215</v>
      </c>
      <c r="I8127" s="4" t="s">
        <v>9216</v>
      </c>
      <c r="J8127" s="5" t="s">
        <v>9213</v>
      </c>
      <c r="K8127" s="5" t="s">
        <v>4</v>
      </c>
      <c r="L8127" s="5" t="s">
        <v>4</v>
      </c>
      <c r="M8127" s="5" t="s">
        <v>5</v>
      </c>
      <c r="N8127" s="5" t="s">
        <v>9218</v>
      </c>
      <c r="O8127" s="18">
        <v>44694</v>
      </c>
      <c r="P8127" s="5" t="s">
        <v>7</v>
      </c>
      <c r="Q8127" s="19">
        <v>28041.81</v>
      </c>
      <c r="R8127" s="19">
        <v>28041.81</v>
      </c>
      <c r="S8127" s="19">
        <v>0</v>
      </c>
      <c r="T8127" s="19">
        <v>0</v>
      </c>
    </row>
    <row r="8128" spans="1:20" ht="29" outlineLevel="4" x14ac:dyDescent="0.35">
      <c r="A8128" s="9" t="s">
        <v>97</v>
      </c>
      <c r="B8128" s="9" t="s">
        <v>98</v>
      </c>
      <c r="C8128" s="12" t="s">
        <v>9208</v>
      </c>
      <c r="D8128" s="5" t="s">
        <v>9212</v>
      </c>
      <c r="E8128" s="9" t="s">
        <v>9212</v>
      </c>
      <c r="F8128" s="5" t="s">
        <v>12486</v>
      </c>
      <c r="G8128" s="5" t="s">
        <v>4</v>
      </c>
      <c r="H8128" s="5" t="s">
        <v>9215</v>
      </c>
      <c r="I8128" s="4" t="s">
        <v>9216</v>
      </c>
      <c r="J8128" s="5" t="s">
        <v>9213</v>
      </c>
      <c r="K8128" s="5" t="s">
        <v>4</v>
      </c>
      <c r="L8128" s="5" t="s">
        <v>4</v>
      </c>
      <c r="M8128" s="5" t="s">
        <v>5</v>
      </c>
      <c r="N8128" s="5" t="s">
        <v>9219</v>
      </c>
      <c r="O8128" s="18">
        <v>44700</v>
      </c>
      <c r="P8128" s="5" t="s">
        <v>7</v>
      </c>
      <c r="Q8128" s="19">
        <v>80845.56</v>
      </c>
      <c r="R8128" s="19">
        <v>80845.56</v>
      </c>
      <c r="S8128" s="19">
        <v>0</v>
      </c>
      <c r="T8128" s="19">
        <v>0</v>
      </c>
    </row>
    <row r="8129" spans="1:20" outlineLevel="3" x14ac:dyDescent="0.35">
      <c r="H8129" s="1" t="s">
        <v>12173</v>
      </c>
      <c r="O8129" s="18"/>
      <c r="Q8129" s="19">
        <f>SUBTOTAL(9,Q8125:Q8128)</f>
        <v>601125.32000000007</v>
      </c>
      <c r="R8129" s="19">
        <f>SUBTOTAL(9,R8125:R8128)</f>
        <v>601125.32000000007</v>
      </c>
      <c r="S8129" s="19">
        <f>SUBTOTAL(9,S8125:S8128)</f>
        <v>0</v>
      </c>
      <c r="T8129" s="19">
        <f>SUBTOTAL(9,T8125:T8128)</f>
        <v>0</v>
      </c>
    </row>
    <row r="8130" spans="1:20" ht="29" outlineLevel="4" x14ac:dyDescent="0.35">
      <c r="A8130" s="9" t="s">
        <v>97</v>
      </c>
      <c r="B8130" s="9" t="s">
        <v>98</v>
      </c>
      <c r="C8130" s="12" t="s">
        <v>9208</v>
      </c>
      <c r="D8130" s="5" t="s">
        <v>9212</v>
      </c>
      <c r="E8130" s="9" t="s">
        <v>9212</v>
      </c>
      <c r="F8130" s="5" t="s">
        <v>12486</v>
      </c>
      <c r="G8130" s="5" t="s">
        <v>4</v>
      </c>
      <c r="H8130" s="5" t="s">
        <v>9222</v>
      </c>
      <c r="I8130" s="4" t="s">
        <v>9223</v>
      </c>
      <c r="J8130" s="5" t="s">
        <v>9220</v>
      </c>
      <c r="K8130" s="5" t="s">
        <v>4</v>
      </c>
      <c r="L8130" s="5" t="s">
        <v>4</v>
      </c>
      <c r="M8130" s="5" t="s">
        <v>5</v>
      </c>
      <c r="N8130" s="5" t="s">
        <v>9221</v>
      </c>
      <c r="O8130" s="18">
        <v>44741</v>
      </c>
      <c r="P8130" s="5" t="s">
        <v>7</v>
      </c>
      <c r="Q8130" s="19">
        <v>15190.61</v>
      </c>
      <c r="R8130" s="19">
        <v>15190.61</v>
      </c>
      <c r="S8130" s="19">
        <v>0</v>
      </c>
      <c r="T8130" s="19">
        <v>0</v>
      </c>
    </row>
    <row r="8131" spans="1:20" outlineLevel="3" x14ac:dyDescent="0.35">
      <c r="H8131" s="1" t="s">
        <v>12174</v>
      </c>
      <c r="O8131" s="18"/>
      <c r="Q8131" s="19">
        <f>SUBTOTAL(9,Q8130:Q8130)</f>
        <v>15190.61</v>
      </c>
      <c r="R8131" s="19">
        <f>SUBTOTAL(9,R8130:R8130)</f>
        <v>15190.61</v>
      </c>
      <c r="S8131" s="19">
        <f>SUBTOTAL(9,S8130:S8130)</f>
        <v>0</v>
      </c>
      <c r="T8131" s="19">
        <f>SUBTOTAL(9,T8130:T8130)</f>
        <v>0</v>
      </c>
    </row>
    <row r="8132" spans="1:20" ht="29" outlineLevel="4" x14ac:dyDescent="0.35">
      <c r="A8132" s="9" t="s">
        <v>97</v>
      </c>
      <c r="B8132" s="9" t="s">
        <v>98</v>
      </c>
      <c r="C8132" s="12" t="s">
        <v>9208</v>
      </c>
      <c r="D8132" s="5" t="s">
        <v>9212</v>
      </c>
      <c r="E8132" s="9" t="s">
        <v>9212</v>
      </c>
      <c r="F8132" s="5" t="s">
        <v>12484</v>
      </c>
      <c r="G8132" s="5" t="s">
        <v>4</v>
      </c>
      <c r="H8132" s="5" t="s">
        <v>9225</v>
      </c>
      <c r="I8132" s="4" t="s">
        <v>9226</v>
      </c>
      <c r="J8132" s="5" t="s">
        <v>4</v>
      </c>
      <c r="K8132" s="5" t="s">
        <v>4</v>
      </c>
      <c r="L8132" s="5" t="s">
        <v>4</v>
      </c>
      <c r="M8132" s="5" t="s">
        <v>5</v>
      </c>
      <c r="N8132" s="5" t="s">
        <v>9224</v>
      </c>
      <c r="O8132" s="18">
        <v>44431</v>
      </c>
      <c r="P8132" s="5" t="s">
        <v>7</v>
      </c>
      <c r="Q8132" s="19">
        <v>117781</v>
      </c>
      <c r="R8132" s="19">
        <v>117781</v>
      </c>
      <c r="S8132" s="19">
        <v>0</v>
      </c>
      <c r="T8132" s="19">
        <v>0</v>
      </c>
    </row>
    <row r="8133" spans="1:20" ht="29" outlineLevel="4" x14ac:dyDescent="0.35">
      <c r="A8133" s="9" t="s">
        <v>97</v>
      </c>
      <c r="B8133" s="9" t="s">
        <v>98</v>
      </c>
      <c r="C8133" s="12" t="s">
        <v>9208</v>
      </c>
      <c r="D8133" s="5" t="s">
        <v>9212</v>
      </c>
      <c r="E8133" s="9" t="s">
        <v>9212</v>
      </c>
      <c r="F8133" s="5" t="s">
        <v>12484</v>
      </c>
      <c r="G8133" s="5" t="s">
        <v>4</v>
      </c>
      <c r="H8133" s="5" t="s">
        <v>9225</v>
      </c>
      <c r="I8133" s="4" t="s">
        <v>9226</v>
      </c>
      <c r="J8133" s="5" t="s">
        <v>4</v>
      </c>
      <c r="K8133" s="5" t="s">
        <v>4</v>
      </c>
      <c r="L8133" s="5" t="s">
        <v>4</v>
      </c>
      <c r="M8133" s="5" t="s">
        <v>5</v>
      </c>
      <c r="N8133" s="5" t="s">
        <v>9227</v>
      </c>
      <c r="O8133" s="18">
        <v>44503</v>
      </c>
      <c r="P8133" s="5" t="s">
        <v>7</v>
      </c>
      <c r="Q8133" s="19">
        <v>665094.82999999996</v>
      </c>
      <c r="R8133" s="19">
        <v>665094.82999999996</v>
      </c>
      <c r="S8133" s="19">
        <v>0</v>
      </c>
      <c r="T8133" s="19">
        <v>0</v>
      </c>
    </row>
    <row r="8134" spans="1:20" outlineLevel="3" x14ac:dyDescent="0.35">
      <c r="H8134" s="1" t="s">
        <v>12175</v>
      </c>
      <c r="O8134" s="18"/>
      <c r="Q8134" s="19">
        <f>SUBTOTAL(9,Q8132:Q8133)</f>
        <v>782875.83</v>
      </c>
      <c r="R8134" s="19">
        <f>SUBTOTAL(9,R8132:R8133)</f>
        <v>782875.83</v>
      </c>
      <c r="S8134" s="19">
        <f>SUBTOTAL(9,S8132:S8133)</f>
        <v>0</v>
      </c>
      <c r="T8134" s="19">
        <f>SUBTOTAL(9,T8132:T8133)</f>
        <v>0</v>
      </c>
    </row>
    <row r="8135" spans="1:20" outlineLevel="2" x14ac:dyDescent="0.35">
      <c r="C8135" s="11" t="s">
        <v>10839</v>
      </c>
      <c r="O8135" s="18"/>
      <c r="Q8135" s="19">
        <f>SUBTOTAL(9,Q8122:Q8133)</f>
        <v>2681577.0000000005</v>
      </c>
      <c r="R8135" s="19">
        <f>SUBTOTAL(9,R8122:R8133)</f>
        <v>1399191.76</v>
      </c>
      <c r="S8135" s="19">
        <f>SUBTOTAL(9,S8122:S8133)</f>
        <v>1282385.24</v>
      </c>
      <c r="T8135" s="19">
        <f>SUBTOTAL(9,T8122:T8133)</f>
        <v>0</v>
      </c>
    </row>
    <row r="8136" spans="1:20" outlineLevel="4" x14ac:dyDescent="0.35">
      <c r="A8136" s="9" t="s">
        <v>1129</v>
      </c>
      <c r="B8136" s="9" t="s">
        <v>1130</v>
      </c>
      <c r="C8136" s="12" t="s">
        <v>9228</v>
      </c>
      <c r="D8136" s="5" t="s">
        <v>9229</v>
      </c>
      <c r="E8136" s="9" t="s">
        <v>9229</v>
      </c>
      <c r="F8136" s="5" t="s">
        <v>4</v>
      </c>
      <c r="G8136" s="5" t="s">
        <v>1133</v>
      </c>
      <c r="H8136" s="5" t="s">
        <v>1135</v>
      </c>
      <c r="I8136" s="4" t="s">
        <v>1136</v>
      </c>
      <c r="J8136" s="5" t="s">
        <v>4</v>
      </c>
      <c r="K8136" s="5" t="s">
        <v>4</v>
      </c>
      <c r="L8136" s="5" t="s">
        <v>4</v>
      </c>
      <c r="M8136" s="5" t="s">
        <v>5</v>
      </c>
      <c r="N8136" s="5" t="s">
        <v>9230</v>
      </c>
      <c r="O8136" s="18">
        <v>44467</v>
      </c>
      <c r="P8136" s="5" t="s">
        <v>7</v>
      </c>
      <c r="Q8136" s="19">
        <v>64471.71</v>
      </c>
      <c r="R8136" s="19">
        <v>0</v>
      </c>
      <c r="S8136" s="19">
        <v>64471.71</v>
      </c>
      <c r="T8136" s="19">
        <v>0</v>
      </c>
    </row>
    <row r="8137" spans="1:20" outlineLevel="4" x14ac:dyDescent="0.35">
      <c r="A8137" s="9" t="s">
        <v>1129</v>
      </c>
      <c r="B8137" s="9" t="s">
        <v>1130</v>
      </c>
      <c r="C8137" s="12" t="s">
        <v>9228</v>
      </c>
      <c r="D8137" s="5" t="s">
        <v>9229</v>
      </c>
      <c r="E8137" s="9" t="s">
        <v>9229</v>
      </c>
      <c r="F8137" s="5" t="s">
        <v>4</v>
      </c>
      <c r="G8137" s="5" t="s">
        <v>1133</v>
      </c>
      <c r="H8137" s="5" t="s">
        <v>1135</v>
      </c>
      <c r="I8137" s="4" t="s">
        <v>1136</v>
      </c>
      <c r="J8137" s="5" t="s">
        <v>4</v>
      </c>
      <c r="K8137" s="5" t="s">
        <v>4</v>
      </c>
      <c r="L8137" s="5" t="s">
        <v>4</v>
      </c>
      <c r="M8137" s="5" t="s">
        <v>5</v>
      </c>
      <c r="N8137" s="5" t="s">
        <v>9231</v>
      </c>
      <c r="O8137" s="18">
        <v>44558</v>
      </c>
      <c r="P8137" s="5" t="s">
        <v>7</v>
      </c>
      <c r="Q8137" s="19">
        <v>89192.61</v>
      </c>
      <c r="R8137" s="19">
        <v>0</v>
      </c>
      <c r="S8137" s="19">
        <v>89192.61</v>
      </c>
      <c r="T8137" s="19">
        <v>0</v>
      </c>
    </row>
    <row r="8138" spans="1:20" outlineLevel="3" x14ac:dyDescent="0.35">
      <c r="H8138" s="1" t="s">
        <v>11125</v>
      </c>
      <c r="O8138" s="18"/>
      <c r="Q8138" s="19">
        <f>SUBTOTAL(9,Q8136:Q8137)</f>
        <v>153664.32000000001</v>
      </c>
      <c r="R8138" s="19">
        <f>SUBTOTAL(9,R8136:R8137)</f>
        <v>0</v>
      </c>
      <c r="S8138" s="19">
        <f>SUBTOTAL(9,S8136:S8137)</f>
        <v>153664.32000000001</v>
      </c>
      <c r="T8138" s="19">
        <f>SUBTOTAL(9,T8136:T8137)</f>
        <v>0</v>
      </c>
    </row>
    <row r="8139" spans="1:20" outlineLevel="2" x14ac:dyDescent="0.35">
      <c r="C8139" s="11" t="s">
        <v>10840</v>
      </c>
      <c r="O8139" s="18"/>
      <c r="Q8139" s="19">
        <f>SUBTOTAL(9,Q8136:Q8137)</f>
        <v>153664.32000000001</v>
      </c>
      <c r="R8139" s="19">
        <f>SUBTOTAL(9,R8136:R8137)</f>
        <v>0</v>
      </c>
      <c r="S8139" s="19">
        <f>SUBTOTAL(9,S8136:S8137)</f>
        <v>153664.32000000001</v>
      </c>
      <c r="T8139" s="19">
        <f>SUBTOTAL(9,T8136:T8137)</f>
        <v>0</v>
      </c>
    </row>
    <row r="8140" spans="1:20" outlineLevel="4" x14ac:dyDescent="0.35">
      <c r="A8140" s="9" t="s">
        <v>1129</v>
      </c>
      <c r="B8140" s="9" t="s">
        <v>1130</v>
      </c>
      <c r="C8140" s="12" t="s">
        <v>9232</v>
      </c>
      <c r="D8140" s="5" t="s">
        <v>9233</v>
      </c>
      <c r="E8140" s="9" t="s">
        <v>9233</v>
      </c>
      <c r="F8140" s="5" t="s">
        <v>4</v>
      </c>
      <c r="G8140" s="5" t="s">
        <v>1133</v>
      </c>
      <c r="H8140" s="5" t="s">
        <v>1135</v>
      </c>
      <c r="I8140" s="4" t="s">
        <v>1136</v>
      </c>
      <c r="J8140" s="5" t="s">
        <v>4</v>
      </c>
      <c r="K8140" s="5" t="s">
        <v>4</v>
      </c>
      <c r="L8140" s="5" t="s">
        <v>4</v>
      </c>
      <c r="M8140" s="5" t="s">
        <v>5</v>
      </c>
      <c r="N8140" s="5" t="s">
        <v>9234</v>
      </c>
      <c r="O8140" s="18">
        <v>44467</v>
      </c>
      <c r="P8140" s="5" t="s">
        <v>7</v>
      </c>
      <c r="Q8140" s="19">
        <v>48140.36</v>
      </c>
      <c r="R8140" s="19">
        <v>0</v>
      </c>
      <c r="S8140" s="19">
        <v>48140.36</v>
      </c>
      <c r="T8140" s="19">
        <v>0</v>
      </c>
    </row>
    <row r="8141" spans="1:20" outlineLevel="4" x14ac:dyDescent="0.35">
      <c r="A8141" s="9" t="s">
        <v>1129</v>
      </c>
      <c r="B8141" s="9" t="s">
        <v>1130</v>
      </c>
      <c r="C8141" s="12" t="s">
        <v>9232</v>
      </c>
      <c r="D8141" s="5" t="s">
        <v>9233</v>
      </c>
      <c r="E8141" s="9" t="s">
        <v>9233</v>
      </c>
      <c r="F8141" s="5" t="s">
        <v>4</v>
      </c>
      <c r="G8141" s="5" t="s">
        <v>1133</v>
      </c>
      <c r="H8141" s="5" t="s">
        <v>1135</v>
      </c>
      <c r="I8141" s="4" t="s">
        <v>1136</v>
      </c>
      <c r="J8141" s="5" t="s">
        <v>4</v>
      </c>
      <c r="K8141" s="5" t="s">
        <v>4</v>
      </c>
      <c r="L8141" s="5" t="s">
        <v>4</v>
      </c>
      <c r="M8141" s="5" t="s">
        <v>5</v>
      </c>
      <c r="N8141" s="5" t="s">
        <v>9235</v>
      </c>
      <c r="O8141" s="18">
        <v>44558</v>
      </c>
      <c r="P8141" s="5" t="s">
        <v>7</v>
      </c>
      <c r="Q8141" s="19">
        <v>64983.93</v>
      </c>
      <c r="R8141" s="19">
        <v>0</v>
      </c>
      <c r="S8141" s="19">
        <v>64983.93</v>
      </c>
      <c r="T8141" s="19">
        <v>0</v>
      </c>
    </row>
    <row r="8142" spans="1:20" outlineLevel="3" x14ac:dyDescent="0.35">
      <c r="H8142" s="1" t="s">
        <v>11125</v>
      </c>
      <c r="O8142" s="18"/>
      <c r="Q8142" s="19">
        <f>SUBTOTAL(9,Q8140:Q8141)</f>
        <v>113124.29000000001</v>
      </c>
      <c r="R8142" s="19">
        <f>SUBTOTAL(9,R8140:R8141)</f>
        <v>0</v>
      </c>
      <c r="S8142" s="19">
        <f>SUBTOTAL(9,S8140:S8141)</f>
        <v>113124.29000000001</v>
      </c>
      <c r="T8142" s="19">
        <f>SUBTOTAL(9,T8140:T8141)</f>
        <v>0</v>
      </c>
    </row>
    <row r="8143" spans="1:20" ht="58" outlineLevel="4" x14ac:dyDescent="0.35">
      <c r="A8143" s="9" t="s">
        <v>1725</v>
      </c>
      <c r="B8143" s="9" t="s">
        <v>1726</v>
      </c>
      <c r="C8143" s="12" t="s">
        <v>9232</v>
      </c>
      <c r="D8143" s="5" t="s">
        <v>9236</v>
      </c>
      <c r="E8143" s="9" t="s">
        <v>9236</v>
      </c>
      <c r="F8143" s="5" t="s">
        <v>4</v>
      </c>
      <c r="G8143" s="5" t="s">
        <v>12485</v>
      </c>
      <c r="H8143" s="5" t="s">
        <v>7217</v>
      </c>
      <c r="I8143" s="4" t="s">
        <v>12498</v>
      </c>
      <c r="J8143" s="5" t="s">
        <v>9237</v>
      </c>
      <c r="K8143" s="5" t="s">
        <v>4</v>
      </c>
      <c r="L8143" s="5" t="s">
        <v>4</v>
      </c>
      <c r="M8143" s="5" t="s">
        <v>5</v>
      </c>
      <c r="N8143" s="5" t="s">
        <v>9238</v>
      </c>
      <c r="O8143" s="18">
        <v>44538</v>
      </c>
      <c r="P8143" s="5" t="s">
        <v>7</v>
      </c>
      <c r="Q8143" s="19">
        <v>650</v>
      </c>
      <c r="R8143" s="19">
        <v>0</v>
      </c>
      <c r="S8143" s="19">
        <v>650</v>
      </c>
      <c r="T8143" s="19">
        <v>0</v>
      </c>
    </row>
    <row r="8144" spans="1:20" ht="58" outlineLevel="4" x14ac:dyDescent="0.35">
      <c r="A8144" s="9" t="s">
        <v>1725</v>
      </c>
      <c r="B8144" s="9" t="s">
        <v>1726</v>
      </c>
      <c r="C8144" s="12" t="s">
        <v>9232</v>
      </c>
      <c r="D8144" s="5" t="s">
        <v>9236</v>
      </c>
      <c r="E8144" s="9" t="s">
        <v>9236</v>
      </c>
      <c r="F8144" s="5" t="s">
        <v>4</v>
      </c>
      <c r="G8144" s="5" t="s">
        <v>12485</v>
      </c>
      <c r="H8144" s="5" t="s">
        <v>7217</v>
      </c>
      <c r="I8144" s="4" t="s">
        <v>12498</v>
      </c>
      <c r="J8144" s="5" t="s">
        <v>9237</v>
      </c>
      <c r="K8144" s="5" t="s">
        <v>4</v>
      </c>
      <c r="L8144" s="5" t="s">
        <v>4</v>
      </c>
      <c r="M8144" s="5" t="s">
        <v>5</v>
      </c>
      <c r="N8144" s="5" t="s">
        <v>9239</v>
      </c>
      <c r="O8144" s="18">
        <v>44538</v>
      </c>
      <c r="P8144" s="5" t="s">
        <v>7</v>
      </c>
      <c r="Q8144" s="19">
        <v>650</v>
      </c>
      <c r="R8144" s="19">
        <v>0</v>
      </c>
      <c r="S8144" s="19">
        <v>650</v>
      </c>
      <c r="T8144" s="19">
        <v>0</v>
      </c>
    </row>
    <row r="8145" spans="1:20" ht="58" outlineLevel="4" x14ac:dyDescent="0.35">
      <c r="A8145" s="9" t="s">
        <v>1725</v>
      </c>
      <c r="B8145" s="9" t="s">
        <v>1726</v>
      </c>
      <c r="C8145" s="12" t="s">
        <v>9232</v>
      </c>
      <c r="D8145" s="5" t="s">
        <v>9236</v>
      </c>
      <c r="E8145" s="9" t="s">
        <v>9236</v>
      </c>
      <c r="F8145" s="5" t="s">
        <v>4</v>
      </c>
      <c r="G8145" s="5" t="s">
        <v>12485</v>
      </c>
      <c r="H8145" s="5" t="s">
        <v>7217</v>
      </c>
      <c r="I8145" s="4" t="s">
        <v>12498</v>
      </c>
      <c r="J8145" s="5" t="s">
        <v>9237</v>
      </c>
      <c r="K8145" s="5" t="s">
        <v>4</v>
      </c>
      <c r="L8145" s="5" t="s">
        <v>4</v>
      </c>
      <c r="M8145" s="5" t="s">
        <v>5</v>
      </c>
      <c r="N8145" s="5" t="s">
        <v>9240</v>
      </c>
      <c r="O8145" s="18">
        <v>44538</v>
      </c>
      <c r="P8145" s="5" t="s">
        <v>7</v>
      </c>
      <c r="Q8145" s="19">
        <v>650</v>
      </c>
      <c r="R8145" s="19">
        <v>0</v>
      </c>
      <c r="S8145" s="19">
        <v>650</v>
      </c>
      <c r="T8145" s="19">
        <v>0</v>
      </c>
    </row>
    <row r="8146" spans="1:20" ht="58" outlineLevel="4" x14ac:dyDescent="0.35">
      <c r="A8146" s="9" t="s">
        <v>1725</v>
      </c>
      <c r="B8146" s="9" t="s">
        <v>1726</v>
      </c>
      <c r="C8146" s="12" t="s">
        <v>9232</v>
      </c>
      <c r="D8146" s="5" t="s">
        <v>9236</v>
      </c>
      <c r="E8146" s="9" t="s">
        <v>9236</v>
      </c>
      <c r="F8146" s="5" t="s">
        <v>4</v>
      </c>
      <c r="G8146" s="5" t="s">
        <v>12485</v>
      </c>
      <c r="H8146" s="5" t="s">
        <v>7217</v>
      </c>
      <c r="I8146" s="4" t="s">
        <v>12498</v>
      </c>
      <c r="J8146" s="5" t="s">
        <v>9237</v>
      </c>
      <c r="K8146" s="5" t="s">
        <v>4</v>
      </c>
      <c r="L8146" s="5" t="s">
        <v>4</v>
      </c>
      <c r="M8146" s="5" t="s">
        <v>5</v>
      </c>
      <c r="N8146" s="5" t="s">
        <v>9241</v>
      </c>
      <c r="O8146" s="18">
        <v>44634</v>
      </c>
      <c r="P8146" s="5" t="s">
        <v>7</v>
      </c>
      <c r="Q8146" s="19">
        <v>650</v>
      </c>
      <c r="R8146" s="19">
        <v>0</v>
      </c>
      <c r="S8146" s="19">
        <v>650</v>
      </c>
      <c r="T8146" s="19">
        <v>0</v>
      </c>
    </row>
    <row r="8147" spans="1:20" outlineLevel="3" x14ac:dyDescent="0.35">
      <c r="H8147" s="1" t="s">
        <v>12071</v>
      </c>
      <c r="O8147" s="18"/>
      <c r="Q8147" s="19">
        <f>SUBTOTAL(9,Q8143:Q8146)</f>
        <v>2600</v>
      </c>
      <c r="R8147" s="19">
        <f>SUBTOTAL(9,R8143:R8146)</f>
        <v>0</v>
      </c>
      <c r="S8147" s="19">
        <f>SUBTOTAL(9,S8143:S8146)</f>
        <v>2600</v>
      </c>
      <c r="T8147" s="19">
        <f>SUBTOTAL(9,T8143:T8146)</f>
        <v>0</v>
      </c>
    </row>
    <row r="8148" spans="1:20" ht="29" outlineLevel="4" x14ac:dyDescent="0.35">
      <c r="A8148" s="9" t="s">
        <v>74</v>
      </c>
      <c r="B8148" s="9" t="s">
        <v>75</v>
      </c>
      <c r="C8148" s="12" t="s">
        <v>9232</v>
      </c>
      <c r="D8148" s="5" t="s">
        <v>9242</v>
      </c>
      <c r="E8148" s="9" t="s">
        <v>9242</v>
      </c>
      <c r="F8148" s="5" t="s">
        <v>4</v>
      </c>
      <c r="G8148" s="5" t="s">
        <v>729</v>
      </c>
      <c r="H8148" s="5" t="s">
        <v>9244</v>
      </c>
      <c r="I8148" s="4" t="s">
        <v>12732</v>
      </c>
      <c r="J8148" s="5" t="s">
        <v>4</v>
      </c>
      <c r="K8148" s="5" t="s">
        <v>4</v>
      </c>
      <c r="L8148" s="5" t="s">
        <v>4</v>
      </c>
      <c r="M8148" s="5" t="s">
        <v>5</v>
      </c>
      <c r="N8148" s="5" t="s">
        <v>9243</v>
      </c>
      <c r="O8148" s="18">
        <v>44462</v>
      </c>
      <c r="P8148" s="5" t="s">
        <v>7</v>
      </c>
      <c r="Q8148" s="19">
        <v>32500</v>
      </c>
      <c r="R8148" s="19">
        <v>0</v>
      </c>
      <c r="S8148" s="19">
        <v>32500</v>
      </c>
      <c r="T8148" s="19">
        <v>0</v>
      </c>
    </row>
    <row r="8149" spans="1:20" ht="29" outlineLevel="4" x14ac:dyDescent="0.35">
      <c r="A8149" s="9" t="s">
        <v>74</v>
      </c>
      <c r="B8149" s="9" t="s">
        <v>75</v>
      </c>
      <c r="C8149" s="12" t="s">
        <v>9232</v>
      </c>
      <c r="D8149" s="5" t="s">
        <v>9242</v>
      </c>
      <c r="E8149" s="9" t="s">
        <v>9242</v>
      </c>
      <c r="F8149" s="5" t="s">
        <v>4</v>
      </c>
      <c r="G8149" s="5" t="s">
        <v>729</v>
      </c>
      <c r="H8149" s="5" t="s">
        <v>9244</v>
      </c>
      <c r="I8149" s="4" t="s">
        <v>12732</v>
      </c>
      <c r="J8149" s="5" t="s">
        <v>4</v>
      </c>
      <c r="K8149" s="5" t="s">
        <v>4</v>
      </c>
      <c r="L8149" s="5" t="s">
        <v>4</v>
      </c>
      <c r="M8149" s="5" t="s">
        <v>5</v>
      </c>
      <c r="N8149" s="5" t="s">
        <v>9245</v>
      </c>
      <c r="O8149" s="18">
        <v>44536</v>
      </c>
      <c r="P8149" s="5" t="s">
        <v>7</v>
      </c>
      <c r="Q8149" s="19">
        <v>12188</v>
      </c>
      <c r="R8149" s="19">
        <v>0</v>
      </c>
      <c r="S8149" s="19">
        <v>12188</v>
      </c>
      <c r="T8149" s="19">
        <v>0</v>
      </c>
    </row>
    <row r="8150" spans="1:20" ht="29" outlineLevel="4" x14ac:dyDescent="0.35">
      <c r="A8150" s="9" t="s">
        <v>74</v>
      </c>
      <c r="B8150" s="9" t="s">
        <v>75</v>
      </c>
      <c r="C8150" s="12" t="s">
        <v>9232</v>
      </c>
      <c r="D8150" s="5" t="s">
        <v>9242</v>
      </c>
      <c r="E8150" s="9" t="s">
        <v>9242</v>
      </c>
      <c r="F8150" s="5" t="s">
        <v>4</v>
      </c>
      <c r="G8150" s="5" t="s">
        <v>729</v>
      </c>
      <c r="H8150" s="5" t="s">
        <v>9244</v>
      </c>
      <c r="I8150" s="4" t="s">
        <v>12732</v>
      </c>
      <c r="J8150" s="5" t="s">
        <v>4</v>
      </c>
      <c r="K8150" s="5" t="s">
        <v>4</v>
      </c>
      <c r="L8150" s="5" t="s">
        <v>4</v>
      </c>
      <c r="M8150" s="5" t="s">
        <v>5</v>
      </c>
      <c r="N8150" s="5" t="s">
        <v>9246</v>
      </c>
      <c r="O8150" s="18">
        <v>44622</v>
      </c>
      <c r="P8150" s="5" t="s">
        <v>7</v>
      </c>
      <c r="Q8150" s="19">
        <v>12188</v>
      </c>
      <c r="R8150" s="19">
        <v>0</v>
      </c>
      <c r="S8150" s="19">
        <v>12188</v>
      </c>
      <c r="T8150" s="19">
        <v>0</v>
      </c>
    </row>
    <row r="8151" spans="1:20" outlineLevel="3" x14ac:dyDescent="0.35">
      <c r="H8151" s="1" t="s">
        <v>12176</v>
      </c>
      <c r="O8151" s="18"/>
      <c r="Q8151" s="19">
        <f>SUBTOTAL(9,Q8148:Q8150)</f>
        <v>56876</v>
      </c>
      <c r="R8151" s="19">
        <f>SUBTOTAL(9,R8148:R8150)</f>
        <v>0</v>
      </c>
      <c r="S8151" s="19">
        <f>SUBTOTAL(9,S8148:S8150)</f>
        <v>56876</v>
      </c>
      <c r="T8151" s="19">
        <f>SUBTOTAL(9,T8148:T8150)</f>
        <v>0</v>
      </c>
    </row>
    <row r="8152" spans="1:20" ht="29" outlineLevel="4" x14ac:dyDescent="0.35">
      <c r="A8152" s="9" t="s">
        <v>74</v>
      </c>
      <c r="B8152" s="9" t="s">
        <v>75</v>
      </c>
      <c r="C8152" s="12" t="s">
        <v>9232</v>
      </c>
      <c r="D8152" s="5" t="s">
        <v>9242</v>
      </c>
      <c r="E8152" s="9" t="s">
        <v>9242</v>
      </c>
      <c r="F8152" s="5" t="s">
        <v>4</v>
      </c>
      <c r="G8152" s="5" t="s">
        <v>729</v>
      </c>
      <c r="H8152" s="5" t="s">
        <v>9248</v>
      </c>
      <c r="I8152" s="4" t="s">
        <v>9249</v>
      </c>
      <c r="J8152" s="5" t="s">
        <v>4</v>
      </c>
      <c r="K8152" s="5" t="s">
        <v>4</v>
      </c>
      <c r="L8152" s="5" t="s">
        <v>4</v>
      </c>
      <c r="M8152" s="5" t="s">
        <v>5</v>
      </c>
      <c r="N8152" s="5" t="s">
        <v>9247</v>
      </c>
      <c r="O8152" s="18">
        <v>44462</v>
      </c>
      <c r="P8152" s="5" t="s">
        <v>7</v>
      </c>
      <c r="Q8152" s="19">
        <v>6074</v>
      </c>
      <c r="R8152" s="19">
        <v>0</v>
      </c>
      <c r="S8152" s="19">
        <v>6074</v>
      </c>
      <c r="T8152" s="19">
        <v>0</v>
      </c>
    </row>
    <row r="8153" spans="1:20" ht="29" outlineLevel="4" x14ac:dyDescent="0.35">
      <c r="A8153" s="9" t="s">
        <v>74</v>
      </c>
      <c r="B8153" s="9" t="s">
        <v>75</v>
      </c>
      <c r="C8153" s="12" t="s">
        <v>9232</v>
      </c>
      <c r="D8153" s="5" t="s">
        <v>9242</v>
      </c>
      <c r="E8153" s="9" t="s">
        <v>9242</v>
      </c>
      <c r="F8153" s="5" t="s">
        <v>4</v>
      </c>
      <c r="G8153" s="5" t="s">
        <v>729</v>
      </c>
      <c r="H8153" s="5" t="s">
        <v>9248</v>
      </c>
      <c r="I8153" s="4" t="s">
        <v>9249</v>
      </c>
      <c r="J8153" s="5" t="s">
        <v>4</v>
      </c>
      <c r="K8153" s="5" t="s">
        <v>4</v>
      </c>
      <c r="L8153" s="5" t="s">
        <v>4</v>
      </c>
      <c r="M8153" s="5" t="s">
        <v>5</v>
      </c>
      <c r="N8153" s="5" t="s">
        <v>9250</v>
      </c>
      <c r="O8153" s="18">
        <v>44536</v>
      </c>
      <c r="P8153" s="5" t="s">
        <v>7</v>
      </c>
      <c r="Q8153" s="19">
        <v>7310</v>
      </c>
      <c r="R8153" s="19">
        <v>0</v>
      </c>
      <c r="S8153" s="19">
        <v>7310</v>
      </c>
      <c r="T8153" s="19">
        <v>0</v>
      </c>
    </row>
    <row r="8154" spans="1:20" ht="29" outlineLevel="4" x14ac:dyDescent="0.35">
      <c r="A8154" s="9" t="s">
        <v>74</v>
      </c>
      <c r="B8154" s="9" t="s">
        <v>75</v>
      </c>
      <c r="C8154" s="12" t="s">
        <v>9232</v>
      </c>
      <c r="D8154" s="5" t="s">
        <v>9242</v>
      </c>
      <c r="E8154" s="9" t="s">
        <v>9242</v>
      </c>
      <c r="F8154" s="5" t="s">
        <v>4</v>
      </c>
      <c r="G8154" s="5" t="s">
        <v>729</v>
      </c>
      <c r="H8154" s="5" t="s">
        <v>9248</v>
      </c>
      <c r="I8154" s="4" t="s">
        <v>9249</v>
      </c>
      <c r="J8154" s="5" t="s">
        <v>4</v>
      </c>
      <c r="K8154" s="5" t="s">
        <v>4</v>
      </c>
      <c r="L8154" s="5" t="s">
        <v>4</v>
      </c>
      <c r="M8154" s="5" t="s">
        <v>5</v>
      </c>
      <c r="N8154" s="5" t="s">
        <v>9251</v>
      </c>
      <c r="O8154" s="18">
        <v>44630</v>
      </c>
      <c r="P8154" s="5" t="s">
        <v>7</v>
      </c>
      <c r="Q8154" s="19">
        <v>241144</v>
      </c>
      <c r="R8154" s="19">
        <v>0</v>
      </c>
      <c r="S8154" s="19">
        <v>241144</v>
      </c>
      <c r="T8154" s="19">
        <v>0</v>
      </c>
    </row>
    <row r="8155" spans="1:20" ht="29" outlineLevel="4" x14ac:dyDescent="0.35">
      <c r="A8155" s="9" t="s">
        <v>74</v>
      </c>
      <c r="B8155" s="9" t="s">
        <v>75</v>
      </c>
      <c r="C8155" s="12" t="s">
        <v>9232</v>
      </c>
      <c r="D8155" s="5" t="s">
        <v>9242</v>
      </c>
      <c r="E8155" s="9" t="s">
        <v>9242</v>
      </c>
      <c r="F8155" s="5" t="s">
        <v>4</v>
      </c>
      <c r="G8155" s="5" t="s">
        <v>729</v>
      </c>
      <c r="H8155" s="5" t="s">
        <v>9248</v>
      </c>
      <c r="I8155" s="4" t="s">
        <v>9249</v>
      </c>
      <c r="J8155" s="5" t="s">
        <v>4</v>
      </c>
      <c r="K8155" s="5" t="s">
        <v>4</v>
      </c>
      <c r="L8155" s="5" t="s">
        <v>4</v>
      </c>
      <c r="M8155" s="5" t="s">
        <v>5</v>
      </c>
      <c r="N8155" s="5" t="s">
        <v>9252</v>
      </c>
      <c r="O8155" s="18">
        <v>44690</v>
      </c>
      <c r="P8155" s="5" t="s">
        <v>7</v>
      </c>
      <c r="Q8155" s="19">
        <v>236200</v>
      </c>
      <c r="R8155" s="19">
        <v>0</v>
      </c>
      <c r="S8155" s="19">
        <v>236200</v>
      </c>
      <c r="T8155" s="19">
        <v>0</v>
      </c>
    </row>
    <row r="8156" spans="1:20" outlineLevel="3" x14ac:dyDescent="0.35">
      <c r="H8156" s="1" t="s">
        <v>12177</v>
      </c>
      <c r="O8156" s="18"/>
      <c r="Q8156" s="19">
        <f>SUBTOTAL(9,Q8152:Q8155)</f>
        <v>490728</v>
      </c>
      <c r="R8156" s="19">
        <f>SUBTOTAL(9,R8152:R8155)</f>
        <v>0</v>
      </c>
      <c r="S8156" s="19">
        <f>SUBTOTAL(9,S8152:S8155)</f>
        <v>490728</v>
      </c>
      <c r="T8156" s="19">
        <f>SUBTOTAL(9,T8152:T8155)</f>
        <v>0</v>
      </c>
    </row>
    <row r="8157" spans="1:20" outlineLevel="4" x14ac:dyDescent="0.35">
      <c r="A8157" s="9" t="s">
        <v>74</v>
      </c>
      <c r="B8157" s="9" t="s">
        <v>75</v>
      </c>
      <c r="C8157" s="12" t="s">
        <v>9232</v>
      </c>
      <c r="D8157" s="5" t="s">
        <v>9242</v>
      </c>
      <c r="E8157" s="9" t="s">
        <v>9242</v>
      </c>
      <c r="F8157" s="5" t="s">
        <v>77</v>
      </c>
      <c r="G8157" s="5" t="s">
        <v>4</v>
      </c>
      <c r="H8157" s="5" t="s">
        <v>9254</v>
      </c>
      <c r="I8157" s="4" t="s">
        <v>9255</v>
      </c>
      <c r="J8157" s="5" t="s">
        <v>4</v>
      </c>
      <c r="K8157" s="5" t="s">
        <v>4</v>
      </c>
      <c r="L8157" s="5" t="s">
        <v>4</v>
      </c>
      <c r="M8157" s="5" t="s">
        <v>5</v>
      </c>
      <c r="N8157" s="5" t="s">
        <v>9253</v>
      </c>
      <c r="O8157" s="18">
        <v>44704</v>
      </c>
      <c r="P8157" s="5" t="s">
        <v>7</v>
      </c>
      <c r="Q8157" s="19">
        <v>13000</v>
      </c>
      <c r="R8157" s="19">
        <v>13000</v>
      </c>
      <c r="S8157" s="19">
        <v>0</v>
      </c>
      <c r="T8157" s="19">
        <v>0</v>
      </c>
    </row>
    <row r="8158" spans="1:20" outlineLevel="4" x14ac:dyDescent="0.35">
      <c r="A8158" s="9" t="s">
        <v>74</v>
      </c>
      <c r="B8158" s="9" t="s">
        <v>75</v>
      </c>
      <c r="C8158" s="12" t="s">
        <v>9232</v>
      </c>
      <c r="D8158" s="5" t="s">
        <v>9242</v>
      </c>
      <c r="E8158" s="9" t="s">
        <v>9242</v>
      </c>
      <c r="F8158" s="5" t="s">
        <v>77</v>
      </c>
      <c r="G8158" s="5" t="s">
        <v>4</v>
      </c>
      <c r="H8158" s="5" t="s">
        <v>9254</v>
      </c>
      <c r="I8158" s="4" t="s">
        <v>9255</v>
      </c>
      <c r="J8158" s="5" t="s">
        <v>4</v>
      </c>
      <c r="K8158" s="5" t="s">
        <v>4</v>
      </c>
      <c r="L8158" s="5" t="s">
        <v>4</v>
      </c>
      <c r="M8158" s="5" t="s">
        <v>5</v>
      </c>
      <c r="N8158" s="5" t="s">
        <v>9256</v>
      </c>
      <c r="O8158" s="18">
        <v>44736</v>
      </c>
      <c r="P8158" s="5" t="s">
        <v>7</v>
      </c>
      <c r="Q8158" s="19">
        <v>21000</v>
      </c>
      <c r="R8158" s="19">
        <v>21000</v>
      </c>
      <c r="S8158" s="19">
        <v>0</v>
      </c>
      <c r="T8158" s="19">
        <v>0</v>
      </c>
    </row>
    <row r="8159" spans="1:20" outlineLevel="3" x14ac:dyDescent="0.35">
      <c r="H8159" s="1" t="s">
        <v>12178</v>
      </c>
      <c r="O8159" s="18"/>
      <c r="Q8159" s="19">
        <f>SUBTOTAL(9,Q8157:Q8158)</f>
        <v>34000</v>
      </c>
      <c r="R8159" s="19">
        <f>SUBTOTAL(9,R8157:R8158)</f>
        <v>34000</v>
      </c>
      <c r="S8159" s="19">
        <f>SUBTOTAL(9,S8157:S8158)</f>
        <v>0</v>
      </c>
      <c r="T8159" s="19">
        <f>SUBTOTAL(9,T8157:T8158)</f>
        <v>0</v>
      </c>
    </row>
    <row r="8160" spans="1:20" outlineLevel="4" x14ac:dyDescent="0.35">
      <c r="A8160" s="9" t="s">
        <v>74</v>
      </c>
      <c r="B8160" s="9" t="s">
        <v>75</v>
      </c>
      <c r="C8160" s="12" t="s">
        <v>9232</v>
      </c>
      <c r="D8160" s="5" t="s">
        <v>9242</v>
      </c>
      <c r="E8160" s="9" t="s">
        <v>9242</v>
      </c>
      <c r="F8160" s="5" t="s">
        <v>77</v>
      </c>
      <c r="G8160" s="5" t="s">
        <v>4</v>
      </c>
      <c r="H8160" s="5" t="s">
        <v>9258</v>
      </c>
      <c r="I8160" s="4" t="s">
        <v>9255</v>
      </c>
      <c r="J8160" s="5" t="s">
        <v>4</v>
      </c>
      <c r="K8160" s="5" t="s">
        <v>4</v>
      </c>
      <c r="L8160" s="5" t="s">
        <v>4</v>
      </c>
      <c r="M8160" s="5" t="s">
        <v>5</v>
      </c>
      <c r="N8160" s="5" t="s">
        <v>9257</v>
      </c>
      <c r="O8160" s="18">
        <v>44627</v>
      </c>
      <c r="P8160" s="5" t="s">
        <v>7</v>
      </c>
      <c r="Q8160" s="19">
        <v>3370</v>
      </c>
      <c r="R8160" s="19">
        <v>3370</v>
      </c>
      <c r="S8160" s="19">
        <v>0</v>
      </c>
      <c r="T8160" s="19">
        <v>0</v>
      </c>
    </row>
    <row r="8161" spans="1:20" outlineLevel="4" x14ac:dyDescent="0.35">
      <c r="A8161" s="9" t="s">
        <v>74</v>
      </c>
      <c r="B8161" s="9" t="s">
        <v>75</v>
      </c>
      <c r="C8161" s="12" t="s">
        <v>9232</v>
      </c>
      <c r="D8161" s="5" t="s">
        <v>9242</v>
      </c>
      <c r="E8161" s="9" t="s">
        <v>9242</v>
      </c>
      <c r="F8161" s="5" t="s">
        <v>77</v>
      </c>
      <c r="G8161" s="5" t="s">
        <v>4</v>
      </c>
      <c r="H8161" s="5" t="s">
        <v>9258</v>
      </c>
      <c r="I8161" s="4" t="s">
        <v>9255</v>
      </c>
      <c r="J8161" s="5" t="s">
        <v>4</v>
      </c>
      <c r="K8161" s="5" t="s">
        <v>4</v>
      </c>
      <c r="L8161" s="5" t="s">
        <v>4</v>
      </c>
      <c r="M8161" s="5" t="s">
        <v>5</v>
      </c>
      <c r="N8161" s="5" t="s">
        <v>9259</v>
      </c>
      <c r="O8161" s="18">
        <v>44739</v>
      </c>
      <c r="P8161" s="5" t="s">
        <v>7</v>
      </c>
      <c r="Q8161" s="19">
        <v>14061</v>
      </c>
      <c r="R8161" s="19">
        <v>14061</v>
      </c>
      <c r="S8161" s="19">
        <v>0</v>
      </c>
      <c r="T8161" s="19">
        <v>0</v>
      </c>
    </row>
    <row r="8162" spans="1:20" outlineLevel="4" x14ac:dyDescent="0.35">
      <c r="A8162" s="9" t="s">
        <v>74</v>
      </c>
      <c r="B8162" s="9" t="s">
        <v>75</v>
      </c>
      <c r="C8162" s="12" t="s">
        <v>9232</v>
      </c>
      <c r="D8162" s="5" t="s">
        <v>9242</v>
      </c>
      <c r="E8162" s="9" t="s">
        <v>9242</v>
      </c>
      <c r="F8162" s="5" t="s">
        <v>77</v>
      </c>
      <c r="G8162" s="5" t="s">
        <v>4</v>
      </c>
      <c r="H8162" s="5" t="s">
        <v>9258</v>
      </c>
      <c r="I8162" s="4" t="s">
        <v>9255</v>
      </c>
      <c r="J8162" s="5" t="s">
        <v>4</v>
      </c>
      <c r="K8162" s="5" t="s">
        <v>4</v>
      </c>
      <c r="L8162" s="5" t="s">
        <v>4</v>
      </c>
      <c r="M8162" s="5" t="s">
        <v>5</v>
      </c>
      <c r="N8162" s="5" t="s">
        <v>9260</v>
      </c>
      <c r="O8162" s="18">
        <v>44468</v>
      </c>
      <c r="P8162" s="5" t="s">
        <v>7</v>
      </c>
      <c r="Q8162" s="19">
        <v>18493</v>
      </c>
      <c r="R8162" s="19">
        <v>18493</v>
      </c>
      <c r="S8162" s="19">
        <v>0</v>
      </c>
      <c r="T8162" s="19">
        <v>0</v>
      </c>
    </row>
    <row r="8163" spans="1:20" outlineLevel="4" x14ac:dyDescent="0.35">
      <c r="A8163" s="9" t="s">
        <v>74</v>
      </c>
      <c r="B8163" s="9" t="s">
        <v>75</v>
      </c>
      <c r="C8163" s="12" t="s">
        <v>9232</v>
      </c>
      <c r="D8163" s="5" t="s">
        <v>9242</v>
      </c>
      <c r="E8163" s="9" t="s">
        <v>9242</v>
      </c>
      <c r="F8163" s="5" t="s">
        <v>77</v>
      </c>
      <c r="G8163" s="5" t="s">
        <v>4</v>
      </c>
      <c r="H8163" s="5" t="s">
        <v>9258</v>
      </c>
      <c r="I8163" s="4" t="s">
        <v>9255</v>
      </c>
      <c r="J8163" s="5" t="s">
        <v>4</v>
      </c>
      <c r="K8163" s="5" t="s">
        <v>4</v>
      </c>
      <c r="L8163" s="5" t="s">
        <v>4</v>
      </c>
      <c r="M8163" s="5" t="s">
        <v>5</v>
      </c>
      <c r="N8163" s="5" t="s">
        <v>9261</v>
      </c>
      <c r="O8163" s="18">
        <v>44536</v>
      </c>
      <c r="P8163" s="5" t="s">
        <v>7</v>
      </c>
      <c r="Q8163" s="19">
        <v>3316</v>
      </c>
      <c r="R8163" s="19">
        <v>3316</v>
      </c>
      <c r="S8163" s="19">
        <v>0</v>
      </c>
      <c r="T8163" s="19">
        <v>0</v>
      </c>
    </row>
    <row r="8164" spans="1:20" outlineLevel="3" x14ac:dyDescent="0.35">
      <c r="H8164" s="1" t="s">
        <v>12179</v>
      </c>
      <c r="O8164" s="18"/>
      <c r="Q8164" s="19">
        <f>SUBTOTAL(9,Q8160:Q8163)</f>
        <v>39240</v>
      </c>
      <c r="R8164" s="19">
        <f>SUBTOTAL(9,R8160:R8163)</f>
        <v>39240</v>
      </c>
      <c r="S8164" s="19">
        <f>SUBTOTAL(9,S8160:S8163)</f>
        <v>0</v>
      </c>
      <c r="T8164" s="19">
        <f>SUBTOTAL(9,T8160:T8163)</f>
        <v>0</v>
      </c>
    </row>
    <row r="8165" spans="1:20" outlineLevel="4" x14ac:dyDescent="0.35">
      <c r="A8165" s="9" t="s">
        <v>74</v>
      </c>
      <c r="B8165" s="9" t="s">
        <v>75</v>
      </c>
      <c r="C8165" s="12" t="s">
        <v>9232</v>
      </c>
      <c r="D8165" s="5" t="s">
        <v>9242</v>
      </c>
      <c r="E8165" s="9" t="s">
        <v>9242</v>
      </c>
      <c r="F8165" s="5" t="s">
        <v>4</v>
      </c>
      <c r="G8165" s="5" t="s">
        <v>729</v>
      </c>
      <c r="H8165" s="5" t="s">
        <v>9263</v>
      </c>
      <c r="I8165" s="4" t="s">
        <v>9255</v>
      </c>
      <c r="J8165" s="5" t="s">
        <v>4</v>
      </c>
      <c r="K8165" s="5" t="s">
        <v>4</v>
      </c>
      <c r="L8165" s="5" t="s">
        <v>4</v>
      </c>
      <c r="M8165" s="5" t="s">
        <v>5</v>
      </c>
      <c r="N8165" s="5" t="s">
        <v>9262</v>
      </c>
      <c r="O8165" s="18">
        <v>44536</v>
      </c>
      <c r="P8165" s="5" t="s">
        <v>7</v>
      </c>
      <c r="Q8165" s="19">
        <v>17727</v>
      </c>
      <c r="R8165" s="19">
        <v>0</v>
      </c>
      <c r="S8165" s="19">
        <v>17727</v>
      </c>
      <c r="T8165" s="19">
        <v>0</v>
      </c>
    </row>
    <row r="8166" spans="1:20" outlineLevel="4" x14ac:dyDescent="0.35">
      <c r="A8166" s="9" t="s">
        <v>74</v>
      </c>
      <c r="B8166" s="9" t="s">
        <v>75</v>
      </c>
      <c r="C8166" s="12" t="s">
        <v>9232</v>
      </c>
      <c r="D8166" s="5" t="s">
        <v>9242</v>
      </c>
      <c r="E8166" s="9" t="s">
        <v>9242</v>
      </c>
      <c r="F8166" s="5" t="s">
        <v>4</v>
      </c>
      <c r="G8166" s="5" t="s">
        <v>729</v>
      </c>
      <c r="H8166" s="5" t="s">
        <v>9263</v>
      </c>
      <c r="I8166" s="4" t="s">
        <v>9255</v>
      </c>
      <c r="J8166" s="5" t="s">
        <v>4</v>
      </c>
      <c r="K8166" s="5" t="s">
        <v>4</v>
      </c>
      <c r="L8166" s="5" t="s">
        <v>4</v>
      </c>
      <c r="M8166" s="5" t="s">
        <v>5</v>
      </c>
      <c r="N8166" s="5" t="s">
        <v>9264</v>
      </c>
      <c r="O8166" s="18">
        <v>44622</v>
      </c>
      <c r="P8166" s="5" t="s">
        <v>7</v>
      </c>
      <c r="Q8166" s="19">
        <v>52762</v>
      </c>
      <c r="R8166" s="19">
        <v>0</v>
      </c>
      <c r="S8166" s="19">
        <v>52762</v>
      </c>
      <c r="T8166" s="19">
        <v>0</v>
      </c>
    </row>
    <row r="8167" spans="1:20" outlineLevel="4" x14ac:dyDescent="0.35">
      <c r="A8167" s="9" t="s">
        <v>74</v>
      </c>
      <c r="B8167" s="9" t="s">
        <v>75</v>
      </c>
      <c r="C8167" s="12" t="s">
        <v>9232</v>
      </c>
      <c r="D8167" s="5" t="s">
        <v>9242</v>
      </c>
      <c r="E8167" s="9" t="s">
        <v>9242</v>
      </c>
      <c r="F8167" s="5" t="s">
        <v>4</v>
      </c>
      <c r="G8167" s="5" t="s">
        <v>729</v>
      </c>
      <c r="H8167" s="5" t="s">
        <v>9263</v>
      </c>
      <c r="I8167" s="4" t="s">
        <v>9255</v>
      </c>
      <c r="J8167" s="5" t="s">
        <v>4</v>
      </c>
      <c r="K8167" s="5" t="s">
        <v>4</v>
      </c>
      <c r="L8167" s="5" t="s">
        <v>4</v>
      </c>
      <c r="M8167" s="5" t="s">
        <v>5</v>
      </c>
      <c r="N8167" s="5" t="s">
        <v>9265</v>
      </c>
      <c r="O8167" s="18">
        <v>44733</v>
      </c>
      <c r="P8167" s="5" t="s">
        <v>7</v>
      </c>
      <c r="Q8167" s="19">
        <v>37381</v>
      </c>
      <c r="R8167" s="19">
        <v>0</v>
      </c>
      <c r="S8167" s="19">
        <v>37381</v>
      </c>
      <c r="T8167" s="19">
        <v>0</v>
      </c>
    </row>
    <row r="8168" spans="1:20" outlineLevel="3" x14ac:dyDescent="0.35">
      <c r="H8168" s="1" t="s">
        <v>12180</v>
      </c>
      <c r="O8168" s="18"/>
      <c r="Q8168" s="19">
        <f>SUBTOTAL(9,Q8165:Q8167)</f>
        <v>107870</v>
      </c>
      <c r="R8168" s="19">
        <f>SUBTOTAL(9,R8165:R8167)</f>
        <v>0</v>
      </c>
      <c r="S8168" s="19">
        <f>SUBTOTAL(9,S8165:S8167)</f>
        <v>107870</v>
      </c>
      <c r="T8168" s="19">
        <f>SUBTOTAL(9,T8165:T8167)</f>
        <v>0</v>
      </c>
    </row>
    <row r="8169" spans="1:20" outlineLevel="2" x14ac:dyDescent="0.35">
      <c r="C8169" s="11" t="s">
        <v>10841</v>
      </c>
      <c r="O8169" s="18"/>
      <c r="Q8169" s="19">
        <f>SUBTOTAL(9,Q8140:Q8167)</f>
        <v>844438.29</v>
      </c>
      <c r="R8169" s="19">
        <f>SUBTOTAL(9,R8140:R8167)</f>
        <v>73240</v>
      </c>
      <c r="S8169" s="19">
        <f>SUBTOTAL(9,S8140:S8167)</f>
        <v>771198.29</v>
      </c>
      <c r="T8169" s="19">
        <f>SUBTOTAL(9,T8140:T8167)</f>
        <v>0</v>
      </c>
    </row>
    <row r="8170" spans="1:20" outlineLevel="4" x14ac:dyDescent="0.35">
      <c r="A8170" s="9" t="s">
        <v>1129</v>
      </c>
      <c r="B8170" s="9" t="s">
        <v>1130</v>
      </c>
      <c r="C8170" s="12" t="s">
        <v>9266</v>
      </c>
      <c r="D8170" s="5" t="s">
        <v>9267</v>
      </c>
      <c r="E8170" s="9" t="s">
        <v>9267</v>
      </c>
      <c r="F8170" s="5" t="s">
        <v>4</v>
      </c>
      <c r="G8170" s="5" t="s">
        <v>1133</v>
      </c>
      <c r="H8170" s="5" t="s">
        <v>1135</v>
      </c>
      <c r="I8170" s="4" t="s">
        <v>1136</v>
      </c>
      <c r="J8170" s="5" t="s">
        <v>4</v>
      </c>
      <c r="K8170" s="5" t="s">
        <v>4</v>
      </c>
      <c r="L8170" s="5" t="s">
        <v>4</v>
      </c>
      <c r="M8170" s="5" t="s">
        <v>5</v>
      </c>
      <c r="N8170" s="5" t="s">
        <v>9268</v>
      </c>
      <c r="O8170" s="18">
        <v>44467</v>
      </c>
      <c r="P8170" s="5" t="s">
        <v>7</v>
      </c>
      <c r="Q8170" s="19">
        <v>21970.35</v>
      </c>
      <c r="R8170" s="19">
        <v>0</v>
      </c>
      <c r="S8170" s="19">
        <v>21970.35</v>
      </c>
      <c r="T8170" s="19">
        <v>0</v>
      </c>
    </row>
    <row r="8171" spans="1:20" outlineLevel="4" x14ac:dyDescent="0.35">
      <c r="A8171" s="9" t="s">
        <v>1129</v>
      </c>
      <c r="B8171" s="9" t="s">
        <v>1130</v>
      </c>
      <c r="C8171" s="12" t="s">
        <v>9266</v>
      </c>
      <c r="D8171" s="5" t="s">
        <v>9267</v>
      </c>
      <c r="E8171" s="9" t="s">
        <v>9267</v>
      </c>
      <c r="F8171" s="5" t="s">
        <v>4</v>
      </c>
      <c r="G8171" s="5" t="s">
        <v>1133</v>
      </c>
      <c r="H8171" s="5" t="s">
        <v>1135</v>
      </c>
      <c r="I8171" s="4" t="s">
        <v>1136</v>
      </c>
      <c r="J8171" s="5" t="s">
        <v>4</v>
      </c>
      <c r="K8171" s="5" t="s">
        <v>4</v>
      </c>
      <c r="L8171" s="5" t="s">
        <v>4</v>
      </c>
      <c r="M8171" s="5" t="s">
        <v>5</v>
      </c>
      <c r="N8171" s="5" t="s">
        <v>9269</v>
      </c>
      <c r="O8171" s="18">
        <v>44558</v>
      </c>
      <c r="P8171" s="5" t="s">
        <v>7</v>
      </c>
      <c r="Q8171" s="19">
        <v>29730.68</v>
      </c>
      <c r="R8171" s="19">
        <v>0</v>
      </c>
      <c r="S8171" s="19">
        <v>29730.68</v>
      </c>
      <c r="T8171" s="19">
        <v>0</v>
      </c>
    </row>
    <row r="8172" spans="1:20" outlineLevel="3" x14ac:dyDescent="0.35">
      <c r="H8172" s="1" t="s">
        <v>11125</v>
      </c>
      <c r="O8172" s="18"/>
      <c r="Q8172" s="19">
        <f>SUBTOTAL(9,Q8170:Q8171)</f>
        <v>51701.03</v>
      </c>
      <c r="R8172" s="19">
        <f>SUBTOTAL(9,R8170:R8171)</f>
        <v>0</v>
      </c>
      <c r="S8172" s="19">
        <f>SUBTOTAL(9,S8170:S8171)</f>
        <v>51701.03</v>
      </c>
      <c r="T8172" s="19">
        <f>SUBTOTAL(9,T8170:T8171)</f>
        <v>0</v>
      </c>
    </row>
    <row r="8173" spans="1:20" outlineLevel="2" x14ac:dyDescent="0.35">
      <c r="C8173" s="11" t="s">
        <v>10842</v>
      </c>
      <c r="O8173" s="18"/>
      <c r="Q8173" s="19">
        <f>SUBTOTAL(9,Q8170:Q8171)</f>
        <v>51701.03</v>
      </c>
      <c r="R8173" s="19">
        <f>SUBTOTAL(9,R8170:R8171)</f>
        <v>0</v>
      </c>
      <c r="S8173" s="19">
        <f>SUBTOTAL(9,S8170:S8171)</f>
        <v>51701.03</v>
      </c>
      <c r="T8173" s="19">
        <f>SUBTOTAL(9,T8170:T8171)</f>
        <v>0</v>
      </c>
    </row>
    <row r="8174" spans="1:20" outlineLevel="4" x14ac:dyDescent="0.35">
      <c r="A8174" s="9" t="s">
        <v>1129</v>
      </c>
      <c r="B8174" s="9" t="s">
        <v>1130</v>
      </c>
      <c r="C8174" s="12" t="s">
        <v>9270</v>
      </c>
      <c r="D8174" s="5" t="s">
        <v>9271</v>
      </c>
      <c r="E8174" s="9" t="s">
        <v>9271</v>
      </c>
      <c r="F8174" s="5" t="s">
        <v>4</v>
      </c>
      <c r="G8174" s="5" t="s">
        <v>1133</v>
      </c>
      <c r="H8174" s="5" t="s">
        <v>1135</v>
      </c>
      <c r="I8174" s="4" t="s">
        <v>1136</v>
      </c>
      <c r="J8174" s="5" t="s">
        <v>4</v>
      </c>
      <c r="K8174" s="5" t="s">
        <v>4</v>
      </c>
      <c r="L8174" s="5" t="s">
        <v>4</v>
      </c>
      <c r="M8174" s="5" t="s">
        <v>5</v>
      </c>
      <c r="N8174" s="5" t="s">
        <v>9272</v>
      </c>
      <c r="O8174" s="18">
        <v>44467</v>
      </c>
      <c r="P8174" s="5" t="s">
        <v>7</v>
      </c>
      <c r="Q8174" s="19">
        <v>3527.58</v>
      </c>
      <c r="R8174" s="19">
        <v>0</v>
      </c>
      <c r="S8174" s="19">
        <v>3527.58</v>
      </c>
      <c r="T8174" s="19">
        <v>0</v>
      </c>
    </row>
    <row r="8175" spans="1:20" outlineLevel="4" x14ac:dyDescent="0.35">
      <c r="A8175" s="9" t="s">
        <v>1129</v>
      </c>
      <c r="B8175" s="9" t="s">
        <v>1130</v>
      </c>
      <c r="C8175" s="12" t="s">
        <v>9270</v>
      </c>
      <c r="D8175" s="5" t="s">
        <v>9271</v>
      </c>
      <c r="E8175" s="9" t="s">
        <v>9271</v>
      </c>
      <c r="F8175" s="5" t="s">
        <v>4</v>
      </c>
      <c r="G8175" s="5" t="s">
        <v>1133</v>
      </c>
      <c r="H8175" s="5" t="s">
        <v>1135</v>
      </c>
      <c r="I8175" s="4" t="s">
        <v>1136</v>
      </c>
      <c r="J8175" s="5" t="s">
        <v>4</v>
      </c>
      <c r="K8175" s="5" t="s">
        <v>4</v>
      </c>
      <c r="L8175" s="5" t="s">
        <v>4</v>
      </c>
      <c r="M8175" s="5" t="s">
        <v>5</v>
      </c>
      <c r="N8175" s="5" t="s">
        <v>9273</v>
      </c>
      <c r="O8175" s="18">
        <v>44558</v>
      </c>
      <c r="P8175" s="5" t="s">
        <v>7</v>
      </c>
      <c r="Q8175" s="19">
        <v>4660.18</v>
      </c>
      <c r="R8175" s="19">
        <v>0</v>
      </c>
      <c r="S8175" s="19">
        <v>4660.18</v>
      </c>
      <c r="T8175" s="19">
        <v>0</v>
      </c>
    </row>
    <row r="8176" spans="1:20" outlineLevel="3" x14ac:dyDescent="0.35">
      <c r="H8176" s="1" t="s">
        <v>11125</v>
      </c>
      <c r="O8176" s="18"/>
      <c r="Q8176" s="19">
        <f>SUBTOTAL(9,Q8174:Q8175)</f>
        <v>8187.76</v>
      </c>
      <c r="R8176" s="19">
        <f>SUBTOTAL(9,R8174:R8175)</f>
        <v>0</v>
      </c>
      <c r="S8176" s="19">
        <f>SUBTOTAL(9,S8174:S8175)</f>
        <v>8187.76</v>
      </c>
      <c r="T8176" s="19">
        <f>SUBTOTAL(9,T8174:T8175)</f>
        <v>0</v>
      </c>
    </row>
    <row r="8177" spans="1:20" outlineLevel="2" x14ac:dyDescent="0.35">
      <c r="C8177" s="11" t="s">
        <v>10843</v>
      </c>
      <c r="O8177" s="18"/>
      <c r="Q8177" s="19">
        <f>SUBTOTAL(9,Q8174:Q8175)</f>
        <v>8187.76</v>
      </c>
      <c r="R8177" s="19">
        <f>SUBTOTAL(9,R8174:R8175)</f>
        <v>0</v>
      </c>
      <c r="S8177" s="19">
        <f>SUBTOTAL(9,S8174:S8175)</f>
        <v>8187.76</v>
      </c>
      <c r="T8177" s="19">
        <f>SUBTOTAL(9,T8174:T8175)</f>
        <v>0</v>
      </c>
    </row>
    <row r="8178" spans="1:20" outlineLevel="4" x14ac:dyDescent="0.35">
      <c r="A8178" s="9" t="s">
        <v>1129</v>
      </c>
      <c r="B8178" s="9" t="s">
        <v>1130</v>
      </c>
      <c r="C8178" s="12" t="s">
        <v>9274</v>
      </c>
      <c r="D8178" s="5" t="s">
        <v>9275</v>
      </c>
      <c r="E8178" s="9" t="s">
        <v>9275</v>
      </c>
      <c r="F8178" s="5" t="s">
        <v>4</v>
      </c>
      <c r="G8178" s="5" t="s">
        <v>1133</v>
      </c>
      <c r="H8178" s="5" t="s">
        <v>1135</v>
      </c>
      <c r="I8178" s="4" t="s">
        <v>1136</v>
      </c>
      <c r="J8178" s="5" t="s">
        <v>4</v>
      </c>
      <c r="K8178" s="5" t="s">
        <v>4</v>
      </c>
      <c r="L8178" s="5" t="s">
        <v>4</v>
      </c>
      <c r="M8178" s="5" t="s">
        <v>5</v>
      </c>
      <c r="N8178" s="5" t="s">
        <v>9276</v>
      </c>
      <c r="O8178" s="18">
        <v>44467</v>
      </c>
      <c r="P8178" s="5" t="s">
        <v>7</v>
      </c>
      <c r="Q8178" s="19">
        <v>12444.22</v>
      </c>
      <c r="R8178" s="19">
        <v>0</v>
      </c>
      <c r="S8178" s="19">
        <v>12444.22</v>
      </c>
      <c r="T8178" s="19">
        <v>0</v>
      </c>
    </row>
    <row r="8179" spans="1:20" outlineLevel="4" x14ac:dyDescent="0.35">
      <c r="A8179" s="9" t="s">
        <v>1129</v>
      </c>
      <c r="B8179" s="9" t="s">
        <v>1130</v>
      </c>
      <c r="C8179" s="12" t="s">
        <v>9274</v>
      </c>
      <c r="D8179" s="5" t="s">
        <v>9275</v>
      </c>
      <c r="E8179" s="9" t="s">
        <v>9275</v>
      </c>
      <c r="F8179" s="5" t="s">
        <v>4</v>
      </c>
      <c r="G8179" s="5" t="s">
        <v>1133</v>
      </c>
      <c r="H8179" s="5" t="s">
        <v>1135</v>
      </c>
      <c r="I8179" s="4" t="s">
        <v>1136</v>
      </c>
      <c r="J8179" s="5" t="s">
        <v>4</v>
      </c>
      <c r="K8179" s="5" t="s">
        <v>4</v>
      </c>
      <c r="L8179" s="5" t="s">
        <v>4</v>
      </c>
      <c r="M8179" s="5" t="s">
        <v>5</v>
      </c>
      <c r="N8179" s="5" t="s">
        <v>9277</v>
      </c>
      <c r="O8179" s="18">
        <v>44558</v>
      </c>
      <c r="P8179" s="5" t="s">
        <v>7</v>
      </c>
      <c r="Q8179" s="19">
        <v>16750.63</v>
      </c>
      <c r="R8179" s="19">
        <v>0</v>
      </c>
      <c r="S8179" s="19">
        <v>16750.63</v>
      </c>
      <c r="T8179" s="19">
        <v>0</v>
      </c>
    </row>
    <row r="8180" spans="1:20" outlineLevel="3" x14ac:dyDescent="0.35">
      <c r="H8180" s="1" t="s">
        <v>11125</v>
      </c>
      <c r="O8180" s="18"/>
      <c r="Q8180" s="19">
        <f>SUBTOTAL(9,Q8178:Q8179)</f>
        <v>29194.85</v>
      </c>
      <c r="R8180" s="19">
        <f>SUBTOTAL(9,R8178:R8179)</f>
        <v>0</v>
      </c>
      <c r="S8180" s="19">
        <f>SUBTOTAL(9,S8178:S8179)</f>
        <v>29194.85</v>
      </c>
      <c r="T8180" s="19">
        <f>SUBTOTAL(9,T8178:T8179)</f>
        <v>0</v>
      </c>
    </row>
    <row r="8181" spans="1:20" outlineLevel="2" x14ac:dyDescent="0.35">
      <c r="C8181" s="11" t="s">
        <v>10844</v>
      </c>
      <c r="O8181" s="18"/>
      <c r="Q8181" s="19">
        <f>SUBTOTAL(9,Q8178:Q8179)</f>
        <v>29194.85</v>
      </c>
      <c r="R8181" s="19">
        <f>SUBTOTAL(9,R8178:R8179)</f>
        <v>0</v>
      </c>
      <c r="S8181" s="19">
        <f>SUBTOTAL(9,S8178:S8179)</f>
        <v>29194.85</v>
      </c>
      <c r="T8181" s="19">
        <f>SUBTOTAL(9,T8178:T8179)</f>
        <v>0</v>
      </c>
    </row>
    <row r="8182" spans="1:20" outlineLevel="4" x14ac:dyDescent="0.35">
      <c r="A8182" s="9" t="s">
        <v>1129</v>
      </c>
      <c r="B8182" s="9" t="s">
        <v>1130</v>
      </c>
      <c r="C8182" s="12" t="s">
        <v>9278</v>
      </c>
      <c r="D8182" s="5" t="s">
        <v>9279</v>
      </c>
      <c r="E8182" s="9" t="s">
        <v>9279</v>
      </c>
      <c r="F8182" s="5" t="s">
        <v>4</v>
      </c>
      <c r="G8182" s="5" t="s">
        <v>1133</v>
      </c>
      <c r="H8182" s="5" t="s">
        <v>1135</v>
      </c>
      <c r="I8182" s="4" t="s">
        <v>1136</v>
      </c>
      <c r="J8182" s="5" t="s">
        <v>4</v>
      </c>
      <c r="K8182" s="5" t="s">
        <v>4</v>
      </c>
      <c r="L8182" s="5" t="s">
        <v>4</v>
      </c>
      <c r="M8182" s="5" t="s">
        <v>5</v>
      </c>
      <c r="N8182" s="5" t="s">
        <v>9280</v>
      </c>
      <c r="O8182" s="18">
        <v>44467</v>
      </c>
      <c r="P8182" s="5" t="s">
        <v>7</v>
      </c>
      <c r="Q8182" s="19">
        <v>40176.46</v>
      </c>
      <c r="R8182" s="19">
        <v>0</v>
      </c>
      <c r="S8182" s="19">
        <v>40176.46</v>
      </c>
      <c r="T8182" s="19">
        <v>0</v>
      </c>
    </row>
    <row r="8183" spans="1:20" outlineLevel="4" x14ac:dyDescent="0.35">
      <c r="A8183" s="9" t="s">
        <v>1129</v>
      </c>
      <c r="B8183" s="9" t="s">
        <v>1130</v>
      </c>
      <c r="C8183" s="12" t="s">
        <v>9278</v>
      </c>
      <c r="D8183" s="5" t="s">
        <v>9279</v>
      </c>
      <c r="E8183" s="9" t="s">
        <v>9279</v>
      </c>
      <c r="F8183" s="5" t="s">
        <v>4</v>
      </c>
      <c r="G8183" s="5" t="s">
        <v>1133</v>
      </c>
      <c r="H8183" s="5" t="s">
        <v>1135</v>
      </c>
      <c r="I8183" s="4" t="s">
        <v>1136</v>
      </c>
      <c r="J8183" s="5" t="s">
        <v>4</v>
      </c>
      <c r="K8183" s="5" t="s">
        <v>4</v>
      </c>
      <c r="L8183" s="5" t="s">
        <v>4</v>
      </c>
      <c r="M8183" s="5" t="s">
        <v>5</v>
      </c>
      <c r="N8183" s="5" t="s">
        <v>9281</v>
      </c>
      <c r="O8183" s="18">
        <v>44558</v>
      </c>
      <c r="P8183" s="5" t="s">
        <v>7</v>
      </c>
      <c r="Q8183" s="19">
        <v>54020.63</v>
      </c>
      <c r="R8183" s="19">
        <v>0</v>
      </c>
      <c r="S8183" s="19">
        <v>54020.63</v>
      </c>
      <c r="T8183" s="19">
        <v>0</v>
      </c>
    </row>
    <row r="8184" spans="1:20" outlineLevel="3" x14ac:dyDescent="0.35">
      <c r="H8184" s="1" t="s">
        <v>11125</v>
      </c>
      <c r="O8184" s="18"/>
      <c r="Q8184" s="19">
        <f>SUBTOTAL(9,Q8182:Q8183)</f>
        <v>94197.09</v>
      </c>
      <c r="R8184" s="19">
        <f>SUBTOTAL(9,R8182:R8183)</f>
        <v>0</v>
      </c>
      <c r="S8184" s="19">
        <f>SUBTOTAL(9,S8182:S8183)</f>
        <v>94197.09</v>
      </c>
      <c r="T8184" s="19">
        <f>SUBTOTAL(9,T8182:T8183)</f>
        <v>0</v>
      </c>
    </row>
    <row r="8185" spans="1:20" outlineLevel="2" x14ac:dyDescent="0.35">
      <c r="C8185" s="11" t="s">
        <v>10845</v>
      </c>
      <c r="O8185" s="18"/>
      <c r="Q8185" s="19">
        <f>SUBTOTAL(9,Q8182:Q8183)</f>
        <v>94197.09</v>
      </c>
      <c r="R8185" s="19">
        <f>SUBTOTAL(9,R8182:R8183)</f>
        <v>0</v>
      </c>
      <c r="S8185" s="19">
        <f>SUBTOTAL(9,S8182:S8183)</f>
        <v>94197.09</v>
      </c>
      <c r="T8185" s="19">
        <f>SUBTOTAL(9,T8182:T8183)</f>
        <v>0</v>
      </c>
    </row>
    <row r="8186" spans="1:20" outlineLevel="4" x14ac:dyDescent="0.35">
      <c r="A8186" s="9" t="s">
        <v>1129</v>
      </c>
      <c r="B8186" s="9" t="s">
        <v>1130</v>
      </c>
      <c r="C8186" s="12" t="s">
        <v>9282</v>
      </c>
      <c r="D8186" s="5" t="s">
        <v>9283</v>
      </c>
      <c r="E8186" s="9" t="s">
        <v>9283</v>
      </c>
      <c r="F8186" s="5" t="s">
        <v>4</v>
      </c>
      <c r="G8186" s="5" t="s">
        <v>1133</v>
      </c>
      <c r="H8186" s="5" t="s">
        <v>1135</v>
      </c>
      <c r="I8186" s="4" t="s">
        <v>1136</v>
      </c>
      <c r="J8186" s="5" t="s">
        <v>4</v>
      </c>
      <c r="K8186" s="5" t="s">
        <v>4</v>
      </c>
      <c r="L8186" s="5" t="s">
        <v>4</v>
      </c>
      <c r="M8186" s="5" t="s">
        <v>5</v>
      </c>
      <c r="N8186" s="5" t="s">
        <v>9284</v>
      </c>
      <c r="O8186" s="18">
        <v>44467</v>
      </c>
      <c r="P8186" s="5" t="s">
        <v>7</v>
      </c>
      <c r="Q8186" s="19">
        <v>6659.62</v>
      </c>
      <c r="R8186" s="19">
        <v>0</v>
      </c>
      <c r="S8186" s="19">
        <v>6659.62</v>
      </c>
      <c r="T8186" s="19">
        <v>0</v>
      </c>
    </row>
    <row r="8187" spans="1:20" outlineLevel="4" x14ac:dyDescent="0.35">
      <c r="A8187" s="9" t="s">
        <v>1129</v>
      </c>
      <c r="B8187" s="9" t="s">
        <v>1130</v>
      </c>
      <c r="C8187" s="12" t="s">
        <v>9282</v>
      </c>
      <c r="D8187" s="5" t="s">
        <v>9283</v>
      </c>
      <c r="E8187" s="9" t="s">
        <v>9283</v>
      </c>
      <c r="F8187" s="5" t="s">
        <v>4</v>
      </c>
      <c r="G8187" s="5" t="s">
        <v>1133</v>
      </c>
      <c r="H8187" s="5" t="s">
        <v>1135</v>
      </c>
      <c r="I8187" s="4" t="s">
        <v>1136</v>
      </c>
      <c r="J8187" s="5" t="s">
        <v>4</v>
      </c>
      <c r="K8187" s="5" t="s">
        <v>4</v>
      </c>
      <c r="L8187" s="5" t="s">
        <v>4</v>
      </c>
      <c r="M8187" s="5" t="s">
        <v>5</v>
      </c>
      <c r="N8187" s="5" t="s">
        <v>9285</v>
      </c>
      <c r="O8187" s="18">
        <v>44558</v>
      </c>
      <c r="P8187" s="5" t="s">
        <v>7</v>
      </c>
      <c r="Q8187" s="19">
        <v>8847.08</v>
      </c>
      <c r="R8187" s="19">
        <v>0</v>
      </c>
      <c r="S8187" s="19">
        <v>8847.08</v>
      </c>
      <c r="T8187" s="19">
        <v>0</v>
      </c>
    </row>
    <row r="8188" spans="1:20" outlineLevel="3" x14ac:dyDescent="0.35">
      <c r="H8188" s="1" t="s">
        <v>11125</v>
      </c>
      <c r="O8188" s="18"/>
      <c r="Q8188" s="19">
        <f>SUBTOTAL(9,Q8186:Q8187)</f>
        <v>15506.7</v>
      </c>
      <c r="R8188" s="19">
        <f>SUBTOTAL(9,R8186:R8187)</f>
        <v>0</v>
      </c>
      <c r="S8188" s="19">
        <f>SUBTOTAL(9,S8186:S8187)</f>
        <v>15506.7</v>
      </c>
      <c r="T8188" s="19">
        <f>SUBTOTAL(9,T8186:T8187)</f>
        <v>0</v>
      </c>
    </row>
    <row r="8189" spans="1:20" outlineLevel="2" x14ac:dyDescent="0.35">
      <c r="C8189" s="11" t="s">
        <v>10846</v>
      </c>
      <c r="O8189" s="18"/>
      <c r="Q8189" s="19">
        <f>SUBTOTAL(9,Q8186:Q8187)</f>
        <v>15506.7</v>
      </c>
      <c r="R8189" s="19">
        <f>SUBTOTAL(9,R8186:R8187)</f>
        <v>0</v>
      </c>
      <c r="S8189" s="19">
        <f>SUBTOTAL(9,S8186:S8187)</f>
        <v>15506.7</v>
      </c>
      <c r="T8189" s="19">
        <f>SUBTOTAL(9,T8186:T8187)</f>
        <v>0</v>
      </c>
    </row>
    <row r="8190" spans="1:20" outlineLevel="4" x14ac:dyDescent="0.35">
      <c r="A8190" s="9" t="s">
        <v>1129</v>
      </c>
      <c r="B8190" s="9" t="s">
        <v>1130</v>
      </c>
      <c r="C8190" s="12" t="s">
        <v>9286</v>
      </c>
      <c r="D8190" s="5" t="s">
        <v>9287</v>
      </c>
      <c r="E8190" s="9" t="s">
        <v>9287</v>
      </c>
      <c r="F8190" s="5" t="s">
        <v>4</v>
      </c>
      <c r="G8190" s="5" t="s">
        <v>1133</v>
      </c>
      <c r="H8190" s="5" t="s">
        <v>1135</v>
      </c>
      <c r="I8190" s="4" t="s">
        <v>1136</v>
      </c>
      <c r="J8190" s="5" t="s">
        <v>4</v>
      </c>
      <c r="K8190" s="5" t="s">
        <v>4</v>
      </c>
      <c r="L8190" s="5" t="s">
        <v>4</v>
      </c>
      <c r="M8190" s="5" t="s">
        <v>5</v>
      </c>
      <c r="N8190" s="5" t="s">
        <v>9288</v>
      </c>
      <c r="O8190" s="18">
        <v>44467</v>
      </c>
      <c r="P8190" s="5" t="s">
        <v>7</v>
      </c>
      <c r="Q8190" s="19">
        <v>1967.08</v>
      </c>
      <c r="R8190" s="19">
        <v>0</v>
      </c>
      <c r="S8190" s="19">
        <v>1967.08</v>
      </c>
      <c r="T8190" s="19">
        <v>0</v>
      </c>
    </row>
    <row r="8191" spans="1:20" outlineLevel="4" x14ac:dyDescent="0.35">
      <c r="A8191" s="9" t="s">
        <v>1129</v>
      </c>
      <c r="B8191" s="9" t="s">
        <v>1130</v>
      </c>
      <c r="C8191" s="12" t="s">
        <v>9286</v>
      </c>
      <c r="D8191" s="5" t="s">
        <v>9287</v>
      </c>
      <c r="E8191" s="9" t="s">
        <v>9287</v>
      </c>
      <c r="F8191" s="5" t="s">
        <v>4</v>
      </c>
      <c r="G8191" s="5" t="s">
        <v>1133</v>
      </c>
      <c r="H8191" s="5" t="s">
        <v>1135</v>
      </c>
      <c r="I8191" s="4" t="s">
        <v>1136</v>
      </c>
      <c r="J8191" s="5" t="s">
        <v>4</v>
      </c>
      <c r="K8191" s="5" t="s">
        <v>4</v>
      </c>
      <c r="L8191" s="5" t="s">
        <v>4</v>
      </c>
      <c r="M8191" s="5" t="s">
        <v>5</v>
      </c>
      <c r="N8191" s="5" t="s">
        <v>9289</v>
      </c>
      <c r="O8191" s="18">
        <v>44558</v>
      </c>
      <c r="P8191" s="5" t="s">
        <v>7</v>
      </c>
      <c r="Q8191" s="19">
        <v>2734.31</v>
      </c>
      <c r="R8191" s="19">
        <v>0</v>
      </c>
      <c r="S8191" s="19">
        <v>2734.31</v>
      </c>
      <c r="T8191" s="19">
        <v>0</v>
      </c>
    </row>
    <row r="8192" spans="1:20" outlineLevel="3" x14ac:dyDescent="0.35">
      <c r="H8192" s="1" t="s">
        <v>11125</v>
      </c>
      <c r="O8192" s="18"/>
      <c r="Q8192" s="19">
        <f>SUBTOTAL(9,Q8190:Q8191)</f>
        <v>4701.3899999999994</v>
      </c>
      <c r="R8192" s="19">
        <f>SUBTOTAL(9,R8190:R8191)</f>
        <v>0</v>
      </c>
      <c r="S8192" s="19">
        <f>SUBTOTAL(9,S8190:S8191)</f>
        <v>4701.3899999999994</v>
      </c>
      <c r="T8192" s="19">
        <f>SUBTOTAL(9,T8190:T8191)</f>
        <v>0</v>
      </c>
    </row>
    <row r="8193" spans="1:20" ht="58" outlineLevel="4" x14ac:dyDescent="0.35">
      <c r="A8193" s="9" t="s">
        <v>1164</v>
      </c>
      <c r="B8193" s="9" t="s">
        <v>1165</v>
      </c>
      <c r="C8193" s="12" t="s">
        <v>9286</v>
      </c>
      <c r="D8193" s="5" t="s">
        <v>9290</v>
      </c>
      <c r="E8193" s="9" t="s">
        <v>9290</v>
      </c>
      <c r="F8193" s="5" t="s">
        <v>4</v>
      </c>
      <c r="G8193" s="5" t="s">
        <v>12485</v>
      </c>
      <c r="H8193" s="5" t="s">
        <v>7217</v>
      </c>
      <c r="I8193" s="4" t="s">
        <v>12498</v>
      </c>
      <c r="J8193" s="5" t="s">
        <v>9291</v>
      </c>
      <c r="K8193" s="5" t="s">
        <v>4</v>
      </c>
      <c r="L8193" s="5" t="s">
        <v>4</v>
      </c>
      <c r="M8193" s="5" t="s">
        <v>5</v>
      </c>
      <c r="N8193" s="5" t="s">
        <v>9292</v>
      </c>
      <c r="O8193" s="18">
        <v>44389</v>
      </c>
      <c r="P8193" s="5" t="s">
        <v>7</v>
      </c>
      <c r="Q8193" s="19">
        <v>900</v>
      </c>
      <c r="R8193" s="19">
        <v>0</v>
      </c>
      <c r="S8193" s="19">
        <v>900</v>
      </c>
      <c r="T8193" s="19">
        <v>0</v>
      </c>
    </row>
    <row r="8194" spans="1:20" ht="58" outlineLevel="4" x14ac:dyDescent="0.35">
      <c r="A8194" s="9" t="s">
        <v>1164</v>
      </c>
      <c r="B8194" s="9" t="s">
        <v>1165</v>
      </c>
      <c r="C8194" s="12" t="s">
        <v>9286</v>
      </c>
      <c r="D8194" s="5" t="s">
        <v>9290</v>
      </c>
      <c r="E8194" s="9" t="s">
        <v>9290</v>
      </c>
      <c r="F8194" s="5" t="s">
        <v>4</v>
      </c>
      <c r="G8194" s="5" t="s">
        <v>12485</v>
      </c>
      <c r="H8194" s="5" t="s">
        <v>7217</v>
      </c>
      <c r="I8194" s="4" t="s">
        <v>12498</v>
      </c>
      <c r="J8194" s="5" t="s">
        <v>9291</v>
      </c>
      <c r="K8194" s="5" t="s">
        <v>4</v>
      </c>
      <c r="L8194" s="5" t="s">
        <v>4</v>
      </c>
      <c r="M8194" s="5" t="s">
        <v>5</v>
      </c>
      <c r="N8194" s="5" t="s">
        <v>9293</v>
      </c>
      <c r="O8194" s="18">
        <v>44533</v>
      </c>
      <c r="P8194" s="5" t="s">
        <v>7</v>
      </c>
      <c r="Q8194" s="19">
        <v>900</v>
      </c>
      <c r="R8194" s="19">
        <v>0</v>
      </c>
      <c r="S8194" s="19">
        <v>900</v>
      </c>
      <c r="T8194" s="19">
        <v>0</v>
      </c>
    </row>
    <row r="8195" spans="1:20" outlineLevel="3" x14ac:dyDescent="0.35">
      <c r="H8195" s="1" t="s">
        <v>12071</v>
      </c>
      <c r="O8195" s="18"/>
      <c r="Q8195" s="19">
        <f>SUBTOTAL(9,Q8193:Q8194)</f>
        <v>1800</v>
      </c>
      <c r="R8195" s="19">
        <f>SUBTOTAL(9,R8193:R8194)</f>
        <v>0</v>
      </c>
      <c r="S8195" s="19">
        <f>SUBTOTAL(9,S8193:S8194)</f>
        <v>1800</v>
      </c>
      <c r="T8195" s="19">
        <f>SUBTOTAL(9,T8193:T8194)</f>
        <v>0</v>
      </c>
    </row>
    <row r="8196" spans="1:20" ht="29" outlineLevel="4" x14ac:dyDescent="0.35">
      <c r="A8196" s="9" t="s">
        <v>1164</v>
      </c>
      <c r="B8196" s="9" t="s">
        <v>1165</v>
      </c>
      <c r="C8196" s="12" t="s">
        <v>9286</v>
      </c>
      <c r="D8196" s="5" t="s">
        <v>9290</v>
      </c>
      <c r="E8196" s="9" t="s">
        <v>9290</v>
      </c>
      <c r="F8196" s="5" t="s">
        <v>4</v>
      </c>
      <c r="G8196" s="5" t="s">
        <v>12472</v>
      </c>
      <c r="H8196" s="5" t="s">
        <v>9295</v>
      </c>
      <c r="I8196" s="4" t="s">
        <v>9296</v>
      </c>
      <c r="J8196" s="5" t="s">
        <v>9291</v>
      </c>
      <c r="K8196" s="5" t="s">
        <v>4</v>
      </c>
      <c r="L8196" s="5" t="s">
        <v>4</v>
      </c>
      <c r="M8196" s="5" t="s">
        <v>5</v>
      </c>
      <c r="N8196" s="5" t="s">
        <v>9294</v>
      </c>
      <c r="O8196" s="18">
        <v>44650</v>
      </c>
      <c r="P8196" s="5" t="s">
        <v>7</v>
      </c>
      <c r="Q8196" s="19">
        <v>900</v>
      </c>
      <c r="R8196" s="19">
        <v>0</v>
      </c>
      <c r="S8196" s="19">
        <v>900</v>
      </c>
      <c r="T8196" s="19">
        <v>0</v>
      </c>
    </row>
    <row r="8197" spans="1:20" outlineLevel="3" x14ac:dyDescent="0.35">
      <c r="H8197" s="1" t="s">
        <v>12181</v>
      </c>
      <c r="O8197" s="18"/>
      <c r="Q8197" s="19">
        <f>SUBTOTAL(9,Q8196:Q8196)</f>
        <v>900</v>
      </c>
      <c r="R8197" s="19">
        <f>SUBTOTAL(9,R8196:R8196)</f>
        <v>0</v>
      </c>
      <c r="S8197" s="19">
        <f>SUBTOTAL(9,S8196:S8196)</f>
        <v>900</v>
      </c>
      <c r="T8197" s="19">
        <f>SUBTOTAL(9,T8196:T8196)</f>
        <v>0</v>
      </c>
    </row>
    <row r="8198" spans="1:20" outlineLevel="2" x14ac:dyDescent="0.35">
      <c r="C8198" s="11" t="s">
        <v>10847</v>
      </c>
      <c r="O8198" s="18"/>
      <c r="Q8198" s="19">
        <f>SUBTOTAL(9,Q8190:Q8196)</f>
        <v>7401.3899999999994</v>
      </c>
      <c r="R8198" s="19">
        <f>SUBTOTAL(9,R8190:R8196)</f>
        <v>0</v>
      </c>
      <c r="S8198" s="19">
        <f>SUBTOTAL(9,S8190:S8196)</f>
        <v>7401.3899999999994</v>
      </c>
      <c r="T8198" s="19">
        <f>SUBTOTAL(9,T8190:T8196)</f>
        <v>0</v>
      </c>
    </row>
    <row r="8199" spans="1:20" outlineLevel="4" x14ac:dyDescent="0.35">
      <c r="A8199" s="9" t="s">
        <v>1129</v>
      </c>
      <c r="B8199" s="9" t="s">
        <v>1130</v>
      </c>
      <c r="C8199" s="12" t="s">
        <v>9297</v>
      </c>
      <c r="D8199" s="5" t="s">
        <v>9298</v>
      </c>
      <c r="E8199" s="9" t="s">
        <v>9298</v>
      </c>
      <c r="F8199" s="5" t="s">
        <v>4</v>
      </c>
      <c r="G8199" s="5" t="s">
        <v>1133</v>
      </c>
      <c r="H8199" s="5" t="s">
        <v>1135</v>
      </c>
      <c r="I8199" s="4" t="s">
        <v>1136</v>
      </c>
      <c r="J8199" s="5" t="s">
        <v>4</v>
      </c>
      <c r="K8199" s="5" t="s">
        <v>4</v>
      </c>
      <c r="L8199" s="5" t="s">
        <v>4</v>
      </c>
      <c r="M8199" s="5" t="s">
        <v>5</v>
      </c>
      <c r="N8199" s="5" t="s">
        <v>9299</v>
      </c>
      <c r="O8199" s="18">
        <v>44467</v>
      </c>
      <c r="P8199" s="5" t="s">
        <v>7</v>
      </c>
      <c r="Q8199" s="19">
        <v>237165.02</v>
      </c>
      <c r="R8199" s="19">
        <v>0</v>
      </c>
      <c r="S8199" s="19">
        <v>237165.02</v>
      </c>
      <c r="T8199" s="19">
        <v>0</v>
      </c>
    </row>
    <row r="8200" spans="1:20" outlineLevel="4" x14ac:dyDescent="0.35">
      <c r="A8200" s="9" t="s">
        <v>1129</v>
      </c>
      <c r="B8200" s="9" t="s">
        <v>1130</v>
      </c>
      <c r="C8200" s="12" t="s">
        <v>9297</v>
      </c>
      <c r="D8200" s="5" t="s">
        <v>9298</v>
      </c>
      <c r="E8200" s="9" t="s">
        <v>9298</v>
      </c>
      <c r="F8200" s="5" t="s">
        <v>4</v>
      </c>
      <c r="G8200" s="5" t="s">
        <v>1133</v>
      </c>
      <c r="H8200" s="5" t="s">
        <v>1135</v>
      </c>
      <c r="I8200" s="4" t="s">
        <v>1136</v>
      </c>
      <c r="J8200" s="5" t="s">
        <v>4</v>
      </c>
      <c r="K8200" s="5" t="s">
        <v>4</v>
      </c>
      <c r="L8200" s="5" t="s">
        <v>4</v>
      </c>
      <c r="M8200" s="5" t="s">
        <v>5</v>
      </c>
      <c r="N8200" s="5" t="s">
        <v>9300</v>
      </c>
      <c r="O8200" s="18">
        <v>44558</v>
      </c>
      <c r="P8200" s="5" t="s">
        <v>7</v>
      </c>
      <c r="Q8200" s="19">
        <v>327449.94</v>
      </c>
      <c r="R8200" s="19">
        <v>0</v>
      </c>
      <c r="S8200" s="19">
        <v>327449.94</v>
      </c>
      <c r="T8200" s="19">
        <v>0</v>
      </c>
    </row>
    <row r="8201" spans="1:20" outlineLevel="3" x14ac:dyDescent="0.35">
      <c r="H8201" s="1" t="s">
        <v>11125</v>
      </c>
      <c r="O8201" s="18"/>
      <c r="Q8201" s="19">
        <f>SUBTOTAL(9,Q8199:Q8200)</f>
        <v>564614.96</v>
      </c>
      <c r="R8201" s="19">
        <f>SUBTOTAL(9,R8199:R8200)</f>
        <v>0</v>
      </c>
      <c r="S8201" s="19">
        <f>SUBTOTAL(9,S8199:S8200)</f>
        <v>564614.96</v>
      </c>
      <c r="T8201" s="19">
        <f>SUBTOTAL(9,T8199:T8200)</f>
        <v>0</v>
      </c>
    </row>
    <row r="8202" spans="1:20" outlineLevel="2" x14ac:dyDescent="0.35">
      <c r="C8202" s="11" t="s">
        <v>10848</v>
      </c>
      <c r="O8202" s="18"/>
      <c r="Q8202" s="19">
        <f>SUBTOTAL(9,Q8199:Q8200)</f>
        <v>564614.96</v>
      </c>
      <c r="R8202" s="19">
        <f>SUBTOTAL(9,R8199:R8200)</f>
        <v>0</v>
      </c>
      <c r="S8202" s="19">
        <f>SUBTOTAL(9,S8199:S8200)</f>
        <v>564614.96</v>
      </c>
      <c r="T8202" s="19">
        <f>SUBTOTAL(9,T8199:T8200)</f>
        <v>0</v>
      </c>
    </row>
    <row r="8203" spans="1:20" outlineLevel="4" x14ac:dyDescent="0.35">
      <c r="A8203" s="9" t="s">
        <v>1129</v>
      </c>
      <c r="B8203" s="9" t="s">
        <v>1130</v>
      </c>
      <c r="C8203" s="12" t="s">
        <v>9301</v>
      </c>
      <c r="D8203" s="5" t="s">
        <v>9302</v>
      </c>
      <c r="E8203" s="9" t="s">
        <v>9302</v>
      </c>
      <c r="F8203" s="5" t="s">
        <v>4</v>
      </c>
      <c r="G8203" s="5" t="s">
        <v>1133</v>
      </c>
      <c r="H8203" s="5" t="s">
        <v>1135</v>
      </c>
      <c r="I8203" s="4" t="s">
        <v>1136</v>
      </c>
      <c r="J8203" s="5" t="s">
        <v>4</v>
      </c>
      <c r="K8203" s="5" t="s">
        <v>4</v>
      </c>
      <c r="L8203" s="5" t="s">
        <v>4</v>
      </c>
      <c r="M8203" s="5" t="s">
        <v>5</v>
      </c>
      <c r="N8203" s="5" t="s">
        <v>9303</v>
      </c>
      <c r="O8203" s="18">
        <v>44467</v>
      </c>
      <c r="P8203" s="5" t="s">
        <v>7</v>
      </c>
      <c r="Q8203" s="19">
        <v>153652</v>
      </c>
      <c r="R8203" s="19">
        <v>0</v>
      </c>
      <c r="S8203" s="19">
        <v>153652</v>
      </c>
      <c r="T8203" s="19">
        <v>0</v>
      </c>
    </row>
    <row r="8204" spans="1:20" outlineLevel="4" x14ac:dyDescent="0.35">
      <c r="A8204" s="9" t="s">
        <v>1129</v>
      </c>
      <c r="B8204" s="9" t="s">
        <v>1130</v>
      </c>
      <c r="C8204" s="12" t="s">
        <v>9301</v>
      </c>
      <c r="D8204" s="5" t="s">
        <v>9302</v>
      </c>
      <c r="E8204" s="9" t="s">
        <v>9302</v>
      </c>
      <c r="F8204" s="5" t="s">
        <v>4</v>
      </c>
      <c r="G8204" s="5" t="s">
        <v>1133</v>
      </c>
      <c r="H8204" s="5" t="s">
        <v>1135</v>
      </c>
      <c r="I8204" s="4" t="s">
        <v>1136</v>
      </c>
      <c r="J8204" s="5" t="s">
        <v>4</v>
      </c>
      <c r="K8204" s="5" t="s">
        <v>4</v>
      </c>
      <c r="L8204" s="5" t="s">
        <v>4</v>
      </c>
      <c r="M8204" s="5" t="s">
        <v>5</v>
      </c>
      <c r="N8204" s="5" t="s">
        <v>9304</v>
      </c>
      <c r="O8204" s="18">
        <v>44558</v>
      </c>
      <c r="P8204" s="5" t="s">
        <v>7</v>
      </c>
      <c r="Q8204" s="19">
        <v>206197.98</v>
      </c>
      <c r="R8204" s="19">
        <v>0</v>
      </c>
      <c r="S8204" s="19">
        <v>206197.98</v>
      </c>
      <c r="T8204" s="19">
        <v>0</v>
      </c>
    </row>
    <row r="8205" spans="1:20" outlineLevel="3" x14ac:dyDescent="0.35">
      <c r="H8205" s="1" t="s">
        <v>11125</v>
      </c>
      <c r="O8205" s="18"/>
      <c r="Q8205" s="19">
        <f>SUBTOTAL(9,Q8203:Q8204)</f>
        <v>359849.98</v>
      </c>
      <c r="R8205" s="19">
        <f>SUBTOTAL(9,R8203:R8204)</f>
        <v>0</v>
      </c>
      <c r="S8205" s="19">
        <f>SUBTOTAL(9,S8203:S8204)</f>
        <v>359849.98</v>
      </c>
      <c r="T8205" s="19">
        <f>SUBTOTAL(9,T8203:T8204)</f>
        <v>0</v>
      </c>
    </row>
    <row r="8206" spans="1:20" outlineLevel="2" x14ac:dyDescent="0.35">
      <c r="C8206" s="11" t="s">
        <v>10849</v>
      </c>
      <c r="O8206" s="18"/>
      <c r="Q8206" s="19">
        <f>SUBTOTAL(9,Q8203:Q8204)</f>
        <v>359849.98</v>
      </c>
      <c r="R8206" s="19">
        <f>SUBTOTAL(9,R8203:R8204)</f>
        <v>0</v>
      </c>
      <c r="S8206" s="19">
        <f>SUBTOTAL(9,S8203:S8204)</f>
        <v>359849.98</v>
      </c>
      <c r="T8206" s="19">
        <f>SUBTOTAL(9,T8203:T8204)</f>
        <v>0</v>
      </c>
    </row>
    <row r="8207" spans="1:20" outlineLevel="4" x14ac:dyDescent="0.35">
      <c r="A8207" s="9" t="s">
        <v>1129</v>
      </c>
      <c r="B8207" s="9" t="s">
        <v>1130</v>
      </c>
      <c r="C8207" s="12" t="s">
        <v>9305</v>
      </c>
      <c r="D8207" s="5" t="s">
        <v>9306</v>
      </c>
      <c r="E8207" s="9" t="s">
        <v>9306</v>
      </c>
      <c r="F8207" s="5" t="s">
        <v>4</v>
      </c>
      <c r="G8207" s="5" t="s">
        <v>1133</v>
      </c>
      <c r="H8207" s="5" t="s">
        <v>1135</v>
      </c>
      <c r="I8207" s="4" t="s">
        <v>1136</v>
      </c>
      <c r="J8207" s="5" t="s">
        <v>4</v>
      </c>
      <c r="K8207" s="5" t="s">
        <v>4</v>
      </c>
      <c r="L8207" s="5" t="s">
        <v>4</v>
      </c>
      <c r="M8207" s="5" t="s">
        <v>5</v>
      </c>
      <c r="N8207" s="5" t="s">
        <v>9307</v>
      </c>
      <c r="O8207" s="18">
        <v>44467</v>
      </c>
      <c r="P8207" s="5" t="s">
        <v>7</v>
      </c>
      <c r="Q8207" s="19">
        <v>56325.89</v>
      </c>
      <c r="R8207" s="19">
        <v>0</v>
      </c>
      <c r="S8207" s="19">
        <v>56325.89</v>
      </c>
      <c r="T8207" s="19">
        <v>0</v>
      </c>
    </row>
    <row r="8208" spans="1:20" outlineLevel="4" x14ac:dyDescent="0.35">
      <c r="A8208" s="9" t="s">
        <v>1129</v>
      </c>
      <c r="B8208" s="9" t="s">
        <v>1130</v>
      </c>
      <c r="C8208" s="12" t="s">
        <v>9305</v>
      </c>
      <c r="D8208" s="5" t="s">
        <v>9306</v>
      </c>
      <c r="E8208" s="9" t="s">
        <v>9306</v>
      </c>
      <c r="F8208" s="5" t="s">
        <v>4</v>
      </c>
      <c r="G8208" s="5" t="s">
        <v>1133</v>
      </c>
      <c r="H8208" s="5" t="s">
        <v>1135</v>
      </c>
      <c r="I8208" s="4" t="s">
        <v>1136</v>
      </c>
      <c r="J8208" s="5" t="s">
        <v>4</v>
      </c>
      <c r="K8208" s="5" t="s">
        <v>4</v>
      </c>
      <c r="L8208" s="5" t="s">
        <v>4</v>
      </c>
      <c r="M8208" s="5" t="s">
        <v>5</v>
      </c>
      <c r="N8208" s="5" t="s">
        <v>9308</v>
      </c>
      <c r="O8208" s="18">
        <v>44558</v>
      </c>
      <c r="P8208" s="5" t="s">
        <v>7</v>
      </c>
      <c r="Q8208" s="19">
        <v>77180.92</v>
      </c>
      <c r="R8208" s="19">
        <v>0</v>
      </c>
      <c r="S8208" s="19">
        <v>77180.92</v>
      </c>
      <c r="T8208" s="19">
        <v>0</v>
      </c>
    </row>
    <row r="8209" spans="1:20" outlineLevel="3" x14ac:dyDescent="0.35">
      <c r="H8209" s="1" t="s">
        <v>11125</v>
      </c>
      <c r="O8209" s="18"/>
      <c r="Q8209" s="19">
        <f>SUBTOTAL(9,Q8207:Q8208)</f>
        <v>133506.81</v>
      </c>
      <c r="R8209" s="19">
        <f>SUBTOTAL(9,R8207:R8208)</f>
        <v>0</v>
      </c>
      <c r="S8209" s="19">
        <f>SUBTOTAL(9,S8207:S8208)</f>
        <v>133506.81</v>
      </c>
      <c r="T8209" s="19">
        <f>SUBTOTAL(9,T8207:T8208)</f>
        <v>0</v>
      </c>
    </row>
    <row r="8210" spans="1:20" outlineLevel="2" x14ac:dyDescent="0.35">
      <c r="C8210" s="11" t="s">
        <v>10850</v>
      </c>
      <c r="O8210" s="18"/>
      <c r="Q8210" s="19">
        <f>SUBTOTAL(9,Q8207:Q8208)</f>
        <v>133506.81</v>
      </c>
      <c r="R8210" s="19">
        <f>SUBTOTAL(9,R8207:R8208)</f>
        <v>0</v>
      </c>
      <c r="S8210" s="19">
        <f>SUBTOTAL(9,S8207:S8208)</f>
        <v>133506.81</v>
      </c>
      <c r="T8210" s="19">
        <f>SUBTOTAL(9,T8207:T8208)</f>
        <v>0</v>
      </c>
    </row>
    <row r="8211" spans="1:20" outlineLevel="4" x14ac:dyDescent="0.35">
      <c r="A8211" s="9" t="s">
        <v>1129</v>
      </c>
      <c r="B8211" s="9" t="s">
        <v>1130</v>
      </c>
      <c r="C8211" s="12" t="s">
        <v>9309</v>
      </c>
      <c r="D8211" s="5" t="s">
        <v>9310</v>
      </c>
      <c r="E8211" s="9" t="s">
        <v>9310</v>
      </c>
      <c r="F8211" s="5" t="s">
        <v>4</v>
      </c>
      <c r="G8211" s="5" t="s">
        <v>1133</v>
      </c>
      <c r="H8211" s="5" t="s">
        <v>1135</v>
      </c>
      <c r="I8211" s="4" t="s">
        <v>1136</v>
      </c>
      <c r="J8211" s="5" t="s">
        <v>4</v>
      </c>
      <c r="K8211" s="5" t="s">
        <v>4</v>
      </c>
      <c r="L8211" s="5" t="s">
        <v>4</v>
      </c>
      <c r="M8211" s="5" t="s">
        <v>5</v>
      </c>
      <c r="N8211" s="5" t="s">
        <v>9311</v>
      </c>
      <c r="O8211" s="18">
        <v>44467</v>
      </c>
      <c r="P8211" s="5" t="s">
        <v>7</v>
      </c>
      <c r="Q8211" s="19">
        <v>20942.27</v>
      </c>
      <c r="R8211" s="19">
        <v>0</v>
      </c>
      <c r="S8211" s="19">
        <v>20942.27</v>
      </c>
      <c r="T8211" s="19">
        <v>0</v>
      </c>
    </row>
    <row r="8212" spans="1:20" outlineLevel="4" x14ac:dyDescent="0.35">
      <c r="A8212" s="9" t="s">
        <v>1129</v>
      </c>
      <c r="B8212" s="9" t="s">
        <v>1130</v>
      </c>
      <c r="C8212" s="12" t="s">
        <v>9309</v>
      </c>
      <c r="D8212" s="5" t="s">
        <v>9310</v>
      </c>
      <c r="E8212" s="9" t="s">
        <v>9310</v>
      </c>
      <c r="F8212" s="5" t="s">
        <v>4</v>
      </c>
      <c r="G8212" s="5" t="s">
        <v>1133</v>
      </c>
      <c r="H8212" s="5" t="s">
        <v>1135</v>
      </c>
      <c r="I8212" s="4" t="s">
        <v>1136</v>
      </c>
      <c r="J8212" s="5" t="s">
        <v>4</v>
      </c>
      <c r="K8212" s="5" t="s">
        <v>4</v>
      </c>
      <c r="L8212" s="5" t="s">
        <v>4</v>
      </c>
      <c r="M8212" s="5" t="s">
        <v>5</v>
      </c>
      <c r="N8212" s="5" t="s">
        <v>9312</v>
      </c>
      <c r="O8212" s="18">
        <v>44558</v>
      </c>
      <c r="P8212" s="5" t="s">
        <v>7</v>
      </c>
      <c r="Q8212" s="19">
        <v>28204.69</v>
      </c>
      <c r="R8212" s="19">
        <v>0</v>
      </c>
      <c r="S8212" s="19">
        <v>28204.69</v>
      </c>
      <c r="T8212" s="19">
        <v>0</v>
      </c>
    </row>
    <row r="8213" spans="1:20" outlineLevel="3" x14ac:dyDescent="0.35">
      <c r="H8213" s="1" t="s">
        <v>11125</v>
      </c>
      <c r="O8213" s="18"/>
      <c r="Q8213" s="19">
        <f>SUBTOTAL(9,Q8211:Q8212)</f>
        <v>49146.96</v>
      </c>
      <c r="R8213" s="19">
        <f>SUBTOTAL(9,R8211:R8212)</f>
        <v>0</v>
      </c>
      <c r="S8213" s="19">
        <f>SUBTOTAL(9,S8211:S8212)</f>
        <v>49146.96</v>
      </c>
      <c r="T8213" s="19">
        <f>SUBTOTAL(9,T8211:T8212)</f>
        <v>0</v>
      </c>
    </row>
    <row r="8214" spans="1:20" outlineLevel="2" x14ac:dyDescent="0.35">
      <c r="C8214" s="11" t="s">
        <v>10851</v>
      </c>
      <c r="O8214" s="18"/>
      <c r="Q8214" s="19">
        <f>SUBTOTAL(9,Q8211:Q8212)</f>
        <v>49146.96</v>
      </c>
      <c r="R8214" s="19">
        <f>SUBTOTAL(9,R8211:R8212)</f>
        <v>0</v>
      </c>
      <c r="S8214" s="19">
        <f>SUBTOTAL(9,S8211:S8212)</f>
        <v>49146.96</v>
      </c>
      <c r="T8214" s="19">
        <f>SUBTOTAL(9,T8211:T8212)</f>
        <v>0</v>
      </c>
    </row>
    <row r="8215" spans="1:20" outlineLevel="4" x14ac:dyDescent="0.35">
      <c r="A8215" s="9" t="s">
        <v>1129</v>
      </c>
      <c r="B8215" s="9" t="s">
        <v>1130</v>
      </c>
      <c r="C8215" s="12" t="s">
        <v>9313</v>
      </c>
      <c r="D8215" s="5" t="s">
        <v>9314</v>
      </c>
      <c r="E8215" s="9" t="s">
        <v>9314</v>
      </c>
      <c r="F8215" s="5" t="s">
        <v>4</v>
      </c>
      <c r="G8215" s="5" t="s">
        <v>1133</v>
      </c>
      <c r="H8215" s="5" t="s">
        <v>1135</v>
      </c>
      <c r="I8215" s="4" t="s">
        <v>1136</v>
      </c>
      <c r="J8215" s="5" t="s">
        <v>4</v>
      </c>
      <c r="K8215" s="5" t="s">
        <v>4</v>
      </c>
      <c r="L8215" s="5" t="s">
        <v>4</v>
      </c>
      <c r="M8215" s="5" t="s">
        <v>5</v>
      </c>
      <c r="N8215" s="5" t="s">
        <v>9315</v>
      </c>
      <c r="O8215" s="18">
        <v>44467</v>
      </c>
      <c r="P8215" s="5" t="s">
        <v>7</v>
      </c>
      <c r="Q8215" s="19">
        <v>117930.21</v>
      </c>
      <c r="R8215" s="19">
        <v>0</v>
      </c>
      <c r="S8215" s="19">
        <v>117930.21</v>
      </c>
      <c r="T8215" s="19">
        <v>0</v>
      </c>
    </row>
    <row r="8216" spans="1:20" outlineLevel="4" x14ac:dyDescent="0.35">
      <c r="A8216" s="9" t="s">
        <v>1129</v>
      </c>
      <c r="B8216" s="9" t="s">
        <v>1130</v>
      </c>
      <c r="C8216" s="12" t="s">
        <v>9313</v>
      </c>
      <c r="D8216" s="5" t="s">
        <v>9314</v>
      </c>
      <c r="E8216" s="9" t="s">
        <v>9314</v>
      </c>
      <c r="F8216" s="5" t="s">
        <v>4</v>
      </c>
      <c r="G8216" s="5" t="s">
        <v>1133</v>
      </c>
      <c r="H8216" s="5" t="s">
        <v>1135</v>
      </c>
      <c r="I8216" s="4" t="s">
        <v>1136</v>
      </c>
      <c r="J8216" s="5" t="s">
        <v>4</v>
      </c>
      <c r="K8216" s="5" t="s">
        <v>4</v>
      </c>
      <c r="L8216" s="5" t="s">
        <v>4</v>
      </c>
      <c r="M8216" s="5" t="s">
        <v>5</v>
      </c>
      <c r="N8216" s="5" t="s">
        <v>9316</v>
      </c>
      <c r="O8216" s="18">
        <v>44558</v>
      </c>
      <c r="P8216" s="5" t="s">
        <v>7</v>
      </c>
      <c r="Q8216" s="19">
        <v>162171.14000000001</v>
      </c>
      <c r="R8216" s="19">
        <v>0</v>
      </c>
      <c r="S8216" s="19">
        <v>162171.14000000001</v>
      </c>
      <c r="T8216" s="19">
        <v>0</v>
      </c>
    </row>
    <row r="8217" spans="1:20" outlineLevel="3" x14ac:dyDescent="0.35">
      <c r="H8217" s="1" t="s">
        <v>11125</v>
      </c>
      <c r="O8217" s="18"/>
      <c r="Q8217" s="19">
        <f>SUBTOTAL(9,Q8215:Q8216)</f>
        <v>280101.35000000003</v>
      </c>
      <c r="R8217" s="19">
        <f>SUBTOTAL(9,R8215:R8216)</f>
        <v>0</v>
      </c>
      <c r="S8217" s="19">
        <f>SUBTOTAL(9,S8215:S8216)</f>
        <v>280101.35000000003</v>
      </c>
      <c r="T8217" s="19">
        <f>SUBTOTAL(9,T8215:T8216)</f>
        <v>0</v>
      </c>
    </row>
    <row r="8218" spans="1:20" outlineLevel="2" x14ac:dyDescent="0.35">
      <c r="C8218" s="11" t="s">
        <v>10852</v>
      </c>
      <c r="O8218" s="18"/>
      <c r="Q8218" s="19">
        <f>SUBTOTAL(9,Q8215:Q8216)</f>
        <v>280101.35000000003</v>
      </c>
      <c r="R8218" s="19">
        <f>SUBTOTAL(9,R8215:R8216)</f>
        <v>0</v>
      </c>
      <c r="S8218" s="19">
        <f>SUBTOTAL(9,S8215:S8216)</f>
        <v>280101.35000000003</v>
      </c>
      <c r="T8218" s="19">
        <f>SUBTOTAL(9,T8215:T8216)</f>
        <v>0</v>
      </c>
    </row>
    <row r="8219" spans="1:20" outlineLevel="4" x14ac:dyDescent="0.35">
      <c r="A8219" s="9" t="s">
        <v>1129</v>
      </c>
      <c r="B8219" s="9" t="s">
        <v>1130</v>
      </c>
      <c r="C8219" s="12" t="s">
        <v>9317</v>
      </c>
      <c r="D8219" s="5" t="s">
        <v>9318</v>
      </c>
      <c r="E8219" s="9" t="s">
        <v>9318</v>
      </c>
      <c r="F8219" s="5" t="s">
        <v>4</v>
      </c>
      <c r="G8219" s="5" t="s">
        <v>1133</v>
      </c>
      <c r="H8219" s="5" t="s">
        <v>1135</v>
      </c>
      <c r="I8219" s="4" t="s">
        <v>1136</v>
      </c>
      <c r="J8219" s="5" t="s">
        <v>4</v>
      </c>
      <c r="K8219" s="5" t="s">
        <v>4</v>
      </c>
      <c r="L8219" s="5" t="s">
        <v>4</v>
      </c>
      <c r="M8219" s="5" t="s">
        <v>5</v>
      </c>
      <c r="N8219" s="5" t="s">
        <v>9319</v>
      </c>
      <c r="O8219" s="18">
        <v>44467</v>
      </c>
      <c r="P8219" s="5" t="s">
        <v>7</v>
      </c>
      <c r="Q8219" s="19">
        <v>20869.23</v>
      </c>
      <c r="R8219" s="19">
        <v>0</v>
      </c>
      <c r="S8219" s="19">
        <v>20869.23</v>
      </c>
      <c r="T8219" s="19">
        <v>0</v>
      </c>
    </row>
    <row r="8220" spans="1:20" outlineLevel="4" x14ac:dyDescent="0.35">
      <c r="A8220" s="9" t="s">
        <v>1129</v>
      </c>
      <c r="B8220" s="9" t="s">
        <v>1130</v>
      </c>
      <c r="C8220" s="12" t="s">
        <v>9317</v>
      </c>
      <c r="D8220" s="5" t="s">
        <v>9318</v>
      </c>
      <c r="E8220" s="9" t="s">
        <v>9318</v>
      </c>
      <c r="F8220" s="5" t="s">
        <v>4</v>
      </c>
      <c r="G8220" s="5" t="s">
        <v>1133</v>
      </c>
      <c r="H8220" s="5" t="s">
        <v>1135</v>
      </c>
      <c r="I8220" s="4" t="s">
        <v>1136</v>
      </c>
      <c r="J8220" s="5" t="s">
        <v>4</v>
      </c>
      <c r="K8220" s="5" t="s">
        <v>4</v>
      </c>
      <c r="L8220" s="5" t="s">
        <v>4</v>
      </c>
      <c r="M8220" s="5" t="s">
        <v>5</v>
      </c>
      <c r="N8220" s="5" t="s">
        <v>9320</v>
      </c>
      <c r="O8220" s="18">
        <v>44558</v>
      </c>
      <c r="P8220" s="5" t="s">
        <v>7</v>
      </c>
      <c r="Q8220" s="19">
        <v>27927.01</v>
      </c>
      <c r="R8220" s="19">
        <v>0</v>
      </c>
      <c r="S8220" s="19">
        <v>27927.01</v>
      </c>
      <c r="T8220" s="19">
        <v>0</v>
      </c>
    </row>
    <row r="8221" spans="1:20" outlineLevel="3" x14ac:dyDescent="0.35">
      <c r="H8221" s="1" t="s">
        <v>11125</v>
      </c>
      <c r="O8221" s="18"/>
      <c r="Q8221" s="19">
        <f>SUBTOTAL(9,Q8219:Q8220)</f>
        <v>48796.24</v>
      </c>
      <c r="R8221" s="19">
        <f>SUBTOTAL(9,R8219:R8220)</f>
        <v>0</v>
      </c>
      <c r="S8221" s="19">
        <f>SUBTOTAL(9,S8219:S8220)</f>
        <v>48796.24</v>
      </c>
      <c r="T8221" s="19">
        <f>SUBTOTAL(9,T8219:T8220)</f>
        <v>0</v>
      </c>
    </row>
    <row r="8222" spans="1:20" outlineLevel="2" x14ac:dyDescent="0.35">
      <c r="C8222" s="11" t="s">
        <v>10853</v>
      </c>
      <c r="O8222" s="18"/>
      <c r="Q8222" s="19">
        <f>SUBTOTAL(9,Q8219:Q8220)</f>
        <v>48796.24</v>
      </c>
      <c r="R8222" s="19">
        <f>SUBTOTAL(9,R8219:R8220)</f>
        <v>0</v>
      </c>
      <c r="S8222" s="19">
        <f>SUBTOTAL(9,S8219:S8220)</f>
        <v>48796.24</v>
      </c>
      <c r="T8222" s="19">
        <f>SUBTOTAL(9,T8219:T8220)</f>
        <v>0</v>
      </c>
    </row>
    <row r="8223" spans="1:20" outlineLevel="4" x14ac:dyDescent="0.35">
      <c r="A8223" s="9" t="s">
        <v>1129</v>
      </c>
      <c r="B8223" s="9" t="s">
        <v>1130</v>
      </c>
      <c r="C8223" s="12" t="s">
        <v>9321</v>
      </c>
      <c r="D8223" s="5" t="s">
        <v>9322</v>
      </c>
      <c r="E8223" s="9" t="s">
        <v>9322</v>
      </c>
      <c r="F8223" s="5" t="s">
        <v>4</v>
      </c>
      <c r="G8223" s="5" t="s">
        <v>1133</v>
      </c>
      <c r="H8223" s="5" t="s">
        <v>1135</v>
      </c>
      <c r="I8223" s="4" t="s">
        <v>1136</v>
      </c>
      <c r="J8223" s="5" t="s">
        <v>4</v>
      </c>
      <c r="K8223" s="5" t="s">
        <v>4</v>
      </c>
      <c r="L8223" s="5" t="s">
        <v>4</v>
      </c>
      <c r="M8223" s="5" t="s">
        <v>5</v>
      </c>
      <c r="N8223" s="5" t="s">
        <v>9323</v>
      </c>
      <c r="O8223" s="18">
        <v>44467</v>
      </c>
      <c r="P8223" s="5" t="s">
        <v>7</v>
      </c>
      <c r="Q8223" s="19">
        <v>3738.88</v>
      </c>
      <c r="R8223" s="19">
        <v>0</v>
      </c>
      <c r="S8223" s="19">
        <v>3738.88</v>
      </c>
      <c r="T8223" s="19">
        <v>0</v>
      </c>
    </row>
    <row r="8224" spans="1:20" outlineLevel="4" x14ac:dyDescent="0.35">
      <c r="A8224" s="9" t="s">
        <v>1129</v>
      </c>
      <c r="B8224" s="9" t="s">
        <v>1130</v>
      </c>
      <c r="C8224" s="12" t="s">
        <v>9321</v>
      </c>
      <c r="D8224" s="5" t="s">
        <v>9322</v>
      </c>
      <c r="E8224" s="9" t="s">
        <v>9322</v>
      </c>
      <c r="F8224" s="5" t="s">
        <v>4</v>
      </c>
      <c r="G8224" s="5" t="s">
        <v>1133</v>
      </c>
      <c r="H8224" s="5" t="s">
        <v>1135</v>
      </c>
      <c r="I8224" s="4" t="s">
        <v>1136</v>
      </c>
      <c r="J8224" s="5" t="s">
        <v>4</v>
      </c>
      <c r="K8224" s="5" t="s">
        <v>4</v>
      </c>
      <c r="L8224" s="5" t="s">
        <v>4</v>
      </c>
      <c r="M8224" s="5" t="s">
        <v>5</v>
      </c>
      <c r="N8224" s="5" t="s">
        <v>9324</v>
      </c>
      <c r="O8224" s="18">
        <v>44558</v>
      </c>
      <c r="P8224" s="5" t="s">
        <v>7</v>
      </c>
      <c r="Q8224" s="19">
        <v>13261.09</v>
      </c>
      <c r="R8224" s="19">
        <v>0</v>
      </c>
      <c r="S8224" s="19">
        <v>13261.09</v>
      </c>
      <c r="T8224" s="19">
        <v>0</v>
      </c>
    </row>
    <row r="8225" spans="1:20" outlineLevel="3" x14ac:dyDescent="0.35">
      <c r="H8225" s="1" t="s">
        <v>11125</v>
      </c>
      <c r="O8225" s="18"/>
      <c r="Q8225" s="19">
        <f>SUBTOTAL(9,Q8223:Q8224)</f>
        <v>16999.97</v>
      </c>
      <c r="R8225" s="19">
        <f>SUBTOTAL(9,R8223:R8224)</f>
        <v>0</v>
      </c>
      <c r="S8225" s="19">
        <f>SUBTOTAL(9,S8223:S8224)</f>
        <v>16999.97</v>
      </c>
      <c r="T8225" s="19">
        <f>SUBTOTAL(9,T8223:T8224)</f>
        <v>0</v>
      </c>
    </row>
    <row r="8226" spans="1:20" outlineLevel="2" x14ac:dyDescent="0.35">
      <c r="C8226" s="11" t="s">
        <v>10854</v>
      </c>
      <c r="O8226" s="18"/>
      <c r="Q8226" s="19">
        <f>SUBTOTAL(9,Q8223:Q8224)</f>
        <v>16999.97</v>
      </c>
      <c r="R8226" s="19">
        <f>SUBTOTAL(9,R8223:R8224)</f>
        <v>0</v>
      </c>
      <c r="S8226" s="19">
        <f>SUBTOTAL(9,S8223:S8224)</f>
        <v>16999.97</v>
      </c>
      <c r="T8226" s="19">
        <f>SUBTOTAL(9,T8223:T8224)</f>
        <v>0</v>
      </c>
    </row>
    <row r="8227" spans="1:20" outlineLevel="4" x14ac:dyDescent="0.35">
      <c r="A8227" s="9" t="s">
        <v>1129</v>
      </c>
      <c r="B8227" s="9" t="s">
        <v>1130</v>
      </c>
      <c r="C8227" s="12" t="s">
        <v>9325</v>
      </c>
      <c r="D8227" s="5" t="s">
        <v>9326</v>
      </c>
      <c r="E8227" s="9" t="s">
        <v>9326</v>
      </c>
      <c r="F8227" s="5" t="s">
        <v>4</v>
      </c>
      <c r="G8227" s="5" t="s">
        <v>1133</v>
      </c>
      <c r="H8227" s="5" t="s">
        <v>1135</v>
      </c>
      <c r="I8227" s="4" t="s">
        <v>1136</v>
      </c>
      <c r="J8227" s="5" t="s">
        <v>4</v>
      </c>
      <c r="K8227" s="5" t="s">
        <v>4</v>
      </c>
      <c r="L8227" s="5" t="s">
        <v>4</v>
      </c>
      <c r="M8227" s="5" t="s">
        <v>5</v>
      </c>
      <c r="N8227" s="5" t="s">
        <v>9327</v>
      </c>
      <c r="O8227" s="18">
        <v>44467</v>
      </c>
      <c r="P8227" s="5" t="s">
        <v>7</v>
      </c>
      <c r="Q8227" s="19">
        <v>11035.73</v>
      </c>
      <c r="R8227" s="19">
        <v>0</v>
      </c>
      <c r="S8227" s="19">
        <v>11035.73</v>
      </c>
      <c r="T8227" s="19">
        <v>0</v>
      </c>
    </row>
    <row r="8228" spans="1:20" outlineLevel="4" x14ac:dyDescent="0.35">
      <c r="A8228" s="9" t="s">
        <v>1129</v>
      </c>
      <c r="B8228" s="9" t="s">
        <v>1130</v>
      </c>
      <c r="C8228" s="12" t="s">
        <v>9325</v>
      </c>
      <c r="D8228" s="5" t="s">
        <v>9326</v>
      </c>
      <c r="E8228" s="9" t="s">
        <v>9326</v>
      </c>
      <c r="F8228" s="5" t="s">
        <v>4</v>
      </c>
      <c r="G8228" s="5" t="s">
        <v>1133</v>
      </c>
      <c r="H8228" s="5" t="s">
        <v>1135</v>
      </c>
      <c r="I8228" s="4" t="s">
        <v>1136</v>
      </c>
      <c r="J8228" s="5" t="s">
        <v>4</v>
      </c>
      <c r="K8228" s="5" t="s">
        <v>4</v>
      </c>
      <c r="L8228" s="5" t="s">
        <v>4</v>
      </c>
      <c r="M8228" s="5" t="s">
        <v>5</v>
      </c>
      <c r="N8228" s="5" t="s">
        <v>9328</v>
      </c>
      <c r="O8228" s="18">
        <v>44558</v>
      </c>
      <c r="P8228" s="5" t="s">
        <v>7</v>
      </c>
      <c r="Q8228" s="19">
        <v>15010.21</v>
      </c>
      <c r="R8228" s="19">
        <v>0</v>
      </c>
      <c r="S8228" s="19">
        <v>15010.21</v>
      </c>
      <c r="T8228" s="19">
        <v>0</v>
      </c>
    </row>
    <row r="8229" spans="1:20" outlineLevel="3" x14ac:dyDescent="0.35">
      <c r="H8229" s="1" t="s">
        <v>11125</v>
      </c>
      <c r="O8229" s="18"/>
      <c r="Q8229" s="19">
        <f>SUBTOTAL(9,Q8227:Q8228)</f>
        <v>26045.94</v>
      </c>
      <c r="R8229" s="19">
        <f>SUBTOTAL(9,R8227:R8228)</f>
        <v>0</v>
      </c>
      <c r="S8229" s="19">
        <f>SUBTOTAL(9,S8227:S8228)</f>
        <v>26045.94</v>
      </c>
      <c r="T8229" s="19">
        <f>SUBTOTAL(9,T8227:T8228)</f>
        <v>0</v>
      </c>
    </row>
    <row r="8230" spans="1:20" outlineLevel="2" x14ac:dyDescent="0.35">
      <c r="C8230" s="11" t="s">
        <v>10855</v>
      </c>
      <c r="O8230" s="18"/>
      <c r="Q8230" s="19">
        <f>SUBTOTAL(9,Q8227:Q8228)</f>
        <v>26045.94</v>
      </c>
      <c r="R8230" s="19">
        <f>SUBTOTAL(9,R8227:R8228)</f>
        <v>0</v>
      </c>
      <c r="S8230" s="19">
        <f>SUBTOTAL(9,S8227:S8228)</f>
        <v>26045.94</v>
      </c>
      <c r="T8230" s="19">
        <f>SUBTOTAL(9,T8227:T8228)</f>
        <v>0</v>
      </c>
    </row>
    <row r="8231" spans="1:20" outlineLevel="4" x14ac:dyDescent="0.35">
      <c r="A8231" s="9" t="s">
        <v>1129</v>
      </c>
      <c r="B8231" s="9" t="s">
        <v>1130</v>
      </c>
      <c r="C8231" s="12" t="s">
        <v>9329</v>
      </c>
      <c r="D8231" s="5" t="s">
        <v>9330</v>
      </c>
      <c r="E8231" s="9" t="s">
        <v>9330</v>
      </c>
      <c r="F8231" s="5" t="s">
        <v>4</v>
      </c>
      <c r="G8231" s="5" t="s">
        <v>1133</v>
      </c>
      <c r="H8231" s="5" t="s">
        <v>1135</v>
      </c>
      <c r="I8231" s="4" t="s">
        <v>1136</v>
      </c>
      <c r="J8231" s="5" t="s">
        <v>4</v>
      </c>
      <c r="K8231" s="5" t="s">
        <v>4</v>
      </c>
      <c r="L8231" s="5" t="s">
        <v>4</v>
      </c>
      <c r="M8231" s="5" t="s">
        <v>5</v>
      </c>
      <c r="N8231" s="5" t="s">
        <v>9331</v>
      </c>
      <c r="O8231" s="18">
        <v>44467</v>
      </c>
      <c r="P8231" s="5" t="s">
        <v>7</v>
      </c>
      <c r="Q8231" s="19">
        <v>54341.91</v>
      </c>
      <c r="R8231" s="19">
        <v>0</v>
      </c>
      <c r="S8231" s="19">
        <v>54341.91</v>
      </c>
      <c r="T8231" s="19">
        <v>0</v>
      </c>
    </row>
    <row r="8232" spans="1:20" outlineLevel="4" x14ac:dyDescent="0.35">
      <c r="A8232" s="9" t="s">
        <v>1129</v>
      </c>
      <c r="B8232" s="9" t="s">
        <v>1130</v>
      </c>
      <c r="C8232" s="12" t="s">
        <v>9329</v>
      </c>
      <c r="D8232" s="5" t="s">
        <v>9330</v>
      </c>
      <c r="E8232" s="9" t="s">
        <v>9330</v>
      </c>
      <c r="F8232" s="5" t="s">
        <v>4</v>
      </c>
      <c r="G8232" s="5" t="s">
        <v>1133</v>
      </c>
      <c r="H8232" s="5" t="s">
        <v>1135</v>
      </c>
      <c r="I8232" s="4" t="s">
        <v>1136</v>
      </c>
      <c r="J8232" s="5" t="s">
        <v>4</v>
      </c>
      <c r="K8232" s="5" t="s">
        <v>4</v>
      </c>
      <c r="L8232" s="5" t="s">
        <v>4</v>
      </c>
      <c r="M8232" s="5" t="s">
        <v>5</v>
      </c>
      <c r="N8232" s="5" t="s">
        <v>9332</v>
      </c>
      <c r="O8232" s="18">
        <v>44558</v>
      </c>
      <c r="P8232" s="5" t="s">
        <v>7</v>
      </c>
      <c r="Q8232" s="19">
        <v>73096.61</v>
      </c>
      <c r="R8232" s="19">
        <v>0</v>
      </c>
      <c r="S8232" s="19">
        <v>73096.61</v>
      </c>
      <c r="T8232" s="19">
        <v>0</v>
      </c>
    </row>
    <row r="8233" spans="1:20" outlineLevel="3" x14ac:dyDescent="0.35">
      <c r="H8233" s="1" t="s">
        <v>11125</v>
      </c>
      <c r="O8233" s="18"/>
      <c r="Q8233" s="19">
        <f>SUBTOTAL(9,Q8231:Q8232)</f>
        <v>127438.52</v>
      </c>
      <c r="R8233" s="19">
        <f>SUBTOTAL(9,R8231:R8232)</f>
        <v>0</v>
      </c>
      <c r="S8233" s="19">
        <f>SUBTOTAL(9,S8231:S8232)</f>
        <v>127438.52</v>
      </c>
      <c r="T8233" s="19">
        <f>SUBTOTAL(9,T8231:T8232)</f>
        <v>0</v>
      </c>
    </row>
    <row r="8234" spans="1:20" outlineLevel="2" x14ac:dyDescent="0.35">
      <c r="C8234" s="11" t="s">
        <v>10856</v>
      </c>
      <c r="O8234" s="18"/>
      <c r="Q8234" s="19">
        <f>SUBTOTAL(9,Q8231:Q8232)</f>
        <v>127438.52</v>
      </c>
      <c r="R8234" s="19">
        <f>SUBTOTAL(9,R8231:R8232)</f>
        <v>0</v>
      </c>
      <c r="S8234" s="19">
        <f>SUBTOTAL(9,S8231:S8232)</f>
        <v>127438.52</v>
      </c>
      <c r="T8234" s="19">
        <f>SUBTOTAL(9,T8231:T8232)</f>
        <v>0</v>
      </c>
    </row>
    <row r="8235" spans="1:20" outlineLevel="4" x14ac:dyDescent="0.35">
      <c r="A8235" s="9" t="s">
        <v>1129</v>
      </c>
      <c r="B8235" s="9" t="s">
        <v>1130</v>
      </c>
      <c r="C8235" s="12" t="s">
        <v>9333</v>
      </c>
      <c r="D8235" s="5" t="s">
        <v>9334</v>
      </c>
      <c r="E8235" s="9" t="s">
        <v>9334</v>
      </c>
      <c r="F8235" s="5" t="s">
        <v>4</v>
      </c>
      <c r="G8235" s="5" t="s">
        <v>1133</v>
      </c>
      <c r="H8235" s="5" t="s">
        <v>1135</v>
      </c>
      <c r="I8235" s="4" t="s">
        <v>1136</v>
      </c>
      <c r="J8235" s="5" t="s">
        <v>4</v>
      </c>
      <c r="K8235" s="5" t="s">
        <v>4</v>
      </c>
      <c r="L8235" s="5" t="s">
        <v>4</v>
      </c>
      <c r="M8235" s="5" t="s">
        <v>5</v>
      </c>
      <c r="N8235" s="5" t="s">
        <v>9335</v>
      </c>
      <c r="O8235" s="18">
        <v>44467</v>
      </c>
      <c r="P8235" s="5" t="s">
        <v>7</v>
      </c>
      <c r="Q8235" s="19">
        <v>75913.240000000005</v>
      </c>
      <c r="R8235" s="19">
        <v>0</v>
      </c>
      <c r="S8235" s="19">
        <v>75913.240000000005</v>
      </c>
      <c r="T8235" s="19">
        <v>0</v>
      </c>
    </row>
    <row r="8236" spans="1:20" outlineLevel="4" x14ac:dyDescent="0.35">
      <c r="A8236" s="9" t="s">
        <v>1129</v>
      </c>
      <c r="B8236" s="9" t="s">
        <v>1130</v>
      </c>
      <c r="C8236" s="12" t="s">
        <v>9333</v>
      </c>
      <c r="D8236" s="5" t="s">
        <v>9334</v>
      </c>
      <c r="E8236" s="9" t="s">
        <v>9334</v>
      </c>
      <c r="F8236" s="5" t="s">
        <v>4</v>
      </c>
      <c r="G8236" s="5" t="s">
        <v>1133</v>
      </c>
      <c r="H8236" s="5" t="s">
        <v>1135</v>
      </c>
      <c r="I8236" s="4" t="s">
        <v>1136</v>
      </c>
      <c r="J8236" s="5" t="s">
        <v>4</v>
      </c>
      <c r="K8236" s="5" t="s">
        <v>4</v>
      </c>
      <c r="L8236" s="5" t="s">
        <v>4</v>
      </c>
      <c r="M8236" s="5" t="s">
        <v>5</v>
      </c>
      <c r="N8236" s="5" t="s">
        <v>9336</v>
      </c>
      <c r="O8236" s="18">
        <v>44558</v>
      </c>
      <c r="P8236" s="5" t="s">
        <v>7</v>
      </c>
      <c r="Q8236" s="19">
        <v>102268.39</v>
      </c>
      <c r="R8236" s="19">
        <v>0</v>
      </c>
      <c r="S8236" s="19">
        <v>102268.39</v>
      </c>
      <c r="T8236" s="19">
        <v>0</v>
      </c>
    </row>
    <row r="8237" spans="1:20" outlineLevel="3" x14ac:dyDescent="0.35">
      <c r="H8237" s="1" t="s">
        <v>11125</v>
      </c>
      <c r="O8237" s="18"/>
      <c r="Q8237" s="19">
        <f>SUBTOTAL(9,Q8235:Q8236)</f>
        <v>178181.63</v>
      </c>
      <c r="R8237" s="19">
        <f>SUBTOTAL(9,R8235:R8236)</f>
        <v>0</v>
      </c>
      <c r="S8237" s="19">
        <f>SUBTOTAL(9,S8235:S8236)</f>
        <v>178181.63</v>
      </c>
      <c r="T8237" s="19">
        <f>SUBTOTAL(9,T8235:T8236)</f>
        <v>0</v>
      </c>
    </row>
    <row r="8238" spans="1:20" outlineLevel="2" x14ac:dyDescent="0.35">
      <c r="C8238" s="11" t="s">
        <v>10857</v>
      </c>
      <c r="O8238" s="18"/>
      <c r="Q8238" s="19">
        <f>SUBTOTAL(9,Q8235:Q8236)</f>
        <v>178181.63</v>
      </c>
      <c r="R8238" s="19">
        <f>SUBTOTAL(9,R8235:R8236)</f>
        <v>0</v>
      </c>
      <c r="S8238" s="19">
        <f>SUBTOTAL(9,S8235:S8236)</f>
        <v>178181.63</v>
      </c>
      <c r="T8238" s="19">
        <f>SUBTOTAL(9,T8235:T8236)</f>
        <v>0</v>
      </c>
    </row>
    <row r="8239" spans="1:20" outlineLevel="4" x14ac:dyDescent="0.35">
      <c r="A8239" s="9" t="s">
        <v>1129</v>
      </c>
      <c r="B8239" s="9" t="s">
        <v>1130</v>
      </c>
      <c r="C8239" s="12" t="s">
        <v>9337</v>
      </c>
      <c r="D8239" s="5" t="s">
        <v>9338</v>
      </c>
      <c r="E8239" s="9" t="s">
        <v>9338</v>
      </c>
      <c r="F8239" s="5" t="s">
        <v>4</v>
      </c>
      <c r="G8239" s="5" t="s">
        <v>1133</v>
      </c>
      <c r="H8239" s="5" t="s">
        <v>1135</v>
      </c>
      <c r="I8239" s="4" t="s">
        <v>1136</v>
      </c>
      <c r="J8239" s="5" t="s">
        <v>4</v>
      </c>
      <c r="K8239" s="5" t="s">
        <v>4</v>
      </c>
      <c r="L8239" s="5" t="s">
        <v>4</v>
      </c>
      <c r="M8239" s="5" t="s">
        <v>5</v>
      </c>
      <c r="N8239" s="5" t="s">
        <v>9339</v>
      </c>
      <c r="O8239" s="18">
        <v>44467</v>
      </c>
      <c r="P8239" s="5" t="s">
        <v>7</v>
      </c>
      <c r="Q8239" s="19">
        <v>30266.5</v>
      </c>
      <c r="R8239" s="19">
        <v>0</v>
      </c>
      <c r="S8239" s="19">
        <v>30266.5</v>
      </c>
      <c r="T8239" s="19">
        <v>0</v>
      </c>
    </row>
    <row r="8240" spans="1:20" outlineLevel="4" x14ac:dyDescent="0.35">
      <c r="A8240" s="9" t="s">
        <v>1129</v>
      </c>
      <c r="B8240" s="9" t="s">
        <v>1130</v>
      </c>
      <c r="C8240" s="12" t="s">
        <v>9337</v>
      </c>
      <c r="D8240" s="5" t="s">
        <v>9338</v>
      </c>
      <c r="E8240" s="9" t="s">
        <v>9338</v>
      </c>
      <c r="F8240" s="5" t="s">
        <v>4</v>
      </c>
      <c r="G8240" s="5" t="s">
        <v>1133</v>
      </c>
      <c r="H8240" s="5" t="s">
        <v>1135</v>
      </c>
      <c r="I8240" s="4" t="s">
        <v>1136</v>
      </c>
      <c r="J8240" s="5" t="s">
        <v>4</v>
      </c>
      <c r="K8240" s="5" t="s">
        <v>4</v>
      </c>
      <c r="L8240" s="5" t="s">
        <v>4</v>
      </c>
      <c r="M8240" s="5" t="s">
        <v>5</v>
      </c>
      <c r="N8240" s="5" t="s">
        <v>9340</v>
      </c>
      <c r="O8240" s="18">
        <v>44558</v>
      </c>
      <c r="P8240" s="5" t="s">
        <v>7</v>
      </c>
      <c r="Q8240" s="19">
        <v>41644.730000000003</v>
      </c>
      <c r="R8240" s="19">
        <v>0</v>
      </c>
      <c r="S8240" s="19">
        <v>41644.730000000003</v>
      </c>
      <c r="T8240" s="19">
        <v>0</v>
      </c>
    </row>
    <row r="8241" spans="1:20" outlineLevel="3" x14ac:dyDescent="0.35">
      <c r="H8241" s="1" t="s">
        <v>11125</v>
      </c>
      <c r="O8241" s="18"/>
      <c r="Q8241" s="19">
        <f>SUBTOTAL(9,Q8239:Q8240)</f>
        <v>71911.23000000001</v>
      </c>
      <c r="R8241" s="19">
        <f>SUBTOTAL(9,R8239:R8240)</f>
        <v>0</v>
      </c>
      <c r="S8241" s="19">
        <f>SUBTOTAL(9,S8239:S8240)</f>
        <v>71911.23000000001</v>
      </c>
      <c r="T8241" s="19">
        <f>SUBTOTAL(9,T8239:T8240)</f>
        <v>0</v>
      </c>
    </row>
    <row r="8242" spans="1:20" outlineLevel="2" x14ac:dyDescent="0.35">
      <c r="C8242" s="11" t="s">
        <v>10858</v>
      </c>
      <c r="O8242" s="18"/>
      <c r="Q8242" s="19">
        <f>SUBTOTAL(9,Q8239:Q8240)</f>
        <v>71911.23000000001</v>
      </c>
      <c r="R8242" s="19">
        <f>SUBTOTAL(9,R8239:R8240)</f>
        <v>0</v>
      </c>
      <c r="S8242" s="19">
        <f>SUBTOTAL(9,S8239:S8240)</f>
        <v>71911.23000000001</v>
      </c>
      <c r="T8242" s="19">
        <f>SUBTOTAL(9,T8239:T8240)</f>
        <v>0</v>
      </c>
    </row>
    <row r="8243" spans="1:20" outlineLevel="4" x14ac:dyDescent="0.35">
      <c r="A8243" s="9" t="s">
        <v>1129</v>
      </c>
      <c r="B8243" s="9" t="s">
        <v>1130</v>
      </c>
      <c r="C8243" s="12" t="s">
        <v>9341</v>
      </c>
      <c r="D8243" s="5" t="s">
        <v>9342</v>
      </c>
      <c r="E8243" s="9" t="s">
        <v>9342</v>
      </c>
      <c r="F8243" s="5" t="s">
        <v>4</v>
      </c>
      <c r="G8243" s="5" t="s">
        <v>1133</v>
      </c>
      <c r="H8243" s="5" t="s">
        <v>1135</v>
      </c>
      <c r="I8243" s="4" t="s">
        <v>1136</v>
      </c>
      <c r="J8243" s="5" t="s">
        <v>4</v>
      </c>
      <c r="K8243" s="5" t="s">
        <v>4</v>
      </c>
      <c r="L8243" s="5" t="s">
        <v>4</v>
      </c>
      <c r="M8243" s="5" t="s">
        <v>5</v>
      </c>
      <c r="N8243" s="5" t="s">
        <v>9343</v>
      </c>
      <c r="O8243" s="18">
        <v>44467</v>
      </c>
      <c r="P8243" s="5" t="s">
        <v>7</v>
      </c>
      <c r="Q8243" s="19">
        <v>46022.26</v>
      </c>
      <c r="R8243" s="19">
        <v>0</v>
      </c>
      <c r="S8243" s="19">
        <v>46022.26</v>
      </c>
      <c r="T8243" s="19">
        <v>0</v>
      </c>
    </row>
    <row r="8244" spans="1:20" outlineLevel="4" x14ac:dyDescent="0.35">
      <c r="A8244" s="9" t="s">
        <v>1129</v>
      </c>
      <c r="B8244" s="9" t="s">
        <v>1130</v>
      </c>
      <c r="C8244" s="12" t="s">
        <v>9341</v>
      </c>
      <c r="D8244" s="5" t="s">
        <v>9342</v>
      </c>
      <c r="E8244" s="9" t="s">
        <v>9342</v>
      </c>
      <c r="F8244" s="5" t="s">
        <v>4</v>
      </c>
      <c r="G8244" s="5" t="s">
        <v>1133</v>
      </c>
      <c r="H8244" s="5" t="s">
        <v>1135</v>
      </c>
      <c r="I8244" s="4" t="s">
        <v>1136</v>
      </c>
      <c r="J8244" s="5" t="s">
        <v>4</v>
      </c>
      <c r="K8244" s="5" t="s">
        <v>4</v>
      </c>
      <c r="L8244" s="5" t="s">
        <v>4</v>
      </c>
      <c r="M8244" s="5" t="s">
        <v>5</v>
      </c>
      <c r="N8244" s="5" t="s">
        <v>9344</v>
      </c>
      <c r="O8244" s="18">
        <v>44558</v>
      </c>
      <c r="P8244" s="5" t="s">
        <v>7</v>
      </c>
      <c r="Q8244" s="19">
        <v>62749.49</v>
      </c>
      <c r="R8244" s="19">
        <v>0</v>
      </c>
      <c r="S8244" s="19">
        <v>62749.49</v>
      </c>
      <c r="T8244" s="19">
        <v>0</v>
      </c>
    </row>
    <row r="8245" spans="1:20" outlineLevel="3" x14ac:dyDescent="0.35">
      <c r="H8245" s="1" t="s">
        <v>11125</v>
      </c>
      <c r="O8245" s="18"/>
      <c r="Q8245" s="19">
        <f>SUBTOTAL(9,Q8243:Q8244)</f>
        <v>108771.75</v>
      </c>
      <c r="R8245" s="19">
        <f>SUBTOTAL(9,R8243:R8244)</f>
        <v>0</v>
      </c>
      <c r="S8245" s="19">
        <f>SUBTOTAL(9,S8243:S8244)</f>
        <v>108771.75</v>
      </c>
      <c r="T8245" s="19">
        <f>SUBTOTAL(9,T8243:T8244)</f>
        <v>0</v>
      </c>
    </row>
    <row r="8246" spans="1:20" outlineLevel="2" x14ac:dyDescent="0.35">
      <c r="C8246" s="11" t="s">
        <v>10859</v>
      </c>
      <c r="O8246" s="18"/>
      <c r="Q8246" s="19">
        <f>SUBTOTAL(9,Q8243:Q8244)</f>
        <v>108771.75</v>
      </c>
      <c r="R8246" s="19">
        <f>SUBTOTAL(9,R8243:R8244)</f>
        <v>0</v>
      </c>
      <c r="S8246" s="19">
        <f>SUBTOTAL(9,S8243:S8244)</f>
        <v>108771.75</v>
      </c>
      <c r="T8246" s="19">
        <f>SUBTOTAL(9,T8243:T8244)</f>
        <v>0</v>
      </c>
    </row>
    <row r="8247" spans="1:20" outlineLevel="4" x14ac:dyDescent="0.35">
      <c r="A8247" s="9" t="s">
        <v>1129</v>
      </c>
      <c r="B8247" s="9" t="s">
        <v>1130</v>
      </c>
      <c r="C8247" s="12" t="s">
        <v>9345</v>
      </c>
      <c r="D8247" s="5" t="s">
        <v>9346</v>
      </c>
      <c r="E8247" s="9" t="s">
        <v>9346</v>
      </c>
      <c r="F8247" s="5" t="s">
        <v>4</v>
      </c>
      <c r="G8247" s="5" t="s">
        <v>1133</v>
      </c>
      <c r="H8247" s="5" t="s">
        <v>1135</v>
      </c>
      <c r="I8247" s="4" t="s">
        <v>1136</v>
      </c>
      <c r="J8247" s="5" t="s">
        <v>4</v>
      </c>
      <c r="K8247" s="5" t="s">
        <v>4</v>
      </c>
      <c r="L8247" s="5" t="s">
        <v>4</v>
      </c>
      <c r="M8247" s="5" t="s">
        <v>5</v>
      </c>
      <c r="N8247" s="5" t="s">
        <v>9347</v>
      </c>
      <c r="O8247" s="18">
        <v>44467</v>
      </c>
      <c r="P8247" s="5" t="s">
        <v>7</v>
      </c>
      <c r="Q8247" s="19">
        <v>8363.2900000000009</v>
      </c>
      <c r="R8247" s="19">
        <v>0</v>
      </c>
      <c r="S8247" s="19">
        <v>8363.2900000000009</v>
      </c>
      <c r="T8247" s="19">
        <v>0</v>
      </c>
    </row>
    <row r="8248" spans="1:20" outlineLevel="4" x14ac:dyDescent="0.35">
      <c r="A8248" s="9" t="s">
        <v>1129</v>
      </c>
      <c r="B8248" s="9" t="s">
        <v>1130</v>
      </c>
      <c r="C8248" s="12" t="s">
        <v>9345</v>
      </c>
      <c r="D8248" s="5" t="s">
        <v>9346</v>
      </c>
      <c r="E8248" s="9" t="s">
        <v>9346</v>
      </c>
      <c r="F8248" s="5" t="s">
        <v>4</v>
      </c>
      <c r="G8248" s="5" t="s">
        <v>1133</v>
      </c>
      <c r="H8248" s="5" t="s">
        <v>1135</v>
      </c>
      <c r="I8248" s="4" t="s">
        <v>1136</v>
      </c>
      <c r="J8248" s="5" t="s">
        <v>4</v>
      </c>
      <c r="K8248" s="5" t="s">
        <v>4</v>
      </c>
      <c r="L8248" s="5" t="s">
        <v>4</v>
      </c>
      <c r="M8248" s="5" t="s">
        <v>5</v>
      </c>
      <c r="N8248" s="5" t="s">
        <v>9348</v>
      </c>
      <c r="O8248" s="18">
        <v>44558</v>
      </c>
      <c r="P8248" s="5" t="s">
        <v>7</v>
      </c>
      <c r="Q8248" s="19">
        <v>11224.97</v>
      </c>
      <c r="R8248" s="19">
        <v>0</v>
      </c>
      <c r="S8248" s="19">
        <v>11224.97</v>
      </c>
      <c r="T8248" s="19">
        <v>0</v>
      </c>
    </row>
    <row r="8249" spans="1:20" outlineLevel="3" x14ac:dyDescent="0.35">
      <c r="H8249" s="1" t="s">
        <v>11125</v>
      </c>
      <c r="O8249" s="18"/>
      <c r="Q8249" s="19">
        <f>SUBTOTAL(9,Q8247:Q8248)</f>
        <v>19588.260000000002</v>
      </c>
      <c r="R8249" s="19">
        <f>SUBTOTAL(9,R8247:R8248)</f>
        <v>0</v>
      </c>
      <c r="S8249" s="19">
        <f>SUBTOTAL(9,S8247:S8248)</f>
        <v>19588.260000000002</v>
      </c>
      <c r="T8249" s="19">
        <f>SUBTOTAL(9,T8247:T8248)</f>
        <v>0</v>
      </c>
    </row>
    <row r="8250" spans="1:20" outlineLevel="2" x14ac:dyDescent="0.35">
      <c r="C8250" s="11" t="s">
        <v>10860</v>
      </c>
      <c r="O8250" s="18"/>
      <c r="Q8250" s="19">
        <f>SUBTOTAL(9,Q8247:Q8248)</f>
        <v>19588.260000000002</v>
      </c>
      <c r="R8250" s="19">
        <f>SUBTOTAL(9,R8247:R8248)</f>
        <v>0</v>
      </c>
      <c r="S8250" s="19">
        <f>SUBTOTAL(9,S8247:S8248)</f>
        <v>19588.260000000002</v>
      </c>
      <c r="T8250" s="19">
        <f>SUBTOTAL(9,T8247:T8248)</f>
        <v>0</v>
      </c>
    </row>
    <row r="8251" spans="1:20" outlineLevel="4" x14ac:dyDescent="0.35">
      <c r="A8251" s="9" t="s">
        <v>1129</v>
      </c>
      <c r="B8251" s="9" t="s">
        <v>1130</v>
      </c>
      <c r="C8251" s="12" t="s">
        <v>9349</v>
      </c>
      <c r="D8251" s="5" t="s">
        <v>9350</v>
      </c>
      <c r="E8251" s="9" t="s">
        <v>9350</v>
      </c>
      <c r="F8251" s="5" t="s">
        <v>4</v>
      </c>
      <c r="G8251" s="5" t="s">
        <v>1133</v>
      </c>
      <c r="H8251" s="5" t="s">
        <v>1135</v>
      </c>
      <c r="I8251" s="4" t="s">
        <v>1136</v>
      </c>
      <c r="J8251" s="5" t="s">
        <v>4</v>
      </c>
      <c r="K8251" s="5" t="s">
        <v>4</v>
      </c>
      <c r="L8251" s="5" t="s">
        <v>4</v>
      </c>
      <c r="M8251" s="5" t="s">
        <v>5</v>
      </c>
      <c r="N8251" s="5" t="s">
        <v>9351</v>
      </c>
      <c r="O8251" s="18">
        <v>44467</v>
      </c>
      <c r="P8251" s="5" t="s">
        <v>7</v>
      </c>
      <c r="Q8251" s="19">
        <v>46551.17</v>
      </c>
      <c r="R8251" s="19">
        <v>0</v>
      </c>
      <c r="S8251" s="19">
        <v>46551.17</v>
      </c>
      <c r="T8251" s="19">
        <v>0</v>
      </c>
    </row>
    <row r="8252" spans="1:20" outlineLevel="4" x14ac:dyDescent="0.35">
      <c r="A8252" s="9" t="s">
        <v>1129</v>
      </c>
      <c r="B8252" s="9" t="s">
        <v>1130</v>
      </c>
      <c r="C8252" s="12" t="s">
        <v>9349</v>
      </c>
      <c r="D8252" s="5" t="s">
        <v>9350</v>
      </c>
      <c r="E8252" s="9" t="s">
        <v>9350</v>
      </c>
      <c r="F8252" s="5" t="s">
        <v>4</v>
      </c>
      <c r="G8252" s="5" t="s">
        <v>1133</v>
      </c>
      <c r="H8252" s="5" t="s">
        <v>1135</v>
      </c>
      <c r="I8252" s="4" t="s">
        <v>1136</v>
      </c>
      <c r="J8252" s="5" t="s">
        <v>4</v>
      </c>
      <c r="K8252" s="5" t="s">
        <v>4</v>
      </c>
      <c r="L8252" s="5" t="s">
        <v>4</v>
      </c>
      <c r="M8252" s="5" t="s">
        <v>5</v>
      </c>
      <c r="N8252" s="5" t="s">
        <v>9352</v>
      </c>
      <c r="O8252" s="18">
        <v>44558</v>
      </c>
      <c r="P8252" s="5" t="s">
        <v>7</v>
      </c>
      <c r="Q8252" s="19">
        <v>64304.38</v>
      </c>
      <c r="R8252" s="19">
        <v>0</v>
      </c>
      <c r="S8252" s="19">
        <v>64304.38</v>
      </c>
      <c r="T8252" s="19">
        <v>0</v>
      </c>
    </row>
    <row r="8253" spans="1:20" outlineLevel="3" x14ac:dyDescent="0.35">
      <c r="H8253" s="1" t="s">
        <v>11125</v>
      </c>
      <c r="O8253" s="18"/>
      <c r="Q8253" s="19">
        <f>SUBTOTAL(9,Q8251:Q8252)</f>
        <v>110855.54999999999</v>
      </c>
      <c r="R8253" s="19">
        <f>SUBTOTAL(9,R8251:R8252)</f>
        <v>0</v>
      </c>
      <c r="S8253" s="19">
        <f>SUBTOTAL(9,S8251:S8252)</f>
        <v>110855.54999999999</v>
      </c>
      <c r="T8253" s="19">
        <f>SUBTOTAL(9,T8251:T8252)</f>
        <v>0</v>
      </c>
    </row>
    <row r="8254" spans="1:20" outlineLevel="2" x14ac:dyDescent="0.35">
      <c r="C8254" s="11" t="s">
        <v>10861</v>
      </c>
      <c r="O8254" s="18"/>
      <c r="Q8254" s="19">
        <f>SUBTOTAL(9,Q8251:Q8252)</f>
        <v>110855.54999999999</v>
      </c>
      <c r="R8254" s="19">
        <f>SUBTOTAL(9,R8251:R8252)</f>
        <v>0</v>
      </c>
      <c r="S8254" s="19">
        <f>SUBTOTAL(9,S8251:S8252)</f>
        <v>110855.54999999999</v>
      </c>
      <c r="T8254" s="19">
        <f>SUBTOTAL(9,T8251:T8252)</f>
        <v>0</v>
      </c>
    </row>
    <row r="8255" spans="1:20" outlineLevel="4" x14ac:dyDescent="0.35">
      <c r="A8255" s="9" t="s">
        <v>1129</v>
      </c>
      <c r="B8255" s="9" t="s">
        <v>1130</v>
      </c>
      <c r="C8255" s="12" t="s">
        <v>9353</v>
      </c>
      <c r="D8255" s="5" t="s">
        <v>9354</v>
      </c>
      <c r="E8255" s="9" t="s">
        <v>9354</v>
      </c>
      <c r="F8255" s="5" t="s">
        <v>4</v>
      </c>
      <c r="G8255" s="5" t="s">
        <v>1133</v>
      </c>
      <c r="H8255" s="5" t="s">
        <v>1135</v>
      </c>
      <c r="I8255" s="4" t="s">
        <v>1136</v>
      </c>
      <c r="J8255" s="5" t="s">
        <v>4</v>
      </c>
      <c r="K8255" s="5" t="s">
        <v>4</v>
      </c>
      <c r="L8255" s="5" t="s">
        <v>4</v>
      </c>
      <c r="M8255" s="5" t="s">
        <v>5</v>
      </c>
      <c r="N8255" s="5" t="s">
        <v>9355</v>
      </c>
      <c r="O8255" s="18">
        <v>44467</v>
      </c>
      <c r="P8255" s="5" t="s">
        <v>7</v>
      </c>
      <c r="Q8255" s="19">
        <v>130984.98</v>
      </c>
      <c r="R8255" s="19">
        <v>0</v>
      </c>
      <c r="S8255" s="19">
        <v>130984.98</v>
      </c>
      <c r="T8255" s="19">
        <v>0</v>
      </c>
    </row>
    <row r="8256" spans="1:20" outlineLevel="4" x14ac:dyDescent="0.35">
      <c r="A8256" s="9" t="s">
        <v>1129</v>
      </c>
      <c r="B8256" s="9" t="s">
        <v>1130</v>
      </c>
      <c r="C8256" s="12" t="s">
        <v>9353</v>
      </c>
      <c r="D8256" s="5" t="s">
        <v>9354</v>
      </c>
      <c r="E8256" s="9" t="s">
        <v>9354</v>
      </c>
      <c r="F8256" s="5" t="s">
        <v>4</v>
      </c>
      <c r="G8256" s="5" t="s">
        <v>1133</v>
      </c>
      <c r="H8256" s="5" t="s">
        <v>1135</v>
      </c>
      <c r="I8256" s="4" t="s">
        <v>1136</v>
      </c>
      <c r="J8256" s="5" t="s">
        <v>4</v>
      </c>
      <c r="K8256" s="5" t="s">
        <v>4</v>
      </c>
      <c r="L8256" s="5" t="s">
        <v>4</v>
      </c>
      <c r="M8256" s="5" t="s">
        <v>5</v>
      </c>
      <c r="N8256" s="5" t="s">
        <v>9356</v>
      </c>
      <c r="O8256" s="18">
        <v>44558</v>
      </c>
      <c r="P8256" s="5" t="s">
        <v>7</v>
      </c>
      <c r="Q8256" s="19">
        <v>179111.91</v>
      </c>
      <c r="R8256" s="19">
        <v>0</v>
      </c>
      <c r="S8256" s="19">
        <v>179111.91</v>
      </c>
      <c r="T8256" s="19">
        <v>0</v>
      </c>
    </row>
    <row r="8257" spans="1:20" outlineLevel="3" x14ac:dyDescent="0.35">
      <c r="H8257" s="1" t="s">
        <v>11125</v>
      </c>
      <c r="O8257" s="18"/>
      <c r="Q8257" s="19">
        <f>SUBTOTAL(9,Q8255:Q8256)</f>
        <v>310096.89</v>
      </c>
      <c r="R8257" s="19">
        <f>SUBTOTAL(9,R8255:R8256)</f>
        <v>0</v>
      </c>
      <c r="S8257" s="19">
        <f>SUBTOTAL(9,S8255:S8256)</f>
        <v>310096.89</v>
      </c>
      <c r="T8257" s="19">
        <f>SUBTOTAL(9,T8255:T8256)</f>
        <v>0</v>
      </c>
    </row>
    <row r="8258" spans="1:20" outlineLevel="2" x14ac:dyDescent="0.35">
      <c r="C8258" s="11" t="s">
        <v>10862</v>
      </c>
      <c r="O8258" s="18"/>
      <c r="Q8258" s="19">
        <f>SUBTOTAL(9,Q8255:Q8256)</f>
        <v>310096.89</v>
      </c>
      <c r="R8258" s="19">
        <f>SUBTOTAL(9,R8255:R8256)</f>
        <v>0</v>
      </c>
      <c r="S8258" s="19">
        <f>SUBTOTAL(9,S8255:S8256)</f>
        <v>310096.89</v>
      </c>
      <c r="T8258" s="19">
        <f>SUBTOTAL(9,T8255:T8256)</f>
        <v>0</v>
      </c>
    </row>
    <row r="8259" spans="1:20" outlineLevel="4" x14ac:dyDescent="0.35">
      <c r="A8259" s="9" t="s">
        <v>1129</v>
      </c>
      <c r="B8259" s="9" t="s">
        <v>1130</v>
      </c>
      <c r="C8259" s="12" t="s">
        <v>9357</v>
      </c>
      <c r="D8259" s="5" t="s">
        <v>9358</v>
      </c>
      <c r="E8259" s="9" t="s">
        <v>9358</v>
      </c>
      <c r="F8259" s="5" t="s">
        <v>4</v>
      </c>
      <c r="G8259" s="5" t="s">
        <v>1133</v>
      </c>
      <c r="H8259" s="5" t="s">
        <v>1135</v>
      </c>
      <c r="I8259" s="4" t="s">
        <v>1136</v>
      </c>
      <c r="J8259" s="5" t="s">
        <v>4</v>
      </c>
      <c r="K8259" s="5" t="s">
        <v>4</v>
      </c>
      <c r="L8259" s="5" t="s">
        <v>4</v>
      </c>
      <c r="M8259" s="5" t="s">
        <v>5</v>
      </c>
      <c r="N8259" s="5" t="s">
        <v>9359</v>
      </c>
      <c r="O8259" s="18">
        <v>44467</v>
      </c>
      <c r="P8259" s="5" t="s">
        <v>7</v>
      </c>
      <c r="Q8259" s="19">
        <v>9993.35</v>
      </c>
      <c r="R8259" s="19">
        <v>0</v>
      </c>
      <c r="S8259" s="19">
        <v>9993.35</v>
      </c>
      <c r="T8259" s="19">
        <v>0</v>
      </c>
    </row>
    <row r="8260" spans="1:20" outlineLevel="4" x14ac:dyDescent="0.35">
      <c r="A8260" s="9" t="s">
        <v>1129</v>
      </c>
      <c r="B8260" s="9" t="s">
        <v>1130</v>
      </c>
      <c r="C8260" s="12" t="s">
        <v>9357</v>
      </c>
      <c r="D8260" s="5" t="s">
        <v>9358</v>
      </c>
      <c r="E8260" s="9" t="s">
        <v>9358</v>
      </c>
      <c r="F8260" s="5" t="s">
        <v>4</v>
      </c>
      <c r="G8260" s="5" t="s">
        <v>1133</v>
      </c>
      <c r="H8260" s="5" t="s">
        <v>1135</v>
      </c>
      <c r="I8260" s="4" t="s">
        <v>1136</v>
      </c>
      <c r="J8260" s="5" t="s">
        <v>4</v>
      </c>
      <c r="K8260" s="5" t="s">
        <v>4</v>
      </c>
      <c r="L8260" s="5" t="s">
        <v>4</v>
      </c>
      <c r="M8260" s="5" t="s">
        <v>5</v>
      </c>
      <c r="N8260" s="5" t="s">
        <v>9360</v>
      </c>
      <c r="O8260" s="18">
        <v>44558</v>
      </c>
      <c r="P8260" s="5" t="s">
        <v>7</v>
      </c>
      <c r="Q8260" s="19">
        <v>13342.91</v>
      </c>
      <c r="R8260" s="19">
        <v>0</v>
      </c>
      <c r="S8260" s="19">
        <v>13342.91</v>
      </c>
      <c r="T8260" s="19">
        <v>0</v>
      </c>
    </row>
    <row r="8261" spans="1:20" outlineLevel="3" x14ac:dyDescent="0.35">
      <c r="H8261" s="1" t="s">
        <v>11125</v>
      </c>
      <c r="O8261" s="18"/>
      <c r="Q8261" s="19">
        <f>SUBTOTAL(9,Q8259:Q8260)</f>
        <v>23336.260000000002</v>
      </c>
      <c r="R8261" s="19">
        <f>SUBTOTAL(9,R8259:R8260)</f>
        <v>0</v>
      </c>
      <c r="S8261" s="19">
        <f>SUBTOTAL(9,S8259:S8260)</f>
        <v>23336.260000000002</v>
      </c>
      <c r="T8261" s="19">
        <f>SUBTOTAL(9,T8259:T8260)</f>
        <v>0</v>
      </c>
    </row>
    <row r="8262" spans="1:20" outlineLevel="2" x14ac:dyDescent="0.35">
      <c r="C8262" s="11" t="s">
        <v>10863</v>
      </c>
      <c r="O8262" s="18"/>
      <c r="Q8262" s="19">
        <f>SUBTOTAL(9,Q8259:Q8260)</f>
        <v>23336.260000000002</v>
      </c>
      <c r="R8262" s="19">
        <f>SUBTOTAL(9,R8259:R8260)</f>
        <v>0</v>
      </c>
      <c r="S8262" s="19">
        <f>SUBTOTAL(9,S8259:S8260)</f>
        <v>23336.260000000002</v>
      </c>
      <c r="T8262" s="19">
        <f>SUBTOTAL(9,T8259:T8260)</f>
        <v>0</v>
      </c>
    </row>
    <row r="8263" spans="1:20" outlineLevel="4" x14ac:dyDescent="0.35">
      <c r="A8263" s="9" t="s">
        <v>1129</v>
      </c>
      <c r="B8263" s="9" t="s">
        <v>1130</v>
      </c>
      <c r="C8263" s="12" t="s">
        <v>9361</v>
      </c>
      <c r="D8263" s="5" t="s">
        <v>9362</v>
      </c>
      <c r="E8263" s="9" t="s">
        <v>9362</v>
      </c>
      <c r="F8263" s="5" t="s">
        <v>4</v>
      </c>
      <c r="G8263" s="5" t="s">
        <v>1133</v>
      </c>
      <c r="H8263" s="5" t="s">
        <v>1135</v>
      </c>
      <c r="I8263" s="4" t="s">
        <v>1136</v>
      </c>
      <c r="J8263" s="5" t="s">
        <v>4</v>
      </c>
      <c r="K8263" s="5" t="s">
        <v>4</v>
      </c>
      <c r="L8263" s="5" t="s">
        <v>4</v>
      </c>
      <c r="M8263" s="5" t="s">
        <v>5</v>
      </c>
      <c r="N8263" s="5" t="s">
        <v>9363</v>
      </c>
      <c r="O8263" s="18">
        <v>44467</v>
      </c>
      <c r="P8263" s="5" t="s">
        <v>7</v>
      </c>
      <c r="Q8263" s="19">
        <v>98762.99</v>
      </c>
      <c r="R8263" s="19">
        <v>0</v>
      </c>
      <c r="S8263" s="19">
        <v>98762.99</v>
      </c>
      <c r="T8263" s="19">
        <v>0</v>
      </c>
    </row>
    <row r="8264" spans="1:20" outlineLevel="4" x14ac:dyDescent="0.35">
      <c r="A8264" s="9" t="s">
        <v>1129</v>
      </c>
      <c r="B8264" s="9" t="s">
        <v>1130</v>
      </c>
      <c r="C8264" s="12" t="s">
        <v>9361</v>
      </c>
      <c r="D8264" s="5" t="s">
        <v>9362</v>
      </c>
      <c r="E8264" s="9" t="s">
        <v>9362</v>
      </c>
      <c r="F8264" s="5" t="s">
        <v>4</v>
      </c>
      <c r="G8264" s="5" t="s">
        <v>1133</v>
      </c>
      <c r="H8264" s="5" t="s">
        <v>1135</v>
      </c>
      <c r="I8264" s="4" t="s">
        <v>1136</v>
      </c>
      <c r="J8264" s="5" t="s">
        <v>4</v>
      </c>
      <c r="K8264" s="5" t="s">
        <v>4</v>
      </c>
      <c r="L8264" s="5" t="s">
        <v>4</v>
      </c>
      <c r="M8264" s="5" t="s">
        <v>5</v>
      </c>
      <c r="N8264" s="5" t="s">
        <v>9364</v>
      </c>
      <c r="O8264" s="18">
        <v>44558</v>
      </c>
      <c r="P8264" s="5" t="s">
        <v>7</v>
      </c>
      <c r="Q8264" s="19">
        <v>135194.43</v>
      </c>
      <c r="R8264" s="19">
        <v>0</v>
      </c>
      <c r="S8264" s="19">
        <v>135194.43</v>
      </c>
      <c r="T8264" s="19">
        <v>0</v>
      </c>
    </row>
    <row r="8265" spans="1:20" outlineLevel="3" x14ac:dyDescent="0.35">
      <c r="H8265" s="1" t="s">
        <v>11125</v>
      </c>
      <c r="O8265" s="18"/>
      <c r="Q8265" s="19">
        <f>SUBTOTAL(9,Q8263:Q8264)</f>
        <v>233957.41999999998</v>
      </c>
      <c r="R8265" s="19">
        <f>SUBTOTAL(9,R8263:R8264)</f>
        <v>0</v>
      </c>
      <c r="S8265" s="19">
        <f>SUBTOTAL(9,S8263:S8264)</f>
        <v>233957.41999999998</v>
      </c>
      <c r="T8265" s="19">
        <f>SUBTOTAL(9,T8263:T8264)</f>
        <v>0</v>
      </c>
    </row>
    <row r="8266" spans="1:20" outlineLevel="2" x14ac:dyDescent="0.35">
      <c r="C8266" s="11" t="s">
        <v>10864</v>
      </c>
      <c r="O8266" s="18"/>
      <c r="Q8266" s="19">
        <f>SUBTOTAL(9,Q8263:Q8264)</f>
        <v>233957.41999999998</v>
      </c>
      <c r="R8266" s="19">
        <f>SUBTOTAL(9,R8263:R8264)</f>
        <v>0</v>
      </c>
      <c r="S8266" s="19">
        <f>SUBTOTAL(9,S8263:S8264)</f>
        <v>233957.41999999998</v>
      </c>
      <c r="T8266" s="19">
        <f>SUBTOTAL(9,T8263:T8264)</f>
        <v>0</v>
      </c>
    </row>
    <row r="8267" spans="1:20" outlineLevel="4" x14ac:dyDescent="0.35">
      <c r="A8267" s="9" t="s">
        <v>1129</v>
      </c>
      <c r="B8267" s="9" t="s">
        <v>1130</v>
      </c>
      <c r="C8267" s="12" t="s">
        <v>9365</v>
      </c>
      <c r="D8267" s="5" t="s">
        <v>9366</v>
      </c>
      <c r="E8267" s="9" t="s">
        <v>9366</v>
      </c>
      <c r="F8267" s="5" t="s">
        <v>4</v>
      </c>
      <c r="G8267" s="5" t="s">
        <v>1133</v>
      </c>
      <c r="H8267" s="5" t="s">
        <v>1135</v>
      </c>
      <c r="I8267" s="4" t="s">
        <v>1136</v>
      </c>
      <c r="J8267" s="5" t="s">
        <v>4</v>
      </c>
      <c r="K8267" s="5" t="s">
        <v>4</v>
      </c>
      <c r="L8267" s="5" t="s">
        <v>4</v>
      </c>
      <c r="M8267" s="5" t="s">
        <v>5</v>
      </c>
      <c r="N8267" s="5" t="s">
        <v>9367</v>
      </c>
      <c r="O8267" s="18">
        <v>44467</v>
      </c>
      <c r="P8267" s="5" t="s">
        <v>7</v>
      </c>
      <c r="Q8267" s="19">
        <v>9195.01</v>
      </c>
      <c r="R8267" s="19">
        <v>0</v>
      </c>
      <c r="S8267" s="19">
        <v>9195.01</v>
      </c>
      <c r="T8267" s="19">
        <v>0</v>
      </c>
    </row>
    <row r="8268" spans="1:20" outlineLevel="4" x14ac:dyDescent="0.35">
      <c r="A8268" s="9" t="s">
        <v>1129</v>
      </c>
      <c r="B8268" s="9" t="s">
        <v>1130</v>
      </c>
      <c r="C8268" s="12" t="s">
        <v>9365</v>
      </c>
      <c r="D8268" s="5" t="s">
        <v>9366</v>
      </c>
      <c r="E8268" s="9" t="s">
        <v>9366</v>
      </c>
      <c r="F8268" s="5" t="s">
        <v>4</v>
      </c>
      <c r="G8268" s="5" t="s">
        <v>1133</v>
      </c>
      <c r="H8268" s="5" t="s">
        <v>1135</v>
      </c>
      <c r="I8268" s="4" t="s">
        <v>1136</v>
      </c>
      <c r="J8268" s="5" t="s">
        <v>4</v>
      </c>
      <c r="K8268" s="5" t="s">
        <v>4</v>
      </c>
      <c r="L8268" s="5" t="s">
        <v>4</v>
      </c>
      <c r="M8268" s="5" t="s">
        <v>5</v>
      </c>
      <c r="N8268" s="5" t="s">
        <v>9368</v>
      </c>
      <c r="O8268" s="18">
        <v>44558</v>
      </c>
      <c r="P8268" s="5" t="s">
        <v>7</v>
      </c>
      <c r="Q8268" s="19">
        <v>12234.02</v>
      </c>
      <c r="R8268" s="19">
        <v>0</v>
      </c>
      <c r="S8268" s="19">
        <v>12234.02</v>
      </c>
      <c r="T8268" s="19">
        <v>0</v>
      </c>
    </row>
    <row r="8269" spans="1:20" outlineLevel="3" x14ac:dyDescent="0.35">
      <c r="H8269" s="1" t="s">
        <v>11125</v>
      </c>
      <c r="O8269" s="18"/>
      <c r="Q8269" s="19">
        <f>SUBTOTAL(9,Q8267:Q8268)</f>
        <v>21429.03</v>
      </c>
      <c r="R8269" s="19">
        <f>SUBTOTAL(9,R8267:R8268)</f>
        <v>0</v>
      </c>
      <c r="S8269" s="19">
        <f>SUBTOTAL(9,S8267:S8268)</f>
        <v>21429.03</v>
      </c>
      <c r="T8269" s="19">
        <f>SUBTOTAL(9,T8267:T8268)</f>
        <v>0</v>
      </c>
    </row>
    <row r="8270" spans="1:20" ht="29" outlineLevel="4" x14ac:dyDescent="0.35">
      <c r="A8270" s="9" t="s">
        <v>97</v>
      </c>
      <c r="B8270" s="9" t="s">
        <v>98</v>
      </c>
      <c r="C8270" s="12" t="s">
        <v>9365</v>
      </c>
      <c r="D8270" s="5" t="s">
        <v>9369</v>
      </c>
      <c r="E8270" s="9" t="s">
        <v>9369</v>
      </c>
      <c r="F8270" s="5" t="s">
        <v>4</v>
      </c>
      <c r="G8270" s="5" t="s">
        <v>1006</v>
      </c>
      <c r="H8270" s="5" t="s">
        <v>9371</v>
      </c>
      <c r="I8270" s="4" t="s">
        <v>9372</v>
      </c>
      <c r="J8270" s="5" t="s">
        <v>4</v>
      </c>
      <c r="K8270" s="5" t="s">
        <v>4</v>
      </c>
      <c r="L8270" s="5" t="s">
        <v>4</v>
      </c>
      <c r="M8270" s="5" t="s">
        <v>5</v>
      </c>
      <c r="N8270" s="5" t="s">
        <v>9370</v>
      </c>
      <c r="O8270" s="18">
        <v>44685</v>
      </c>
      <c r="P8270" s="5" t="s">
        <v>7</v>
      </c>
      <c r="Q8270" s="19">
        <v>25000</v>
      </c>
      <c r="R8270" s="19">
        <v>0</v>
      </c>
      <c r="S8270" s="19">
        <v>25000</v>
      </c>
      <c r="T8270" s="19">
        <v>0</v>
      </c>
    </row>
    <row r="8271" spans="1:20" outlineLevel="3" x14ac:dyDescent="0.35">
      <c r="H8271" s="1" t="s">
        <v>12182</v>
      </c>
      <c r="O8271" s="18"/>
      <c r="Q8271" s="19">
        <f>SUBTOTAL(9,Q8270:Q8270)</f>
        <v>25000</v>
      </c>
      <c r="R8271" s="19">
        <f>SUBTOTAL(9,R8270:R8270)</f>
        <v>0</v>
      </c>
      <c r="S8271" s="19">
        <f>SUBTOTAL(9,S8270:S8270)</f>
        <v>25000</v>
      </c>
      <c r="T8271" s="19">
        <f>SUBTOTAL(9,T8270:T8270)</f>
        <v>0</v>
      </c>
    </row>
    <row r="8272" spans="1:20" outlineLevel="2" x14ac:dyDescent="0.35">
      <c r="C8272" s="11" t="s">
        <v>10865</v>
      </c>
      <c r="O8272" s="18"/>
      <c r="Q8272" s="19">
        <f>SUBTOTAL(9,Q8267:Q8270)</f>
        <v>46429.03</v>
      </c>
      <c r="R8272" s="19">
        <f>SUBTOTAL(9,R8267:R8270)</f>
        <v>0</v>
      </c>
      <c r="S8272" s="19">
        <f>SUBTOTAL(9,S8267:S8270)</f>
        <v>46429.03</v>
      </c>
      <c r="T8272" s="19">
        <f>SUBTOTAL(9,T8267:T8270)</f>
        <v>0</v>
      </c>
    </row>
    <row r="8273" spans="1:20" outlineLevel="4" x14ac:dyDescent="0.35">
      <c r="A8273" s="9" t="s">
        <v>1129</v>
      </c>
      <c r="B8273" s="9" t="s">
        <v>1130</v>
      </c>
      <c r="C8273" s="12" t="s">
        <v>9373</v>
      </c>
      <c r="D8273" s="5" t="s">
        <v>9374</v>
      </c>
      <c r="E8273" s="9" t="s">
        <v>9374</v>
      </c>
      <c r="F8273" s="5" t="s">
        <v>4</v>
      </c>
      <c r="G8273" s="5" t="s">
        <v>1133</v>
      </c>
      <c r="H8273" s="5" t="s">
        <v>1135</v>
      </c>
      <c r="I8273" s="4" t="s">
        <v>1136</v>
      </c>
      <c r="J8273" s="5" t="s">
        <v>4</v>
      </c>
      <c r="K8273" s="5" t="s">
        <v>4</v>
      </c>
      <c r="L8273" s="5" t="s">
        <v>4</v>
      </c>
      <c r="M8273" s="5" t="s">
        <v>5</v>
      </c>
      <c r="N8273" s="5" t="s">
        <v>9375</v>
      </c>
      <c r="O8273" s="18">
        <v>44467</v>
      </c>
      <c r="P8273" s="5" t="s">
        <v>7</v>
      </c>
      <c r="Q8273" s="19">
        <v>30870.22</v>
      </c>
      <c r="R8273" s="19">
        <v>0</v>
      </c>
      <c r="S8273" s="19">
        <v>30870.22</v>
      </c>
      <c r="T8273" s="19">
        <v>0</v>
      </c>
    </row>
    <row r="8274" spans="1:20" outlineLevel="4" x14ac:dyDescent="0.35">
      <c r="A8274" s="9" t="s">
        <v>1129</v>
      </c>
      <c r="B8274" s="9" t="s">
        <v>1130</v>
      </c>
      <c r="C8274" s="12" t="s">
        <v>9373</v>
      </c>
      <c r="D8274" s="5" t="s">
        <v>9374</v>
      </c>
      <c r="E8274" s="9" t="s">
        <v>9374</v>
      </c>
      <c r="F8274" s="5" t="s">
        <v>4</v>
      </c>
      <c r="G8274" s="5" t="s">
        <v>1133</v>
      </c>
      <c r="H8274" s="5" t="s">
        <v>1135</v>
      </c>
      <c r="I8274" s="4" t="s">
        <v>1136</v>
      </c>
      <c r="J8274" s="5" t="s">
        <v>4</v>
      </c>
      <c r="K8274" s="5" t="s">
        <v>4</v>
      </c>
      <c r="L8274" s="5" t="s">
        <v>4</v>
      </c>
      <c r="M8274" s="5" t="s">
        <v>5</v>
      </c>
      <c r="N8274" s="5" t="s">
        <v>9376</v>
      </c>
      <c r="O8274" s="18">
        <v>44558</v>
      </c>
      <c r="P8274" s="5" t="s">
        <v>7</v>
      </c>
      <c r="Q8274" s="19">
        <v>42231.45</v>
      </c>
      <c r="R8274" s="19">
        <v>0</v>
      </c>
      <c r="S8274" s="19">
        <v>42231.45</v>
      </c>
      <c r="T8274" s="19">
        <v>0</v>
      </c>
    </row>
    <row r="8275" spans="1:20" outlineLevel="3" x14ac:dyDescent="0.35">
      <c r="H8275" s="1" t="s">
        <v>11125</v>
      </c>
      <c r="O8275" s="18"/>
      <c r="Q8275" s="19">
        <f>SUBTOTAL(9,Q8273:Q8274)</f>
        <v>73101.67</v>
      </c>
      <c r="R8275" s="19">
        <f>SUBTOTAL(9,R8273:R8274)</f>
        <v>0</v>
      </c>
      <c r="S8275" s="19">
        <f>SUBTOTAL(9,S8273:S8274)</f>
        <v>73101.67</v>
      </c>
      <c r="T8275" s="19">
        <f>SUBTOTAL(9,T8273:T8274)</f>
        <v>0</v>
      </c>
    </row>
    <row r="8276" spans="1:20" outlineLevel="2" x14ac:dyDescent="0.35">
      <c r="C8276" s="11" t="s">
        <v>10866</v>
      </c>
      <c r="O8276" s="18"/>
      <c r="Q8276" s="19">
        <f>SUBTOTAL(9,Q8273:Q8274)</f>
        <v>73101.67</v>
      </c>
      <c r="R8276" s="19">
        <f>SUBTOTAL(9,R8273:R8274)</f>
        <v>0</v>
      </c>
      <c r="S8276" s="19">
        <f>SUBTOTAL(9,S8273:S8274)</f>
        <v>73101.67</v>
      </c>
      <c r="T8276" s="19">
        <f>SUBTOTAL(9,T8273:T8274)</f>
        <v>0</v>
      </c>
    </row>
    <row r="8277" spans="1:20" outlineLevel="4" x14ac:dyDescent="0.35">
      <c r="A8277" s="9" t="s">
        <v>1129</v>
      </c>
      <c r="B8277" s="9" t="s">
        <v>1130</v>
      </c>
      <c r="C8277" s="12" t="s">
        <v>9377</v>
      </c>
      <c r="D8277" s="5" t="s">
        <v>9378</v>
      </c>
      <c r="E8277" s="9" t="s">
        <v>9378</v>
      </c>
      <c r="F8277" s="5" t="s">
        <v>4</v>
      </c>
      <c r="G8277" s="5" t="s">
        <v>1133</v>
      </c>
      <c r="H8277" s="5" t="s">
        <v>1135</v>
      </c>
      <c r="I8277" s="4" t="s">
        <v>1136</v>
      </c>
      <c r="J8277" s="5" t="s">
        <v>4</v>
      </c>
      <c r="K8277" s="5" t="s">
        <v>4</v>
      </c>
      <c r="L8277" s="5" t="s">
        <v>4</v>
      </c>
      <c r="M8277" s="5" t="s">
        <v>5</v>
      </c>
      <c r="N8277" s="5" t="s">
        <v>9379</v>
      </c>
      <c r="O8277" s="18">
        <v>44467</v>
      </c>
      <c r="P8277" s="5" t="s">
        <v>7</v>
      </c>
      <c r="Q8277" s="19">
        <v>40827.08</v>
      </c>
      <c r="R8277" s="19">
        <v>0</v>
      </c>
      <c r="S8277" s="19">
        <v>40827.08</v>
      </c>
      <c r="T8277" s="19">
        <v>0</v>
      </c>
    </row>
    <row r="8278" spans="1:20" outlineLevel="4" x14ac:dyDescent="0.35">
      <c r="A8278" s="9" t="s">
        <v>1129</v>
      </c>
      <c r="B8278" s="9" t="s">
        <v>1130</v>
      </c>
      <c r="C8278" s="12" t="s">
        <v>9377</v>
      </c>
      <c r="D8278" s="5" t="s">
        <v>9378</v>
      </c>
      <c r="E8278" s="9" t="s">
        <v>9378</v>
      </c>
      <c r="F8278" s="5" t="s">
        <v>4</v>
      </c>
      <c r="G8278" s="5" t="s">
        <v>1133</v>
      </c>
      <c r="H8278" s="5" t="s">
        <v>1135</v>
      </c>
      <c r="I8278" s="4" t="s">
        <v>1136</v>
      </c>
      <c r="J8278" s="5" t="s">
        <v>4</v>
      </c>
      <c r="K8278" s="5" t="s">
        <v>4</v>
      </c>
      <c r="L8278" s="5" t="s">
        <v>4</v>
      </c>
      <c r="M8278" s="5" t="s">
        <v>5</v>
      </c>
      <c r="N8278" s="5" t="s">
        <v>9380</v>
      </c>
      <c r="O8278" s="18">
        <v>44558</v>
      </c>
      <c r="P8278" s="5" t="s">
        <v>7</v>
      </c>
      <c r="Q8278" s="19">
        <v>55339.41</v>
      </c>
      <c r="R8278" s="19">
        <v>0</v>
      </c>
      <c r="S8278" s="19">
        <v>55339.41</v>
      </c>
      <c r="T8278" s="19">
        <v>0</v>
      </c>
    </row>
    <row r="8279" spans="1:20" outlineLevel="3" x14ac:dyDescent="0.35">
      <c r="H8279" s="1" t="s">
        <v>11125</v>
      </c>
      <c r="O8279" s="18"/>
      <c r="Q8279" s="19">
        <f>SUBTOTAL(9,Q8277:Q8278)</f>
        <v>96166.49</v>
      </c>
      <c r="R8279" s="19">
        <f>SUBTOTAL(9,R8277:R8278)</f>
        <v>0</v>
      </c>
      <c r="S8279" s="19">
        <f>SUBTOTAL(9,S8277:S8278)</f>
        <v>96166.49</v>
      </c>
      <c r="T8279" s="19">
        <f>SUBTOTAL(9,T8277:T8278)</f>
        <v>0</v>
      </c>
    </row>
    <row r="8280" spans="1:20" outlineLevel="2" x14ac:dyDescent="0.35">
      <c r="C8280" s="11" t="s">
        <v>10867</v>
      </c>
      <c r="O8280" s="18"/>
      <c r="Q8280" s="19">
        <f>SUBTOTAL(9,Q8277:Q8278)</f>
        <v>96166.49</v>
      </c>
      <c r="R8280" s="19">
        <f>SUBTOTAL(9,R8277:R8278)</f>
        <v>0</v>
      </c>
      <c r="S8280" s="19">
        <f>SUBTOTAL(9,S8277:S8278)</f>
        <v>96166.49</v>
      </c>
      <c r="T8280" s="19">
        <f>SUBTOTAL(9,T8277:T8278)</f>
        <v>0</v>
      </c>
    </row>
    <row r="8281" spans="1:20" outlineLevel="4" x14ac:dyDescent="0.35">
      <c r="A8281" s="9" t="s">
        <v>1129</v>
      </c>
      <c r="B8281" s="9" t="s">
        <v>1130</v>
      </c>
      <c r="C8281" s="12" t="s">
        <v>9381</v>
      </c>
      <c r="D8281" s="5" t="s">
        <v>9382</v>
      </c>
      <c r="E8281" s="9" t="s">
        <v>9382</v>
      </c>
      <c r="F8281" s="5" t="s">
        <v>4</v>
      </c>
      <c r="G8281" s="5" t="s">
        <v>1133</v>
      </c>
      <c r="H8281" s="5" t="s">
        <v>1135</v>
      </c>
      <c r="I8281" s="4" t="s">
        <v>1136</v>
      </c>
      <c r="J8281" s="5" t="s">
        <v>4</v>
      </c>
      <c r="K8281" s="5" t="s">
        <v>4</v>
      </c>
      <c r="L8281" s="5" t="s">
        <v>4</v>
      </c>
      <c r="M8281" s="5" t="s">
        <v>5</v>
      </c>
      <c r="N8281" s="5" t="s">
        <v>9383</v>
      </c>
      <c r="O8281" s="18">
        <v>44467</v>
      </c>
      <c r="P8281" s="5" t="s">
        <v>7</v>
      </c>
      <c r="Q8281" s="19">
        <v>17571.64</v>
      </c>
      <c r="R8281" s="19">
        <v>0</v>
      </c>
      <c r="S8281" s="19">
        <v>17571.64</v>
      </c>
      <c r="T8281" s="19">
        <v>0</v>
      </c>
    </row>
    <row r="8282" spans="1:20" outlineLevel="4" x14ac:dyDescent="0.35">
      <c r="A8282" s="9" t="s">
        <v>1129</v>
      </c>
      <c r="B8282" s="9" t="s">
        <v>1130</v>
      </c>
      <c r="C8282" s="12" t="s">
        <v>9381</v>
      </c>
      <c r="D8282" s="5" t="s">
        <v>9382</v>
      </c>
      <c r="E8282" s="9" t="s">
        <v>9382</v>
      </c>
      <c r="F8282" s="5" t="s">
        <v>4</v>
      </c>
      <c r="G8282" s="5" t="s">
        <v>1133</v>
      </c>
      <c r="H8282" s="5" t="s">
        <v>1135</v>
      </c>
      <c r="I8282" s="4" t="s">
        <v>1136</v>
      </c>
      <c r="J8282" s="5" t="s">
        <v>4</v>
      </c>
      <c r="K8282" s="5" t="s">
        <v>4</v>
      </c>
      <c r="L8282" s="5" t="s">
        <v>4</v>
      </c>
      <c r="M8282" s="5" t="s">
        <v>5</v>
      </c>
      <c r="N8282" s="5" t="s">
        <v>9384</v>
      </c>
      <c r="O8282" s="18">
        <v>44595</v>
      </c>
      <c r="P8282" s="5" t="s">
        <v>7</v>
      </c>
      <c r="Q8282" s="19">
        <v>25011.74</v>
      </c>
      <c r="R8282" s="19">
        <v>0</v>
      </c>
      <c r="S8282" s="19">
        <v>25011.74</v>
      </c>
      <c r="T8282" s="19">
        <v>0</v>
      </c>
    </row>
    <row r="8283" spans="1:20" outlineLevel="3" x14ac:dyDescent="0.35">
      <c r="H8283" s="1" t="s">
        <v>11125</v>
      </c>
      <c r="O8283" s="18"/>
      <c r="Q8283" s="19">
        <f>SUBTOTAL(9,Q8281:Q8282)</f>
        <v>42583.380000000005</v>
      </c>
      <c r="R8283" s="19">
        <f>SUBTOTAL(9,R8281:R8282)</f>
        <v>0</v>
      </c>
      <c r="S8283" s="19">
        <f>SUBTOTAL(9,S8281:S8282)</f>
        <v>42583.380000000005</v>
      </c>
      <c r="T8283" s="19">
        <f>SUBTOTAL(9,T8281:T8282)</f>
        <v>0</v>
      </c>
    </row>
    <row r="8284" spans="1:20" outlineLevel="2" x14ac:dyDescent="0.35">
      <c r="C8284" s="11" t="s">
        <v>10868</v>
      </c>
      <c r="O8284" s="18"/>
      <c r="Q8284" s="19">
        <f>SUBTOTAL(9,Q8281:Q8282)</f>
        <v>42583.380000000005</v>
      </c>
      <c r="R8284" s="19">
        <f>SUBTOTAL(9,R8281:R8282)</f>
        <v>0</v>
      </c>
      <c r="S8284" s="19">
        <f>SUBTOTAL(9,S8281:S8282)</f>
        <v>42583.380000000005</v>
      </c>
      <c r="T8284" s="19">
        <f>SUBTOTAL(9,T8281:T8282)</f>
        <v>0</v>
      </c>
    </row>
    <row r="8285" spans="1:20" outlineLevel="4" x14ac:dyDescent="0.35">
      <c r="A8285" s="9" t="s">
        <v>1129</v>
      </c>
      <c r="B8285" s="9" t="s">
        <v>1130</v>
      </c>
      <c r="C8285" s="12" t="s">
        <v>9385</v>
      </c>
      <c r="D8285" s="5" t="s">
        <v>9386</v>
      </c>
      <c r="E8285" s="9" t="s">
        <v>9386</v>
      </c>
      <c r="F8285" s="5" t="s">
        <v>4</v>
      </c>
      <c r="G8285" s="5" t="s">
        <v>1133</v>
      </c>
      <c r="H8285" s="5" t="s">
        <v>1135</v>
      </c>
      <c r="I8285" s="4" t="s">
        <v>1136</v>
      </c>
      <c r="J8285" s="5" t="s">
        <v>4</v>
      </c>
      <c r="K8285" s="5" t="s">
        <v>4</v>
      </c>
      <c r="L8285" s="5" t="s">
        <v>4</v>
      </c>
      <c r="M8285" s="5" t="s">
        <v>5</v>
      </c>
      <c r="N8285" s="5" t="s">
        <v>9387</v>
      </c>
      <c r="O8285" s="18">
        <v>44467</v>
      </c>
      <c r="P8285" s="5" t="s">
        <v>7</v>
      </c>
      <c r="Q8285" s="19">
        <v>24372.01</v>
      </c>
      <c r="R8285" s="19">
        <v>0</v>
      </c>
      <c r="S8285" s="19">
        <v>24372.01</v>
      </c>
      <c r="T8285" s="19">
        <v>0</v>
      </c>
    </row>
    <row r="8286" spans="1:20" outlineLevel="4" x14ac:dyDescent="0.35">
      <c r="A8286" s="9" t="s">
        <v>1129</v>
      </c>
      <c r="B8286" s="9" t="s">
        <v>1130</v>
      </c>
      <c r="C8286" s="12" t="s">
        <v>9385</v>
      </c>
      <c r="D8286" s="5" t="s">
        <v>9386</v>
      </c>
      <c r="E8286" s="9" t="s">
        <v>9386</v>
      </c>
      <c r="F8286" s="5" t="s">
        <v>4</v>
      </c>
      <c r="G8286" s="5" t="s">
        <v>1133</v>
      </c>
      <c r="H8286" s="5" t="s">
        <v>1135</v>
      </c>
      <c r="I8286" s="4" t="s">
        <v>1136</v>
      </c>
      <c r="J8286" s="5" t="s">
        <v>4</v>
      </c>
      <c r="K8286" s="5" t="s">
        <v>4</v>
      </c>
      <c r="L8286" s="5" t="s">
        <v>4</v>
      </c>
      <c r="M8286" s="5" t="s">
        <v>5</v>
      </c>
      <c r="N8286" s="5" t="s">
        <v>9388</v>
      </c>
      <c r="O8286" s="18">
        <v>44558</v>
      </c>
      <c r="P8286" s="5" t="s">
        <v>7</v>
      </c>
      <c r="Q8286" s="19">
        <v>33477.72</v>
      </c>
      <c r="R8286" s="19">
        <v>0</v>
      </c>
      <c r="S8286" s="19">
        <v>33477.72</v>
      </c>
      <c r="T8286" s="19">
        <v>0</v>
      </c>
    </row>
    <row r="8287" spans="1:20" outlineLevel="3" x14ac:dyDescent="0.35">
      <c r="H8287" s="1" t="s">
        <v>11125</v>
      </c>
      <c r="O8287" s="18"/>
      <c r="Q8287" s="19">
        <f>SUBTOTAL(9,Q8285:Q8286)</f>
        <v>57849.729999999996</v>
      </c>
      <c r="R8287" s="19">
        <f>SUBTOTAL(9,R8285:R8286)</f>
        <v>0</v>
      </c>
      <c r="S8287" s="19">
        <f>SUBTOTAL(9,S8285:S8286)</f>
        <v>57849.729999999996</v>
      </c>
      <c r="T8287" s="19">
        <f>SUBTOTAL(9,T8285:T8286)</f>
        <v>0</v>
      </c>
    </row>
    <row r="8288" spans="1:20" ht="29" outlineLevel="4" x14ac:dyDescent="0.35">
      <c r="A8288" s="9" t="s">
        <v>97</v>
      </c>
      <c r="B8288" s="9" t="s">
        <v>98</v>
      </c>
      <c r="C8288" s="12" t="s">
        <v>9385</v>
      </c>
      <c r="D8288" s="5" t="s">
        <v>9389</v>
      </c>
      <c r="E8288" s="9" t="s">
        <v>9389</v>
      </c>
      <c r="F8288" s="5" t="s">
        <v>12484</v>
      </c>
      <c r="G8288" s="5" t="s">
        <v>4</v>
      </c>
      <c r="H8288" s="5" t="s">
        <v>9392</v>
      </c>
      <c r="I8288" s="4" t="s">
        <v>9393</v>
      </c>
      <c r="J8288" s="5" t="s">
        <v>4</v>
      </c>
      <c r="K8288" s="5" t="s">
        <v>4</v>
      </c>
      <c r="L8288" s="5" t="s">
        <v>4</v>
      </c>
      <c r="M8288" s="5" t="s">
        <v>5</v>
      </c>
      <c r="N8288" s="5" t="s">
        <v>9390</v>
      </c>
      <c r="O8288" s="18">
        <v>44539</v>
      </c>
      <c r="P8288" s="5" t="s">
        <v>9391</v>
      </c>
      <c r="Q8288" s="19">
        <v>17246.939999999999</v>
      </c>
      <c r="R8288" s="19">
        <v>17246.939999999999</v>
      </c>
      <c r="S8288" s="19">
        <v>0</v>
      </c>
      <c r="T8288" s="19">
        <v>0</v>
      </c>
    </row>
    <row r="8289" spans="1:20" outlineLevel="3" x14ac:dyDescent="0.35">
      <c r="H8289" s="1" t="s">
        <v>12183</v>
      </c>
      <c r="O8289" s="18"/>
      <c r="Q8289" s="19">
        <f>SUBTOTAL(9,Q8288:Q8288)</f>
        <v>17246.939999999999</v>
      </c>
      <c r="R8289" s="19">
        <f>SUBTOTAL(9,R8288:R8288)</f>
        <v>17246.939999999999</v>
      </c>
      <c r="S8289" s="19">
        <f>SUBTOTAL(9,S8288:S8288)</f>
        <v>0</v>
      </c>
      <c r="T8289" s="19">
        <f>SUBTOTAL(9,T8288:T8288)</f>
        <v>0</v>
      </c>
    </row>
    <row r="8290" spans="1:20" ht="29" outlineLevel="4" x14ac:dyDescent="0.35">
      <c r="A8290" s="9" t="s">
        <v>97</v>
      </c>
      <c r="B8290" s="9" t="s">
        <v>98</v>
      </c>
      <c r="C8290" s="12" t="s">
        <v>9385</v>
      </c>
      <c r="D8290" s="5" t="s">
        <v>9389</v>
      </c>
      <c r="E8290" s="9" t="s">
        <v>9389</v>
      </c>
      <c r="F8290" s="5" t="s">
        <v>12484</v>
      </c>
      <c r="G8290" s="5" t="s">
        <v>4</v>
      </c>
      <c r="H8290" s="5" t="s">
        <v>9396</v>
      </c>
      <c r="I8290" s="4" t="s">
        <v>9397</v>
      </c>
      <c r="J8290" s="5" t="s">
        <v>4</v>
      </c>
      <c r="K8290" s="5" t="s">
        <v>4</v>
      </c>
      <c r="L8290" s="5" t="s">
        <v>4</v>
      </c>
      <c r="M8290" s="5" t="s">
        <v>5</v>
      </c>
      <c r="N8290" s="5" t="s">
        <v>9394</v>
      </c>
      <c r="O8290" s="18">
        <v>44683</v>
      </c>
      <c r="P8290" s="5" t="s">
        <v>9395</v>
      </c>
      <c r="Q8290" s="19">
        <v>2605.12</v>
      </c>
      <c r="R8290" s="19">
        <v>2605.12</v>
      </c>
      <c r="S8290" s="19">
        <v>0</v>
      </c>
      <c r="T8290" s="19">
        <v>0</v>
      </c>
    </row>
    <row r="8291" spans="1:20" outlineLevel="3" x14ac:dyDescent="0.35">
      <c r="H8291" s="1" t="s">
        <v>12184</v>
      </c>
      <c r="O8291" s="18"/>
      <c r="Q8291" s="19">
        <f>SUBTOTAL(9,Q8290:Q8290)</f>
        <v>2605.12</v>
      </c>
      <c r="R8291" s="19">
        <f>SUBTOTAL(9,R8290:R8290)</f>
        <v>2605.12</v>
      </c>
      <c r="S8291" s="19">
        <f>SUBTOTAL(9,S8290:S8290)</f>
        <v>0</v>
      </c>
      <c r="T8291" s="19">
        <f>SUBTOTAL(9,T8290:T8290)</f>
        <v>0</v>
      </c>
    </row>
    <row r="8292" spans="1:20" outlineLevel="2" x14ac:dyDescent="0.35">
      <c r="C8292" s="11" t="s">
        <v>10869</v>
      </c>
      <c r="O8292" s="18"/>
      <c r="Q8292" s="19">
        <f>SUBTOTAL(9,Q8285:Q8290)</f>
        <v>77701.789999999994</v>
      </c>
      <c r="R8292" s="19">
        <f>SUBTOTAL(9,R8285:R8290)</f>
        <v>19852.059999999998</v>
      </c>
      <c r="S8292" s="19">
        <f>SUBTOTAL(9,S8285:S8290)</f>
        <v>57849.729999999996</v>
      </c>
      <c r="T8292" s="19">
        <f>SUBTOTAL(9,T8285:T8290)</f>
        <v>0</v>
      </c>
    </row>
    <row r="8293" spans="1:20" outlineLevel="4" x14ac:dyDescent="0.35">
      <c r="A8293" s="9" t="s">
        <v>1129</v>
      </c>
      <c r="B8293" s="9" t="s">
        <v>1130</v>
      </c>
      <c r="C8293" s="12" t="s">
        <v>9398</v>
      </c>
      <c r="D8293" s="5" t="s">
        <v>9399</v>
      </c>
      <c r="E8293" s="9" t="s">
        <v>9399</v>
      </c>
      <c r="F8293" s="5" t="s">
        <v>4</v>
      </c>
      <c r="G8293" s="5" t="s">
        <v>1133</v>
      </c>
      <c r="H8293" s="5" t="s">
        <v>1135</v>
      </c>
      <c r="I8293" s="4" t="s">
        <v>1136</v>
      </c>
      <c r="J8293" s="5" t="s">
        <v>4</v>
      </c>
      <c r="K8293" s="5" t="s">
        <v>4</v>
      </c>
      <c r="L8293" s="5" t="s">
        <v>4</v>
      </c>
      <c r="M8293" s="5" t="s">
        <v>5</v>
      </c>
      <c r="N8293" s="5" t="s">
        <v>9400</v>
      </c>
      <c r="O8293" s="18">
        <v>44467</v>
      </c>
      <c r="P8293" s="5" t="s">
        <v>7</v>
      </c>
      <c r="Q8293" s="19">
        <v>84967.94</v>
      </c>
      <c r="R8293" s="19">
        <v>0</v>
      </c>
      <c r="S8293" s="19">
        <v>84967.94</v>
      </c>
      <c r="T8293" s="19">
        <v>0</v>
      </c>
    </row>
    <row r="8294" spans="1:20" outlineLevel="4" x14ac:dyDescent="0.35">
      <c r="A8294" s="9" t="s">
        <v>1129</v>
      </c>
      <c r="B8294" s="9" t="s">
        <v>1130</v>
      </c>
      <c r="C8294" s="12" t="s">
        <v>9398</v>
      </c>
      <c r="D8294" s="5" t="s">
        <v>9399</v>
      </c>
      <c r="E8294" s="9" t="s">
        <v>9399</v>
      </c>
      <c r="F8294" s="5" t="s">
        <v>4</v>
      </c>
      <c r="G8294" s="5" t="s">
        <v>1133</v>
      </c>
      <c r="H8294" s="5" t="s">
        <v>1135</v>
      </c>
      <c r="I8294" s="4" t="s">
        <v>1136</v>
      </c>
      <c r="J8294" s="5" t="s">
        <v>4</v>
      </c>
      <c r="K8294" s="5" t="s">
        <v>4</v>
      </c>
      <c r="L8294" s="5" t="s">
        <v>4</v>
      </c>
      <c r="M8294" s="5" t="s">
        <v>5</v>
      </c>
      <c r="N8294" s="5" t="s">
        <v>9401</v>
      </c>
      <c r="O8294" s="18">
        <v>44558</v>
      </c>
      <c r="P8294" s="5" t="s">
        <v>7</v>
      </c>
      <c r="Q8294" s="19">
        <v>116538.87</v>
      </c>
      <c r="R8294" s="19">
        <v>0</v>
      </c>
      <c r="S8294" s="19">
        <v>116538.87</v>
      </c>
      <c r="T8294" s="19">
        <v>0</v>
      </c>
    </row>
    <row r="8295" spans="1:20" outlineLevel="3" x14ac:dyDescent="0.35">
      <c r="H8295" s="1" t="s">
        <v>11125</v>
      </c>
      <c r="O8295" s="18"/>
      <c r="Q8295" s="19">
        <f>SUBTOTAL(9,Q8293:Q8294)</f>
        <v>201506.81</v>
      </c>
      <c r="R8295" s="19">
        <f>SUBTOTAL(9,R8293:R8294)</f>
        <v>0</v>
      </c>
      <c r="S8295" s="19">
        <f>SUBTOTAL(9,S8293:S8294)</f>
        <v>201506.81</v>
      </c>
      <c r="T8295" s="19">
        <f>SUBTOTAL(9,T8293:T8294)</f>
        <v>0</v>
      </c>
    </row>
    <row r="8296" spans="1:20" ht="43.5" outlineLevel="4" x14ac:dyDescent="0.35">
      <c r="A8296" s="9" t="s">
        <v>97</v>
      </c>
      <c r="B8296" s="9" t="s">
        <v>98</v>
      </c>
      <c r="C8296" s="12" t="s">
        <v>9398</v>
      </c>
      <c r="D8296" s="5" t="s">
        <v>9402</v>
      </c>
      <c r="E8296" s="9" t="s">
        <v>9402</v>
      </c>
      <c r="F8296" s="5" t="s">
        <v>12484</v>
      </c>
      <c r="G8296" s="5" t="s">
        <v>4</v>
      </c>
      <c r="H8296" s="5" t="s">
        <v>9405</v>
      </c>
      <c r="I8296" s="4" t="s">
        <v>12733</v>
      </c>
      <c r="J8296" s="5" t="s">
        <v>4</v>
      </c>
      <c r="K8296" s="5" t="s">
        <v>4</v>
      </c>
      <c r="L8296" s="5" t="s">
        <v>4</v>
      </c>
      <c r="M8296" s="5" t="s">
        <v>5</v>
      </c>
      <c r="N8296" s="5" t="s">
        <v>9403</v>
      </c>
      <c r="O8296" s="18">
        <v>44455</v>
      </c>
      <c r="P8296" s="5" t="s">
        <v>9404</v>
      </c>
      <c r="Q8296" s="19">
        <v>776303.14</v>
      </c>
      <c r="R8296" s="19">
        <v>776303.14</v>
      </c>
      <c r="S8296" s="19">
        <v>0</v>
      </c>
      <c r="T8296" s="19">
        <v>0</v>
      </c>
    </row>
    <row r="8297" spans="1:20" ht="43.5" outlineLevel="4" x14ac:dyDescent="0.35">
      <c r="A8297" s="9" t="s">
        <v>97</v>
      </c>
      <c r="B8297" s="9" t="s">
        <v>98</v>
      </c>
      <c r="C8297" s="12" t="s">
        <v>9398</v>
      </c>
      <c r="D8297" s="5" t="s">
        <v>9402</v>
      </c>
      <c r="E8297" s="9" t="s">
        <v>9402</v>
      </c>
      <c r="F8297" s="5" t="s">
        <v>12484</v>
      </c>
      <c r="G8297" s="5" t="s">
        <v>4</v>
      </c>
      <c r="H8297" s="5" t="s">
        <v>9405</v>
      </c>
      <c r="I8297" s="4" t="s">
        <v>12733</v>
      </c>
      <c r="J8297" s="5" t="s">
        <v>4</v>
      </c>
      <c r="K8297" s="5" t="s">
        <v>4</v>
      </c>
      <c r="L8297" s="5" t="s">
        <v>4</v>
      </c>
      <c r="M8297" s="5" t="s">
        <v>5</v>
      </c>
      <c r="N8297" s="5" t="s">
        <v>9406</v>
      </c>
      <c r="O8297" s="18">
        <v>44732</v>
      </c>
      <c r="P8297" s="5" t="s">
        <v>9407</v>
      </c>
      <c r="Q8297" s="19">
        <v>104580.26</v>
      </c>
      <c r="R8297" s="19">
        <v>104580.26</v>
      </c>
      <c r="S8297" s="19">
        <v>0</v>
      </c>
      <c r="T8297" s="19">
        <v>0</v>
      </c>
    </row>
    <row r="8298" spans="1:20" outlineLevel="3" x14ac:dyDescent="0.35">
      <c r="H8298" s="1" t="s">
        <v>12185</v>
      </c>
      <c r="O8298" s="18"/>
      <c r="Q8298" s="19">
        <f>SUBTOTAL(9,Q8296:Q8297)</f>
        <v>880883.4</v>
      </c>
      <c r="R8298" s="19">
        <f>SUBTOTAL(9,R8296:R8297)</f>
        <v>880883.4</v>
      </c>
      <c r="S8298" s="19">
        <f>SUBTOTAL(9,S8296:S8297)</f>
        <v>0</v>
      </c>
      <c r="T8298" s="19">
        <f>SUBTOTAL(9,T8296:T8297)</f>
        <v>0</v>
      </c>
    </row>
    <row r="8299" spans="1:20" outlineLevel="2" x14ac:dyDescent="0.35">
      <c r="C8299" s="11" t="s">
        <v>10870</v>
      </c>
      <c r="O8299" s="18"/>
      <c r="Q8299" s="19">
        <f>SUBTOTAL(9,Q8293:Q8297)</f>
        <v>1082390.21</v>
      </c>
      <c r="R8299" s="19">
        <f>SUBTOTAL(9,R8293:R8297)</f>
        <v>880883.4</v>
      </c>
      <c r="S8299" s="19">
        <f>SUBTOTAL(9,S8293:S8297)</f>
        <v>201506.81</v>
      </c>
      <c r="T8299" s="19">
        <f>SUBTOTAL(9,T8293:T8297)</f>
        <v>0</v>
      </c>
    </row>
    <row r="8300" spans="1:20" ht="29" outlineLevel="4" x14ac:dyDescent="0.35">
      <c r="A8300" s="9" t="s">
        <v>37</v>
      </c>
      <c r="B8300" s="9" t="s">
        <v>38</v>
      </c>
      <c r="C8300" s="12" t="s">
        <v>12455</v>
      </c>
      <c r="D8300" s="5" t="s">
        <v>9408</v>
      </c>
      <c r="E8300" s="9" t="s">
        <v>9408</v>
      </c>
      <c r="F8300" s="5" t="s">
        <v>4</v>
      </c>
      <c r="G8300" s="5" t="s">
        <v>45</v>
      </c>
      <c r="H8300" s="5" t="s">
        <v>9410</v>
      </c>
      <c r="I8300" s="4" t="s">
        <v>9411</v>
      </c>
      <c r="J8300" s="5" t="s">
        <v>4</v>
      </c>
      <c r="K8300" s="5" t="s">
        <v>4</v>
      </c>
      <c r="L8300" s="5" t="s">
        <v>4</v>
      </c>
      <c r="M8300" s="5" t="s">
        <v>5</v>
      </c>
      <c r="N8300" s="5" t="s">
        <v>9409</v>
      </c>
      <c r="O8300" s="18">
        <v>44385</v>
      </c>
      <c r="P8300" s="5" t="s">
        <v>7</v>
      </c>
      <c r="Q8300" s="19">
        <v>755.04</v>
      </c>
      <c r="R8300" s="19">
        <v>0</v>
      </c>
      <c r="S8300" s="19">
        <v>755.04</v>
      </c>
      <c r="T8300" s="19">
        <v>0</v>
      </c>
    </row>
    <row r="8301" spans="1:20" ht="29" outlineLevel="4" x14ac:dyDescent="0.35">
      <c r="A8301" s="9" t="s">
        <v>37</v>
      </c>
      <c r="B8301" s="9" t="s">
        <v>38</v>
      </c>
      <c r="C8301" s="12" t="s">
        <v>12455</v>
      </c>
      <c r="D8301" s="5" t="s">
        <v>9408</v>
      </c>
      <c r="E8301" s="9" t="s">
        <v>9408</v>
      </c>
      <c r="F8301" s="5" t="s">
        <v>4</v>
      </c>
      <c r="G8301" s="5" t="s">
        <v>45</v>
      </c>
      <c r="H8301" s="5" t="s">
        <v>9410</v>
      </c>
      <c r="I8301" s="4" t="s">
        <v>9411</v>
      </c>
      <c r="J8301" s="5" t="s">
        <v>4</v>
      </c>
      <c r="K8301" s="5" t="s">
        <v>4</v>
      </c>
      <c r="L8301" s="5" t="s">
        <v>4</v>
      </c>
      <c r="M8301" s="5" t="s">
        <v>5</v>
      </c>
      <c r="N8301" s="5" t="s">
        <v>9412</v>
      </c>
      <c r="O8301" s="18">
        <v>44396</v>
      </c>
      <c r="P8301" s="5" t="s">
        <v>7</v>
      </c>
      <c r="Q8301" s="19">
        <v>961.62</v>
      </c>
      <c r="R8301" s="19">
        <v>0</v>
      </c>
      <c r="S8301" s="19">
        <v>961.62</v>
      </c>
      <c r="T8301" s="19">
        <v>0</v>
      </c>
    </row>
    <row r="8302" spans="1:20" ht="29" outlineLevel="4" x14ac:dyDescent="0.35">
      <c r="A8302" s="9" t="s">
        <v>37</v>
      </c>
      <c r="B8302" s="9" t="s">
        <v>38</v>
      </c>
      <c r="C8302" s="12" t="s">
        <v>12455</v>
      </c>
      <c r="D8302" s="5" t="s">
        <v>9408</v>
      </c>
      <c r="E8302" s="9" t="s">
        <v>9408</v>
      </c>
      <c r="F8302" s="5" t="s">
        <v>4</v>
      </c>
      <c r="G8302" s="5" t="s">
        <v>45</v>
      </c>
      <c r="H8302" s="5" t="s">
        <v>9410</v>
      </c>
      <c r="I8302" s="4" t="s">
        <v>9411</v>
      </c>
      <c r="J8302" s="5" t="s">
        <v>4</v>
      </c>
      <c r="K8302" s="5" t="s">
        <v>4</v>
      </c>
      <c r="L8302" s="5" t="s">
        <v>4</v>
      </c>
      <c r="M8302" s="5" t="s">
        <v>5</v>
      </c>
      <c r="N8302" s="5" t="s">
        <v>9413</v>
      </c>
      <c r="O8302" s="18">
        <v>44410</v>
      </c>
      <c r="P8302" s="5" t="s">
        <v>7</v>
      </c>
      <c r="Q8302" s="19">
        <v>668.57</v>
      </c>
      <c r="R8302" s="19">
        <v>0</v>
      </c>
      <c r="S8302" s="19">
        <v>668.57</v>
      </c>
      <c r="T8302" s="19">
        <v>0</v>
      </c>
    </row>
    <row r="8303" spans="1:20" ht="29" outlineLevel="4" x14ac:dyDescent="0.35">
      <c r="A8303" s="9" t="s">
        <v>37</v>
      </c>
      <c r="B8303" s="9" t="s">
        <v>38</v>
      </c>
      <c r="C8303" s="12" t="s">
        <v>12455</v>
      </c>
      <c r="D8303" s="5" t="s">
        <v>9408</v>
      </c>
      <c r="E8303" s="9" t="s">
        <v>9408</v>
      </c>
      <c r="F8303" s="5" t="s">
        <v>4</v>
      </c>
      <c r="G8303" s="5" t="s">
        <v>45</v>
      </c>
      <c r="H8303" s="5" t="s">
        <v>9410</v>
      </c>
      <c r="I8303" s="4" t="s">
        <v>9411</v>
      </c>
      <c r="J8303" s="5" t="s">
        <v>4</v>
      </c>
      <c r="K8303" s="5" t="s">
        <v>4</v>
      </c>
      <c r="L8303" s="5" t="s">
        <v>4</v>
      </c>
      <c r="M8303" s="5" t="s">
        <v>5</v>
      </c>
      <c r="N8303" s="5" t="s">
        <v>9414</v>
      </c>
      <c r="O8303" s="18">
        <v>44419</v>
      </c>
      <c r="P8303" s="5" t="s">
        <v>7</v>
      </c>
      <c r="Q8303" s="19">
        <v>1585.52</v>
      </c>
      <c r="R8303" s="19">
        <v>0</v>
      </c>
      <c r="S8303" s="19">
        <v>1585.52</v>
      </c>
      <c r="T8303" s="19">
        <v>0</v>
      </c>
    </row>
    <row r="8304" spans="1:20" ht="29" outlineLevel="4" x14ac:dyDescent="0.35">
      <c r="A8304" s="9" t="s">
        <v>37</v>
      </c>
      <c r="B8304" s="9" t="s">
        <v>38</v>
      </c>
      <c r="C8304" s="12" t="s">
        <v>12455</v>
      </c>
      <c r="D8304" s="5" t="s">
        <v>9408</v>
      </c>
      <c r="E8304" s="9" t="s">
        <v>9408</v>
      </c>
      <c r="F8304" s="5" t="s">
        <v>49</v>
      </c>
      <c r="G8304" s="5" t="s">
        <v>4</v>
      </c>
      <c r="H8304" s="5" t="s">
        <v>9410</v>
      </c>
      <c r="I8304" s="4" t="s">
        <v>9411</v>
      </c>
      <c r="J8304" s="5" t="s">
        <v>4</v>
      </c>
      <c r="K8304" s="5" t="s">
        <v>4</v>
      </c>
      <c r="L8304" s="5" t="s">
        <v>4</v>
      </c>
      <c r="M8304" s="5" t="s">
        <v>5</v>
      </c>
      <c r="N8304" s="5" t="s">
        <v>9409</v>
      </c>
      <c r="O8304" s="18">
        <v>44385</v>
      </c>
      <c r="P8304" s="5" t="s">
        <v>7</v>
      </c>
      <c r="Q8304" s="19">
        <v>12080.96</v>
      </c>
      <c r="R8304" s="19">
        <v>12080.96</v>
      </c>
      <c r="S8304" s="19">
        <v>0</v>
      </c>
      <c r="T8304" s="19">
        <v>0</v>
      </c>
    </row>
    <row r="8305" spans="1:20" ht="29" outlineLevel="4" x14ac:dyDescent="0.35">
      <c r="A8305" s="9" t="s">
        <v>37</v>
      </c>
      <c r="B8305" s="9" t="s">
        <v>38</v>
      </c>
      <c r="C8305" s="12" t="s">
        <v>12455</v>
      </c>
      <c r="D8305" s="5" t="s">
        <v>9408</v>
      </c>
      <c r="E8305" s="9" t="s">
        <v>9408</v>
      </c>
      <c r="F8305" s="5" t="s">
        <v>49</v>
      </c>
      <c r="G8305" s="5" t="s">
        <v>4</v>
      </c>
      <c r="H8305" s="5" t="s">
        <v>9410</v>
      </c>
      <c r="I8305" s="4" t="s">
        <v>9411</v>
      </c>
      <c r="J8305" s="5" t="s">
        <v>4</v>
      </c>
      <c r="K8305" s="5" t="s">
        <v>4</v>
      </c>
      <c r="L8305" s="5" t="s">
        <v>4</v>
      </c>
      <c r="M8305" s="5" t="s">
        <v>5</v>
      </c>
      <c r="N8305" s="5" t="s">
        <v>9412</v>
      </c>
      <c r="O8305" s="18">
        <v>44396</v>
      </c>
      <c r="P8305" s="5" t="s">
        <v>7</v>
      </c>
      <c r="Q8305" s="19">
        <v>15386.38</v>
      </c>
      <c r="R8305" s="19">
        <v>15386.38</v>
      </c>
      <c r="S8305" s="19">
        <v>0</v>
      </c>
      <c r="T8305" s="19">
        <v>0</v>
      </c>
    </row>
    <row r="8306" spans="1:20" ht="29" outlineLevel="4" x14ac:dyDescent="0.35">
      <c r="A8306" s="9" t="s">
        <v>37</v>
      </c>
      <c r="B8306" s="9" t="s">
        <v>38</v>
      </c>
      <c r="C8306" s="12" t="s">
        <v>12455</v>
      </c>
      <c r="D8306" s="5" t="s">
        <v>9408</v>
      </c>
      <c r="E8306" s="9" t="s">
        <v>9408</v>
      </c>
      <c r="F8306" s="5" t="s">
        <v>49</v>
      </c>
      <c r="G8306" s="5" t="s">
        <v>4</v>
      </c>
      <c r="H8306" s="5" t="s">
        <v>9410</v>
      </c>
      <c r="I8306" s="4" t="s">
        <v>9411</v>
      </c>
      <c r="J8306" s="5" t="s">
        <v>4</v>
      </c>
      <c r="K8306" s="5" t="s">
        <v>4</v>
      </c>
      <c r="L8306" s="5" t="s">
        <v>4</v>
      </c>
      <c r="M8306" s="5" t="s">
        <v>5</v>
      </c>
      <c r="N8306" s="5" t="s">
        <v>9413</v>
      </c>
      <c r="O8306" s="18">
        <v>44410</v>
      </c>
      <c r="P8306" s="5" t="s">
        <v>7</v>
      </c>
      <c r="Q8306" s="19">
        <v>10697.43</v>
      </c>
      <c r="R8306" s="19">
        <v>10697.43</v>
      </c>
      <c r="S8306" s="19">
        <v>0</v>
      </c>
      <c r="T8306" s="19">
        <v>0</v>
      </c>
    </row>
    <row r="8307" spans="1:20" ht="29" outlineLevel="4" x14ac:dyDescent="0.35">
      <c r="A8307" s="9" t="s">
        <v>37</v>
      </c>
      <c r="B8307" s="9" t="s">
        <v>38</v>
      </c>
      <c r="C8307" s="12" t="s">
        <v>12455</v>
      </c>
      <c r="D8307" s="5" t="s">
        <v>9408</v>
      </c>
      <c r="E8307" s="9" t="s">
        <v>9408</v>
      </c>
      <c r="F8307" s="5" t="s">
        <v>49</v>
      </c>
      <c r="G8307" s="5" t="s">
        <v>4</v>
      </c>
      <c r="H8307" s="5" t="s">
        <v>9410</v>
      </c>
      <c r="I8307" s="4" t="s">
        <v>9411</v>
      </c>
      <c r="J8307" s="5" t="s">
        <v>4</v>
      </c>
      <c r="K8307" s="5" t="s">
        <v>4</v>
      </c>
      <c r="L8307" s="5" t="s">
        <v>4</v>
      </c>
      <c r="M8307" s="5" t="s">
        <v>5</v>
      </c>
      <c r="N8307" s="5" t="s">
        <v>9414</v>
      </c>
      <c r="O8307" s="18">
        <v>44419</v>
      </c>
      <c r="P8307" s="5" t="s">
        <v>7</v>
      </c>
      <c r="Q8307" s="19">
        <v>25369.48</v>
      </c>
      <c r="R8307" s="19">
        <v>25369.48</v>
      </c>
      <c r="S8307" s="19">
        <v>0</v>
      </c>
      <c r="T8307" s="19">
        <v>0</v>
      </c>
    </row>
    <row r="8308" spans="1:20" outlineLevel="3" x14ac:dyDescent="0.35">
      <c r="H8308" s="1" t="s">
        <v>12186</v>
      </c>
      <c r="O8308" s="18"/>
      <c r="Q8308" s="19">
        <f>SUBTOTAL(9,Q8300:Q8307)</f>
        <v>67505</v>
      </c>
      <c r="R8308" s="19">
        <f>SUBTOTAL(9,R8300:R8307)</f>
        <v>63534.25</v>
      </c>
      <c r="S8308" s="19">
        <f>SUBTOTAL(9,S8300:S8307)</f>
        <v>3970.75</v>
      </c>
      <c r="T8308" s="19">
        <f>SUBTOTAL(9,T8300:T8307)</f>
        <v>0</v>
      </c>
    </row>
    <row r="8309" spans="1:20" ht="29" outlineLevel="4" x14ac:dyDescent="0.35">
      <c r="A8309" s="9" t="s">
        <v>37</v>
      </c>
      <c r="B8309" s="9" t="s">
        <v>38</v>
      </c>
      <c r="C8309" s="12" t="s">
        <v>12455</v>
      </c>
      <c r="D8309" s="5" t="s">
        <v>9408</v>
      </c>
      <c r="E8309" s="9" t="s">
        <v>9408</v>
      </c>
      <c r="F8309" s="5" t="s">
        <v>4</v>
      </c>
      <c r="G8309" s="5" t="s">
        <v>50</v>
      </c>
      <c r="H8309" s="5" t="s">
        <v>9416</v>
      </c>
      <c r="I8309" s="4" t="s">
        <v>9417</v>
      </c>
      <c r="J8309" s="5" t="s">
        <v>4</v>
      </c>
      <c r="K8309" s="5" t="s">
        <v>4</v>
      </c>
      <c r="L8309" s="5" t="s">
        <v>4</v>
      </c>
      <c r="M8309" s="5" t="s">
        <v>5</v>
      </c>
      <c r="N8309" s="5" t="s">
        <v>9415</v>
      </c>
      <c r="O8309" s="18">
        <v>44571</v>
      </c>
      <c r="P8309" s="5" t="s">
        <v>7</v>
      </c>
      <c r="Q8309" s="19">
        <v>6325.8</v>
      </c>
      <c r="R8309" s="19">
        <v>0</v>
      </c>
      <c r="S8309" s="19">
        <v>6325.8</v>
      </c>
      <c r="T8309" s="19">
        <v>0</v>
      </c>
    </row>
    <row r="8310" spans="1:20" ht="29" outlineLevel="4" x14ac:dyDescent="0.35">
      <c r="A8310" s="9" t="s">
        <v>37</v>
      </c>
      <c r="B8310" s="9" t="s">
        <v>38</v>
      </c>
      <c r="C8310" s="12" t="s">
        <v>12455</v>
      </c>
      <c r="D8310" s="5" t="s">
        <v>9408</v>
      </c>
      <c r="E8310" s="9" t="s">
        <v>9408</v>
      </c>
      <c r="F8310" s="5" t="s">
        <v>4</v>
      </c>
      <c r="G8310" s="5" t="s">
        <v>50</v>
      </c>
      <c r="H8310" s="5" t="s">
        <v>9416</v>
      </c>
      <c r="I8310" s="4" t="s">
        <v>9417</v>
      </c>
      <c r="J8310" s="5" t="s">
        <v>4</v>
      </c>
      <c r="K8310" s="5" t="s">
        <v>4</v>
      </c>
      <c r="L8310" s="5" t="s">
        <v>4</v>
      </c>
      <c r="M8310" s="5" t="s">
        <v>5</v>
      </c>
      <c r="N8310" s="5" t="s">
        <v>9418</v>
      </c>
      <c r="O8310" s="18">
        <v>44599</v>
      </c>
      <c r="P8310" s="5" t="s">
        <v>7</v>
      </c>
      <c r="Q8310" s="19">
        <v>6425.79</v>
      </c>
      <c r="R8310" s="19">
        <v>0</v>
      </c>
      <c r="S8310" s="19">
        <v>6425.79</v>
      </c>
      <c r="T8310" s="19">
        <v>0</v>
      </c>
    </row>
    <row r="8311" spans="1:20" ht="29" outlineLevel="4" x14ac:dyDescent="0.35">
      <c r="A8311" s="9" t="s">
        <v>37</v>
      </c>
      <c r="B8311" s="9" t="s">
        <v>38</v>
      </c>
      <c r="C8311" s="12" t="s">
        <v>12455</v>
      </c>
      <c r="D8311" s="5" t="s">
        <v>9408</v>
      </c>
      <c r="E8311" s="9" t="s">
        <v>9408</v>
      </c>
      <c r="F8311" s="5" t="s">
        <v>49</v>
      </c>
      <c r="G8311" s="5" t="s">
        <v>4</v>
      </c>
      <c r="H8311" s="5" t="s">
        <v>9416</v>
      </c>
      <c r="I8311" s="4" t="s">
        <v>9417</v>
      </c>
      <c r="J8311" s="5" t="s">
        <v>4</v>
      </c>
      <c r="K8311" s="5" t="s">
        <v>4</v>
      </c>
      <c r="L8311" s="5" t="s">
        <v>4</v>
      </c>
      <c r="M8311" s="5" t="s">
        <v>5</v>
      </c>
      <c r="N8311" s="5" t="s">
        <v>9415</v>
      </c>
      <c r="O8311" s="18">
        <v>44571</v>
      </c>
      <c r="P8311" s="5" t="s">
        <v>7</v>
      </c>
      <c r="Q8311" s="19">
        <v>50610.2</v>
      </c>
      <c r="R8311" s="19">
        <v>50610.2</v>
      </c>
      <c r="S8311" s="19">
        <v>0</v>
      </c>
      <c r="T8311" s="19">
        <v>0</v>
      </c>
    </row>
    <row r="8312" spans="1:20" ht="29" outlineLevel="4" x14ac:dyDescent="0.35">
      <c r="A8312" s="9" t="s">
        <v>37</v>
      </c>
      <c r="B8312" s="9" t="s">
        <v>38</v>
      </c>
      <c r="C8312" s="12" t="s">
        <v>12455</v>
      </c>
      <c r="D8312" s="5" t="s">
        <v>9408</v>
      </c>
      <c r="E8312" s="9" t="s">
        <v>9408</v>
      </c>
      <c r="F8312" s="5" t="s">
        <v>49</v>
      </c>
      <c r="G8312" s="5" t="s">
        <v>4</v>
      </c>
      <c r="H8312" s="5" t="s">
        <v>9416</v>
      </c>
      <c r="I8312" s="4" t="s">
        <v>9417</v>
      </c>
      <c r="J8312" s="5" t="s">
        <v>4</v>
      </c>
      <c r="K8312" s="5" t="s">
        <v>4</v>
      </c>
      <c r="L8312" s="5" t="s">
        <v>4</v>
      </c>
      <c r="M8312" s="5" t="s">
        <v>5</v>
      </c>
      <c r="N8312" s="5" t="s">
        <v>9418</v>
      </c>
      <c r="O8312" s="18">
        <v>44599</v>
      </c>
      <c r="P8312" s="5" t="s">
        <v>7</v>
      </c>
      <c r="Q8312" s="19">
        <v>51410.21</v>
      </c>
      <c r="R8312" s="19">
        <v>51410.21</v>
      </c>
      <c r="S8312" s="19">
        <v>0</v>
      </c>
      <c r="T8312" s="19">
        <v>0</v>
      </c>
    </row>
    <row r="8313" spans="1:20" outlineLevel="3" x14ac:dyDescent="0.35">
      <c r="H8313" s="1" t="s">
        <v>12187</v>
      </c>
      <c r="O8313" s="18"/>
      <c r="Q8313" s="19">
        <f>SUBTOTAL(9,Q8309:Q8312)</f>
        <v>114772</v>
      </c>
      <c r="R8313" s="19">
        <f>SUBTOTAL(9,R8309:R8312)</f>
        <v>102020.41</v>
      </c>
      <c r="S8313" s="19">
        <f>SUBTOTAL(9,S8309:S8312)</f>
        <v>12751.59</v>
      </c>
      <c r="T8313" s="19">
        <f>SUBTOTAL(9,T8309:T8312)</f>
        <v>0</v>
      </c>
    </row>
    <row r="8314" spans="1:20" ht="29" outlineLevel="4" x14ac:dyDescent="0.35">
      <c r="A8314" s="9" t="s">
        <v>37</v>
      </c>
      <c r="B8314" s="9" t="s">
        <v>38</v>
      </c>
      <c r="C8314" s="12" t="s">
        <v>12455</v>
      </c>
      <c r="D8314" s="5" t="s">
        <v>9408</v>
      </c>
      <c r="E8314" s="9" t="s">
        <v>9408</v>
      </c>
      <c r="F8314" s="5" t="s">
        <v>4</v>
      </c>
      <c r="G8314" s="5" t="s">
        <v>50</v>
      </c>
      <c r="H8314" s="5" t="s">
        <v>9420</v>
      </c>
      <c r="I8314" s="4" t="s">
        <v>9421</v>
      </c>
      <c r="J8314" s="5" t="s">
        <v>4</v>
      </c>
      <c r="K8314" s="5" t="s">
        <v>4</v>
      </c>
      <c r="L8314" s="5" t="s">
        <v>4</v>
      </c>
      <c r="M8314" s="5" t="s">
        <v>5</v>
      </c>
      <c r="N8314" s="5" t="s">
        <v>9419</v>
      </c>
      <c r="O8314" s="18">
        <v>44397</v>
      </c>
      <c r="P8314" s="5" t="s">
        <v>7</v>
      </c>
      <c r="Q8314" s="19">
        <v>872.04</v>
      </c>
      <c r="R8314" s="19">
        <v>0</v>
      </c>
      <c r="S8314" s="19">
        <v>872.04</v>
      </c>
      <c r="T8314" s="19">
        <v>0</v>
      </c>
    </row>
    <row r="8315" spans="1:20" ht="29" outlineLevel="4" x14ac:dyDescent="0.35">
      <c r="A8315" s="9" t="s">
        <v>37</v>
      </c>
      <c r="B8315" s="9" t="s">
        <v>38</v>
      </c>
      <c r="C8315" s="12" t="s">
        <v>12455</v>
      </c>
      <c r="D8315" s="5" t="s">
        <v>9408</v>
      </c>
      <c r="E8315" s="9" t="s">
        <v>9408</v>
      </c>
      <c r="F8315" s="5" t="s">
        <v>49</v>
      </c>
      <c r="G8315" s="5" t="s">
        <v>4</v>
      </c>
      <c r="H8315" s="5" t="s">
        <v>9420</v>
      </c>
      <c r="I8315" s="4" t="s">
        <v>9421</v>
      </c>
      <c r="J8315" s="5" t="s">
        <v>4</v>
      </c>
      <c r="K8315" s="5" t="s">
        <v>4</v>
      </c>
      <c r="L8315" s="5" t="s">
        <v>4</v>
      </c>
      <c r="M8315" s="5" t="s">
        <v>5</v>
      </c>
      <c r="N8315" s="5" t="s">
        <v>9419</v>
      </c>
      <c r="O8315" s="18">
        <v>44397</v>
      </c>
      <c r="P8315" s="5" t="s">
        <v>7</v>
      </c>
      <c r="Q8315" s="19">
        <v>6975.96</v>
      </c>
      <c r="R8315" s="19">
        <v>6975.96</v>
      </c>
      <c r="S8315" s="19">
        <v>0</v>
      </c>
      <c r="T8315" s="19">
        <v>0</v>
      </c>
    </row>
    <row r="8316" spans="1:20" outlineLevel="3" x14ac:dyDescent="0.35">
      <c r="H8316" s="1" t="s">
        <v>12188</v>
      </c>
      <c r="O8316" s="18"/>
      <c r="Q8316" s="19">
        <f>SUBTOTAL(9,Q8314:Q8315)</f>
        <v>7848</v>
      </c>
      <c r="R8316" s="19">
        <f>SUBTOTAL(9,R8314:R8315)</f>
        <v>6975.96</v>
      </c>
      <c r="S8316" s="19">
        <f>SUBTOTAL(9,S8314:S8315)</f>
        <v>872.04</v>
      </c>
      <c r="T8316" s="19">
        <f>SUBTOTAL(9,T8314:T8315)</f>
        <v>0</v>
      </c>
    </row>
    <row r="8317" spans="1:20" ht="29" outlineLevel="4" x14ac:dyDescent="0.35">
      <c r="A8317" s="9" t="s">
        <v>37</v>
      </c>
      <c r="B8317" s="9" t="s">
        <v>38</v>
      </c>
      <c r="C8317" s="12" t="s">
        <v>12455</v>
      </c>
      <c r="D8317" s="5" t="s">
        <v>9408</v>
      </c>
      <c r="E8317" s="9" t="s">
        <v>9408</v>
      </c>
      <c r="F8317" s="5" t="s">
        <v>49</v>
      </c>
      <c r="G8317" s="5" t="s">
        <v>4</v>
      </c>
      <c r="H8317" s="5" t="s">
        <v>9423</v>
      </c>
      <c r="I8317" s="4" t="s">
        <v>9424</v>
      </c>
      <c r="J8317" s="5" t="s">
        <v>4</v>
      </c>
      <c r="K8317" s="5" t="s">
        <v>4</v>
      </c>
      <c r="L8317" s="5" t="s">
        <v>4</v>
      </c>
      <c r="M8317" s="5" t="s">
        <v>5</v>
      </c>
      <c r="N8317" s="5" t="s">
        <v>9422</v>
      </c>
      <c r="O8317" s="18">
        <v>44385</v>
      </c>
      <c r="P8317" s="5" t="s">
        <v>7</v>
      </c>
      <c r="Q8317" s="19">
        <v>50329</v>
      </c>
      <c r="R8317" s="19">
        <v>50329</v>
      </c>
      <c r="S8317" s="19">
        <v>0</v>
      </c>
      <c r="T8317" s="19">
        <v>0</v>
      </c>
    </row>
    <row r="8318" spans="1:20" ht="29" outlineLevel="4" x14ac:dyDescent="0.35">
      <c r="A8318" s="9" t="s">
        <v>37</v>
      </c>
      <c r="B8318" s="9" t="s">
        <v>38</v>
      </c>
      <c r="C8318" s="12" t="s">
        <v>12455</v>
      </c>
      <c r="D8318" s="5" t="s">
        <v>9408</v>
      </c>
      <c r="E8318" s="9" t="s">
        <v>9408</v>
      </c>
      <c r="F8318" s="5" t="s">
        <v>49</v>
      </c>
      <c r="G8318" s="5" t="s">
        <v>4</v>
      </c>
      <c r="H8318" s="5" t="s">
        <v>9423</v>
      </c>
      <c r="I8318" s="4" t="s">
        <v>9424</v>
      </c>
      <c r="J8318" s="5" t="s">
        <v>4</v>
      </c>
      <c r="K8318" s="5" t="s">
        <v>4</v>
      </c>
      <c r="L8318" s="5" t="s">
        <v>4</v>
      </c>
      <c r="M8318" s="5" t="s">
        <v>5</v>
      </c>
      <c r="N8318" s="5" t="s">
        <v>9425</v>
      </c>
      <c r="O8318" s="18">
        <v>44679</v>
      </c>
      <c r="P8318" s="5" t="s">
        <v>7</v>
      </c>
      <c r="Q8318" s="19">
        <v>46601</v>
      </c>
      <c r="R8318" s="19">
        <v>46601</v>
      </c>
      <c r="S8318" s="19">
        <v>0</v>
      </c>
      <c r="T8318" s="19">
        <v>0</v>
      </c>
    </row>
    <row r="8319" spans="1:20" ht="29" outlineLevel="4" x14ac:dyDescent="0.35">
      <c r="A8319" s="9" t="s">
        <v>37</v>
      </c>
      <c r="B8319" s="9" t="s">
        <v>38</v>
      </c>
      <c r="C8319" s="12" t="s">
        <v>12455</v>
      </c>
      <c r="D8319" s="5" t="s">
        <v>9408</v>
      </c>
      <c r="E8319" s="9" t="s">
        <v>9408</v>
      </c>
      <c r="F8319" s="5" t="s">
        <v>49</v>
      </c>
      <c r="G8319" s="5" t="s">
        <v>4</v>
      </c>
      <c r="H8319" s="5" t="s">
        <v>9423</v>
      </c>
      <c r="I8319" s="4" t="s">
        <v>9424</v>
      </c>
      <c r="J8319" s="5" t="s">
        <v>4</v>
      </c>
      <c r="K8319" s="5" t="s">
        <v>4</v>
      </c>
      <c r="L8319" s="5" t="s">
        <v>4</v>
      </c>
      <c r="M8319" s="5" t="s">
        <v>5</v>
      </c>
      <c r="N8319" s="5" t="s">
        <v>9426</v>
      </c>
      <c r="O8319" s="18">
        <v>44739</v>
      </c>
      <c r="P8319" s="5" t="s">
        <v>7</v>
      </c>
      <c r="Q8319" s="19">
        <v>48756</v>
      </c>
      <c r="R8319" s="19">
        <v>48756</v>
      </c>
      <c r="S8319" s="19">
        <v>0</v>
      </c>
      <c r="T8319" s="19">
        <v>0</v>
      </c>
    </row>
    <row r="8320" spans="1:20" outlineLevel="3" x14ac:dyDescent="0.35">
      <c r="H8320" s="1" t="s">
        <v>12189</v>
      </c>
      <c r="O8320" s="18"/>
      <c r="Q8320" s="19">
        <f>SUBTOTAL(9,Q8317:Q8319)</f>
        <v>145686</v>
      </c>
      <c r="R8320" s="19">
        <f>SUBTOTAL(9,R8317:R8319)</f>
        <v>145686</v>
      </c>
      <c r="S8320" s="19">
        <f>SUBTOTAL(9,S8317:S8319)</f>
        <v>0</v>
      </c>
      <c r="T8320" s="19">
        <f>SUBTOTAL(9,T8317:T8319)</f>
        <v>0</v>
      </c>
    </row>
    <row r="8321" spans="1:20" ht="29" outlineLevel="4" x14ac:dyDescent="0.35">
      <c r="A8321" s="9" t="s">
        <v>37</v>
      </c>
      <c r="B8321" s="9" t="s">
        <v>38</v>
      </c>
      <c r="C8321" s="12" t="s">
        <v>12455</v>
      </c>
      <c r="D8321" s="5" t="s">
        <v>9408</v>
      </c>
      <c r="E8321" s="9" t="s">
        <v>9408</v>
      </c>
      <c r="F8321" s="5" t="s">
        <v>4</v>
      </c>
      <c r="G8321" s="5" t="s">
        <v>45</v>
      </c>
      <c r="H8321" s="5" t="s">
        <v>9428</v>
      </c>
      <c r="I8321" s="4" t="s">
        <v>9429</v>
      </c>
      <c r="J8321" s="5" t="s">
        <v>4</v>
      </c>
      <c r="K8321" s="5" t="s">
        <v>4</v>
      </c>
      <c r="L8321" s="5" t="s">
        <v>4</v>
      </c>
      <c r="M8321" s="5" t="s">
        <v>5</v>
      </c>
      <c r="N8321" s="5" t="s">
        <v>9427</v>
      </c>
      <c r="O8321" s="18">
        <v>44487</v>
      </c>
      <c r="P8321" s="5" t="s">
        <v>7</v>
      </c>
      <c r="Q8321" s="19">
        <v>708.98</v>
      </c>
      <c r="R8321" s="19">
        <v>0</v>
      </c>
      <c r="S8321" s="19">
        <v>708.98</v>
      </c>
      <c r="T8321" s="19">
        <v>0</v>
      </c>
    </row>
    <row r="8322" spans="1:20" ht="29" outlineLevel="4" x14ac:dyDescent="0.35">
      <c r="A8322" s="9" t="s">
        <v>37</v>
      </c>
      <c r="B8322" s="9" t="s">
        <v>38</v>
      </c>
      <c r="C8322" s="12" t="s">
        <v>12455</v>
      </c>
      <c r="D8322" s="5" t="s">
        <v>9408</v>
      </c>
      <c r="E8322" s="9" t="s">
        <v>9408</v>
      </c>
      <c r="F8322" s="5" t="s">
        <v>4</v>
      </c>
      <c r="G8322" s="5" t="s">
        <v>45</v>
      </c>
      <c r="H8322" s="5" t="s">
        <v>9428</v>
      </c>
      <c r="I8322" s="4" t="s">
        <v>9429</v>
      </c>
      <c r="J8322" s="5" t="s">
        <v>4</v>
      </c>
      <c r="K8322" s="5" t="s">
        <v>4</v>
      </c>
      <c r="L8322" s="5" t="s">
        <v>4</v>
      </c>
      <c r="M8322" s="5" t="s">
        <v>5</v>
      </c>
      <c r="N8322" s="5" t="s">
        <v>9430</v>
      </c>
      <c r="O8322" s="18">
        <v>44498</v>
      </c>
      <c r="P8322" s="5" t="s">
        <v>7</v>
      </c>
      <c r="Q8322" s="19">
        <v>1052.08</v>
      </c>
      <c r="R8322" s="19">
        <v>0</v>
      </c>
      <c r="S8322" s="19">
        <v>1052.08</v>
      </c>
      <c r="T8322" s="19">
        <v>0</v>
      </c>
    </row>
    <row r="8323" spans="1:20" ht="29" outlineLevel="4" x14ac:dyDescent="0.35">
      <c r="A8323" s="9" t="s">
        <v>37</v>
      </c>
      <c r="B8323" s="9" t="s">
        <v>38</v>
      </c>
      <c r="C8323" s="12" t="s">
        <v>12455</v>
      </c>
      <c r="D8323" s="5" t="s">
        <v>9408</v>
      </c>
      <c r="E8323" s="9" t="s">
        <v>9408</v>
      </c>
      <c r="F8323" s="5" t="s">
        <v>4</v>
      </c>
      <c r="G8323" s="5" t="s">
        <v>45</v>
      </c>
      <c r="H8323" s="5" t="s">
        <v>9428</v>
      </c>
      <c r="I8323" s="4" t="s">
        <v>9429</v>
      </c>
      <c r="J8323" s="5" t="s">
        <v>4</v>
      </c>
      <c r="K8323" s="5" t="s">
        <v>4</v>
      </c>
      <c r="L8323" s="5" t="s">
        <v>4</v>
      </c>
      <c r="M8323" s="5" t="s">
        <v>5</v>
      </c>
      <c r="N8323" s="5" t="s">
        <v>9431</v>
      </c>
      <c r="O8323" s="18">
        <v>44508</v>
      </c>
      <c r="P8323" s="5" t="s">
        <v>7</v>
      </c>
      <c r="Q8323" s="19">
        <v>2135.0700000000002</v>
      </c>
      <c r="R8323" s="19">
        <v>0</v>
      </c>
      <c r="S8323" s="19">
        <v>2135.0700000000002</v>
      </c>
      <c r="T8323" s="19">
        <v>0</v>
      </c>
    </row>
    <row r="8324" spans="1:20" ht="29" outlineLevel="4" x14ac:dyDescent="0.35">
      <c r="A8324" s="9" t="s">
        <v>37</v>
      </c>
      <c r="B8324" s="9" t="s">
        <v>38</v>
      </c>
      <c r="C8324" s="12" t="s">
        <v>12455</v>
      </c>
      <c r="D8324" s="5" t="s">
        <v>9408</v>
      </c>
      <c r="E8324" s="9" t="s">
        <v>9408</v>
      </c>
      <c r="F8324" s="5" t="s">
        <v>4</v>
      </c>
      <c r="G8324" s="5" t="s">
        <v>45</v>
      </c>
      <c r="H8324" s="5" t="s">
        <v>9428</v>
      </c>
      <c r="I8324" s="4" t="s">
        <v>9429</v>
      </c>
      <c r="J8324" s="5" t="s">
        <v>4</v>
      </c>
      <c r="K8324" s="5" t="s">
        <v>4</v>
      </c>
      <c r="L8324" s="5" t="s">
        <v>4</v>
      </c>
      <c r="M8324" s="5" t="s">
        <v>5</v>
      </c>
      <c r="N8324" s="5" t="s">
        <v>9432</v>
      </c>
      <c r="O8324" s="18">
        <v>44537</v>
      </c>
      <c r="P8324" s="5" t="s">
        <v>7</v>
      </c>
      <c r="Q8324" s="19">
        <v>978.21</v>
      </c>
      <c r="R8324" s="19">
        <v>0</v>
      </c>
      <c r="S8324" s="19">
        <v>978.21</v>
      </c>
      <c r="T8324" s="19">
        <v>0</v>
      </c>
    </row>
    <row r="8325" spans="1:20" ht="29" outlineLevel="4" x14ac:dyDescent="0.35">
      <c r="A8325" s="9" t="s">
        <v>37</v>
      </c>
      <c r="B8325" s="9" t="s">
        <v>38</v>
      </c>
      <c r="C8325" s="12" t="s">
        <v>12455</v>
      </c>
      <c r="D8325" s="5" t="s">
        <v>9408</v>
      </c>
      <c r="E8325" s="9" t="s">
        <v>9408</v>
      </c>
      <c r="F8325" s="5" t="s">
        <v>4</v>
      </c>
      <c r="G8325" s="5" t="s">
        <v>45</v>
      </c>
      <c r="H8325" s="5" t="s">
        <v>9428</v>
      </c>
      <c r="I8325" s="4" t="s">
        <v>9429</v>
      </c>
      <c r="J8325" s="5" t="s">
        <v>4</v>
      </c>
      <c r="K8325" s="5" t="s">
        <v>4</v>
      </c>
      <c r="L8325" s="5" t="s">
        <v>4</v>
      </c>
      <c r="M8325" s="5" t="s">
        <v>5</v>
      </c>
      <c r="N8325" s="5" t="s">
        <v>9433</v>
      </c>
      <c r="O8325" s="18">
        <v>44582</v>
      </c>
      <c r="P8325" s="5" t="s">
        <v>7</v>
      </c>
      <c r="Q8325" s="19">
        <v>669.69</v>
      </c>
      <c r="R8325" s="19">
        <v>0</v>
      </c>
      <c r="S8325" s="19">
        <v>669.69</v>
      </c>
      <c r="T8325" s="19">
        <v>0</v>
      </c>
    </row>
    <row r="8326" spans="1:20" ht="29" outlineLevel="4" x14ac:dyDescent="0.35">
      <c r="A8326" s="9" t="s">
        <v>37</v>
      </c>
      <c r="B8326" s="9" t="s">
        <v>38</v>
      </c>
      <c r="C8326" s="12" t="s">
        <v>12455</v>
      </c>
      <c r="D8326" s="5" t="s">
        <v>9408</v>
      </c>
      <c r="E8326" s="9" t="s">
        <v>9408</v>
      </c>
      <c r="F8326" s="5" t="s">
        <v>4</v>
      </c>
      <c r="G8326" s="5" t="s">
        <v>45</v>
      </c>
      <c r="H8326" s="5" t="s">
        <v>9428</v>
      </c>
      <c r="I8326" s="4" t="s">
        <v>9429</v>
      </c>
      <c r="J8326" s="5" t="s">
        <v>4</v>
      </c>
      <c r="K8326" s="5" t="s">
        <v>4</v>
      </c>
      <c r="L8326" s="5" t="s">
        <v>4</v>
      </c>
      <c r="M8326" s="5" t="s">
        <v>5</v>
      </c>
      <c r="N8326" s="5" t="s">
        <v>9434</v>
      </c>
      <c r="O8326" s="18">
        <v>44622</v>
      </c>
      <c r="P8326" s="5" t="s">
        <v>7</v>
      </c>
      <c r="Q8326" s="19">
        <v>1227.6300000000001</v>
      </c>
      <c r="R8326" s="19">
        <v>0</v>
      </c>
      <c r="S8326" s="19">
        <v>1227.6300000000001</v>
      </c>
      <c r="T8326" s="19">
        <v>0</v>
      </c>
    </row>
    <row r="8327" spans="1:20" ht="29" outlineLevel="4" x14ac:dyDescent="0.35">
      <c r="A8327" s="9" t="s">
        <v>37</v>
      </c>
      <c r="B8327" s="9" t="s">
        <v>38</v>
      </c>
      <c r="C8327" s="12" t="s">
        <v>12455</v>
      </c>
      <c r="D8327" s="5" t="s">
        <v>9408</v>
      </c>
      <c r="E8327" s="9" t="s">
        <v>9408</v>
      </c>
      <c r="F8327" s="5" t="s">
        <v>4</v>
      </c>
      <c r="G8327" s="5" t="s">
        <v>45</v>
      </c>
      <c r="H8327" s="5" t="s">
        <v>9428</v>
      </c>
      <c r="I8327" s="4" t="s">
        <v>9429</v>
      </c>
      <c r="J8327" s="5" t="s">
        <v>4</v>
      </c>
      <c r="K8327" s="5" t="s">
        <v>4</v>
      </c>
      <c r="L8327" s="5" t="s">
        <v>4</v>
      </c>
      <c r="M8327" s="5" t="s">
        <v>5</v>
      </c>
      <c r="N8327" s="5" t="s">
        <v>9435</v>
      </c>
      <c r="O8327" s="18">
        <v>44677</v>
      </c>
      <c r="P8327" s="5" t="s">
        <v>7</v>
      </c>
      <c r="Q8327" s="19">
        <v>800.7</v>
      </c>
      <c r="R8327" s="19">
        <v>0</v>
      </c>
      <c r="S8327" s="19">
        <v>800.7</v>
      </c>
      <c r="T8327" s="19">
        <v>0</v>
      </c>
    </row>
    <row r="8328" spans="1:20" ht="29" outlineLevel="4" x14ac:dyDescent="0.35">
      <c r="A8328" s="9" t="s">
        <v>37</v>
      </c>
      <c r="B8328" s="9" t="s">
        <v>38</v>
      </c>
      <c r="C8328" s="12" t="s">
        <v>12455</v>
      </c>
      <c r="D8328" s="5" t="s">
        <v>9408</v>
      </c>
      <c r="E8328" s="9" t="s">
        <v>9408</v>
      </c>
      <c r="F8328" s="5" t="s">
        <v>4</v>
      </c>
      <c r="G8328" s="5" t="s">
        <v>45</v>
      </c>
      <c r="H8328" s="5" t="s">
        <v>9428</v>
      </c>
      <c r="I8328" s="4" t="s">
        <v>9429</v>
      </c>
      <c r="J8328" s="5" t="s">
        <v>4</v>
      </c>
      <c r="K8328" s="5" t="s">
        <v>4</v>
      </c>
      <c r="L8328" s="5" t="s">
        <v>4</v>
      </c>
      <c r="M8328" s="5" t="s">
        <v>5</v>
      </c>
      <c r="N8328" s="5" t="s">
        <v>9436</v>
      </c>
      <c r="O8328" s="18">
        <v>44739</v>
      </c>
      <c r="P8328" s="5" t="s">
        <v>7</v>
      </c>
      <c r="Q8328" s="19">
        <v>1145.74</v>
      </c>
      <c r="R8328" s="19">
        <v>0</v>
      </c>
      <c r="S8328" s="19">
        <v>1145.74</v>
      </c>
      <c r="T8328" s="19">
        <v>0</v>
      </c>
    </row>
    <row r="8329" spans="1:20" ht="29" outlineLevel="4" x14ac:dyDescent="0.35">
      <c r="A8329" s="9" t="s">
        <v>37</v>
      </c>
      <c r="B8329" s="9" t="s">
        <v>38</v>
      </c>
      <c r="C8329" s="12" t="s">
        <v>12455</v>
      </c>
      <c r="D8329" s="5" t="s">
        <v>9408</v>
      </c>
      <c r="E8329" s="9" t="s">
        <v>9408</v>
      </c>
      <c r="F8329" s="5" t="s">
        <v>49</v>
      </c>
      <c r="G8329" s="5" t="s">
        <v>4</v>
      </c>
      <c r="H8329" s="5" t="s">
        <v>9428</v>
      </c>
      <c r="I8329" s="4" t="s">
        <v>9429</v>
      </c>
      <c r="J8329" s="5" t="s">
        <v>4</v>
      </c>
      <c r="K8329" s="5" t="s">
        <v>4</v>
      </c>
      <c r="L8329" s="5" t="s">
        <v>4</v>
      </c>
      <c r="M8329" s="5" t="s">
        <v>5</v>
      </c>
      <c r="N8329" s="5" t="s">
        <v>9427</v>
      </c>
      <c r="O8329" s="18">
        <v>44487</v>
      </c>
      <c r="P8329" s="5" t="s">
        <v>7</v>
      </c>
      <c r="Q8329" s="19">
        <v>11344.02</v>
      </c>
      <c r="R8329" s="19">
        <v>11344.02</v>
      </c>
      <c r="S8329" s="19">
        <v>0</v>
      </c>
      <c r="T8329" s="19">
        <v>0</v>
      </c>
    </row>
    <row r="8330" spans="1:20" ht="29" outlineLevel="4" x14ac:dyDescent="0.35">
      <c r="A8330" s="9" t="s">
        <v>37</v>
      </c>
      <c r="B8330" s="9" t="s">
        <v>38</v>
      </c>
      <c r="C8330" s="12" t="s">
        <v>12455</v>
      </c>
      <c r="D8330" s="5" t="s">
        <v>9408</v>
      </c>
      <c r="E8330" s="9" t="s">
        <v>9408</v>
      </c>
      <c r="F8330" s="5" t="s">
        <v>49</v>
      </c>
      <c r="G8330" s="5" t="s">
        <v>4</v>
      </c>
      <c r="H8330" s="5" t="s">
        <v>9428</v>
      </c>
      <c r="I8330" s="4" t="s">
        <v>9429</v>
      </c>
      <c r="J8330" s="5" t="s">
        <v>4</v>
      </c>
      <c r="K8330" s="5" t="s">
        <v>4</v>
      </c>
      <c r="L8330" s="5" t="s">
        <v>4</v>
      </c>
      <c r="M8330" s="5" t="s">
        <v>5</v>
      </c>
      <c r="N8330" s="5" t="s">
        <v>9430</v>
      </c>
      <c r="O8330" s="18">
        <v>44498</v>
      </c>
      <c r="P8330" s="5" t="s">
        <v>7</v>
      </c>
      <c r="Q8330" s="19">
        <v>16833.919999999998</v>
      </c>
      <c r="R8330" s="19">
        <v>16833.919999999998</v>
      </c>
      <c r="S8330" s="19">
        <v>0</v>
      </c>
      <c r="T8330" s="19">
        <v>0</v>
      </c>
    </row>
    <row r="8331" spans="1:20" ht="29" outlineLevel="4" x14ac:dyDescent="0.35">
      <c r="A8331" s="9" t="s">
        <v>37</v>
      </c>
      <c r="B8331" s="9" t="s">
        <v>38</v>
      </c>
      <c r="C8331" s="12" t="s">
        <v>12455</v>
      </c>
      <c r="D8331" s="5" t="s">
        <v>9408</v>
      </c>
      <c r="E8331" s="9" t="s">
        <v>9408</v>
      </c>
      <c r="F8331" s="5" t="s">
        <v>49</v>
      </c>
      <c r="G8331" s="5" t="s">
        <v>4</v>
      </c>
      <c r="H8331" s="5" t="s">
        <v>9428</v>
      </c>
      <c r="I8331" s="4" t="s">
        <v>9429</v>
      </c>
      <c r="J8331" s="5" t="s">
        <v>4</v>
      </c>
      <c r="K8331" s="5" t="s">
        <v>4</v>
      </c>
      <c r="L8331" s="5" t="s">
        <v>4</v>
      </c>
      <c r="M8331" s="5" t="s">
        <v>5</v>
      </c>
      <c r="N8331" s="5" t="s">
        <v>9431</v>
      </c>
      <c r="O8331" s="18">
        <v>44508</v>
      </c>
      <c r="P8331" s="5" t="s">
        <v>7</v>
      </c>
      <c r="Q8331" s="19">
        <v>34161.93</v>
      </c>
      <c r="R8331" s="19">
        <v>34161.93</v>
      </c>
      <c r="S8331" s="19">
        <v>0</v>
      </c>
      <c r="T8331" s="19">
        <v>0</v>
      </c>
    </row>
    <row r="8332" spans="1:20" ht="29" outlineLevel="4" x14ac:dyDescent="0.35">
      <c r="A8332" s="9" t="s">
        <v>37</v>
      </c>
      <c r="B8332" s="9" t="s">
        <v>38</v>
      </c>
      <c r="C8332" s="12" t="s">
        <v>12455</v>
      </c>
      <c r="D8332" s="5" t="s">
        <v>9408</v>
      </c>
      <c r="E8332" s="9" t="s">
        <v>9408</v>
      </c>
      <c r="F8332" s="5" t="s">
        <v>49</v>
      </c>
      <c r="G8332" s="5" t="s">
        <v>4</v>
      </c>
      <c r="H8332" s="5" t="s">
        <v>9428</v>
      </c>
      <c r="I8332" s="4" t="s">
        <v>9429</v>
      </c>
      <c r="J8332" s="5" t="s">
        <v>4</v>
      </c>
      <c r="K8332" s="5" t="s">
        <v>4</v>
      </c>
      <c r="L8332" s="5" t="s">
        <v>4</v>
      </c>
      <c r="M8332" s="5" t="s">
        <v>5</v>
      </c>
      <c r="N8332" s="5" t="s">
        <v>9432</v>
      </c>
      <c r="O8332" s="18">
        <v>44537</v>
      </c>
      <c r="P8332" s="5" t="s">
        <v>7</v>
      </c>
      <c r="Q8332" s="19">
        <v>15651.79</v>
      </c>
      <c r="R8332" s="19">
        <v>15651.79</v>
      </c>
      <c r="S8332" s="19">
        <v>0</v>
      </c>
      <c r="T8332" s="19">
        <v>0</v>
      </c>
    </row>
    <row r="8333" spans="1:20" ht="29" outlineLevel="4" x14ac:dyDescent="0.35">
      <c r="A8333" s="9" t="s">
        <v>37</v>
      </c>
      <c r="B8333" s="9" t="s">
        <v>38</v>
      </c>
      <c r="C8333" s="12" t="s">
        <v>12455</v>
      </c>
      <c r="D8333" s="5" t="s">
        <v>9408</v>
      </c>
      <c r="E8333" s="9" t="s">
        <v>9408</v>
      </c>
      <c r="F8333" s="5" t="s">
        <v>49</v>
      </c>
      <c r="G8333" s="5" t="s">
        <v>4</v>
      </c>
      <c r="H8333" s="5" t="s">
        <v>9428</v>
      </c>
      <c r="I8333" s="4" t="s">
        <v>9429</v>
      </c>
      <c r="J8333" s="5" t="s">
        <v>4</v>
      </c>
      <c r="K8333" s="5" t="s">
        <v>4</v>
      </c>
      <c r="L8333" s="5" t="s">
        <v>4</v>
      </c>
      <c r="M8333" s="5" t="s">
        <v>5</v>
      </c>
      <c r="N8333" s="5" t="s">
        <v>9433</v>
      </c>
      <c r="O8333" s="18">
        <v>44582</v>
      </c>
      <c r="P8333" s="5" t="s">
        <v>7</v>
      </c>
      <c r="Q8333" s="19">
        <v>10715.31</v>
      </c>
      <c r="R8333" s="19">
        <v>10715.31</v>
      </c>
      <c r="S8333" s="19">
        <v>0</v>
      </c>
      <c r="T8333" s="19">
        <v>0</v>
      </c>
    </row>
    <row r="8334" spans="1:20" ht="29" outlineLevel="4" x14ac:dyDescent="0.35">
      <c r="A8334" s="9" t="s">
        <v>37</v>
      </c>
      <c r="B8334" s="9" t="s">
        <v>38</v>
      </c>
      <c r="C8334" s="12" t="s">
        <v>12455</v>
      </c>
      <c r="D8334" s="5" t="s">
        <v>9408</v>
      </c>
      <c r="E8334" s="9" t="s">
        <v>9408</v>
      </c>
      <c r="F8334" s="5" t="s">
        <v>49</v>
      </c>
      <c r="G8334" s="5" t="s">
        <v>4</v>
      </c>
      <c r="H8334" s="5" t="s">
        <v>9428</v>
      </c>
      <c r="I8334" s="4" t="s">
        <v>9429</v>
      </c>
      <c r="J8334" s="5" t="s">
        <v>4</v>
      </c>
      <c r="K8334" s="5" t="s">
        <v>4</v>
      </c>
      <c r="L8334" s="5" t="s">
        <v>4</v>
      </c>
      <c r="M8334" s="5" t="s">
        <v>5</v>
      </c>
      <c r="N8334" s="5" t="s">
        <v>9434</v>
      </c>
      <c r="O8334" s="18">
        <v>44622</v>
      </c>
      <c r="P8334" s="5" t="s">
        <v>7</v>
      </c>
      <c r="Q8334" s="19">
        <v>19642.37</v>
      </c>
      <c r="R8334" s="19">
        <v>19642.37</v>
      </c>
      <c r="S8334" s="19">
        <v>0</v>
      </c>
      <c r="T8334" s="19">
        <v>0</v>
      </c>
    </row>
    <row r="8335" spans="1:20" ht="29" outlineLevel="4" x14ac:dyDescent="0.35">
      <c r="A8335" s="9" t="s">
        <v>37</v>
      </c>
      <c r="B8335" s="9" t="s">
        <v>38</v>
      </c>
      <c r="C8335" s="12" t="s">
        <v>12455</v>
      </c>
      <c r="D8335" s="5" t="s">
        <v>9408</v>
      </c>
      <c r="E8335" s="9" t="s">
        <v>9408</v>
      </c>
      <c r="F8335" s="5" t="s">
        <v>49</v>
      </c>
      <c r="G8335" s="5" t="s">
        <v>4</v>
      </c>
      <c r="H8335" s="5" t="s">
        <v>9428</v>
      </c>
      <c r="I8335" s="4" t="s">
        <v>9429</v>
      </c>
      <c r="J8335" s="5" t="s">
        <v>4</v>
      </c>
      <c r="K8335" s="5" t="s">
        <v>4</v>
      </c>
      <c r="L8335" s="5" t="s">
        <v>4</v>
      </c>
      <c r="M8335" s="5" t="s">
        <v>5</v>
      </c>
      <c r="N8335" s="5" t="s">
        <v>9435</v>
      </c>
      <c r="O8335" s="18">
        <v>44677</v>
      </c>
      <c r="P8335" s="5" t="s">
        <v>7</v>
      </c>
      <c r="Q8335" s="19">
        <v>12811.3</v>
      </c>
      <c r="R8335" s="19">
        <v>12811.3</v>
      </c>
      <c r="S8335" s="19">
        <v>0</v>
      </c>
      <c r="T8335" s="19">
        <v>0</v>
      </c>
    </row>
    <row r="8336" spans="1:20" ht="29" outlineLevel="4" x14ac:dyDescent="0.35">
      <c r="A8336" s="9" t="s">
        <v>37</v>
      </c>
      <c r="B8336" s="9" t="s">
        <v>38</v>
      </c>
      <c r="C8336" s="12" t="s">
        <v>12455</v>
      </c>
      <c r="D8336" s="5" t="s">
        <v>9408</v>
      </c>
      <c r="E8336" s="9" t="s">
        <v>9408</v>
      </c>
      <c r="F8336" s="5" t="s">
        <v>49</v>
      </c>
      <c r="G8336" s="5" t="s">
        <v>4</v>
      </c>
      <c r="H8336" s="5" t="s">
        <v>9428</v>
      </c>
      <c r="I8336" s="4" t="s">
        <v>9429</v>
      </c>
      <c r="J8336" s="5" t="s">
        <v>4</v>
      </c>
      <c r="K8336" s="5" t="s">
        <v>4</v>
      </c>
      <c r="L8336" s="5" t="s">
        <v>4</v>
      </c>
      <c r="M8336" s="5" t="s">
        <v>5</v>
      </c>
      <c r="N8336" s="5" t="s">
        <v>9436</v>
      </c>
      <c r="O8336" s="18">
        <v>44739</v>
      </c>
      <c r="P8336" s="5" t="s">
        <v>7</v>
      </c>
      <c r="Q8336" s="19">
        <v>18332.259999999998</v>
      </c>
      <c r="R8336" s="19">
        <v>18332.259999999998</v>
      </c>
      <c r="S8336" s="19">
        <v>0</v>
      </c>
      <c r="T8336" s="19">
        <v>0</v>
      </c>
    </row>
    <row r="8337" spans="1:20" outlineLevel="3" x14ac:dyDescent="0.35">
      <c r="H8337" s="1" t="s">
        <v>12190</v>
      </c>
      <c r="O8337" s="18"/>
      <c r="Q8337" s="19">
        <f>SUBTOTAL(9,Q8321:Q8336)</f>
        <v>148211</v>
      </c>
      <c r="R8337" s="19">
        <f>SUBTOTAL(9,R8321:R8336)</f>
        <v>139492.9</v>
      </c>
      <c r="S8337" s="19">
        <f>SUBTOTAL(9,S8321:S8336)</f>
        <v>8718.1</v>
      </c>
      <c r="T8337" s="19">
        <f>SUBTOTAL(9,T8321:T8336)</f>
        <v>0</v>
      </c>
    </row>
    <row r="8338" spans="1:20" ht="29" outlineLevel="4" x14ac:dyDescent="0.35">
      <c r="A8338" s="9" t="s">
        <v>37</v>
      </c>
      <c r="B8338" s="9" t="s">
        <v>38</v>
      </c>
      <c r="C8338" s="12" t="s">
        <v>12455</v>
      </c>
      <c r="D8338" s="5" t="s">
        <v>9408</v>
      </c>
      <c r="E8338" s="9" t="s">
        <v>9408</v>
      </c>
      <c r="F8338" s="5" t="s">
        <v>4</v>
      </c>
      <c r="G8338" s="5" t="s">
        <v>50</v>
      </c>
      <c r="H8338" s="5" t="s">
        <v>9438</v>
      </c>
      <c r="I8338" s="4" t="s">
        <v>9439</v>
      </c>
      <c r="J8338" s="5" t="s">
        <v>4</v>
      </c>
      <c r="K8338" s="5" t="s">
        <v>4</v>
      </c>
      <c r="L8338" s="5" t="s">
        <v>4</v>
      </c>
      <c r="M8338" s="5" t="s">
        <v>5</v>
      </c>
      <c r="N8338" s="5" t="s">
        <v>9437</v>
      </c>
      <c r="O8338" s="18">
        <v>44732</v>
      </c>
      <c r="P8338" s="5" t="s">
        <v>7</v>
      </c>
      <c r="Q8338" s="19">
        <v>47.9</v>
      </c>
      <c r="R8338" s="19">
        <v>0</v>
      </c>
      <c r="S8338" s="19">
        <v>47.9</v>
      </c>
      <c r="T8338" s="19">
        <v>0</v>
      </c>
    </row>
    <row r="8339" spans="1:20" ht="29" outlineLevel="4" x14ac:dyDescent="0.35">
      <c r="A8339" s="9" t="s">
        <v>37</v>
      </c>
      <c r="B8339" s="9" t="s">
        <v>38</v>
      </c>
      <c r="C8339" s="12" t="s">
        <v>12455</v>
      </c>
      <c r="D8339" s="5" t="s">
        <v>9408</v>
      </c>
      <c r="E8339" s="9" t="s">
        <v>9408</v>
      </c>
      <c r="F8339" s="5" t="s">
        <v>49</v>
      </c>
      <c r="G8339" s="5" t="s">
        <v>4</v>
      </c>
      <c r="H8339" s="5" t="s">
        <v>9438</v>
      </c>
      <c r="I8339" s="4" t="s">
        <v>9439</v>
      </c>
      <c r="J8339" s="5" t="s">
        <v>4</v>
      </c>
      <c r="K8339" s="5" t="s">
        <v>4</v>
      </c>
      <c r="L8339" s="5" t="s">
        <v>4</v>
      </c>
      <c r="M8339" s="5" t="s">
        <v>5</v>
      </c>
      <c r="N8339" s="5" t="s">
        <v>9437</v>
      </c>
      <c r="O8339" s="18">
        <v>44732</v>
      </c>
      <c r="P8339" s="5" t="s">
        <v>7</v>
      </c>
      <c r="Q8339" s="19">
        <v>384.1</v>
      </c>
      <c r="R8339" s="19">
        <v>384.1</v>
      </c>
      <c r="S8339" s="19">
        <v>0</v>
      </c>
      <c r="T8339" s="19">
        <v>0</v>
      </c>
    </row>
    <row r="8340" spans="1:20" outlineLevel="3" x14ac:dyDescent="0.35">
      <c r="H8340" s="1" t="s">
        <v>12191</v>
      </c>
      <c r="O8340" s="18"/>
      <c r="Q8340" s="19">
        <f>SUBTOTAL(9,Q8338:Q8339)</f>
        <v>432</v>
      </c>
      <c r="R8340" s="19">
        <f>SUBTOTAL(9,R8338:R8339)</f>
        <v>384.1</v>
      </c>
      <c r="S8340" s="19">
        <f>SUBTOTAL(9,S8338:S8339)</f>
        <v>47.9</v>
      </c>
      <c r="T8340" s="19">
        <f>SUBTOTAL(9,T8338:T8339)</f>
        <v>0</v>
      </c>
    </row>
    <row r="8341" spans="1:20" outlineLevel="2" x14ac:dyDescent="0.35">
      <c r="C8341" s="11" t="s">
        <v>12456</v>
      </c>
      <c r="O8341" s="18"/>
      <c r="Q8341" s="19">
        <f>SUBTOTAL(9,Q8300:Q8339)</f>
        <v>484454</v>
      </c>
      <c r="R8341" s="19">
        <f>SUBTOTAL(9,R8300:R8339)</f>
        <v>458093.61999999994</v>
      </c>
      <c r="S8341" s="19">
        <f>SUBTOTAL(9,S8300:S8339)</f>
        <v>26360.380000000005</v>
      </c>
      <c r="T8341" s="19">
        <f>SUBTOTAL(9,T8300:T8339)</f>
        <v>0</v>
      </c>
    </row>
    <row r="8342" spans="1:20" ht="29" outlineLevel="4" x14ac:dyDescent="0.35">
      <c r="A8342" s="9" t="s">
        <v>104</v>
      </c>
      <c r="B8342" s="9" t="s">
        <v>105</v>
      </c>
      <c r="C8342" s="12" t="s">
        <v>12457</v>
      </c>
      <c r="D8342" s="5" t="s">
        <v>9440</v>
      </c>
      <c r="E8342" s="9" t="s">
        <v>9440</v>
      </c>
      <c r="F8342" s="5" t="s">
        <v>41</v>
      </c>
      <c r="G8342" s="5" t="s">
        <v>4</v>
      </c>
      <c r="H8342" s="5" t="s">
        <v>9442</v>
      </c>
      <c r="I8342" s="4" t="s">
        <v>9443</v>
      </c>
      <c r="J8342" s="5" t="s">
        <v>4</v>
      </c>
      <c r="K8342" s="5" t="s">
        <v>4</v>
      </c>
      <c r="L8342" s="5" t="s">
        <v>4</v>
      </c>
      <c r="M8342" s="5" t="s">
        <v>5</v>
      </c>
      <c r="N8342" s="5" t="s">
        <v>9441</v>
      </c>
      <c r="O8342" s="18">
        <v>44393</v>
      </c>
      <c r="P8342" s="5" t="s">
        <v>7</v>
      </c>
      <c r="Q8342" s="19">
        <v>801</v>
      </c>
      <c r="R8342" s="19">
        <v>801</v>
      </c>
      <c r="S8342" s="19">
        <v>0</v>
      </c>
      <c r="T8342" s="19">
        <v>0</v>
      </c>
    </row>
    <row r="8343" spans="1:20" outlineLevel="3" x14ac:dyDescent="0.35">
      <c r="H8343" s="1" t="s">
        <v>12192</v>
      </c>
      <c r="O8343" s="18"/>
      <c r="Q8343" s="19">
        <f>SUBTOTAL(9,Q8342:Q8342)</f>
        <v>801</v>
      </c>
      <c r="R8343" s="19">
        <f>SUBTOTAL(9,R8342:R8342)</f>
        <v>801</v>
      </c>
      <c r="S8343" s="19">
        <f>SUBTOTAL(9,S8342:S8342)</f>
        <v>0</v>
      </c>
      <c r="T8343" s="19">
        <f>SUBTOTAL(9,T8342:T8342)</f>
        <v>0</v>
      </c>
    </row>
    <row r="8344" spans="1:20" ht="29" outlineLevel="4" x14ac:dyDescent="0.35">
      <c r="A8344" s="9" t="s">
        <v>104</v>
      </c>
      <c r="B8344" s="9" t="s">
        <v>105</v>
      </c>
      <c r="C8344" s="12" t="s">
        <v>12457</v>
      </c>
      <c r="D8344" s="5" t="s">
        <v>9440</v>
      </c>
      <c r="E8344" s="9" t="s">
        <v>9440</v>
      </c>
      <c r="F8344" s="5" t="s">
        <v>4</v>
      </c>
      <c r="G8344" s="5" t="s">
        <v>45</v>
      </c>
      <c r="H8344" s="5" t="s">
        <v>9445</v>
      </c>
      <c r="I8344" s="4" t="s">
        <v>9446</v>
      </c>
      <c r="J8344" s="5" t="s">
        <v>4</v>
      </c>
      <c r="K8344" s="5" t="s">
        <v>4</v>
      </c>
      <c r="L8344" s="5" t="s">
        <v>4</v>
      </c>
      <c r="M8344" s="5" t="s">
        <v>5</v>
      </c>
      <c r="N8344" s="5" t="s">
        <v>9444</v>
      </c>
      <c r="O8344" s="18">
        <v>44407</v>
      </c>
      <c r="P8344" s="5" t="s">
        <v>7</v>
      </c>
      <c r="Q8344" s="19">
        <v>551.83000000000004</v>
      </c>
      <c r="R8344" s="19">
        <v>0</v>
      </c>
      <c r="S8344" s="19">
        <v>551.83000000000004</v>
      </c>
      <c r="T8344" s="19">
        <v>0</v>
      </c>
    </row>
    <row r="8345" spans="1:20" ht="29" outlineLevel="4" x14ac:dyDescent="0.35">
      <c r="A8345" s="9" t="s">
        <v>104</v>
      </c>
      <c r="B8345" s="9" t="s">
        <v>105</v>
      </c>
      <c r="C8345" s="12" t="s">
        <v>12457</v>
      </c>
      <c r="D8345" s="5" t="s">
        <v>9440</v>
      </c>
      <c r="E8345" s="9" t="s">
        <v>9440</v>
      </c>
      <c r="F8345" s="5" t="s">
        <v>49</v>
      </c>
      <c r="G8345" s="5" t="s">
        <v>4</v>
      </c>
      <c r="H8345" s="5" t="s">
        <v>9445</v>
      </c>
      <c r="I8345" s="4" t="s">
        <v>9446</v>
      </c>
      <c r="J8345" s="5" t="s">
        <v>4</v>
      </c>
      <c r="K8345" s="5" t="s">
        <v>4</v>
      </c>
      <c r="L8345" s="5" t="s">
        <v>4</v>
      </c>
      <c r="M8345" s="5" t="s">
        <v>5</v>
      </c>
      <c r="N8345" s="5" t="s">
        <v>9444</v>
      </c>
      <c r="O8345" s="18">
        <v>44407</v>
      </c>
      <c r="P8345" s="5" t="s">
        <v>7</v>
      </c>
      <c r="Q8345" s="19">
        <v>8824.17</v>
      </c>
      <c r="R8345" s="19">
        <v>8824.17</v>
      </c>
      <c r="S8345" s="19">
        <v>0</v>
      </c>
      <c r="T8345" s="19">
        <v>0</v>
      </c>
    </row>
    <row r="8346" spans="1:20" outlineLevel="3" x14ac:dyDescent="0.35">
      <c r="H8346" s="1" t="s">
        <v>12193</v>
      </c>
      <c r="O8346" s="18"/>
      <c r="Q8346" s="19">
        <f>SUBTOTAL(9,Q8344:Q8345)</f>
        <v>9376</v>
      </c>
      <c r="R8346" s="19">
        <f>SUBTOTAL(9,R8344:R8345)</f>
        <v>8824.17</v>
      </c>
      <c r="S8346" s="19">
        <f>SUBTOTAL(9,S8344:S8345)</f>
        <v>551.83000000000004</v>
      </c>
      <c r="T8346" s="19">
        <f>SUBTOTAL(9,T8344:T8345)</f>
        <v>0</v>
      </c>
    </row>
    <row r="8347" spans="1:20" ht="29" outlineLevel="4" x14ac:dyDescent="0.35">
      <c r="A8347" s="9" t="s">
        <v>104</v>
      </c>
      <c r="B8347" s="9" t="s">
        <v>105</v>
      </c>
      <c r="C8347" s="12" t="s">
        <v>12457</v>
      </c>
      <c r="D8347" s="5" t="s">
        <v>9440</v>
      </c>
      <c r="E8347" s="9" t="s">
        <v>9440</v>
      </c>
      <c r="F8347" s="5" t="s">
        <v>49</v>
      </c>
      <c r="G8347" s="5" t="s">
        <v>4</v>
      </c>
      <c r="H8347" s="5" t="s">
        <v>9448</v>
      </c>
      <c r="I8347" s="4" t="s">
        <v>9449</v>
      </c>
      <c r="J8347" s="5" t="s">
        <v>4</v>
      </c>
      <c r="K8347" s="5" t="s">
        <v>4</v>
      </c>
      <c r="L8347" s="5" t="s">
        <v>4</v>
      </c>
      <c r="M8347" s="5" t="s">
        <v>5</v>
      </c>
      <c r="N8347" s="5" t="s">
        <v>9447</v>
      </c>
      <c r="O8347" s="18">
        <v>44406</v>
      </c>
      <c r="P8347" s="5" t="s">
        <v>7</v>
      </c>
      <c r="Q8347" s="19">
        <v>28139</v>
      </c>
      <c r="R8347" s="19">
        <v>28139</v>
      </c>
      <c r="S8347" s="19">
        <v>0</v>
      </c>
      <c r="T8347" s="19">
        <v>0</v>
      </c>
    </row>
    <row r="8348" spans="1:20" ht="29" outlineLevel="4" x14ac:dyDescent="0.35">
      <c r="A8348" s="9" t="s">
        <v>104</v>
      </c>
      <c r="B8348" s="9" t="s">
        <v>105</v>
      </c>
      <c r="C8348" s="12" t="s">
        <v>12457</v>
      </c>
      <c r="D8348" s="5" t="s">
        <v>9440</v>
      </c>
      <c r="E8348" s="9" t="s">
        <v>9440</v>
      </c>
      <c r="F8348" s="5" t="s">
        <v>49</v>
      </c>
      <c r="G8348" s="5" t="s">
        <v>4</v>
      </c>
      <c r="H8348" s="5" t="s">
        <v>9448</v>
      </c>
      <c r="I8348" s="4" t="s">
        <v>9449</v>
      </c>
      <c r="J8348" s="5" t="s">
        <v>4</v>
      </c>
      <c r="K8348" s="5" t="s">
        <v>4</v>
      </c>
      <c r="L8348" s="5" t="s">
        <v>4</v>
      </c>
      <c r="M8348" s="5" t="s">
        <v>5</v>
      </c>
      <c r="N8348" s="5" t="s">
        <v>9450</v>
      </c>
      <c r="O8348" s="18">
        <v>44720</v>
      </c>
      <c r="P8348" s="5" t="s">
        <v>7</v>
      </c>
      <c r="Q8348" s="19">
        <v>56898</v>
      </c>
      <c r="R8348" s="19">
        <v>56898</v>
      </c>
      <c r="S8348" s="19">
        <v>0</v>
      </c>
      <c r="T8348" s="19">
        <v>0</v>
      </c>
    </row>
    <row r="8349" spans="1:20" outlineLevel="3" x14ac:dyDescent="0.35">
      <c r="H8349" s="1" t="s">
        <v>12194</v>
      </c>
      <c r="O8349" s="18"/>
      <c r="Q8349" s="19">
        <f>SUBTOTAL(9,Q8347:Q8348)</f>
        <v>85037</v>
      </c>
      <c r="R8349" s="19">
        <f>SUBTOTAL(9,R8347:R8348)</f>
        <v>85037</v>
      </c>
      <c r="S8349" s="19">
        <f>SUBTOTAL(9,S8347:S8348)</f>
        <v>0</v>
      </c>
      <c r="T8349" s="19">
        <f>SUBTOTAL(9,T8347:T8348)</f>
        <v>0</v>
      </c>
    </row>
    <row r="8350" spans="1:20" ht="29" outlineLevel="4" x14ac:dyDescent="0.35">
      <c r="A8350" s="9" t="s">
        <v>104</v>
      </c>
      <c r="B8350" s="9" t="s">
        <v>105</v>
      </c>
      <c r="C8350" s="12" t="s">
        <v>12457</v>
      </c>
      <c r="D8350" s="5" t="s">
        <v>9440</v>
      </c>
      <c r="E8350" s="9" t="s">
        <v>9440</v>
      </c>
      <c r="F8350" s="5" t="s">
        <v>41</v>
      </c>
      <c r="G8350" s="5" t="s">
        <v>4</v>
      </c>
      <c r="H8350" s="5" t="s">
        <v>9452</v>
      </c>
      <c r="I8350" s="4" t="s">
        <v>9453</v>
      </c>
      <c r="J8350" s="5" t="s">
        <v>4</v>
      </c>
      <c r="K8350" s="5" t="s">
        <v>4</v>
      </c>
      <c r="L8350" s="5" t="s">
        <v>4</v>
      </c>
      <c r="M8350" s="5" t="s">
        <v>5</v>
      </c>
      <c r="N8350" s="5" t="s">
        <v>9451</v>
      </c>
      <c r="O8350" s="18">
        <v>44496</v>
      </c>
      <c r="P8350" s="5" t="s">
        <v>7</v>
      </c>
      <c r="Q8350" s="19">
        <v>3860</v>
      </c>
      <c r="R8350" s="19">
        <v>3860</v>
      </c>
      <c r="S8350" s="19">
        <v>0</v>
      </c>
      <c r="T8350" s="19">
        <v>0</v>
      </c>
    </row>
    <row r="8351" spans="1:20" ht="29" outlineLevel="4" x14ac:dyDescent="0.35">
      <c r="A8351" s="9" t="s">
        <v>104</v>
      </c>
      <c r="B8351" s="9" t="s">
        <v>105</v>
      </c>
      <c r="C8351" s="12" t="s">
        <v>12457</v>
      </c>
      <c r="D8351" s="5" t="s">
        <v>9440</v>
      </c>
      <c r="E8351" s="9" t="s">
        <v>9440</v>
      </c>
      <c r="F8351" s="5" t="s">
        <v>41</v>
      </c>
      <c r="G8351" s="5" t="s">
        <v>4</v>
      </c>
      <c r="H8351" s="5" t="s">
        <v>9452</v>
      </c>
      <c r="I8351" s="4" t="s">
        <v>9453</v>
      </c>
      <c r="J8351" s="5" t="s">
        <v>4</v>
      </c>
      <c r="K8351" s="5" t="s">
        <v>4</v>
      </c>
      <c r="L8351" s="5" t="s">
        <v>4</v>
      </c>
      <c r="M8351" s="5" t="s">
        <v>5</v>
      </c>
      <c r="N8351" s="5" t="s">
        <v>9454</v>
      </c>
      <c r="O8351" s="18">
        <v>44587</v>
      </c>
      <c r="P8351" s="5" t="s">
        <v>7</v>
      </c>
      <c r="Q8351" s="19">
        <v>4679</v>
      </c>
      <c r="R8351" s="19">
        <v>4679</v>
      </c>
      <c r="S8351" s="19">
        <v>0</v>
      </c>
      <c r="T8351" s="19">
        <v>0</v>
      </c>
    </row>
    <row r="8352" spans="1:20" ht="29" outlineLevel="4" x14ac:dyDescent="0.35">
      <c r="A8352" s="9" t="s">
        <v>104</v>
      </c>
      <c r="B8352" s="9" t="s">
        <v>105</v>
      </c>
      <c r="C8352" s="12" t="s">
        <v>12457</v>
      </c>
      <c r="D8352" s="5" t="s">
        <v>9440</v>
      </c>
      <c r="E8352" s="9" t="s">
        <v>9440</v>
      </c>
      <c r="F8352" s="5" t="s">
        <v>41</v>
      </c>
      <c r="G8352" s="5" t="s">
        <v>4</v>
      </c>
      <c r="H8352" s="5" t="s">
        <v>9452</v>
      </c>
      <c r="I8352" s="4" t="s">
        <v>9453</v>
      </c>
      <c r="J8352" s="5" t="s">
        <v>4</v>
      </c>
      <c r="K8352" s="5" t="s">
        <v>4</v>
      </c>
      <c r="L8352" s="5" t="s">
        <v>4</v>
      </c>
      <c r="M8352" s="5" t="s">
        <v>5</v>
      </c>
      <c r="N8352" s="5" t="s">
        <v>9455</v>
      </c>
      <c r="O8352" s="18">
        <v>44725</v>
      </c>
      <c r="P8352" s="5" t="s">
        <v>7</v>
      </c>
      <c r="Q8352" s="19">
        <v>2469</v>
      </c>
      <c r="R8352" s="19">
        <v>2469</v>
      </c>
      <c r="S8352" s="19">
        <v>0</v>
      </c>
      <c r="T8352" s="19">
        <v>0</v>
      </c>
    </row>
    <row r="8353" spans="1:20" outlineLevel="3" x14ac:dyDescent="0.35">
      <c r="H8353" s="1" t="s">
        <v>12195</v>
      </c>
      <c r="O8353" s="18"/>
      <c r="Q8353" s="19">
        <f>SUBTOTAL(9,Q8350:Q8352)</f>
        <v>11008</v>
      </c>
      <c r="R8353" s="19">
        <f>SUBTOTAL(9,R8350:R8352)</f>
        <v>11008</v>
      </c>
      <c r="S8353" s="19">
        <f>SUBTOTAL(9,S8350:S8352)</f>
        <v>0</v>
      </c>
      <c r="T8353" s="19">
        <f>SUBTOTAL(9,T8350:T8352)</f>
        <v>0</v>
      </c>
    </row>
    <row r="8354" spans="1:20" ht="29" outlineLevel="4" x14ac:dyDescent="0.35">
      <c r="A8354" s="9" t="s">
        <v>104</v>
      </c>
      <c r="B8354" s="9" t="s">
        <v>105</v>
      </c>
      <c r="C8354" s="12" t="s">
        <v>12457</v>
      </c>
      <c r="D8354" s="5" t="s">
        <v>9440</v>
      </c>
      <c r="E8354" s="9" t="s">
        <v>9440</v>
      </c>
      <c r="F8354" s="5" t="s">
        <v>4</v>
      </c>
      <c r="G8354" s="5" t="s">
        <v>45</v>
      </c>
      <c r="H8354" s="5" t="s">
        <v>9457</v>
      </c>
      <c r="I8354" s="4" t="s">
        <v>9458</v>
      </c>
      <c r="J8354" s="5" t="s">
        <v>4</v>
      </c>
      <c r="K8354" s="5" t="s">
        <v>4</v>
      </c>
      <c r="L8354" s="5" t="s">
        <v>4</v>
      </c>
      <c r="M8354" s="5" t="s">
        <v>5</v>
      </c>
      <c r="N8354" s="5" t="s">
        <v>9456</v>
      </c>
      <c r="O8354" s="18">
        <v>44496</v>
      </c>
      <c r="P8354" s="5" t="s">
        <v>7</v>
      </c>
      <c r="Q8354" s="19">
        <v>1716.6</v>
      </c>
      <c r="R8354" s="19">
        <v>0</v>
      </c>
      <c r="S8354" s="19">
        <v>1716.6</v>
      </c>
      <c r="T8354" s="19">
        <v>0</v>
      </c>
    </row>
    <row r="8355" spans="1:20" ht="29" outlineLevel="4" x14ac:dyDescent="0.35">
      <c r="A8355" s="9" t="s">
        <v>104</v>
      </c>
      <c r="B8355" s="9" t="s">
        <v>105</v>
      </c>
      <c r="C8355" s="12" t="s">
        <v>12457</v>
      </c>
      <c r="D8355" s="5" t="s">
        <v>9440</v>
      </c>
      <c r="E8355" s="9" t="s">
        <v>9440</v>
      </c>
      <c r="F8355" s="5" t="s">
        <v>4</v>
      </c>
      <c r="G8355" s="5" t="s">
        <v>45</v>
      </c>
      <c r="H8355" s="5" t="s">
        <v>9457</v>
      </c>
      <c r="I8355" s="4" t="s">
        <v>9458</v>
      </c>
      <c r="J8355" s="5" t="s">
        <v>4</v>
      </c>
      <c r="K8355" s="5" t="s">
        <v>4</v>
      </c>
      <c r="L8355" s="5" t="s">
        <v>4</v>
      </c>
      <c r="M8355" s="5" t="s">
        <v>5</v>
      </c>
      <c r="N8355" s="5" t="s">
        <v>9459</v>
      </c>
      <c r="O8355" s="18">
        <v>44587</v>
      </c>
      <c r="P8355" s="5" t="s">
        <v>7</v>
      </c>
      <c r="Q8355" s="19">
        <v>1993.59</v>
      </c>
      <c r="R8355" s="19">
        <v>0</v>
      </c>
      <c r="S8355" s="19">
        <v>1993.59</v>
      </c>
      <c r="T8355" s="19">
        <v>0</v>
      </c>
    </row>
    <row r="8356" spans="1:20" ht="29" outlineLevel="4" x14ac:dyDescent="0.35">
      <c r="A8356" s="9" t="s">
        <v>104</v>
      </c>
      <c r="B8356" s="9" t="s">
        <v>105</v>
      </c>
      <c r="C8356" s="12" t="s">
        <v>12457</v>
      </c>
      <c r="D8356" s="5" t="s">
        <v>9440</v>
      </c>
      <c r="E8356" s="9" t="s">
        <v>9440</v>
      </c>
      <c r="F8356" s="5" t="s">
        <v>4</v>
      </c>
      <c r="G8356" s="5" t="s">
        <v>45</v>
      </c>
      <c r="H8356" s="5" t="s">
        <v>9457</v>
      </c>
      <c r="I8356" s="4" t="s">
        <v>9458</v>
      </c>
      <c r="J8356" s="5" t="s">
        <v>4</v>
      </c>
      <c r="K8356" s="5" t="s">
        <v>4</v>
      </c>
      <c r="L8356" s="5" t="s">
        <v>4</v>
      </c>
      <c r="M8356" s="5" t="s">
        <v>5</v>
      </c>
      <c r="N8356" s="5" t="s">
        <v>9460</v>
      </c>
      <c r="O8356" s="18">
        <v>44720</v>
      </c>
      <c r="P8356" s="5" t="s">
        <v>7</v>
      </c>
      <c r="Q8356" s="19">
        <v>1576.9</v>
      </c>
      <c r="R8356" s="19">
        <v>0</v>
      </c>
      <c r="S8356" s="19">
        <v>1576.9</v>
      </c>
      <c r="T8356" s="19">
        <v>0</v>
      </c>
    </row>
    <row r="8357" spans="1:20" ht="29" outlineLevel="4" x14ac:dyDescent="0.35">
      <c r="A8357" s="9" t="s">
        <v>104</v>
      </c>
      <c r="B8357" s="9" t="s">
        <v>105</v>
      </c>
      <c r="C8357" s="12" t="s">
        <v>12457</v>
      </c>
      <c r="D8357" s="5" t="s">
        <v>9440</v>
      </c>
      <c r="E8357" s="9" t="s">
        <v>9440</v>
      </c>
      <c r="F8357" s="5" t="s">
        <v>49</v>
      </c>
      <c r="G8357" s="5" t="s">
        <v>4</v>
      </c>
      <c r="H8357" s="5" t="s">
        <v>9457</v>
      </c>
      <c r="I8357" s="4" t="s">
        <v>9458</v>
      </c>
      <c r="J8357" s="5" t="s">
        <v>4</v>
      </c>
      <c r="K8357" s="5" t="s">
        <v>4</v>
      </c>
      <c r="L8357" s="5" t="s">
        <v>4</v>
      </c>
      <c r="M8357" s="5" t="s">
        <v>5</v>
      </c>
      <c r="N8357" s="5" t="s">
        <v>9456</v>
      </c>
      <c r="O8357" s="18">
        <v>44496</v>
      </c>
      <c r="P8357" s="5" t="s">
        <v>7</v>
      </c>
      <c r="Q8357" s="19">
        <v>27467.4</v>
      </c>
      <c r="R8357" s="19">
        <v>27467.4</v>
      </c>
      <c r="S8357" s="19">
        <v>0</v>
      </c>
      <c r="T8357" s="19">
        <v>0</v>
      </c>
    </row>
    <row r="8358" spans="1:20" ht="29" outlineLevel="4" x14ac:dyDescent="0.35">
      <c r="A8358" s="9" t="s">
        <v>104</v>
      </c>
      <c r="B8358" s="9" t="s">
        <v>105</v>
      </c>
      <c r="C8358" s="12" t="s">
        <v>12457</v>
      </c>
      <c r="D8358" s="5" t="s">
        <v>9440</v>
      </c>
      <c r="E8358" s="9" t="s">
        <v>9440</v>
      </c>
      <c r="F8358" s="5" t="s">
        <v>49</v>
      </c>
      <c r="G8358" s="5" t="s">
        <v>4</v>
      </c>
      <c r="H8358" s="5" t="s">
        <v>9457</v>
      </c>
      <c r="I8358" s="4" t="s">
        <v>9458</v>
      </c>
      <c r="J8358" s="5" t="s">
        <v>4</v>
      </c>
      <c r="K8358" s="5" t="s">
        <v>4</v>
      </c>
      <c r="L8358" s="5" t="s">
        <v>4</v>
      </c>
      <c r="M8358" s="5" t="s">
        <v>5</v>
      </c>
      <c r="N8358" s="5" t="s">
        <v>9459</v>
      </c>
      <c r="O8358" s="18">
        <v>44587</v>
      </c>
      <c r="P8358" s="5" t="s">
        <v>7</v>
      </c>
      <c r="Q8358" s="19">
        <v>31899.41</v>
      </c>
      <c r="R8358" s="19">
        <v>31899.41</v>
      </c>
      <c r="S8358" s="19">
        <v>0</v>
      </c>
      <c r="T8358" s="19">
        <v>0</v>
      </c>
    </row>
    <row r="8359" spans="1:20" ht="29" outlineLevel="4" x14ac:dyDescent="0.35">
      <c r="A8359" s="9" t="s">
        <v>104</v>
      </c>
      <c r="B8359" s="9" t="s">
        <v>105</v>
      </c>
      <c r="C8359" s="12" t="s">
        <v>12457</v>
      </c>
      <c r="D8359" s="5" t="s">
        <v>9440</v>
      </c>
      <c r="E8359" s="9" t="s">
        <v>9440</v>
      </c>
      <c r="F8359" s="5" t="s">
        <v>49</v>
      </c>
      <c r="G8359" s="5" t="s">
        <v>4</v>
      </c>
      <c r="H8359" s="5" t="s">
        <v>9457</v>
      </c>
      <c r="I8359" s="4" t="s">
        <v>9458</v>
      </c>
      <c r="J8359" s="5" t="s">
        <v>4</v>
      </c>
      <c r="K8359" s="5" t="s">
        <v>4</v>
      </c>
      <c r="L8359" s="5" t="s">
        <v>4</v>
      </c>
      <c r="M8359" s="5" t="s">
        <v>5</v>
      </c>
      <c r="N8359" s="5" t="s">
        <v>9460</v>
      </c>
      <c r="O8359" s="18">
        <v>44720</v>
      </c>
      <c r="P8359" s="5" t="s">
        <v>7</v>
      </c>
      <c r="Q8359" s="19">
        <v>25232.1</v>
      </c>
      <c r="R8359" s="19">
        <v>25232.1</v>
      </c>
      <c r="S8359" s="19">
        <v>0</v>
      </c>
      <c r="T8359" s="19">
        <v>0</v>
      </c>
    </row>
    <row r="8360" spans="1:20" outlineLevel="3" x14ac:dyDescent="0.35">
      <c r="H8360" s="1" t="s">
        <v>12196</v>
      </c>
      <c r="O8360" s="18"/>
      <c r="Q8360" s="19">
        <f>SUBTOTAL(9,Q8354:Q8359)</f>
        <v>89886</v>
      </c>
      <c r="R8360" s="19">
        <f>SUBTOTAL(9,R8354:R8359)</f>
        <v>84598.91</v>
      </c>
      <c r="S8360" s="19">
        <f>SUBTOTAL(9,S8354:S8359)</f>
        <v>5287.09</v>
      </c>
      <c r="T8360" s="19">
        <f>SUBTOTAL(9,T8354:T8359)</f>
        <v>0</v>
      </c>
    </row>
    <row r="8361" spans="1:20" outlineLevel="4" x14ac:dyDescent="0.35">
      <c r="A8361" s="9" t="s">
        <v>104</v>
      </c>
      <c r="B8361" s="9" t="s">
        <v>105</v>
      </c>
      <c r="C8361" s="12" t="s">
        <v>12457</v>
      </c>
      <c r="D8361" s="5" t="s">
        <v>9461</v>
      </c>
      <c r="E8361" s="9" t="s">
        <v>9461</v>
      </c>
      <c r="F8361" s="5" t="s">
        <v>4</v>
      </c>
      <c r="G8361" s="5" t="s">
        <v>106</v>
      </c>
      <c r="H8361" s="5" t="s">
        <v>108</v>
      </c>
      <c r="I8361" s="20" t="s">
        <v>12479</v>
      </c>
      <c r="J8361" s="5" t="s">
        <v>4</v>
      </c>
      <c r="K8361" s="5" t="s">
        <v>4</v>
      </c>
      <c r="L8361" s="5" t="s">
        <v>4</v>
      </c>
      <c r="M8361" s="5" t="s">
        <v>5</v>
      </c>
      <c r="N8361" s="5" t="s">
        <v>9462</v>
      </c>
      <c r="O8361" s="18">
        <v>44524</v>
      </c>
      <c r="P8361" s="5" t="s">
        <v>7</v>
      </c>
      <c r="Q8361" s="19">
        <v>71282</v>
      </c>
      <c r="R8361" s="19">
        <v>0</v>
      </c>
      <c r="S8361" s="19">
        <v>71282</v>
      </c>
      <c r="T8361" s="19">
        <v>0</v>
      </c>
    </row>
    <row r="8362" spans="1:20" outlineLevel="3" x14ac:dyDescent="0.35">
      <c r="H8362" s="1" t="s">
        <v>10932</v>
      </c>
      <c r="O8362" s="18"/>
      <c r="Q8362" s="19">
        <f>SUBTOTAL(9,Q8361:Q8361)</f>
        <v>71282</v>
      </c>
      <c r="R8362" s="19">
        <f>SUBTOTAL(9,R8361:R8361)</f>
        <v>0</v>
      </c>
      <c r="S8362" s="19">
        <f>SUBTOTAL(9,S8361:S8361)</f>
        <v>71282</v>
      </c>
      <c r="T8362" s="19">
        <f>SUBTOTAL(9,T8361:T8361)</f>
        <v>0</v>
      </c>
    </row>
    <row r="8363" spans="1:20" outlineLevel="4" x14ac:dyDescent="0.35">
      <c r="A8363" s="9" t="s">
        <v>104</v>
      </c>
      <c r="B8363" s="9" t="s">
        <v>105</v>
      </c>
      <c r="C8363" s="12" t="s">
        <v>12457</v>
      </c>
      <c r="D8363" s="5" t="s">
        <v>9461</v>
      </c>
      <c r="E8363" s="9" t="s">
        <v>9461</v>
      </c>
      <c r="F8363" s="5" t="s">
        <v>4</v>
      </c>
      <c r="G8363" s="5" t="s">
        <v>106</v>
      </c>
      <c r="H8363" s="5" t="s">
        <v>109</v>
      </c>
      <c r="I8363" s="20" t="s">
        <v>12480</v>
      </c>
      <c r="J8363" s="5" t="s">
        <v>4</v>
      </c>
      <c r="K8363" s="5" t="s">
        <v>4</v>
      </c>
      <c r="L8363" s="5" t="s">
        <v>4</v>
      </c>
      <c r="M8363" s="5" t="s">
        <v>5</v>
      </c>
      <c r="N8363" s="5" t="s">
        <v>9462</v>
      </c>
      <c r="O8363" s="18">
        <v>44524</v>
      </c>
      <c r="P8363" s="5" t="s">
        <v>7</v>
      </c>
      <c r="Q8363" s="19">
        <v>66588</v>
      </c>
      <c r="R8363" s="19">
        <v>0</v>
      </c>
      <c r="S8363" s="19">
        <v>66588</v>
      </c>
      <c r="T8363" s="19">
        <v>0</v>
      </c>
    </row>
    <row r="8364" spans="1:20" outlineLevel="3" x14ac:dyDescent="0.35">
      <c r="H8364" s="1" t="s">
        <v>10933</v>
      </c>
      <c r="O8364" s="18"/>
      <c r="Q8364" s="19">
        <f>SUBTOTAL(9,Q8363:Q8363)</f>
        <v>66588</v>
      </c>
      <c r="R8364" s="19">
        <f>SUBTOTAL(9,R8363:R8363)</f>
        <v>0</v>
      </c>
      <c r="S8364" s="19">
        <f>SUBTOTAL(9,S8363:S8363)</f>
        <v>66588</v>
      </c>
      <c r="T8364" s="19">
        <f>SUBTOTAL(9,T8363:T8363)</f>
        <v>0</v>
      </c>
    </row>
    <row r="8365" spans="1:20" outlineLevel="4" x14ac:dyDescent="0.35">
      <c r="A8365" s="9" t="s">
        <v>104</v>
      </c>
      <c r="B8365" s="9" t="s">
        <v>105</v>
      </c>
      <c r="C8365" s="12" t="s">
        <v>12457</v>
      </c>
      <c r="D8365" s="5" t="s">
        <v>9461</v>
      </c>
      <c r="E8365" s="9" t="s">
        <v>9461</v>
      </c>
      <c r="F8365" s="5" t="s">
        <v>4</v>
      </c>
      <c r="G8365" s="5" t="s">
        <v>106</v>
      </c>
      <c r="H8365" s="5" t="s">
        <v>110</v>
      </c>
      <c r="I8365" s="20" t="s">
        <v>12481</v>
      </c>
      <c r="J8365" s="5" t="s">
        <v>4</v>
      </c>
      <c r="K8365" s="5" t="s">
        <v>4</v>
      </c>
      <c r="L8365" s="5" t="s">
        <v>4</v>
      </c>
      <c r="M8365" s="5" t="s">
        <v>5</v>
      </c>
      <c r="N8365" s="5" t="s">
        <v>9462</v>
      </c>
      <c r="O8365" s="18">
        <v>44524</v>
      </c>
      <c r="P8365" s="5" t="s">
        <v>7</v>
      </c>
      <c r="Q8365" s="19">
        <v>9849</v>
      </c>
      <c r="R8365" s="19">
        <v>0</v>
      </c>
      <c r="S8365" s="19">
        <v>9849</v>
      </c>
      <c r="T8365" s="19">
        <v>0</v>
      </c>
    </row>
    <row r="8366" spans="1:20" outlineLevel="3" x14ac:dyDescent="0.35">
      <c r="H8366" s="1" t="s">
        <v>10934</v>
      </c>
      <c r="O8366" s="18"/>
      <c r="Q8366" s="19">
        <f>SUBTOTAL(9,Q8365:Q8365)</f>
        <v>9849</v>
      </c>
      <c r="R8366" s="19">
        <f>SUBTOTAL(9,R8365:R8365)</f>
        <v>0</v>
      </c>
      <c r="S8366" s="19">
        <f>SUBTOTAL(9,S8365:S8365)</f>
        <v>9849</v>
      </c>
      <c r="T8366" s="19">
        <f>SUBTOTAL(9,T8365:T8365)</f>
        <v>0</v>
      </c>
    </row>
    <row r="8367" spans="1:20" outlineLevel="2" x14ac:dyDescent="0.35">
      <c r="C8367" s="11" t="s">
        <v>12458</v>
      </c>
      <c r="O8367" s="18"/>
      <c r="Q8367" s="19">
        <f>SUBTOTAL(9,Q8342:Q8365)</f>
        <v>343827</v>
      </c>
      <c r="R8367" s="19">
        <f>SUBTOTAL(9,R8342:R8365)</f>
        <v>190269.08000000002</v>
      </c>
      <c r="S8367" s="19">
        <f>SUBTOTAL(9,S8342:S8365)</f>
        <v>153557.91999999998</v>
      </c>
      <c r="T8367" s="19">
        <f>SUBTOTAL(9,T8342:T8365)</f>
        <v>0</v>
      </c>
    </row>
    <row r="8368" spans="1:20" ht="58" outlineLevel="4" x14ac:dyDescent="0.35">
      <c r="A8368" s="9" t="s">
        <v>74</v>
      </c>
      <c r="B8368" s="9" t="s">
        <v>75</v>
      </c>
      <c r="C8368" s="12" t="s">
        <v>9463</v>
      </c>
      <c r="D8368" s="5" t="s">
        <v>9464</v>
      </c>
      <c r="E8368" s="9" t="s">
        <v>9464</v>
      </c>
      <c r="F8368" s="5" t="s">
        <v>4</v>
      </c>
      <c r="G8368" s="5" t="s">
        <v>729</v>
      </c>
      <c r="H8368" s="5" t="s">
        <v>9466</v>
      </c>
      <c r="I8368" s="4" t="s">
        <v>12734</v>
      </c>
      <c r="J8368" s="5" t="s">
        <v>4</v>
      </c>
      <c r="K8368" s="5" t="s">
        <v>4</v>
      </c>
      <c r="L8368" s="5" t="s">
        <v>4</v>
      </c>
      <c r="M8368" s="5" t="s">
        <v>5</v>
      </c>
      <c r="N8368" s="5" t="s">
        <v>9465</v>
      </c>
      <c r="O8368" s="18">
        <v>44509</v>
      </c>
      <c r="P8368" s="5" t="s">
        <v>7</v>
      </c>
      <c r="Q8368" s="19">
        <v>47009.31</v>
      </c>
      <c r="R8368" s="19">
        <v>0</v>
      </c>
      <c r="S8368" s="19">
        <v>47009.31</v>
      </c>
      <c r="T8368" s="19">
        <v>0</v>
      </c>
    </row>
    <row r="8369" spans="1:20" ht="58" outlineLevel="4" x14ac:dyDescent="0.35">
      <c r="A8369" s="9" t="s">
        <v>74</v>
      </c>
      <c r="B8369" s="9" t="s">
        <v>75</v>
      </c>
      <c r="C8369" s="12" t="s">
        <v>9463</v>
      </c>
      <c r="D8369" s="5" t="s">
        <v>9464</v>
      </c>
      <c r="E8369" s="9" t="s">
        <v>9464</v>
      </c>
      <c r="F8369" s="5" t="s">
        <v>4</v>
      </c>
      <c r="G8369" s="5" t="s">
        <v>729</v>
      </c>
      <c r="H8369" s="5" t="s">
        <v>9466</v>
      </c>
      <c r="I8369" s="4" t="s">
        <v>12734</v>
      </c>
      <c r="J8369" s="5" t="s">
        <v>4</v>
      </c>
      <c r="K8369" s="5" t="s">
        <v>4</v>
      </c>
      <c r="L8369" s="5" t="s">
        <v>4</v>
      </c>
      <c r="M8369" s="5" t="s">
        <v>5</v>
      </c>
      <c r="N8369" s="5" t="s">
        <v>9467</v>
      </c>
      <c r="O8369" s="18">
        <v>44690</v>
      </c>
      <c r="P8369" s="5" t="s">
        <v>7</v>
      </c>
      <c r="Q8369" s="19">
        <v>1088.6600000000001</v>
      </c>
      <c r="R8369" s="19">
        <v>0</v>
      </c>
      <c r="S8369" s="19">
        <v>1088.6600000000001</v>
      </c>
      <c r="T8369" s="19">
        <v>0</v>
      </c>
    </row>
    <row r="8370" spans="1:20" ht="58" outlineLevel="4" x14ac:dyDescent="0.35">
      <c r="A8370" s="9" t="s">
        <v>74</v>
      </c>
      <c r="B8370" s="9" t="s">
        <v>75</v>
      </c>
      <c r="C8370" s="12" t="s">
        <v>9463</v>
      </c>
      <c r="D8370" s="5" t="s">
        <v>9464</v>
      </c>
      <c r="E8370" s="9" t="s">
        <v>9464</v>
      </c>
      <c r="F8370" s="5" t="s">
        <v>4</v>
      </c>
      <c r="G8370" s="5" t="s">
        <v>729</v>
      </c>
      <c r="H8370" s="5" t="s">
        <v>9466</v>
      </c>
      <c r="I8370" s="4" t="s">
        <v>12734</v>
      </c>
      <c r="J8370" s="5" t="s">
        <v>4</v>
      </c>
      <c r="K8370" s="5" t="s">
        <v>4</v>
      </c>
      <c r="L8370" s="5" t="s">
        <v>4</v>
      </c>
      <c r="M8370" s="5" t="s">
        <v>5</v>
      </c>
      <c r="N8370" s="5" t="s">
        <v>9468</v>
      </c>
      <c r="O8370" s="18">
        <v>44726</v>
      </c>
      <c r="P8370" s="5" t="s">
        <v>7</v>
      </c>
      <c r="Q8370" s="19">
        <v>435.46</v>
      </c>
      <c r="R8370" s="19">
        <v>0</v>
      </c>
      <c r="S8370" s="19">
        <v>435.46</v>
      </c>
      <c r="T8370" s="19">
        <v>0</v>
      </c>
    </row>
    <row r="8371" spans="1:20" ht="58" outlineLevel="4" x14ac:dyDescent="0.35">
      <c r="A8371" s="9" t="s">
        <v>74</v>
      </c>
      <c r="B8371" s="9" t="s">
        <v>75</v>
      </c>
      <c r="C8371" s="12" t="s">
        <v>9463</v>
      </c>
      <c r="D8371" s="5" t="s">
        <v>9464</v>
      </c>
      <c r="E8371" s="9" t="s">
        <v>9464</v>
      </c>
      <c r="F8371" s="5" t="s">
        <v>77</v>
      </c>
      <c r="G8371" s="5" t="s">
        <v>4</v>
      </c>
      <c r="H8371" s="5" t="s">
        <v>9466</v>
      </c>
      <c r="I8371" s="4" t="s">
        <v>12734</v>
      </c>
      <c r="J8371" s="5" t="s">
        <v>4</v>
      </c>
      <c r="K8371" s="5" t="s">
        <v>4</v>
      </c>
      <c r="L8371" s="5" t="s">
        <v>4</v>
      </c>
      <c r="M8371" s="5" t="s">
        <v>5</v>
      </c>
      <c r="N8371" s="5" t="s">
        <v>9465</v>
      </c>
      <c r="O8371" s="18">
        <v>44509</v>
      </c>
      <c r="P8371" s="5" t="s">
        <v>7</v>
      </c>
      <c r="Q8371" s="19">
        <v>33954.69</v>
      </c>
      <c r="R8371" s="19">
        <v>33954.69</v>
      </c>
      <c r="S8371" s="19">
        <v>0</v>
      </c>
      <c r="T8371" s="19">
        <v>0</v>
      </c>
    </row>
    <row r="8372" spans="1:20" ht="58" outlineLevel="4" x14ac:dyDescent="0.35">
      <c r="A8372" s="9" t="s">
        <v>74</v>
      </c>
      <c r="B8372" s="9" t="s">
        <v>75</v>
      </c>
      <c r="C8372" s="12" t="s">
        <v>9463</v>
      </c>
      <c r="D8372" s="5" t="s">
        <v>9464</v>
      </c>
      <c r="E8372" s="9" t="s">
        <v>9464</v>
      </c>
      <c r="F8372" s="5" t="s">
        <v>77</v>
      </c>
      <c r="G8372" s="5" t="s">
        <v>4</v>
      </c>
      <c r="H8372" s="5" t="s">
        <v>9466</v>
      </c>
      <c r="I8372" s="4" t="s">
        <v>12734</v>
      </c>
      <c r="J8372" s="5" t="s">
        <v>4</v>
      </c>
      <c r="K8372" s="5" t="s">
        <v>4</v>
      </c>
      <c r="L8372" s="5" t="s">
        <v>4</v>
      </c>
      <c r="M8372" s="5" t="s">
        <v>5</v>
      </c>
      <c r="N8372" s="5" t="s">
        <v>9467</v>
      </c>
      <c r="O8372" s="18">
        <v>44690</v>
      </c>
      <c r="P8372" s="5" t="s">
        <v>7</v>
      </c>
      <c r="Q8372" s="19">
        <v>786.34</v>
      </c>
      <c r="R8372" s="19">
        <v>786.34</v>
      </c>
      <c r="S8372" s="19">
        <v>0</v>
      </c>
      <c r="T8372" s="19">
        <v>0</v>
      </c>
    </row>
    <row r="8373" spans="1:20" ht="58" outlineLevel="4" x14ac:dyDescent="0.35">
      <c r="A8373" s="9" t="s">
        <v>74</v>
      </c>
      <c r="B8373" s="9" t="s">
        <v>75</v>
      </c>
      <c r="C8373" s="12" t="s">
        <v>9463</v>
      </c>
      <c r="D8373" s="5" t="s">
        <v>9464</v>
      </c>
      <c r="E8373" s="9" t="s">
        <v>9464</v>
      </c>
      <c r="F8373" s="5" t="s">
        <v>77</v>
      </c>
      <c r="G8373" s="5" t="s">
        <v>4</v>
      </c>
      <c r="H8373" s="5" t="s">
        <v>9466</v>
      </c>
      <c r="I8373" s="4" t="s">
        <v>12734</v>
      </c>
      <c r="J8373" s="5" t="s">
        <v>4</v>
      </c>
      <c r="K8373" s="5" t="s">
        <v>4</v>
      </c>
      <c r="L8373" s="5" t="s">
        <v>4</v>
      </c>
      <c r="M8373" s="5" t="s">
        <v>5</v>
      </c>
      <c r="N8373" s="5" t="s">
        <v>9468</v>
      </c>
      <c r="O8373" s="18">
        <v>44726</v>
      </c>
      <c r="P8373" s="5" t="s">
        <v>7</v>
      </c>
      <c r="Q8373" s="19">
        <v>314.54000000000002</v>
      </c>
      <c r="R8373" s="19">
        <v>314.54000000000002</v>
      </c>
      <c r="S8373" s="19">
        <v>0</v>
      </c>
      <c r="T8373" s="19">
        <v>0</v>
      </c>
    </row>
    <row r="8374" spans="1:20" outlineLevel="3" x14ac:dyDescent="0.35">
      <c r="H8374" s="1" t="s">
        <v>12197</v>
      </c>
      <c r="O8374" s="18"/>
      <c r="Q8374" s="19">
        <f>SUBTOTAL(9,Q8368:Q8373)</f>
        <v>83588.999999999985</v>
      </c>
      <c r="R8374" s="19">
        <f>SUBTOTAL(9,R8368:R8373)</f>
        <v>35055.57</v>
      </c>
      <c r="S8374" s="19">
        <f>SUBTOTAL(9,S8368:S8373)</f>
        <v>48533.43</v>
      </c>
      <c r="T8374" s="19">
        <f>SUBTOTAL(9,T8368:T8373)</f>
        <v>0</v>
      </c>
    </row>
    <row r="8375" spans="1:20" ht="43.5" outlineLevel="4" x14ac:dyDescent="0.35">
      <c r="A8375" s="9" t="s">
        <v>74</v>
      </c>
      <c r="B8375" s="9" t="s">
        <v>75</v>
      </c>
      <c r="C8375" s="12" t="s">
        <v>9463</v>
      </c>
      <c r="D8375" s="5" t="s">
        <v>9464</v>
      </c>
      <c r="E8375" s="9" t="s">
        <v>9464</v>
      </c>
      <c r="F8375" s="5" t="s">
        <v>4</v>
      </c>
      <c r="G8375" s="5" t="s">
        <v>729</v>
      </c>
      <c r="H8375" s="5" t="s">
        <v>9470</v>
      </c>
      <c r="I8375" s="4" t="s">
        <v>9471</v>
      </c>
      <c r="J8375" s="5" t="s">
        <v>4</v>
      </c>
      <c r="K8375" s="5" t="s">
        <v>4</v>
      </c>
      <c r="L8375" s="5" t="s">
        <v>4</v>
      </c>
      <c r="M8375" s="5" t="s">
        <v>5</v>
      </c>
      <c r="N8375" s="5" t="s">
        <v>9469</v>
      </c>
      <c r="O8375" s="18">
        <v>44575</v>
      </c>
      <c r="P8375" s="5" t="s">
        <v>7</v>
      </c>
      <c r="Q8375" s="19">
        <v>9489</v>
      </c>
      <c r="R8375" s="19">
        <v>0</v>
      </c>
      <c r="S8375" s="19">
        <v>9489</v>
      </c>
      <c r="T8375" s="19">
        <v>0</v>
      </c>
    </row>
    <row r="8376" spans="1:20" ht="43.5" outlineLevel="4" x14ac:dyDescent="0.35">
      <c r="A8376" s="9" t="s">
        <v>74</v>
      </c>
      <c r="B8376" s="9" t="s">
        <v>75</v>
      </c>
      <c r="C8376" s="12" t="s">
        <v>9463</v>
      </c>
      <c r="D8376" s="5" t="s">
        <v>9464</v>
      </c>
      <c r="E8376" s="9" t="s">
        <v>9464</v>
      </c>
      <c r="F8376" s="5" t="s">
        <v>4</v>
      </c>
      <c r="G8376" s="5" t="s">
        <v>729</v>
      </c>
      <c r="H8376" s="5" t="s">
        <v>9470</v>
      </c>
      <c r="I8376" s="4" t="s">
        <v>9471</v>
      </c>
      <c r="J8376" s="5" t="s">
        <v>4</v>
      </c>
      <c r="K8376" s="5" t="s">
        <v>4</v>
      </c>
      <c r="L8376" s="5" t="s">
        <v>4</v>
      </c>
      <c r="M8376" s="5" t="s">
        <v>5</v>
      </c>
      <c r="N8376" s="5" t="s">
        <v>9472</v>
      </c>
      <c r="O8376" s="18">
        <v>44615</v>
      </c>
      <c r="P8376" s="5" t="s">
        <v>7</v>
      </c>
      <c r="Q8376" s="19">
        <v>319</v>
      </c>
      <c r="R8376" s="19">
        <v>0</v>
      </c>
      <c r="S8376" s="19">
        <v>319</v>
      </c>
      <c r="T8376" s="19">
        <v>0</v>
      </c>
    </row>
    <row r="8377" spans="1:20" outlineLevel="3" x14ac:dyDescent="0.35">
      <c r="H8377" s="1" t="s">
        <v>12198</v>
      </c>
      <c r="O8377" s="18"/>
      <c r="Q8377" s="19">
        <f>SUBTOTAL(9,Q8375:Q8376)</f>
        <v>9808</v>
      </c>
      <c r="R8377" s="19">
        <f>SUBTOTAL(9,R8375:R8376)</f>
        <v>0</v>
      </c>
      <c r="S8377" s="19">
        <f>SUBTOTAL(9,S8375:S8376)</f>
        <v>9808</v>
      </c>
      <c r="T8377" s="19">
        <f>SUBTOTAL(9,T8375:T8376)</f>
        <v>0</v>
      </c>
    </row>
    <row r="8378" spans="1:20" outlineLevel="4" x14ac:dyDescent="0.35">
      <c r="A8378" s="9" t="s">
        <v>74</v>
      </c>
      <c r="B8378" s="9" t="s">
        <v>75</v>
      </c>
      <c r="C8378" s="12" t="s">
        <v>9463</v>
      </c>
      <c r="D8378" s="5" t="s">
        <v>9464</v>
      </c>
      <c r="E8378" s="9" t="s">
        <v>9464</v>
      </c>
      <c r="F8378" s="5" t="s">
        <v>4</v>
      </c>
      <c r="G8378" s="5" t="s">
        <v>729</v>
      </c>
      <c r="H8378" s="5" t="s">
        <v>9474</v>
      </c>
      <c r="I8378" s="4" t="s">
        <v>9475</v>
      </c>
      <c r="J8378" s="5" t="s">
        <v>4</v>
      </c>
      <c r="K8378" s="5" t="s">
        <v>4</v>
      </c>
      <c r="L8378" s="5" t="s">
        <v>4</v>
      </c>
      <c r="M8378" s="5" t="s">
        <v>5</v>
      </c>
      <c r="N8378" s="5" t="s">
        <v>9473</v>
      </c>
      <c r="O8378" s="18">
        <v>44539</v>
      </c>
      <c r="P8378" s="5" t="s">
        <v>7</v>
      </c>
      <c r="Q8378" s="19">
        <v>139.38999999999999</v>
      </c>
      <c r="R8378" s="19">
        <v>0</v>
      </c>
      <c r="S8378" s="19">
        <v>139.38999999999999</v>
      </c>
      <c r="T8378" s="19">
        <v>0</v>
      </c>
    </row>
    <row r="8379" spans="1:20" outlineLevel="4" x14ac:dyDescent="0.35">
      <c r="A8379" s="9" t="s">
        <v>74</v>
      </c>
      <c r="B8379" s="9" t="s">
        <v>75</v>
      </c>
      <c r="C8379" s="12" t="s">
        <v>9463</v>
      </c>
      <c r="D8379" s="5" t="s">
        <v>9464</v>
      </c>
      <c r="E8379" s="9" t="s">
        <v>9464</v>
      </c>
      <c r="F8379" s="5" t="s">
        <v>4</v>
      </c>
      <c r="G8379" s="5" t="s">
        <v>729</v>
      </c>
      <c r="H8379" s="5" t="s">
        <v>9474</v>
      </c>
      <c r="I8379" s="4" t="s">
        <v>9475</v>
      </c>
      <c r="J8379" s="5" t="s">
        <v>4</v>
      </c>
      <c r="K8379" s="5" t="s">
        <v>4</v>
      </c>
      <c r="L8379" s="5" t="s">
        <v>4</v>
      </c>
      <c r="M8379" s="5" t="s">
        <v>5</v>
      </c>
      <c r="N8379" s="5" t="s">
        <v>9476</v>
      </c>
      <c r="O8379" s="18">
        <v>44559</v>
      </c>
      <c r="P8379" s="5" t="s">
        <v>7</v>
      </c>
      <c r="Q8379" s="19">
        <v>61.85</v>
      </c>
      <c r="R8379" s="19">
        <v>0</v>
      </c>
      <c r="S8379" s="19">
        <v>61.85</v>
      </c>
      <c r="T8379" s="19">
        <v>0</v>
      </c>
    </row>
    <row r="8380" spans="1:20" outlineLevel="4" x14ac:dyDescent="0.35">
      <c r="A8380" s="9" t="s">
        <v>74</v>
      </c>
      <c r="B8380" s="9" t="s">
        <v>75</v>
      </c>
      <c r="C8380" s="12" t="s">
        <v>9463</v>
      </c>
      <c r="D8380" s="5" t="s">
        <v>9464</v>
      </c>
      <c r="E8380" s="9" t="s">
        <v>9464</v>
      </c>
      <c r="F8380" s="5" t="s">
        <v>4</v>
      </c>
      <c r="G8380" s="5" t="s">
        <v>729</v>
      </c>
      <c r="H8380" s="5" t="s">
        <v>9474</v>
      </c>
      <c r="I8380" s="4" t="s">
        <v>9475</v>
      </c>
      <c r="J8380" s="5" t="s">
        <v>4</v>
      </c>
      <c r="K8380" s="5" t="s">
        <v>4</v>
      </c>
      <c r="L8380" s="5" t="s">
        <v>4</v>
      </c>
      <c r="M8380" s="5" t="s">
        <v>5</v>
      </c>
      <c r="N8380" s="5" t="s">
        <v>9477</v>
      </c>
      <c r="O8380" s="18">
        <v>44649</v>
      </c>
      <c r="P8380" s="5" t="s">
        <v>7</v>
      </c>
      <c r="Q8380" s="19">
        <v>105.71</v>
      </c>
      <c r="R8380" s="19">
        <v>0</v>
      </c>
      <c r="S8380" s="19">
        <v>105.71</v>
      </c>
      <c r="T8380" s="19">
        <v>0</v>
      </c>
    </row>
    <row r="8381" spans="1:20" outlineLevel="4" x14ac:dyDescent="0.35">
      <c r="A8381" s="9" t="s">
        <v>74</v>
      </c>
      <c r="B8381" s="9" t="s">
        <v>75</v>
      </c>
      <c r="C8381" s="12" t="s">
        <v>9463</v>
      </c>
      <c r="D8381" s="5" t="s">
        <v>9464</v>
      </c>
      <c r="E8381" s="9" t="s">
        <v>9464</v>
      </c>
      <c r="F8381" s="5" t="s">
        <v>4</v>
      </c>
      <c r="G8381" s="5" t="s">
        <v>729</v>
      </c>
      <c r="H8381" s="5" t="s">
        <v>9474</v>
      </c>
      <c r="I8381" s="4" t="s">
        <v>9475</v>
      </c>
      <c r="J8381" s="5" t="s">
        <v>4</v>
      </c>
      <c r="K8381" s="5" t="s">
        <v>4</v>
      </c>
      <c r="L8381" s="5" t="s">
        <v>4</v>
      </c>
      <c r="M8381" s="5" t="s">
        <v>5</v>
      </c>
      <c r="N8381" s="5" t="s">
        <v>9478</v>
      </c>
      <c r="O8381" s="18">
        <v>44742</v>
      </c>
      <c r="P8381" s="5" t="s">
        <v>7</v>
      </c>
      <c r="Q8381" s="19">
        <v>335.05</v>
      </c>
      <c r="R8381" s="19">
        <v>0</v>
      </c>
      <c r="S8381" s="19">
        <v>335.05</v>
      </c>
      <c r="T8381" s="19">
        <v>0</v>
      </c>
    </row>
    <row r="8382" spans="1:20" outlineLevel="4" x14ac:dyDescent="0.35">
      <c r="A8382" s="9" t="s">
        <v>74</v>
      </c>
      <c r="B8382" s="9" t="s">
        <v>75</v>
      </c>
      <c r="C8382" s="12" t="s">
        <v>9463</v>
      </c>
      <c r="D8382" s="5" t="s">
        <v>9464</v>
      </c>
      <c r="E8382" s="9" t="s">
        <v>9464</v>
      </c>
      <c r="F8382" s="5" t="s">
        <v>77</v>
      </c>
      <c r="G8382" s="5" t="s">
        <v>4</v>
      </c>
      <c r="H8382" s="5" t="s">
        <v>9474</v>
      </c>
      <c r="I8382" s="4" t="s">
        <v>9475</v>
      </c>
      <c r="J8382" s="5" t="s">
        <v>4</v>
      </c>
      <c r="K8382" s="5" t="s">
        <v>4</v>
      </c>
      <c r="L8382" s="5" t="s">
        <v>4</v>
      </c>
      <c r="M8382" s="5" t="s">
        <v>5</v>
      </c>
      <c r="N8382" s="5" t="s">
        <v>9473</v>
      </c>
      <c r="O8382" s="18">
        <v>44539</v>
      </c>
      <c r="P8382" s="5" t="s">
        <v>7</v>
      </c>
      <c r="Q8382" s="19">
        <v>1255.6099999999999</v>
      </c>
      <c r="R8382" s="19">
        <v>1255.6099999999999</v>
      </c>
      <c r="S8382" s="19">
        <v>0</v>
      </c>
      <c r="T8382" s="19">
        <v>0</v>
      </c>
    </row>
    <row r="8383" spans="1:20" outlineLevel="4" x14ac:dyDescent="0.35">
      <c r="A8383" s="9" t="s">
        <v>74</v>
      </c>
      <c r="B8383" s="9" t="s">
        <v>75</v>
      </c>
      <c r="C8383" s="12" t="s">
        <v>9463</v>
      </c>
      <c r="D8383" s="5" t="s">
        <v>9464</v>
      </c>
      <c r="E8383" s="9" t="s">
        <v>9464</v>
      </c>
      <c r="F8383" s="5" t="s">
        <v>77</v>
      </c>
      <c r="G8383" s="5" t="s">
        <v>4</v>
      </c>
      <c r="H8383" s="5" t="s">
        <v>9474</v>
      </c>
      <c r="I8383" s="4" t="s">
        <v>9475</v>
      </c>
      <c r="J8383" s="5" t="s">
        <v>4</v>
      </c>
      <c r="K8383" s="5" t="s">
        <v>4</v>
      </c>
      <c r="L8383" s="5" t="s">
        <v>4</v>
      </c>
      <c r="M8383" s="5" t="s">
        <v>5</v>
      </c>
      <c r="N8383" s="5" t="s">
        <v>9476</v>
      </c>
      <c r="O8383" s="18">
        <v>44559</v>
      </c>
      <c r="P8383" s="5" t="s">
        <v>7</v>
      </c>
      <c r="Q8383" s="19">
        <v>557.15</v>
      </c>
      <c r="R8383" s="19">
        <v>557.15</v>
      </c>
      <c r="S8383" s="19">
        <v>0</v>
      </c>
      <c r="T8383" s="19">
        <v>0</v>
      </c>
    </row>
    <row r="8384" spans="1:20" outlineLevel="4" x14ac:dyDescent="0.35">
      <c r="A8384" s="9" t="s">
        <v>74</v>
      </c>
      <c r="B8384" s="9" t="s">
        <v>75</v>
      </c>
      <c r="C8384" s="12" t="s">
        <v>9463</v>
      </c>
      <c r="D8384" s="5" t="s">
        <v>9464</v>
      </c>
      <c r="E8384" s="9" t="s">
        <v>9464</v>
      </c>
      <c r="F8384" s="5" t="s">
        <v>77</v>
      </c>
      <c r="G8384" s="5" t="s">
        <v>4</v>
      </c>
      <c r="H8384" s="5" t="s">
        <v>9474</v>
      </c>
      <c r="I8384" s="4" t="s">
        <v>9475</v>
      </c>
      <c r="J8384" s="5" t="s">
        <v>4</v>
      </c>
      <c r="K8384" s="5" t="s">
        <v>4</v>
      </c>
      <c r="L8384" s="5" t="s">
        <v>4</v>
      </c>
      <c r="M8384" s="5" t="s">
        <v>5</v>
      </c>
      <c r="N8384" s="5" t="s">
        <v>9477</v>
      </c>
      <c r="O8384" s="18">
        <v>44649</v>
      </c>
      <c r="P8384" s="5" t="s">
        <v>7</v>
      </c>
      <c r="Q8384" s="19">
        <v>952.29</v>
      </c>
      <c r="R8384" s="19">
        <v>952.29</v>
      </c>
      <c r="S8384" s="19">
        <v>0</v>
      </c>
      <c r="T8384" s="19">
        <v>0</v>
      </c>
    </row>
    <row r="8385" spans="1:20" outlineLevel="4" x14ac:dyDescent="0.35">
      <c r="A8385" s="9" t="s">
        <v>74</v>
      </c>
      <c r="B8385" s="9" t="s">
        <v>75</v>
      </c>
      <c r="C8385" s="12" t="s">
        <v>9463</v>
      </c>
      <c r="D8385" s="5" t="s">
        <v>9464</v>
      </c>
      <c r="E8385" s="9" t="s">
        <v>9464</v>
      </c>
      <c r="F8385" s="5" t="s">
        <v>77</v>
      </c>
      <c r="G8385" s="5" t="s">
        <v>4</v>
      </c>
      <c r="H8385" s="5" t="s">
        <v>9474</v>
      </c>
      <c r="I8385" s="4" t="s">
        <v>9475</v>
      </c>
      <c r="J8385" s="5" t="s">
        <v>4</v>
      </c>
      <c r="K8385" s="5" t="s">
        <v>4</v>
      </c>
      <c r="L8385" s="5" t="s">
        <v>4</v>
      </c>
      <c r="M8385" s="5" t="s">
        <v>5</v>
      </c>
      <c r="N8385" s="5" t="s">
        <v>9478</v>
      </c>
      <c r="O8385" s="18">
        <v>44742</v>
      </c>
      <c r="P8385" s="5" t="s">
        <v>7</v>
      </c>
      <c r="Q8385" s="19">
        <v>3018.95</v>
      </c>
      <c r="R8385" s="19">
        <v>3018.95</v>
      </c>
      <c r="S8385" s="19">
        <v>0</v>
      </c>
      <c r="T8385" s="19">
        <v>0</v>
      </c>
    </row>
    <row r="8386" spans="1:20" outlineLevel="3" x14ac:dyDescent="0.35">
      <c r="H8386" s="1" t="s">
        <v>12199</v>
      </c>
      <c r="O8386" s="18"/>
      <c r="Q8386" s="19">
        <f>SUBTOTAL(9,Q8378:Q8385)</f>
        <v>6426</v>
      </c>
      <c r="R8386" s="19">
        <f>SUBTOTAL(9,R8378:R8385)</f>
        <v>5784</v>
      </c>
      <c r="S8386" s="19">
        <f>SUBTOTAL(9,S8378:S8385)</f>
        <v>642</v>
      </c>
      <c r="T8386" s="19">
        <f>SUBTOTAL(9,T8378:T8385)</f>
        <v>0</v>
      </c>
    </row>
    <row r="8387" spans="1:20" outlineLevel="4" x14ac:dyDescent="0.35">
      <c r="A8387" s="9" t="s">
        <v>74</v>
      </c>
      <c r="B8387" s="9" t="s">
        <v>75</v>
      </c>
      <c r="C8387" s="12" t="s">
        <v>9463</v>
      </c>
      <c r="D8387" s="5" t="s">
        <v>9464</v>
      </c>
      <c r="E8387" s="9" t="s">
        <v>9464</v>
      </c>
      <c r="F8387" s="5" t="s">
        <v>77</v>
      </c>
      <c r="G8387" s="5" t="s">
        <v>4</v>
      </c>
      <c r="H8387" s="5" t="s">
        <v>9480</v>
      </c>
      <c r="I8387" s="4" t="s">
        <v>9475</v>
      </c>
      <c r="J8387" s="5" t="s">
        <v>4</v>
      </c>
      <c r="K8387" s="5" t="s">
        <v>4</v>
      </c>
      <c r="L8387" s="5" t="s">
        <v>4</v>
      </c>
      <c r="M8387" s="5" t="s">
        <v>5</v>
      </c>
      <c r="N8387" s="5" t="s">
        <v>9479</v>
      </c>
      <c r="O8387" s="18">
        <v>44435</v>
      </c>
      <c r="P8387" s="5" t="s">
        <v>7</v>
      </c>
      <c r="Q8387" s="19">
        <v>504</v>
      </c>
      <c r="R8387" s="19">
        <v>504</v>
      </c>
      <c r="S8387" s="19">
        <v>0</v>
      </c>
      <c r="T8387" s="19">
        <v>0</v>
      </c>
    </row>
    <row r="8388" spans="1:20" outlineLevel="4" x14ac:dyDescent="0.35">
      <c r="A8388" s="9" t="s">
        <v>74</v>
      </c>
      <c r="B8388" s="9" t="s">
        <v>75</v>
      </c>
      <c r="C8388" s="12" t="s">
        <v>9463</v>
      </c>
      <c r="D8388" s="5" t="s">
        <v>9464</v>
      </c>
      <c r="E8388" s="9" t="s">
        <v>9464</v>
      </c>
      <c r="F8388" s="5" t="s">
        <v>77</v>
      </c>
      <c r="G8388" s="5" t="s">
        <v>4</v>
      </c>
      <c r="H8388" s="5" t="s">
        <v>9480</v>
      </c>
      <c r="I8388" s="4" t="s">
        <v>9475</v>
      </c>
      <c r="J8388" s="5" t="s">
        <v>4</v>
      </c>
      <c r="K8388" s="5" t="s">
        <v>4</v>
      </c>
      <c r="L8388" s="5" t="s">
        <v>4</v>
      </c>
      <c r="M8388" s="5" t="s">
        <v>5</v>
      </c>
      <c r="N8388" s="5" t="s">
        <v>9481</v>
      </c>
      <c r="O8388" s="18">
        <v>44462</v>
      </c>
      <c r="P8388" s="5" t="s">
        <v>7</v>
      </c>
      <c r="Q8388" s="19">
        <v>100976</v>
      </c>
      <c r="R8388" s="19">
        <v>100976</v>
      </c>
      <c r="S8388" s="19">
        <v>0</v>
      </c>
      <c r="T8388" s="19">
        <v>0</v>
      </c>
    </row>
    <row r="8389" spans="1:20" outlineLevel="4" x14ac:dyDescent="0.35">
      <c r="A8389" s="9" t="s">
        <v>74</v>
      </c>
      <c r="B8389" s="9" t="s">
        <v>75</v>
      </c>
      <c r="C8389" s="12" t="s">
        <v>9463</v>
      </c>
      <c r="D8389" s="5" t="s">
        <v>9464</v>
      </c>
      <c r="E8389" s="9" t="s">
        <v>9464</v>
      </c>
      <c r="F8389" s="5" t="s">
        <v>77</v>
      </c>
      <c r="G8389" s="5" t="s">
        <v>4</v>
      </c>
      <c r="H8389" s="5" t="s">
        <v>9480</v>
      </c>
      <c r="I8389" s="4" t="s">
        <v>9475</v>
      </c>
      <c r="J8389" s="5" t="s">
        <v>4</v>
      </c>
      <c r="K8389" s="5" t="s">
        <v>4</v>
      </c>
      <c r="L8389" s="5" t="s">
        <v>4</v>
      </c>
      <c r="M8389" s="5" t="s">
        <v>5</v>
      </c>
      <c r="N8389" s="5" t="s">
        <v>9482</v>
      </c>
      <c r="O8389" s="18">
        <v>44498</v>
      </c>
      <c r="P8389" s="5" t="s">
        <v>7</v>
      </c>
      <c r="Q8389" s="19">
        <v>15844</v>
      </c>
      <c r="R8389" s="19">
        <v>15844</v>
      </c>
      <c r="S8389" s="19">
        <v>0</v>
      </c>
      <c r="T8389" s="19">
        <v>0</v>
      </c>
    </row>
    <row r="8390" spans="1:20" outlineLevel="4" x14ac:dyDescent="0.35">
      <c r="A8390" s="9" t="s">
        <v>74</v>
      </c>
      <c r="B8390" s="9" t="s">
        <v>75</v>
      </c>
      <c r="C8390" s="12" t="s">
        <v>9463</v>
      </c>
      <c r="D8390" s="5" t="s">
        <v>9464</v>
      </c>
      <c r="E8390" s="9" t="s">
        <v>9464</v>
      </c>
      <c r="F8390" s="5" t="s">
        <v>77</v>
      </c>
      <c r="G8390" s="5" t="s">
        <v>4</v>
      </c>
      <c r="H8390" s="5" t="s">
        <v>9480</v>
      </c>
      <c r="I8390" s="4" t="s">
        <v>9475</v>
      </c>
      <c r="J8390" s="5" t="s">
        <v>4</v>
      </c>
      <c r="K8390" s="5" t="s">
        <v>4</v>
      </c>
      <c r="L8390" s="5" t="s">
        <v>4</v>
      </c>
      <c r="M8390" s="5" t="s">
        <v>5</v>
      </c>
      <c r="N8390" s="5" t="s">
        <v>9483</v>
      </c>
      <c r="O8390" s="18">
        <v>44650</v>
      </c>
      <c r="P8390" s="5" t="s">
        <v>7</v>
      </c>
      <c r="Q8390" s="19">
        <v>36585</v>
      </c>
      <c r="R8390" s="19">
        <v>36585</v>
      </c>
      <c r="S8390" s="19">
        <v>0</v>
      </c>
      <c r="T8390" s="19">
        <v>0</v>
      </c>
    </row>
    <row r="8391" spans="1:20" outlineLevel="3" x14ac:dyDescent="0.35">
      <c r="H8391" s="1" t="s">
        <v>12200</v>
      </c>
      <c r="O8391" s="18"/>
      <c r="Q8391" s="19">
        <f>SUBTOTAL(9,Q8387:Q8390)</f>
        <v>153909</v>
      </c>
      <c r="R8391" s="19">
        <f>SUBTOTAL(9,R8387:R8390)</f>
        <v>153909</v>
      </c>
      <c r="S8391" s="19">
        <f>SUBTOTAL(9,S8387:S8390)</f>
        <v>0</v>
      </c>
      <c r="T8391" s="19">
        <f>SUBTOTAL(9,T8387:T8390)</f>
        <v>0</v>
      </c>
    </row>
    <row r="8392" spans="1:20" ht="29" outlineLevel="4" x14ac:dyDescent="0.35">
      <c r="A8392" s="9" t="s">
        <v>74</v>
      </c>
      <c r="B8392" s="9" t="s">
        <v>75</v>
      </c>
      <c r="C8392" s="12" t="s">
        <v>9463</v>
      </c>
      <c r="D8392" s="5" t="s">
        <v>9464</v>
      </c>
      <c r="E8392" s="9" t="s">
        <v>9464</v>
      </c>
      <c r="F8392" s="5" t="s">
        <v>4</v>
      </c>
      <c r="G8392" s="5" t="s">
        <v>729</v>
      </c>
      <c r="H8392" s="5" t="s">
        <v>9485</v>
      </c>
      <c r="I8392" s="4" t="s">
        <v>9463</v>
      </c>
      <c r="J8392" s="5" t="s">
        <v>4</v>
      </c>
      <c r="K8392" s="5" t="s">
        <v>4</v>
      </c>
      <c r="L8392" s="5" t="s">
        <v>4</v>
      </c>
      <c r="M8392" s="5" t="s">
        <v>5</v>
      </c>
      <c r="N8392" s="5" t="s">
        <v>9484</v>
      </c>
      <c r="O8392" s="18">
        <v>44641</v>
      </c>
      <c r="P8392" s="5" t="s">
        <v>7</v>
      </c>
      <c r="Q8392" s="19">
        <v>200000</v>
      </c>
      <c r="R8392" s="19">
        <v>0</v>
      </c>
      <c r="S8392" s="19">
        <v>200000</v>
      </c>
      <c r="T8392" s="19">
        <v>0</v>
      </c>
    </row>
    <row r="8393" spans="1:20" ht="29" outlineLevel="4" x14ac:dyDescent="0.35">
      <c r="A8393" s="9" t="s">
        <v>74</v>
      </c>
      <c r="B8393" s="9" t="s">
        <v>75</v>
      </c>
      <c r="C8393" s="12" t="s">
        <v>9463</v>
      </c>
      <c r="D8393" s="5" t="s">
        <v>9464</v>
      </c>
      <c r="E8393" s="9" t="s">
        <v>9464</v>
      </c>
      <c r="F8393" s="5" t="s">
        <v>4</v>
      </c>
      <c r="G8393" s="5" t="s">
        <v>729</v>
      </c>
      <c r="H8393" s="5" t="s">
        <v>9485</v>
      </c>
      <c r="I8393" s="4" t="s">
        <v>9463</v>
      </c>
      <c r="J8393" s="5" t="s">
        <v>4</v>
      </c>
      <c r="K8393" s="5" t="s">
        <v>4</v>
      </c>
      <c r="L8393" s="5" t="s">
        <v>4</v>
      </c>
      <c r="M8393" s="5" t="s">
        <v>5</v>
      </c>
      <c r="N8393" s="5" t="s">
        <v>9486</v>
      </c>
      <c r="O8393" s="18">
        <v>44714</v>
      </c>
      <c r="P8393" s="5" t="s">
        <v>7</v>
      </c>
      <c r="Q8393" s="19">
        <v>200000</v>
      </c>
      <c r="R8393" s="19">
        <v>0</v>
      </c>
      <c r="S8393" s="19">
        <v>200000</v>
      </c>
      <c r="T8393" s="19">
        <v>0</v>
      </c>
    </row>
    <row r="8394" spans="1:20" outlineLevel="3" x14ac:dyDescent="0.35">
      <c r="H8394" s="1" t="s">
        <v>12201</v>
      </c>
      <c r="O8394" s="18"/>
      <c r="Q8394" s="19">
        <f>SUBTOTAL(9,Q8392:Q8393)</f>
        <v>400000</v>
      </c>
      <c r="R8394" s="19">
        <f>SUBTOTAL(9,R8392:R8393)</f>
        <v>0</v>
      </c>
      <c r="S8394" s="19">
        <f>SUBTOTAL(9,S8392:S8393)</f>
        <v>400000</v>
      </c>
      <c r="T8394" s="19">
        <f>SUBTOTAL(9,T8392:T8393)</f>
        <v>0</v>
      </c>
    </row>
    <row r="8395" spans="1:20" outlineLevel="2" x14ac:dyDescent="0.35">
      <c r="C8395" s="11" t="s">
        <v>10871</v>
      </c>
      <c r="O8395" s="18"/>
      <c r="Q8395" s="19">
        <f>SUBTOTAL(9,Q8368:Q8393)</f>
        <v>653732</v>
      </c>
      <c r="R8395" s="19">
        <f>SUBTOTAL(9,R8368:R8393)</f>
        <v>194748.57</v>
      </c>
      <c r="S8395" s="19">
        <f>SUBTOTAL(9,S8368:S8393)</f>
        <v>458983.43</v>
      </c>
      <c r="T8395" s="19">
        <f>SUBTOTAL(9,T8368:T8393)</f>
        <v>0</v>
      </c>
    </row>
    <row r="8396" spans="1:20" ht="29" outlineLevel="4" x14ac:dyDescent="0.35">
      <c r="A8396" s="9" t="s">
        <v>97</v>
      </c>
      <c r="B8396" s="9" t="s">
        <v>98</v>
      </c>
      <c r="C8396" s="12" t="s">
        <v>9487</v>
      </c>
      <c r="D8396" s="5" t="s">
        <v>9488</v>
      </c>
      <c r="E8396" s="9" t="s">
        <v>9488</v>
      </c>
      <c r="F8396" s="5" t="s">
        <v>12484</v>
      </c>
      <c r="G8396" s="5" t="s">
        <v>4</v>
      </c>
      <c r="H8396" s="5" t="s">
        <v>9490</v>
      </c>
      <c r="I8396" s="4" t="s">
        <v>9491</v>
      </c>
      <c r="J8396" s="5" t="s">
        <v>4</v>
      </c>
      <c r="K8396" s="5" t="s">
        <v>4</v>
      </c>
      <c r="L8396" s="5" t="s">
        <v>4</v>
      </c>
      <c r="M8396" s="5" t="s">
        <v>5</v>
      </c>
      <c r="N8396" s="5" t="s">
        <v>9489</v>
      </c>
      <c r="O8396" s="18">
        <v>44432</v>
      </c>
      <c r="P8396" s="5" t="s">
        <v>7</v>
      </c>
      <c r="Q8396" s="19">
        <v>132359</v>
      </c>
      <c r="R8396" s="19">
        <v>132359</v>
      </c>
      <c r="S8396" s="19">
        <v>0</v>
      </c>
      <c r="T8396" s="19">
        <v>0</v>
      </c>
    </row>
    <row r="8397" spans="1:20" ht="29" outlineLevel="4" x14ac:dyDescent="0.35">
      <c r="A8397" s="9" t="s">
        <v>97</v>
      </c>
      <c r="B8397" s="9" t="s">
        <v>98</v>
      </c>
      <c r="C8397" s="12" t="s">
        <v>9487</v>
      </c>
      <c r="D8397" s="5" t="s">
        <v>9488</v>
      </c>
      <c r="E8397" s="9" t="s">
        <v>9488</v>
      </c>
      <c r="F8397" s="5" t="s">
        <v>12484</v>
      </c>
      <c r="G8397" s="5" t="s">
        <v>4</v>
      </c>
      <c r="H8397" s="5" t="s">
        <v>9490</v>
      </c>
      <c r="I8397" s="4" t="s">
        <v>9491</v>
      </c>
      <c r="J8397" s="5" t="s">
        <v>4</v>
      </c>
      <c r="K8397" s="5" t="s">
        <v>4</v>
      </c>
      <c r="L8397" s="5" t="s">
        <v>4</v>
      </c>
      <c r="M8397" s="5" t="s">
        <v>5</v>
      </c>
      <c r="N8397" s="5" t="s">
        <v>9492</v>
      </c>
      <c r="O8397" s="18">
        <v>44550</v>
      </c>
      <c r="P8397" s="5" t="s">
        <v>7</v>
      </c>
      <c r="Q8397" s="19">
        <v>81395</v>
      </c>
      <c r="R8397" s="19">
        <v>81395</v>
      </c>
      <c r="S8397" s="19">
        <v>0</v>
      </c>
      <c r="T8397" s="19">
        <v>0</v>
      </c>
    </row>
    <row r="8398" spans="1:20" outlineLevel="3" x14ac:dyDescent="0.35">
      <c r="H8398" s="1" t="s">
        <v>12202</v>
      </c>
      <c r="O8398" s="18"/>
      <c r="Q8398" s="19">
        <f>SUBTOTAL(9,Q8396:Q8397)</f>
        <v>213754</v>
      </c>
      <c r="R8398" s="19">
        <f>SUBTOTAL(9,R8396:R8397)</f>
        <v>213754</v>
      </c>
      <c r="S8398" s="19">
        <f>SUBTOTAL(9,S8396:S8397)</f>
        <v>0</v>
      </c>
      <c r="T8398" s="19">
        <f>SUBTOTAL(9,T8396:T8397)</f>
        <v>0</v>
      </c>
    </row>
    <row r="8399" spans="1:20" ht="29" outlineLevel="4" x14ac:dyDescent="0.35">
      <c r="A8399" s="9" t="s">
        <v>97</v>
      </c>
      <c r="B8399" s="9" t="s">
        <v>98</v>
      </c>
      <c r="C8399" s="12" t="s">
        <v>9487</v>
      </c>
      <c r="D8399" s="5" t="s">
        <v>9488</v>
      </c>
      <c r="E8399" s="9" t="s">
        <v>9488</v>
      </c>
      <c r="F8399" s="5" t="s">
        <v>12484</v>
      </c>
      <c r="G8399" s="5" t="s">
        <v>4</v>
      </c>
      <c r="H8399" s="5" t="s">
        <v>9494</v>
      </c>
      <c r="I8399" s="4" t="s">
        <v>9495</v>
      </c>
      <c r="J8399" s="5" t="s">
        <v>4</v>
      </c>
      <c r="K8399" s="5" t="s">
        <v>4</v>
      </c>
      <c r="L8399" s="5" t="s">
        <v>4</v>
      </c>
      <c r="M8399" s="5" t="s">
        <v>5</v>
      </c>
      <c r="N8399" s="5" t="s">
        <v>9493</v>
      </c>
      <c r="O8399" s="18">
        <v>44432</v>
      </c>
      <c r="P8399" s="5" t="s">
        <v>7</v>
      </c>
      <c r="Q8399" s="19">
        <v>115082</v>
      </c>
      <c r="R8399" s="19">
        <v>115082</v>
      </c>
      <c r="S8399" s="19">
        <v>0</v>
      </c>
      <c r="T8399" s="19">
        <v>0</v>
      </c>
    </row>
    <row r="8400" spans="1:20" ht="29" outlineLevel="4" x14ac:dyDescent="0.35">
      <c r="A8400" s="9" t="s">
        <v>97</v>
      </c>
      <c r="B8400" s="9" t="s">
        <v>98</v>
      </c>
      <c r="C8400" s="12" t="s">
        <v>9487</v>
      </c>
      <c r="D8400" s="5" t="s">
        <v>9488</v>
      </c>
      <c r="E8400" s="9" t="s">
        <v>9488</v>
      </c>
      <c r="F8400" s="5" t="s">
        <v>12484</v>
      </c>
      <c r="G8400" s="5" t="s">
        <v>4</v>
      </c>
      <c r="H8400" s="5" t="s">
        <v>9494</v>
      </c>
      <c r="I8400" s="4" t="s">
        <v>9495</v>
      </c>
      <c r="J8400" s="5" t="s">
        <v>4</v>
      </c>
      <c r="K8400" s="5" t="s">
        <v>4</v>
      </c>
      <c r="L8400" s="5" t="s">
        <v>4</v>
      </c>
      <c r="M8400" s="5" t="s">
        <v>5</v>
      </c>
      <c r="N8400" s="5" t="s">
        <v>9496</v>
      </c>
      <c r="O8400" s="18">
        <v>44564</v>
      </c>
      <c r="P8400" s="5" t="s">
        <v>7</v>
      </c>
      <c r="Q8400" s="19">
        <v>90316</v>
      </c>
      <c r="R8400" s="19">
        <v>90316</v>
      </c>
      <c r="S8400" s="19">
        <v>0</v>
      </c>
      <c r="T8400" s="19">
        <v>0</v>
      </c>
    </row>
    <row r="8401" spans="1:20" outlineLevel="3" x14ac:dyDescent="0.35">
      <c r="H8401" s="1" t="s">
        <v>12203</v>
      </c>
      <c r="O8401" s="18"/>
      <c r="Q8401" s="19">
        <f>SUBTOTAL(9,Q8399:Q8400)</f>
        <v>205398</v>
      </c>
      <c r="R8401" s="19">
        <f>SUBTOTAL(9,R8399:R8400)</f>
        <v>205398</v>
      </c>
      <c r="S8401" s="19">
        <f>SUBTOTAL(9,S8399:S8400)</f>
        <v>0</v>
      </c>
      <c r="T8401" s="19">
        <f>SUBTOTAL(9,T8399:T8400)</f>
        <v>0</v>
      </c>
    </row>
    <row r="8402" spans="1:20" ht="29" outlineLevel="4" x14ac:dyDescent="0.35">
      <c r="A8402" s="9" t="s">
        <v>97</v>
      </c>
      <c r="B8402" s="9" t="s">
        <v>98</v>
      </c>
      <c r="C8402" s="12" t="s">
        <v>9487</v>
      </c>
      <c r="D8402" s="5" t="s">
        <v>9488</v>
      </c>
      <c r="E8402" s="9" t="s">
        <v>9488</v>
      </c>
      <c r="F8402" s="5" t="s">
        <v>12477</v>
      </c>
      <c r="G8402" s="5" t="s">
        <v>4</v>
      </c>
      <c r="H8402" s="5" t="s">
        <v>9499</v>
      </c>
      <c r="I8402" s="4" t="s">
        <v>12735</v>
      </c>
      <c r="J8402" s="5" t="s">
        <v>9497</v>
      </c>
      <c r="K8402" s="5" t="s">
        <v>4</v>
      </c>
      <c r="L8402" s="5" t="s">
        <v>4</v>
      </c>
      <c r="M8402" s="5" t="s">
        <v>5</v>
      </c>
      <c r="N8402" s="5" t="s">
        <v>9498</v>
      </c>
      <c r="O8402" s="18">
        <v>44448</v>
      </c>
      <c r="P8402" s="5" t="s">
        <v>7</v>
      </c>
      <c r="Q8402" s="19">
        <v>8398.24</v>
      </c>
      <c r="R8402" s="19">
        <v>8398.24</v>
      </c>
      <c r="S8402" s="19">
        <v>0</v>
      </c>
      <c r="T8402" s="19">
        <v>0</v>
      </c>
    </row>
    <row r="8403" spans="1:20" ht="29" outlineLevel="4" x14ac:dyDescent="0.35">
      <c r="A8403" s="9" t="s">
        <v>97</v>
      </c>
      <c r="B8403" s="9" t="s">
        <v>98</v>
      </c>
      <c r="C8403" s="12" t="s">
        <v>9487</v>
      </c>
      <c r="D8403" s="5" t="s">
        <v>9488</v>
      </c>
      <c r="E8403" s="9" t="s">
        <v>9488</v>
      </c>
      <c r="F8403" s="5" t="s">
        <v>12477</v>
      </c>
      <c r="G8403" s="5" t="s">
        <v>4</v>
      </c>
      <c r="H8403" s="5" t="s">
        <v>9499</v>
      </c>
      <c r="I8403" s="4" t="s">
        <v>12735</v>
      </c>
      <c r="J8403" s="5" t="s">
        <v>9497</v>
      </c>
      <c r="K8403" s="5" t="s">
        <v>4</v>
      </c>
      <c r="L8403" s="5" t="s">
        <v>4</v>
      </c>
      <c r="M8403" s="5" t="s">
        <v>5</v>
      </c>
      <c r="N8403" s="5" t="s">
        <v>9500</v>
      </c>
      <c r="O8403" s="18">
        <v>44602</v>
      </c>
      <c r="P8403" s="5" t="s">
        <v>7</v>
      </c>
      <c r="Q8403" s="19">
        <v>23311.06</v>
      </c>
      <c r="R8403" s="19">
        <v>23311.06</v>
      </c>
      <c r="S8403" s="19">
        <v>0</v>
      </c>
      <c r="T8403" s="19">
        <v>0</v>
      </c>
    </row>
    <row r="8404" spans="1:20" outlineLevel="3" x14ac:dyDescent="0.35">
      <c r="H8404" s="1" t="s">
        <v>12204</v>
      </c>
      <c r="O8404" s="18"/>
      <c r="Q8404" s="19">
        <f>SUBTOTAL(9,Q8402:Q8403)</f>
        <v>31709.300000000003</v>
      </c>
      <c r="R8404" s="19">
        <f>SUBTOTAL(9,R8402:R8403)</f>
        <v>31709.300000000003</v>
      </c>
      <c r="S8404" s="19">
        <f>SUBTOTAL(9,S8402:S8403)</f>
        <v>0</v>
      </c>
      <c r="T8404" s="19">
        <f>SUBTOTAL(9,T8402:T8403)</f>
        <v>0</v>
      </c>
    </row>
    <row r="8405" spans="1:20" outlineLevel="4" x14ac:dyDescent="0.35">
      <c r="A8405" s="9" t="s">
        <v>150</v>
      </c>
      <c r="B8405" s="9" t="s">
        <v>151</v>
      </c>
      <c r="C8405" s="12" t="s">
        <v>9487</v>
      </c>
      <c r="D8405" s="5" t="s">
        <v>9488</v>
      </c>
      <c r="E8405" s="9" t="s">
        <v>9488</v>
      </c>
      <c r="F8405" s="5" t="s">
        <v>12474</v>
      </c>
      <c r="G8405" s="5" t="s">
        <v>4</v>
      </c>
      <c r="H8405" s="5" t="s">
        <v>9503</v>
      </c>
      <c r="I8405" s="4" t="s">
        <v>12736</v>
      </c>
      <c r="J8405" s="5" t="s">
        <v>9501</v>
      </c>
      <c r="K8405" s="5" t="s">
        <v>4</v>
      </c>
      <c r="L8405" s="5" t="s">
        <v>4</v>
      </c>
      <c r="M8405" s="5" t="s">
        <v>5</v>
      </c>
      <c r="N8405" s="5" t="s">
        <v>9502</v>
      </c>
      <c r="O8405" s="18">
        <v>44453</v>
      </c>
      <c r="P8405" s="5" t="s">
        <v>7</v>
      </c>
      <c r="Q8405" s="19">
        <v>22748.48</v>
      </c>
      <c r="R8405" s="19">
        <v>22748.48</v>
      </c>
      <c r="S8405" s="19">
        <v>0</v>
      </c>
      <c r="T8405" s="19">
        <v>0</v>
      </c>
    </row>
    <row r="8406" spans="1:20" outlineLevel="3" x14ac:dyDescent="0.35">
      <c r="H8406" s="1" t="s">
        <v>12205</v>
      </c>
      <c r="O8406" s="18"/>
      <c r="Q8406" s="19">
        <f>SUBTOTAL(9,Q8405:Q8405)</f>
        <v>22748.48</v>
      </c>
      <c r="R8406" s="19">
        <f>SUBTOTAL(9,R8405:R8405)</f>
        <v>22748.48</v>
      </c>
      <c r="S8406" s="19">
        <f>SUBTOTAL(9,S8405:S8405)</f>
        <v>0</v>
      </c>
      <c r="T8406" s="19">
        <f>SUBTOTAL(9,T8405:T8405)</f>
        <v>0</v>
      </c>
    </row>
    <row r="8407" spans="1:20" ht="29" outlineLevel="4" x14ac:dyDescent="0.35">
      <c r="A8407" s="9" t="s">
        <v>104</v>
      </c>
      <c r="B8407" s="9" t="s">
        <v>105</v>
      </c>
      <c r="C8407" s="12" t="s">
        <v>9487</v>
      </c>
      <c r="D8407" s="5" t="s">
        <v>9488</v>
      </c>
      <c r="E8407" s="9" t="s">
        <v>9488</v>
      </c>
      <c r="F8407" s="5" t="s">
        <v>4</v>
      </c>
      <c r="G8407" s="5" t="s">
        <v>45</v>
      </c>
      <c r="H8407" s="5" t="s">
        <v>9505</v>
      </c>
      <c r="I8407" s="4" t="s">
        <v>9506</v>
      </c>
      <c r="J8407" s="5" t="s">
        <v>4</v>
      </c>
      <c r="K8407" s="5" t="s">
        <v>4</v>
      </c>
      <c r="L8407" s="5" t="s">
        <v>4</v>
      </c>
      <c r="M8407" s="5" t="s">
        <v>5</v>
      </c>
      <c r="N8407" s="5" t="s">
        <v>9504</v>
      </c>
      <c r="O8407" s="18">
        <v>44412</v>
      </c>
      <c r="P8407" s="5" t="s">
        <v>7</v>
      </c>
      <c r="Q8407" s="19">
        <v>26559</v>
      </c>
      <c r="R8407" s="19">
        <v>0</v>
      </c>
      <c r="S8407" s="19">
        <v>26559</v>
      </c>
      <c r="T8407" s="19">
        <v>0</v>
      </c>
    </row>
    <row r="8408" spans="1:20" outlineLevel="3" x14ac:dyDescent="0.35">
      <c r="H8408" s="1" t="s">
        <v>12206</v>
      </c>
      <c r="O8408" s="18"/>
      <c r="Q8408" s="19">
        <f>SUBTOTAL(9,Q8407:Q8407)</f>
        <v>26559</v>
      </c>
      <c r="R8408" s="19">
        <f>SUBTOTAL(9,R8407:R8407)</f>
        <v>0</v>
      </c>
      <c r="S8408" s="19">
        <f>SUBTOTAL(9,S8407:S8407)</f>
        <v>26559</v>
      </c>
      <c r="T8408" s="19">
        <f>SUBTOTAL(9,T8407:T8407)</f>
        <v>0</v>
      </c>
    </row>
    <row r="8409" spans="1:20" ht="29" outlineLevel="4" x14ac:dyDescent="0.35">
      <c r="A8409" s="9" t="s">
        <v>104</v>
      </c>
      <c r="B8409" s="9" t="s">
        <v>105</v>
      </c>
      <c r="C8409" s="12" t="s">
        <v>9487</v>
      </c>
      <c r="D8409" s="5" t="s">
        <v>9488</v>
      </c>
      <c r="E8409" s="9" t="s">
        <v>9488</v>
      </c>
      <c r="F8409" s="5" t="s">
        <v>4</v>
      </c>
      <c r="G8409" s="5" t="s">
        <v>45</v>
      </c>
      <c r="H8409" s="5" t="s">
        <v>9508</v>
      </c>
      <c r="I8409" s="4" t="s">
        <v>9509</v>
      </c>
      <c r="J8409" s="5" t="s">
        <v>4</v>
      </c>
      <c r="K8409" s="5" t="s">
        <v>4</v>
      </c>
      <c r="L8409" s="5" t="s">
        <v>4</v>
      </c>
      <c r="M8409" s="5" t="s">
        <v>5</v>
      </c>
      <c r="N8409" s="5" t="s">
        <v>9507</v>
      </c>
      <c r="O8409" s="18">
        <v>44412</v>
      </c>
      <c r="P8409" s="5" t="s">
        <v>7</v>
      </c>
      <c r="Q8409" s="19">
        <v>80443</v>
      </c>
      <c r="R8409" s="19">
        <v>0</v>
      </c>
      <c r="S8409" s="19">
        <v>80443</v>
      </c>
      <c r="T8409" s="19">
        <v>0</v>
      </c>
    </row>
    <row r="8410" spans="1:20" outlineLevel="3" x14ac:dyDescent="0.35">
      <c r="H8410" s="1" t="s">
        <v>12207</v>
      </c>
      <c r="O8410" s="18"/>
      <c r="Q8410" s="19">
        <f>SUBTOTAL(9,Q8409:Q8409)</f>
        <v>80443</v>
      </c>
      <c r="R8410" s="19">
        <f>SUBTOTAL(9,R8409:R8409)</f>
        <v>0</v>
      </c>
      <c r="S8410" s="19">
        <f>SUBTOTAL(9,S8409:S8409)</f>
        <v>80443</v>
      </c>
      <c r="T8410" s="19">
        <f>SUBTOTAL(9,T8409:T8409)</f>
        <v>0</v>
      </c>
    </row>
    <row r="8411" spans="1:20" outlineLevel="4" x14ac:dyDescent="0.35">
      <c r="A8411" s="9" t="s">
        <v>150</v>
      </c>
      <c r="B8411" s="9" t="s">
        <v>151</v>
      </c>
      <c r="C8411" s="12" t="s">
        <v>9487</v>
      </c>
      <c r="D8411" s="5" t="s">
        <v>9488</v>
      </c>
      <c r="E8411" s="9" t="s">
        <v>9488</v>
      </c>
      <c r="F8411" s="5" t="s">
        <v>12474</v>
      </c>
      <c r="G8411" s="5" t="s">
        <v>4</v>
      </c>
      <c r="H8411" s="5" t="s">
        <v>9512</v>
      </c>
      <c r="I8411" s="4" t="s">
        <v>12736</v>
      </c>
      <c r="J8411" s="5" t="s">
        <v>9510</v>
      </c>
      <c r="K8411" s="5" t="s">
        <v>4</v>
      </c>
      <c r="L8411" s="5" t="s">
        <v>4</v>
      </c>
      <c r="M8411" s="5" t="s">
        <v>5</v>
      </c>
      <c r="N8411" s="5" t="s">
        <v>9511</v>
      </c>
      <c r="O8411" s="18">
        <v>44538</v>
      </c>
      <c r="P8411" s="5" t="s">
        <v>7</v>
      </c>
      <c r="Q8411" s="19">
        <v>32420.639999999999</v>
      </c>
      <c r="R8411" s="19">
        <v>32420.639999999999</v>
      </c>
      <c r="S8411" s="19">
        <v>0</v>
      </c>
      <c r="T8411" s="19">
        <v>0</v>
      </c>
    </row>
    <row r="8412" spans="1:20" outlineLevel="4" x14ac:dyDescent="0.35">
      <c r="A8412" s="9" t="s">
        <v>150</v>
      </c>
      <c r="B8412" s="9" t="s">
        <v>151</v>
      </c>
      <c r="C8412" s="12" t="s">
        <v>9487</v>
      </c>
      <c r="D8412" s="5" t="s">
        <v>9488</v>
      </c>
      <c r="E8412" s="9" t="s">
        <v>9488</v>
      </c>
      <c r="F8412" s="5" t="s">
        <v>12474</v>
      </c>
      <c r="G8412" s="5" t="s">
        <v>4</v>
      </c>
      <c r="H8412" s="5" t="s">
        <v>9512</v>
      </c>
      <c r="I8412" s="4" t="s">
        <v>12736</v>
      </c>
      <c r="J8412" s="5" t="s">
        <v>9510</v>
      </c>
      <c r="K8412" s="5" t="s">
        <v>4</v>
      </c>
      <c r="L8412" s="5" t="s">
        <v>4</v>
      </c>
      <c r="M8412" s="5" t="s">
        <v>5</v>
      </c>
      <c r="N8412" s="5" t="s">
        <v>9513</v>
      </c>
      <c r="O8412" s="18">
        <v>44638</v>
      </c>
      <c r="P8412" s="5" t="s">
        <v>7</v>
      </c>
      <c r="Q8412" s="19">
        <v>32682.97</v>
      </c>
      <c r="R8412" s="19">
        <v>32682.97</v>
      </c>
      <c r="S8412" s="19">
        <v>0</v>
      </c>
      <c r="T8412" s="19">
        <v>0</v>
      </c>
    </row>
    <row r="8413" spans="1:20" outlineLevel="4" x14ac:dyDescent="0.35">
      <c r="A8413" s="9" t="s">
        <v>150</v>
      </c>
      <c r="B8413" s="9" t="s">
        <v>151</v>
      </c>
      <c r="C8413" s="12" t="s">
        <v>9487</v>
      </c>
      <c r="D8413" s="5" t="s">
        <v>9488</v>
      </c>
      <c r="E8413" s="9" t="s">
        <v>9488</v>
      </c>
      <c r="F8413" s="5" t="s">
        <v>12474</v>
      </c>
      <c r="G8413" s="5" t="s">
        <v>4</v>
      </c>
      <c r="H8413" s="5" t="s">
        <v>9512</v>
      </c>
      <c r="I8413" s="4" t="s">
        <v>12736</v>
      </c>
      <c r="J8413" s="5" t="s">
        <v>9510</v>
      </c>
      <c r="K8413" s="5" t="s">
        <v>4</v>
      </c>
      <c r="L8413" s="5" t="s">
        <v>4</v>
      </c>
      <c r="M8413" s="5" t="s">
        <v>5</v>
      </c>
      <c r="N8413" s="5" t="s">
        <v>9514</v>
      </c>
      <c r="O8413" s="18">
        <v>44729</v>
      </c>
      <c r="P8413" s="5" t="s">
        <v>7</v>
      </c>
      <c r="Q8413" s="19">
        <v>24297.78</v>
      </c>
      <c r="R8413" s="19">
        <v>24297.78</v>
      </c>
      <c r="S8413" s="19">
        <v>0</v>
      </c>
      <c r="T8413" s="19">
        <v>0</v>
      </c>
    </row>
    <row r="8414" spans="1:20" outlineLevel="3" x14ac:dyDescent="0.35">
      <c r="H8414" s="1" t="s">
        <v>12208</v>
      </c>
      <c r="O8414" s="18"/>
      <c r="Q8414" s="19">
        <f>SUBTOTAL(9,Q8411:Q8413)</f>
        <v>89401.39</v>
      </c>
      <c r="R8414" s="19">
        <f>SUBTOTAL(9,R8411:R8413)</f>
        <v>89401.39</v>
      </c>
      <c r="S8414" s="19">
        <f>SUBTOTAL(9,S8411:S8413)</f>
        <v>0</v>
      </c>
      <c r="T8414" s="19">
        <f>SUBTOTAL(9,T8411:T8413)</f>
        <v>0</v>
      </c>
    </row>
    <row r="8415" spans="1:20" ht="29" outlineLevel="4" x14ac:dyDescent="0.35">
      <c r="A8415" s="9" t="s">
        <v>150</v>
      </c>
      <c r="B8415" s="9" t="s">
        <v>151</v>
      </c>
      <c r="C8415" s="12" t="s">
        <v>9487</v>
      </c>
      <c r="D8415" s="5" t="s">
        <v>9488</v>
      </c>
      <c r="E8415" s="9" t="s">
        <v>9488</v>
      </c>
      <c r="F8415" s="5" t="s">
        <v>12474</v>
      </c>
      <c r="G8415" s="5" t="s">
        <v>4</v>
      </c>
      <c r="H8415" s="5" t="s">
        <v>9516</v>
      </c>
      <c r="I8415" s="4" t="s">
        <v>9517</v>
      </c>
      <c r="J8415" s="5" t="s">
        <v>9510</v>
      </c>
      <c r="K8415" s="5" t="s">
        <v>4</v>
      </c>
      <c r="L8415" s="5" t="s">
        <v>4</v>
      </c>
      <c r="M8415" s="5" t="s">
        <v>5</v>
      </c>
      <c r="N8415" s="5" t="s">
        <v>9515</v>
      </c>
      <c r="O8415" s="18">
        <v>44739</v>
      </c>
      <c r="P8415" s="5" t="s">
        <v>7</v>
      </c>
      <c r="Q8415" s="19">
        <v>6233.53</v>
      </c>
      <c r="R8415" s="19">
        <v>6233.53</v>
      </c>
      <c r="S8415" s="19">
        <v>0</v>
      </c>
      <c r="T8415" s="19">
        <v>0</v>
      </c>
    </row>
    <row r="8416" spans="1:20" outlineLevel="3" x14ac:dyDescent="0.35">
      <c r="H8416" s="1" t="s">
        <v>12209</v>
      </c>
      <c r="O8416" s="18"/>
      <c r="Q8416" s="19">
        <f>SUBTOTAL(9,Q8415:Q8415)</f>
        <v>6233.53</v>
      </c>
      <c r="R8416" s="19">
        <f>SUBTOTAL(9,R8415:R8415)</f>
        <v>6233.53</v>
      </c>
      <c r="S8416" s="19">
        <f>SUBTOTAL(9,S8415:S8415)</f>
        <v>0</v>
      </c>
      <c r="T8416" s="19">
        <f>SUBTOTAL(9,T8415:T8415)</f>
        <v>0</v>
      </c>
    </row>
    <row r="8417" spans="1:20" ht="29" outlineLevel="4" x14ac:dyDescent="0.35">
      <c r="A8417" s="9" t="s">
        <v>104</v>
      </c>
      <c r="B8417" s="9" t="s">
        <v>105</v>
      </c>
      <c r="C8417" s="12" t="s">
        <v>9487</v>
      </c>
      <c r="D8417" s="5" t="s">
        <v>9488</v>
      </c>
      <c r="E8417" s="9" t="s">
        <v>9488</v>
      </c>
      <c r="F8417" s="5" t="s">
        <v>4</v>
      </c>
      <c r="G8417" s="5" t="s">
        <v>45</v>
      </c>
      <c r="H8417" s="5" t="s">
        <v>9519</v>
      </c>
      <c r="I8417" s="4" t="s">
        <v>12737</v>
      </c>
      <c r="J8417" s="5" t="s">
        <v>4</v>
      </c>
      <c r="K8417" s="5" t="s">
        <v>4</v>
      </c>
      <c r="L8417" s="5" t="s">
        <v>4</v>
      </c>
      <c r="M8417" s="5" t="s">
        <v>5</v>
      </c>
      <c r="N8417" s="5" t="s">
        <v>9518</v>
      </c>
      <c r="O8417" s="18">
        <v>44539</v>
      </c>
      <c r="P8417" s="5" t="s">
        <v>7</v>
      </c>
      <c r="Q8417" s="19">
        <v>25460</v>
      </c>
      <c r="R8417" s="19">
        <v>0</v>
      </c>
      <c r="S8417" s="19">
        <v>25460</v>
      </c>
      <c r="T8417" s="19">
        <v>0</v>
      </c>
    </row>
    <row r="8418" spans="1:20" ht="29" outlineLevel="4" x14ac:dyDescent="0.35">
      <c r="A8418" s="9" t="s">
        <v>104</v>
      </c>
      <c r="B8418" s="9" t="s">
        <v>105</v>
      </c>
      <c r="C8418" s="12" t="s">
        <v>9487</v>
      </c>
      <c r="D8418" s="5" t="s">
        <v>9488</v>
      </c>
      <c r="E8418" s="9" t="s">
        <v>9488</v>
      </c>
      <c r="F8418" s="5" t="s">
        <v>4</v>
      </c>
      <c r="G8418" s="5" t="s">
        <v>45</v>
      </c>
      <c r="H8418" s="5" t="s">
        <v>9519</v>
      </c>
      <c r="I8418" s="4" t="s">
        <v>12737</v>
      </c>
      <c r="J8418" s="5" t="s">
        <v>4</v>
      </c>
      <c r="K8418" s="5" t="s">
        <v>4</v>
      </c>
      <c r="L8418" s="5" t="s">
        <v>4</v>
      </c>
      <c r="M8418" s="5" t="s">
        <v>5</v>
      </c>
      <c r="N8418" s="5" t="s">
        <v>9520</v>
      </c>
      <c r="O8418" s="18">
        <v>44645</v>
      </c>
      <c r="P8418" s="5" t="s">
        <v>7</v>
      </c>
      <c r="Q8418" s="19">
        <v>28069</v>
      </c>
      <c r="R8418" s="19">
        <v>0</v>
      </c>
      <c r="S8418" s="19">
        <v>28069</v>
      </c>
      <c r="T8418" s="19">
        <v>0</v>
      </c>
    </row>
    <row r="8419" spans="1:20" outlineLevel="3" x14ac:dyDescent="0.35">
      <c r="H8419" s="1" t="s">
        <v>12210</v>
      </c>
      <c r="O8419" s="18"/>
      <c r="Q8419" s="19">
        <f>SUBTOTAL(9,Q8417:Q8418)</f>
        <v>53529</v>
      </c>
      <c r="R8419" s="19">
        <f>SUBTOTAL(9,R8417:R8418)</f>
        <v>0</v>
      </c>
      <c r="S8419" s="19">
        <f>SUBTOTAL(9,S8417:S8418)</f>
        <v>53529</v>
      </c>
      <c r="T8419" s="19">
        <f>SUBTOTAL(9,T8417:T8418)</f>
        <v>0</v>
      </c>
    </row>
    <row r="8420" spans="1:20" ht="29" outlineLevel="4" x14ac:dyDescent="0.35">
      <c r="A8420" s="9" t="s">
        <v>104</v>
      </c>
      <c r="B8420" s="9" t="s">
        <v>105</v>
      </c>
      <c r="C8420" s="12" t="s">
        <v>9487</v>
      </c>
      <c r="D8420" s="5" t="s">
        <v>9488</v>
      </c>
      <c r="E8420" s="9" t="s">
        <v>9488</v>
      </c>
      <c r="F8420" s="5" t="s">
        <v>4</v>
      </c>
      <c r="G8420" s="5" t="s">
        <v>45</v>
      </c>
      <c r="H8420" s="5" t="s">
        <v>9522</v>
      </c>
      <c r="I8420" s="4" t="s">
        <v>9523</v>
      </c>
      <c r="J8420" s="5" t="s">
        <v>4</v>
      </c>
      <c r="K8420" s="5" t="s">
        <v>4</v>
      </c>
      <c r="L8420" s="5" t="s">
        <v>4</v>
      </c>
      <c r="M8420" s="5" t="s">
        <v>5</v>
      </c>
      <c r="N8420" s="5" t="s">
        <v>9521</v>
      </c>
      <c r="O8420" s="18">
        <v>44508</v>
      </c>
      <c r="P8420" s="5" t="s">
        <v>7</v>
      </c>
      <c r="Q8420" s="19">
        <v>75459</v>
      </c>
      <c r="R8420" s="19">
        <v>0</v>
      </c>
      <c r="S8420" s="19">
        <v>75459</v>
      </c>
      <c r="T8420" s="19">
        <v>0</v>
      </c>
    </row>
    <row r="8421" spans="1:20" ht="29" outlineLevel="4" x14ac:dyDescent="0.35">
      <c r="A8421" s="9" t="s">
        <v>104</v>
      </c>
      <c r="B8421" s="9" t="s">
        <v>105</v>
      </c>
      <c r="C8421" s="12" t="s">
        <v>9487</v>
      </c>
      <c r="D8421" s="5" t="s">
        <v>9488</v>
      </c>
      <c r="E8421" s="9" t="s">
        <v>9488</v>
      </c>
      <c r="F8421" s="5" t="s">
        <v>4</v>
      </c>
      <c r="G8421" s="5" t="s">
        <v>45</v>
      </c>
      <c r="H8421" s="5" t="s">
        <v>9522</v>
      </c>
      <c r="I8421" s="4" t="s">
        <v>9523</v>
      </c>
      <c r="J8421" s="5" t="s">
        <v>4</v>
      </c>
      <c r="K8421" s="5" t="s">
        <v>4</v>
      </c>
      <c r="L8421" s="5" t="s">
        <v>4</v>
      </c>
      <c r="M8421" s="5" t="s">
        <v>5</v>
      </c>
      <c r="N8421" s="5" t="s">
        <v>9524</v>
      </c>
      <c r="O8421" s="18">
        <v>44708</v>
      </c>
      <c r="P8421" s="5" t="s">
        <v>7</v>
      </c>
      <c r="Q8421" s="19">
        <v>73387</v>
      </c>
      <c r="R8421" s="19">
        <v>0</v>
      </c>
      <c r="S8421" s="19">
        <v>73387</v>
      </c>
      <c r="T8421" s="19">
        <v>0</v>
      </c>
    </row>
    <row r="8422" spans="1:20" outlineLevel="3" x14ac:dyDescent="0.35">
      <c r="H8422" s="1" t="s">
        <v>12211</v>
      </c>
      <c r="O8422" s="18"/>
      <c r="Q8422" s="19">
        <f>SUBTOTAL(9,Q8420:Q8421)</f>
        <v>148846</v>
      </c>
      <c r="R8422" s="19">
        <f>SUBTOTAL(9,R8420:R8421)</f>
        <v>0</v>
      </c>
      <c r="S8422" s="19">
        <f>SUBTOTAL(9,S8420:S8421)</f>
        <v>148846</v>
      </c>
      <c r="T8422" s="19">
        <f>SUBTOTAL(9,T8420:T8421)</f>
        <v>0</v>
      </c>
    </row>
    <row r="8423" spans="1:20" outlineLevel="2" x14ac:dyDescent="0.35">
      <c r="C8423" s="11" t="s">
        <v>10872</v>
      </c>
      <c r="O8423" s="18"/>
      <c r="Q8423" s="19">
        <f>SUBTOTAL(9,Q8396:Q8421)</f>
        <v>878621.70000000007</v>
      </c>
      <c r="R8423" s="19">
        <f>SUBTOTAL(9,R8396:R8421)</f>
        <v>569244.70000000007</v>
      </c>
      <c r="S8423" s="19">
        <f>SUBTOTAL(9,S8396:S8421)</f>
        <v>309377</v>
      </c>
      <c r="T8423" s="19">
        <f>SUBTOTAL(9,T8396:T8421)</f>
        <v>0</v>
      </c>
    </row>
    <row r="8424" spans="1:20" ht="29" outlineLevel="4" x14ac:dyDescent="0.35">
      <c r="A8424" s="9" t="s">
        <v>37</v>
      </c>
      <c r="B8424" s="9" t="s">
        <v>38</v>
      </c>
      <c r="C8424" s="12" t="s">
        <v>9525</v>
      </c>
      <c r="D8424" s="5" t="s">
        <v>9526</v>
      </c>
      <c r="E8424" s="9" t="s">
        <v>9526</v>
      </c>
      <c r="F8424" s="5" t="s">
        <v>4</v>
      </c>
      <c r="G8424" s="5" t="s">
        <v>9527</v>
      </c>
      <c r="H8424" s="5" t="s">
        <v>9529</v>
      </c>
      <c r="I8424" s="4" t="s">
        <v>9530</v>
      </c>
      <c r="J8424" s="5" t="s">
        <v>4</v>
      </c>
      <c r="K8424" s="5" t="s">
        <v>4</v>
      </c>
      <c r="L8424" s="5" t="s">
        <v>4</v>
      </c>
      <c r="M8424" s="5" t="s">
        <v>5</v>
      </c>
      <c r="N8424" s="5" t="s">
        <v>9528</v>
      </c>
      <c r="O8424" s="18">
        <v>44403</v>
      </c>
      <c r="P8424" s="5" t="s">
        <v>7</v>
      </c>
      <c r="Q8424" s="19">
        <v>31605.5</v>
      </c>
      <c r="R8424" s="19">
        <v>0</v>
      </c>
      <c r="S8424" s="19">
        <v>31605.5</v>
      </c>
      <c r="T8424" s="19">
        <v>0</v>
      </c>
    </row>
    <row r="8425" spans="1:20" ht="29" outlineLevel="4" x14ac:dyDescent="0.35">
      <c r="A8425" s="9" t="s">
        <v>37</v>
      </c>
      <c r="B8425" s="9" t="s">
        <v>38</v>
      </c>
      <c r="C8425" s="12" t="s">
        <v>9525</v>
      </c>
      <c r="D8425" s="5" t="s">
        <v>9526</v>
      </c>
      <c r="E8425" s="9" t="s">
        <v>9526</v>
      </c>
      <c r="F8425" s="5" t="s">
        <v>4</v>
      </c>
      <c r="G8425" s="5" t="s">
        <v>9527</v>
      </c>
      <c r="H8425" s="5" t="s">
        <v>9529</v>
      </c>
      <c r="I8425" s="4" t="s">
        <v>9530</v>
      </c>
      <c r="J8425" s="5" t="s">
        <v>4</v>
      </c>
      <c r="K8425" s="5" t="s">
        <v>4</v>
      </c>
      <c r="L8425" s="5" t="s">
        <v>4</v>
      </c>
      <c r="M8425" s="5" t="s">
        <v>5</v>
      </c>
      <c r="N8425" s="5" t="s">
        <v>9531</v>
      </c>
      <c r="O8425" s="18">
        <v>44421</v>
      </c>
      <c r="P8425" s="5" t="s">
        <v>7</v>
      </c>
      <c r="Q8425" s="19">
        <v>31997.5</v>
      </c>
      <c r="R8425" s="19">
        <v>0</v>
      </c>
      <c r="S8425" s="19">
        <v>31997.5</v>
      </c>
      <c r="T8425" s="19">
        <v>0</v>
      </c>
    </row>
    <row r="8426" spans="1:20" ht="29" outlineLevel="4" x14ac:dyDescent="0.35">
      <c r="A8426" s="9" t="s">
        <v>37</v>
      </c>
      <c r="B8426" s="9" t="s">
        <v>38</v>
      </c>
      <c r="C8426" s="12" t="s">
        <v>9525</v>
      </c>
      <c r="D8426" s="5" t="s">
        <v>9526</v>
      </c>
      <c r="E8426" s="9" t="s">
        <v>9526</v>
      </c>
      <c r="F8426" s="5" t="s">
        <v>4</v>
      </c>
      <c r="G8426" s="5" t="s">
        <v>9527</v>
      </c>
      <c r="H8426" s="5" t="s">
        <v>9529</v>
      </c>
      <c r="I8426" s="4" t="s">
        <v>9530</v>
      </c>
      <c r="J8426" s="5" t="s">
        <v>4</v>
      </c>
      <c r="K8426" s="5" t="s">
        <v>4</v>
      </c>
      <c r="L8426" s="5" t="s">
        <v>4</v>
      </c>
      <c r="M8426" s="5" t="s">
        <v>5</v>
      </c>
      <c r="N8426" s="5" t="s">
        <v>9532</v>
      </c>
      <c r="O8426" s="18">
        <v>44452</v>
      </c>
      <c r="P8426" s="5" t="s">
        <v>7</v>
      </c>
      <c r="Q8426" s="19">
        <v>36350</v>
      </c>
      <c r="R8426" s="19">
        <v>0</v>
      </c>
      <c r="S8426" s="19">
        <v>36350</v>
      </c>
      <c r="T8426" s="19">
        <v>0</v>
      </c>
    </row>
    <row r="8427" spans="1:20" ht="29" outlineLevel="4" x14ac:dyDescent="0.35">
      <c r="A8427" s="9" t="s">
        <v>37</v>
      </c>
      <c r="B8427" s="9" t="s">
        <v>38</v>
      </c>
      <c r="C8427" s="12" t="s">
        <v>9525</v>
      </c>
      <c r="D8427" s="5" t="s">
        <v>9526</v>
      </c>
      <c r="E8427" s="9" t="s">
        <v>9526</v>
      </c>
      <c r="F8427" s="5" t="s">
        <v>4</v>
      </c>
      <c r="G8427" s="5" t="s">
        <v>9527</v>
      </c>
      <c r="H8427" s="5" t="s">
        <v>9529</v>
      </c>
      <c r="I8427" s="4" t="s">
        <v>9530</v>
      </c>
      <c r="J8427" s="5" t="s">
        <v>4</v>
      </c>
      <c r="K8427" s="5" t="s">
        <v>4</v>
      </c>
      <c r="L8427" s="5" t="s">
        <v>4</v>
      </c>
      <c r="M8427" s="5" t="s">
        <v>5</v>
      </c>
      <c r="N8427" s="5" t="s">
        <v>9533</v>
      </c>
      <c r="O8427" s="18">
        <v>44508</v>
      </c>
      <c r="P8427" s="5" t="s">
        <v>7</v>
      </c>
      <c r="Q8427" s="19">
        <v>39791.5</v>
      </c>
      <c r="R8427" s="19">
        <v>0</v>
      </c>
      <c r="S8427" s="19">
        <v>39791.5</v>
      </c>
      <c r="T8427" s="19">
        <v>0</v>
      </c>
    </row>
    <row r="8428" spans="1:20" ht="29" outlineLevel="4" x14ac:dyDescent="0.35">
      <c r="A8428" s="9" t="s">
        <v>37</v>
      </c>
      <c r="B8428" s="9" t="s">
        <v>38</v>
      </c>
      <c r="C8428" s="12" t="s">
        <v>9525</v>
      </c>
      <c r="D8428" s="5" t="s">
        <v>9526</v>
      </c>
      <c r="E8428" s="9" t="s">
        <v>9526</v>
      </c>
      <c r="F8428" s="5" t="s">
        <v>4</v>
      </c>
      <c r="G8428" s="5" t="s">
        <v>9527</v>
      </c>
      <c r="H8428" s="5" t="s">
        <v>9529</v>
      </c>
      <c r="I8428" s="4" t="s">
        <v>9530</v>
      </c>
      <c r="J8428" s="5" t="s">
        <v>4</v>
      </c>
      <c r="K8428" s="5" t="s">
        <v>4</v>
      </c>
      <c r="L8428" s="5" t="s">
        <v>4</v>
      </c>
      <c r="M8428" s="5" t="s">
        <v>5</v>
      </c>
      <c r="N8428" s="5" t="s">
        <v>9534</v>
      </c>
      <c r="O8428" s="18">
        <v>44536</v>
      </c>
      <c r="P8428" s="5" t="s">
        <v>7</v>
      </c>
      <c r="Q8428" s="19">
        <v>36658.5</v>
      </c>
      <c r="R8428" s="19">
        <v>0</v>
      </c>
      <c r="S8428" s="19">
        <v>36658.5</v>
      </c>
      <c r="T8428" s="19">
        <v>0</v>
      </c>
    </row>
    <row r="8429" spans="1:20" ht="29" outlineLevel="4" x14ac:dyDescent="0.35">
      <c r="A8429" s="9" t="s">
        <v>37</v>
      </c>
      <c r="B8429" s="9" t="s">
        <v>38</v>
      </c>
      <c r="C8429" s="12" t="s">
        <v>9525</v>
      </c>
      <c r="D8429" s="5" t="s">
        <v>9526</v>
      </c>
      <c r="E8429" s="9" t="s">
        <v>9526</v>
      </c>
      <c r="F8429" s="5" t="s">
        <v>4</v>
      </c>
      <c r="G8429" s="5" t="s">
        <v>9527</v>
      </c>
      <c r="H8429" s="5" t="s">
        <v>9529</v>
      </c>
      <c r="I8429" s="4" t="s">
        <v>9530</v>
      </c>
      <c r="J8429" s="5" t="s">
        <v>4</v>
      </c>
      <c r="K8429" s="5" t="s">
        <v>4</v>
      </c>
      <c r="L8429" s="5" t="s">
        <v>4</v>
      </c>
      <c r="M8429" s="5" t="s">
        <v>5</v>
      </c>
      <c r="N8429" s="5" t="s">
        <v>9535</v>
      </c>
      <c r="O8429" s="18">
        <v>44571</v>
      </c>
      <c r="P8429" s="5" t="s">
        <v>7</v>
      </c>
      <c r="Q8429" s="19">
        <v>34293.5</v>
      </c>
      <c r="R8429" s="19">
        <v>0</v>
      </c>
      <c r="S8429" s="19">
        <v>34293.5</v>
      </c>
      <c r="T8429" s="19">
        <v>0</v>
      </c>
    </row>
    <row r="8430" spans="1:20" ht="29" outlineLevel="4" x14ac:dyDescent="0.35">
      <c r="A8430" s="9" t="s">
        <v>37</v>
      </c>
      <c r="B8430" s="9" t="s">
        <v>38</v>
      </c>
      <c r="C8430" s="12" t="s">
        <v>9525</v>
      </c>
      <c r="D8430" s="5" t="s">
        <v>9526</v>
      </c>
      <c r="E8430" s="9" t="s">
        <v>9526</v>
      </c>
      <c r="F8430" s="5" t="s">
        <v>4</v>
      </c>
      <c r="G8430" s="5" t="s">
        <v>9527</v>
      </c>
      <c r="H8430" s="5" t="s">
        <v>9529</v>
      </c>
      <c r="I8430" s="4" t="s">
        <v>9530</v>
      </c>
      <c r="J8430" s="5" t="s">
        <v>4</v>
      </c>
      <c r="K8430" s="5" t="s">
        <v>4</v>
      </c>
      <c r="L8430" s="5" t="s">
        <v>4</v>
      </c>
      <c r="M8430" s="5" t="s">
        <v>5</v>
      </c>
      <c r="N8430" s="5" t="s">
        <v>9536</v>
      </c>
      <c r="O8430" s="18">
        <v>44631</v>
      </c>
      <c r="P8430" s="5" t="s">
        <v>7</v>
      </c>
      <c r="Q8430" s="19">
        <v>35656</v>
      </c>
      <c r="R8430" s="19">
        <v>0</v>
      </c>
      <c r="S8430" s="19">
        <v>35656</v>
      </c>
      <c r="T8430" s="19">
        <v>0</v>
      </c>
    </row>
    <row r="8431" spans="1:20" ht="29" outlineLevel="4" x14ac:dyDescent="0.35">
      <c r="A8431" s="9" t="s">
        <v>37</v>
      </c>
      <c r="B8431" s="9" t="s">
        <v>38</v>
      </c>
      <c r="C8431" s="12" t="s">
        <v>9525</v>
      </c>
      <c r="D8431" s="5" t="s">
        <v>9526</v>
      </c>
      <c r="E8431" s="9" t="s">
        <v>9526</v>
      </c>
      <c r="F8431" s="5" t="s">
        <v>4</v>
      </c>
      <c r="G8431" s="5" t="s">
        <v>9527</v>
      </c>
      <c r="H8431" s="5" t="s">
        <v>9529</v>
      </c>
      <c r="I8431" s="4" t="s">
        <v>9530</v>
      </c>
      <c r="J8431" s="5" t="s">
        <v>4</v>
      </c>
      <c r="K8431" s="5" t="s">
        <v>4</v>
      </c>
      <c r="L8431" s="5" t="s">
        <v>4</v>
      </c>
      <c r="M8431" s="5" t="s">
        <v>5</v>
      </c>
      <c r="N8431" s="5" t="s">
        <v>9537</v>
      </c>
      <c r="O8431" s="18">
        <v>44694</v>
      </c>
      <c r="P8431" s="5" t="s">
        <v>7</v>
      </c>
      <c r="Q8431" s="19">
        <v>70776.5</v>
      </c>
      <c r="R8431" s="19">
        <v>0</v>
      </c>
      <c r="S8431" s="19">
        <v>70776.5</v>
      </c>
      <c r="T8431" s="19">
        <v>0</v>
      </c>
    </row>
    <row r="8432" spans="1:20" ht="29" outlineLevel="4" x14ac:dyDescent="0.35">
      <c r="A8432" s="9" t="s">
        <v>37</v>
      </c>
      <c r="B8432" s="9" t="s">
        <v>38</v>
      </c>
      <c r="C8432" s="12" t="s">
        <v>9525</v>
      </c>
      <c r="D8432" s="5" t="s">
        <v>9526</v>
      </c>
      <c r="E8432" s="9" t="s">
        <v>9526</v>
      </c>
      <c r="F8432" s="5" t="s">
        <v>4</v>
      </c>
      <c r="G8432" s="5" t="s">
        <v>9527</v>
      </c>
      <c r="H8432" s="5" t="s">
        <v>9529</v>
      </c>
      <c r="I8432" s="4" t="s">
        <v>9530</v>
      </c>
      <c r="J8432" s="5" t="s">
        <v>4</v>
      </c>
      <c r="K8432" s="5" t="s">
        <v>4</v>
      </c>
      <c r="L8432" s="5" t="s">
        <v>4</v>
      </c>
      <c r="M8432" s="5" t="s">
        <v>5</v>
      </c>
      <c r="N8432" s="5" t="s">
        <v>9538</v>
      </c>
      <c r="O8432" s="18">
        <v>44733</v>
      </c>
      <c r="P8432" s="5" t="s">
        <v>7</v>
      </c>
      <c r="Q8432" s="19">
        <v>71811.5</v>
      </c>
      <c r="R8432" s="19">
        <v>0</v>
      </c>
      <c r="S8432" s="19">
        <v>71811.5</v>
      </c>
      <c r="T8432" s="19">
        <v>0</v>
      </c>
    </row>
    <row r="8433" spans="1:20" ht="29" outlineLevel="4" x14ac:dyDescent="0.35">
      <c r="A8433" s="9" t="s">
        <v>37</v>
      </c>
      <c r="B8433" s="9" t="s">
        <v>38</v>
      </c>
      <c r="C8433" s="12" t="s">
        <v>9525</v>
      </c>
      <c r="D8433" s="5" t="s">
        <v>9526</v>
      </c>
      <c r="E8433" s="9" t="s">
        <v>9526</v>
      </c>
      <c r="F8433" s="5" t="s">
        <v>49</v>
      </c>
      <c r="G8433" s="5" t="s">
        <v>4</v>
      </c>
      <c r="H8433" s="5" t="s">
        <v>9529</v>
      </c>
      <c r="I8433" s="4" t="s">
        <v>9530</v>
      </c>
      <c r="J8433" s="5" t="s">
        <v>4</v>
      </c>
      <c r="K8433" s="5" t="s">
        <v>4</v>
      </c>
      <c r="L8433" s="5" t="s">
        <v>4</v>
      </c>
      <c r="M8433" s="5" t="s">
        <v>5</v>
      </c>
      <c r="N8433" s="5" t="s">
        <v>9528</v>
      </c>
      <c r="O8433" s="18">
        <v>44403</v>
      </c>
      <c r="P8433" s="5" t="s">
        <v>7</v>
      </c>
      <c r="Q8433" s="19">
        <v>31605.5</v>
      </c>
      <c r="R8433" s="19">
        <v>31605.5</v>
      </c>
      <c r="S8433" s="19">
        <v>0</v>
      </c>
      <c r="T8433" s="19">
        <v>0</v>
      </c>
    </row>
    <row r="8434" spans="1:20" ht="29" outlineLevel="4" x14ac:dyDescent="0.35">
      <c r="A8434" s="9" t="s">
        <v>37</v>
      </c>
      <c r="B8434" s="9" t="s">
        <v>38</v>
      </c>
      <c r="C8434" s="12" t="s">
        <v>9525</v>
      </c>
      <c r="D8434" s="5" t="s">
        <v>9526</v>
      </c>
      <c r="E8434" s="9" t="s">
        <v>9526</v>
      </c>
      <c r="F8434" s="5" t="s">
        <v>49</v>
      </c>
      <c r="G8434" s="5" t="s">
        <v>4</v>
      </c>
      <c r="H8434" s="5" t="s">
        <v>9529</v>
      </c>
      <c r="I8434" s="4" t="s">
        <v>9530</v>
      </c>
      <c r="J8434" s="5" t="s">
        <v>4</v>
      </c>
      <c r="K8434" s="5" t="s">
        <v>4</v>
      </c>
      <c r="L8434" s="5" t="s">
        <v>4</v>
      </c>
      <c r="M8434" s="5" t="s">
        <v>5</v>
      </c>
      <c r="N8434" s="5" t="s">
        <v>9531</v>
      </c>
      <c r="O8434" s="18">
        <v>44421</v>
      </c>
      <c r="P8434" s="5" t="s">
        <v>7</v>
      </c>
      <c r="Q8434" s="19">
        <v>31997.5</v>
      </c>
      <c r="R8434" s="19">
        <v>31997.5</v>
      </c>
      <c r="S8434" s="19">
        <v>0</v>
      </c>
      <c r="T8434" s="19">
        <v>0</v>
      </c>
    </row>
    <row r="8435" spans="1:20" ht="29" outlineLevel="4" x14ac:dyDescent="0.35">
      <c r="A8435" s="9" t="s">
        <v>37</v>
      </c>
      <c r="B8435" s="9" t="s">
        <v>38</v>
      </c>
      <c r="C8435" s="12" t="s">
        <v>9525</v>
      </c>
      <c r="D8435" s="5" t="s">
        <v>9526</v>
      </c>
      <c r="E8435" s="9" t="s">
        <v>9526</v>
      </c>
      <c r="F8435" s="5" t="s">
        <v>49</v>
      </c>
      <c r="G8435" s="5" t="s">
        <v>4</v>
      </c>
      <c r="H8435" s="5" t="s">
        <v>9529</v>
      </c>
      <c r="I8435" s="4" t="s">
        <v>9530</v>
      </c>
      <c r="J8435" s="5" t="s">
        <v>4</v>
      </c>
      <c r="K8435" s="5" t="s">
        <v>4</v>
      </c>
      <c r="L8435" s="5" t="s">
        <v>4</v>
      </c>
      <c r="M8435" s="5" t="s">
        <v>5</v>
      </c>
      <c r="N8435" s="5" t="s">
        <v>9532</v>
      </c>
      <c r="O8435" s="18">
        <v>44452</v>
      </c>
      <c r="P8435" s="5" t="s">
        <v>7</v>
      </c>
      <c r="Q8435" s="19">
        <v>36350</v>
      </c>
      <c r="R8435" s="19">
        <v>36350</v>
      </c>
      <c r="S8435" s="19">
        <v>0</v>
      </c>
      <c r="T8435" s="19">
        <v>0</v>
      </c>
    </row>
    <row r="8436" spans="1:20" ht="29" outlineLevel="4" x14ac:dyDescent="0.35">
      <c r="A8436" s="9" t="s">
        <v>37</v>
      </c>
      <c r="B8436" s="9" t="s">
        <v>38</v>
      </c>
      <c r="C8436" s="12" t="s">
        <v>9525</v>
      </c>
      <c r="D8436" s="5" t="s">
        <v>9526</v>
      </c>
      <c r="E8436" s="9" t="s">
        <v>9526</v>
      </c>
      <c r="F8436" s="5" t="s">
        <v>49</v>
      </c>
      <c r="G8436" s="5" t="s">
        <v>4</v>
      </c>
      <c r="H8436" s="5" t="s">
        <v>9529</v>
      </c>
      <c r="I8436" s="4" t="s">
        <v>9530</v>
      </c>
      <c r="J8436" s="5" t="s">
        <v>4</v>
      </c>
      <c r="K8436" s="5" t="s">
        <v>4</v>
      </c>
      <c r="L8436" s="5" t="s">
        <v>4</v>
      </c>
      <c r="M8436" s="5" t="s">
        <v>5</v>
      </c>
      <c r="N8436" s="5" t="s">
        <v>9533</v>
      </c>
      <c r="O8436" s="18">
        <v>44508</v>
      </c>
      <c r="P8436" s="5" t="s">
        <v>7</v>
      </c>
      <c r="Q8436" s="19">
        <v>39791.5</v>
      </c>
      <c r="R8436" s="19">
        <v>39791.5</v>
      </c>
      <c r="S8436" s="19">
        <v>0</v>
      </c>
      <c r="T8436" s="19">
        <v>0</v>
      </c>
    </row>
    <row r="8437" spans="1:20" ht="29" outlineLevel="4" x14ac:dyDescent="0.35">
      <c r="A8437" s="9" t="s">
        <v>37</v>
      </c>
      <c r="B8437" s="9" t="s">
        <v>38</v>
      </c>
      <c r="C8437" s="12" t="s">
        <v>9525</v>
      </c>
      <c r="D8437" s="5" t="s">
        <v>9526</v>
      </c>
      <c r="E8437" s="9" t="s">
        <v>9526</v>
      </c>
      <c r="F8437" s="5" t="s">
        <v>49</v>
      </c>
      <c r="G8437" s="5" t="s">
        <v>4</v>
      </c>
      <c r="H8437" s="5" t="s">
        <v>9529</v>
      </c>
      <c r="I8437" s="4" t="s">
        <v>9530</v>
      </c>
      <c r="J8437" s="5" t="s">
        <v>4</v>
      </c>
      <c r="K8437" s="5" t="s">
        <v>4</v>
      </c>
      <c r="L8437" s="5" t="s">
        <v>4</v>
      </c>
      <c r="M8437" s="5" t="s">
        <v>5</v>
      </c>
      <c r="N8437" s="5" t="s">
        <v>9534</v>
      </c>
      <c r="O8437" s="18">
        <v>44536</v>
      </c>
      <c r="P8437" s="5" t="s">
        <v>7</v>
      </c>
      <c r="Q8437" s="19">
        <v>36658.5</v>
      </c>
      <c r="R8437" s="19">
        <v>36658.5</v>
      </c>
      <c r="S8437" s="19">
        <v>0</v>
      </c>
      <c r="T8437" s="19">
        <v>0</v>
      </c>
    </row>
    <row r="8438" spans="1:20" ht="29" outlineLevel="4" x14ac:dyDescent="0.35">
      <c r="A8438" s="9" t="s">
        <v>37</v>
      </c>
      <c r="B8438" s="9" t="s">
        <v>38</v>
      </c>
      <c r="C8438" s="12" t="s">
        <v>9525</v>
      </c>
      <c r="D8438" s="5" t="s">
        <v>9526</v>
      </c>
      <c r="E8438" s="9" t="s">
        <v>9526</v>
      </c>
      <c r="F8438" s="5" t="s">
        <v>49</v>
      </c>
      <c r="G8438" s="5" t="s">
        <v>4</v>
      </c>
      <c r="H8438" s="5" t="s">
        <v>9529</v>
      </c>
      <c r="I8438" s="4" t="s">
        <v>9530</v>
      </c>
      <c r="J8438" s="5" t="s">
        <v>4</v>
      </c>
      <c r="K8438" s="5" t="s">
        <v>4</v>
      </c>
      <c r="L8438" s="5" t="s">
        <v>4</v>
      </c>
      <c r="M8438" s="5" t="s">
        <v>5</v>
      </c>
      <c r="N8438" s="5" t="s">
        <v>9535</v>
      </c>
      <c r="O8438" s="18">
        <v>44571</v>
      </c>
      <c r="P8438" s="5" t="s">
        <v>7</v>
      </c>
      <c r="Q8438" s="19">
        <v>34293.5</v>
      </c>
      <c r="R8438" s="19">
        <v>34293.5</v>
      </c>
      <c r="S8438" s="19">
        <v>0</v>
      </c>
      <c r="T8438" s="19">
        <v>0</v>
      </c>
    </row>
    <row r="8439" spans="1:20" ht="29" outlineLevel="4" x14ac:dyDescent="0.35">
      <c r="A8439" s="9" t="s">
        <v>37</v>
      </c>
      <c r="B8439" s="9" t="s">
        <v>38</v>
      </c>
      <c r="C8439" s="12" t="s">
        <v>9525</v>
      </c>
      <c r="D8439" s="5" t="s">
        <v>9526</v>
      </c>
      <c r="E8439" s="9" t="s">
        <v>9526</v>
      </c>
      <c r="F8439" s="5" t="s">
        <v>49</v>
      </c>
      <c r="G8439" s="5" t="s">
        <v>4</v>
      </c>
      <c r="H8439" s="5" t="s">
        <v>9529</v>
      </c>
      <c r="I8439" s="4" t="s">
        <v>9530</v>
      </c>
      <c r="J8439" s="5" t="s">
        <v>4</v>
      </c>
      <c r="K8439" s="5" t="s">
        <v>4</v>
      </c>
      <c r="L8439" s="5" t="s">
        <v>4</v>
      </c>
      <c r="M8439" s="5" t="s">
        <v>5</v>
      </c>
      <c r="N8439" s="5" t="s">
        <v>9536</v>
      </c>
      <c r="O8439" s="18">
        <v>44631</v>
      </c>
      <c r="P8439" s="5" t="s">
        <v>7</v>
      </c>
      <c r="Q8439" s="19">
        <v>35656</v>
      </c>
      <c r="R8439" s="19">
        <v>35656</v>
      </c>
      <c r="S8439" s="19">
        <v>0</v>
      </c>
      <c r="T8439" s="19">
        <v>0</v>
      </c>
    </row>
    <row r="8440" spans="1:20" ht="29" outlineLevel="4" x14ac:dyDescent="0.35">
      <c r="A8440" s="9" t="s">
        <v>37</v>
      </c>
      <c r="B8440" s="9" t="s">
        <v>38</v>
      </c>
      <c r="C8440" s="12" t="s">
        <v>9525</v>
      </c>
      <c r="D8440" s="5" t="s">
        <v>9526</v>
      </c>
      <c r="E8440" s="9" t="s">
        <v>9526</v>
      </c>
      <c r="F8440" s="5" t="s">
        <v>49</v>
      </c>
      <c r="G8440" s="5" t="s">
        <v>4</v>
      </c>
      <c r="H8440" s="5" t="s">
        <v>9529</v>
      </c>
      <c r="I8440" s="4" t="s">
        <v>9530</v>
      </c>
      <c r="J8440" s="5" t="s">
        <v>4</v>
      </c>
      <c r="K8440" s="5" t="s">
        <v>4</v>
      </c>
      <c r="L8440" s="5" t="s">
        <v>4</v>
      </c>
      <c r="M8440" s="5" t="s">
        <v>5</v>
      </c>
      <c r="N8440" s="5" t="s">
        <v>9537</v>
      </c>
      <c r="O8440" s="18">
        <v>44694</v>
      </c>
      <c r="P8440" s="5" t="s">
        <v>7</v>
      </c>
      <c r="Q8440" s="19">
        <v>70776.5</v>
      </c>
      <c r="R8440" s="19">
        <v>70776.5</v>
      </c>
      <c r="S8440" s="19">
        <v>0</v>
      </c>
      <c r="T8440" s="19">
        <v>0</v>
      </c>
    </row>
    <row r="8441" spans="1:20" ht="29" outlineLevel="4" x14ac:dyDescent="0.35">
      <c r="A8441" s="9" t="s">
        <v>37</v>
      </c>
      <c r="B8441" s="9" t="s">
        <v>38</v>
      </c>
      <c r="C8441" s="12" t="s">
        <v>9525</v>
      </c>
      <c r="D8441" s="5" t="s">
        <v>9526</v>
      </c>
      <c r="E8441" s="9" t="s">
        <v>9526</v>
      </c>
      <c r="F8441" s="5" t="s">
        <v>49</v>
      </c>
      <c r="G8441" s="5" t="s">
        <v>4</v>
      </c>
      <c r="H8441" s="5" t="s">
        <v>9529</v>
      </c>
      <c r="I8441" s="4" t="s">
        <v>9530</v>
      </c>
      <c r="J8441" s="5" t="s">
        <v>4</v>
      </c>
      <c r="K8441" s="5" t="s">
        <v>4</v>
      </c>
      <c r="L8441" s="5" t="s">
        <v>4</v>
      </c>
      <c r="M8441" s="5" t="s">
        <v>5</v>
      </c>
      <c r="N8441" s="5" t="s">
        <v>9538</v>
      </c>
      <c r="O8441" s="18">
        <v>44733</v>
      </c>
      <c r="P8441" s="5" t="s">
        <v>7</v>
      </c>
      <c r="Q8441" s="19">
        <v>71811.5</v>
      </c>
      <c r="R8441" s="19">
        <v>71811.5</v>
      </c>
      <c r="S8441" s="19">
        <v>0</v>
      </c>
      <c r="T8441" s="19">
        <v>0</v>
      </c>
    </row>
    <row r="8442" spans="1:20" outlineLevel="3" x14ac:dyDescent="0.35">
      <c r="H8442" s="1" t="s">
        <v>12212</v>
      </c>
      <c r="O8442" s="18"/>
      <c r="Q8442" s="19">
        <f>SUBTOTAL(9,Q8424:Q8441)</f>
        <v>777881</v>
      </c>
      <c r="R8442" s="19">
        <f>SUBTOTAL(9,R8424:R8441)</f>
        <v>388940.5</v>
      </c>
      <c r="S8442" s="19">
        <f>SUBTOTAL(9,S8424:S8441)</f>
        <v>388940.5</v>
      </c>
      <c r="T8442" s="19">
        <f>SUBTOTAL(9,T8424:T8441)</f>
        <v>0</v>
      </c>
    </row>
    <row r="8443" spans="1:20" ht="29" outlineLevel="4" x14ac:dyDescent="0.35">
      <c r="A8443" s="9" t="s">
        <v>37</v>
      </c>
      <c r="B8443" s="9" t="s">
        <v>38</v>
      </c>
      <c r="C8443" s="12" t="s">
        <v>9525</v>
      </c>
      <c r="D8443" s="5" t="s">
        <v>9526</v>
      </c>
      <c r="E8443" s="9" t="s">
        <v>9526</v>
      </c>
      <c r="F8443" s="5" t="s">
        <v>49</v>
      </c>
      <c r="G8443" s="5" t="s">
        <v>4</v>
      </c>
      <c r="H8443" s="5" t="s">
        <v>9540</v>
      </c>
      <c r="I8443" s="4" t="s">
        <v>9541</v>
      </c>
      <c r="J8443" s="5" t="s">
        <v>4</v>
      </c>
      <c r="K8443" s="5" t="s">
        <v>4</v>
      </c>
      <c r="L8443" s="5" t="s">
        <v>4</v>
      </c>
      <c r="M8443" s="5" t="s">
        <v>5</v>
      </c>
      <c r="N8443" s="5" t="s">
        <v>9539</v>
      </c>
      <c r="O8443" s="18">
        <v>44420</v>
      </c>
      <c r="P8443" s="5" t="s">
        <v>7</v>
      </c>
      <c r="Q8443" s="19">
        <v>699365</v>
      </c>
      <c r="R8443" s="19">
        <v>699365</v>
      </c>
      <c r="S8443" s="19">
        <v>0</v>
      </c>
      <c r="T8443" s="19">
        <v>0</v>
      </c>
    </row>
    <row r="8444" spans="1:20" outlineLevel="3" x14ac:dyDescent="0.35">
      <c r="H8444" s="1" t="s">
        <v>12213</v>
      </c>
      <c r="O8444" s="18"/>
      <c r="Q8444" s="19">
        <f>SUBTOTAL(9,Q8443:Q8443)</f>
        <v>699365</v>
      </c>
      <c r="R8444" s="19">
        <f>SUBTOTAL(9,R8443:R8443)</f>
        <v>699365</v>
      </c>
      <c r="S8444" s="19">
        <f>SUBTOTAL(9,S8443:S8443)</f>
        <v>0</v>
      </c>
      <c r="T8444" s="19">
        <f>SUBTOTAL(9,T8443:T8443)</f>
        <v>0</v>
      </c>
    </row>
    <row r="8445" spans="1:20" outlineLevel="2" x14ac:dyDescent="0.35">
      <c r="C8445" s="11" t="s">
        <v>10873</v>
      </c>
      <c r="O8445" s="18"/>
      <c r="Q8445" s="19">
        <f>SUBTOTAL(9,Q8424:Q8443)</f>
        <v>1477246</v>
      </c>
      <c r="R8445" s="19">
        <f>SUBTOTAL(9,R8424:R8443)</f>
        <v>1088305.5</v>
      </c>
      <c r="S8445" s="19">
        <f>SUBTOTAL(9,S8424:S8443)</f>
        <v>388940.5</v>
      </c>
      <c r="T8445" s="19">
        <f>SUBTOTAL(9,T8424:T8443)</f>
        <v>0</v>
      </c>
    </row>
    <row r="8446" spans="1:20" outlineLevel="4" x14ac:dyDescent="0.35">
      <c r="A8446" s="9" t="s">
        <v>104</v>
      </c>
      <c r="B8446" s="9" t="s">
        <v>105</v>
      </c>
      <c r="C8446" s="12" t="s">
        <v>9542</v>
      </c>
      <c r="D8446" s="5" t="s">
        <v>9543</v>
      </c>
      <c r="E8446" s="9" t="s">
        <v>9543</v>
      </c>
      <c r="F8446" s="5" t="s">
        <v>4</v>
      </c>
      <c r="G8446" s="5" t="s">
        <v>106</v>
      </c>
      <c r="H8446" s="5" t="s">
        <v>108</v>
      </c>
      <c r="I8446" s="20" t="s">
        <v>12479</v>
      </c>
      <c r="J8446" s="5" t="s">
        <v>4</v>
      </c>
      <c r="K8446" s="5" t="s">
        <v>4</v>
      </c>
      <c r="L8446" s="5" t="s">
        <v>4</v>
      </c>
      <c r="M8446" s="5" t="s">
        <v>5</v>
      </c>
      <c r="N8446" s="5" t="s">
        <v>9544</v>
      </c>
      <c r="O8446" s="18">
        <v>44524</v>
      </c>
      <c r="P8446" s="5" t="s">
        <v>7</v>
      </c>
      <c r="Q8446" s="19">
        <v>44466</v>
      </c>
      <c r="R8446" s="19">
        <v>0</v>
      </c>
      <c r="S8446" s="19">
        <v>44466</v>
      </c>
      <c r="T8446" s="19">
        <v>0</v>
      </c>
    </row>
    <row r="8447" spans="1:20" outlineLevel="3" x14ac:dyDescent="0.35">
      <c r="H8447" s="1" t="s">
        <v>10932</v>
      </c>
      <c r="O8447" s="18"/>
      <c r="Q8447" s="19">
        <f>SUBTOTAL(9,Q8446:Q8446)</f>
        <v>44466</v>
      </c>
      <c r="R8447" s="19">
        <f>SUBTOTAL(9,R8446:R8446)</f>
        <v>0</v>
      </c>
      <c r="S8447" s="19">
        <f>SUBTOTAL(9,S8446:S8446)</f>
        <v>44466</v>
      </c>
      <c r="T8447" s="19">
        <f>SUBTOTAL(9,T8446:T8446)</f>
        <v>0</v>
      </c>
    </row>
    <row r="8448" spans="1:20" outlineLevel="4" x14ac:dyDescent="0.35">
      <c r="A8448" s="9" t="s">
        <v>104</v>
      </c>
      <c r="B8448" s="9" t="s">
        <v>105</v>
      </c>
      <c r="C8448" s="12" t="s">
        <v>9542</v>
      </c>
      <c r="D8448" s="5" t="s">
        <v>9543</v>
      </c>
      <c r="E8448" s="9" t="s">
        <v>9543</v>
      </c>
      <c r="F8448" s="5" t="s">
        <v>4</v>
      </c>
      <c r="G8448" s="5" t="s">
        <v>106</v>
      </c>
      <c r="H8448" s="5" t="s">
        <v>109</v>
      </c>
      <c r="I8448" s="20" t="s">
        <v>12480</v>
      </c>
      <c r="J8448" s="5" t="s">
        <v>4</v>
      </c>
      <c r="K8448" s="5" t="s">
        <v>4</v>
      </c>
      <c r="L8448" s="5" t="s">
        <v>4</v>
      </c>
      <c r="M8448" s="5" t="s">
        <v>5</v>
      </c>
      <c r="N8448" s="5" t="s">
        <v>9544</v>
      </c>
      <c r="O8448" s="18">
        <v>44524</v>
      </c>
      <c r="P8448" s="5" t="s">
        <v>7</v>
      </c>
      <c r="Q8448" s="19">
        <v>49495</v>
      </c>
      <c r="R8448" s="19">
        <v>0</v>
      </c>
      <c r="S8448" s="19">
        <v>49495</v>
      </c>
      <c r="T8448" s="19">
        <v>0</v>
      </c>
    </row>
    <row r="8449" spans="1:20" outlineLevel="3" x14ac:dyDescent="0.35">
      <c r="H8449" s="1" t="s">
        <v>10933</v>
      </c>
      <c r="O8449" s="18"/>
      <c r="Q8449" s="19">
        <f>SUBTOTAL(9,Q8448:Q8448)</f>
        <v>49495</v>
      </c>
      <c r="R8449" s="19">
        <f>SUBTOTAL(9,R8448:R8448)</f>
        <v>0</v>
      </c>
      <c r="S8449" s="19">
        <f>SUBTOTAL(9,S8448:S8448)</f>
        <v>49495</v>
      </c>
      <c r="T8449" s="19">
        <f>SUBTOTAL(9,T8448:T8448)</f>
        <v>0</v>
      </c>
    </row>
    <row r="8450" spans="1:20" outlineLevel="4" x14ac:dyDescent="0.35">
      <c r="A8450" s="9" t="s">
        <v>104</v>
      </c>
      <c r="B8450" s="9" t="s">
        <v>105</v>
      </c>
      <c r="C8450" s="12" t="s">
        <v>9542</v>
      </c>
      <c r="D8450" s="5" t="s">
        <v>9543</v>
      </c>
      <c r="E8450" s="9" t="s">
        <v>9543</v>
      </c>
      <c r="F8450" s="5" t="s">
        <v>4</v>
      </c>
      <c r="G8450" s="5" t="s">
        <v>106</v>
      </c>
      <c r="H8450" s="5" t="s">
        <v>110</v>
      </c>
      <c r="I8450" s="20" t="s">
        <v>12481</v>
      </c>
      <c r="J8450" s="5" t="s">
        <v>4</v>
      </c>
      <c r="K8450" s="5" t="s">
        <v>4</v>
      </c>
      <c r="L8450" s="5" t="s">
        <v>4</v>
      </c>
      <c r="M8450" s="5" t="s">
        <v>5</v>
      </c>
      <c r="N8450" s="5" t="s">
        <v>9544</v>
      </c>
      <c r="O8450" s="18">
        <v>44524</v>
      </c>
      <c r="P8450" s="5" t="s">
        <v>7</v>
      </c>
      <c r="Q8450" s="19">
        <v>3831</v>
      </c>
      <c r="R8450" s="19">
        <v>0</v>
      </c>
      <c r="S8450" s="19">
        <v>3831</v>
      </c>
      <c r="T8450" s="19">
        <v>0</v>
      </c>
    </row>
    <row r="8451" spans="1:20" outlineLevel="3" x14ac:dyDescent="0.35">
      <c r="H8451" s="1" t="s">
        <v>10934</v>
      </c>
      <c r="O8451" s="18"/>
      <c r="Q8451" s="19">
        <f>SUBTOTAL(9,Q8450:Q8450)</f>
        <v>3831</v>
      </c>
      <c r="R8451" s="19">
        <f>SUBTOTAL(9,R8450:R8450)</f>
        <v>0</v>
      </c>
      <c r="S8451" s="19">
        <f>SUBTOTAL(9,S8450:S8450)</f>
        <v>3831</v>
      </c>
      <c r="T8451" s="19">
        <f>SUBTOTAL(9,T8450:T8450)</f>
        <v>0</v>
      </c>
    </row>
    <row r="8452" spans="1:20" outlineLevel="2" x14ac:dyDescent="0.35">
      <c r="C8452" s="11" t="s">
        <v>10874</v>
      </c>
      <c r="O8452" s="18"/>
      <c r="Q8452" s="19">
        <f>SUBTOTAL(9,Q8446:Q8450)</f>
        <v>97792</v>
      </c>
      <c r="R8452" s="19">
        <f>SUBTOTAL(9,R8446:R8450)</f>
        <v>0</v>
      </c>
      <c r="S8452" s="19">
        <f>SUBTOTAL(9,S8446:S8450)</f>
        <v>97792</v>
      </c>
      <c r="T8452" s="19">
        <f>SUBTOTAL(9,T8446:T8450)</f>
        <v>0</v>
      </c>
    </row>
    <row r="8453" spans="1:20" ht="29" outlineLevel="4" x14ac:dyDescent="0.35">
      <c r="A8453" s="9" t="s">
        <v>97</v>
      </c>
      <c r="B8453" s="9" t="s">
        <v>98</v>
      </c>
      <c r="C8453" s="12" t="s">
        <v>9545</v>
      </c>
      <c r="D8453" s="5" t="s">
        <v>9546</v>
      </c>
      <c r="E8453" s="9" t="s">
        <v>9546</v>
      </c>
      <c r="F8453" s="5" t="s">
        <v>12484</v>
      </c>
      <c r="G8453" s="5" t="s">
        <v>4</v>
      </c>
      <c r="H8453" s="5" t="s">
        <v>9549</v>
      </c>
      <c r="I8453" s="4" t="s">
        <v>9550</v>
      </c>
      <c r="J8453" s="5" t="s">
        <v>9547</v>
      </c>
      <c r="K8453" s="5" t="s">
        <v>4</v>
      </c>
      <c r="L8453" s="5" t="s">
        <v>4</v>
      </c>
      <c r="M8453" s="5" t="s">
        <v>5</v>
      </c>
      <c r="N8453" s="5" t="s">
        <v>9548</v>
      </c>
      <c r="O8453" s="18">
        <v>44502</v>
      </c>
      <c r="P8453" s="5" t="s">
        <v>7</v>
      </c>
      <c r="Q8453" s="19">
        <v>-994735.54</v>
      </c>
      <c r="R8453" s="19">
        <v>0</v>
      </c>
      <c r="S8453" s="19">
        <v>-994735.54</v>
      </c>
      <c r="T8453" s="19">
        <v>0</v>
      </c>
    </row>
    <row r="8454" spans="1:20" outlineLevel="3" x14ac:dyDescent="0.35">
      <c r="H8454" s="1" t="s">
        <v>12214</v>
      </c>
      <c r="O8454" s="18"/>
      <c r="Q8454" s="19">
        <f>SUBTOTAL(9,Q8453:Q8453)</f>
        <v>-994735.54</v>
      </c>
      <c r="R8454" s="19">
        <f>SUBTOTAL(9,R8453:R8453)</f>
        <v>0</v>
      </c>
      <c r="S8454" s="19">
        <f>SUBTOTAL(9,S8453:S8453)</f>
        <v>-994735.54</v>
      </c>
      <c r="T8454" s="19">
        <f>SUBTOTAL(9,T8453:T8453)</f>
        <v>0</v>
      </c>
    </row>
    <row r="8455" spans="1:20" outlineLevel="2" x14ac:dyDescent="0.35">
      <c r="C8455" s="11" t="s">
        <v>10875</v>
      </c>
      <c r="O8455" s="18"/>
      <c r="Q8455" s="19">
        <f>SUBTOTAL(9,Q8453:Q8453)</f>
        <v>-994735.54</v>
      </c>
      <c r="R8455" s="19">
        <f>SUBTOTAL(9,R8453:R8453)</f>
        <v>0</v>
      </c>
      <c r="S8455" s="19">
        <f>SUBTOTAL(9,S8453:S8453)</f>
        <v>-994735.54</v>
      </c>
      <c r="T8455" s="19">
        <f>SUBTOTAL(9,T8453:T8453)</f>
        <v>0</v>
      </c>
    </row>
    <row r="8456" spans="1:20" ht="29" outlineLevel="4" x14ac:dyDescent="0.35">
      <c r="A8456" s="9" t="s">
        <v>104</v>
      </c>
      <c r="B8456" s="9" t="s">
        <v>105</v>
      </c>
      <c r="C8456" s="12" t="s">
        <v>9551</v>
      </c>
      <c r="D8456" s="5" t="s">
        <v>9552</v>
      </c>
      <c r="E8456" s="9" t="s">
        <v>9552</v>
      </c>
      <c r="F8456" s="5" t="s">
        <v>125</v>
      </c>
      <c r="G8456" s="5" t="s">
        <v>4</v>
      </c>
      <c r="H8456" s="5" t="s">
        <v>9554</v>
      </c>
      <c r="I8456" s="4" t="s">
        <v>9555</v>
      </c>
      <c r="J8456" s="5" t="s">
        <v>4</v>
      </c>
      <c r="K8456" s="5" t="s">
        <v>4</v>
      </c>
      <c r="L8456" s="5" t="s">
        <v>4</v>
      </c>
      <c r="M8456" s="5" t="s">
        <v>5</v>
      </c>
      <c r="N8456" s="5" t="s">
        <v>9553</v>
      </c>
      <c r="O8456" s="18">
        <v>44398</v>
      </c>
      <c r="P8456" s="5" t="s">
        <v>7</v>
      </c>
      <c r="Q8456" s="19">
        <v>6483</v>
      </c>
      <c r="R8456" s="19">
        <v>6483</v>
      </c>
      <c r="S8456" s="19">
        <v>0</v>
      </c>
      <c r="T8456" s="19">
        <v>0</v>
      </c>
    </row>
    <row r="8457" spans="1:20" outlineLevel="3" x14ac:dyDescent="0.35">
      <c r="H8457" s="1" t="s">
        <v>12215</v>
      </c>
      <c r="O8457" s="18"/>
      <c r="Q8457" s="19">
        <f>SUBTOTAL(9,Q8456:Q8456)</f>
        <v>6483</v>
      </c>
      <c r="R8457" s="19">
        <f>SUBTOTAL(9,R8456:R8456)</f>
        <v>6483</v>
      </c>
      <c r="S8457" s="19">
        <f>SUBTOTAL(9,S8456:S8456)</f>
        <v>0</v>
      </c>
      <c r="T8457" s="19">
        <f>SUBTOTAL(9,T8456:T8456)</f>
        <v>0</v>
      </c>
    </row>
    <row r="8458" spans="1:20" ht="29" outlineLevel="4" x14ac:dyDescent="0.35">
      <c r="A8458" s="9" t="s">
        <v>104</v>
      </c>
      <c r="B8458" s="9" t="s">
        <v>105</v>
      </c>
      <c r="C8458" s="12" t="s">
        <v>9551</v>
      </c>
      <c r="D8458" s="5" t="s">
        <v>9552</v>
      </c>
      <c r="E8458" s="9" t="s">
        <v>9552</v>
      </c>
      <c r="F8458" s="5" t="s">
        <v>4</v>
      </c>
      <c r="G8458" s="5" t="s">
        <v>45</v>
      </c>
      <c r="H8458" s="5" t="s">
        <v>9557</v>
      </c>
      <c r="I8458" s="4" t="s">
        <v>9558</v>
      </c>
      <c r="J8458" s="5" t="s">
        <v>4</v>
      </c>
      <c r="K8458" s="5" t="s">
        <v>4</v>
      </c>
      <c r="L8458" s="5" t="s">
        <v>4</v>
      </c>
      <c r="M8458" s="5" t="s">
        <v>5</v>
      </c>
      <c r="N8458" s="5" t="s">
        <v>9556</v>
      </c>
      <c r="O8458" s="18">
        <v>44399</v>
      </c>
      <c r="P8458" s="5" t="s">
        <v>7</v>
      </c>
      <c r="Q8458" s="19">
        <v>4100.1000000000004</v>
      </c>
      <c r="R8458" s="19">
        <v>0</v>
      </c>
      <c r="S8458" s="19">
        <v>4100.1000000000004</v>
      </c>
      <c r="T8458" s="19">
        <v>0</v>
      </c>
    </row>
    <row r="8459" spans="1:20" ht="29" outlineLevel="4" x14ac:dyDescent="0.35">
      <c r="A8459" s="9" t="s">
        <v>104</v>
      </c>
      <c r="B8459" s="9" t="s">
        <v>105</v>
      </c>
      <c r="C8459" s="12" t="s">
        <v>9551</v>
      </c>
      <c r="D8459" s="5" t="s">
        <v>9552</v>
      </c>
      <c r="E8459" s="9" t="s">
        <v>9552</v>
      </c>
      <c r="F8459" s="5" t="s">
        <v>49</v>
      </c>
      <c r="G8459" s="5" t="s">
        <v>4</v>
      </c>
      <c r="H8459" s="5" t="s">
        <v>9557</v>
      </c>
      <c r="I8459" s="4" t="s">
        <v>9558</v>
      </c>
      <c r="J8459" s="5" t="s">
        <v>4</v>
      </c>
      <c r="K8459" s="5" t="s">
        <v>4</v>
      </c>
      <c r="L8459" s="5" t="s">
        <v>4</v>
      </c>
      <c r="M8459" s="5" t="s">
        <v>5</v>
      </c>
      <c r="N8459" s="5" t="s">
        <v>9556</v>
      </c>
      <c r="O8459" s="18">
        <v>44399</v>
      </c>
      <c r="P8459" s="5" t="s">
        <v>7</v>
      </c>
      <c r="Q8459" s="19">
        <v>65605.899999999994</v>
      </c>
      <c r="R8459" s="19">
        <v>65605.899999999994</v>
      </c>
      <c r="S8459" s="19">
        <v>0</v>
      </c>
      <c r="T8459" s="19">
        <v>0</v>
      </c>
    </row>
    <row r="8460" spans="1:20" outlineLevel="3" x14ac:dyDescent="0.35">
      <c r="H8460" s="1" t="s">
        <v>12216</v>
      </c>
      <c r="O8460" s="18"/>
      <c r="Q8460" s="19">
        <f>SUBTOTAL(9,Q8458:Q8459)</f>
        <v>69706</v>
      </c>
      <c r="R8460" s="19">
        <f>SUBTOTAL(9,R8458:R8459)</f>
        <v>65605.899999999994</v>
      </c>
      <c r="S8460" s="19">
        <f>SUBTOTAL(9,S8458:S8459)</f>
        <v>4100.1000000000004</v>
      </c>
      <c r="T8460" s="19">
        <f>SUBTOTAL(9,T8458:T8459)</f>
        <v>0</v>
      </c>
    </row>
    <row r="8461" spans="1:20" ht="29" outlineLevel="4" x14ac:dyDescent="0.35">
      <c r="A8461" s="9" t="s">
        <v>104</v>
      </c>
      <c r="B8461" s="9" t="s">
        <v>105</v>
      </c>
      <c r="C8461" s="12" t="s">
        <v>9551</v>
      </c>
      <c r="D8461" s="5" t="s">
        <v>9552</v>
      </c>
      <c r="E8461" s="9" t="s">
        <v>9552</v>
      </c>
      <c r="F8461" s="5" t="s">
        <v>49</v>
      </c>
      <c r="G8461" s="5" t="s">
        <v>4</v>
      </c>
      <c r="H8461" s="5" t="s">
        <v>9560</v>
      </c>
      <c r="I8461" s="4" t="s">
        <v>9561</v>
      </c>
      <c r="J8461" s="5" t="s">
        <v>4</v>
      </c>
      <c r="K8461" s="5" t="s">
        <v>4</v>
      </c>
      <c r="L8461" s="5" t="s">
        <v>4</v>
      </c>
      <c r="M8461" s="5" t="s">
        <v>5</v>
      </c>
      <c r="N8461" s="5" t="s">
        <v>9559</v>
      </c>
      <c r="O8461" s="18">
        <v>44392</v>
      </c>
      <c r="P8461" s="5" t="s">
        <v>7</v>
      </c>
      <c r="Q8461" s="19">
        <v>21491</v>
      </c>
      <c r="R8461" s="19">
        <v>21491</v>
      </c>
      <c r="S8461" s="19">
        <v>0</v>
      </c>
      <c r="T8461" s="19">
        <v>0</v>
      </c>
    </row>
    <row r="8462" spans="1:20" ht="29" outlineLevel="4" x14ac:dyDescent="0.35">
      <c r="A8462" s="9" t="s">
        <v>104</v>
      </c>
      <c r="B8462" s="9" t="s">
        <v>105</v>
      </c>
      <c r="C8462" s="12" t="s">
        <v>9551</v>
      </c>
      <c r="D8462" s="5" t="s">
        <v>9552</v>
      </c>
      <c r="E8462" s="9" t="s">
        <v>9552</v>
      </c>
      <c r="F8462" s="5" t="s">
        <v>49</v>
      </c>
      <c r="G8462" s="5" t="s">
        <v>4</v>
      </c>
      <c r="H8462" s="5" t="s">
        <v>9560</v>
      </c>
      <c r="I8462" s="4" t="s">
        <v>9561</v>
      </c>
      <c r="J8462" s="5" t="s">
        <v>4</v>
      </c>
      <c r="K8462" s="5" t="s">
        <v>4</v>
      </c>
      <c r="L8462" s="5" t="s">
        <v>4</v>
      </c>
      <c r="M8462" s="5" t="s">
        <v>5</v>
      </c>
      <c r="N8462" s="5" t="s">
        <v>9562</v>
      </c>
      <c r="O8462" s="18">
        <v>44620</v>
      </c>
      <c r="P8462" s="5" t="s">
        <v>7</v>
      </c>
      <c r="Q8462" s="19">
        <v>29819</v>
      </c>
      <c r="R8462" s="19">
        <v>29819</v>
      </c>
      <c r="S8462" s="19">
        <v>0</v>
      </c>
      <c r="T8462" s="19">
        <v>0</v>
      </c>
    </row>
    <row r="8463" spans="1:20" outlineLevel="3" x14ac:dyDescent="0.35">
      <c r="H8463" s="1" t="s">
        <v>12217</v>
      </c>
      <c r="O8463" s="18"/>
      <c r="Q8463" s="19">
        <f>SUBTOTAL(9,Q8461:Q8462)</f>
        <v>51310</v>
      </c>
      <c r="R8463" s="19">
        <f>SUBTOTAL(9,R8461:R8462)</f>
        <v>51310</v>
      </c>
      <c r="S8463" s="19">
        <f>SUBTOTAL(9,S8461:S8462)</f>
        <v>0</v>
      </c>
      <c r="T8463" s="19">
        <f>SUBTOTAL(9,T8461:T8462)</f>
        <v>0</v>
      </c>
    </row>
    <row r="8464" spans="1:20" ht="29" outlineLevel="4" x14ac:dyDescent="0.35">
      <c r="A8464" s="9" t="s">
        <v>526</v>
      </c>
      <c r="B8464" s="9" t="s">
        <v>527</v>
      </c>
      <c r="C8464" s="12" t="s">
        <v>9551</v>
      </c>
      <c r="D8464" s="5" t="s">
        <v>9563</v>
      </c>
      <c r="E8464" s="9" t="s">
        <v>9563</v>
      </c>
      <c r="F8464" s="5" t="s">
        <v>529</v>
      </c>
      <c r="G8464" s="5" t="s">
        <v>4</v>
      </c>
      <c r="H8464" s="5" t="s">
        <v>9566</v>
      </c>
      <c r="I8464" s="4" t="s">
        <v>9567</v>
      </c>
      <c r="J8464" s="5" t="s">
        <v>4</v>
      </c>
      <c r="K8464" s="5" t="s">
        <v>4</v>
      </c>
      <c r="L8464" s="5" t="s">
        <v>4</v>
      </c>
      <c r="M8464" s="5" t="s">
        <v>5</v>
      </c>
      <c r="N8464" s="5" t="s">
        <v>9564</v>
      </c>
      <c r="O8464" s="18">
        <v>44452</v>
      </c>
      <c r="P8464" s="5" t="s">
        <v>9565</v>
      </c>
      <c r="Q8464" s="19">
        <v>24906.7</v>
      </c>
      <c r="R8464" s="19">
        <v>24906.7</v>
      </c>
      <c r="S8464" s="19">
        <v>0</v>
      </c>
      <c r="T8464" s="19">
        <v>0</v>
      </c>
    </row>
    <row r="8465" spans="1:20" ht="29" outlineLevel="4" x14ac:dyDescent="0.35">
      <c r="A8465" s="9" t="s">
        <v>526</v>
      </c>
      <c r="B8465" s="9" t="s">
        <v>527</v>
      </c>
      <c r="C8465" s="12" t="s">
        <v>9551</v>
      </c>
      <c r="D8465" s="5" t="s">
        <v>9563</v>
      </c>
      <c r="E8465" s="9" t="s">
        <v>9563</v>
      </c>
      <c r="F8465" s="5" t="s">
        <v>529</v>
      </c>
      <c r="G8465" s="5" t="s">
        <v>4</v>
      </c>
      <c r="H8465" s="5" t="s">
        <v>9566</v>
      </c>
      <c r="I8465" s="4" t="s">
        <v>9567</v>
      </c>
      <c r="J8465" s="5" t="s">
        <v>4</v>
      </c>
      <c r="K8465" s="5" t="s">
        <v>4</v>
      </c>
      <c r="L8465" s="5" t="s">
        <v>4</v>
      </c>
      <c r="M8465" s="5" t="s">
        <v>5</v>
      </c>
      <c r="N8465" s="5" t="s">
        <v>9568</v>
      </c>
      <c r="O8465" s="18">
        <v>44494</v>
      </c>
      <c r="P8465" s="5" t="s">
        <v>9569</v>
      </c>
      <c r="Q8465" s="19">
        <v>27669.53</v>
      </c>
      <c r="R8465" s="19">
        <v>27669.53</v>
      </c>
      <c r="S8465" s="19">
        <v>0</v>
      </c>
      <c r="T8465" s="19">
        <v>0</v>
      </c>
    </row>
    <row r="8466" spans="1:20" ht="29" outlineLevel="4" x14ac:dyDescent="0.35">
      <c r="A8466" s="9" t="s">
        <v>526</v>
      </c>
      <c r="B8466" s="9" t="s">
        <v>527</v>
      </c>
      <c r="C8466" s="12" t="s">
        <v>9551</v>
      </c>
      <c r="D8466" s="5" t="s">
        <v>9563</v>
      </c>
      <c r="E8466" s="9" t="s">
        <v>9563</v>
      </c>
      <c r="F8466" s="5" t="s">
        <v>529</v>
      </c>
      <c r="G8466" s="5" t="s">
        <v>4</v>
      </c>
      <c r="H8466" s="5" t="s">
        <v>9566</v>
      </c>
      <c r="I8466" s="4" t="s">
        <v>9567</v>
      </c>
      <c r="J8466" s="5" t="s">
        <v>4</v>
      </c>
      <c r="K8466" s="5" t="s">
        <v>4</v>
      </c>
      <c r="L8466" s="5" t="s">
        <v>4</v>
      </c>
      <c r="M8466" s="5" t="s">
        <v>5</v>
      </c>
      <c r="N8466" s="5" t="s">
        <v>9570</v>
      </c>
      <c r="O8466" s="18">
        <v>44539</v>
      </c>
      <c r="P8466" s="5" t="s">
        <v>9571</v>
      </c>
      <c r="Q8466" s="19">
        <v>74467.070000000007</v>
      </c>
      <c r="R8466" s="19">
        <v>74467.070000000007</v>
      </c>
      <c r="S8466" s="19">
        <v>0</v>
      </c>
      <c r="T8466" s="19">
        <v>0</v>
      </c>
    </row>
    <row r="8467" spans="1:20" outlineLevel="3" x14ac:dyDescent="0.35">
      <c r="H8467" s="1" t="s">
        <v>12218</v>
      </c>
      <c r="O8467" s="18"/>
      <c r="Q8467" s="19">
        <f>SUBTOTAL(9,Q8464:Q8466)</f>
        <v>127043.3</v>
      </c>
      <c r="R8467" s="19">
        <f>SUBTOTAL(9,R8464:R8466)</f>
        <v>127043.3</v>
      </c>
      <c r="S8467" s="19">
        <f>SUBTOTAL(9,S8464:S8466)</f>
        <v>0</v>
      </c>
      <c r="T8467" s="19">
        <f>SUBTOTAL(9,T8464:T8466)</f>
        <v>0</v>
      </c>
    </row>
    <row r="8468" spans="1:20" ht="29" outlineLevel="4" x14ac:dyDescent="0.35">
      <c r="A8468" s="9" t="s">
        <v>104</v>
      </c>
      <c r="B8468" s="9" t="s">
        <v>105</v>
      </c>
      <c r="C8468" s="12" t="s">
        <v>9551</v>
      </c>
      <c r="D8468" s="5" t="s">
        <v>9552</v>
      </c>
      <c r="E8468" s="9" t="s">
        <v>9552</v>
      </c>
      <c r="F8468" s="5" t="s">
        <v>125</v>
      </c>
      <c r="G8468" s="5" t="s">
        <v>4</v>
      </c>
      <c r="H8468" s="5" t="s">
        <v>9573</v>
      </c>
      <c r="I8468" s="4" t="s">
        <v>9574</v>
      </c>
      <c r="J8468" s="5" t="s">
        <v>4</v>
      </c>
      <c r="K8468" s="5" t="s">
        <v>4</v>
      </c>
      <c r="L8468" s="5" t="s">
        <v>4</v>
      </c>
      <c r="M8468" s="5" t="s">
        <v>5</v>
      </c>
      <c r="N8468" s="5" t="s">
        <v>9572</v>
      </c>
      <c r="O8468" s="18">
        <v>44491</v>
      </c>
      <c r="P8468" s="5" t="s">
        <v>7</v>
      </c>
      <c r="Q8468" s="19">
        <v>252618</v>
      </c>
      <c r="R8468" s="19">
        <v>252618</v>
      </c>
      <c r="S8468" s="19">
        <v>0</v>
      </c>
      <c r="T8468" s="19">
        <v>0</v>
      </c>
    </row>
    <row r="8469" spans="1:20" ht="29" outlineLevel="4" x14ac:dyDescent="0.35">
      <c r="A8469" s="9" t="s">
        <v>104</v>
      </c>
      <c r="B8469" s="9" t="s">
        <v>105</v>
      </c>
      <c r="C8469" s="12" t="s">
        <v>9551</v>
      </c>
      <c r="D8469" s="5" t="s">
        <v>9552</v>
      </c>
      <c r="E8469" s="9" t="s">
        <v>9552</v>
      </c>
      <c r="F8469" s="5" t="s">
        <v>125</v>
      </c>
      <c r="G8469" s="5" t="s">
        <v>4</v>
      </c>
      <c r="H8469" s="5" t="s">
        <v>9573</v>
      </c>
      <c r="I8469" s="4" t="s">
        <v>9574</v>
      </c>
      <c r="J8469" s="5" t="s">
        <v>4</v>
      </c>
      <c r="K8469" s="5" t="s">
        <v>4</v>
      </c>
      <c r="L8469" s="5" t="s">
        <v>4</v>
      </c>
      <c r="M8469" s="5" t="s">
        <v>5</v>
      </c>
      <c r="N8469" s="5" t="s">
        <v>9575</v>
      </c>
      <c r="O8469" s="18">
        <v>44614</v>
      </c>
      <c r="P8469" s="5" t="s">
        <v>7</v>
      </c>
      <c r="Q8469" s="19">
        <v>41480</v>
      </c>
      <c r="R8469" s="19">
        <v>41480</v>
      </c>
      <c r="S8469" s="19">
        <v>0</v>
      </c>
      <c r="T8469" s="19">
        <v>0</v>
      </c>
    </row>
    <row r="8470" spans="1:20" outlineLevel="3" x14ac:dyDescent="0.35">
      <c r="H8470" s="1" t="s">
        <v>12219</v>
      </c>
      <c r="O8470" s="18"/>
      <c r="Q8470" s="19">
        <f>SUBTOTAL(9,Q8468:Q8469)</f>
        <v>294098</v>
      </c>
      <c r="R8470" s="19">
        <f>SUBTOTAL(9,R8468:R8469)</f>
        <v>294098</v>
      </c>
      <c r="S8470" s="19">
        <f>SUBTOTAL(9,S8468:S8469)</f>
        <v>0</v>
      </c>
      <c r="T8470" s="19">
        <f>SUBTOTAL(9,T8468:T8469)</f>
        <v>0</v>
      </c>
    </row>
    <row r="8471" spans="1:20" ht="29" outlineLevel="4" x14ac:dyDescent="0.35">
      <c r="A8471" s="9" t="s">
        <v>104</v>
      </c>
      <c r="B8471" s="9" t="s">
        <v>105</v>
      </c>
      <c r="C8471" s="12" t="s">
        <v>9551</v>
      </c>
      <c r="D8471" s="5" t="s">
        <v>9552</v>
      </c>
      <c r="E8471" s="9" t="s">
        <v>9552</v>
      </c>
      <c r="F8471" s="5" t="s">
        <v>125</v>
      </c>
      <c r="G8471" s="5" t="s">
        <v>4</v>
      </c>
      <c r="H8471" s="5" t="s">
        <v>9577</v>
      </c>
      <c r="I8471" s="4" t="s">
        <v>9578</v>
      </c>
      <c r="J8471" s="5" t="s">
        <v>4</v>
      </c>
      <c r="K8471" s="5" t="s">
        <v>4</v>
      </c>
      <c r="L8471" s="5" t="s">
        <v>4</v>
      </c>
      <c r="M8471" s="5" t="s">
        <v>5</v>
      </c>
      <c r="N8471" s="5" t="s">
        <v>9576</v>
      </c>
      <c r="O8471" s="18">
        <v>44491</v>
      </c>
      <c r="P8471" s="5" t="s">
        <v>7</v>
      </c>
      <c r="Q8471" s="19">
        <v>15500</v>
      </c>
      <c r="R8471" s="19">
        <v>15500</v>
      </c>
      <c r="S8471" s="19">
        <v>0</v>
      </c>
      <c r="T8471" s="19">
        <v>0</v>
      </c>
    </row>
    <row r="8472" spans="1:20" outlineLevel="3" x14ac:dyDescent="0.35">
      <c r="H8472" s="1" t="s">
        <v>12220</v>
      </c>
      <c r="O8472" s="18"/>
      <c r="Q8472" s="19">
        <f>SUBTOTAL(9,Q8471:Q8471)</f>
        <v>15500</v>
      </c>
      <c r="R8472" s="19">
        <f>SUBTOTAL(9,R8471:R8471)</f>
        <v>15500</v>
      </c>
      <c r="S8472" s="19">
        <f>SUBTOTAL(9,S8471:S8471)</f>
        <v>0</v>
      </c>
      <c r="T8472" s="19">
        <f>SUBTOTAL(9,T8471:T8471)</f>
        <v>0</v>
      </c>
    </row>
    <row r="8473" spans="1:20" ht="29" outlineLevel="4" x14ac:dyDescent="0.35">
      <c r="A8473" s="9" t="s">
        <v>104</v>
      </c>
      <c r="B8473" s="9" t="s">
        <v>105</v>
      </c>
      <c r="C8473" s="12" t="s">
        <v>9551</v>
      </c>
      <c r="D8473" s="5" t="s">
        <v>9552</v>
      </c>
      <c r="E8473" s="9" t="s">
        <v>9552</v>
      </c>
      <c r="F8473" s="5" t="s">
        <v>4</v>
      </c>
      <c r="G8473" s="5" t="s">
        <v>45</v>
      </c>
      <c r="H8473" s="5" t="s">
        <v>9580</v>
      </c>
      <c r="I8473" s="4" t="s">
        <v>9581</v>
      </c>
      <c r="J8473" s="5" t="s">
        <v>4</v>
      </c>
      <c r="K8473" s="5" t="s">
        <v>4</v>
      </c>
      <c r="L8473" s="5" t="s">
        <v>4</v>
      </c>
      <c r="M8473" s="5" t="s">
        <v>5</v>
      </c>
      <c r="N8473" s="5" t="s">
        <v>9579</v>
      </c>
      <c r="O8473" s="18">
        <v>44487</v>
      </c>
      <c r="P8473" s="5" t="s">
        <v>7</v>
      </c>
      <c r="Q8473" s="19">
        <v>3176.89</v>
      </c>
      <c r="R8473" s="19">
        <v>0</v>
      </c>
      <c r="S8473" s="19">
        <v>3176.89</v>
      </c>
      <c r="T8473" s="19">
        <v>0</v>
      </c>
    </row>
    <row r="8474" spans="1:20" ht="29" outlineLevel="4" x14ac:dyDescent="0.35">
      <c r="A8474" s="9" t="s">
        <v>104</v>
      </c>
      <c r="B8474" s="9" t="s">
        <v>105</v>
      </c>
      <c r="C8474" s="12" t="s">
        <v>9551</v>
      </c>
      <c r="D8474" s="5" t="s">
        <v>9552</v>
      </c>
      <c r="E8474" s="9" t="s">
        <v>9552</v>
      </c>
      <c r="F8474" s="5" t="s">
        <v>4</v>
      </c>
      <c r="G8474" s="5" t="s">
        <v>45</v>
      </c>
      <c r="H8474" s="5" t="s">
        <v>9580</v>
      </c>
      <c r="I8474" s="4" t="s">
        <v>9581</v>
      </c>
      <c r="J8474" s="5" t="s">
        <v>4</v>
      </c>
      <c r="K8474" s="5" t="s">
        <v>4</v>
      </c>
      <c r="L8474" s="5" t="s">
        <v>4</v>
      </c>
      <c r="M8474" s="5" t="s">
        <v>5</v>
      </c>
      <c r="N8474" s="5" t="s">
        <v>9582</v>
      </c>
      <c r="O8474" s="18">
        <v>44617</v>
      </c>
      <c r="P8474" s="5" t="s">
        <v>7</v>
      </c>
      <c r="Q8474" s="19">
        <v>2864.88</v>
      </c>
      <c r="R8474" s="19">
        <v>0</v>
      </c>
      <c r="S8474" s="19">
        <v>2864.88</v>
      </c>
      <c r="T8474" s="19">
        <v>0</v>
      </c>
    </row>
    <row r="8475" spans="1:20" ht="29" outlineLevel="4" x14ac:dyDescent="0.35">
      <c r="A8475" s="9" t="s">
        <v>104</v>
      </c>
      <c r="B8475" s="9" t="s">
        <v>105</v>
      </c>
      <c r="C8475" s="12" t="s">
        <v>9551</v>
      </c>
      <c r="D8475" s="5" t="s">
        <v>9552</v>
      </c>
      <c r="E8475" s="9" t="s">
        <v>9552</v>
      </c>
      <c r="F8475" s="5" t="s">
        <v>49</v>
      </c>
      <c r="G8475" s="5" t="s">
        <v>4</v>
      </c>
      <c r="H8475" s="5" t="s">
        <v>9580</v>
      </c>
      <c r="I8475" s="4" t="s">
        <v>9581</v>
      </c>
      <c r="J8475" s="5" t="s">
        <v>4</v>
      </c>
      <c r="K8475" s="5" t="s">
        <v>4</v>
      </c>
      <c r="L8475" s="5" t="s">
        <v>4</v>
      </c>
      <c r="M8475" s="5" t="s">
        <v>5</v>
      </c>
      <c r="N8475" s="5" t="s">
        <v>9579</v>
      </c>
      <c r="O8475" s="18">
        <v>44487</v>
      </c>
      <c r="P8475" s="5" t="s">
        <v>7</v>
      </c>
      <c r="Q8475" s="19">
        <v>50832.11</v>
      </c>
      <c r="R8475" s="19">
        <v>50832.11</v>
      </c>
      <c r="S8475" s="19">
        <v>0</v>
      </c>
      <c r="T8475" s="19">
        <v>0</v>
      </c>
    </row>
    <row r="8476" spans="1:20" ht="29" outlineLevel="4" x14ac:dyDescent="0.35">
      <c r="A8476" s="9" t="s">
        <v>104</v>
      </c>
      <c r="B8476" s="9" t="s">
        <v>105</v>
      </c>
      <c r="C8476" s="12" t="s">
        <v>9551</v>
      </c>
      <c r="D8476" s="5" t="s">
        <v>9552</v>
      </c>
      <c r="E8476" s="9" t="s">
        <v>9552</v>
      </c>
      <c r="F8476" s="5" t="s">
        <v>49</v>
      </c>
      <c r="G8476" s="5" t="s">
        <v>4</v>
      </c>
      <c r="H8476" s="5" t="s">
        <v>9580</v>
      </c>
      <c r="I8476" s="4" t="s">
        <v>9581</v>
      </c>
      <c r="J8476" s="5" t="s">
        <v>4</v>
      </c>
      <c r="K8476" s="5" t="s">
        <v>4</v>
      </c>
      <c r="L8476" s="5" t="s">
        <v>4</v>
      </c>
      <c r="M8476" s="5" t="s">
        <v>5</v>
      </c>
      <c r="N8476" s="5" t="s">
        <v>9582</v>
      </c>
      <c r="O8476" s="18">
        <v>44617</v>
      </c>
      <c r="P8476" s="5" t="s">
        <v>7</v>
      </c>
      <c r="Q8476" s="19">
        <v>45840.12</v>
      </c>
      <c r="R8476" s="19">
        <v>45840.12</v>
      </c>
      <c r="S8476" s="19">
        <v>0</v>
      </c>
      <c r="T8476" s="19">
        <v>0</v>
      </c>
    </row>
    <row r="8477" spans="1:20" outlineLevel="3" x14ac:dyDescent="0.35">
      <c r="H8477" s="1" t="s">
        <v>12221</v>
      </c>
      <c r="O8477" s="18"/>
      <c r="Q8477" s="19">
        <f>SUBTOTAL(9,Q8473:Q8476)</f>
        <v>102714</v>
      </c>
      <c r="R8477" s="19">
        <f>SUBTOTAL(9,R8473:R8476)</f>
        <v>96672.23000000001</v>
      </c>
      <c r="S8477" s="19">
        <f>SUBTOTAL(9,S8473:S8476)</f>
        <v>6041.77</v>
      </c>
      <c r="T8477" s="19">
        <f>SUBTOTAL(9,T8473:T8476)</f>
        <v>0</v>
      </c>
    </row>
    <row r="8478" spans="1:20" ht="29" outlineLevel="4" x14ac:dyDescent="0.35">
      <c r="A8478" s="9" t="s">
        <v>526</v>
      </c>
      <c r="B8478" s="9" t="s">
        <v>527</v>
      </c>
      <c r="C8478" s="12" t="s">
        <v>9551</v>
      </c>
      <c r="D8478" s="5" t="s">
        <v>9563</v>
      </c>
      <c r="E8478" s="9" t="s">
        <v>9563</v>
      </c>
      <c r="F8478" s="5" t="s">
        <v>529</v>
      </c>
      <c r="G8478" s="5" t="s">
        <v>4</v>
      </c>
      <c r="H8478" s="5" t="s">
        <v>9585</v>
      </c>
      <c r="I8478" s="4" t="s">
        <v>9586</v>
      </c>
      <c r="J8478" s="5" t="s">
        <v>4</v>
      </c>
      <c r="K8478" s="5" t="s">
        <v>4</v>
      </c>
      <c r="L8478" s="5" t="s">
        <v>4</v>
      </c>
      <c r="M8478" s="5" t="s">
        <v>5</v>
      </c>
      <c r="N8478" s="5" t="s">
        <v>9583</v>
      </c>
      <c r="O8478" s="18">
        <v>44627</v>
      </c>
      <c r="P8478" s="5" t="s">
        <v>9584</v>
      </c>
      <c r="Q8478" s="19">
        <v>17931.97</v>
      </c>
      <c r="R8478" s="19">
        <v>17931.97</v>
      </c>
      <c r="S8478" s="19">
        <v>0</v>
      </c>
      <c r="T8478" s="19">
        <v>0</v>
      </c>
    </row>
    <row r="8479" spans="1:20" ht="29" outlineLevel="4" x14ac:dyDescent="0.35">
      <c r="A8479" s="9" t="s">
        <v>526</v>
      </c>
      <c r="B8479" s="9" t="s">
        <v>527</v>
      </c>
      <c r="C8479" s="12" t="s">
        <v>9551</v>
      </c>
      <c r="D8479" s="5" t="s">
        <v>9563</v>
      </c>
      <c r="E8479" s="9" t="s">
        <v>9563</v>
      </c>
      <c r="F8479" s="5" t="s">
        <v>529</v>
      </c>
      <c r="G8479" s="5" t="s">
        <v>4</v>
      </c>
      <c r="H8479" s="5" t="s">
        <v>9585</v>
      </c>
      <c r="I8479" s="4" t="s">
        <v>9586</v>
      </c>
      <c r="J8479" s="5" t="s">
        <v>4</v>
      </c>
      <c r="K8479" s="5" t="s">
        <v>4</v>
      </c>
      <c r="L8479" s="5" t="s">
        <v>4</v>
      </c>
      <c r="M8479" s="5" t="s">
        <v>5</v>
      </c>
      <c r="N8479" s="5" t="s">
        <v>9587</v>
      </c>
      <c r="O8479" s="18">
        <v>44700</v>
      </c>
      <c r="P8479" s="5" t="s">
        <v>9588</v>
      </c>
      <c r="Q8479" s="19">
        <v>22640.36</v>
      </c>
      <c r="R8479" s="19">
        <v>22640.36</v>
      </c>
      <c r="S8479" s="19">
        <v>0</v>
      </c>
      <c r="T8479" s="19">
        <v>0</v>
      </c>
    </row>
    <row r="8480" spans="1:20" outlineLevel="3" x14ac:dyDescent="0.35">
      <c r="H8480" s="1" t="s">
        <v>12222</v>
      </c>
      <c r="O8480" s="18"/>
      <c r="Q8480" s="19">
        <f>SUBTOTAL(9,Q8478:Q8479)</f>
        <v>40572.33</v>
      </c>
      <c r="R8480" s="19">
        <f>SUBTOTAL(9,R8478:R8479)</f>
        <v>40572.33</v>
      </c>
      <c r="S8480" s="19">
        <f>SUBTOTAL(9,S8478:S8479)</f>
        <v>0</v>
      </c>
      <c r="T8480" s="19">
        <f>SUBTOTAL(9,T8478:T8479)</f>
        <v>0</v>
      </c>
    </row>
    <row r="8481" spans="1:20" outlineLevel="4" x14ac:dyDescent="0.35">
      <c r="A8481" s="9" t="s">
        <v>104</v>
      </c>
      <c r="B8481" s="9" t="s">
        <v>105</v>
      </c>
      <c r="C8481" s="12" t="s">
        <v>9551</v>
      </c>
      <c r="D8481" s="5" t="s">
        <v>9552</v>
      </c>
      <c r="E8481" s="9" t="s">
        <v>9552</v>
      </c>
      <c r="F8481" s="5" t="s">
        <v>4</v>
      </c>
      <c r="G8481" s="5" t="s">
        <v>106</v>
      </c>
      <c r="H8481" s="5" t="s">
        <v>108</v>
      </c>
      <c r="I8481" s="20" t="s">
        <v>12479</v>
      </c>
      <c r="J8481" s="5" t="s">
        <v>4</v>
      </c>
      <c r="K8481" s="5" t="s">
        <v>4</v>
      </c>
      <c r="L8481" s="5" t="s">
        <v>4</v>
      </c>
      <c r="M8481" s="5" t="s">
        <v>5</v>
      </c>
      <c r="N8481" s="5" t="s">
        <v>9589</v>
      </c>
      <c r="O8481" s="18">
        <v>44524</v>
      </c>
      <c r="P8481" s="5" t="s">
        <v>7</v>
      </c>
      <c r="Q8481" s="19">
        <v>92092</v>
      </c>
      <c r="R8481" s="19">
        <v>0</v>
      </c>
      <c r="S8481" s="19">
        <v>92092</v>
      </c>
      <c r="T8481" s="19">
        <v>0</v>
      </c>
    </row>
    <row r="8482" spans="1:20" outlineLevel="3" x14ac:dyDescent="0.35">
      <c r="H8482" s="1" t="s">
        <v>10932</v>
      </c>
      <c r="O8482" s="18"/>
      <c r="Q8482" s="19">
        <f>SUBTOTAL(9,Q8481:Q8481)</f>
        <v>92092</v>
      </c>
      <c r="R8482" s="19">
        <f>SUBTOTAL(9,R8481:R8481)</f>
        <v>0</v>
      </c>
      <c r="S8482" s="19">
        <f>SUBTOTAL(9,S8481:S8481)</f>
        <v>92092</v>
      </c>
      <c r="T8482" s="19">
        <f>SUBTOTAL(9,T8481:T8481)</f>
        <v>0</v>
      </c>
    </row>
    <row r="8483" spans="1:20" outlineLevel="4" x14ac:dyDescent="0.35">
      <c r="A8483" s="9" t="s">
        <v>104</v>
      </c>
      <c r="B8483" s="9" t="s">
        <v>105</v>
      </c>
      <c r="C8483" s="12" t="s">
        <v>9551</v>
      </c>
      <c r="D8483" s="5" t="s">
        <v>9552</v>
      </c>
      <c r="E8483" s="9" t="s">
        <v>9552</v>
      </c>
      <c r="F8483" s="5" t="s">
        <v>4</v>
      </c>
      <c r="G8483" s="5" t="s">
        <v>106</v>
      </c>
      <c r="H8483" s="5" t="s">
        <v>109</v>
      </c>
      <c r="I8483" s="20" t="s">
        <v>12480</v>
      </c>
      <c r="J8483" s="5" t="s">
        <v>4</v>
      </c>
      <c r="K8483" s="5" t="s">
        <v>4</v>
      </c>
      <c r="L8483" s="5" t="s">
        <v>4</v>
      </c>
      <c r="M8483" s="5" t="s">
        <v>5</v>
      </c>
      <c r="N8483" s="5" t="s">
        <v>9589</v>
      </c>
      <c r="O8483" s="18">
        <v>44524</v>
      </c>
      <c r="P8483" s="5" t="s">
        <v>7</v>
      </c>
      <c r="Q8483" s="19">
        <v>105727</v>
      </c>
      <c r="R8483" s="19">
        <v>0</v>
      </c>
      <c r="S8483" s="19">
        <v>105727</v>
      </c>
      <c r="T8483" s="19">
        <v>0</v>
      </c>
    </row>
    <row r="8484" spans="1:20" outlineLevel="3" x14ac:dyDescent="0.35">
      <c r="H8484" s="1" t="s">
        <v>10933</v>
      </c>
      <c r="O8484" s="18"/>
      <c r="Q8484" s="19">
        <f>SUBTOTAL(9,Q8483:Q8483)</f>
        <v>105727</v>
      </c>
      <c r="R8484" s="19">
        <f>SUBTOTAL(9,R8483:R8483)</f>
        <v>0</v>
      </c>
      <c r="S8484" s="19">
        <f>SUBTOTAL(9,S8483:S8483)</f>
        <v>105727</v>
      </c>
      <c r="T8484" s="19">
        <f>SUBTOTAL(9,T8483:T8483)</f>
        <v>0</v>
      </c>
    </row>
    <row r="8485" spans="1:20" outlineLevel="4" x14ac:dyDescent="0.35">
      <c r="A8485" s="9" t="s">
        <v>104</v>
      </c>
      <c r="B8485" s="9" t="s">
        <v>105</v>
      </c>
      <c r="C8485" s="12" t="s">
        <v>9551</v>
      </c>
      <c r="D8485" s="5" t="s">
        <v>9552</v>
      </c>
      <c r="E8485" s="9" t="s">
        <v>9552</v>
      </c>
      <c r="F8485" s="5" t="s">
        <v>4</v>
      </c>
      <c r="G8485" s="5" t="s">
        <v>106</v>
      </c>
      <c r="H8485" s="5" t="s">
        <v>110</v>
      </c>
      <c r="I8485" s="20" t="s">
        <v>12481</v>
      </c>
      <c r="J8485" s="5" t="s">
        <v>4</v>
      </c>
      <c r="K8485" s="5" t="s">
        <v>4</v>
      </c>
      <c r="L8485" s="5" t="s">
        <v>4</v>
      </c>
      <c r="M8485" s="5" t="s">
        <v>5</v>
      </c>
      <c r="N8485" s="5" t="s">
        <v>9589</v>
      </c>
      <c r="O8485" s="18">
        <v>44524</v>
      </c>
      <c r="P8485" s="5" t="s">
        <v>7</v>
      </c>
      <c r="Q8485" s="19">
        <v>49404</v>
      </c>
      <c r="R8485" s="19">
        <v>0</v>
      </c>
      <c r="S8485" s="19">
        <v>49404</v>
      </c>
      <c r="T8485" s="19">
        <v>0</v>
      </c>
    </row>
    <row r="8486" spans="1:20" outlineLevel="3" x14ac:dyDescent="0.35">
      <c r="H8486" s="1" t="s">
        <v>10934</v>
      </c>
      <c r="O8486" s="18"/>
      <c r="Q8486" s="19">
        <f>SUBTOTAL(9,Q8485:Q8485)</f>
        <v>49404</v>
      </c>
      <c r="R8486" s="19">
        <f>SUBTOTAL(9,R8485:R8485)</f>
        <v>0</v>
      </c>
      <c r="S8486" s="19">
        <f>SUBTOTAL(9,S8485:S8485)</f>
        <v>49404</v>
      </c>
      <c r="T8486" s="19">
        <f>SUBTOTAL(9,T8485:T8485)</f>
        <v>0</v>
      </c>
    </row>
    <row r="8487" spans="1:20" outlineLevel="2" x14ac:dyDescent="0.35">
      <c r="C8487" s="11" t="s">
        <v>10876</v>
      </c>
      <c r="O8487" s="18"/>
      <c r="Q8487" s="19">
        <f>SUBTOTAL(9,Q8456:Q8485)</f>
        <v>954649.63</v>
      </c>
      <c r="R8487" s="19">
        <f>SUBTOTAL(9,R8456:R8485)</f>
        <v>697284.75999999989</v>
      </c>
      <c r="S8487" s="19">
        <f>SUBTOTAL(9,S8456:S8485)</f>
        <v>257364.87</v>
      </c>
      <c r="T8487" s="19">
        <f>SUBTOTAL(9,T8456:T8485)</f>
        <v>0</v>
      </c>
    </row>
    <row r="8488" spans="1:20" ht="29" outlineLevel="4" x14ac:dyDescent="0.35">
      <c r="A8488" s="9" t="s">
        <v>526</v>
      </c>
      <c r="B8488" s="9" t="s">
        <v>527</v>
      </c>
      <c r="C8488" s="12" t="s">
        <v>12459</v>
      </c>
      <c r="D8488" s="5" t="s">
        <v>9590</v>
      </c>
      <c r="E8488" s="9" t="s">
        <v>9590</v>
      </c>
      <c r="F8488" s="5" t="s">
        <v>529</v>
      </c>
      <c r="G8488" s="5" t="s">
        <v>4</v>
      </c>
      <c r="H8488" s="5" t="s">
        <v>9592</v>
      </c>
      <c r="I8488" s="4" t="s">
        <v>9593</v>
      </c>
      <c r="J8488" s="5" t="s">
        <v>4</v>
      </c>
      <c r="K8488" s="5" t="s">
        <v>4</v>
      </c>
      <c r="L8488" s="5" t="s">
        <v>4</v>
      </c>
      <c r="M8488" s="5" t="s">
        <v>5</v>
      </c>
      <c r="N8488" s="5" t="s">
        <v>9591</v>
      </c>
      <c r="O8488" s="18">
        <v>44420</v>
      </c>
      <c r="P8488" s="5" t="s">
        <v>7</v>
      </c>
      <c r="Q8488" s="19">
        <f>27141.27+0.93</f>
        <v>27142.2</v>
      </c>
      <c r="R8488" s="19">
        <f>27141.27+0.93</f>
        <v>27142.2</v>
      </c>
      <c r="S8488" s="19">
        <v>0</v>
      </c>
      <c r="T8488" s="19">
        <v>0</v>
      </c>
    </row>
    <row r="8489" spans="1:20" ht="29" outlineLevel="4" x14ac:dyDescent="0.35">
      <c r="A8489" s="9" t="s">
        <v>526</v>
      </c>
      <c r="B8489" s="9" t="s">
        <v>527</v>
      </c>
      <c r="C8489" s="12" t="s">
        <v>12459</v>
      </c>
      <c r="D8489" s="5" t="s">
        <v>9590</v>
      </c>
      <c r="E8489" s="9" t="s">
        <v>9590</v>
      </c>
      <c r="F8489" s="5" t="s">
        <v>529</v>
      </c>
      <c r="G8489" s="5" t="s">
        <v>4</v>
      </c>
      <c r="H8489" s="5" t="s">
        <v>9592</v>
      </c>
      <c r="I8489" s="4" t="s">
        <v>9593</v>
      </c>
      <c r="J8489" s="5" t="s">
        <v>4</v>
      </c>
      <c r="K8489" s="5" t="s">
        <v>4</v>
      </c>
      <c r="L8489" s="5" t="s">
        <v>4</v>
      </c>
      <c r="M8489" s="5" t="s">
        <v>5</v>
      </c>
      <c r="N8489" s="5" t="s">
        <v>9594</v>
      </c>
      <c r="O8489" s="18">
        <v>44508</v>
      </c>
      <c r="P8489" s="5" t="s">
        <v>7</v>
      </c>
      <c r="Q8489" s="19">
        <v>31385.06</v>
      </c>
      <c r="R8489" s="19">
        <v>31385.06</v>
      </c>
      <c r="S8489" s="19">
        <v>0</v>
      </c>
      <c r="T8489" s="19">
        <v>0</v>
      </c>
    </row>
    <row r="8490" spans="1:20" outlineLevel="3" x14ac:dyDescent="0.35">
      <c r="H8490" s="1" t="s">
        <v>12223</v>
      </c>
      <c r="O8490" s="18"/>
      <c r="Q8490" s="19">
        <f>SUBTOTAL(9,Q8488:Q8489)</f>
        <v>58527.26</v>
      </c>
      <c r="R8490" s="19">
        <f>SUBTOTAL(9,R8488:R8489)</f>
        <v>58527.26</v>
      </c>
      <c r="S8490" s="19">
        <f>SUBTOTAL(9,S8488:S8489)</f>
        <v>0</v>
      </c>
      <c r="T8490" s="19">
        <f>SUBTOTAL(9,T8488:T8489)</f>
        <v>0</v>
      </c>
    </row>
    <row r="8491" spans="1:20" ht="29" outlineLevel="4" x14ac:dyDescent="0.35">
      <c r="A8491" s="9" t="s">
        <v>526</v>
      </c>
      <c r="B8491" s="9" t="s">
        <v>527</v>
      </c>
      <c r="C8491" s="12" t="s">
        <v>12459</v>
      </c>
      <c r="D8491" s="5" t="s">
        <v>9590</v>
      </c>
      <c r="E8491" s="9" t="s">
        <v>9590</v>
      </c>
      <c r="F8491" s="5" t="s">
        <v>529</v>
      </c>
      <c r="G8491" s="5" t="s">
        <v>4</v>
      </c>
      <c r="H8491" s="5" t="s">
        <v>9596</v>
      </c>
      <c r="I8491" s="4" t="s">
        <v>9597</v>
      </c>
      <c r="J8491" s="5" t="s">
        <v>4</v>
      </c>
      <c r="K8491" s="5" t="s">
        <v>4</v>
      </c>
      <c r="L8491" s="5" t="s">
        <v>4</v>
      </c>
      <c r="M8491" s="5" t="s">
        <v>5</v>
      </c>
      <c r="N8491" s="5" t="s">
        <v>9595</v>
      </c>
      <c r="O8491" s="18">
        <v>44587</v>
      </c>
      <c r="P8491" s="5" t="s">
        <v>7</v>
      </c>
      <c r="Q8491" s="19">
        <v>20733.86</v>
      </c>
      <c r="R8491" s="19">
        <v>20733.86</v>
      </c>
      <c r="S8491" s="19">
        <v>0</v>
      </c>
      <c r="T8491" s="19">
        <v>0</v>
      </c>
    </row>
    <row r="8492" spans="1:20" outlineLevel="3" x14ac:dyDescent="0.35">
      <c r="H8492" s="1" t="s">
        <v>12224</v>
      </c>
      <c r="O8492" s="18"/>
      <c r="Q8492" s="19">
        <f>SUBTOTAL(9,Q8491:Q8491)</f>
        <v>20733.86</v>
      </c>
      <c r="R8492" s="19">
        <f>SUBTOTAL(9,R8491:R8491)</f>
        <v>20733.86</v>
      </c>
      <c r="S8492" s="19">
        <f>SUBTOTAL(9,S8491:S8491)</f>
        <v>0</v>
      </c>
      <c r="T8492" s="19">
        <f>SUBTOTAL(9,T8491:T8491)</f>
        <v>0</v>
      </c>
    </row>
    <row r="8493" spans="1:20" outlineLevel="2" x14ac:dyDescent="0.35">
      <c r="C8493" s="11" t="s">
        <v>12460</v>
      </c>
      <c r="O8493" s="18"/>
      <c r="Q8493" s="19">
        <f>SUBTOTAL(9,Q8488:Q8491)</f>
        <v>79261.119999999995</v>
      </c>
      <c r="R8493" s="19">
        <f>SUBTOTAL(9,R8488:R8491)</f>
        <v>79261.119999999995</v>
      </c>
      <c r="S8493" s="19">
        <f>SUBTOTAL(9,S8488:S8491)</f>
        <v>0</v>
      </c>
      <c r="T8493" s="19">
        <f>SUBTOTAL(9,T8488:T8491)</f>
        <v>0</v>
      </c>
    </row>
    <row r="8494" spans="1:20" ht="29" outlineLevel="4" x14ac:dyDescent="0.35">
      <c r="A8494" s="9" t="s">
        <v>97</v>
      </c>
      <c r="B8494" s="9" t="s">
        <v>98</v>
      </c>
      <c r="C8494" s="12" t="s">
        <v>9598</v>
      </c>
      <c r="D8494" s="5" t="s">
        <v>9599</v>
      </c>
      <c r="E8494" s="9" t="s">
        <v>9599</v>
      </c>
      <c r="F8494" s="5" t="s">
        <v>12473</v>
      </c>
      <c r="G8494" s="5" t="s">
        <v>4</v>
      </c>
      <c r="H8494" s="5" t="s">
        <v>9602</v>
      </c>
      <c r="I8494" s="4" t="s">
        <v>12738</v>
      </c>
      <c r="J8494" s="5" t="s">
        <v>9600</v>
      </c>
      <c r="K8494" s="5" t="s">
        <v>4</v>
      </c>
      <c r="L8494" s="5" t="s">
        <v>4</v>
      </c>
      <c r="M8494" s="5" t="s">
        <v>5</v>
      </c>
      <c r="N8494" s="5" t="s">
        <v>9601</v>
      </c>
      <c r="O8494" s="18">
        <v>44412</v>
      </c>
      <c r="P8494" s="5" t="s">
        <v>7</v>
      </c>
      <c r="Q8494" s="19">
        <v>8820.2900000000009</v>
      </c>
      <c r="R8494" s="19">
        <v>8820.2900000000009</v>
      </c>
      <c r="S8494" s="19">
        <v>0</v>
      </c>
      <c r="T8494" s="19">
        <v>0</v>
      </c>
    </row>
    <row r="8495" spans="1:20" ht="29" outlineLevel="4" x14ac:dyDescent="0.35">
      <c r="A8495" s="9" t="s">
        <v>97</v>
      </c>
      <c r="B8495" s="9" t="s">
        <v>98</v>
      </c>
      <c r="C8495" s="12" t="s">
        <v>9598</v>
      </c>
      <c r="D8495" s="5" t="s">
        <v>9599</v>
      </c>
      <c r="E8495" s="9" t="s">
        <v>9599</v>
      </c>
      <c r="F8495" s="5" t="s">
        <v>12473</v>
      </c>
      <c r="G8495" s="5" t="s">
        <v>4</v>
      </c>
      <c r="H8495" s="5" t="s">
        <v>9602</v>
      </c>
      <c r="I8495" s="4" t="s">
        <v>12738</v>
      </c>
      <c r="J8495" s="5" t="s">
        <v>9600</v>
      </c>
      <c r="K8495" s="5" t="s">
        <v>4</v>
      </c>
      <c r="L8495" s="5" t="s">
        <v>4</v>
      </c>
      <c r="M8495" s="5" t="s">
        <v>5</v>
      </c>
      <c r="N8495" s="5" t="s">
        <v>9603</v>
      </c>
      <c r="O8495" s="18">
        <v>44510</v>
      </c>
      <c r="P8495" s="5" t="s">
        <v>7</v>
      </c>
      <c r="Q8495" s="19">
        <v>23991.95</v>
      </c>
      <c r="R8495" s="19">
        <v>23991.95</v>
      </c>
      <c r="S8495" s="19">
        <v>0</v>
      </c>
      <c r="T8495" s="19">
        <v>0</v>
      </c>
    </row>
    <row r="8496" spans="1:20" ht="29" outlineLevel="4" x14ac:dyDescent="0.35">
      <c r="A8496" s="9" t="s">
        <v>97</v>
      </c>
      <c r="B8496" s="9" t="s">
        <v>98</v>
      </c>
      <c r="C8496" s="12" t="s">
        <v>9598</v>
      </c>
      <c r="D8496" s="5" t="s">
        <v>9599</v>
      </c>
      <c r="E8496" s="9" t="s">
        <v>9599</v>
      </c>
      <c r="F8496" s="5" t="s">
        <v>12473</v>
      </c>
      <c r="G8496" s="5" t="s">
        <v>4</v>
      </c>
      <c r="H8496" s="5" t="s">
        <v>9602</v>
      </c>
      <c r="I8496" s="4" t="s">
        <v>12738</v>
      </c>
      <c r="J8496" s="5" t="s">
        <v>9600</v>
      </c>
      <c r="K8496" s="5" t="s">
        <v>4</v>
      </c>
      <c r="L8496" s="5" t="s">
        <v>4</v>
      </c>
      <c r="M8496" s="5" t="s">
        <v>5</v>
      </c>
      <c r="N8496" s="5" t="s">
        <v>9604</v>
      </c>
      <c r="O8496" s="18">
        <v>44531</v>
      </c>
      <c r="P8496" s="5" t="s">
        <v>7</v>
      </c>
      <c r="Q8496" s="19">
        <v>19027.41</v>
      </c>
      <c r="R8496" s="19">
        <v>19027.41</v>
      </c>
      <c r="S8496" s="19">
        <v>0</v>
      </c>
      <c r="T8496" s="19">
        <v>0</v>
      </c>
    </row>
    <row r="8497" spans="1:20" ht="29" outlineLevel="4" x14ac:dyDescent="0.35">
      <c r="A8497" s="9" t="s">
        <v>97</v>
      </c>
      <c r="B8497" s="9" t="s">
        <v>98</v>
      </c>
      <c r="C8497" s="12" t="s">
        <v>9598</v>
      </c>
      <c r="D8497" s="5" t="s">
        <v>9599</v>
      </c>
      <c r="E8497" s="9" t="s">
        <v>9599</v>
      </c>
      <c r="F8497" s="5" t="s">
        <v>12473</v>
      </c>
      <c r="G8497" s="5" t="s">
        <v>4</v>
      </c>
      <c r="H8497" s="5" t="s">
        <v>9602</v>
      </c>
      <c r="I8497" s="4" t="s">
        <v>12738</v>
      </c>
      <c r="J8497" s="5" t="s">
        <v>9600</v>
      </c>
      <c r="K8497" s="5" t="s">
        <v>4</v>
      </c>
      <c r="L8497" s="5" t="s">
        <v>4</v>
      </c>
      <c r="M8497" s="5" t="s">
        <v>5</v>
      </c>
      <c r="N8497" s="5" t="s">
        <v>9605</v>
      </c>
      <c r="O8497" s="18">
        <v>44602</v>
      </c>
      <c r="P8497" s="5" t="s">
        <v>7</v>
      </c>
      <c r="Q8497" s="19">
        <v>17969.169999999998</v>
      </c>
      <c r="R8497" s="19">
        <v>17969.169999999998</v>
      </c>
      <c r="S8497" s="19">
        <v>0</v>
      </c>
      <c r="T8497" s="19">
        <v>0</v>
      </c>
    </row>
    <row r="8498" spans="1:20" outlineLevel="3" x14ac:dyDescent="0.35">
      <c r="H8498" s="1" t="s">
        <v>12225</v>
      </c>
      <c r="O8498" s="18"/>
      <c r="Q8498" s="19">
        <f>SUBTOTAL(9,Q8494:Q8497)</f>
        <v>69808.820000000007</v>
      </c>
      <c r="R8498" s="19">
        <f>SUBTOTAL(9,R8494:R8497)</f>
        <v>69808.820000000007</v>
      </c>
      <c r="S8498" s="19">
        <f>SUBTOTAL(9,S8494:S8497)</f>
        <v>0</v>
      </c>
      <c r="T8498" s="19">
        <f>SUBTOTAL(9,T8494:T8497)</f>
        <v>0</v>
      </c>
    </row>
    <row r="8499" spans="1:20" ht="29" outlineLevel="4" x14ac:dyDescent="0.35">
      <c r="A8499" s="9" t="s">
        <v>526</v>
      </c>
      <c r="B8499" s="9" t="s">
        <v>527</v>
      </c>
      <c r="C8499" s="12" t="s">
        <v>9598</v>
      </c>
      <c r="D8499" s="5" t="s">
        <v>9599</v>
      </c>
      <c r="E8499" s="9" t="s">
        <v>9599</v>
      </c>
      <c r="F8499" s="5" t="s">
        <v>529</v>
      </c>
      <c r="G8499" s="5" t="s">
        <v>4</v>
      </c>
      <c r="H8499" s="5" t="s">
        <v>9607</v>
      </c>
      <c r="I8499" s="4" t="s">
        <v>9608</v>
      </c>
      <c r="J8499" s="5" t="s">
        <v>4</v>
      </c>
      <c r="K8499" s="5" t="s">
        <v>4</v>
      </c>
      <c r="L8499" s="5" t="s">
        <v>4</v>
      </c>
      <c r="M8499" s="5" t="s">
        <v>5</v>
      </c>
      <c r="N8499" s="5" t="s">
        <v>9606</v>
      </c>
      <c r="O8499" s="18">
        <v>44403</v>
      </c>
      <c r="P8499" s="5" t="s">
        <v>7</v>
      </c>
      <c r="Q8499" s="19">
        <v>8153.9</v>
      </c>
      <c r="R8499" s="19">
        <v>8153.9</v>
      </c>
      <c r="S8499" s="19">
        <v>0</v>
      </c>
      <c r="T8499" s="19">
        <v>0</v>
      </c>
    </row>
    <row r="8500" spans="1:20" ht="29" outlineLevel="4" x14ac:dyDescent="0.35">
      <c r="A8500" s="9" t="s">
        <v>526</v>
      </c>
      <c r="B8500" s="9" t="s">
        <v>527</v>
      </c>
      <c r="C8500" s="12" t="s">
        <v>9598</v>
      </c>
      <c r="D8500" s="5" t="s">
        <v>9599</v>
      </c>
      <c r="E8500" s="9" t="s">
        <v>9599</v>
      </c>
      <c r="F8500" s="5" t="s">
        <v>529</v>
      </c>
      <c r="G8500" s="5" t="s">
        <v>4</v>
      </c>
      <c r="H8500" s="5" t="s">
        <v>9607</v>
      </c>
      <c r="I8500" s="4" t="s">
        <v>9608</v>
      </c>
      <c r="J8500" s="5" t="s">
        <v>4</v>
      </c>
      <c r="K8500" s="5" t="s">
        <v>4</v>
      </c>
      <c r="L8500" s="5" t="s">
        <v>4</v>
      </c>
      <c r="M8500" s="5" t="s">
        <v>5</v>
      </c>
      <c r="N8500" s="5" t="s">
        <v>9609</v>
      </c>
      <c r="O8500" s="18">
        <v>44516</v>
      </c>
      <c r="P8500" s="5" t="s">
        <v>7</v>
      </c>
      <c r="Q8500" s="19">
        <v>8510.1</v>
      </c>
      <c r="R8500" s="19">
        <v>8510.1</v>
      </c>
      <c r="S8500" s="19">
        <v>0</v>
      </c>
      <c r="T8500" s="19">
        <v>0</v>
      </c>
    </row>
    <row r="8501" spans="1:20" outlineLevel="3" x14ac:dyDescent="0.35">
      <c r="H8501" s="1" t="s">
        <v>12226</v>
      </c>
      <c r="O8501" s="18"/>
      <c r="Q8501" s="19">
        <f>SUBTOTAL(9,Q8499:Q8500)</f>
        <v>16664</v>
      </c>
      <c r="R8501" s="19">
        <f>SUBTOTAL(9,R8499:R8500)</f>
        <v>16664</v>
      </c>
      <c r="S8501" s="19">
        <f>SUBTOTAL(9,S8499:S8500)</f>
        <v>0</v>
      </c>
      <c r="T8501" s="19">
        <f>SUBTOTAL(9,T8499:T8500)</f>
        <v>0</v>
      </c>
    </row>
    <row r="8502" spans="1:20" ht="29" outlineLevel="4" x14ac:dyDescent="0.35">
      <c r="A8502" s="9" t="s">
        <v>526</v>
      </c>
      <c r="B8502" s="9" t="s">
        <v>527</v>
      </c>
      <c r="C8502" s="12" t="s">
        <v>9598</v>
      </c>
      <c r="D8502" s="5" t="s">
        <v>9599</v>
      </c>
      <c r="E8502" s="9" t="s">
        <v>9599</v>
      </c>
      <c r="F8502" s="5" t="s">
        <v>529</v>
      </c>
      <c r="G8502" s="5" t="s">
        <v>4</v>
      </c>
      <c r="H8502" s="5" t="s">
        <v>9611</v>
      </c>
      <c r="I8502" s="4" t="s">
        <v>9612</v>
      </c>
      <c r="J8502" s="5" t="s">
        <v>4</v>
      </c>
      <c r="K8502" s="5" t="s">
        <v>4</v>
      </c>
      <c r="L8502" s="5" t="s">
        <v>4</v>
      </c>
      <c r="M8502" s="5" t="s">
        <v>5</v>
      </c>
      <c r="N8502" s="5" t="s">
        <v>9613</v>
      </c>
      <c r="O8502" s="18">
        <v>44407</v>
      </c>
      <c r="P8502" s="5" t="s">
        <v>7</v>
      </c>
      <c r="Q8502" s="19">
        <v>23132.75</v>
      </c>
      <c r="R8502" s="19">
        <v>23132.75</v>
      </c>
      <c r="S8502" s="19">
        <v>0</v>
      </c>
      <c r="T8502" s="19">
        <v>0</v>
      </c>
    </row>
    <row r="8503" spans="1:20" ht="29" outlineLevel="4" x14ac:dyDescent="0.35">
      <c r="A8503" s="9" t="s">
        <v>526</v>
      </c>
      <c r="B8503" s="9" t="s">
        <v>527</v>
      </c>
      <c r="C8503" s="12" t="s">
        <v>9598</v>
      </c>
      <c r="D8503" s="5" t="s">
        <v>9599</v>
      </c>
      <c r="E8503" s="9" t="s">
        <v>9599</v>
      </c>
      <c r="F8503" s="5" t="s">
        <v>529</v>
      </c>
      <c r="G8503" s="5" t="s">
        <v>4</v>
      </c>
      <c r="H8503" s="5" t="s">
        <v>9611</v>
      </c>
      <c r="I8503" s="4" t="s">
        <v>9612</v>
      </c>
      <c r="J8503" s="5" t="s">
        <v>4</v>
      </c>
      <c r="K8503" s="5" t="s">
        <v>4</v>
      </c>
      <c r="L8503" s="5" t="s">
        <v>4</v>
      </c>
      <c r="M8503" s="5" t="s">
        <v>5</v>
      </c>
      <c r="N8503" s="5" t="s">
        <v>9614</v>
      </c>
      <c r="O8503" s="18">
        <v>44413</v>
      </c>
      <c r="P8503" s="5" t="s">
        <v>7</v>
      </c>
      <c r="Q8503" s="19">
        <v>34941.769999999997</v>
      </c>
      <c r="R8503" s="19">
        <v>34941.769999999997</v>
      </c>
      <c r="S8503" s="19">
        <v>0</v>
      </c>
      <c r="T8503" s="19">
        <v>0</v>
      </c>
    </row>
    <row r="8504" spans="1:20" ht="29" outlineLevel="4" x14ac:dyDescent="0.35">
      <c r="A8504" s="9" t="s">
        <v>526</v>
      </c>
      <c r="B8504" s="9" t="s">
        <v>527</v>
      </c>
      <c r="C8504" s="12" t="s">
        <v>9598</v>
      </c>
      <c r="D8504" s="5" t="s">
        <v>9599</v>
      </c>
      <c r="E8504" s="9" t="s">
        <v>9599</v>
      </c>
      <c r="F8504" s="5" t="s">
        <v>529</v>
      </c>
      <c r="G8504" s="5" t="s">
        <v>4</v>
      </c>
      <c r="H8504" s="5" t="s">
        <v>9611</v>
      </c>
      <c r="I8504" s="4" t="s">
        <v>9612</v>
      </c>
      <c r="J8504" s="5" t="s">
        <v>4</v>
      </c>
      <c r="K8504" s="5" t="s">
        <v>4</v>
      </c>
      <c r="L8504" s="5" t="s">
        <v>4</v>
      </c>
      <c r="M8504" s="5" t="s">
        <v>5</v>
      </c>
      <c r="N8504" s="5" t="s">
        <v>9610</v>
      </c>
      <c r="O8504" s="18">
        <v>44532</v>
      </c>
      <c r="P8504" s="5" t="s">
        <v>7</v>
      </c>
      <c r="Q8504" s="19">
        <f>50964.7+0.29</f>
        <v>50964.99</v>
      </c>
      <c r="R8504" s="19">
        <f>50964.7+0.29</f>
        <v>50964.99</v>
      </c>
      <c r="S8504" s="19">
        <v>0</v>
      </c>
      <c r="T8504" s="19">
        <v>0</v>
      </c>
    </row>
    <row r="8505" spans="1:20" outlineLevel="3" x14ac:dyDescent="0.35">
      <c r="H8505" s="1" t="s">
        <v>12227</v>
      </c>
      <c r="O8505" s="18"/>
      <c r="Q8505" s="19">
        <f>SUBTOTAL(9,Q8502:Q8504)</f>
        <v>109039.51</v>
      </c>
      <c r="R8505" s="19">
        <f>SUBTOTAL(9,R8502:R8504)</f>
        <v>109039.51</v>
      </c>
      <c r="S8505" s="19">
        <f>SUBTOTAL(9,S8502:S8504)</f>
        <v>0</v>
      </c>
      <c r="T8505" s="19">
        <f>SUBTOTAL(9,T8502:T8504)</f>
        <v>0</v>
      </c>
    </row>
    <row r="8506" spans="1:20" ht="29" outlineLevel="4" x14ac:dyDescent="0.35">
      <c r="A8506" s="9" t="s">
        <v>526</v>
      </c>
      <c r="B8506" s="9" t="s">
        <v>527</v>
      </c>
      <c r="C8506" s="12" t="s">
        <v>9598</v>
      </c>
      <c r="D8506" s="5" t="s">
        <v>9599</v>
      </c>
      <c r="E8506" s="9" t="s">
        <v>9599</v>
      </c>
      <c r="F8506" s="5" t="s">
        <v>566</v>
      </c>
      <c r="G8506" s="5" t="s">
        <v>4</v>
      </c>
      <c r="H8506" s="5" t="s">
        <v>9616</v>
      </c>
      <c r="I8506" s="4" t="s">
        <v>9617</v>
      </c>
      <c r="J8506" s="5" t="s">
        <v>4</v>
      </c>
      <c r="K8506" s="5" t="s">
        <v>4</v>
      </c>
      <c r="L8506" s="5" t="s">
        <v>4</v>
      </c>
      <c r="M8506" s="5" t="s">
        <v>5</v>
      </c>
      <c r="N8506" s="5" t="s">
        <v>9615</v>
      </c>
      <c r="O8506" s="18">
        <v>44406</v>
      </c>
      <c r="P8506" s="5" t="s">
        <v>7</v>
      </c>
      <c r="Q8506" s="19">
        <v>36585.03</v>
      </c>
      <c r="R8506" s="19">
        <v>36585.03</v>
      </c>
      <c r="S8506" s="19">
        <v>0</v>
      </c>
      <c r="T8506" s="19">
        <v>0</v>
      </c>
    </row>
    <row r="8507" spans="1:20" ht="29" outlineLevel="4" x14ac:dyDescent="0.35">
      <c r="A8507" s="9" t="s">
        <v>526</v>
      </c>
      <c r="B8507" s="9" t="s">
        <v>527</v>
      </c>
      <c r="C8507" s="12" t="s">
        <v>9598</v>
      </c>
      <c r="D8507" s="5" t="s">
        <v>9599</v>
      </c>
      <c r="E8507" s="9" t="s">
        <v>9599</v>
      </c>
      <c r="F8507" s="5" t="s">
        <v>566</v>
      </c>
      <c r="G8507" s="5" t="s">
        <v>4</v>
      </c>
      <c r="H8507" s="5" t="s">
        <v>9616</v>
      </c>
      <c r="I8507" s="4" t="s">
        <v>9617</v>
      </c>
      <c r="J8507" s="5" t="s">
        <v>4</v>
      </c>
      <c r="K8507" s="5" t="s">
        <v>4</v>
      </c>
      <c r="L8507" s="5" t="s">
        <v>4</v>
      </c>
      <c r="M8507" s="5" t="s">
        <v>5</v>
      </c>
      <c r="N8507" s="5" t="s">
        <v>9618</v>
      </c>
      <c r="O8507" s="18">
        <v>44530</v>
      </c>
      <c r="P8507" s="5" t="s">
        <v>7</v>
      </c>
      <c r="Q8507" s="19">
        <v>61689.24</v>
      </c>
      <c r="R8507" s="19">
        <v>61689.24</v>
      </c>
      <c r="S8507" s="19">
        <v>0</v>
      </c>
      <c r="T8507" s="19">
        <v>0</v>
      </c>
    </row>
    <row r="8508" spans="1:20" outlineLevel="3" x14ac:dyDescent="0.35">
      <c r="H8508" s="1" t="s">
        <v>12228</v>
      </c>
      <c r="O8508" s="18"/>
      <c r="Q8508" s="19">
        <f>SUBTOTAL(9,Q8506:Q8507)</f>
        <v>98274.26999999999</v>
      </c>
      <c r="R8508" s="19">
        <f>SUBTOTAL(9,R8506:R8507)</f>
        <v>98274.26999999999</v>
      </c>
      <c r="S8508" s="19">
        <f>SUBTOTAL(9,S8506:S8507)</f>
        <v>0</v>
      </c>
      <c r="T8508" s="19">
        <f>SUBTOTAL(9,T8506:T8507)</f>
        <v>0</v>
      </c>
    </row>
    <row r="8509" spans="1:20" ht="29" outlineLevel="4" x14ac:dyDescent="0.35">
      <c r="A8509" s="9" t="s">
        <v>526</v>
      </c>
      <c r="B8509" s="9" t="s">
        <v>527</v>
      </c>
      <c r="C8509" s="12" t="s">
        <v>9598</v>
      </c>
      <c r="D8509" s="5" t="s">
        <v>9599</v>
      </c>
      <c r="E8509" s="9" t="s">
        <v>9599</v>
      </c>
      <c r="F8509" s="5" t="s">
        <v>566</v>
      </c>
      <c r="G8509" s="5" t="s">
        <v>4</v>
      </c>
      <c r="H8509" s="5" t="s">
        <v>9620</v>
      </c>
      <c r="I8509" s="4" t="s">
        <v>12739</v>
      </c>
      <c r="J8509" s="5" t="s">
        <v>4</v>
      </c>
      <c r="K8509" s="5" t="s">
        <v>4</v>
      </c>
      <c r="L8509" s="5" t="s">
        <v>4</v>
      </c>
      <c r="M8509" s="5" t="s">
        <v>5</v>
      </c>
      <c r="N8509" s="5" t="s">
        <v>9621</v>
      </c>
      <c r="O8509" s="18">
        <v>44413</v>
      </c>
      <c r="P8509" s="5" t="s">
        <v>7</v>
      </c>
      <c r="Q8509" s="19">
        <v>69896.52</v>
      </c>
      <c r="R8509" s="19">
        <v>69896.52</v>
      </c>
      <c r="S8509" s="19">
        <v>0</v>
      </c>
      <c r="T8509" s="19">
        <v>0</v>
      </c>
    </row>
    <row r="8510" spans="1:20" ht="29" outlineLevel="4" x14ac:dyDescent="0.35">
      <c r="A8510" s="9" t="s">
        <v>526</v>
      </c>
      <c r="B8510" s="9" t="s">
        <v>527</v>
      </c>
      <c r="C8510" s="12" t="s">
        <v>9598</v>
      </c>
      <c r="D8510" s="5" t="s">
        <v>9599</v>
      </c>
      <c r="E8510" s="9" t="s">
        <v>9599</v>
      </c>
      <c r="F8510" s="5" t="s">
        <v>566</v>
      </c>
      <c r="G8510" s="5" t="s">
        <v>4</v>
      </c>
      <c r="H8510" s="5" t="s">
        <v>9620</v>
      </c>
      <c r="I8510" s="4" t="s">
        <v>12739</v>
      </c>
      <c r="J8510" s="5" t="s">
        <v>4</v>
      </c>
      <c r="K8510" s="5" t="s">
        <v>4</v>
      </c>
      <c r="L8510" s="5" t="s">
        <v>4</v>
      </c>
      <c r="M8510" s="5" t="s">
        <v>5</v>
      </c>
      <c r="N8510" s="5" t="s">
        <v>9619</v>
      </c>
      <c r="O8510" s="18">
        <v>44532</v>
      </c>
      <c r="P8510" s="5" t="s">
        <v>7</v>
      </c>
      <c r="Q8510" s="19">
        <f>124546.44+0.85</f>
        <v>124547.29000000001</v>
      </c>
      <c r="R8510" s="19">
        <f>124546.44+0.85</f>
        <v>124547.29000000001</v>
      </c>
      <c r="S8510" s="19">
        <v>0</v>
      </c>
      <c r="T8510" s="19">
        <v>0</v>
      </c>
    </row>
    <row r="8511" spans="1:20" outlineLevel="3" x14ac:dyDescent="0.35">
      <c r="H8511" s="1" t="s">
        <v>12229</v>
      </c>
      <c r="O8511" s="18"/>
      <c r="Q8511" s="19">
        <f>SUBTOTAL(9,Q8509:Q8510)</f>
        <v>194443.81</v>
      </c>
      <c r="R8511" s="19">
        <f>SUBTOTAL(9,R8509:R8510)</f>
        <v>194443.81</v>
      </c>
      <c r="S8511" s="19">
        <f>SUBTOTAL(9,S8509:S8510)</f>
        <v>0</v>
      </c>
      <c r="T8511" s="19">
        <f>SUBTOTAL(9,T8509:T8510)</f>
        <v>0</v>
      </c>
    </row>
    <row r="8512" spans="1:20" ht="29" outlineLevel="4" x14ac:dyDescent="0.35">
      <c r="A8512" s="9" t="s">
        <v>526</v>
      </c>
      <c r="B8512" s="9" t="s">
        <v>527</v>
      </c>
      <c r="C8512" s="12" t="s">
        <v>9598</v>
      </c>
      <c r="D8512" s="5" t="s">
        <v>9599</v>
      </c>
      <c r="E8512" s="9" t="s">
        <v>9599</v>
      </c>
      <c r="F8512" s="5" t="s">
        <v>529</v>
      </c>
      <c r="G8512" s="5" t="s">
        <v>4</v>
      </c>
      <c r="H8512" s="5" t="s">
        <v>9623</v>
      </c>
      <c r="I8512" s="4" t="s">
        <v>9624</v>
      </c>
      <c r="J8512" s="5" t="s">
        <v>4</v>
      </c>
      <c r="K8512" s="5" t="s">
        <v>4</v>
      </c>
      <c r="L8512" s="5" t="s">
        <v>4</v>
      </c>
      <c r="M8512" s="5" t="s">
        <v>5</v>
      </c>
      <c r="N8512" s="5" t="s">
        <v>9622</v>
      </c>
      <c r="O8512" s="18">
        <v>44396</v>
      </c>
      <c r="P8512" s="5" t="s">
        <v>7</v>
      </c>
      <c r="Q8512" s="19">
        <v>1868.89</v>
      </c>
      <c r="R8512" s="19">
        <v>1868.89</v>
      </c>
      <c r="S8512" s="19">
        <v>0</v>
      </c>
      <c r="T8512" s="19">
        <v>0</v>
      </c>
    </row>
    <row r="8513" spans="1:20" ht="29" outlineLevel="4" x14ac:dyDescent="0.35">
      <c r="A8513" s="9" t="s">
        <v>526</v>
      </c>
      <c r="B8513" s="9" t="s">
        <v>527</v>
      </c>
      <c r="C8513" s="12" t="s">
        <v>9598</v>
      </c>
      <c r="D8513" s="5" t="s">
        <v>9599</v>
      </c>
      <c r="E8513" s="9" t="s">
        <v>9599</v>
      </c>
      <c r="F8513" s="5" t="s">
        <v>529</v>
      </c>
      <c r="G8513" s="5" t="s">
        <v>4</v>
      </c>
      <c r="H8513" s="5" t="s">
        <v>9623</v>
      </c>
      <c r="I8513" s="4" t="s">
        <v>9624</v>
      </c>
      <c r="J8513" s="5" t="s">
        <v>4</v>
      </c>
      <c r="K8513" s="5" t="s">
        <v>4</v>
      </c>
      <c r="L8513" s="5" t="s">
        <v>4</v>
      </c>
      <c r="M8513" s="5" t="s">
        <v>5</v>
      </c>
      <c r="N8513" s="5" t="s">
        <v>9625</v>
      </c>
      <c r="O8513" s="18">
        <v>44512</v>
      </c>
      <c r="P8513" s="5" t="s">
        <v>7</v>
      </c>
      <c r="Q8513" s="19">
        <v>1822.08</v>
      </c>
      <c r="R8513" s="19">
        <v>1822.08</v>
      </c>
      <c r="S8513" s="19">
        <v>0</v>
      </c>
      <c r="T8513" s="19">
        <v>0</v>
      </c>
    </row>
    <row r="8514" spans="1:20" outlineLevel="3" x14ac:dyDescent="0.35">
      <c r="H8514" s="1" t="s">
        <v>12230</v>
      </c>
      <c r="O8514" s="18"/>
      <c r="Q8514" s="19">
        <f>SUBTOTAL(9,Q8512:Q8513)</f>
        <v>3690.9700000000003</v>
      </c>
      <c r="R8514" s="19">
        <f>SUBTOTAL(9,R8512:R8513)</f>
        <v>3690.9700000000003</v>
      </c>
      <c r="S8514" s="19">
        <f>SUBTOTAL(9,S8512:S8513)</f>
        <v>0</v>
      </c>
      <c r="T8514" s="19">
        <f>SUBTOTAL(9,T8512:T8513)</f>
        <v>0</v>
      </c>
    </row>
    <row r="8515" spans="1:20" ht="29" outlineLevel="4" x14ac:dyDescent="0.35">
      <c r="A8515" s="9" t="s">
        <v>526</v>
      </c>
      <c r="B8515" s="9" t="s">
        <v>527</v>
      </c>
      <c r="C8515" s="12" t="s">
        <v>9598</v>
      </c>
      <c r="D8515" s="5" t="s">
        <v>9599</v>
      </c>
      <c r="E8515" s="9" t="s">
        <v>9599</v>
      </c>
      <c r="F8515" s="5" t="s">
        <v>529</v>
      </c>
      <c r="G8515" s="5" t="s">
        <v>4</v>
      </c>
      <c r="H8515" s="5" t="s">
        <v>9627</v>
      </c>
      <c r="I8515" s="4" t="s">
        <v>9628</v>
      </c>
      <c r="J8515" s="5" t="s">
        <v>4</v>
      </c>
      <c r="K8515" s="5" t="s">
        <v>4</v>
      </c>
      <c r="L8515" s="5" t="s">
        <v>4</v>
      </c>
      <c r="M8515" s="5" t="s">
        <v>5</v>
      </c>
      <c r="N8515" s="5" t="s">
        <v>9626</v>
      </c>
      <c r="O8515" s="18">
        <v>44413</v>
      </c>
      <c r="P8515" s="5" t="s">
        <v>7</v>
      </c>
      <c r="Q8515" s="19">
        <v>13436.04</v>
      </c>
      <c r="R8515" s="19">
        <v>13436.04</v>
      </c>
      <c r="S8515" s="19">
        <v>0</v>
      </c>
      <c r="T8515" s="19">
        <v>0</v>
      </c>
    </row>
    <row r="8516" spans="1:20" ht="29" outlineLevel="4" x14ac:dyDescent="0.35">
      <c r="A8516" s="9" t="s">
        <v>526</v>
      </c>
      <c r="B8516" s="9" t="s">
        <v>527</v>
      </c>
      <c r="C8516" s="12" t="s">
        <v>9598</v>
      </c>
      <c r="D8516" s="5" t="s">
        <v>9599</v>
      </c>
      <c r="E8516" s="9" t="s">
        <v>9599</v>
      </c>
      <c r="F8516" s="5" t="s">
        <v>529</v>
      </c>
      <c r="G8516" s="5" t="s">
        <v>4</v>
      </c>
      <c r="H8516" s="5" t="s">
        <v>9627</v>
      </c>
      <c r="I8516" s="4" t="s">
        <v>9628</v>
      </c>
      <c r="J8516" s="5" t="s">
        <v>4</v>
      </c>
      <c r="K8516" s="5" t="s">
        <v>4</v>
      </c>
      <c r="L8516" s="5" t="s">
        <v>4</v>
      </c>
      <c r="M8516" s="5" t="s">
        <v>5</v>
      </c>
      <c r="N8516" s="5" t="s">
        <v>9629</v>
      </c>
      <c r="O8516" s="18">
        <v>44532</v>
      </c>
      <c r="P8516" s="5" t="s">
        <v>7</v>
      </c>
      <c r="Q8516" s="19">
        <v>25512.9</v>
      </c>
      <c r="R8516" s="19">
        <v>25512.9</v>
      </c>
      <c r="S8516" s="19">
        <v>0</v>
      </c>
      <c r="T8516" s="19">
        <v>0</v>
      </c>
    </row>
    <row r="8517" spans="1:20" outlineLevel="3" x14ac:dyDescent="0.35">
      <c r="H8517" s="1" t="s">
        <v>12231</v>
      </c>
      <c r="O8517" s="18"/>
      <c r="Q8517" s="19">
        <f>SUBTOTAL(9,Q8515:Q8516)</f>
        <v>38948.94</v>
      </c>
      <c r="R8517" s="19">
        <f>SUBTOTAL(9,R8515:R8516)</f>
        <v>38948.94</v>
      </c>
      <c r="S8517" s="19">
        <f>SUBTOTAL(9,S8515:S8516)</f>
        <v>0</v>
      </c>
      <c r="T8517" s="19">
        <f>SUBTOTAL(9,T8515:T8516)</f>
        <v>0</v>
      </c>
    </row>
    <row r="8518" spans="1:20" ht="29" outlineLevel="4" x14ac:dyDescent="0.35">
      <c r="A8518" s="9" t="s">
        <v>526</v>
      </c>
      <c r="B8518" s="9" t="s">
        <v>527</v>
      </c>
      <c r="C8518" s="12" t="s">
        <v>9598</v>
      </c>
      <c r="D8518" s="5" t="s">
        <v>9599</v>
      </c>
      <c r="E8518" s="9" t="s">
        <v>9599</v>
      </c>
      <c r="F8518" s="5" t="s">
        <v>529</v>
      </c>
      <c r="G8518" s="5" t="s">
        <v>4</v>
      </c>
      <c r="H8518" s="5" t="s">
        <v>9631</v>
      </c>
      <c r="I8518" s="4" t="s">
        <v>9632</v>
      </c>
      <c r="J8518" s="5" t="s">
        <v>4</v>
      </c>
      <c r="K8518" s="5" t="s">
        <v>4</v>
      </c>
      <c r="L8518" s="5" t="s">
        <v>4</v>
      </c>
      <c r="M8518" s="5" t="s">
        <v>5</v>
      </c>
      <c r="N8518" s="5" t="s">
        <v>9633</v>
      </c>
      <c r="O8518" s="18">
        <v>44413</v>
      </c>
      <c r="P8518" s="5" t="s">
        <v>7</v>
      </c>
      <c r="Q8518" s="19">
        <v>49895.79</v>
      </c>
      <c r="R8518" s="19">
        <v>49895.79</v>
      </c>
      <c r="S8518" s="19">
        <v>0</v>
      </c>
      <c r="T8518" s="19">
        <v>0</v>
      </c>
    </row>
    <row r="8519" spans="1:20" ht="29" outlineLevel="4" x14ac:dyDescent="0.35">
      <c r="A8519" s="9" t="s">
        <v>526</v>
      </c>
      <c r="B8519" s="9" t="s">
        <v>527</v>
      </c>
      <c r="C8519" s="12" t="s">
        <v>9598</v>
      </c>
      <c r="D8519" s="5" t="s">
        <v>9599</v>
      </c>
      <c r="E8519" s="9" t="s">
        <v>9599</v>
      </c>
      <c r="F8519" s="5" t="s">
        <v>529</v>
      </c>
      <c r="G8519" s="5" t="s">
        <v>4</v>
      </c>
      <c r="H8519" s="5" t="s">
        <v>9631</v>
      </c>
      <c r="I8519" s="4" t="s">
        <v>9632</v>
      </c>
      <c r="J8519" s="5" t="s">
        <v>4</v>
      </c>
      <c r="K8519" s="5" t="s">
        <v>4</v>
      </c>
      <c r="L8519" s="5" t="s">
        <v>4</v>
      </c>
      <c r="M8519" s="5" t="s">
        <v>5</v>
      </c>
      <c r="N8519" s="5" t="s">
        <v>9630</v>
      </c>
      <c r="O8519" s="18">
        <v>44532</v>
      </c>
      <c r="P8519" s="5" t="s">
        <v>7</v>
      </c>
      <c r="Q8519" s="19">
        <f>82501.46+0.87</f>
        <v>82502.33</v>
      </c>
      <c r="R8519" s="19">
        <f>82501.46+0.87</f>
        <v>82502.33</v>
      </c>
      <c r="S8519" s="19">
        <v>0</v>
      </c>
      <c r="T8519" s="19">
        <v>0</v>
      </c>
    </row>
    <row r="8520" spans="1:20" outlineLevel="3" x14ac:dyDescent="0.35">
      <c r="H8520" s="1" t="s">
        <v>12232</v>
      </c>
      <c r="O8520" s="18"/>
      <c r="Q8520" s="19">
        <f>SUBTOTAL(9,Q8518:Q8519)</f>
        <v>132398.12</v>
      </c>
      <c r="R8520" s="19">
        <f>SUBTOTAL(9,R8518:R8519)</f>
        <v>132398.12</v>
      </c>
      <c r="S8520" s="19">
        <f>SUBTOTAL(9,S8518:S8519)</f>
        <v>0</v>
      </c>
      <c r="T8520" s="19">
        <f>SUBTOTAL(9,T8518:T8519)</f>
        <v>0</v>
      </c>
    </row>
    <row r="8521" spans="1:20" ht="29" outlineLevel="4" x14ac:dyDescent="0.35">
      <c r="A8521" s="9" t="s">
        <v>526</v>
      </c>
      <c r="B8521" s="9" t="s">
        <v>527</v>
      </c>
      <c r="C8521" s="12" t="s">
        <v>9598</v>
      </c>
      <c r="D8521" s="5" t="s">
        <v>9599</v>
      </c>
      <c r="E8521" s="9" t="s">
        <v>9599</v>
      </c>
      <c r="F8521" s="5" t="s">
        <v>529</v>
      </c>
      <c r="G8521" s="5" t="s">
        <v>4</v>
      </c>
      <c r="H8521" s="5" t="s">
        <v>9635</v>
      </c>
      <c r="I8521" s="4" t="s">
        <v>9636</v>
      </c>
      <c r="J8521" s="5" t="s">
        <v>4</v>
      </c>
      <c r="K8521" s="5" t="s">
        <v>4</v>
      </c>
      <c r="L8521" s="5" t="s">
        <v>4</v>
      </c>
      <c r="M8521" s="5" t="s">
        <v>5</v>
      </c>
      <c r="N8521" s="5" t="s">
        <v>9634</v>
      </c>
      <c r="O8521" s="18">
        <v>44406</v>
      </c>
      <c r="P8521" s="5" t="s">
        <v>7</v>
      </c>
      <c r="Q8521" s="19">
        <v>22974.31</v>
      </c>
      <c r="R8521" s="19">
        <v>22974.31</v>
      </c>
      <c r="S8521" s="19">
        <v>0</v>
      </c>
      <c r="T8521" s="19">
        <v>0</v>
      </c>
    </row>
    <row r="8522" spans="1:20" ht="29" outlineLevel="4" x14ac:dyDescent="0.35">
      <c r="A8522" s="9" t="s">
        <v>526</v>
      </c>
      <c r="B8522" s="9" t="s">
        <v>527</v>
      </c>
      <c r="C8522" s="12" t="s">
        <v>9598</v>
      </c>
      <c r="D8522" s="5" t="s">
        <v>9599</v>
      </c>
      <c r="E8522" s="9" t="s">
        <v>9599</v>
      </c>
      <c r="F8522" s="5" t="s">
        <v>529</v>
      </c>
      <c r="G8522" s="5" t="s">
        <v>4</v>
      </c>
      <c r="H8522" s="5" t="s">
        <v>9635</v>
      </c>
      <c r="I8522" s="4" t="s">
        <v>9636</v>
      </c>
      <c r="J8522" s="5" t="s">
        <v>4</v>
      </c>
      <c r="K8522" s="5" t="s">
        <v>4</v>
      </c>
      <c r="L8522" s="5" t="s">
        <v>4</v>
      </c>
      <c r="M8522" s="5" t="s">
        <v>5</v>
      </c>
      <c r="N8522" s="5" t="s">
        <v>9637</v>
      </c>
      <c r="O8522" s="18">
        <v>44508</v>
      </c>
      <c r="P8522" s="5" t="s">
        <v>7</v>
      </c>
      <c r="Q8522" s="19">
        <v>80648.600000000006</v>
      </c>
      <c r="R8522" s="19">
        <v>80648.600000000006</v>
      </c>
      <c r="S8522" s="19">
        <v>0</v>
      </c>
      <c r="T8522" s="19">
        <v>0</v>
      </c>
    </row>
    <row r="8523" spans="1:20" outlineLevel="3" x14ac:dyDescent="0.35">
      <c r="H8523" s="1" t="s">
        <v>12233</v>
      </c>
      <c r="O8523" s="18"/>
      <c r="Q8523" s="19">
        <f>SUBTOTAL(9,Q8521:Q8522)</f>
        <v>103622.91</v>
      </c>
      <c r="R8523" s="19">
        <f>SUBTOTAL(9,R8521:R8522)</f>
        <v>103622.91</v>
      </c>
      <c r="S8523" s="19">
        <f>SUBTOTAL(9,S8521:S8522)</f>
        <v>0</v>
      </c>
      <c r="T8523" s="19">
        <f>SUBTOTAL(9,T8521:T8522)</f>
        <v>0</v>
      </c>
    </row>
    <row r="8524" spans="1:20" ht="29" outlineLevel="4" x14ac:dyDescent="0.35">
      <c r="A8524" s="9" t="s">
        <v>526</v>
      </c>
      <c r="B8524" s="9" t="s">
        <v>527</v>
      </c>
      <c r="C8524" s="12" t="s">
        <v>9598</v>
      </c>
      <c r="D8524" s="5" t="s">
        <v>9599</v>
      </c>
      <c r="E8524" s="9" t="s">
        <v>9599</v>
      </c>
      <c r="F8524" s="5" t="s">
        <v>529</v>
      </c>
      <c r="G8524" s="5" t="s">
        <v>4</v>
      </c>
      <c r="H8524" s="5" t="s">
        <v>9639</v>
      </c>
      <c r="I8524" s="4" t="s">
        <v>12740</v>
      </c>
      <c r="J8524" s="5" t="s">
        <v>4</v>
      </c>
      <c r="K8524" s="5" t="s">
        <v>4</v>
      </c>
      <c r="L8524" s="5" t="s">
        <v>4</v>
      </c>
      <c r="M8524" s="5" t="s">
        <v>5</v>
      </c>
      <c r="N8524" s="5" t="s">
        <v>9638</v>
      </c>
      <c r="O8524" s="18">
        <v>44403</v>
      </c>
      <c r="P8524" s="5" t="s">
        <v>7</v>
      </c>
      <c r="Q8524" s="19">
        <v>38061.410000000003</v>
      </c>
      <c r="R8524" s="19">
        <v>38061.410000000003</v>
      </c>
      <c r="S8524" s="19">
        <v>0</v>
      </c>
      <c r="T8524" s="19">
        <v>0</v>
      </c>
    </row>
    <row r="8525" spans="1:20" ht="29" outlineLevel="4" x14ac:dyDescent="0.35">
      <c r="A8525" s="9" t="s">
        <v>526</v>
      </c>
      <c r="B8525" s="9" t="s">
        <v>527</v>
      </c>
      <c r="C8525" s="12" t="s">
        <v>9598</v>
      </c>
      <c r="D8525" s="5" t="s">
        <v>9599</v>
      </c>
      <c r="E8525" s="9" t="s">
        <v>9599</v>
      </c>
      <c r="F8525" s="5" t="s">
        <v>529</v>
      </c>
      <c r="G8525" s="5" t="s">
        <v>4</v>
      </c>
      <c r="H8525" s="5" t="s">
        <v>9639</v>
      </c>
      <c r="I8525" s="4" t="s">
        <v>12740</v>
      </c>
      <c r="J8525" s="5" t="s">
        <v>4</v>
      </c>
      <c r="K8525" s="5" t="s">
        <v>4</v>
      </c>
      <c r="L8525" s="5" t="s">
        <v>4</v>
      </c>
      <c r="M8525" s="5" t="s">
        <v>5</v>
      </c>
      <c r="N8525" s="5" t="s">
        <v>9640</v>
      </c>
      <c r="O8525" s="18">
        <v>44516</v>
      </c>
      <c r="P8525" s="5" t="s">
        <v>7</v>
      </c>
      <c r="Q8525" s="19">
        <v>32309.15</v>
      </c>
      <c r="R8525" s="19">
        <v>32309.15</v>
      </c>
      <c r="S8525" s="19">
        <v>0</v>
      </c>
      <c r="T8525" s="19">
        <v>0</v>
      </c>
    </row>
    <row r="8526" spans="1:20" outlineLevel="3" x14ac:dyDescent="0.35">
      <c r="H8526" s="1" t="s">
        <v>12234</v>
      </c>
      <c r="O8526" s="18"/>
      <c r="Q8526" s="19">
        <f>SUBTOTAL(9,Q8524:Q8525)</f>
        <v>70370.559999999998</v>
      </c>
      <c r="R8526" s="19">
        <f>SUBTOTAL(9,R8524:R8525)</f>
        <v>70370.559999999998</v>
      </c>
      <c r="S8526" s="19">
        <f>SUBTOTAL(9,S8524:S8525)</f>
        <v>0</v>
      </c>
      <c r="T8526" s="19">
        <f>SUBTOTAL(9,T8524:T8525)</f>
        <v>0</v>
      </c>
    </row>
    <row r="8527" spans="1:20" ht="29" outlineLevel="4" x14ac:dyDescent="0.35">
      <c r="A8527" s="9" t="s">
        <v>526</v>
      </c>
      <c r="B8527" s="9" t="s">
        <v>527</v>
      </c>
      <c r="C8527" s="12" t="s">
        <v>9598</v>
      </c>
      <c r="D8527" s="5" t="s">
        <v>9599</v>
      </c>
      <c r="E8527" s="9" t="s">
        <v>9599</v>
      </c>
      <c r="F8527" s="5" t="s">
        <v>529</v>
      </c>
      <c r="G8527" s="5" t="s">
        <v>4</v>
      </c>
      <c r="H8527" s="5" t="s">
        <v>9642</v>
      </c>
      <c r="I8527" s="4" t="s">
        <v>9643</v>
      </c>
      <c r="J8527" s="5" t="s">
        <v>4</v>
      </c>
      <c r="K8527" s="5" t="s">
        <v>4</v>
      </c>
      <c r="L8527" s="5" t="s">
        <v>4</v>
      </c>
      <c r="M8527" s="5" t="s">
        <v>5</v>
      </c>
      <c r="N8527" s="5" t="s">
        <v>9641</v>
      </c>
      <c r="O8527" s="18">
        <v>44406</v>
      </c>
      <c r="P8527" s="5" t="s">
        <v>7</v>
      </c>
      <c r="Q8527" s="19">
        <v>12878.4</v>
      </c>
      <c r="R8527" s="19">
        <v>12878.4</v>
      </c>
      <c r="S8527" s="19">
        <v>0</v>
      </c>
      <c r="T8527" s="19">
        <v>0</v>
      </c>
    </row>
    <row r="8528" spans="1:20" ht="29" outlineLevel="4" x14ac:dyDescent="0.35">
      <c r="A8528" s="9" t="s">
        <v>526</v>
      </c>
      <c r="B8528" s="9" t="s">
        <v>527</v>
      </c>
      <c r="C8528" s="12" t="s">
        <v>9598</v>
      </c>
      <c r="D8528" s="5" t="s">
        <v>9599</v>
      </c>
      <c r="E8528" s="9" t="s">
        <v>9599</v>
      </c>
      <c r="F8528" s="5" t="s">
        <v>529</v>
      </c>
      <c r="G8528" s="5" t="s">
        <v>4</v>
      </c>
      <c r="H8528" s="5" t="s">
        <v>9642</v>
      </c>
      <c r="I8528" s="4" t="s">
        <v>9643</v>
      </c>
      <c r="J8528" s="5" t="s">
        <v>4</v>
      </c>
      <c r="K8528" s="5" t="s">
        <v>4</v>
      </c>
      <c r="L8528" s="5" t="s">
        <v>4</v>
      </c>
      <c r="M8528" s="5" t="s">
        <v>5</v>
      </c>
      <c r="N8528" s="5" t="s">
        <v>9644</v>
      </c>
      <c r="O8528" s="18">
        <v>44512</v>
      </c>
      <c r="P8528" s="5" t="s">
        <v>7</v>
      </c>
      <c r="Q8528" s="19">
        <v>14891.52</v>
      </c>
      <c r="R8528" s="19">
        <v>14891.52</v>
      </c>
      <c r="S8528" s="19">
        <v>0</v>
      </c>
      <c r="T8528" s="19">
        <v>0</v>
      </c>
    </row>
    <row r="8529" spans="1:20" outlineLevel="3" x14ac:dyDescent="0.35">
      <c r="H8529" s="1" t="s">
        <v>12235</v>
      </c>
      <c r="O8529" s="18"/>
      <c r="Q8529" s="19">
        <f>SUBTOTAL(9,Q8527:Q8528)</f>
        <v>27769.919999999998</v>
      </c>
      <c r="R8529" s="19">
        <f>SUBTOTAL(9,R8527:R8528)</f>
        <v>27769.919999999998</v>
      </c>
      <c r="S8529" s="19">
        <f>SUBTOTAL(9,S8527:S8528)</f>
        <v>0</v>
      </c>
      <c r="T8529" s="19">
        <f>SUBTOTAL(9,T8527:T8528)</f>
        <v>0</v>
      </c>
    </row>
    <row r="8530" spans="1:20" ht="29" outlineLevel="4" x14ac:dyDescent="0.35">
      <c r="A8530" s="9" t="s">
        <v>526</v>
      </c>
      <c r="B8530" s="9" t="s">
        <v>527</v>
      </c>
      <c r="C8530" s="12" t="s">
        <v>9598</v>
      </c>
      <c r="D8530" s="5" t="s">
        <v>9599</v>
      </c>
      <c r="E8530" s="9" t="s">
        <v>9599</v>
      </c>
      <c r="F8530" s="5" t="s">
        <v>529</v>
      </c>
      <c r="G8530" s="5" t="s">
        <v>4</v>
      </c>
      <c r="H8530" s="5" t="s">
        <v>9646</v>
      </c>
      <c r="I8530" s="4" t="s">
        <v>9647</v>
      </c>
      <c r="J8530" s="5" t="s">
        <v>4</v>
      </c>
      <c r="K8530" s="5" t="s">
        <v>4</v>
      </c>
      <c r="L8530" s="5" t="s">
        <v>4</v>
      </c>
      <c r="M8530" s="5" t="s">
        <v>5</v>
      </c>
      <c r="N8530" s="5" t="s">
        <v>9648</v>
      </c>
      <c r="O8530" s="18">
        <v>44403</v>
      </c>
      <c r="P8530" s="5" t="s">
        <v>7</v>
      </c>
      <c r="Q8530" s="19">
        <v>10738.98</v>
      </c>
      <c r="R8530" s="19">
        <v>10738.98</v>
      </c>
      <c r="S8530" s="19">
        <v>0</v>
      </c>
      <c r="T8530" s="19">
        <v>0</v>
      </c>
    </row>
    <row r="8531" spans="1:20" ht="29" outlineLevel="4" x14ac:dyDescent="0.35">
      <c r="A8531" s="9" t="s">
        <v>526</v>
      </c>
      <c r="B8531" s="9" t="s">
        <v>527</v>
      </c>
      <c r="C8531" s="12" t="s">
        <v>9598</v>
      </c>
      <c r="D8531" s="5" t="s">
        <v>9599</v>
      </c>
      <c r="E8531" s="9" t="s">
        <v>9599</v>
      </c>
      <c r="F8531" s="5" t="s">
        <v>529</v>
      </c>
      <c r="G8531" s="5" t="s">
        <v>4</v>
      </c>
      <c r="H8531" s="5" t="s">
        <v>9646</v>
      </c>
      <c r="I8531" s="4" t="s">
        <v>9647</v>
      </c>
      <c r="J8531" s="5" t="s">
        <v>4</v>
      </c>
      <c r="K8531" s="5" t="s">
        <v>4</v>
      </c>
      <c r="L8531" s="5" t="s">
        <v>4</v>
      </c>
      <c r="M8531" s="5" t="s">
        <v>5</v>
      </c>
      <c r="N8531" s="5" t="s">
        <v>9645</v>
      </c>
      <c r="O8531" s="18">
        <v>44522</v>
      </c>
      <c r="P8531" s="5" t="s">
        <v>7</v>
      </c>
      <c r="Q8531" s="19">
        <f>19083.46+0.68</f>
        <v>19084.14</v>
      </c>
      <c r="R8531" s="19">
        <f>19083.46+0.68</f>
        <v>19084.14</v>
      </c>
      <c r="S8531" s="19">
        <v>0</v>
      </c>
      <c r="T8531" s="19">
        <v>0</v>
      </c>
    </row>
    <row r="8532" spans="1:20" outlineLevel="3" x14ac:dyDescent="0.35">
      <c r="H8532" s="1" t="s">
        <v>12236</v>
      </c>
      <c r="O8532" s="18"/>
      <c r="Q8532" s="19">
        <f>SUBTOTAL(9,Q8530:Q8531)</f>
        <v>29823.119999999999</v>
      </c>
      <c r="R8532" s="19">
        <f>SUBTOTAL(9,R8530:R8531)</f>
        <v>29823.119999999999</v>
      </c>
      <c r="S8532" s="19">
        <f>SUBTOTAL(9,S8530:S8531)</f>
        <v>0</v>
      </c>
      <c r="T8532" s="19">
        <f>SUBTOTAL(9,T8530:T8531)</f>
        <v>0</v>
      </c>
    </row>
    <row r="8533" spans="1:20" ht="29" outlineLevel="4" x14ac:dyDescent="0.35">
      <c r="A8533" s="9" t="s">
        <v>526</v>
      </c>
      <c r="B8533" s="9" t="s">
        <v>527</v>
      </c>
      <c r="C8533" s="12" t="s">
        <v>9598</v>
      </c>
      <c r="D8533" s="5" t="s">
        <v>9599</v>
      </c>
      <c r="E8533" s="9" t="s">
        <v>9599</v>
      </c>
      <c r="F8533" s="5" t="s">
        <v>529</v>
      </c>
      <c r="G8533" s="5" t="s">
        <v>4</v>
      </c>
      <c r="H8533" s="5" t="s">
        <v>9650</v>
      </c>
      <c r="I8533" s="4" t="s">
        <v>12741</v>
      </c>
      <c r="J8533" s="5" t="s">
        <v>4</v>
      </c>
      <c r="K8533" s="5" t="s">
        <v>4</v>
      </c>
      <c r="L8533" s="5" t="s">
        <v>4</v>
      </c>
      <c r="M8533" s="5" t="s">
        <v>5</v>
      </c>
      <c r="N8533" s="5" t="s">
        <v>9649</v>
      </c>
      <c r="O8533" s="18">
        <v>44420</v>
      </c>
      <c r="P8533" s="5" t="s">
        <v>7</v>
      </c>
      <c r="Q8533" s="19">
        <v>22875.77</v>
      </c>
      <c r="R8533" s="19">
        <v>22875.77</v>
      </c>
      <c r="S8533" s="19">
        <v>0</v>
      </c>
      <c r="T8533" s="19">
        <v>0</v>
      </c>
    </row>
    <row r="8534" spans="1:20" ht="29" outlineLevel="4" x14ac:dyDescent="0.35">
      <c r="A8534" s="9" t="s">
        <v>526</v>
      </c>
      <c r="B8534" s="9" t="s">
        <v>527</v>
      </c>
      <c r="C8534" s="12" t="s">
        <v>9598</v>
      </c>
      <c r="D8534" s="5" t="s">
        <v>9599</v>
      </c>
      <c r="E8534" s="9" t="s">
        <v>9599</v>
      </c>
      <c r="F8534" s="5" t="s">
        <v>529</v>
      </c>
      <c r="G8534" s="5" t="s">
        <v>4</v>
      </c>
      <c r="H8534" s="5" t="s">
        <v>9650</v>
      </c>
      <c r="I8534" s="4" t="s">
        <v>12741</v>
      </c>
      <c r="J8534" s="5" t="s">
        <v>4</v>
      </c>
      <c r="K8534" s="5" t="s">
        <v>4</v>
      </c>
      <c r="L8534" s="5" t="s">
        <v>4</v>
      </c>
      <c r="M8534" s="5" t="s">
        <v>5</v>
      </c>
      <c r="N8534" s="5" t="s">
        <v>9651</v>
      </c>
      <c r="O8534" s="18">
        <v>44531</v>
      </c>
      <c r="P8534" s="5" t="s">
        <v>7</v>
      </c>
      <c r="Q8534" s="19">
        <v>31353.35</v>
      </c>
      <c r="R8534" s="19">
        <v>31353.35</v>
      </c>
      <c r="S8534" s="19">
        <v>0</v>
      </c>
      <c r="T8534" s="19">
        <v>0</v>
      </c>
    </row>
    <row r="8535" spans="1:20" outlineLevel="3" x14ac:dyDescent="0.35">
      <c r="H8535" s="1" t="s">
        <v>12237</v>
      </c>
      <c r="O8535" s="18"/>
      <c r="Q8535" s="19">
        <f>SUBTOTAL(9,Q8533:Q8534)</f>
        <v>54229.119999999995</v>
      </c>
      <c r="R8535" s="19">
        <f>SUBTOTAL(9,R8533:R8534)</f>
        <v>54229.119999999995</v>
      </c>
      <c r="S8535" s="19">
        <f>SUBTOTAL(9,S8533:S8534)</f>
        <v>0</v>
      </c>
      <c r="T8535" s="19">
        <f>SUBTOTAL(9,T8533:T8534)</f>
        <v>0</v>
      </c>
    </row>
    <row r="8536" spans="1:20" ht="29" outlineLevel="4" x14ac:dyDescent="0.35">
      <c r="A8536" s="9" t="s">
        <v>526</v>
      </c>
      <c r="B8536" s="9" t="s">
        <v>527</v>
      </c>
      <c r="C8536" s="12" t="s">
        <v>9598</v>
      </c>
      <c r="D8536" s="5" t="s">
        <v>9599</v>
      </c>
      <c r="E8536" s="9" t="s">
        <v>9599</v>
      </c>
      <c r="F8536" s="5" t="s">
        <v>529</v>
      </c>
      <c r="G8536" s="5" t="s">
        <v>4</v>
      </c>
      <c r="H8536" s="5" t="s">
        <v>9653</v>
      </c>
      <c r="I8536" s="4" t="s">
        <v>12742</v>
      </c>
      <c r="J8536" s="5" t="s">
        <v>4</v>
      </c>
      <c r="K8536" s="5" t="s">
        <v>4</v>
      </c>
      <c r="L8536" s="5" t="s">
        <v>4</v>
      </c>
      <c r="M8536" s="5" t="s">
        <v>5</v>
      </c>
      <c r="N8536" s="5" t="s">
        <v>9652</v>
      </c>
      <c r="O8536" s="18">
        <v>44406</v>
      </c>
      <c r="P8536" s="5" t="s">
        <v>7</v>
      </c>
      <c r="Q8536" s="19">
        <v>23383.13</v>
      </c>
      <c r="R8536" s="19">
        <v>23383.13</v>
      </c>
      <c r="S8536" s="19">
        <v>0</v>
      </c>
      <c r="T8536" s="19">
        <v>0</v>
      </c>
    </row>
    <row r="8537" spans="1:20" ht="29" outlineLevel="4" x14ac:dyDescent="0.35">
      <c r="A8537" s="9" t="s">
        <v>526</v>
      </c>
      <c r="B8537" s="9" t="s">
        <v>527</v>
      </c>
      <c r="C8537" s="12" t="s">
        <v>9598</v>
      </c>
      <c r="D8537" s="5" t="s">
        <v>9599</v>
      </c>
      <c r="E8537" s="9" t="s">
        <v>9599</v>
      </c>
      <c r="F8537" s="5" t="s">
        <v>529</v>
      </c>
      <c r="G8537" s="5" t="s">
        <v>4</v>
      </c>
      <c r="H8537" s="5" t="s">
        <v>9653</v>
      </c>
      <c r="I8537" s="4" t="s">
        <v>12742</v>
      </c>
      <c r="J8537" s="5" t="s">
        <v>4</v>
      </c>
      <c r="K8537" s="5" t="s">
        <v>4</v>
      </c>
      <c r="L8537" s="5" t="s">
        <v>4</v>
      </c>
      <c r="M8537" s="5" t="s">
        <v>5</v>
      </c>
      <c r="N8537" s="5" t="s">
        <v>9654</v>
      </c>
      <c r="O8537" s="18">
        <v>44532</v>
      </c>
      <c r="P8537" s="5" t="s">
        <v>7</v>
      </c>
      <c r="Q8537" s="19">
        <v>43254.64</v>
      </c>
      <c r="R8537" s="19">
        <v>43254.64</v>
      </c>
      <c r="S8537" s="19">
        <v>0</v>
      </c>
      <c r="T8537" s="19">
        <v>0</v>
      </c>
    </row>
    <row r="8538" spans="1:20" outlineLevel="3" x14ac:dyDescent="0.35">
      <c r="H8538" s="1" t="s">
        <v>12238</v>
      </c>
      <c r="O8538" s="18"/>
      <c r="Q8538" s="19">
        <f>SUBTOTAL(9,Q8536:Q8537)</f>
        <v>66637.77</v>
      </c>
      <c r="R8538" s="19">
        <f>SUBTOTAL(9,R8536:R8537)</f>
        <v>66637.77</v>
      </c>
      <c r="S8538" s="19">
        <f>SUBTOTAL(9,S8536:S8537)</f>
        <v>0</v>
      </c>
      <c r="T8538" s="19">
        <f>SUBTOTAL(9,T8536:T8537)</f>
        <v>0</v>
      </c>
    </row>
    <row r="8539" spans="1:20" ht="29" outlineLevel="4" x14ac:dyDescent="0.35">
      <c r="A8539" s="9" t="s">
        <v>526</v>
      </c>
      <c r="B8539" s="9" t="s">
        <v>527</v>
      </c>
      <c r="C8539" s="12" t="s">
        <v>9598</v>
      </c>
      <c r="D8539" s="5" t="s">
        <v>9599</v>
      </c>
      <c r="E8539" s="9" t="s">
        <v>9599</v>
      </c>
      <c r="F8539" s="5" t="s">
        <v>529</v>
      </c>
      <c r="G8539" s="5" t="s">
        <v>4</v>
      </c>
      <c r="H8539" s="5" t="s">
        <v>9656</v>
      </c>
      <c r="I8539" s="4" t="s">
        <v>9657</v>
      </c>
      <c r="J8539" s="5" t="s">
        <v>4</v>
      </c>
      <c r="K8539" s="5" t="s">
        <v>4</v>
      </c>
      <c r="L8539" s="5" t="s">
        <v>4</v>
      </c>
      <c r="M8539" s="5" t="s">
        <v>5</v>
      </c>
      <c r="N8539" s="5" t="s">
        <v>9655</v>
      </c>
      <c r="O8539" s="18">
        <v>44593</v>
      </c>
      <c r="P8539" s="5" t="s">
        <v>7</v>
      </c>
      <c r="Q8539" s="19">
        <v>4872.8599999999997</v>
      </c>
      <c r="R8539" s="19">
        <v>4872.8599999999997</v>
      </c>
      <c r="S8539" s="19">
        <v>0</v>
      </c>
      <c r="T8539" s="19">
        <v>0</v>
      </c>
    </row>
    <row r="8540" spans="1:20" ht="29" outlineLevel="4" x14ac:dyDescent="0.35">
      <c r="A8540" s="9" t="s">
        <v>526</v>
      </c>
      <c r="B8540" s="9" t="s">
        <v>527</v>
      </c>
      <c r="C8540" s="12" t="s">
        <v>9598</v>
      </c>
      <c r="D8540" s="5" t="s">
        <v>9599</v>
      </c>
      <c r="E8540" s="9" t="s">
        <v>9599</v>
      </c>
      <c r="F8540" s="5" t="s">
        <v>529</v>
      </c>
      <c r="G8540" s="5" t="s">
        <v>4</v>
      </c>
      <c r="H8540" s="5" t="s">
        <v>9656</v>
      </c>
      <c r="I8540" s="4" t="s">
        <v>9657</v>
      </c>
      <c r="J8540" s="5" t="s">
        <v>4</v>
      </c>
      <c r="K8540" s="5" t="s">
        <v>4</v>
      </c>
      <c r="L8540" s="5" t="s">
        <v>4</v>
      </c>
      <c r="M8540" s="5" t="s">
        <v>5</v>
      </c>
      <c r="N8540" s="5" t="s">
        <v>9658</v>
      </c>
      <c r="O8540" s="18">
        <v>44691</v>
      </c>
      <c r="P8540" s="5" t="s">
        <v>7</v>
      </c>
      <c r="Q8540" s="19">
        <v>3176.46</v>
      </c>
      <c r="R8540" s="19">
        <v>3176.46</v>
      </c>
      <c r="S8540" s="19">
        <v>0</v>
      </c>
      <c r="T8540" s="19">
        <v>0</v>
      </c>
    </row>
    <row r="8541" spans="1:20" outlineLevel="3" x14ac:dyDescent="0.35">
      <c r="H8541" s="1" t="s">
        <v>12239</v>
      </c>
      <c r="O8541" s="18"/>
      <c r="Q8541" s="19">
        <f>SUBTOTAL(9,Q8539:Q8540)</f>
        <v>8049.32</v>
      </c>
      <c r="R8541" s="19">
        <f>SUBTOTAL(9,R8539:R8540)</f>
        <v>8049.32</v>
      </c>
      <c r="S8541" s="19">
        <f>SUBTOTAL(9,S8539:S8540)</f>
        <v>0</v>
      </c>
      <c r="T8541" s="19">
        <f>SUBTOTAL(9,T8539:T8540)</f>
        <v>0</v>
      </c>
    </row>
    <row r="8542" spans="1:20" ht="29" outlineLevel="4" x14ac:dyDescent="0.35">
      <c r="A8542" s="9" t="s">
        <v>526</v>
      </c>
      <c r="B8542" s="9" t="s">
        <v>527</v>
      </c>
      <c r="C8542" s="12" t="s">
        <v>9598</v>
      </c>
      <c r="D8542" s="5" t="s">
        <v>9599</v>
      </c>
      <c r="E8542" s="9" t="s">
        <v>9599</v>
      </c>
      <c r="F8542" s="5" t="s">
        <v>529</v>
      </c>
      <c r="G8542" s="5" t="s">
        <v>4</v>
      </c>
      <c r="H8542" s="5" t="s">
        <v>9660</v>
      </c>
      <c r="I8542" s="4" t="s">
        <v>9661</v>
      </c>
      <c r="J8542" s="5" t="s">
        <v>4</v>
      </c>
      <c r="K8542" s="5" t="s">
        <v>4</v>
      </c>
      <c r="L8542" s="5" t="s">
        <v>4</v>
      </c>
      <c r="M8542" s="5" t="s">
        <v>5</v>
      </c>
      <c r="N8542" s="5" t="s">
        <v>9659</v>
      </c>
      <c r="O8542" s="18">
        <v>44594</v>
      </c>
      <c r="P8542" s="5" t="s">
        <v>7</v>
      </c>
      <c r="Q8542" s="19">
        <v>16761.240000000002</v>
      </c>
      <c r="R8542" s="19">
        <v>16761.240000000002</v>
      </c>
      <c r="S8542" s="19">
        <v>0</v>
      </c>
      <c r="T8542" s="19">
        <v>0</v>
      </c>
    </row>
    <row r="8543" spans="1:20" ht="29" outlineLevel="4" x14ac:dyDescent="0.35">
      <c r="A8543" s="9" t="s">
        <v>526</v>
      </c>
      <c r="B8543" s="9" t="s">
        <v>527</v>
      </c>
      <c r="C8543" s="12" t="s">
        <v>9598</v>
      </c>
      <c r="D8543" s="5" t="s">
        <v>9599</v>
      </c>
      <c r="E8543" s="9" t="s">
        <v>9599</v>
      </c>
      <c r="F8543" s="5" t="s">
        <v>529</v>
      </c>
      <c r="G8543" s="5" t="s">
        <v>4</v>
      </c>
      <c r="H8543" s="5" t="s">
        <v>9660</v>
      </c>
      <c r="I8543" s="4" t="s">
        <v>9661</v>
      </c>
      <c r="J8543" s="5" t="s">
        <v>4</v>
      </c>
      <c r="K8543" s="5" t="s">
        <v>4</v>
      </c>
      <c r="L8543" s="5" t="s">
        <v>4</v>
      </c>
      <c r="M8543" s="5" t="s">
        <v>5</v>
      </c>
      <c r="N8543" s="5" t="s">
        <v>9662</v>
      </c>
      <c r="O8543" s="18">
        <v>44698</v>
      </c>
      <c r="P8543" s="5" t="s">
        <v>7</v>
      </c>
      <c r="Q8543" s="19">
        <v>19957.12</v>
      </c>
      <c r="R8543" s="19">
        <v>19957.12</v>
      </c>
      <c r="S8543" s="19">
        <v>0</v>
      </c>
      <c r="T8543" s="19">
        <v>0</v>
      </c>
    </row>
    <row r="8544" spans="1:20" outlineLevel="3" x14ac:dyDescent="0.35">
      <c r="H8544" s="1" t="s">
        <v>12240</v>
      </c>
      <c r="O8544" s="18"/>
      <c r="Q8544" s="19">
        <f>SUBTOTAL(9,Q8542:Q8543)</f>
        <v>36718.36</v>
      </c>
      <c r="R8544" s="19">
        <f>SUBTOTAL(9,R8542:R8543)</f>
        <v>36718.36</v>
      </c>
      <c r="S8544" s="19">
        <f>SUBTOTAL(9,S8542:S8543)</f>
        <v>0</v>
      </c>
      <c r="T8544" s="19">
        <f>SUBTOTAL(9,T8542:T8543)</f>
        <v>0</v>
      </c>
    </row>
    <row r="8545" spans="1:20" ht="29" outlineLevel="4" x14ac:dyDescent="0.35">
      <c r="A8545" s="9" t="s">
        <v>526</v>
      </c>
      <c r="B8545" s="9" t="s">
        <v>527</v>
      </c>
      <c r="C8545" s="12" t="s">
        <v>9598</v>
      </c>
      <c r="D8545" s="5" t="s">
        <v>9599</v>
      </c>
      <c r="E8545" s="9" t="s">
        <v>9599</v>
      </c>
      <c r="F8545" s="5" t="s">
        <v>566</v>
      </c>
      <c r="G8545" s="5" t="s">
        <v>4</v>
      </c>
      <c r="H8545" s="5" t="s">
        <v>9664</v>
      </c>
      <c r="I8545" s="4" t="s">
        <v>12743</v>
      </c>
      <c r="J8545" s="5" t="s">
        <v>4</v>
      </c>
      <c r="K8545" s="5" t="s">
        <v>4</v>
      </c>
      <c r="L8545" s="5" t="s">
        <v>4</v>
      </c>
      <c r="M8545" s="5" t="s">
        <v>5</v>
      </c>
      <c r="N8545" s="5" t="s">
        <v>9663</v>
      </c>
      <c r="O8545" s="18">
        <v>44599</v>
      </c>
      <c r="P8545" s="5" t="s">
        <v>7</v>
      </c>
      <c r="Q8545" s="19">
        <v>19811.18</v>
      </c>
      <c r="R8545" s="19">
        <v>19811.18</v>
      </c>
      <c r="S8545" s="19">
        <v>0</v>
      </c>
      <c r="T8545" s="19">
        <v>0</v>
      </c>
    </row>
    <row r="8546" spans="1:20" ht="29" outlineLevel="4" x14ac:dyDescent="0.35">
      <c r="A8546" s="9" t="s">
        <v>526</v>
      </c>
      <c r="B8546" s="9" t="s">
        <v>527</v>
      </c>
      <c r="C8546" s="12" t="s">
        <v>9598</v>
      </c>
      <c r="D8546" s="5" t="s">
        <v>9599</v>
      </c>
      <c r="E8546" s="9" t="s">
        <v>9599</v>
      </c>
      <c r="F8546" s="5" t="s">
        <v>566</v>
      </c>
      <c r="G8546" s="5" t="s">
        <v>4</v>
      </c>
      <c r="H8546" s="5" t="s">
        <v>9664</v>
      </c>
      <c r="I8546" s="4" t="s">
        <v>12743</v>
      </c>
      <c r="J8546" s="5" t="s">
        <v>4</v>
      </c>
      <c r="K8546" s="5" t="s">
        <v>4</v>
      </c>
      <c r="L8546" s="5" t="s">
        <v>4</v>
      </c>
      <c r="M8546" s="5" t="s">
        <v>5</v>
      </c>
      <c r="N8546" s="5" t="s">
        <v>9665</v>
      </c>
      <c r="O8546" s="18">
        <v>44693</v>
      </c>
      <c r="P8546" s="5" t="s">
        <v>7</v>
      </c>
      <c r="Q8546" s="19">
        <v>22986.76</v>
      </c>
      <c r="R8546" s="19">
        <v>22986.76</v>
      </c>
      <c r="S8546" s="19">
        <v>0</v>
      </c>
      <c r="T8546" s="19">
        <v>0</v>
      </c>
    </row>
    <row r="8547" spans="1:20" outlineLevel="3" x14ac:dyDescent="0.35">
      <c r="H8547" s="1" t="s">
        <v>12241</v>
      </c>
      <c r="O8547" s="18"/>
      <c r="Q8547" s="19">
        <f>SUBTOTAL(9,Q8545:Q8546)</f>
        <v>42797.94</v>
      </c>
      <c r="R8547" s="19">
        <f>SUBTOTAL(9,R8545:R8546)</f>
        <v>42797.94</v>
      </c>
      <c r="S8547" s="19">
        <f>SUBTOTAL(9,S8545:S8546)</f>
        <v>0</v>
      </c>
      <c r="T8547" s="19">
        <f>SUBTOTAL(9,T8545:T8546)</f>
        <v>0</v>
      </c>
    </row>
    <row r="8548" spans="1:20" ht="29" outlineLevel="4" x14ac:dyDescent="0.35">
      <c r="A8548" s="9" t="s">
        <v>526</v>
      </c>
      <c r="B8548" s="9" t="s">
        <v>527</v>
      </c>
      <c r="C8548" s="12" t="s">
        <v>9598</v>
      </c>
      <c r="D8548" s="5" t="s">
        <v>9599</v>
      </c>
      <c r="E8548" s="9" t="s">
        <v>9599</v>
      </c>
      <c r="F8548" s="5" t="s">
        <v>566</v>
      </c>
      <c r="G8548" s="5" t="s">
        <v>4</v>
      </c>
      <c r="H8548" s="5" t="s">
        <v>9667</v>
      </c>
      <c r="I8548" s="4" t="s">
        <v>9668</v>
      </c>
      <c r="J8548" s="5" t="s">
        <v>4</v>
      </c>
      <c r="K8548" s="5" t="s">
        <v>4</v>
      </c>
      <c r="L8548" s="5" t="s">
        <v>4</v>
      </c>
      <c r="M8548" s="5" t="s">
        <v>5</v>
      </c>
      <c r="N8548" s="5" t="s">
        <v>9666</v>
      </c>
      <c r="O8548" s="18">
        <v>44630</v>
      </c>
      <c r="P8548" s="5" t="s">
        <v>7</v>
      </c>
      <c r="Q8548" s="19">
        <v>44760.46</v>
      </c>
      <c r="R8548" s="19">
        <v>44760.46</v>
      </c>
      <c r="S8548" s="19">
        <v>0</v>
      </c>
      <c r="T8548" s="19">
        <v>0</v>
      </c>
    </row>
    <row r="8549" spans="1:20" outlineLevel="3" x14ac:dyDescent="0.35">
      <c r="H8549" s="1" t="s">
        <v>12242</v>
      </c>
      <c r="O8549" s="18"/>
      <c r="Q8549" s="19">
        <f>SUBTOTAL(9,Q8548:Q8548)</f>
        <v>44760.46</v>
      </c>
      <c r="R8549" s="19">
        <f>SUBTOTAL(9,R8548:R8548)</f>
        <v>44760.46</v>
      </c>
      <c r="S8549" s="19">
        <f>SUBTOTAL(9,S8548:S8548)</f>
        <v>0</v>
      </c>
      <c r="T8549" s="19">
        <f>SUBTOTAL(9,T8548:T8548)</f>
        <v>0</v>
      </c>
    </row>
    <row r="8550" spans="1:20" ht="29" outlineLevel="4" x14ac:dyDescent="0.35">
      <c r="A8550" s="9" t="s">
        <v>526</v>
      </c>
      <c r="B8550" s="9" t="s">
        <v>527</v>
      </c>
      <c r="C8550" s="12" t="s">
        <v>9598</v>
      </c>
      <c r="D8550" s="5" t="s">
        <v>9599</v>
      </c>
      <c r="E8550" s="9" t="s">
        <v>9599</v>
      </c>
      <c r="F8550" s="5" t="s">
        <v>529</v>
      </c>
      <c r="G8550" s="5" t="s">
        <v>4</v>
      </c>
      <c r="H8550" s="5" t="s">
        <v>9670</v>
      </c>
      <c r="I8550" s="4" t="s">
        <v>9671</v>
      </c>
      <c r="J8550" s="5" t="s">
        <v>4</v>
      </c>
      <c r="K8550" s="5" t="s">
        <v>4</v>
      </c>
      <c r="L8550" s="5" t="s">
        <v>4</v>
      </c>
      <c r="M8550" s="5" t="s">
        <v>5</v>
      </c>
      <c r="N8550" s="5" t="s">
        <v>9669</v>
      </c>
      <c r="O8550" s="18">
        <v>44616</v>
      </c>
      <c r="P8550" s="5" t="s">
        <v>7</v>
      </c>
      <c r="Q8550" s="19">
        <v>23960.85</v>
      </c>
      <c r="R8550" s="19">
        <v>23960.85</v>
      </c>
      <c r="S8550" s="19">
        <v>0</v>
      </c>
      <c r="T8550" s="19">
        <v>0</v>
      </c>
    </row>
    <row r="8551" spans="1:20" ht="29" outlineLevel="4" x14ac:dyDescent="0.35">
      <c r="A8551" s="9" t="s">
        <v>526</v>
      </c>
      <c r="B8551" s="9" t="s">
        <v>527</v>
      </c>
      <c r="C8551" s="12" t="s">
        <v>9598</v>
      </c>
      <c r="D8551" s="5" t="s">
        <v>9599</v>
      </c>
      <c r="E8551" s="9" t="s">
        <v>9599</v>
      </c>
      <c r="F8551" s="5" t="s">
        <v>529</v>
      </c>
      <c r="G8551" s="5" t="s">
        <v>4</v>
      </c>
      <c r="H8551" s="5" t="s">
        <v>9670</v>
      </c>
      <c r="I8551" s="4" t="s">
        <v>9671</v>
      </c>
      <c r="J8551" s="5" t="s">
        <v>4</v>
      </c>
      <c r="K8551" s="5" t="s">
        <v>4</v>
      </c>
      <c r="L8551" s="5" t="s">
        <v>4</v>
      </c>
      <c r="M8551" s="5" t="s">
        <v>5</v>
      </c>
      <c r="N8551" s="5" t="s">
        <v>9672</v>
      </c>
      <c r="O8551" s="18">
        <v>44693</v>
      </c>
      <c r="P8551" s="5" t="s">
        <v>7</v>
      </c>
      <c r="Q8551" s="19">
        <v>39073.94</v>
      </c>
      <c r="R8551" s="19">
        <v>39073.94</v>
      </c>
      <c r="S8551" s="19">
        <v>0</v>
      </c>
      <c r="T8551" s="19">
        <v>0</v>
      </c>
    </row>
    <row r="8552" spans="1:20" outlineLevel="3" x14ac:dyDescent="0.35">
      <c r="H8552" s="1" t="s">
        <v>12243</v>
      </c>
      <c r="O8552" s="18"/>
      <c r="Q8552" s="19">
        <f>SUBTOTAL(9,Q8550:Q8551)</f>
        <v>63034.79</v>
      </c>
      <c r="R8552" s="19">
        <f>SUBTOTAL(9,R8550:R8551)</f>
        <v>63034.79</v>
      </c>
      <c r="S8552" s="19">
        <f>SUBTOTAL(9,S8550:S8551)</f>
        <v>0</v>
      </c>
      <c r="T8552" s="19">
        <f>SUBTOTAL(9,T8550:T8551)</f>
        <v>0</v>
      </c>
    </row>
    <row r="8553" spans="1:20" ht="29" outlineLevel="4" x14ac:dyDescent="0.35">
      <c r="A8553" s="9" t="s">
        <v>526</v>
      </c>
      <c r="B8553" s="9" t="s">
        <v>527</v>
      </c>
      <c r="C8553" s="12" t="s">
        <v>9598</v>
      </c>
      <c r="D8553" s="5" t="s">
        <v>9599</v>
      </c>
      <c r="E8553" s="9" t="s">
        <v>9599</v>
      </c>
      <c r="F8553" s="5" t="s">
        <v>529</v>
      </c>
      <c r="G8553" s="5" t="s">
        <v>4</v>
      </c>
      <c r="H8553" s="5" t="s">
        <v>9674</v>
      </c>
      <c r="I8553" s="4" t="s">
        <v>12744</v>
      </c>
      <c r="J8553" s="5" t="s">
        <v>4</v>
      </c>
      <c r="K8553" s="5" t="s">
        <v>4</v>
      </c>
      <c r="L8553" s="5" t="s">
        <v>4</v>
      </c>
      <c r="M8553" s="5" t="s">
        <v>5</v>
      </c>
      <c r="N8553" s="5" t="s">
        <v>9673</v>
      </c>
      <c r="O8553" s="18">
        <v>44592</v>
      </c>
      <c r="P8553" s="5" t="s">
        <v>7</v>
      </c>
      <c r="Q8553" s="19">
        <v>8529.09</v>
      </c>
      <c r="R8553" s="19">
        <v>8529.09</v>
      </c>
      <c r="S8553" s="19">
        <v>0</v>
      </c>
      <c r="T8553" s="19">
        <v>0</v>
      </c>
    </row>
    <row r="8554" spans="1:20" ht="29" outlineLevel="4" x14ac:dyDescent="0.35">
      <c r="A8554" s="9" t="s">
        <v>526</v>
      </c>
      <c r="B8554" s="9" t="s">
        <v>527</v>
      </c>
      <c r="C8554" s="12" t="s">
        <v>9598</v>
      </c>
      <c r="D8554" s="5" t="s">
        <v>9599</v>
      </c>
      <c r="E8554" s="9" t="s">
        <v>9599</v>
      </c>
      <c r="F8554" s="5" t="s">
        <v>529</v>
      </c>
      <c r="G8554" s="5" t="s">
        <v>4</v>
      </c>
      <c r="H8554" s="5" t="s">
        <v>9674</v>
      </c>
      <c r="I8554" s="4" t="s">
        <v>12744</v>
      </c>
      <c r="J8554" s="5" t="s">
        <v>4</v>
      </c>
      <c r="K8554" s="5" t="s">
        <v>4</v>
      </c>
      <c r="L8554" s="5" t="s">
        <v>4</v>
      </c>
      <c r="M8554" s="5" t="s">
        <v>5</v>
      </c>
      <c r="N8554" s="5" t="s">
        <v>9675</v>
      </c>
      <c r="O8554" s="18">
        <v>44676</v>
      </c>
      <c r="P8554" s="5" t="s">
        <v>7</v>
      </c>
      <c r="Q8554" s="19">
        <v>11881.29</v>
      </c>
      <c r="R8554" s="19">
        <v>11881.29</v>
      </c>
      <c r="S8554" s="19">
        <v>0</v>
      </c>
      <c r="T8554" s="19">
        <v>0</v>
      </c>
    </row>
    <row r="8555" spans="1:20" outlineLevel="3" x14ac:dyDescent="0.35">
      <c r="H8555" s="1" t="s">
        <v>12244</v>
      </c>
      <c r="O8555" s="18"/>
      <c r="Q8555" s="19">
        <f>SUBTOTAL(9,Q8553:Q8554)</f>
        <v>20410.38</v>
      </c>
      <c r="R8555" s="19">
        <f>SUBTOTAL(9,R8553:R8554)</f>
        <v>20410.38</v>
      </c>
      <c r="S8555" s="19">
        <f>SUBTOTAL(9,S8553:S8554)</f>
        <v>0</v>
      </c>
      <c r="T8555" s="19">
        <f>SUBTOTAL(9,T8553:T8554)</f>
        <v>0</v>
      </c>
    </row>
    <row r="8556" spans="1:20" ht="29" outlineLevel="4" x14ac:dyDescent="0.35">
      <c r="A8556" s="9" t="s">
        <v>526</v>
      </c>
      <c r="B8556" s="9" t="s">
        <v>527</v>
      </c>
      <c r="C8556" s="12" t="s">
        <v>9598</v>
      </c>
      <c r="D8556" s="5" t="s">
        <v>9599</v>
      </c>
      <c r="E8556" s="9" t="s">
        <v>9599</v>
      </c>
      <c r="F8556" s="5" t="s">
        <v>529</v>
      </c>
      <c r="G8556" s="5" t="s">
        <v>4</v>
      </c>
      <c r="H8556" s="5" t="s">
        <v>9677</v>
      </c>
      <c r="I8556" s="4" t="s">
        <v>9678</v>
      </c>
      <c r="J8556" s="5" t="s">
        <v>4</v>
      </c>
      <c r="K8556" s="5" t="s">
        <v>4</v>
      </c>
      <c r="L8556" s="5" t="s">
        <v>4</v>
      </c>
      <c r="M8556" s="5" t="s">
        <v>5</v>
      </c>
      <c r="N8556" s="5" t="s">
        <v>9676</v>
      </c>
      <c r="O8556" s="18">
        <v>44593</v>
      </c>
      <c r="P8556" s="5" t="s">
        <v>7</v>
      </c>
      <c r="Q8556" s="19">
        <v>4767.18</v>
      </c>
      <c r="R8556" s="19">
        <v>4767.18</v>
      </c>
      <c r="S8556" s="19">
        <v>0</v>
      </c>
      <c r="T8556" s="19">
        <v>0</v>
      </c>
    </row>
    <row r="8557" spans="1:20" ht="29" outlineLevel="4" x14ac:dyDescent="0.35">
      <c r="A8557" s="9" t="s">
        <v>526</v>
      </c>
      <c r="B8557" s="9" t="s">
        <v>527</v>
      </c>
      <c r="C8557" s="12" t="s">
        <v>9598</v>
      </c>
      <c r="D8557" s="5" t="s">
        <v>9599</v>
      </c>
      <c r="E8557" s="9" t="s">
        <v>9599</v>
      </c>
      <c r="F8557" s="5" t="s">
        <v>529</v>
      </c>
      <c r="G8557" s="5" t="s">
        <v>4</v>
      </c>
      <c r="H8557" s="5" t="s">
        <v>9677</v>
      </c>
      <c r="I8557" s="4" t="s">
        <v>9678</v>
      </c>
      <c r="J8557" s="5" t="s">
        <v>4</v>
      </c>
      <c r="K8557" s="5" t="s">
        <v>4</v>
      </c>
      <c r="L8557" s="5" t="s">
        <v>4</v>
      </c>
      <c r="M8557" s="5" t="s">
        <v>5</v>
      </c>
      <c r="N8557" s="5" t="s">
        <v>9679</v>
      </c>
      <c r="O8557" s="18">
        <v>44676</v>
      </c>
      <c r="P8557" s="5" t="s">
        <v>7</v>
      </c>
      <c r="Q8557" s="19">
        <v>14015.22</v>
      </c>
      <c r="R8557" s="19">
        <v>14015.22</v>
      </c>
      <c r="S8557" s="19">
        <v>0</v>
      </c>
      <c r="T8557" s="19">
        <v>0</v>
      </c>
    </row>
    <row r="8558" spans="1:20" outlineLevel="3" x14ac:dyDescent="0.35">
      <c r="H8558" s="1" t="s">
        <v>12245</v>
      </c>
      <c r="O8558" s="18"/>
      <c r="Q8558" s="19">
        <f>SUBTOTAL(9,Q8556:Q8557)</f>
        <v>18782.400000000001</v>
      </c>
      <c r="R8558" s="19">
        <f>SUBTOTAL(9,R8556:R8557)</f>
        <v>18782.400000000001</v>
      </c>
      <c r="S8558" s="19">
        <f>SUBTOTAL(9,S8556:S8557)</f>
        <v>0</v>
      </c>
      <c r="T8558" s="19">
        <f>SUBTOTAL(9,T8556:T8557)</f>
        <v>0</v>
      </c>
    </row>
    <row r="8559" spans="1:20" outlineLevel="4" x14ac:dyDescent="0.35">
      <c r="A8559" s="9" t="s">
        <v>526</v>
      </c>
      <c r="B8559" s="9" t="s">
        <v>527</v>
      </c>
      <c r="C8559" s="12" t="s">
        <v>9598</v>
      </c>
      <c r="D8559" s="5" t="s">
        <v>9599</v>
      </c>
      <c r="E8559" s="9" t="s">
        <v>9599</v>
      </c>
      <c r="F8559" s="5" t="s">
        <v>529</v>
      </c>
      <c r="G8559" s="5" t="s">
        <v>4</v>
      </c>
      <c r="H8559" s="5" t="s">
        <v>9681</v>
      </c>
      <c r="I8559" s="4" t="s">
        <v>9682</v>
      </c>
      <c r="J8559" s="5" t="s">
        <v>4</v>
      </c>
      <c r="K8559" s="5" t="s">
        <v>4</v>
      </c>
      <c r="L8559" s="5" t="s">
        <v>4</v>
      </c>
      <c r="M8559" s="5" t="s">
        <v>5</v>
      </c>
      <c r="N8559" s="5" t="s">
        <v>9680</v>
      </c>
      <c r="O8559" s="18">
        <v>44609</v>
      </c>
      <c r="P8559" s="5" t="s">
        <v>7</v>
      </c>
      <c r="Q8559" s="19">
        <v>1184.04</v>
      </c>
      <c r="R8559" s="19">
        <v>1184.04</v>
      </c>
      <c r="S8559" s="19">
        <v>0</v>
      </c>
      <c r="T8559" s="19">
        <v>0</v>
      </c>
    </row>
    <row r="8560" spans="1:20" outlineLevel="4" x14ac:dyDescent="0.35">
      <c r="A8560" s="9" t="s">
        <v>526</v>
      </c>
      <c r="B8560" s="9" t="s">
        <v>527</v>
      </c>
      <c r="C8560" s="12" t="s">
        <v>9598</v>
      </c>
      <c r="D8560" s="5" t="s">
        <v>9599</v>
      </c>
      <c r="E8560" s="9" t="s">
        <v>9599</v>
      </c>
      <c r="F8560" s="5" t="s">
        <v>529</v>
      </c>
      <c r="G8560" s="5" t="s">
        <v>4</v>
      </c>
      <c r="H8560" s="5" t="s">
        <v>9681</v>
      </c>
      <c r="I8560" s="4" t="s">
        <v>9682</v>
      </c>
      <c r="J8560" s="5" t="s">
        <v>4</v>
      </c>
      <c r="K8560" s="5" t="s">
        <v>4</v>
      </c>
      <c r="L8560" s="5" t="s">
        <v>4</v>
      </c>
      <c r="M8560" s="5" t="s">
        <v>5</v>
      </c>
      <c r="N8560" s="5" t="s">
        <v>9683</v>
      </c>
      <c r="O8560" s="18">
        <v>44679</v>
      </c>
      <c r="P8560" s="5" t="s">
        <v>7</v>
      </c>
      <c r="Q8560" s="19">
        <v>1471.56</v>
      </c>
      <c r="R8560" s="19">
        <v>1471.56</v>
      </c>
      <c r="S8560" s="19">
        <v>0</v>
      </c>
      <c r="T8560" s="19">
        <v>0</v>
      </c>
    </row>
    <row r="8561" spans="1:20" outlineLevel="3" x14ac:dyDescent="0.35">
      <c r="H8561" s="1" t="s">
        <v>12246</v>
      </c>
      <c r="O8561" s="18"/>
      <c r="Q8561" s="19">
        <f>SUBTOTAL(9,Q8559:Q8560)</f>
        <v>2655.6</v>
      </c>
      <c r="R8561" s="19">
        <f>SUBTOTAL(9,R8559:R8560)</f>
        <v>2655.6</v>
      </c>
      <c r="S8561" s="19">
        <f>SUBTOTAL(9,S8559:S8560)</f>
        <v>0</v>
      </c>
      <c r="T8561" s="19">
        <f>SUBTOTAL(9,T8559:T8560)</f>
        <v>0</v>
      </c>
    </row>
    <row r="8562" spans="1:20" ht="29" outlineLevel="4" x14ac:dyDescent="0.35">
      <c r="A8562" s="9" t="s">
        <v>526</v>
      </c>
      <c r="B8562" s="9" t="s">
        <v>527</v>
      </c>
      <c r="C8562" s="12" t="s">
        <v>9598</v>
      </c>
      <c r="D8562" s="5" t="s">
        <v>9599</v>
      </c>
      <c r="E8562" s="9" t="s">
        <v>9599</v>
      </c>
      <c r="F8562" s="5" t="s">
        <v>529</v>
      </c>
      <c r="G8562" s="5" t="s">
        <v>4</v>
      </c>
      <c r="H8562" s="5" t="s">
        <v>9685</v>
      </c>
      <c r="I8562" s="4" t="s">
        <v>12745</v>
      </c>
      <c r="J8562" s="5" t="s">
        <v>4</v>
      </c>
      <c r="K8562" s="5" t="s">
        <v>4</v>
      </c>
      <c r="L8562" s="5" t="s">
        <v>4</v>
      </c>
      <c r="M8562" s="5" t="s">
        <v>5</v>
      </c>
      <c r="N8562" s="5" t="s">
        <v>9684</v>
      </c>
      <c r="O8562" s="18">
        <v>44594</v>
      </c>
      <c r="P8562" s="5" t="s">
        <v>7</v>
      </c>
      <c r="Q8562" s="19">
        <v>29568.92</v>
      </c>
      <c r="R8562" s="19">
        <v>29568.92</v>
      </c>
      <c r="S8562" s="19">
        <v>0</v>
      </c>
      <c r="T8562" s="19">
        <v>0</v>
      </c>
    </row>
    <row r="8563" spans="1:20" ht="29" outlineLevel="4" x14ac:dyDescent="0.35">
      <c r="A8563" s="9" t="s">
        <v>526</v>
      </c>
      <c r="B8563" s="9" t="s">
        <v>527</v>
      </c>
      <c r="C8563" s="12" t="s">
        <v>9598</v>
      </c>
      <c r="D8563" s="5" t="s">
        <v>9599</v>
      </c>
      <c r="E8563" s="9" t="s">
        <v>9599</v>
      </c>
      <c r="F8563" s="5" t="s">
        <v>529</v>
      </c>
      <c r="G8563" s="5" t="s">
        <v>4</v>
      </c>
      <c r="H8563" s="5" t="s">
        <v>9685</v>
      </c>
      <c r="I8563" s="4" t="s">
        <v>12745</v>
      </c>
      <c r="J8563" s="5" t="s">
        <v>4</v>
      </c>
      <c r="K8563" s="5" t="s">
        <v>4</v>
      </c>
      <c r="L8563" s="5" t="s">
        <v>4</v>
      </c>
      <c r="M8563" s="5" t="s">
        <v>5</v>
      </c>
      <c r="N8563" s="5" t="s">
        <v>9686</v>
      </c>
      <c r="O8563" s="18">
        <v>44690</v>
      </c>
      <c r="P8563" s="5" t="s">
        <v>7</v>
      </c>
      <c r="Q8563" s="19">
        <v>40998.339999999997</v>
      </c>
      <c r="R8563" s="19">
        <v>40998.339999999997</v>
      </c>
      <c r="S8563" s="19">
        <v>0</v>
      </c>
      <c r="T8563" s="19">
        <v>0</v>
      </c>
    </row>
    <row r="8564" spans="1:20" outlineLevel="3" x14ac:dyDescent="0.35">
      <c r="H8564" s="1" t="s">
        <v>12247</v>
      </c>
      <c r="O8564" s="18"/>
      <c r="Q8564" s="19">
        <f>SUBTOTAL(9,Q8562:Q8563)</f>
        <v>70567.259999999995</v>
      </c>
      <c r="R8564" s="19">
        <f>SUBTOTAL(9,R8562:R8563)</f>
        <v>70567.259999999995</v>
      </c>
      <c r="S8564" s="19">
        <f>SUBTOTAL(9,S8562:S8563)</f>
        <v>0</v>
      </c>
      <c r="T8564" s="19">
        <f>SUBTOTAL(9,T8562:T8563)</f>
        <v>0</v>
      </c>
    </row>
    <row r="8565" spans="1:20" ht="29" outlineLevel="4" x14ac:dyDescent="0.35">
      <c r="A8565" s="9" t="s">
        <v>526</v>
      </c>
      <c r="B8565" s="9" t="s">
        <v>527</v>
      </c>
      <c r="C8565" s="12" t="s">
        <v>9598</v>
      </c>
      <c r="D8565" s="5" t="s">
        <v>9599</v>
      </c>
      <c r="E8565" s="9" t="s">
        <v>9599</v>
      </c>
      <c r="F8565" s="5" t="s">
        <v>529</v>
      </c>
      <c r="G8565" s="5" t="s">
        <v>4</v>
      </c>
      <c r="H8565" s="5" t="s">
        <v>9688</v>
      </c>
      <c r="I8565" s="4" t="s">
        <v>9689</v>
      </c>
      <c r="J8565" s="5" t="s">
        <v>4</v>
      </c>
      <c r="K8565" s="5" t="s">
        <v>4</v>
      </c>
      <c r="L8565" s="5" t="s">
        <v>4</v>
      </c>
      <c r="M8565" s="5" t="s">
        <v>5</v>
      </c>
      <c r="N8565" s="5" t="s">
        <v>9687</v>
      </c>
      <c r="O8565" s="18">
        <v>44593</v>
      </c>
      <c r="P8565" s="5" t="s">
        <v>7</v>
      </c>
      <c r="Q8565" s="19">
        <v>11763.44</v>
      </c>
      <c r="R8565" s="19">
        <v>11763.44</v>
      </c>
      <c r="S8565" s="19">
        <v>0</v>
      </c>
      <c r="T8565" s="19">
        <v>0</v>
      </c>
    </row>
    <row r="8566" spans="1:20" ht="29" outlineLevel="4" x14ac:dyDescent="0.35">
      <c r="A8566" s="9" t="s">
        <v>526</v>
      </c>
      <c r="B8566" s="9" t="s">
        <v>527</v>
      </c>
      <c r="C8566" s="12" t="s">
        <v>9598</v>
      </c>
      <c r="D8566" s="5" t="s">
        <v>9599</v>
      </c>
      <c r="E8566" s="9" t="s">
        <v>9599</v>
      </c>
      <c r="F8566" s="5" t="s">
        <v>529</v>
      </c>
      <c r="G8566" s="5" t="s">
        <v>4</v>
      </c>
      <c r="H8566" s="5" t="s">
        <v>9688</v>
      </c>
      <c r="I8566" s="4" t="s">
        <v>9689</v>
      </c>
      <c r="J8566" s="5" t="s">
        <v>4</v>
      </c>
      <c r="K8566" s="5" t="s">
        <v>4</v>
      </c>
      <c r="L8566" s="5" t="s">
        <v>4</v>
      </c>
      <c r="M8566" s="5" t="s">
        <v>5</v>
      </c>
      <c r="N8566" s="5" t="s">
        <v>9690</v>
      </c>
      <c r="O8566" s="18">
        <v>44685</v>
      </c>
      <c r="P8566" s="5" t="s">
        <v>7</v>
      </c>
      <c r="Q8566" s="19">
        <v>11026.26</v>
      </c>
      <c r="R8566" s="19">
        <v>11026.26</v>
      </c>
      <c r="S8566" s="19">
        <v>0</v>
      </c>
      <c r="T8566" s="19">
        <v>0</v>
      </c>
    </row>
    <row r="8567" spans="1:20" outlineLevel="3" x14ac:dyDescent="0.35">
      <c r="H8567" s="1" t="s">
        <v>12248</v>
      </c>
      <c r="O8567" s="18"/>
      <c r="Q8567" s="19">
        <f>SUBTOTAL(9,Q8565:Q8566)</f>
        <v>22789.7</v>
      </c>
      <c r="R8567" s="19">
        <f>SUBTOTAL(9,R8565:R8566)</f>
        <v>22789.7</v>
      </c>
      <c r="S8567" s="19">
        <f>SUBTOTAL(9,S8565:S8566)</f>
        <v>0</v>
      </c>
      <c r="T8567" s="19">
        <f>SUBTOTAL(9,T8565:T8566)</f>
        <v>0</v>
      </c>
    </row>
    <row r="8568" spans="1:20" ht="29" outlineLevel="4" x14ac:dyDescent="0.35">
      <c r="A8568" s="9" t="s">
        <v>526</v>
      </c>
      <c r="B8568" s="9" t="s">
        <v>527</v>
      </c>
      <c r="C8568" s="12" t="s">
        <v>9598</v>
      </c>
      <c r="D8568" s="5" t="s">
        <v>9599</v>
      </c>
      <c r="E8568" s="9" t="s">
        <v>9599</v>
      </c>
      <c r="F8568" s="5" t="s">
        <v>529</v>
      </c>
      <c r="G8568" s="5" t="s">
        <v>4</v>
      </c>
      <c r="H8568" s="5" t="s">
        <v>9692</v>
      </c>
      <c r="I8568" s="4" t="s">
        <v>9693</v>
      </c>
      <c r="J8568" s="5" t="s">
        <v>4</v>
      </c>
      <c r="K8568" s="5" t="s">
        <v>4</v>
      </c>
      <c r="L8568" s="5" t="s">
        <v>4</v>
      </c>
      <c r="M8568" s="5" t="s">
        <v>5</v>
      </c>
      <c r="N8568" s="5" t="s">
        <v>9691</v>
      </c>
      <c r="O8568" s="18">
        <v>44594</v>
      </c>
      <c r="P8568" s="5" t="s">
        <v>7</v>
      </c>
      <c r="Q8568" s="19">
        <v>20237.57</v>
      </c>
      <c r="R8568" s="19">
        <v>20237.57</v>
      </c>
      <c r="S8568" s="19">
        <v>0</v>
      </c>
      <c r="T8568" s="19">
        <v>0</v>
      </c>
    </row>
    <row r="8569" spans="1:20" ht="29" outlineLevel="4" x14ac:dyDescent="0.35">
      <c r="A8569" s="9" t="s">
        <v>526</v>
      </c>
      <c r="B8569" s="9" t="s">
        <v>527</v>
      </c>
      <c r="C8569" s="12" t="s">
        <v>9598</v>
      </c>
      <c r="D8569" s="5" t="s">
        <v>9599</v>
      </c>
      <c r="E8569" s="9" t="s">
        <v>9599</v>
      </c>
      <c r="F8569" s="5" t="s">
        <v>529</v>
      </c>
      <c r="G8569" s="5" t="s">
        <v>4</v>
      </c>
      <c r="H8569" s="5" t="s">
        <v>9692</v>
      </c>
      <c r="I8569" s="4" t="s">
        <v>9693</v>
      </c>
      <c r="J8569" s="5" t="s">
        <v>4</v>
      </c>
      <c r="K8569" s="5" t="s">
        <v>4</v>
      </c>
      <c r="L8569" s="5" t="s">
        <v>4</v>
      </c>
      <c r="M8569" s="5" t="s">
        <v>5</v>
      </c>
      <c r="N8569" s="5" t="s">
        <v>9694</v>
      </c>
      <c r="O8569" s="18">
        <v>44698</v>
      </c>
      <c r="P8569" s="5" t="s">
        <v>7</v>
      </c>
      <c r="Q8569" s="19">
        <v>22878.1</v>
      </c>
      <c r="R8569" s="19">
        <v>22878.1</v>
      </c>
      <c r="S8569" s="19">
        <v>0</v>
      </c>
      <c r="T8569" s="19">
        <v>0</v>
      </c>
    </row>
    <row r="8570" spans="1:20" outlineLevel="3" x14ac:dyDescent="0.35">
      <c r="H8570" s="1" t="s">
        <v>12249</v>
      </c>
      <c r="O8570" s="18"/>
      <c r="Q8570" s="19">
        <f>SUBTOTAL(9,Q8568:Q8569)</f>
        <v>43115.67</v>
      </c>
      <c r="R8570" s="19">
        <f>SUBTOTAL(9,R8568:R8569)</f>
        <v>43115.67</v>
      </c>
      <c r="S8570" s="19">
        <f>SUBTOTAL(9,S8568:S8569)</f>
        <v>0</v>
      </c>
      <c r="T8570" s="19">
        <f>SUBTOTAL(9,T8568:T8569)</f>
        <v>0</v>
      </c>
    </row>
    <row r="8571" spans="1:20" ht="29" outlineLevel="4" x14ac:dyDescent="0.35">
      <c r="A8571" s="9" t="s">
        <v>526</v>
      </c>
      <c r="B8571" s="9" t="s">
        <v>527</v>
      </c>
      <c r="C8571" s="12" t="s">
        <v>9598</v>
      </c>
      <c r="D8571" s="5" t="s">
        <v>9599</v>
      </c>
      <c r="E8571" s="9" t="s">
        <v>9599</v>
      </c>
      <c r="F8571" s="5" t="s">
        <v>529</v>
      </c>
      <c r="G8571" s="5" t="s">
        <v>4</v>
      </c>
      <c r="H8571" s="5" t="s">
        <v>9696</v>
      </c>
      <c r="I8571" s="4" t="s">
        <v>9697</v>
      </c>
      <c r="J8571" s="5" t="s">
        <v>4</v>
      </c>
      <c r="K8571" s="5" t="s">
        <v>4</v>
      </c>
      <c r="L8571" s="5" t="s">
        <v>4</v>
      </c>
      <c r="M8571" s="5" t="s">
        <v>5</v>
      </c>
      <c r="N8571" s="5" t="s">
        <v>9695</v>
      </c>
      <c r="O8571" s="18">
        <v>44727</v>
      </c>
      <c r="P8571" s="5" t="s">
        <v>7</v>
      </c>
      <c r="Q8571" s="19">
        <v>52997.41</v>
      </c>
      <c r="R8571" s="19">
        <v>52997.41</v>
      </c>
      <c r="S8571" s="19">
        <v>0</v>
      </c>
      <c r="T8571" s="19">
        <v>0</v>
      </c>
    </row>
    <row r="8572" spans="1:20" outlineLevel="3" x14ac:dyDescent="0.35">
      <c r="H8572" s="1" t="s">
        <v>12250</v>
      </c>
      <c r="O8572" s="18"/>
      <c r="Q8572" s="19">
        <f>SUBTOTAL(9,Q8571:Q8571)</f>
        <v>52997.41</v>
      </c>
      <c r="R8572" s="19">
        <f>SUBTOTAL(9,R8571:R8571)</f>
        <v>52997.41</v>
      </c>
      <c r="S8572" s="19">
        <f>SUBTOTAL(9,S8571:S8571)</f>
        <v>0</v>
      </c>
      <c r="T8572" s="19">
        <f>SUBTOTAL(9,T8571:T8571)</f>
        <v>0</v>
      </c>
    </row>
    <row r="8573" spans="1:20" outlineLevel="2" x14ac:dyDescent="0.35">
      <c r="C8573" s="11" t="s">
        <v>10877</v>
      </c>
      <c r="O8573" s="18"/>
      <c r="Q8573" s="19">
        <f>SUBTOTAL(9,Q8494:Q8571)</f>
        <v>1442401.1300000004</v>
      </c>
      <c r="R8573" s="19">
        <f>SUBTOTAL(9,R8494:R8571)</f>
        <v>1442401.1300000004</v>
      </c>
      <c r="S8573" s="19">
        <f>SUBTOTAL(9,S8494:S8571)</f>
        <v>0</v>
      </c>
      <c r="T8573" s="19">
        <f>SUBTOTAL(9,T8494:T8571)</f>
        <v>0</v>
      </c>
    </row>
    <row r="8574" spans="1:20" ht="29" outlineLevel="4" x14ac:dyDescent="0.35">
      <c r="A8574" s="9" t="s">
        <v>5208</v>
      </c>
      <c r="B8574" s="9" t="s">
        <v>5209</v>
      </c>
      <c r="C8574" s="12" t="s">
        <v>9698</v>
      </c>
      <c r="D8574" s="5" t="s">
        <v>9699</v>
      </c>
      <c r="E8574" s="9" t="s">
        <v>9699</v>
      </c>
      <c r="F8574" s="5" t="s">
        <v>4</v>
      </c>
      <c r="G8574" s="5" t="s">
        <v>12485</v>
      </c>
      <c r="H8574" s="5" t="s">
        <v>9701</v>
      </c>
      <c r="I8574" s="4" t="s">
        <v>9702</v>
      </c>
      <c r="J8574" s="5" t="s">
        <v>4</v>
      </c>
      <c r="K8574" s="5" t="s">
        <v>4</v>
      </c>
      <c r="L8574" s="5" t="s">
        <v>4</v>
      </c>
      <c r="M8574" s="5" t="s">
        <v>5</v>
      </c>
      <c r="N8574" s="5" t="s">
        <v>9700</v>
      </c>
      <c r="O8574" s="18">
        <v>44398</v>
      </c>
      <c r="P8574" s="5" t="s">
        <v>7</v>
      </c>
      <c r="Q8574" s="19">
        <v>27662.29</v>
      </c>
      <c r="R8574" s="19">
        <v>0</v>
      </c>
      <c r="S8574" s="19">
        <v>27662.29</v>
      </c>
      <c r="T8574" s="19">
        <v>0</v>
      </c>
    </row>
    <row r="8575" spans="1:20" ht="29" outlineLevel="4" x14ac:dyDescent="0.35">
      <c r="A8575" s="9" t="s">
        <v>5208</v>
      </c>
      <c r="B8575" s="9" t="s">
        <v>5209</v>
      </c>
      <c r="C8575" s="12" t="s">
        <v>9698</v>
      </c>
      <c r="D8575" s="5" t="s">
        <v>9699</v>
      </c>
      <c r="E8575" s="9" t="s">
        <v>9699</v>
      </c>
      <c r="F8575" s="5" t="s">
        <v>4</v>
      </c>
      <c r="G8575" s="5" t="s">
        <v>12485</v>
      </c>
      <c r="H8575" s="5" t="s">
        <v>9701</v>
      </c>
      <c r="I8575" s="4" t="s">
        <v>9702</v>
      </c>
      <c r="J8575" s="5" t="s">
        <v>4</v>
      </c>
      <c r="K8575" s="5" t="s">
        <v>4</v>
      </c>
      <c r="L8575" s="5" t="s">
        <v>4</v>
      </c>
      <c r="M8575" s="5" t="s">
        <v>5</v>
      </c>
      <c r="N8575" s="5" t="s">
        <v>9703</v>
      </c>
      <c r="O8575" s="18">
        <v>44427</v>
      </c>
      <c r="P8575" s="5" t="s">
        <v>7</v>
      </c>
      <c r="Q8575" s="19">
        <v>5247.91</v>
      </c>
      <c r="R8575" s="19">
        <v>0</v>
      </c>
      <c r="S8575" s="19">
        <v>5247.91</v>
      </c>
      <c r="T8575" s="19">
        <v>0</v>
      </c>
    </row>
    <row r="8576" spans="1:20" ht="29" outlineLevel="4" x14ac:dyDescent="0.35">
      <c r="A8576" s="9" t="s">
        <v>5208</v>
      </c>
      <c r="B8576" s="9" t="s">
        <v>5209</v>
      </c>
      <c r="C8576" s="12" t="s">
        <v>9698</v>
      </c>
      <c r="D8576" s="5" t="s">
        <v>9699</v>
      </c>
      <c r="E8576" s="9" t="s">
        <v>9699</v>
      </c>
      <c r="F8576" s="5" t="s">
        <v>4</v>
      </c>
      <c r="G8576" s="5" t="s">
        <v>12485</v>
      </c>
      <c r="H8576" s="5" t="s">
        <v>9701</v>
      </c>
      <c r="I8576" s="4" t="s">
        <v>9702</v>
      </c>
      <c r="J8576" s="5" t="s">
        <v>4</v>
      </c>
      <c r="K8576" s="5" t="s">
        <v>4</v>
      </c>
      <c r="L8576" s="5" t="s">
        <v>4</v>
      </c>
      <c r="M8576" s="5" t="s">
        <v>5</v>
      </c>
      <c r="N8576" s="5" t="s">
        <v>9704</v>
      </c>
      <c r="O8576" s="18">
        <v>44489</v>
      </c>
      <c r="P8576" s="5" t="s">
        <v>7</v>
      </c>
      <c r="Q8576" s="19">
        <v>114.93</v>
      </c>
      <c r="R8576" s="19">
        <v>0</v>
      </c>
      <c r="S8576" s="19">
        <v>114.93</v>
      </c>
      <c r="T8576" s="19">
        <v>0</v>
      </c>
    </row>
    <row r="8577" spans="1:20" ht="29" outlineLevel="4" x14ac:dyDescent="0.35">
      <c r="A8577" s="9" t="s">
        <v>5208</v>
      </c>
      <c r="B8577" s="9" t="s">
        <v>5209</v>
      </c>
      <c r="C8577" s="12" t="s">
        <v>9698</v>
      </c>
      <c r="D8577" s="5" t="s">
        <v>9699</v>
      </c>
      <c r="E8577" s="9" t="s">
        <v>9699</v>
      </c>
      <c r="F8577" s="5" t="s">
        <v>4</v>
      </c>
      <c r="G8577" s="5" t="s">
        <v>12485</v>
      </c>
      <c r="H8577" s="5" t="s">
        <v>9701</v>
      </c>
      <c r="I8577" s="4" t="s">
        <v>9702</v>
      </c>
      <c r="J8577" s="5" t="s">
        <v>4</v>
      </c>
      <c r="K8577" s="5" t="s">
        <v>4</v>
      </c>
      <c r="L8577" s="5" t="s">
        <v>4</v>
      </c>
      <c r="M8577" s="5" t="s">
        <v>5</v>
      </c>
      <c r="N8577" s="5" t="s">
        <v>9705</v>
      </c>
      <c r="O8577" s="18">
        <v>44607</v>
      </c>
      <c r="P8577" s="5" t="s">
        <v>7</v>
      </c>
      <c r="Q8577" s="19">
        <v>45387.63</v>
      </c>
      <c r="R8577" s="19">
        <v>0</v>
      </c>
      <c r="S8577" s="19">
        <v>45387.63</v>
      </c>
      <c r="T8577" s="19">
        <v>0</v>
      </c>
    </row>
    <row r="8578" spans="1:20" ht="29" outlineLevel="4" x14ac:dyDescent="0.35">
      <c r="A8578" s="9" t="s">
        <v>5208</v>
      </c>
      <c r="B8578" s="9" t="s">
        <v>5209</v>
      </c>
      <c r="C8578" s="12" t="s">
        <v>9698</v>
      </c>
      <c r="D8578" s="5" t="s">
        <v>9699</v>
      </c>
      <c r="E8578" s="9" t="s">
        <v>9699</v>
      </c>
      <c r="F8578" s="5" t="s">
        <v>4</v>
      </c>
      <c r="G8578" s="5" t="s">
        <v>12485</v>
      </c>
      <c r="H8578" s="5" t="s">
        <v>9701</v>
      </c>
      <c r="I8578" s="4" t="s">
        <v>9702</v>
      </c>
      <c r="J8578" s="5" t="s">
        <v>4</v>
      </c>
      <c r="K8578" s="5" t="s">
        <v>4</v>
      </c>
      <c r="L8578" s="5" t="s">
        <v>4</v>
      </c>
      <c r="M8578" s="5" t="s">
        <v>5</v>
      </c>
      <c r="N8578" s="5" t="s">
        <v>9706</v>
      </c>
      <c r="O8578" s="18">
        <v>44636</v>
      </c>
      <c r="P8578" s="5" t="s">
        <v>7</v>
      </c>
      <c r="Q8578" s="19">
        <v>25558.81</v>
      </c>
      <c r="R8578" s="19">
        <v>0</v>
      </c>
      <c r="S8578" s="19">
        <v>25558.81</v>
      </c>
      <c r="T8578" s="19">
        <v>0</v>
      </c>
    </row>
    <row r="8579" spans="1:20" outlineLevel="3" x14ac:dyDescent="0.35">
      <c r="H8579" s="1" t="s">
        <v>12251</v>
      </c>
      <c r="O8579" s="18"/>
      <c r="Q8579" s="19">
        <f>SUBTOTAL(9,Q8574:Q8578)</f>
        <v>103971.56999999999</v>
      </c>
      <c r="R8579" s="19">
        <f>SUBTOTAL(9,R8574:R8578)</f>
        <v>0</v>
      </c>
      <c r="S8579" s="19">
        <f>SUBTOTAL(9,S8574:S8578)</f>
        <v>103971.56999999999</v>
      </c>
      <c r="T8579" s="19">
        <f>SUBTOTAL(9,T8574:T8578)</f>
        <v>0</v>
      </c>
    </row>
    <row r="8580" spans="1:20" ht="29" outlineLevel="4" x14ac:dyDescent="0.35">
      <c r="A8580" s="9" t="s">
        <v>5208</v>
      </c>
      <c r="B8580" s="9" t="s">
        <v>5209</v>
      </c>
      <c r="C8580" s="12" t="s">
        <v>9698</v>
      </c>
      <c r="D8580" s="5" t="s">
        <v>9699</v>
      </c>
      <c r="E8580" s="9" t="s">
        <v>9699</v>
      </c>
      <c r="F8580" s="5" t="s">
        <v>4</v>
      </c>
      <c r="G8580" s="5" t="s">
        <v>12485</v>
      </c>
      <c r="H8580" s="5" t="s">
        <v>9707</v>
      </c>
      <c r="I8580" s="4" t="s">
        <v>12746</v>
      </c>
      <c r="J8580" s="5" t="s">
        <v>4</v>
      </c>
      <c r="K8580" s="5" t="s">
        <v>4</v>
      </c>
      <c r="L8580" s="5" t="s">
        <v>4</v>
      </c>
      <c r="M8580" s="5" t="s">
        <v>5</v>
      </c>
      <c r="N8580" s="5" t="s">
        <v>9700</v>
      </c>
      <c r="O8580" s="18">
        <v>44398</v>
      </c>
      <c r="P8580" s="5" t="s">
        <v>7</v>
      </c>
      <c r="Q8580" s="19">
        <v>82986.880000000005</v>
      </c>
      <c r="R8580" s="19">
        <v>0</v>
      </c>
      <c r="S8580" s="19">
        <v>82986.880000000005</v>
      </c>
      <c r="T8580" s="19">
        <v>0</v>
      </c>
    </row>
    <row r="8581" spans="1:20" ht="29" outlineLevel="4" x14ac:dyDescent="0.35">
      <c r="A8581" s="9" t="s">
        <v>5208</v>
      </c>
      <c r="B8581" s="9" t="s">
        <v>5209</v>
      </c>
      <c r="C8581" s="12" t="s">
        <v>9698</v>
      </c>
      <c r="D8581" s="5" t="s">
        <v>9699</v>
      </c>
      <c r="E8581" s="9" t="s">
        <v>9699</v>
      </c>
      <c r="F8581" s="5" t="s">
        <v>4</v>
      </c>
      <c r="G8581" s="5" t="s">
        <v>12485</v>
      </c>
      <c r="H8581" s="5" t="s">
        <v>9707</v>
      </c>
      <c r="I8581" s="4" t="s">
        <v>12746</v>
      </c>
      <c r="J8581" s="5" t="s">
        <v>4</v>
      </c>
      <c r="K8581" s="5" t="s">
        <v>4</v>
      </c>
      <c r="L8581" s="5" t="s">
        <v>4</v>
      </c>
      <c r="M8581" s="5" t="s">
        <v>5</v>
      </c>
      <c r="N8581" s="5" t="s">
        <v>9703</v>
      </c>
      <c r="O8581" s="18">
        <v>44427</v>
      </c>
      <c r="P8581" s="5" t="s">
        <v>7</v>
      </c>
      <c r="Q8581" s="19">
        <v>15743.74</v>
      </c>
      <c r="R8581" s="19">
        <v>0</v>
      </c>
      <c r="S8581" s="19">
        <v>15743.74</v>
      </c>
      <c r="T8581" s="19">
        <v>0</v>
      </c>
    </row>
    <row r="8582" spans="1:20" ht="29" outlineLevel="4" x14ac:dyDescent="0.35">
      <c r="A8582" s="9" t="s">
        <v>5208</v>
      </c>
      <c r="B8582" s="9" t="s">
        <v>5209</v>
      </c>
      <c r="C8582" s="12" t="s">
        <v>9698</v>
      </c>
      <c r="D8582" s="5" t="s">
        <v>9699</v>
      </c>
      <c r="E8582" s="9" t="s">
        <v>9699</v>
      </c>
      <c r="F8582" s="5" t="s">
        <v>4</v>
      </c>
      <c r="G8582" s="5" t="s">
        <v>12485</v>
      </c>
      <c r="H8582" s="5" t="s">
        <v>9707</v>
      </c>
      <c r="I8582" s="4" t="s">
        <v>12746</v>
      </c>
      <c r="J8582" s="5" t="s">
        <v>4</v>
      </c>
      <c r="K8582" s="5" t="s">
        <v>4</v>
      </c>
      <c r="L8582" s="5" t="s">
        <v>4</v>
      </c>
      <c r="M8582" s="5" t="s">
        <v>5</v>
      </c>
      <c r="N8582" s="5" t="s">
        <v>9704</v>
      </c>
      <c r="O8582" s="18">
        <v>44489</v>
      </c>
      <c r="P8582" s="5" t="s">
        <v>7</v>
      </c>
      <c r="Q8582" s="19">
        <v>344.77</v>
      </c>
      <c r="R8582" s="19">
        <v>0</v>
      </c>
      <c r="S8582" s="19">
        <v>344.77</v>
      </c>
      <c r="T8582" s="19">
        <v>0</v>
      </c>
    </row>
    <row r="8583" spans="1:20" ht="29" outlineLevel="4" x14ac:dyDescent="0.35">
      <c r="A8583" s="9" t="s">
        <v>5208</v>
      </c>
      <c r="B8583" s="9" t="s">
        <v>5209</v>
      </c>
      <c r="C8583" s="12" t="s">
        <v>9698</v>
      </c>
      <c r="D8583" s="5" t="s">
        <v>9699</v>
      </c>
      <c r="E8583" s="9" t="s">
        <v>9699</v>
      </c>
      <c r="F8583" s="5" t="s">
        <v>4</v>
      </c>
      <c r="G8583" s="5" t="s">
        <v>12485</v>
      </c>
      <c r="H8583" s="5" t="s">
        <v>9707</v>
      </c>
      <c r="I8583" s="4" t="s">
        <v>12746</v>
      </c>
      <c r="J8583" s="5" t="s">
        <v>4</v>
      </c>
      <c r="K8583" s="5" t="s">
        <v>4</v>
      </c>
      <c r="L8583" s="5" t="s">
        <v>4</v>
      </c>
      <c r="M8583" s="5" t="s">
        <v>5</v>
      </c>
      <c r="N8583" s="5" t="s">
        <v>9705</v>
      </c>
      <c r="O8583" s="18">
        <v>44607</v>
      </c>
      <c r="P8583" s="5" t="s">
        <v>7</v>
      </c>
      <c r="Q8583" s="19">
        <v>136162.89000000001</v>
      </c>
      <c r="R8583" s="19">
        <v>0</v>
      </c>
      <c r="S8583" s="19">
        <v>136162.89000000001</v>
      </c>
      <c r="T8583" s="19">
        <v>0</v>
      </c>
    </row>
    <row r="8584" spans="1:20" ht="29" outlineLevel="4" x14ac:dyDescent="0.35">
      <c r="A8584" s="9" t="s">
        <v>5208</v>
      </c>
      <c r="B8584" s="9" t="s">
        <v>5209</v>
      </c>
      <c r="C8584" s="12" t="s">
        <v>9698</v>
      </c>
      <c r="D8584" s="5" t="s">
        <v>9699</v>
      </c>
      <c r="E8584" s="9" t="s">
        <v>9699</v>
      </c>
      <c r="F8584" s="5" t="s">
        <v>4</v>
      </c>
      <c r="G8584" s="5" t="s">
        <v>12485</v>
      </c>
      <c r="H8584" s="5" t="s">
        <v>9707</v>
      </c>
      <c r="I8584" s="4" t="s">
        <v>12746</v>
      </c>
      <c r="J8584" s="5" t="s">
        <v>4</v>
      </c>
      <c r="K8584" s="5" t="s">
        <v>4</v>
      </c>
      <c r="L8584" s="5" t="s">
        <v>4</v>
      </c>
      <c r="M8584" s="5" t="s">
        <v>5</v>
      </c>
      <c r="N8584" s="5" t="s">
        <v>9706</v>
      </c>
      <c r="O8584" s="18">
        <v>44636</v>
      </c>
      <c r="P8584" s="5" t="s">
        <v>7</v>
      </c>
      <c r="Q8584" s="19">
        <v>76676.44</v>
      </c>
      <c r="R8584" s="19">
        <v>0</v>
      </c>
      <c r="S8584" s="19">
        <v>76676.44</v>
      </c>
      <c r="T8584" s="19">
        <v>0</v>
      </c>
    </row>
    <row r="8585" spans="1:20" outlineLevel="3" x14ac:dyDescent="0.35">
      <c r="H8585" s="1" t="s">
        <v>12252</v>
      </c>
      <c r="O8585" s="18"/>
      <c r="Q8585" s="19">
        <f>SUBTOTAL(9,Q8580:Q8584)</f>
        <v>311914.72000000003</v>
      </c>
      <c r="R8585" s="19">
        <f>SUBTOTAL(9,R8580:R8584)</f>
        <v>0</v>
      </c>
      <c r="S8585" s="19">
        <f>SUBTOTAL(9,S8580:S8584)</f>
        <v>311914.72000000003</v>
      </c>
      <c r="T8585" s="19">
        <f>SUBTOTAL(9,T8580:T8584)</f>
        <v>0</v>
      </c>
    </row>
    <row r="8586" spans="1:20" ht="43.5" outlineLevel="4" x14ac:dyDescent="0.35">
      <c r="A8586" s="9" t="s">
        <v>1725</v>
      </c>
      <c r="B8586" s="9" t="s">
        <v>1726</v>
      </c>
      <c r="C8586" s="12" t="s">
        <v>9698</v>
      </c>
      <c r="D8586" s="5" t="s">
        <v>9699</v>
      </c>
      <c r="E8586" s="9" t="s">
        <v>9699</v>
      </c>
      <c r="F8586" s="5" t="s">
        <v>4</v>
      </c>
      <c r="G8586" s="5" t="s">
        <v>12485</v>
      </c>
      <c r="H8586" s="5" t="s">
        <v>9710</v>
      </c>
      <c r="I8586" s="4" t="s">
        <v>9711</v>
      </c>
      <c r="J8586" s="5" t="s">
        <v>9708</v>
      </c>
      <c r="K8586" s="5" t="s">
        <v>4</v>
      </c>
      <c r="L8586" s="5" t="s">
        <v>4</v>
      </c>
      <c r="M8586" s="5" t="s">
        <v>5</v>
      </c>
      <c r="N8586" s="5" t="s">
        <v>9709</v>
      </c>
      <c r="O8586" s="18">
        <v>44427</v>
      </c>
      <c r="P8586" s="5" t="s">
        <v>7</v>
      </c>
      <c r="Q8586" s="19">
        <v>4540.13</v>
      </c>
      <c r="R8586" s="19">
        <v>0</v>
      </c>
      <c r="S8586" s="19">
        <v>4540.13</v>
      </c>
      <c r="T8586" s="19">
        <v>0</v>
      </c>
    </row>
    <row r="8587" spans="1:20" ht="43.5" outlineLevel="4" x14ac:dyDescent="0.35">
      <c r="A8587" s="9" t="s">
        <v>1725</v>
      </c>
      <c r="B8587" s="9" t="s">
        <v>1726</v>
      </c>
      <c r="C8587" s="12" t="s">
        <v>9698</v>
      </c>
      <c r="D8587" s="5" t="s">
        <v>9699</v>
      </c>
      <c r="E8587" s="9" t="s">
        <v>9699</v>
      </c>
      <c r="F8587" s="5" t="s">
        <v>4</v>
      </c>
      <c r="G8587" s="5" t="s">
        <v>12485</v>
      </c>
      <c r="H8587" s="5" t="s">
        <v>9710</v>
      </c>
      <c r="I8587" s="4" t="s">
        <v>9711</v>
      </c>
      <c r="J8587" s="5" t="s">
        <v>9708</v>
      </c>
      <c r="K8587" s="5" t="s">
        <v>4</v>
      </c>
      <c r="L8587" s="5" t="s">
        <v>4</v>
      </c>
      <c r="M8587" s="5" t="s">
        <v>5</v>
      </c>
      <c r="N8587" s="5" t="s">
        <v>9712</v>
      </c>
      <c r="O8587" s="18">
        <v>44487</v>
      </c>
      <c r="P8587" s="5" t="s">
        <v>7</v>
      </c>
      <c r="Q8587" s="19">
        <v>353.45</v>
      </c>
      <c r="R8587" s="19">
        <v>0</v>
      </c>
      <c r="S8587" s="19">
        <v>353.45</v>
      </c>
      <c r="T8587" s="19">
        <v>0</v>
      </c>
    </row>
    <row r="8588" spans="1:20" ht="43.5" outlineLevel="4" x14ac:dyDescent="0.35">
      <c r="A8588" s="9" t="s">
        <v>1725</v>
      </c>
      <c r="B8588" s="9" t="s">
        <v>1726</v>
      </c>
      <c r="C8588" s="12" t="s">
        <v>9698</v>
      </c>
      <c r="D8588" s="5" t="s">
        <v>9699</v>
      </c>
      <c r="E8588" s="9" t="s">
        <v>9699</v>
      </c>
      <c r="F8588" s="5" t="s">
        <v>4</v>
      </c>
      <c r="G8588" s="5" t="s">
        <v>12485</v>
      </c>
      <c r="H8588" s="5" t="s">
        <v>9710</v>
      </c>
      <c r="I8588" s="4" t="s">
        <v>9711</v>
      </c>
      <c r="J8588" s="5" t="s">
        <v>9708</v>
      </c>
      <c r="K8588" s="5" t="s">
        <v>4</v>
      </c>
      <c r="L8588" s="5" t="s">
        <v>4</v>
      </c>
      <c r="M8588" s="5" t="s">
        <v>5</v>
      </c>
      <c r="N8588" s="5" t="s">
        <v>9713</v>
      </c>
      <c r="O8588" s="18">
        <v>44609</v>
      </c>
      <c r="P8588" s="5" t="s">
        <v>7</v>
      </c>
      <c r="Q8588" s="19">
        <v>1604.27</v>
      </c>
      <c r="R8588" s="19">
        <v>0</v>
      </c>
      <c r="S8588" s="19">
        <v>1604.27</v>
      </c>
      <c r="T8588" s="19">
        <v>0</v>
      </c>
    </row>
    <row r="8589" spans="1:20" ht="43.5" outlineLevel="4" x14ac:dyDescent="0.35">
      <c r="A8589" s="9" t="s">
        <v>1725</v>
      </c>
      <c r="B8589" s="9" t="s">
        <v>1726</v>
      </c>
      <c r="C8589" s="12" t="s">
        <v>9698</v>
      </c>
      <c r="D8589" s="5" t="s">
        <v>9699</v>
      </c>
      <c r="E8589" s="9" t="s">
        <v>9699</v>
      </c>
      <c r="F8589" s="5" t="s">
        <v>4</v>
      </c>
      <c r="G8589" s="5" t="s">
        <v>12485</v>
      </c>
      <c r="H8589" s="5" t="s">
        <v>9710</v>
      </c>
      <c r="I8589" s="4" t="s">
        <v>9711</v>
      </c>
      <c r="J8589" s="5" t="s">
        <v>9708</v>
      </c>
      <c r="K8589" s="5" t="s">
        <v>4</v>
      </c>
      <c r="L8589" s="5" t="s">
        <v>4</v>
      </c>
      <c r="M8589" s="5" t="s">
        <v>5</v>
      </c>
      <c r="N8589" s="5" t="s">
        <v>9714</v>
      </c>
      <c r="O8589" s="18">
        <v>44690</v>
      </c>
      <c r="P8589" s="5" t="s">
        <v>7</v>
      </c>
      <c r="Q8589" s="19">
        <v>2062.2199999999998</v>
      </c>
      <c r="R8589" s="19">
        <v>0</v>
      </c>
      <c r="S8589" s="19">
        <v>2062.2199999999998</v>
      </c>
      <c r="T8589" s="19">
        <v>0</v>
      </c>
    </row>
    <row r="8590" spans="1:20" outlineLevel="3" x14ac:dyDescent="0.35">
      <c r="H8590" s="1" t="s">
        <v>12253</v>
      </c>
      <c r="O8590" s="18"/>
      <c r="Q8590" s="19">
        <f>SUBTOTAL(9,Q8586:Q8589)</f>
        <v>8560.07</v>
      </c>
      <c r="R8590" s="19">
        <f>SUBTOTAL(9,R8586:R8589)</f>
        <v>0</v>
      </c>
      <c r="S8590" s="19">
        <f>SUBTOTAL(9,S8586:S8589)</f>
        <v>8560.07</v>
      </c>
      <c r="T8590" s="19">
        <f>SUBTOTAL(9,T8586:T8589)</f>
        <v>0</v>
      </c>
    </row>
    <row r="8591" spans="1:20" outlineLevel="2" x14ac:dyDescent="0.35">
      <c r="C8591" s="11" t="s">
        <v>10878</v>
      </c>
      <c r="O8591" s="18"/>
      <c r="Q8591" s="19">
        <f>SUBTOTAL(9,Q8574:Q8589)</f>
        <v>424446.36</v>
      </c>
      <c r="R8591" s="19">
        <f>SUBTOTAL(9,R8574:R8589)</f>
        <v>0</v>
      </c>
      <c r="S8591" s="19">
        <f>SUBTOTAL(9,S8574:S8589)</f>
        <v>424446.36</v>
      </c>
      <c r="T8591" s="19">
        <f>SUBTOTAL(9,T8574:T8589)</f>
        <v>0</v>
      </c>
    </row>
    <row r="8592" spans="1:20" ht="29" outlineLevel="4" x14ac:dyDescent="0.35">
      <c r="A8592" s="9" t="s">
        <v>97</v>
      </c>
      <c r="B8592" s="9" t="s">
        <v>98</v>
      </c>
      <c r="C8592" s="12" t="s">
        <v>9715</v>
      </c>
      <c r="D8592" s="5" t="s">
        <v>9716</v>
      </c>
      <c r="E8592" s="9" t="s">
        <v>9716</v>
      </c>
      <c r="F8592" s="5" t="s">
        <v>4</v>
      </c>
      <c r="G8592" s="5" t="s">
        <v>1006</v>
      </c>
      <c r="H8592" s="5" t="s">
        <v>9719</v>
      </c>
      <c r="I8592" s="4" t="s">
        <v>9720</v>
      </c>
      <c r="J8592" s="5" t="s">
        <v>9717</v>
      </c>
      <c r="K8592" s="5" t="s">
        <v>4</v>
      </c>
      <c r="L8592" s="5" t="s">
        <v>4</v>
      </c>
      <c r="M8592" s="5" t="s">
        <v>5</v>
      </c>
      <c r="N8592" s="5" t="s">
        <v>9718</v>
      </c>
      <c r="O8592" s="18">
        <v>44462</v>
      </c>
      <c r="P8592" s="5" t="s">
        <v>7</v>
      </c>
      <c r="Q8592" s="19">
        <v>100000</v>
      </c>
      <c r="R8592" s="19">
        <v>0</v>
      </c>
      <c r="S8592" s="19">
        <v>100000</v>
      </c>
      <c r="T8592" s="19">
        <v>0</v>
      </c>
    </row>
    <row r="8593" spans="1:20" outlineLevel="3" x14ac:dyDescent="0.35">
      <c r="H8593" s="1" t="s">
        <v>12254</v>
      </c>
      <c r="O8593" s="18"/>
      <c r="Q8593" s="19">
        <f>SUBTOTAL(9,Q8592:Q8592)</f>
        <v>100000</v>
      </c>
      <c r="R8593" s="19">
        <f>SUBTOTAL(9,R8592:R8592)</f>
        <v>0</v>
      </c>
      <c r="S8593" s="19">
        <f>SUBTOTAL(9,S8592:S8592)</f>
        <v>100000</v>
      </c>
      <c r="T8593" s="19">
        <f>SUBTOTAL(9,T8592:T8592)</f>
        <v>0</v>
      </c>
    </row>
    <row r="8594" spans="1:20" outlineLevel="4" x14ac:dyDescent="0.35">
      <c r="A8594" s="9" t="s">
        <v>104</v>
      </c>
      <c r="B8594" s="9" t="s">
        <v>105</v>
      </c>
      <c r="C8594" s="12" t="s">
        <v>9715</v>
      </c>
      <c r="D8594" s="5" t="s">
        <v>9716</v>
      </c>
      <c r="E8594" s="9" t="s">
        <v>9716</v>
      </c>
      <c r="F8594" s="5" t="s">
        <v>4</v>
      </c>
      <c r="G8594" s="5" t="s">
        <v>106</v>
      </c>
      <c r="H8594" s="5" t="s">
        <v>108</v>
      </c>
      <c r="I8594" s="20" t="s">
        <v>12479</v>
      </c>
      <c r="J8594" s="5" t="s">
        <v>4</v>
      </c>
      <c r="K8594" s="5" t="s">
        <v>4</v>
      </c>
      <c r="L8594" s="5" t="s">
        <v>4</v>
      </c>
      <c r="M8594" s="5" t="s">
        <v>5</v>
      </c>
      <c r="N8594" s="5" t="s">
        <v>9721</v>
      </c>
      <c r="O8594" s="18">
        <v>44524</v>
      </c>
      <c r="P8594" s="5" t="s">
        <v>7</v>
      </c>
      <c r="Q8594" s="19">
        <v>83128</v>
      </c>
      <c r="R8594" s="19">
        <v>0</v>
      </c>
      <c r="S8594" s="19">
        <v>83128</v>
      </c>
      <c r="T8594" s="19">
        <v>0</v>
      </c>
    </row>
    <row r="8595" spans="1:20" outlineLevel="3" x14ac:dyDescent="0.35">
      <c r="H8595" s="1" t="s">
        <v>10932</v>
      </c>
      <c r="O8595" s="18"/>
      <c r="Q8595" s="19">
        <f>SUBTOTAL(9,Q8594:Q8594)</f>
        <v>83128</v>
      </c>
      <c r="R8595" s="19">
        <f>SUBTOTAL(9,R8594:R8594)</f>
        <v>0</v>
      </c>
      <c r="S8595" s="19">
        <f>SUBTOTAL(9,S8594:S8594)</f>
        <v>83128</v>
      </c>
      <c r="T8595" s="19">
        <f>SUBTOTAL(9,T8594:T8594)</f>
        <v>0</v>
      </c>
    </row>
    <row r="8596" spans="1:20" outlineLevel="4" x14ac:dyDescent="0.35">
      <c r="A8596" s="9" t="s">
        <v>104</v>
      </c>
      <c r="B8596" s="9" t="s">
        <v>105</v>
      </c>
      <c r="C8596" s="12" t="s">
        <v>9715</v>
      </c>
      <c r="D8596" s="5" t="s">
        <v>9716</v>
      </c>
      <c r="E8596" s="9" t="s">
        <v>9716</v>
      </c>
      <c r="F8596" s="5" t="s">
        <v>4</v>
      </c>
      <c r="G8596" s="5" t="s">
        <v>106</v>
      </c>
      <c r="H8596" s="5" t="s">
        <v>109</v>
      </c>
      <c r="I8596" s="20" t="s">
        <v>12480</v>
      </c>
      <c r="J8596" s="5" t="s">
        <v>4</v>
      </c>
      <c r="K8596" s="5" t="s">
        <v>4</v>
      </c>
      <c r="L8596" s="5" t="s">
        <v>4</v>
      </c>
      <c r="M8596" s="5" t="s">
        <v>5</v>
      </c>
      <c r="N8596" s="5" t="s">
        <v>9721</v>
      </c>
      <c r="O8596" s="18">
        <v>44524</v>
      </c>
      <c r="P8596" s="5" t="s">
        <v>7</v>
      </c>
      <c r="Q8596" s="19">
        <v>80874</v>
      </c>
      <c r="R8596" s="19">
        <v>0</v>
      </c>
      <c r="S8596" s="19">
        <v>80874</v>
      </c>
      <c r="T8596" s="19">
        <v>0</v>
      </c>
    </row>
    <row r="8597" spans="1:20" outlineLevel="3" x14ac:dyDescent="0.35">
      <c r="H8597" s="1" t="s">
        <v>10933</v>
      </c>
      <c r="O8597" s="18"/>
      <c r="Q8597" s="19">
        <f>SUBTOTAL(9,Q8596:Q8596)</f>
        <v>80874</v>
      </c>
      <c r="R8597" s="19">
        <f>SUBTOTAL(9,R8596:R8596)</f>
        <v>0</v>
      </c>
      <c r="S8597" s="19">
        <f>SUBTOTAL(9,S8596:S8596)</f>
        <v>80874</v>
      </c>
      <c r="T8597" s="19">
        <f>SUBTOTAL(9,T8596:T8596)</f>
        <v>0</v>
      </c>
    </row>
    <row r="8598" spans="1:20" outlineLevel="4" x14ac:dyDescent="0.35">
      <c r="A8598" s="9" t="s">
        <v>104</v>
      </c>
      <c r="B8598" s="9" t="s">
        <v>105</v>
      </c>
      <c r="C8598" s="12" t="s">
        <v>9715</v>
      </c>
      <c r="D8598" s="5" t="s">
        <v>9716</v>
      </c>
      <c r="E8598" s="9" t="s">
        <v>9716</v>
      </c>
      <c r="F8598" s="5" t="s">
        <v>4</v>
      </c>
      <c r="G8598" s="5" t="s">
        <v>106</v>
      </c>
      <c r="H8598" s="5" t="s">
        <v>110</v>
      </c>
      <c r="I8598" s="20" t="s">
        <v>12481</v>
      </c>
      <c r="J8598" s="5" t="s">
        <v>4</v>
      </c>
      <c r="K8598" s="5" t="s">
        <v>4</v>
      </c>
      <c r="L8598" s="5" t="s">
        <v>4</v>
      </c>
      <c r="M8598" s="5" t="s">
        <v>5</v>
      </c>
      <c r="N8598" s="5" t="s">
        <v>9721</v>
      </c>
      <c r="O8598" s="18">
        <v>44524</v>
      </c>
      <c r="P8598" s="5" t="s">
        <v>7</v>
      </c>
      <c r="Q8598" s="19">
        <v>14002</v>
      </c>
      <c r="R8598" s="19">
        <v>0</v>
      </c>
      <c r="S8598" s="19">
        <v>14002</v>
      </c>
      <c r="T8598" s="19">
        <v>0</v>
      </c>
    </row>
    <row r="8599" spans="1:20" outlineLevel="3" x14ac:dyDescent="0.35">
      <c r="H8599" s="1" t="s">
        <v>10934</v>
      </c>
      <c r="O8599" s="18"/>
      <c r="Q8599" s="19">
        <f>SUBTOTAL(9,Q8598:Q8598)</f>
        <v>14002</v>
      </c>
      <c r="R8599" s="19">
        <f>SUBTOTAL(9,R8598:R8598)</f>
        <v>0</v>
      </c>
      <c r="S8599" s="19">
        <f>SUBTOTAL(9,S8598:S8598)</f>
        <v>14002</v>
      </c>
      <c r="T8599" s="19">
        <f>SUBTOTAL(9,T8598:T8598)</f>
        <v>0</v>
      </c>
    </row>
    <row r="8600" spans="1:20" outlineLevel="2" x14ac:dyDescent="0.35">
      <c r="C8600" s="11" t="s">
        <v>10879</v>
      </c>
      <c r="O8600" s="18"/>
      <c r="Q8600" s="19">
        <f>SUBTOTAL(9,Q8592:Q8598)</f>
        <v>278004</v>
      </c>
      <c r="R8600" s="19">
        <f>SUBTOTAL(9,R8592:R8598)</f>
        <v>0</v>
      </c>
      <c r="S8600" s="19">
        <f>SUBTOTAL(9,S8592:S8598)</f>
        <v>278004</v>
      </c>
      <c r="T8600" s="19">
        <f>SUBTOTAL(9,T8592:T8598)</f>
        <v>0</v>
      </c>
    </row>
    <row r="8601" spans="1:20" outlineLevel="4" x14ac:dyDescent="0.35">
      <c r="A8601" s="9" t="s">
        <v>1129</v>
      </c>
      <c r="B8601" s="9" t="s">
        <v>1130</v>
      </c>
      <c r="C8601" s="12" t="s">
        <v>9722</v>
      </c>
      <c r="D8601" s="5" t="s">
        <v>9723</v>
      </c>
      <c r="E8601" s="9" t="s">
        <v>9723</v>
      </c>
      <c r="F8601" s="5" t="s">
        <v>4</v>
      </c>
      <c r="G8601" s="5" t="s">
        <v>1133</v>
      </c>
      <c r="H8601" s="5" t="s">
        <v>1135</v>
      </c>
      <c r="I8601" s="4" t="s">
        <v>1136</v>
      </c>
      <c r="J8601" s="5" t="s">
        <v>4</v>
      </c>
      <c r="K8601" s="5" t="s">
        <v>4</v>
      </c>
      <c r="L8601" s="5" t="s">
        <v>4</v>
      </c>
      <c r="M8601" s="5" t="s">
        <v>5</v>
      </c>
      <c r="N8601" s="5" t="s">
        <v>9724</v>
      </c>
      <c r="O8601" s="18">
        <v>44467</v>
      </c>
      <c r="P8601" s="5" t="s">
        <v>7</v>
      </c>
      <c r="Q8601" s="19">
        <v>12636.52</v>
      </c>
      <c r="R8601" s="19">
        <v>0</v>
      </c>
      <c r="S8601" s="19">
        <v>12636.52</v>
      </c>
      <c r="T8601" s="19">
        <v>0</v>
      </c>
    </row>
    <row r="8602" spans="1:20" outlineLevel="4" x14ac:dyDescent="0.35">
      <c r="A8602" s="9" t="s">
        <v>1129</v>
      </c>
      <c r="B8602" s="9" t="s">
        <v>1130</v>
      </c>
      <c r="C8602" s="12" t="s">
        <v>9722</v>
      </c>
      <c r="D8602" s="5" t="s">
        <v>9723</v>
      </c>
      <c r="E8602" s="9" t="s">
        <v>9723</v>
      </c>
      <c r="F8602" s="5" t="s">
        <v>4</v>
      </c>
      <c r="G8602" s="5" t="s">
        <v>1133</v>
      </c>
      <c r="H8602" s="5" t="s">
        <v>1135</v>
      </c>
      <c r="I8602" s="4" t="s">
        <v>1136</v>
      </c>
      <c r="J8602" s="5" t="s">
        <v>4</v>
      </c>
      <c r="K8602" s="5" t="s">
        <v>4</v>
      </c>
      <c r="L8602" s="5" t="s">
        <v>4</v>
      </c>
      <c r="M8602" s="5" t="s">
        <v>5</v>
      </c>
      <c r="N8602" s="5" t="s">
        <v>9725</v>
      </c>
      <c r="O8602" s="18">
        <v>44558</v>
      </c>
      <c r="P8602" s="5" t="s">
        <v>7</v>
      </c>
      <c r="Q8602" s="19">
        <v>17247.75</v>
      </c>
      <c r="R8602" s="19">
        <v>0</v>
      </c>
      <c r="S8602" s="19">
        <v>17247.75</v>
      </c>
      <c r="T8602" s="19">
        <v>0</v>
      </c>
    </row>
    <row r="8603" spans="1:20" outlineLevel="3" x14ac:dyDescent="0.35">
      <c r="H8603" s="1" t="s">
        <v>11125</v>
      </c>
      <c r="O8603" s="18"/>
      <c r="Q8603" s="19">
        <f>SUBTOTAL(9,Q8601:Q8602)</f>
        <v>29884.27</v>
      </c>
      <c r="R8603" s="19">
        <f>SUBTOTAL(9,R8601:R8602)</f>
        <v>0</v>
      </c>
      <c r="S8603" s="19">
        <f>SUBTOTAL(9,S8601:S8602)</f>
        <v>29884.27</v>
      </c>
      <c r="T8603" s="19">
        <f>SUBTOTAL(9,T8601:T8602)</f>
        <v>0</v>
      </c>
    </row>
    <row r="8604" spans="1:20" outlineLevel="2" x14ac:dyDescent="0.35">
      <c r="C8604" s="11" t="s">
        <v>10880</v>
      </c>
      <c r="O8604" s="18"/>
      <c r="Q8604" s="19">
        <f>SUBTOTAL(9,Q8601:Q8602)</f>
        <v>29884.27</v>
      </c>
      <c r="R8604" s="19">
        <f>SUBTOTAL(9,R8601:R8602)</f>
        <v>0</v>
      </c>
      <c r="S8604" s="19">
        <f>SUBTOTAL(9,S8601:S8602)</f>
        <v>29884.27</v>
      </c>
      <c r="T8604" s="19">
        <f>SUBTOTAL(9,T8601:T8602)</f>
        <v>0</v>
      </c>
    </row>
    <row r="8605" spans="1:20" outlineLevel="4" x14ac:dyDescent="0.35">
      <c r="A8605" s="9" t="s">
        <v>1129</v>
      </c>
      <c r="B8605" s="9" t="s">
        <v>1130</v>
      </c>
      <c r="C8605" s="12" t="s">
        <v>9726</v>
      </c>
      <c r="D8605" s="5" t="s">
        <v>9727</v>
      </c>
      <c r="E8605" s="9" t="s">
        <v>9727</v>
      </c>
      <c r="F8605" s="5" t="s">
        <v>4</v>
      </c>
      <c r="G8605" s="5" t="s">
        <v>1133</v>
      </c>
      <c r="H8605" s="5" t="s">
        <v>1135</v>
      </c>
      <c r="I8605" s="4" t="s">
        <v>1136</v>
      </c>
      <c r="J8605" s="5" t="s">
        <v>4</v>
      </c>
      <c r="K8605" s="5" t="s">
        <v>4</v>
      </c>
      <c r="L8605" s="5" t="s">
        <v>4</v>
      </c>
      <c r="M8605" s="5" t="s">
        <v>5</v>
      </c>
      <c r="N8605" s="5" t="s">
        <v>9728</v>
      </c>
      <c r="O8605" s="18">
        <v>44467</v>
      </c>
      <c r="P8605" s="5" t="s">
        <v>7</v>
      </c>
      <c r="Q8605" s="19">
        <v>21920.12</v>
      </c>
      <c r="R8605" s="19">
        <v>0</v>
      </c>
      <c r="S8605" s="19">
        <v>21920.12</v>
      </c>
      <c r="T8605" s="19">
        <v>0</v>
      </c>
    </row>
    <row r="8606" spans="1:20" outlineLevel="4" x14ac:dyDescent="0.35">
      <c r="A8606" s="9" t="s">
        <v>1129</v>
      </c>
      <c r="B8606" s="9" t="s">
        <v>1130</v>
      </c>
      <c r="C8606" s="12" t="s">
        <v>9726</v>
      </c>
      <c r="D8606" s="5" t="s">
        <v>9727</v>
      </c>
      <c r="E8606" s="9" t="s">
        <v>9727</v>
      </c>
      <c r="F8606" s="5" t="s">
        <v>4</v>
      </c>
      <c r="G8606" s="5" t="s">
        <v>1133</v>
      </c>
      <c r="H8606" s="5" t="s">
        <v>1135</v>
      </c>
      <c r="I8606" s="4" t="s">
        <v>1136</v>
      </c>
      <c r="J8606" s="5" t="s">
        <v>4</v>
      </c>
      <c r="K8606" s="5" t="s">
        <v>4</v>
      </c>
      <c r="L8606" s="5" t="s">
        <v>4</v>
      </c>
      <c r="M8606" s="5" t="s">
        <v>5</v>
      </c>
      <c r="N8606" s="5" t="s">
        <v>9729</v>
      </c>
      <c r="O8606" s="18">
        <v>44558</v>
      </c>
      <c r="P8606" s="5" t="s">
        <v>7</v>
      </c>
      <c r="Q8606" s="19">
        <v>27239.88</v>
      </c>
      <c r="R8606" s="19">
        <v>0</v>
      </c>
      <c r="S8606" s="19">
        <v>27239.88</v>
      </c>
      <c r="T8606" s="19">
        <v>0</v>
      </c>
    </row>
    <row r="8607" spans="1:20" outlineLevel="3" x14ac:dyDescent="0.35">
      <c r="H8607" s="1" t="s">
        <v>11125</v>
      </c>
      <c r="O8607" s="18"/>
      <c r="Q8607" s="19">
        <f>SUBTOTAL(9,Q8605:Q8606)</f>
        <v>49160</v>
      </c>
      <c r="R8607" s="19">
        <f>SUBTOTAL(9,R8605:R8606)</f>
        <v>0</v>
      </c>
      <c r="S8607" s="19">
        <f>SUBTOTAL(9,S8605:S8606)</f>
        <v>49160</v>
      </c>
      <c r="T8607" s="19">
        <f>SUBTOTAL(9,T8605:T8606)</f>
        <v>0</v>
      </c>
    </row>
    <row r="8608" spans="1:20" outlineLevel="2" x14ac:dyDescent="0.35">
      <c r="C8608" s="11" t="s">
        <v>10881</v>
      </c>
      <c r="O8608" s="18"/>
      <c r="Q8608" s="19">
        <f>SUBTOTAL(9,Q8605:Q8606)</f>
        <v>49160</v>
      </c>
      <c r="R8608" s="19">
        <f>SUBTOTAL(9,R8605:R8606)</f>
        <v>0</v>
      </c>
      <c r="S8608" s="19">
        <f>SUBTOTAL(9,S8605:S8606)</f>
        <v>49160</v>
      </c>
      <c r="T8608" s="19">
        <f>SUBTOTAL(9,T8605:T8606)</f>
        <v>0</v>
      </c>
    </row>
    <row r="8609" spans="1:20" outlineLevel="4" x14ac:dyDescent="0.35">
      <c r="A8609" s="9" t="s">
        <v>1129</v>
      </c>
      <c r="B8609" s="9" t="s">
        <v>1130</v>
      </c>
      <c r="C8609" s="12" t="s">
        <v>9730</v>
      </c>
      <c r="D8609" s="5" t="s">
        <v>9731</v>
      </c>
      <c r="E8609" s="9" t="s">
        <v>9731</v>
      </c>
      <c r="F8609" s="5" t="s">
        <v>4</v>
      </c>
      <c r="G8609" s="5" t="s">
        <v>1133</v>
      </c>
      <c r="H8609" s="5" t="s">
        <v>1135</v>
      </c>
      <c r="I8609" s="4" t="s">
        <v>1136</v>
      </c>
      <c r="J8609" s="5" t="s">
        <v>4</v>
      </c>
      <c r="K8609" s="5" t="s">
        <v>4</v>
      </c>
      <c r="L8609" s="5" t="s">
        <v>4</v>
      </c>
      <c r="M8609" s="5" t="s">
        <v>5</v>
      </c>
      <c r="N8609" s="5" t="s">
        <v>9732</v>
      </c>
      <c r="O8609" s="18">
        <v>44467</v>
      </c>
      <c r="P8609" s="5" t="s">
        <v>7</v>
      </c>
      <c r="Q8609" s="19">
        <v>7622.62</v>
      </c>
      <c r="R8609" s="19">
        <v>0</v>
      </c>
      <c r="S8609" s="19">
        <v>7622.62</v>
      </c>
      <c r="T8609" s="19">
        <v>0</v>
      </c>
    </row>
    <row r="8610" spans="1:20" outlineLevel="4" x14ac:dyDescent="0.35">
      <c r="A8610" s="9" t="s">
        <v>1129</v>
      </c>
      <c r="B8610" s="9" t="s">
        <v>1130</v>
      </c>
      <c r="C8610" s="12" t="s">
        <v>9730</v>
      </c>
      <c r="D8610" s="5" t="s">
        <v>9731</v>
      </c>
      <c r="E8610" s="9" t="s">
        <v>9731</v>
      </c>
      <c r="F8610" s="5" t="s">
        <v>4</v>
      </c>
      <c r="G8610" s="5" t="s">
        <v>1133</v>
      </c>
      <c r="H8610" s="5" t="s">
        <v>1135</v>
      </c>
      <c r="I8610" s="4" t="s">
        <v>1136</v>
      </c>
      <c r="J8610" s="5" t="s">
        <v>4</v>
      </c>
      <c r="K8610" s="5" t="s">
        <v>4</v>
      </c>
      <c r="L8610" s="5" t="s">
        <v>4</v>
      </c>
      <c r="M8610" s="5" t="s">
        <v>5</v>
      </c>
      <c r="N8610" s="5" t="s">
        <v>9733</v>
      </c>
      <c r="O8610" s="18">
        <v>44558</v>
      </c>
      <c r="P8610" s="5" t="s">
        <v>7</v>
      </c>
      <c r="Q8610" s="19">
        <v>9855.48</v>
      </c>
      <c r="R8610" s="19">
        <v>0</v>
      </c>
      <c r="S8610" s="19">
        <v>9855.48</v>
      </c>
      <c r="T8610" s="19">
        <v>0</v>
      </c>
    </row>
    <row r="8611" spans="1:20" outlineLevel="3" x14ac:dyDescent="0.35">
      <c r="H8611" s="1" t="s">
        <v>11125</v>
      </c>
      <c r="O8611" s="18"/>
      <c r="Q8611" s="19">
        <f>SUBTOTAL(9,Q8609:Q8610)</f>
        <v>17478.099999999999</v>
      </c>
      <c r="R8611" s="19">
        <f>SUBTOTAL(9,R8609:R8610)</f>
        <v>0</v>
      </c>
      <c r="S8611" s="19">
        <f>SUBTOTAL(9,S8609:S8610)</f>
        <v>17478.099999999999</v>
      </c>
      <c r="T8611" s="19">
        <f>SUBTOTAL(9,T8609:T8610)</f>
        <v>0</v>
      </c>
    </row>
    <row r="8612" spans="1:20" outlineLevel="2" x14ac:dyDescent="0.35">
      <c r="C8612" s="11" t="s">
        <v>10882</v>
      </c>
      <c r="O8612" s="18"/>
      <c r="Q8612" s="19">
        <f>SUBTOTAL(9,Q8609:Q8610)</f>
        <v>17478.099999999999</v>
      </c>
      <c r="R8612" s="19">
        <f>SUBTOTAL(9,R8609:R8610)</f>
        <v>0</v>
      </c>
      <c r="S8612" s="19">
        <f>SUBTOTAL(9,S8609:S8610)</f>
        <v>17478.099999999999</v>
      </c>
      <c r="T8612" s="19">
        <f>SUBTOTAL(9,T8609:T8610)</f>
        <v>0</v>
      </c>
    </row>
    <row r="8613" spans="1:20" outlineLevel="4" x14ac:dyDescent="0.35">
      <c r="A8613" s="9" t="s">
        <v>1129</v>
      </c>
      <c r="B8613" s="9" t="s">
        <v>1130</v>
      </c>
      <c r="C8613" s="12" t="s">
        <v>9734</v>
      </c>
      <c r="D8613" s="5" t="s">
        <v>9735</v>
      </c>
      <c r="E8613" s="9" t="s">
        <v>9735</v>
      </c>
      <c r="F8613" s="5" t="s">
        <v>4</v>
      </c>
      <c r="G8613" s="5" t="s">
        <v>1133</v>
      </c>
      <c r="H8613" s="5" t="s">
        <v>1135</v>
      </c>
      <c r="I8613" s="4" t="s">
        <v>1136</v>
      </c>
      <c r="J8613" s="5" t="s">
        <v>4</v>
      </c>
      <c r="K8613" s="5" t="s">
        <v>4</v>
      </c>
      <c r="L8613" s="5" t="s">
        <v>4</v>
      </c>
      <c r="M8613" s="5" t="s">
        <v>5</v>
      </c>
      <c r="N8613" s="5" t="s">
        <v>9736</v>
      </c>
      <c r="O8613" s="18">
        <v>44467</v>
      </c>
      <c r="P8613" s="5" t="s">
        <v>7</v>
      </c>
      <c r="Q8613" s="19">
        <v>254430.35</v>
      </c>
      <c r="R8613" s="19">
        <v>0</v>
      </c>
      <c r="S8613" s="19">
        <v>254430.35</v>
      </c>
      <c r="T8613" s="19">
        <v>0</v>
      </c>
    </row>
    <row r="8614" spans="1:20" outlineLevel="4" x14ac:dyDescent="0.35">
      <c r="A8614" s="9" t="s">
        <v>1129</v>
      </c>
      <c r="B8614" s="9" t="s">
        <v>1130</v>
      </c>
      <c r="C8614" s="12" t="s">
        <v>9734</v>
      </c>
      <c r="D8614" s="5" t="s">
        <v>9735</v>
      </c>
      <c r="E8614" s="9" t="s">
        <v>9735</v>
      </c>
      <c r="F8614" s="5" t="s">
        <v>4</v>
      </c>
      <c r="G8614" s="5" t="s">
        <v>1133</v>
      </c>
      <c r="H8614" s="5" t="s">
        <v>1135</v>
      </c>
      <c r="I8614" s="4" t="s">
        <v>1136</v>
      </c>
      <c r="J8614" s="5" t="s">
        <v>4</v>
      </c>
      <c r="K8614" s="5" t="s">
        <v>4</v>
      </c>
      <c r="L8614" s="5" t="s">
        <v>4</v>
      </c>
      <c r="M8614" s="5" t="s">
        <v>5</v>
      </c>
      <c r="N8614" s="5" t="s">
        <v>9737</v>
      </c>
      <c r="O8614" s="18">
        <v>44558</v>
      </c>
      <c r="P8614" s="5" t="s">
        <v>7</v>
      </c>
      <c r="Q8614" s="19">
        <v>349584.55</v>
      </c>
      <c r="R8614" s="19">
        <v>0</v>
      </c>
      <c r="S8614" s="19">
        <v>349584.55</v>
      </c>
      <c r="T8614" s="19">
        <v>0</v>
      </c>
    </row>
    <row r="8615" spans="1:20" outlineLevel="3" x14ac:dyDescent="0.35">
      <c r="H8615" s="1" t="s">
        <v>11125</v>
      </c>
      <c r="O8615" s="18"/>
      <c r="Q8615" s="19">
        <f>SUBTOTAL(9,Q8613:Q8614)</f>
        <v>604014.9</v>
      </c>
      <c r="R8615" s="19">
        <f>SUBTOTAL(9,R8613:R8614)</f>
        <v>0</v>
      </c>
      <c r="S8615" s="19">
        <f>SUBTOTAL(9,S8613:S8614)</f>
        <v>604014.9</v>
      </c>
      <c r="T8615" s="19">
        <f>SUBTOTAL(9,T8613:T8614)</f>
        <v>0</v>
      </c>
    </row>
    <row r="8616" spans="1:20" ht="29" outlineLevel="4" x14ac:dyDescent="0.35">
      <c r="A8616" s="9" t="s">
        <v>97</v>
      </c>
      <c r="B8616" s="9" t="s">
        <v>98</v>
      </c>
      <c r="C8616" s="12" t="s">
        <v>9734</v>
      </c>
      <c r="D8616" s="5" t="s">
        <v>9738</v>
      </c>
      <c r="E8616" s="9" t="s">
        <v>9738</v>
      </c>
      <c r="F8616" s="5" t="s">
        <v>12484</v>
      </c>
      <c r="G8616" s="5" t="s">
        <v>4</v>
      </c>
      <c r="H8616" s="5" t="s">
        <v>9740</v>
      </c>
      <c r="I8616" s="4" t="s">
        <v>9741</v>
      </c>
      <c r="J8616" s="5" t="s">
        <v>4</v>
      </c>
      <c r="K8616" s="5" t="s">
        <v>4</v>
      </c>
      <c r="L8616" s="5" t="s">
        <v>4</v>
      </c>
      <c r="M8616" s="5" t="s">
        <v>5</v>
      </c>
      <c r="N8616" s="5" t="s">
        <v>9739</v>
      </c>
      <c r="O8616" s="18">
        <v>44707</v>
      </c>
      <c r="P8616" s="5" t="s">
        <v>7</v>
      </c>
      <c r="Q8616" s="19">
        <v>20875.52</v>
      </c>
      <c r="R8616" s="19">
        <v>20875.52</v>
      </c>
      <c r="S8616" s="19">
        <v>0</v>
      </c>
      <c r="T8616" s="19">
        <v>0</v>
      </c>
    </row>
    <row r="8617" spans="1:20" ht="29" outlineLevel="4" x14ac:dyDescent="0.35">
      <c r="A8617" s="9" t="s">
        <v>97</v>
      </c>
      <c r="B8617" s="9" t="s">
        <v>98</v>
      </c>
      <c r="C8617" s="12" t="s">
        <v>9734</v>
      </c>
      <c r="D8617" s="5" t="s">
        <v>9738</v>
      </c>
      <c r="E8617" s="9" t="s">
        <v>9738</v>
      </c>
      <c r="F8617" s="5" t="s">
        <v>12484</v>
      </c>
      <c r="G8617" s="5" t="s">
        <v>4</v>
      </c>
      <c r="H8617" s="5" t="s">
        <v>9740</v>
      </c>
      <c r="I8617" s="4" t="s">
        <v>9741</v>
      </c>
      <c r="J8617" s="5" t="s">
        <v>4</v>
      </c>
      <c r="K8617" s="5" t="s">
        <v>4</v>
      </c>
      <c r="L8617" s="5" t="s">
        <v>4</v>
      </c>
      <c r="M8617" s="5" t="s">
        <v>5</v>
      </c>
      <c r="N8617" s="5" t="s">
        <v>9742</v>
      </c>
      <c r="O8617" s="18">
        <v>44545</v>
      </c>
      <c r="P8617" s="5" t="s">
        <v>7</v>
      </c>
      <c r="Q8617" s="19">
        <v>59862.69</v>
      </c>
      <c r="R8617" s="19">
        <v>59862.69</v>
      </c>
      <c r="S8617" s="19">
        <v>0</v>
      </c>
      <c r="T8617" s="19">
        <v>0</v>
      </c>
    </row>
    <row r="8618" spans="1:20" ht="29" outlineLevel="4" x14ac:dyDescent="0.35">
      <c r="A8618" s="9" t="s">
        <v>97</v>
      </c>
      <c r="B8618" s="9" t="s">
        <v>98</v>
      </c>
      <c r="C8618" s="12" t="s">
        <v>9734</v>
      </c>
      <c r="D8618" s="5" t="s">
        <v>9738</v>
      </c>
      <c r="E8618" s="9" t="s">
        <v>9738</v>
      </c>
      <c r="F8618" s="5" t="s">
        <v>12484</v>
      </c>
      <c r="G8618" s="5" t="s">
        <v>4</v>
      </c>
      <c r="H8618" s="5" t="s">
        <v>9740</v>
      </c>
      <c r="I8618" s="4" t="s">
        <v>9741</v>
      </c>
      <c r="J8618" s="5" t="s">
        <v>4</v>
      </c>
      <c r="K8618" s="5" t="s">
        <v>4</v>
      </c>
      <c r="L8618" s="5" t="s">
        <v>4</v>
      </c>
      <c r="M8618" s="5" t="s">
        <v>5</v>
      </c>
      <c r="N8618" s="5" t="s">
        <v>9743</v>
      </c>
      <c r="O8618" s="18">
        <v>44643</v>
      </c>
      <c r="P8618" s="5" t="s">
        <v>7</v>
      </c>
      <c r="Q8618" s="19">
        <v>239261.79</v>
      </c>
      <c r="R8618" s="19">
        <v>239261.79</v>
      </c>
      <c r="S8618" s="19">
        <v>0</v>
      </c>
      <c r="T8618" s="19">
        <v>0</v>
      </c>
    </row>
    <row r="8619" spans="1:20" outlineLevel="3" x14ac:dyDescent="0.35">
      <c r="H8619" s="1" t="s">
        <v>12255</v>
      </c>
      <c r="O8619" s="18"/>
      <c r="Q8619" s="19">
        <f>SUBTOTAL(9,Q8616:Q8618)</f>
        <v>320000</v>
      </c>
      <c r="R8619" s="19">
        <f>SUBTOTAL(9,R8616:R8618)</f>
        <v>320000</v>
      </c>
      <c r="S8619" s="19">
        <f>SUBTOTAL(9,S8616:S8618)</f>
        <v>0</v>
      </c>
      <c r="T8619" s="19">
        <f>SUBTOTAL(9,T8616:T8618)</f>
        <v>0</v>
      </c>
    </row>
    <row r="8620" spans="1:20" outlineLevel="2" x14ac:dyDescent="0.35">
      <c r="C8620" s="11" t="s">
        <v>10883</v>
      </c>
      <c r="O8620" s="18"/>
      <c r="Q8620" s="19">
        <f>SUBTOTAL(9,Q8613:Q8618)</f>
        <v>924014.90000000014</v>
      </c>
      <c r="R8620" s="19">
        <f>SUBTOTAL(9,R8613:R8618)</f>
        <v>320000</v>
      </c>
      <c r="S8620" s="19">
        <f>SUBTOTAL(9,S8613:S8618)</f>
        <v>604014.9</v>
      </c>
      <c r="T8620" s="19">
        <f>SUBTOTAL(9,T8613:T8618)</f>
        <v>0</v>
      </c>
    </row>
    <row r="8621" spans="1:20" outlineLevel="4" x14ac:dyDescent="0.35">
      <c r="A8621" s="9" t="s">
        <v>1129</v>
      </c>
      <c r="B8621" s="9" t="s">
        <v>1130</v>
      </c>
      <c r="C8621" s="12" t="s">
        <v>9744</v>
      </c>
      <c r="D8621" s="5" t="s">
        <v>9745</v>
      </c>
      <c r="E8621" s="9" t="s">
        <v>9745</v>
      </c>
      <c r="F8621" s="5" t="s">
        <v>4</v>
      </c>
      <c r="G8621" s="5" t="s">
        <v>1133</v>
      </c>
      <c r="H8621" s="5" t="s">
        <v>1135</v>
      </c>
      <c r="I8621" s="4" t="s">
        <v>1136</v>
      </c>
      <c r="J8621" s="5" t="s">
        <v>4</v>
      </c>
      <c r="K8621" s="5" t="s">
        <v>4</v>
      </c>
      <c r="L8621" s="5" t="s">
        <v>4</v>
      </c>
      <c r="M8621" s="5" t="s">
        <v>5</v>
      </c>
      <c r="N8621" s="5" t="s">
        <v>9746</v>
      </c>
      <c r="O8621" s="18">
        <v>44467</v>
      </c>
      <c r="P8621" s="5" t="s">
        <v>7</v>
      </c>
      <c r="Q8621" s="19">
        <v>22145.61</v>
      </c>
      <c r="R8621" s="19">
        <v>0</v>
      </c>
      <c r="S8621" s="19">
        <v>22145.61</v>
      </c>
      <c r="T8621" s="19">
        <v>0</v>
      </c>
    </row>
    <row r="8622" spans="1:20" outlineLevel="4" x14ac:dyDescent="0.35">
      <c r="A8622" s="9" t="s">
        <v>1129</v>
      </c>
      <c r="B8622" s="9" t="s">
        <v>1130</v>
      </c>
      <c r="C8622" s="12" t="s">
        <v>9744</v>
      </c>
      <c r="D8622" s="5" t="s">
        <v>9745</v>
      </c>
      <c r="E8622" s="9" t="s">
        <v>9745</v>
      </c>
      <c r="F8622" s="5" t="s">
        <v>4</v>
      </c>
      <c r="G8622" s="5" t="s">
        <v>1133</v>
      </c>
      <c r="H8622" s="5" t="s">
        <v>1135</v>
      </c>
      <c r="I8622" s="4" t="s">
        <v>1136</v>
      </c>
      <c r="J8622" s="5" t="s">
        <v>4</v>
      </c>
      <c r="K8622" s="5" t="s">
        <v>4</v>
      </c>
      <c r="L8622" s="5" t="s">
        <v>4</v>
      </c>
      <c r="M8622" s="5" t="s">
        <v>5</v>
      </c>
      <c r="N8622" s="5" t="s">
        <v>9747</v>
      </c>
      <c r="O8622" s="18">
        <v>44558</v>
      </c>
      <c r="P8622" s="5" t="s">
        <v>7</v>
      </c>
      <c r="Q8622" s="19">
        <v>29406.42</v>
      </c>
      <c r="R8622" s="19">
        <v>0</v>
      </c>
      <c r="S8622" s="19">
        <v>29406.42</v>
      </c>
      <c r="T8622" s="19">
        <v>0</v>
      </c>
    </row>
    <row r="8623" spans="1:20" outlineLevel="3" x14ac:dyDescent="0.35">
      <c r="H8623" s="1" t="s">
        <v>11125</v>
      </c>
      <c r="O8623" s="18"/>
      <c r="Q8623" s="19">
        <f>SUBTOTAL(9,Q8621:Q8622)</f>
        <v>51552.03</v>
      </c>
      <c r="R8623" s="19">
        <f>SUBTOTAL(9,R8621:R8622)</f>
        <v>0</v>
      </c>
      <c r="S8623" s="19">
        <f>SUBTOTAL(9,S8621:S8622)</f>
        <v>51552.03</v>
      </c>
      <c r="T8623" s="19">
        <f>SUBTOTAL(9,T8621:T8622)</f>
        <v>0</v>
      </c>
    </row>
    <row r="8624" spans="1:20" outlineLevel="2" x14ac:dyDescent="0.35">
      <c r="C8624" s="11" t="s">
        <v>10884</v>
      </c>
      <c r="O8624" s="18"/>
      <c r="Q8624" s="19">
        <f>SUBTOTAL(9,Q8621:Q8622)</f>
        <v>51552.03</v>
      </c>
      <c r="R8624" s="19">
        <f>SUBTOTAL(9,R8621:R8622)</f>
        <v>0</v>
      </c>
      <c r="S8624" s="19">
        <f>SUBTOTAL(9,S8621:S8622)</f>
        <v>51552.03</v>
      </c>
      <c r="T8624" s="19">
        <f>SUBTOTAL(9,T8621:T8622)</f>
        <v>0</v>
      </c>
    </row>
    <row r="8625" spans="1:20" outlineLevel="4" x14ac:dyDescent="0.35">
      <c r="A8625" s="9" t="s">
        <v>1129</v>
      </c>
      <c r="B8625" s="9" t="s">
        <v>1130</v>
      </c>
      <c r="C8625" s="12" t="s">
        <v>9748</v>
      </c>
      <c r="D8625" s="5" t="s">
        <v>9749</v>
      </c>
      <c r="E8625" s="9" t="s">
        <v>9749</v>
      </c>
      <c r="F8625" s="5" t="s">
        <v>4</v>
      </c>
      <c r="G8625" s="5" t="s">
        <v>1133</v>
      </c>
      <c r="H8625" s="5" t="s">
        <v>1135</v>
      </c>
      <c r="I8625" s="4" t="s">
        <v>1136</v>
      </c>
      <c r="J8625" s="5" t="s">
        <v>4</v>
      </c>
      <c r="K8625" s="5" t="s">
        <v>4</v>
      </c>
      <c r="L8625" s="5" t="s">
        <v>4</v>
      </c>
      <c r="M8625" s="5" t="s">
        <v>5</v>
      </c>
      <c r="N8625" s="5" t="s">
        <v>9750</v>
      </c>
      <c r="O8625" s="18">
        <v>44467</v>
      </c>
      <c r="P8625" s="5" t="s">
        <v>7</v>
      </c>
      <c r="Q8625" s="19">
        <v>40838.92</v>
      </c>
      <c r="R8625" s="19">
        <v>0</v>
      </c>
      <c r="S8625" s="19">
        <v>40838.92</v>
      </c>
      <c r="T8625" s="19">
        <v>0</v>
      </c>
    </row>
    <row r="8626" spans="1:20" outlineLevel="4" x14ac:dyDescent="0.35">
      <c r="A8626" s="9" t="s">
        <v>1129</v>
      </c>
      <c r="B8626" s="9" t="s">
        <v>1130</v>
      </c>
      <c r="C8626" s="12" t="s">
        <v>9748</v>
      </c>
      <c r="D8626" s="5" t="s">
        <v>9749</v>
      </c>
      <c r="E8626" s="9" t="s">
        <v>9749</v>
      </c>
      <c r="F8626" s="5" t="s">
        <v>4</v>
      </c>
      <c r="G8626" s="5" t="s">
        <v>1133</v>
      </c>
      <c r="H8626" s="5" t="s">
        <v>1135</v>
      </c>
      <c r="I8626" s="4" t="s">
        <v>1136</v>
      </c>
      <c r="J8626" s="5" t="s">
        <v>4</v>
      </c>
      <c r="K8626" s="5" t="s">
        <v>4</v>
      </c>
      <c r="L8626" s="5" t="s">
        <v>4</v>
      </c>
      <c r="M8626" s="5" t="s">
        <v>5</v>
      </c>
      <c r="N8626" s="5" t="s">
        <v>9751</v>
      </c>
      <c r="O8626" s="18">
        <v>44558</v>
      </c>
      <c r="P8626" s="5" t="s">
        <v>7</v>
      </c>
      <c r="Q8626" s="19">
        <v>55888.21</v>
      </c>
      <c r="R8626" s="19">
        <v>0</v>
      </c>
      <c r="S8626" s="19">
        <v>55888.21</v>
      </c>
      <c r="T8626" s="19">
        <v>0</v>
      </c>
    </row>
    <row r="8627" spans="1:20" outlineLevel="3" x14ac:dyDescent="0.35">
      <c r="H8627" s="1" t="s">
        <v>11125</v>
      </c>
      <c r="O8627" s="18"/>
      <c r="Q8627" s="19">
        <f>SUBTOTAL(9,Q8625:Q8626)</f>
        <v>96727.13</v>
      </c>
      <c r="R8627" s="19">
        <f>SUBTOTAL(9,R8625:R8626)</f>
        <v>0</v>
      </c>
      <c r="S8627" s="19">
        <f>SUBTOTAL(9,S8625:S8626)</f>
        <v>96727.13</v>
      </c>
      <c r="T8627" s="19">
        <f>SUBTOTAL(9,T8625:T8626)</f>
        <v>0</v>
      </c>
    </row>
    <row r="8628" spans="1:20" outlineLevel="2" x14ac:dyDescent="0.35">
      <c r="C8628" s="11" t="s">
        <v>10885</v>
      </c>
      <c r="O8628" s="18"/>
      <c r="Q8628" s="19">
        <f>SUBTOTAL(9,Q8625:Q8626)</f>
        <v>96727.13</v>
      </c>
      <c r="R8628" s="19">
        <f>SUBTOTAL(9,R8625:R8626)</f>
        <v>0</v>
      </c>
      <c r="S8628" s="19">
        <f>SUBTOTAL(9,S8625:S8626)</f>
        <v>96727.13</v>
      </c>
      <c r="T8628" s="19">
        <f>SUBTOTAL(9,T8625:T8626)</f>
        <v>0</v>
      </c>
    </row>
    <row r="8629" spans="1:20" outlineLevel="4" x14ac:dyDescent="0.35">
      <c r="A8629" s="9" t="s">
        <v>1129</v>
      </c>
      <c r="B8629" s="9" t="s">
        <v>1130</v>
      </c>
      <c r="C8629" s="12" t="s">
        <v>9752</v>
      </c>
      <c r="D8629" s="5" t="s">
        <v>9753</v>
      </c>
      <c r="E8629" s="9" t="s">
        <v>9753</v>
      </c>
      <c r="F8629" s="5" t="s">
        <v>4</v>
      </c>
      <c r="G8629" s="5" t="s">
        <v>1133</v>
      </c>
      <c r="H8629" s="5" t="s">
        <v>1135</v>
      </c>
      <c r="I8629" s="4" t="s">
        <v>1136</v>
      </c>
      <c r="J8629" s="5" t="s">
        <v>4</v>
      </c>
      <c r="K8629" s="5" t="s">
        <v>4</v>
      </c>
      <c r="L8629" s="5" t="s">
        <v>4</v>
      </c>
      <c r="M8629" s="5" t="s">
        <v>5</v>
      </c>
      <c r="N8629" s="5" t="s">
        <v>9754</v>
      </c>
      <c r="O8629" s="18">
        <v>44467</v>
      </c>
      <c r="P8629" s="5" t="s">
        <v>7</v>
      </c>
      <c r="Q8629" s="19">
        <v>70288.649999999994</v>
      </c>
      <c r="R8629" s="19">
        <v>0</v>
      </c>
      <c r="S8629" s="19">
        <v>70288.649999999994</v>
      </c>
      <c r="T8629" s="19">
        <v>0</v>
      </c>
    </row>
    <row r="8630" spans="1:20" outlineLevel="4" x14ac:dyDescent="0.35">
      <c r="A8630" s="9" t="s">
        <v>1129</v>
      </c>
      <c r="B8630" s="9" t="s">
        <v>1130</v>
      </c>
      <c r="C8630" s="12" t="s">
        <v>9752</v>
      </c>
      <c r="D8630" s="5" t="s">
        <v>9753</v>
      </c>
      <c r="E8630" s="9" t="s">
        <v>9753</v>
      </c>
      <c r="F8630" s="5" t="s">
        <v>4</v>
      </c>
      <c r="G8630" s="5" t="s">
        <v>1133</v>
      </c>
      <c r="H8630" s="5" t="s">
        <v>1135</v>
      </c>
      <c r="I8630" s="4" t="s">
        <v>1136</v>
      </c>
      <c r="J8630" s="5" t="s">
        <v>4</v>
      </c>
      <c r="K8630" s="5" t="s">
        <v>4</v>
      </c>
      <c r="L8630" s="5" t="s">
        <v>4</v>
      </c>
      <c r="M8630" s="5" t="s">
        <v>5</v>
      </c>
      <c r="N8630" s="5" t="s">
        <v>9755</v>
      </c>
      <c r="O8630" s="18">
        <v>44558</v>
      </c>
      <c r="P8630" s="5" t="s">
        <v>7</v>
      </c>
      <c r="Q8630" s="19">
        <v>97551.63</v>
      </c>
      <c r="R8630" s="19">
        <v>0</v>
      </c>
      <c r="S8630" s="19">
        <v>97551.63</v>
      </c>
      <c r="T8630" s="19">
        <v>0</v>
      </c>
    </row>
    <row r="8631" spans="1:20" outlineLevel="3" x14ac:dyDescent="0.35">
      <c r="H8631" s="1" t="s">
        <v>11125</v>
      </c>
      <c r="O8631" s="18"/>
      <c r="Q8631" s="19">
        <f>SUBTOTAL(9,Q8629:Q8630)</f>
        <v>167840.28</v>
      </c>
      <c r="R8631" s="19">
        <f>SUBTOTAL(9,R8629:R8630)</f>
        <v>0</v>
      </c>
      <c r="S8631" s="19">
        <f>SUBTOTAL(9,S8629:S8630)</f>
        <v>167840.28</v>
      </c>
      <c r="T8631" s="19">
        <f>SUBTOTAL(9,T8629:T8630)</f>
        <v>0</v>
      </c>
    </row>
    <row r="8632" spans="1:20" outlineLevel="2" x14ac:dyDescent="0.35">
      <c r="C8632" s="11" t="s">
        <v>10886</v>
      </c>
      <c r="O8632" s="18"/>
      <c r="Q8632" s="19">
        <f>SUBTOTAL(9,Q8629:Q8630)</f>
        <v>167840.28</v>
      </c>
      <c r="R8632" s="19">
        <f>SUBTOTAL(9,R8629:R8630)</f>
        <v>0</v>
      </c>
      <c r="S8632" s="19">
        <f>SUBTOTAL(9,S8629:S8630)</f>
        <v>167840.28</v>
      </c>
      <c r="T8632" s="19">
        <f>SUBTOTAL(9,T8629:T8630)</f>
        <v>0</v>
      </c>
    </row>
    <row r="8633" spans="1:20" outlineLevel="4" x14ac:dyDescent="0.35">
      <c r="A8633" s="9" t="s">
        <v>1129</v>
      </c>
      <c r="B8633" s="9" t="s">
        <v>1130</v>
      </c>
      <c r="C8633" s="12" t="s">
        <v>9756</v>
      </c>
      <c r="D8633" s="5" t="s">
        <v>9757</v>
      </c>
      <c r="E8633" s="9" t="s">
        <v>9757</v>
      </c>
      <c r="F8633" s="5" t="s">
        <v>4</v>
      </c>
      <c r="G8633" s="5" t="s">
        <v>1133</v>
      </c>
      <c r="H8633" s="5" t="s">
        <v>1135</v>
      </c>
      <c r="I8633" s="4" t="s">
        <v>1136</v>
      </c>
      <c r="J8633" s="5" t="s">
        <v>4</v>
      </c>
      <c r="K8633" s="5" t="s">
        <v>4</v>
      </c>
      <c r="L8633" s="5" t="s">
        <v>4</v>
      </c>
      <c r="M8633" s="5" t="s">
        <v>5</v>
      </c>
      <c r="N8633" s="5" t="s">
        <v>9758</v>
      </c>
      <c r="O8633" s="18">
        <v>44467</v>
      </c>
      <c r="P8633" s="5" t="s">
        <v>7</v>
      </c>
      <c r="Q8633" s="19">
        <v>6004.36</v>
      </c>
      <c r="R8633" s="19">
        <v>0</v>
      </c>
      <c r="S8633" s="19">
        <v>6004.36</v>
      </c>
      <c r="T8633" s="19">
        <v>0</v>
      </c>
    </row>
    <row r="8634" spans="1:20" outlineLevel="4" x14ac:dyDescent="0.35">
      <c r="A8634" s="9" t="s">
        <v>1129</v>
      </c>
      <c r="B8634" s="9" t="s">
        <v>1130</v>
      </c>
      <c r="C8634" s="12" t="s">
        <v>9756</v>
      </c>
      <c r="D8634" s="5" t="s">
        <v>9757</v>
      </c>
      <c r="E8634" s="9" t="s">
        <v>9757</v>
      </c>
      <c r="F8634" s="5" t="s">
        <v>4</v>
      </c>
      <c r="G8634" s="5" t="s">
        <v>1133</v>
      </c>
      <c r="H8634" s="5" t="s">
        <v>1135</v>
      </c>
      <c r="I8634" s="4" t="s">
        <v>1136</v>
      </c>
      <c r="J8634" s="5" t="s">
        <v>4</v>
      </c>
      <c r="K8634" s="5" t="s">
        <v>4</v>
      </c>
      <c r="L8634" s="5" t="s">
        <v>4</v>
      </c>
      <c r="M8634" s="5" t="s">
        <v>5</v>
      </c>
      <c r="N8634" s="5" t="s">
        <v>9759</v>
      </c>
      <c r="O8634" s="18">
        <v>44558</v>
      </c>
      <c r="P8634" s="5" t="s">
        <v>7</v>
      </c>
      <c r="Q8634" s="19">
        <v>8526.6</v>
      </c>
      <c r="R8634" s="19">
        <v>0</v>
      </c>
      <c r="S8634" s="19">
        <v>8526.6</v>
      </c>
      <c r="T8634" s="19">
        <v>0</v>
      </c>
    </row>
    <row r="8635" spans="1:20" outlineLevel="3" x14ac:dyDescent="0.35">
      <c r="H8635" s="1" t="s">
        <v>11125</v>
      </c>
      <c r="O8635" s="18"/>
      <c r="Q8635" s="19">
        <f>SUBTOTAL(9,Q8633:Q8634)</f>
        <v>14530.96</v>
      </c>
      <c r="R8635" s="19">
        <f>SUBTOTAL(9,R8633:R8634)</f>
        <v>0</v>
      </c>
      <c r="S8635" s="19">
        <f>SUBTOTAL(9,S8633:S8634)</f>
        <v>14530.96</v>
      </c>
      <c r="T8635" s="19">
        <f>SUBTOTAL(9,T8633:T8634)</f>
        <v>0</v>
      </c>
    </row>
    <row r="8636" spans="1:20" outlineLevel="2" x14ac:dyDescent="0.35">
      <c r="C8636" s="11" t="s">
        <v>10887</v>
      </c>
      <c r="O8636" s="18"/>
      <c r="Q8636" s="19">
        <f>SUBTOTAL(9,Q8633:Q8634)</f>
        <v>14530.96</v>
      </c>
      <c r="R8636" s="19">
        <f>SUBTOTAL(9,R8633:R8634)</f>
        <v>0</v>
      </c>
      <c r="S8636" s="19">
        <f>SUBTOTAL(9,S8633:S8634)</f>
        <v>14530.96</v>
      </c>
      <c r="T8636" s="19">
        <f>SUBTOTAL(9,T8633:T8634)</f>
        <v>0</v>
      </c>
    </row>
    <row r="8637" spans="1:20" outlineLevel="4" x14ac:dyDescent="0.35">
      <c r="A8637" s="9" t="s">
        <v>1129</v>
      </c>
      <c r="B8637" s="9" t="s">
        <v>1130</v>
      </c>
      <c r="C8637" s="12" t="s">
        <v>9760</v>
      </c>
      <c r="D8637" s="5" t="s">
        <v>9761</v>
      </c>
      <c r="E8637" s="9" t="s">
        <v>9761</v>
      </c>
      <c r="F8637" s="5" t="s">
        <v>4</v>
      </c>
      <c r="G8637" s="5" t="s">
        <v>1133</v>
      </c>
      <c r="H8637" s="5" t="s">
        <v>1135</v>
      </c>
      <c r="I8637" s="4" t="s">
        <v>1136</v>
      </c>
      <c r="J8637" s="5" t="s">
        <v>4</v>
      </c>
      <c r="K8637" s="5" t="s">
        <v>4</v>
      </c>
      <c r="L8637" s="5" t="s">
        <v>4</v>
      </c>
      <c r="M8637" s="5" t="s">
        <v>5</v>
      </c>
      <c r="N8637" s="5" t="s">
        <v>9762</v>
      </c>
      <c r="O8637" s="18">
        <v>44467</v>
      </c>
      <c r="P8637" s="5" t="s">
        <v>7</v>
      </c>
      <c r="Q8637" s="19">
        <v>241587.51</v>
      </c>
      <c r="R8637" s="19">
        <v>0</v>
      </c>
      <c r="S8637" s="19">
        <v>241587.51</v>
      </c>
      <c r="T8637" s="19">
        <v>0</v>
      </c>
    </row>
    <row r="8638" spans="1:20" outlineLevel="4" x14ac:dyDescent="0.35">
      <c r="A8638" s="9" t="s">
        <v>1129</v>
      </c>
      <c r="B8638" s="9" t="s">
        <v>1130</v>
      </c>
      <c r="C8638" s="12" t="s">
        <v>9760</v>
      </c>
      <c r="D8638" s="5" t="s">
        <v>9761</v>
      </c>
      <c r="E8638" s="9" t="s">
        <v>9761</v>
      </c>
      <c r="F8638" s="5" t="s">
        <v>4</v>
      </c>
      <c r="G8638" s="5" t="s">
        <v>1133</v>
      </c>
      <c r="H8638" s="5" t="s">
        <v>1135</v>
      </c>
      <c r="I8638" s="4" t="s">
        <v>1136</v>
      </c>
      <c r="J8638" s="5" t="s">
        <v>4</v>
      </c>
      <c r="K8638" s="5" t="s">
        <v>4</v>
      </c>
      <c r="L8638" s="5" t="s">
        <v>4</v>
      </c>
      <c r="M8638" s="5" t="s">
        <v>5</v>
      </c>
      <c r="N8638" s="5" t="s">
        <v>9763</v>
      </c>
      <c r="O8638" s="18">
        <v>44558</v>
      </c>
      <c r="P8638" s="5" t="s">
        <v>7</v>
      </c>
      <c r="Q8638" s="19">
        <v>327351.78000000003</v>
      </c>
      <c r="R8638" s="19">
        <v>0</v>
      </c>
      <c r="S8638" s="19">
        <v>327351.78000000003</v>
      </c>
      <c r="T8638" s="19">
        <v>0</v>
      </c>
    </row>
    <row r="8639" spans="1:20" outlineLevel="3" x14ac:dyDescent="0.35">
      <c r="H8639" s="1" t="s">
        <v>11125</v>
      </c>
      <c r="O8639" s="18"/>
      <c r="Q8639" s="19">
        <f>SUBTOTAL(9,Q8637:Q8638)</f>
        <v>568939.29</v>
      </c>
      <c r="R8639" s="19">
        <f>SUBTOTAL(9,R8637:R8638)</f>
        <v>0</v>
      </c>
      <c r="S8639" s="19">
        <f>SUBTOTAL(9,S8637:S8638)</f>
        <v>568939.29</v>
      </c>
      <c r="T8639" s="19">
        <f>SUBTOTAL(9,T8637:T8638)</f>
        <v>0</v>
      </c>
    </row>
    <row r="8640" spans="1:20" outlineLevel="2" x14ac:dyDescent="0.35">
      <c r="C8640" s="11" t="s">
        <v>10888</v>
      </c>
      <c r="O8640" s="18"/>
      <c r="Q8640" s="19">
        <f>SUBTOTAL(9,Q8637:Q8638)</f>
        <v>568939.29</v>
      </c>
      <c r="R8640" s="19">
        <f>SUBTOTAL(9,R8637:R8638)</f>
        <v>0</v>
      </c>
      <c r="S8640" s="19">
        <f>SUBTOTAL(9,S8637:S8638)</f>
        <v>568939.29</v>
      </c>
      <c r="T8640" s="19">
        <f>SUBTOTAL(9,T8637:T8638)</f>
        <v>0</v>
      </c>
    </row>
    <row r="8641" spans="1:20" outlineLevel="4" x14ac:dyDescent="0.35">
      <c r="A8641" s="9" t="s">
        <v>1129</v>
      </c>
      <c r="B8641" s="9" t="s">
        <v>1130</v>
      </c>
      <c r="C8641" s="12" t="s">
        <v>9764</v>
      </c>
      <c r="D8641" s="5" t="s">
        <v>9765</v>
      </c>
      <c r="E8641" s="9" t="s">
        <v>9765</v>
      </c>
      <c r="F8641" s="5" t="s">
        <v>4</v>
      </c>
      <c r="G8641" s="5" t="s">
        <v>1133</v>
      </c>
      <c r="H8641" s="5" t="s">
        <v>1135</v>
      </c>
      <c r="I8641" s="4" t="s">
        <v>1136</v>
      </c>
      <c r="J8641" s="5" t="s">
        <v>4</v>
      </c>
      <c r="K8641" s="5" t="s">
        <v>4</v>
      </c>
      <c r="L8641" s="5" t="s">
        <v>4</v>
      </c>
      <c r="M8641" s="5" t="s">
        <v>5</v>
      </c>
      <c r="N8641" s="5" t="s">
        <v>9766</v>
      </c>
      <c r="O8641" s="18">
        <v>44467</v>
      </c>
      <c r="P8641" s="5" t="s">
        <v>7</v>
      </c>
      <c r="Q8641" s="19">
        <v>5578.84</v>
      </c>
      <c r="R8641" s="19">
        <v>0</v>
      </c>
      <c r="S8641" s="19">
        <v>5578.84</v>
      </c>
      <c r="T8641" s="19">
        <v>0</v>
      </c>
    </row>
    <row r="8642" spans="1:20" outlineLevel="4" x14ac:dyDescent="0.35">
      <c r="A8642" s="9" t="s">
        <v>1129</v>
      </c>
      <c r="B8642" s="9" t="s">
        <v>1130</v>
      </c>
      <c r="C8642" s="12" t="s">
        <v>9764</v>
      </c>
      <c r="D8642" s="5" t="s">
        <v>9765</v>
      </c>
      <c r="E8642" s="9" t="s">
        <v>9765</v>
      </c>
      <c r="F8642" s="5" t="s">
        <v>4</v>
      </c>
      <c r="G8642" s="5" t="s">
        <v>1133</v>
      </c>
      <c r="H8642" s="5" t="s">
        <v>1135</v>
      </c>
      <c r="I8642" s="4" t="s">
        <v>1136</v>
      </c>
      <c r="J8642" s="5" t="s">
        <v>4</v>
      </c>
      <c r="K8642" s="5" t="s">
        <v>4</v>
      </c>
      <c r="L8642" s="5" t="s">
        <v>4</v>
      </c>
      <c r="M8642" s="5" t="s">
        <v>5</v>
      </c>
      <c r="N8642" s="5" t="s">
        <v>9767</v>
      </c>
      <c r="O8642" s="18">
        <v>44558</v>
      </c>
      <c r="P8642" s="5" t="s">
        <v>7</v>
      </c>
      <c r="Q8642" s="19">
        <v>7526.78</v>
      </c>
      <c r="R8642" s="19">
        <v>0</v>
      </c>
      <c r="S8642" s="19">
        <v>7526.78</v>
      </c>
      <c r="T8642" s="19">
        <v>0</v>
      </c>
    </row>
    <row r="8643" spans="1:20" outlineLevel="3" x14ac:dyDescent="0.35">
      <c r="H8643" s="1" t="s">
        <v>11125</v>
      </c>
      <c r="O8643" s="18"/>
      <c r="Q8643" s="19">
        <f>SUBTOTAL(9,Q8641:Q8642)</f>
        <v>13105.619999999999</v>
      </c>
      <c r="R8643" s="19">
        <f>SUBTOTAL(9,R8641:R8642)</f>
        <v>0</v>
      </c>
      <c r="S8643" s="19">
        <f>SUBTOTAL(9,S8641:S8642)</f>
        <v>13105.619999999999</v>
      </c>
      <c r="T8643" s="19">
        <f>SUBTOTAL(9,T8641:T8642)</f>
        <v>0</v>
      </c>
    </row>
    <row r="8644" spans="1:20" outlineLevel="2" x14ac:dyDescent="0.35">
      <c r="C8644" s="11" t="s">
        <v>10889</v>
      </c>
      <c r="O8644" s="18"/>
      <c r="Q8644" s="19">
        <f>SUBTOTAL(9,Q8641:Q8642)</f>
        <v>13105.619999999999</v>
      </c>
      <c r="R8644" s="19">
        <f>SUBTOTAL(9,R8641:R8642)</f>
        <v>0</v>
      </c>
      <c r="S8644" s="19">
        <f>SUBTOTAL(9,S8641:S8642)</f>
        <v>13105.619999999999</v>
      </c>
      <c r="T8644" s="19">
        <f>SUBTOTAL(9,T8641:T8642)</f>
        <v>0</v>
      </c>
    </row>
    <row r="8645" spans="1:20" outlineLevel="4" x14ac:dyDescent="0.35">
      <c r="A8645" s="9" t="s">
        <v>1129</v>
      </c>
      <c r="B8645" s="9" t="s">
        <v>1130</v>
      </c>
      <c r="C8645" s="12" t="s">
        <v>9768</v>
      </c>
      <c r="D8645" s="5" t="s">
        <v>9769</v>
      </c>
      <c r="E8645" s="9" t="s">
        <v>9769</v>
      </c>
      <c r="F8645" s="5" t="s">
        <v>4</v>
      </c>
      <c r="G8645" s="5" t="s">
        <v>1133</v>
      </c>
      <c r="H8645" s="5" t="s">
        <v>1135</v>
      </c>
      <c r="I8645" s="4" t="s">
        <v>1136</v>
      </c>
      <c r="J8645" s="5" t="s">
        <v>4</v>
      </c>
      <c r="K8645" s="5" t="s">
        <v>4</v>
      </c>
      <c r="L8645" s="5" t="s">
        <v>4</v>
      </c>
      <c r="M8645" s="5" t="s">
        <v>5</v>
      </c>
      <c r="N8645" s="5" t="s">
        <v>9770</v>
      </c>
      <c r="O8645" s="18">
        <v>44467</v>
      </c>
      <c r="P8645" s="5" t="s">
        <v>7</v>
      </c>
      <c r="Q8645" s="19">
        <v>4867.26</v>
      </c>
      <c r="R8645" s="19">
        <v>0</v>
      </c>
      <c r="S8645" s="19">
        <v>4867.26</v>
      </c>
      <c r="T8645" s="19">
        <v>0</v>
      </c>
    </row>
    <row r="8646" spans="1:20" outlineLevel="4" x14ac:dyDescent="0.35">
      <c r="A8646" s="9" t="s">
        <v>1129</v>
      </c>
      <c r="B8646" s="9" t="s">
        <v>1130</v>
      </c>
      <c r="C8646" s="12" t="s">
        <v>9768</v>
      </c>
      <c r="D8646" s="5" t="s">
        <v>9769</v>
      </c>
      <c r="E8646" s="9" t="s">
        <v>9769</v>
      </c>
      <c r="F8646" s="5" t="s">
        <v>4</v>
      </c>
      <c r="G8646" s="5" t="s">
        <v>1133</v>
      </c>
      <c r="H8646" s="5" t="s">
        <v>1135</v>
      </c>
      <c r="I8646" s="4" t="s">
        <v>1136</v>
      </c>
      <c r="J8646" s="5" t="s">
        <v>4</v>
      </c>
      <c r="K8646" s="5" t="s">
        <v>4</v>
      </c>
      <c r="L8646" s="5" t="s">
        <v>4</v>
      </c>
      <c r="M8646" s="5" t="s">
        <v>5</v>
      </c>
      <c r="N8646" s="5" t="s">
        <v>9771</v>
      </c>
      <c r="O8646" s="18">
        <v>44558</v>
      </c>
      <c r="P8646" s="5" t="s">
        <v>7</v>
      </c>
      <c r="Q8646" s="19">
        <v>6710.51</v>
      </c>
      <c r="R8646" s="19">
        <v>0</v>
      </c>
      <c r="S8646" s="19">
        <v>6710.51</v>
      </c>
      <c r="T8646" s="19">
        <v>0</v>
      </c>
    </row>
    <row r="8647" spans="1:20" outlineLevel="3" x14ac:dyDescent="0.35">
      <c r="H8647" s="1" t="s">
        <v>11125</v>
      </c>
      <c r="O8647" s="18"/>
      <c r="Q8647" s="19">
        <f>SUBTOTAL(9,Q8645:Q8646)</f>
        <v>11577.77</v>
      </c>
      <c r="R8647" s="19">
        <f>SUBTOTAL(9,R8645:R8646)</f>
        <v>0</v>
      </c>
      <c r="S8647" s="19">
        <f>SUBTOTAL(9,S8645:S8646)</f>
        <v>11577.77</v>
      </c>
      <c r="T8647" s="19">
        <f>SUBTOTAL(9,T8645:T8646)</f>
        <v>0</v>
      </c>
    </row>
    <row r="8648" spans="1:20" outlineLevel="2" x14ac:dyDescent="0.35">
      <c r="C8648" s="11" t="s">
        <v>10890</v>
      </c>
      <c r="O8648" s="18"/>
      <c r="Q8648" s="19">
        <f>SUBTOTAL(9,Q8645:Q8646)</f>
        <v>11577.77</v>
      </c>
      <c r="R8648" s="19">
        <f>SUBTOTAL(9,R8645:R8646)</f>
        <v>0</v>
      </c>
      <c r="S8648" s="19">
        <f>SUBTOTAL(9,S8645:S8646)</f>
        <v>11577.77</v>
      </c>
      <c r="T8648" s="19">
        <f>SUBTOTAL(9,T8645:T8646)</f>
        <v>0</v>
      </c>
    </row>
    <row r="8649" spans="1:20" outlineLevel="4" x14ac:dyDescent="0.35">
      <c r="A8649" s="9" t="s">
        <v>1129</v>
      </c>
      <c r="B8649" s="9" t="s">
        <v>1130</v>
      </c>
      <c r="C8649" s="12" t="s">
        <v>9772</v>
      </c>
      <c r="D8649" s="5" t="s">
        <v>9773</v>
      </c>
      <c r="E8649" s="9" t="s">
        <v>9773</v>
      </c>
      <c r="F8649" s="5" t="s">
        <v>4</v>
      </c>
      <c r="G8649" s="5" t="s">
        <v>1133</v>
      </c>
      <c r="H8649" s="5" t="s">
        <v>1135</v>
      </c>
      <c r="I8649" s="4" t="s">
        <v>1136</v>
      </c>
      <c r="J8649" s="5" t="s">
        <v>4</v>
      </c>
      <c r="K8649" s="5" t="s">
        <v>4</v>
      </c>
      <c r="L8649" s="5" t="s">
        <v>4</v>
      </c>
      <c r="M8649" s="5" t="s">
        <v>5</v>
      </c>
      <c r="N8649" s="5" t="s">
        <v>9774</v>
      </c>
      <c r="O8649" s="18">
        <v>44467</v>
      </c>
      <c r="P8649" s="5" t="s">
        <v>7</v>
      </c>
      <c r="Q8649" s="19">
        <v>14045.89</v>
      </c>
      <c r="R8649" s="19">
        <v>0</v>
      </c>
      <c r="S8649" s="19">
        <v>14045.89</v>
      </c>
      <c r="T8649" s="19">
        <v>0</v>
      </c>
    </row>
    <row r="8650" spans="1:20" outlineLevel="4" x14ac:dyDescent="0.35">
      <c r="A8650" s="9" t="s">
        <v>1129</v>
      </c>
      <c r="B8650" s="9" t="s">
        <v>1130</v>
      </c>
      <c r="C8650" s="12" t="s">
        <v>9772</v>
      </c>
      <c r="D8650" s="5" t="s">
        <v>9773</v>
      </c>
      <c r="E8650" s="9" t="s">
        <v>9773</v>
      </c>
      <c r="F8650" s="5" t="s">
        <v>4</v>
      </c>
      <c r="G8650" s="5" t="s">
        <v>1133</v>
      </c>
      <c r="H8650" s="5" t="s">
        <v>1135</v>
      </c>
      <c r="I8650" s="4" t="s">
        <v>1136</v>
      </c>
      <c r="J8650" s="5" t="s">
        <v>4</v>
      </c>
      <c r="K8650" s="5" t="s">
        <v>4</v>
      </c>
      <c r="L8650" s="5" t="s">
        <v>4</v>
      </c>
      <c r="M8650" s="5" t="s">
        <v>5</v>
      </c>
      <c r="N8650" s="5" t="s">
        <v>9775</v>
      </c>
      <c r="O8650" s="18">
        <v>44558</v>
      </c>
      <c r="P8650" s="5" t="s">
        <v>7</v>
      </c>
      <c r="Q8650" s="19">
        <v>17817.03</v>
      </c>
      <c r="R8650" s="19">
        <v>0</v>
      </c>
      <c r="S8650" s="19">
        <v>17817.03</v>
      </c>
      <c r="T8650" s="19">
        <v>0</v>
      </c>
    </row>
    <row r="8651" spans="1:20" outlineLevel="3" x14ac:dyDescent="0.35">
      <c r="H8651" s="1" t="s">
        <v>11125</v>
      </c>
      <c r="O8651" s="18"/>
      <c r="Q8651" s="19">
        <f>SUBTOTAL(9,Q8649:Q8650)</f>
        <v>31862.92</v>
      </c>
      <c r="R8651" s="19">
        <f>SUBTOTAL(9,R8649:R8650)</f>
        <v>0</v>
      </c>
      <c r="S8651" s="19">
        <f>SUBTOTAL(9,S8649:S8650)</f>
        <v>31862.92</v>
      </c>
      <c r="T8651" s="19">
        <f>SUBTOTAL(9,T8649:T8650)</f>
        <v>0</v>
      </c>
    </row>
    <row r="8652" spans="1:20" outlineLevel="2" x14ac:dyDescent="0.35">
      <c r="C8652" s="11" t="s">
        <v>10891</v>
      </c>
      <c r="O8652" s="18"/>
      <c r="Q8652" s="19">
        <f>SUBTOTAL(9,Q8649:Q8650)</f>
        <v>31862.92</v>
      </c>
      <c r="R8652" s="19">
        <f>SUBTOTAL(9,R8649:R8650)</f>
        <v>0</v>
      </c>
      <c r="S8652" s="19">
        <f>SUBTOTAL(9,S8649:S8650)</f>
        <v>31862.92</v>
      </c>
      <c r="T8652" s="19">
        <f>SUBTOTAL(9,T8649:T8650)</f>
        <v>0</v>
      </c>
    </row>
    <row r="8653" spans="1:20" outlineLevel="4" x14ac:dyDescent="0.35">
      <c r="A8653" s="9" t="s">
        <v>1129</v>
      </c>
      <c r="B8653" s="9" t="s">
        <v>1130</v>
      </c>
      <c r="C8653" s="12" t="s">
        <v>9776</v>
      </c>
      <c r="D8653" s="5" t="s">
        <v>9777</v>
      </c>
      <c r="E8653" s="9" t="s">
        <v>9777</v>
      </c>
      <c r="F8653" s="5" t="s">
        <v>4</v>
      </c>
      <c r="G8653" s="5" t="s">
        <v>1133</v>
      </c>
      <c r="H8653" s="5" t="s">
        <v>1135</v>
      </c>
      <c r="I8653" s="4" t="s">
        <v>1136</v>
      </c>
      <c r="J8653" s="5" t="s">
        <v>4</v>
      </c>
      <c r="K8653" s="5" t="s">
        <v>4</v>
      </c>
      <c r="L8653" s="5" t="s">
        <v>4</v>
      </c>
      <c r="M8653" s="5" t="s">
        <v>5</v>
      </c>
      <c r="N8653" s="5" t="s">
        <v>9778</v>
      </c>
      <c r="O8653" s="18">
        <v>44467</v>
      </c>
      <c r="P8653" s="5" t="s">
        <v>7</v>
      </c>
      <c r="Q8653" s="19">
        <v>23870.959999999999</v>
      </c>
      <c r="R8653" s="19">
        <v>0</v>
      </c>
      <c r="S8653" s="19">
        <v>23870.959999999999</v>
      </c>
      <c r="T8653" s="19">
        <v>0</v>
      </c>
    </row>
    <row r="8654" spans="1:20" outlineLevel="4" x14ac:dyDescent="0.35">
      <c r="A8654" s="9" t="s">
        <v>1129</v>
      </c>
      <c r="B8654" s="9" t="s">
        <v>1130</v>
      </c>
      <c r="C8654" s="12" t="s">
        <v>9776</v>
      </c>
      <c r="D8654" s="5" t="s">
        <v>9777</v>
      </c>
      <c r="E8654" s="9" t="s">
        <v>9777</v>
      </c>
      <c r="F8654" s="5" t="s">
        <v>4</v>
      </c>
      <c r="G8654" s="5" t="s">
        <v>1133</v>
      </c>
      <c r="H8654" s="5" t="s">
        <v>1135</v>
      </c>
      <c r="I8654" s="4" t="s">
        <v>1136</v>
      </c>
      <c r="J8654" s="5" t="s">
        <v>4</v>
      </c>
      <c r="K8654" s="5" t="s">
        <v>4</v>
      </c>
      <c r="L8654" s="5" t="s">
        <v>4</v>
      </c>
      <c r="M8654" s="5" t="s">
        <v>5</v>
      </c>
      <c r="N8654" s="5" t="s">
        <v>9779</v>
      </c>
      <c r="O8654" s="18">
        <v>44558</v>
      </c>
      <c r="P8654" s="5" t="s">
        <v>7</v>
      </c>
      <c r="Q8654" s="19">
        <v>33896.35</v>
      </c>
      <c r="R8654" s="19">
        <v>0</v>
      </c>
      <c r="S8654" s="19">
        <v>33896.35</v>
      </c>
      <c r="T8654" s="19">
        <v>0</v>
      </c>
    </row>
    <row r="8655" spans="1:20" outlineLevel="3" x14ac:dyDescent="0.35">
      <c r="H8655" s="1" t="s">
        <v>11125</v>
      </c>
      <c r="O8655" s="18"/>
      <c r="Q8655" s="19">
        <f>SUBTOTAL(9,Q8653:Q8654)</f>
        <v>57767.31</v>
      </c>
      <c r="R8655" s="19">
        <f>SUBTOTAL(9,R8653:R8654)</f>
        <v>0</v>
      </c>
      <c r="S8655" s="19">
        <f>SUBTOTAL(9,S8653:S8654)</f>
        <v>57767.31</v>
      </c>
      <c r="T8655" s="19">
        <f>SUBTOTAL(9,T8653:T8654)</f>
        <v>0</v>
      </c>
    </row>
    <row r="8656" spans="1:20" outlineLevel="2" x14ac:dyDescent="0.35">
      <c r="C8656" s="11" t="s">
        <v>10892</v>
      </c>
      <c r="O8656" s="18"/>
      <c r="Q8656" s="19">
        <f>SUBTOTAL(9,Q8653:Q8654)</f>
        <v>57767.31</v>
      </c>
      <c r="R8656" s="19">
        <f>SUBTOTAL(9,R8653:R8654)</f>
        <v>0</v>
      </c>
      <c r="S8656" s="19">
        <f>SUBTOTAL(9,S8653:S8654)</f>
        <v>57767.31</v>
      </c>
      <c r="T8656" s="19">
        <f>SUBTOTAL(9,T8653:T8654)</f>
        <v>0</v>
      </c>
    </row>
    <row r="8657" spans="1:20" outlineLevel="4" x14ac:dyDescent="0.35">
      <c r="A8657" s="9" t="s">
        <v>1129</v>
      </c>
      <c r="B8657" s="9" t="s">
        <v>1130</v>
      </c>
      <c r="C8657" s="12" t="s">
        <v>9780</v>
      </c>
      <c r="D8657" s="5" t="s">
        <v>9781</v>
      </c>
      <c r="E8657" s="9" t="s">
        <v>9781</v>
      </c>
      <c r="F8657" s="5" t="s">
        <v>4</v>
      </c>
      <c r="G8657" s="5" t="s">
        <v>1133</v>
      </c>
      <c r="H8657" s="5" t="s">
        <v>1135</v>
      </c>
      <c r="I8657" s="4" t="s">
        <v>1136</v>
      </c>
      <c r="J8657" s="5" t="s">
        <v>4</v>
      </c>
      <c r="K8657" s="5" t="s">
        <v>4</v>
      </c>
      <c r="L8657" s="5" t="s">
        <v>4</v>
      </c>
      <c r="M8657" s="5" t="s">
        <v>5</v>
      </c>
      <c r="N8657" s="5" t="s">
        <v>9782</v>
      </c>
      <c r="O8657" s="18">
        <v>44467</v>
      </c>
      <c r="P8657" s="5" t="s">
        <v>7</v>
      </c>
      <c r="Q8657" s="19">
        <v>18316.63</v>
      </c>
      <c r="R8657" s="19">
        <v>0</v>
      </c>
      <c r="S8657" s="19">
        <v>18316.63</v>
      </c>
      <c r="T8657" s="19">
        <v>0</v>
      </c>
    </row>
    <row r="8658" spans="1:20" outlineLevel="4" x14ac:dyDescent="0.35">
      <c r="A8658" s="9" t="s">
        <v>1129</v>
      </c>
      <c r="B8658" s="9" t="s">
        <v>1130</v>
      </c>
      <c r="C8658" s="12" t="s">
        <v>9780</v>
      </c>
      <c r="D8658" s="5" t="s">
        <v>9781</v>
      </c>
      <c r="E8658" s="9" t="s">
        <v>9781</v>
      </c>
      <c r="F8658" s="5" t="s">
        <v>4</v>
      </c>
      <c r="G8658" s="5" t="s">
        <v>1133</v>
      </c>
      <c r="H8658" s="5" t="s">
        <v>1135</v>
      </c>
      <c r="I8658" s="4" t="s">
        <v>1136</v>
      </c>
      <c r="J8658" s="5" t="s">
        <v>4</v>
      </c>
      <c r="K8658" s="5" t="s">
        <v>4</v>
      </c>
      <c r="L8658" s="5" t="s">
        <v>4</v>
      </c>
      <c r="M8658" s="5" t="s">
        <v>5</v>
      </c>
      <c r="N8658" s="5" t="s">
        <v>9783</v>
      </c>
      <c r="O8658" s="18">
        <v>44558</v>
      </c>
      <c r="P8658" s="5" t="s">
        <v>7</v>
      </c>
      <c r="Q8658" s="19">
        <v>24343.439999999999</v>
      </c>
      <c r="R8658" s="19">
        <v>0</v>
      </c>
      <c r="S8658" s="19">
        <v>24343.439999999999</v>
      </c>
      <c r="T8658" s="19">
        <v>0</v>
      </c>
    </row>
    <row r="8659" spans="1:20" outlineLevel="3" x14ac:dyDescent="0.35">
      <c r="H8659" s="1" t="s">
        <v>11125</v>
      </c>
      <c r="O8659" s="18"/>
      <c r="Q8659" s="19">
        <f>SUBTOTAL(9,Q8657:Q8658)</f>
        <v>42660.07</v>
      </c>
      <c r="R8659" s="19">
        <f>SUBTOTAL(9,R8657:R8658)</f>
        <v>0</v>
      </c>
      <c r="S8659" s="19">
        <f>SUBTOTAL(9,S8657:S8658)</f>
        <v>42660.07</v>
      </c>
      <c r="T8659" s="19">
        <f>SUBTOTAL(9,T8657:T8658)</f>
        <v>0</v>
      </c>
    </row>
    <row r="8660" spans="1:20" outlineLevel="2" x14ac:dyDescent="0.35">
      <c r="C8660" s="11" t="s">
        <v>10893</v>
      </c>
      <c r="O8660" s="18"/>
      <c r="Q8660" s="19">
        <f>SUBTOTAL(9,Q8657:Q8658)</f>
        <v>42660.07</v>
      </c>
      <c r="R8660" s="19">
        <f>SUBTOTAL(9,R8657:R8658)</f>
        <v>0</v>
      </c>
      <c r="S8660" s="19">
        <f>SUBTOTAL(9,S8657:S8658)</f>
        <v>42660.07</v>
      </c>
      <c r="T8660" s="19">
        <f>SUBTOTAL(9,T8657:T8658)</f>
        <v>0</v>
      </c>
    </row>
    <row r="8661" spans="1:20" outlineLevel="4" x14ac:dyDescent="0.35">
      <c r="A8661" s="9" t="s">
        <v>1129</v>
      </c>
      <c r="B8661" s="9" t="s">
        <v>1130</v>
      </c>
      <c r="C8661" s="12" t="s">
        <v>9784</v>
      </c>
      <c r="D8661" s="5" t="s">
        <v>9785</v>
      </c>
      <c r="E8661" s="9" t="s">
        <v>9785</v>
      </c>
      <c r="F8661" s="5" t="s">
        <v>4</v>
      </c>
      <c r="G8661" s="5" t="s">
        <v>1133</v>
      </c>
      <c r="H8661" s="5" t="s">
        <v>1135</v>
      </c>
      <c r="I8661" s="4" t="s">
        <v>1136</v>
      </c>
      <c r="J8661" s="5" t="s">
        <v>4</v>
      </c>
      <c r="K8661" s="5" t="s">
        <v>4</v>
      </c>
      <c r="L8661" s="5" t="s">
        <v>4</v>
      </c>
      <c r="M8661" s="5" t="s">
        <v>5</v>
      </c>
      <c r="N8661" s="5" t="s">
        <v>9786</v>
      </c>
      <c r="O8661" s="18">
        <v>44467</v>
      </c>
      <c r="P8661" s="5" t="s">
        <v>7</v>
      </c>
      <c r="Q8661" s="19">
        <v>71277.42</v>
      </c>
      <c r="R8661" s="19">
        <v>0</v>
      </c>
      <c r="S8661" s="19">
        <v>71277.42</v>
      </c>
      <c r="T8661" s="19">
        <v>0</v>
      </c>
    </row>
    <row r="8662" spans="1:20" outlineLevel="4" x14ac:dyDescent="0.35">
      <c r="A8662" s="9" t="s">
        <v>1129</v>
      </c>
      <c r="B8662" s="9" t="s">
        <v>1130</v>
      </c>
      <c r="C8662" s="12" t="s">
        <v>9784</v>
      </c>
      <c r="D8662" s="5" t="s">
        <v>9785</v>
      </c>
      <c r="E8662" s="9" t="s">
        <v>9785</v>
      </c>
      <c r="F8662" s="5" t="s">
        <v>4</v>
      </c>
      <c r="G8662" s="5" t="s">
        <v>1133</v>
      </c>
      <c r="H8662" s="5" t="s">
        <v>1135</v>
      </c>
      <c r="I8662" s="4" t="s">
        <v>1136</v>
      </c>
      <c r="J8662" s="5" t="s">
        <v>4</v>
      </c>
      <c r="K8662" s="5" t="s">
        <v>4</v>
      </c>
      <c r="L8662" s="5" t="s">
        <v>4</v>
      </c>
      <c r="M8662" s="5" t="s">
        <v>5</v>
      </c>
      <c r="N8662" s="5" t="s">
        <v>9787</v>
      </c>
      <c r="O8662" s="18">
        <v>44558</v>
      </c>
      <c r="P8662" s="5" t="s">
        <v>7</v>
      </c>
      <c r="Q8662" s="19">
        <v>96210.01</v>
      </c>
      <c r="R8662" s="19">
        <v>0</v>
      </c>
      <c r="S8662" s="19">
        <v>96210.01</v>
      </c>
      <c r="T8662" s="19">
        <v>0</v>
      </c>
    </row>
    <row r="8663" spans="1:20" outlineLevel="3" x14ac:dyDescent="0.35">
      <c r="H8663" s="1" t="s">
        <v>11125</v>
      </c>
      <c r="O8663" s="18"/>
      <c r="Q8663" s="19">
        <f>SUBTOTAL(9,Q8661:Q8662)</f>
        <v>167487.43</v>
      </c>
      <c r="R8663" s="19">
        <f>SUBTOTAL(9,R8661:R8662)</f>
        <v>0</v>
      </c>
      <c r="S8663" s="19">
        <f>SUBTOTAL(9,S8661:S8662)</f>
        <v>167487.43</v>
      </c>
      <c r="T8663" s="19">
        <f>SUBTOTAL(9,T8661:T8662)</f>
        <v>0</v>
      </c>
    </row>
    <row r="8664" spans="1:20" outlineLevel="2" x14ac:dyDescent="0.35">
      <c r="C8664" s="11" t="s">
        <v>10894</v>
      </c>
      <c r="O8664" s="18"/>
      <c r="Q8664" s="19">
        <f>SUBTOTAL(9,Q8661:Q8662)</f>
        <v>167487.43</v>
      </c>
      <c r="R8664" s="19">
        <f>SUBTOTAL(9,R8661:R8662)</f>
        <v>0</v>
      </c>
      <c r="S8664" s="19">
        <f>SUBTOTAL(9,S8661:S8662)</f>
        <v>167487.43</v>
      </c>
      <c r="T8664" s="19">
        <f>SUBTOTAL(9,T8661:T8662)</f>
        <v>0</v>
      </c>
    </row>
    <row r="8665" spans="1:20" ht="29" outlineLevel="4" x14ac:dyDescent="0.35">
      <c r="A8665" s="9" t="s">
        <v>1222</v>
      </c>
      <c r="B8665" s="9" t="s">
        <v>1223</v>
      </c>
      <c r="C8665" s="12" t="s">
        <v>12461</v>
      </c>
      <c r="D8665" s="5" t="s">
        <v>9788</v>
      </c>
      <c r="E8665" s="9" t="s">
        <v>9788</v>
      </c>
      <c r="F8665" s="5" t="s">
        <v>4</v>
      </c>
      <c r="G8665" s="5" t="s">
        <v>1006</v>
      </c>
      <c r="H8665" s="5" t="s">
        <v>9791</v>
      </c>
      <c r="I8665" s="4" t="s">
        <v>12747</v>
      </c>
      <c r="J8665" s="5" t="s">
        <v>9789</v>
      </c>
      <c r="K8665" s="5" t="s">
        <v>4</v>
      </c>
      <c r="L8665" s="5" t="s">
        <v>4</v>
      </c>
      <c r="M8665" s="5" t="s">
        <v>5</v>
      </c>
      <c r="N8665" s="5" t="s">
        <v>9790</v>
      </c>
      <c r="O8665" s="18">
        <v>44406</v>
      </c>
      <c r="P8665" s="5" t="s">
        <v>7</v>
      </c>
      <c r="Q8665" s="19">
        <v>436.44</v>
      </c>
      <c r="R8665" s="19">
        <v>0</v>
      </c>
      <c r="S8665" s="19">
        <v>436.44</v>
      </c>
      <c r="T8665" s="19">
        <v>0</v>
      </c>
    </row>
    <row r="8666" spans="1:20" ht="29" outlineLevel="4" x14ac:dyDescent="0.35">
      <c r="A8666" s="9" t="s">
        <v>1222</v>
      </c>
      <c r="B8666" s="9" t="s">
        <v>1223</v>
      </c>
      <c r="C8666" s="12" t="s">
        <v>12461</v>
      </c>
      <c r="D8666" s="5" t="s">
        <v>9788</v>
      </c>
      <c r="E8666" s="9" t="s">
        <v>9788</v>
      </c>
      <c r="F8666" s="5" t="s">
        <v>12483</v>
      </c>
      <c r="G8666" s="5" t="s">
        <v>4</v>
      </c>
      <c r="H8666" s="5" t="s">
        <v>9791</v>
      </c>
      <c r="I8666" s="4" t="s">
        <v>12747</v>
      </c>
      <c r="J8666" s="5" t="s">
        <v>9789</v>
      </c>
      <c r="K8666" s="5" t="s">
        <v>4</v>
      </c>
      <c r="L8666" s="5" t="s">
        <v>4</v>
      </c>
      <c r="M8666" s="5" t="s">
        <v>5</v>
      </c>
      <c r="N8666" s="5" t="s">
        <v>9790</v>
      </c>
      <c r="O8666" s="18">
        <v>44406</v>
      </c>
      <c r="P8666" s="5" t="s">
        <v>7</v>
      </c>
      <c r="Q8666" s="19">
        <v>35096.25</v>
      </c>
      <c r="R8666" s="19">
        <v>35096.25</v>
      </c>
      <c r="S8666" s="19">
        <v>0</v>
      </c>
      <c r="T8666" s="19">
        <v>0</v>
      </c>
    </row>
    <row r="8667" spans="1:20" outlineLevel="3" x14ac:dyDescent="0.35">
      <c r="H8667" s="1" t="s">
        <v>12256</v>
      </c>
      <c r="O8667" s="18"/>
      <c r="Q8667" s="19">
        <f>SUBTOTAL(9,Q8665:Q8666)</f>
        <v>35532.69</v>
      </c>
      <c r="R8667" s="19">
        <f>SUBTOTAL(9,R8665:R8666)</f>
        <v>35096.25</v>
      </c>
      <c r="S8667" s="19">
        <f>SUBTOTAL(9,S8665:S8666)</f>
        <v>436.44</v>
      </c>
      <c r="T8667" s="19">
        <f>SUBTOTAL(9,T8665:T8666)</f>
        <v>0</v>
      </c>
    </row>
    <row r="8668" spans="1:20" ht="29" outlineLevel="4" x14ac:dyDescent="0.35">
      <c r="A8668" s="9" t="s">
        <v>104</v>
      </c>
      <c r="B8668" s="9" t="s">
        <v>105</v>
      </c>
      <c r="C8668" s="12" t="s">
        <v>12461</v>
      </c>
      <c r="D8668" s="5" t="s">
        <v>9788</v>
      </c>
      <c r="E8668" s="9" t="s">
        <v>9788</v>
      </c>
      <c r="F8668" s="5" t="s">
        <v>4</v>
      </c>
      <c r="G8668" s="5" t="s">
        <v>45</v>
      </c>
      <c r="H8668" s="5" t="s">
        <v>9793</v>
      </c>
      <c r="I8668" s="4" t="s">
        <v>9794</v>
      </c>
      <c r="J8668" s="5" t="s">
        <v>4</v>
      </c>
      <c r="K8668" s="5" t="s">
        <v>4</v>
      </c>
      <c r="L8668" s="5" t="s">
        <v>4</v>
      </c>
      <c r="M8668" s="5" t="s">
        <v>5</v>
      </c>
      <c r="N8668" s="5" t="s">
        <v>9792</v>
      </c>
      <c r="O8668" s="18">
        <v>44421</v>
      </c>
      <c r="P8668" s="5" t="s">
        <v>7</v>
      </c>
      <c r="Q8668" s="19">
        <v>774.07</v>
      </c>
      <c r="R8668" s="19">
        <v>0</v>
      </c>
      <c r="S8668" s="19">
        <v>774.07</v>
      </c>
      <c r="T8668" s="19">
        <v>0</v>
      </c>
    </row>
    <row r="8669" spans="1:20" ht="29" outlineLevel="4" x14ac:dyDescent="0.35">
      <c r="A8669" s="9" t="s">
        <v>104</v>
      </c>
      <c r="B8669" s="9" t="s">
        <v>105</v>
      </c>
      <c r="C8669" s="12" t="s">
        <v>12461</v>
      </c>
      <c r="D8669" s="5" t="s">
        <v>9788</v>
      </c>
      <c r="E8669" s="9" t="s">
        <v>9788</v>
      </c>
      <c r="F8669" s="5" t="s">
        <v>1200</v>
      </c>
      <c r="G8669" s="5" t="s">
        <v>4</v>
      </c>
      <c r="H8669" s="5" t="s">
        <v>9793</v>
      </c>
      <c r="I8669" s="4" t="s">
        <v>9794</v>
      </c>
      <c r="J8669" s="5" t="s">
        <v>4</v>
      </c>
      <c r="K8669" s="5" t="s">
        <v>4</v>
      </c>
      <c r="L8669" s="5" t="s">
        <v>4</v>
      </c>
      <c r="M8669" s="5" t="s">
        <v>5</v>
      </c>
      <c r="N8669" s="5" t="s">
        <v>9792</v>
      </c>
      <c r="O8669" s="18">
        <v>44421</v>
      </c>
      <c r="P8669" s="5" t="s">
        <v>7</v>
      </c>
      <c r="Q8669" s="19">
        <v>6192.93</v>
      </c>
      <c r="R8669" s="19">
        <v>6192.93</v>
      </c>
      <c r="S8669" s="19">
        <v>0</v>
      </c>
      <c r="T8669" s="19">
        <v>0</v>
      </c>
    </row>
    <row r="8670" spans="1:20" outlineLevel="3" x14ac:dyDescent="0.35">
      <c r="H8670" s="1" t="s">
        <v>12257</v>
      </c>
      <c r="O8670" s="18"/>
      <c r="Q8670" s="19">
        <f>SUBTOTAL(9,Q8668:Q8669)</f>
        <v>6967</v>
      </c>
      <c r="R8670" s="19">
        <f>SUBTOTAL(9,R8668:R8669)</f>
        <v>6192.93</v>
      </c>
      <c r="S8670" s="19">
        <f>SUBTOTAL(9,S8668:S8669)</f>
        <v>774.07</v>
      </c>
      <c r="T8670" s="19">
        <f>SUBTOTAL(9,T8668:T8669)</f>
        <v>0</v>
      </c>
    </row>
    <row r="8671" spans="1:20" ht="29" outlineLevel="4" x14ac:dyDescent="0.35">
      <c r="A8671" s="9" t="s">
        <v>1222</v>
      </c>
      <c r="B8671" s="9" t="s">
        <v>1223</v>
      </c>
      <c r="C8671" s="12" t="s">
        <v>12461</v>
      </c>
      <c r="D8671" s="5" t="s">
        <v>9788</v>
      </c>
      <c r="E8671" s="9" t="s">
        <v>9788</v>
      </c>
      <c r="F8671" s="5" t="s">
        <v>12483</v>
      </c>
      <c r="G8671" s="5" t="s">
        <v>4</v>
      </c>
      <c r="H8671" s="5" t="s">
        <v>9797</v>
      </c>
      <c r="I8671" s="4" t="s">
        <v>12748</v>
      </c>
      <c r="J8671" s="5" t="s">
        <v>9795</v>
      </c>
      <c r="K8671" s="5" t="s">
        <v>4</v>
      </c>
      <c r="L8671" s="5" t="s">
        <v>4</v>
      </c>
      <c r="M8671" s="5" t="s">
        <v>5</v>
      </c>
      <c r="N8671" s="5" t="s">
        <v>9796</v>
      </c>
      <c r="O8671" s="18">
        <v>44488</v>
      </c>
      <c r="P8671" s="5" t="s">
        <v>7</v>
      </c>
      <c r="Q8671" s="19">
        <v>10049.5</v>
      </c>
      <c r="R8671" s="19">
        <v>10049.5</v>
      </c>
      <c r="S8671" s="19">
        <v>0</v>
      </c>
      <c r="T8671" s="19">
        <v>0</v>
      </c>
    </row>
    <row r="8672" spans="1:20" ht="29" outlineLevel="4" x14ac:dyDescent="0.35">
      <c r="A8672" s="9" t="s">
        <v>1222</v>
      </c>
      <c r="B8672" s="9" t="s">
        <v>1223</v>
      </c>
      <c r="C8672" s="12" t="s">
        <v>12461</v>
      </c>
      <c r="D8672" s="5" t="s">
        <v>9788</v>
      </c>
      <c r="E8672" s="9" t="s">
        <v>9788</v>
      </c>
      <c r="F8672" s="5" t="s">
        <v>12483</v>
      </c>
      <c r="G8672" s="5" t="s">
        <v>4</v>
      </c>
      <c r="H8672" s="5" t="s">
        <v>9797</v>
      </c>
      <c r="I8672" s="4" t="s">
        <v>12748</v>
      </c>
      <c r="J8672" s="5" t="s">
        <v>9795</v>
      </c>
      <c r="K8672" s="5" t="s">
        <v>4</v>
      </c>
      <c r="L8672" s="5" t="s">
        <v>4</v>
      </c>
      <c r="M8672" s="5" t="s">
        <v>5</v>
      </c>
      <c r="N8672" s="5" t="s">
        <v>9798</v>
      </c>
      <c r="O8672" s="18">
        <v>44586</v>
      </c>
      <c r="P8672" s="5" t="s">
        <v>7</v>
      </c>
      <c r="Q8672" s="19">
        <v>26783.94</v>
      </c>
      <c r="R8672" s="19">
        <v>26783.94</v>
      </c>
      <c r="S8672" s="19">
        <v>0</v>
      </c>
      <c r="T8672" s="19">
        <v>0</v>
      </c>
    </row>
    <row r="8673" spans="1:20" ht="29" outlineLevel="4" x14ac:dyDescent="0.35">
      <c r="A8673" s="9" t="s">
        <v>1222</v>
      </c>
      <c r="B8673" s="9" t="s">
        <v>1223</v>
      </c>
      <c r="C8673" s="12" t="s">
        <v>12461</v>
      </c>
      <c r="D8673" s="5" t="s">
        <v>9788</v>
      </c>
      <c r="E8673" s="9" t="s">
        <v>9788</v>
      </c>
      <c r="F8673" s="5" t="s">
        <v>12483</v>
      </c>
      <c r="G8673" s="5" t="s">
        <v>4</v>
      </c>
      <c r="H8673" s="5" t="s">
        <v>9797</v>
      </c>
      <c r="I8673" s="4" t="s">
        <v>12748</v>
      </c>
      <c r="J8673" s="5" t="s">
        <v>9795</v>
      </c>
      <c r="K8673" s="5" t="s">
        <v>4</v>
      </c>
      <c r="L8673" s="5" t="s">
        <v>4</v>
      </c>
      <c r="M8673" s="5" t="s">
        <v>5</v>
      </c>
      <c r="N8673" s="5" t="s">
        <v>9799</v>
      </c>
      <c r="O8673" s="18">
        <v>44687</v>
      </c>
      <c r="P8673" s="5" t="s">
        <v>7</v>
      </c>
      <c r="Q8673" s="19">
        <v>34284.730000000003</v>
      </c>
      <c r="R8673" s="19">
        <v>34284.730000000003</v>
      </c>
      <c r="S8673" s="19">
        <v>0</v>
      </c>
      <c r="T8673" s="19">
        <v>0</v>
      </c>
    </row>
    <row r="8674" spans="1:20" outlineLevel="3" x14ac:dyDescent="0.35">
      <c r="H8674" s="1" t="s">
        <v>12258</v>
      </c>
      <c r="O8674" s="18"/>
      <c r="Q8674" s="19">
        <f>SUBTOTAL(9,Q8671:Q8673)</f>
        <v>71118.170000000013</v>
      </c>
      <c r="R8674" s="19">
        <f>SUBTOTAL(9,R8671:R8673)</f>
        <v>71118.170000000013</v>
      </c>
      <c r="S8674" s="19">
        <f>SUBTOTAL(9,S8671:S8673)</f>
        <v>0</v>
      </c>
      <c r="T8674" s="19">
        <f>SUBTOTAL(9,T8671:T8673)</f>
        <v>0</v>
      </c>
    </row>
    <row r="8675" spans="1:20" ht="29" outlineLevel="4" x14ac:dyDescent="0.35">
      <c r="A8675" s="9" t="s">
        <v>104</v>
      </c>
      <c r="B8675" s="9" t="s">
        <v>105</v>
      </c>
      <c r="C8675" s="12" t="s">
        <v>12461</v>
      </c>
      <c r="D8675" s="5" t="s">
        <v>9788</v>
      </c>
      <c r="E8675" s="9" t="s">
        <v>9788</v>
      </c>
      <c r="F8675" s="5" t="s">
        <v>4</v>
      </c>
      <c r="G8675" s="5" t="s">
        <v>45</v>
      </c>
      <c r="H8675" s="5" t="s">
        <v>9801</v>
      </c>
      <c r="I8675" s="4" t="s">
        <v>9802</v>
      </c>
      <c r="J8675" s="5" t="s">
        <v>4</v>
      </c>
      <c r="K8675" s="5" t="s">
        <v>4</v>
      </c>
      <c r="L8675" s="5" t="s">
        <v>4</v>
      </c>
      <c r="M8675" s="5" t="s">
        <v>5</v>
      </c>
      <c r="N8675" s="5" t="s">
        <v>9800</v>
      </c>
      <c r="O8675" s="18">
        <v>44509</v>
      </c>
      <c r="P8675" s="5" t="s">
        <v>7</v>
      </c>
      <c r="Q8675" s="19">
        <v>410.55</v>
      </c>
      <c r="R8675" s="19">
        <v>0</v>
      </c>
      <c r="S8675" s="19">
        <v>410.55</v>
      </c>
      <c r="T8675" s="19">
        <v>0</v>
      </c>
    </row>
    <row r="8676" spans="1:20" ht="29" outlineLevel="4" x14ac:dyDescent="0.35">
      <c r="A8676" s="9" t="s">
        <v>104</v>
      </c>
      <c r="B8676" s="9" t="s">
        <v>105</v>
      </c>
      <c r="C8676" s="12" t="s">
        <v>12461</v>
      </c>
      <c r="D8676" s="5" t="s">
        <v>9788</v>
      </c>
      <c r="E8676" s="9" t="s">
        <v>9788</v>
      </c>
      <c r="F8676" s="5" t="s">
        <v>4</v>
      </c>
      <c r="G8676" s="5" t="s">
        <v>45</v>
      </c>
      <c r="H8676" s="5" t="s">
        <v>9801</v>
      </c>
      <c r="I8676" s="4" t="s">
        <v>9802</v>
      </c>
      <c r="J8676" s="5" t="s">
        <v>4</v>
      </c>
      <c r="K8676" s="5" t="s">
        <v>4</v>
      </c>
      <c r="L8676" s="5" t="s">
        <v>4</v>
      </c>
      <c r="M8676" s="5" t="s">
        <v>5</v>
      </c>
      <c r="N8676" s="5" t="s">
        <v>9803</v>
      </c>
      <c r="O8676" s="18">
        <v>44608</v>
      </c>
      <c r="P8676" s="5" t="s">
        <v>7</v>
      </c>
      <c r="Q8676" s="19">
        <v>439.11</v>
      </c>
      <c r="R8676" s="19">
        <v>0</v>
      </c>
      <c r="S8676" s="19">
        <v>439.11</v>
      </c>
      <c r="T8676" s="19">
        <v>0</v>
      </c>
    </row>
    <row r="8677" spans="1:20" ht="29" outlineLevel="4" x14ac:dyDescent="0.35">
      <c r="A8677" s="9" t="s">
        <v>104</v>
      </c>
      <c r="B8677" s="9" t="s">
        <v>105</v>
      </c>
      <c r="C8677" s="12" t="s">
        <v>12461</v>
      </c>
      <c r="D8677" s="5" t="s">
        <v>9788</v>
      </c>
      <c r="E8677" s="9" t="s">
        <v>9788</v>
      </c>
      <c r="F8677" s="5" t="s">
        <v>4</v>
      </c>
      <c r="G8677" s="5" t="s">
        <v>45</v>
      </c>
      <c r="H8677" s="5" t="s">
        <v>9801</v>
      </c>
      <c r="I8677" s="4" t="s">
        <v>9802</v>
      </c>
      <c r="J8677" s="5" t="s">
        <v>4</v>
      </c>
      <c r="K8677" s="5" t="s">
        <v>4</v>
      </c>
      <c r="L8677" s="5" t="s">
        <v>4</v>
      </c>
      <c r="M8677" s="5" t="s">
        <v>5</v>
      </c>
      <c r="N8677" s="5" t="s">
        <v>9804</v>
      </c>
      <c r="O8677" s="18">
        <v>44690</v>
      </c>
      <c r="P8677" s="5" t="s">
        <v>7</v>
      </c>
      <c r="Q8677" s="19">
        <v>428.55</v>
      </c>
      <c r="R8677" s="19">
        <v>0</v>
      </c>
      <c r="S8677" s="19">
        <v>428.55</v>
      </c>
      <c r="T8677" s="19">
        <v>0</v>
      </c>
    </row>
    <row r="8678" spans="1:20" ht="29" outlineLevel="4" x14ac:dyDescent="0.35">
      <c r="A8678" s="9" t="s">
        <v>104</v>
      </c>
      <c r="B8678" s="9" t="s">
        <v>105</v>
      </c>
      <c r="C8678" s="12" t="s">
        <v>12461</v>
      </c>
      <c r="D8678" s="5" t="s">
        <v>9788</v>
      </c>
      <c r="E8678" s="9" t="s">
        <v>9788</v>
      </c>
      <c r="F8678" s="5" t="s">
        <v>1200</v>
      </c>
      <c r="G8678" s="5" t="s">
        <v>4</v>
      </c>
      <c r="H8678" s="5" t="s">
        <v>9801</v>
      </c>
      <c r="I8678" s="4" t="s">
        <v>9802</v>
      </c>
      <c r="J8678" s="5" t="s">
        <v>4</v>
      </c>
      <c r="K8678" s="5" t="s">
        <v>4</v>
      </c>
      <c r="L8678" s="5" t="s">
        <v>4</v>
      </c>
      <c r="M8678" s="5" t="s">
        <v>5</v>
      </c>
      <c r="N8678" s="5" t="s">
        <v>9800</v>
      </c>
      <c r="O8678" s="18">
        <v>44509</v>
      </c>
      <c r="P8678" s="5" t="s">
        <v>7</v>
      </c>
      <c r="Q8678" s="19">
        <v>3284.45</v>
      </c>
      <c r="R8678" s="19">
        <v>3284.45</v>
      </c>
      <c r="S8678" s="19">
        <v>0</v>
      </c>
      <c r="T8678" s="19">
        <v>0</v>
      </c>
    </row>
    <row r="8679" spans="1:20" ht="29" outlineLevel="4" x14ac:dyDescent="0.35">
      <c r="A8679" s="9" t="s">
        <v>104</v>
      </c>
      <c r="B8679" s="9" t="s">
        <v>105</v>
      </c>
      <c r="C8679" s="12" t="s">
        <v>12461</v>
      </c>
      <c r="D8679" s="5" t="s">
        <v>9788</v>
      </c>
      <c r="E8679" s="9" t="s">
        <v>9788</v>
      </c>
      <c r="F8679" s="5" t="s">
        <v>1200</v>
      </c>
      <c r="G8679" s="5" t="s">
        <v>4</v>
      </c>
      <c r="H8679" s="5" t="s">
        <v>9801</v>
      </c>
      <c r="I8679" s="4" t="s">
        <v>9802</v>
      </c>
      <c r="J8679" s="5" t="s">
        <v>4</v>
      </c>
      <c r="K8679" s="5" t="s">
        <v>4</v>
      </c>
      <c r="L8679" s="5" t="s">
        <v>4</v>
      </c>
      <c r="M8679" s="5" t="s">
        <v>5</v>
      </c>
      <c r="N8679" s="5" t="s">
        <v>9803</v>
      </c>
      <c r="O8679" s="18">
        <v>44608</v>
      </c>
      <c r="P8679" s="5" t="s">
        <v>7</v>
      </c>
      <c r="Q8679" s="19">
        <v>3512.89</v>
      </c>
      <c r="R8679" s="19">
        <v>3512.89</v>
      </c>
      <c r="S8679" s="19">
        <v>0</v>
      </c>
      <c r="T8679" s="19">
        <v>0</v>
      </c>
    </row>
    <row r="8680" spans="1:20" ht="29" outlineLevel="4" x14ac:dyDescent="0.35">
      <c r="A8680" s="9" t="s">
        <v>104</v>
      </c>
      <c r="B8680" s="9" t="s">
        <v>105</v>
      </c>
      <c r="C8680" s="12" t="s">
        <v>12461</v>
      </c>
      <c r="D8680" s="5" t="s">
        <v>9788</v>
      </c>
      <c r="E8680" s="9" t="s">
        <v>9788</v>
      </c>
      <c r="F8680" s="5" t="s">
        <v>1200</v>
      </c>
      <c r="G8680" s="5" t="s">
        <v>4</v>
      </c>
      <c r="H8680" s="5" t="s">
        <v>9801</v>
      </c>
      <c r="I8680" s="4" t="s">
        <v>9802</v>
      </c>
      <c r="J8680" s="5" t="s">
        <v>4</v>
      </c>
      <c r="K8680" s="5" t="s">
        <v>4</v>
      </c>
      <c r="L8680" s="5" t="s">
        <v>4</v>
      </c>
      <c r="M8680" s="5" t="s">
        <v>5</v>
      </c>
      <c r="N8680" s="5" t="s">
        <v>9804</v>
      </c>
      <c r="O8680" s="18">
        <v>44690</v>
      </c>
      <c r="P8680" s="5" t="s">
        <v>7</v>
      </c>
      <c r="Q8680" s="19">
        <v>3428.45</v>
      </c>
      <c r="R8680" s="19">
        <v>3428.45</v>
      </c>
      <c r="S8680" s="19">
        <v>0</v>
      </c>
      <c r="T8680" s="19">
        <v>0</v>
      </c>
    </row>
    <row r="8681" spans="1:20" outlineLevel="3" x14ac:dyDescent="0.35">
      <c r="H8681" s="1" t="s">
        <v>12259</v>
      </c>
      <c r="O8681" s="18"/>
      <c r="Q8681" s="19">
        <f>SUBTOTAL(9,Q8675:Q8680)</f>
        <v>11504</v>
      </c>
      <c r="R8681" s="19">
        <f>SUBTOTAL(9,R8675:R8680)</f>
        <v>10225.790000000001</v>
      </c>
      <c r="S8681" s="19">
        <f>SUBTOTAL(9,S8675:S8680)</f>
        <v>1278.21</v>
      </c>
      <c r="T8681" s="19">
        <f>SUBTOTAL(9,T8675:T8680)</f>
        <v>0</v>
      </c>
    </row>
    <row r="8682" spans="1:20" outlineLevel="2" x14ac:dyDescent="0.35">
      <c r="C8682" s="11" t="s">
        <v>12462</v>
      </c>
      <c r="O8682" s="18"/>
      <c r="Q8682" s="19">
        <f>SUBTOTAL(9,Q8665:Q8680)</f>
        <v>125121.86000000002</v>
      </c>
      <c r="R8682" s="19">
        <f>SUBTOTAL(9,R8665:R8680)</f>
        <v>122633.14</v>
      </c>
      <c r="S8682" s="19">
        <f>SUBTOTAL(9,S8665:S8680)</f>
        <v>2488.7200000000003</v>
      </c>
      <c r="T8682" s="19">
        <f>SUBTOTAL(9,T8665:T8680)</f>
        <v>0</v>
      </c>
    </row>
    <row r="8683" spans="1:20" ht="29" outlineLevel="4" x14ac:dyDescent="0.35">
      <c r="A8683" s="9" t="s">
        <v>1725</v>
      </c>
      <c r="B8683" s="9" t="s">
        <v>1726</v>
      </c>
      <c r="C8683" s="12" t="s">
        <v>9805</v>
      </c>
      <c r="D8683" s="5" t="s">
        <v>9806</v>
      </c>
      <c r="E8683" s="9" t="s">
        <v>9806</v>
      </c>
      <c r="F8683" s="5" t="s">
        <v>4</v>
      </c>
      <c r="G8683" s="5" t="s">
        <v>1006</v>
      </c>
      <c r="H8683" s="5" t="s">
        <v>5990</v>
      </c>
      <c r="I8683" s="4" t="s">
        <v>5991</v>
      </c>
      <c r="J8683" s="5" t="s">
        <v>9807</v>
      </c>
      <c r="K8683" s="5" t="s">
        <v>4</v>
      </c>
      <c r="L8683" s="5" t="s">
        <v>4</v>
      </c>
      <c r="M8683" s="5" t="s">
        <v>5</v>
      </c>
      <c r="N8683" s="5" t="s">
        <v>9808</v>
      </c>
      <c r="O8683" s="18">
        <v>44575</v>
      </c>
      <c r="P8683" s="5" t="s">
        <v>7</v>
      </c>
      <c r="Q8683" s="19">
        <v>66602.679999999993</v>
      </c>
      <c r="R8683" s="19">
        <v>0</v>
      </c>
      <c r="S8683" s="19">
        <v>66602.679999999993</v>
      </c>
      <c r="T8683" s="19">
        <v>0</v>
      </c>
    </row>
    <row r="8684" spans="1:20" ht="29" outlineLevel="4" x14ac:dyDescent="0.35">
      <c r="A8684" s="9" t="s">
        <v>1725</v>
      </c>
      <c r="B8684" s="9" t="s">
        <v>1726</v>
      </c>
      <c r="C8684" s="12" t="s">
        <v>9805</v>
      </c>
      <c r="D8684" s="5" t="s">
        <v>9806</v>
      </c>
      <c r="E8684" s="9" t="s">
        <v>9806</v>
      </c>
      <c r="F8684" s="5" t="s">
        <v>4</v>
      </c>
      <c r="G8684" s="5" t="s">
        <v>1006</v>
      </c>
      <c r="H8684" s="5" t="s">
        <v>5990</v>
      </c>
      <c r="I8684" s="4" t="s">
        <v>5991</v>
      </c>
      <c r="J8684" s="5" t="s">
        <v>9807</v>
      </c>
      <c r="K8684" s="5" t="s">
        <v>4</v>
      </c>
      <c r="L8684" s="5" t="s">
        <v>4</v>
      </c>
      <c r="M8684" s="5" t="s">
        <v>5</v>
      </c>
      <c r="N8684" s="5" t="s">
        <v>9809</v>
      </c>
      <c r="O8684" s="18">
        <v>44579</v>
      </c>
      <c r="P8684" s="5" t="s">
        <v>7</v>
      </c>
      <c r="Q8684" s="19">
        <v>23567.34</v>
      </c>
      <c r="R8684" s="19">
        <v>0</v>
      </c>
      <c r="S8684" s="19">
        <v>23567.34</v>
      </c>
      <c r="T8684" s="19">
        <v>0</v>
      </c>
    </row>
    <row r="8685" spans="1:20" ht="29" outlineLevel="4" x14ac:dyDescent="0.35">
      <c r="A8685" s="9" t="s">
        <v>1725</v>
      </c>
      <c r="B8685" s="9" t="s">
        <v>1726</v>
      </c>
      <c r="C8685" s="12" t="s">
        <v>9805</v>
      </c>
      <c r="D8685" s="5" t="s">
        <v>9806</v>
      </c>
      <c r="E8685" s="9" t="s">
        <v>9806</v>
      </c>
      <c r="F8685" s="5" t="s">
        <v>4</v>
      </c>
      <c r="G8685" s="5" t="s">
        <v>1006</v>
      </c>
      <c r="H8685" s="5" t="s">
        <v>5990</v>
      </c>
      <c r="I8685" s="4" t="s">
        <v>5991</v>
      </c>
      <c r="J8685" s="5" t="s">
        <v>9807</v>
      </c>
      <c r="K8685" s="5" t="s">
        <v>4</v>
      </c>
      <c r="L8685" s="5" t="s">
        <v>4</v>
      </c>
      <c r="M8685" s="5" t="s">
        <v>5</v>
      </c>
      <c r="N8685" s="5" t="s">
        <v>9810</v>
      </c>
      <c r="O8685" s="18">
        <v>44595</v>
      </c>
      <c r="P8685" s="5" t="s">
        <v>7</v>
      </c>
      <c r="Q8685" s="19">
        <v>44515.06</v>
      </c>
      <c r="R8685" s="19">
        <v>0</v>
      </c>
      <c r="S8685" s="19">
        <v>44515.06</v>
      </c>
      <c r="T8685" s="19">
        <v>0</v>
      </c>
    </row>
    <row r="8686" spans="1:20" ht="29" outlineLevel="4" x14ac:dyDescent="0.35">
      <c r="A8686" s="9" t="s">
        <v>1725</v>
      </c>
      <c r="B8686" s="9" t="s">
        <v>1726</v>
      </c>
      <c r="C8686" s="12" t="s">
        <v>9805</v>
      </c>
      <c r="D8686" s="5" t="s">
        <v>9806</v>
      </c>
      <c r="E8686" s="9" t="s">
        <v>9806</v>
      </c>
      <c r="F8686" s="5" t="s">
        <v>4</v>
      </c>
      <c r="G8686" s="5" t="s">
        <v>1006</v>
      </c>
      <c r="H8686" s="5" t="s">
        <v>5990</v>
      </c>
      <c r="I8686" s="4" t="s">
        <v>5991</v>
      </c>
      <c r="J8686" s="5" t="s">
        <v>9807</v>
      </c>
      <c r="K8686" s="5" t="s">
        <v>4</v>
      </c>
      <c r="L8686" s="5" t="s">
        <v>4</v>
      </c>
      <c r="M8686" s="5" t="s">
        <v>5</v>
      </c>
      <c r="N8686" s="5" t="s">
        <v>9811</v>
      </c>
      <c r="O8686" s="18">
        <v>44644</v>
      </c>
      <c r="P8686" s="5" t="s">
        <v>7</v>
      </c>
      <c r="Q8686" s="19">
        <v>58627.1</v>
      </c>
      <c r="R8686" s="19">
        <v>0</v>
      </c>
      <c r="S8686" s="19">
        <v>58627.1</v>
      </c>
      <c r="T8686" s="19">
        <v>0</v>
      </c>
    </row>
    <row r="8687" spans="1:20" ht="29" outlineLevel="4" x14ac:dyDescent="0.35">
      <c r="A8687" s="9" t="s">
        <v>1725</v>
      </c>
      <c r="B8687" s="9" t="s">
        <v>1726</v>
      </c>
      <c r="C8687" s="12" t="s">
        <v>9805</v>
      </c>
      <c r="D8687" s="5" t="s">
        <v>9806</v>
      </c>
      <c r="E8687" s="9" t="s">
        <v>9806</v>
      </c>
      <c r="F8687" s="5" t="s">
        <v>4</v>
      </c>
      <c r="G8687" s="5" t="s">
        <v>1006</v>
      </c>
      <c r="H8687" s="5" t="s">
        <v>5990</v>
      </c>
      <c r="I8687" s="4" t="s">
        <v>5991</v>
      </c>
      <c r="J8687" s="5" t="s">
        <v>9807</v>
      </c>
      <c r="K8687" s="5" t="s">
        <v>4</v>
      </c>
      <c r="L8687" s="5" t="s">
        <v>4</v>
      </c>
      <c r="M8687" s="5" t="s">
        <v>5</v>
      </c>
      <c r="N8687" s="5" t="s">
        <v>9812</v>
      </c>
      <c r="O8687" s="18">
        <v>44665</v>
      </c>
      <c r="P8687" s="5" t="s">
        <v>7</v>
      </c>
      <c r="Q8687" s="19">
        <v>0.01</v>
      </c>
      <c r="R8687" s="19">
        <v>0</v>
      </c>
      <c r="S8687" s="19">
        <v>0.01</v>
      </c>
      <c r="T8687" s="19">
        <v>0</v>
      </c>
    </row>
    <row r="8688" spans="1:20" ht="29" outlineLevel="4" x14ac:dyDescent="0.35">
      <c r="A8688" s="9" t="s">
        <v>1725</v>
      </c>
      <c r="B8688" s="9" t="s">
        <v>1726</v>
      </c>
      <c r="C8688" s="12" t="s">
        <v>9805</v>
      </c>
      <c r="D8688" s="5" t="s">
        <v>9806</v>
      </c>
      <c r="E8688" s="9" t="s">
        <v>9806</v>
      </c>
      <c r="F8688" s="5" t="s">
        <v>4</v>
      </c>
      <c r="G8688" s="5" t="s">
        <v>1006</v>
      </c>
      <c r="H8688" s="5" t="s">
        <v>5990</v>
      </c>
      <c r="I8688" s="4" t="s">
        <v>5991</v>
      </c>
      <c r="J8688" s="5" t="s">
        <v>9807</v>
      </c>
      <c r="K8688" s="5" t="s">
        <v>4</v>
      </c>
      <c r="L8688" s="5" t="s">
        <v>4</v>
      </c>
      <c r="M8688" s="5" t="s">
        <v>5</v>
      </c>
      <c r="N8688" s="5" t="s">
        <v>9813</v>
      </c>
      <c r="O8688" s="18">
        <v>44669</v>
      </c>
      <c r="P8688" s="5" t="s">
        <v>7</v>
      </c>
      <c r="Q8688" s="19">
        <v>43585.88</v>
      </c>
      <c r="R8688" s="19">
        <v>0</v>
      </c>
      <c r="S8688" s="19">
        <v>43585.88</v>
      </c>
      <c r="T8688" s="19">
        <v>0</v>
      </c>
    </row>
    <row r="8689" spans="1:20" ht="29" outlineLevel="4" x14ac:dyDescent="0.35">
      <c r="A8689" s="9" t="s">
        <v>1725</v>
      </c>
      <c r="B8689" s="9" t="s">
        <v>1726</v>
      </c>
      <c r="C8689" s="12" t="s">
        <v>9805</v>
      </c>
      <c r="D8689" s="5" t="s">
        <v>9806</v>
      </c>
      <c r="E8689" s="9" t="s">
        <v>9806</v>
      </c>
      <c r="F8689" s="5" t="s">
        <v>4</v>
      </c>
      <c r="G8689" s="5" t="s">
        <v>1006</v>
      </c>
      <c r="H8689" s="5" t="s">
        <v>5990</v>
      </c>
      <c r="I8689" s="4" t="s">
        <v>5991</v>
      </c>
      <c r="J8689" s="5" t="s">
        <v>9807</v>
      </c>
      <c r="K8689" s="5" t="s">
        <v>4</v>
      </c>
      <c r="L8689" s="5" t="s">
        <v>4</v>
      </c>
      <c r="M8689" s="5" t="s">
        <v>5</v>
      </c>
      <c r="N8689" s="5" t="s">
        <v>9814</v>
      </c>
      <c r="O8689" s="18">
        <v>44700</v>
      </c>
      <c r="P8689" s="5" t="s">
        <v>7</v>
      </c>
      <c r="Q8689" s="19">
        <v>26446.35</v>
      </c>
      <c r="R8689" s="19">
        <v>0</v>
      </c>
      <c r="S8689" s="19">
        <v>26446.35</v>
      </c>
      <c r="T8689" s="19">
        <v>0</v>
      </c>
    </row>
    <row r="8690" spans="1:20" ht="29" outlineLevel="4" x14ac:dyDescent="0.35">
      <c r="A8690" s="9" t="s">
        <v>1725</v>
      </c>
      <c r="B8690" s="9" t="s">
        <v>1726</v>
      </c>
      <c r="C8690" s="12" t="s">
        <v>9805</v>
      </c>
      <c r="D8690" s="5" t="s">
        <v>9806</v>
      </c>
      <c r="E8690" s="9" t="s">
        <v>9806</v>
      </c>
      <c r="F8690" s="5" t="s">
        <v>4</v>
      </c>
      <c r="G8690" s="5" t="s">
        <v>1006</v>
      </c>
      <c r="H8690" s="5" t="s">
        <v>5990</v>
      </c>
      <c r="I8690" s="4" t="s">
        <v>5991</v>
      </c>
      <c r="J8690" s="5" t="s">
        <v>9807</v>
      </c>
      <c r="K8690" s="5" t="s">
        <v>4</v>
      </c>
      <c r="L8690" s="5" t="s">
        <v>4</v>
      </c>
      <c r="M8690" s="5" t="s">
        <v>5</v>
      </c>
      <c r="N8690" s="5" t="s">
        <v>9815</v>
      </c>
      <c r="O8690" s="18">
        <v>44734</v>
      </c>
      <c r="P8690" s="5" t="s">
        <v>7</v>
      </c>
      <c r="Q8690" s="19">
        <v>72602.75</v>
      </c>
      <c r="R8690" s="19">
        <v>0</v>
      </c>
      <c r="S8690" s="19">
        <v>72602.75</v>
      </c>
      <c r="T8690" s="19">
        <v>0</v>
      </c>
    </row>
    <row r="8691" spans="1:20" ht="29" outlineLevel="4" x14ac:dyDescent="0.35">
      <c r="A8691" s="9" t="s">
        <v>1725</v>
      </c>
      <c r="B8691" s="9" t="s">
        <v>1726</v>
      </c>
      <c r="C8691" s="12" t="s">
        <v>9805</v>
      </c>
      <c r="D8691" s="5" t="s">
        <v>9806</v>
      </c>
      <c r="E8691" s="9" t="s">
        <v>9806</v>
      </c>
      <c r="F8691" s="5" t="s">
        <v>12484</v>
      </c>
      <c r="G8691" s="5" t="s">
        <v>4</v>
      </c>
      <c r="H8691" s="5" t="s">
        <v>5990</v>
      </c>
      <c r="I8691" s="4" t="s">
        <v>5991</v>
      </c>
      <c r="J8691" s="5" t="s">
        <v>9807</v>
      </c>
      <c r="K8691" s="5" t="s">
        <v>4</v>
      </c>
      <c r="L8691" s="5" t="s">
        <v>4</v>
      </c>
      <c r="M8691" s="5" t="s">
        <v>5</v>
      </c>
      <c r="N8691" s="5" t="s">
        <v>9808</v>
      </c>
      <c r="O8691" s="18">
        <v>44575</v>
      </c>
      <c r="P8691" s="5" t="s">
        <v>7</v>
      </c>
      <c r="Q8691" s="19">
        <v>259628.79</v>
      </c>
      <c r="R8691" s="19">
        <v>259628.79</v>
      </c>
      <c r="S8691" s="19">
        <v>0</v>
      </c>
      <c r="T8691" s="19">
        <v>0</v>
      </c>
    </row>
    <row r="8692" spans="1:20" ht="29" outlineLevel="4" x14ac:dyDescent="0.35">
      <c r="A8692" s="9" t="s">
        <v>1725</v>
      </c>
      <c r="B8692" s="9" t="s">
        <v>1726</v>
      </c>
      <c r="C8692" s="12" t="s">
        <v>9805</v>
      </c>
      <c r="D8692" s="5" t="s">
        <v>9806</v>
      </c>
      <c r="E8692" s="9" t="s">
        <v>9806</v>
      </c>
      <c r="F8692" s="5" t="s">
        <v>12484</v>
      </c>
      <c r="G8692" s="5" t="s">
        <v>4</v>
      </c>
      <c r="H8692" s="5" t="s">
        <v>5990</v>
      </c>
      <c r="I8692" s="4" t="s">
        <v>5991</v>
      </c>
      <c r="J8692" s="5" t="s">
        <v>9807</v>
      </c>
      <c r="K8692" s="5" t="s">
        <v>4</v>
      </c>
      <c r="L8692" s="5" t="s">
        <v>4</v>
      </c>
      <c r="M8692" s="5" t="s">
        <v>5</v>
      </c>
      <c r="N8692" s="5" t="s">
        <v>9809</v>
      </c>
      <c r="O8692" s="18">
        <v>44579</v>
      </c>
      <c r="P8692" s="5" t="s">
        <v>7</v>
      </c>
      <c r="Q8692" s="19">
        <v>91869.58</v>
      </c>
      <c r="R8692" s="19">
        <v>91869.58</v>
      </c>
      <c r="S8692" s="19">
        <v>0</v>
      </c>
      <c r="T8692" s="19">
        <v>0</v>
      </c>
    </row>
    <row r="8693" spans="1:20" ht="29" outlineLevel="4" x14ac:dyDescent="0.35">
      <c r="A8693" s="9" t="s">
        <v>1725</v>
      </c>
      <c r="B8693" s="9" t="s">
        <v>1726</v>
      </c>
      <c r="C8693" s="12" t="s">
        <v>9805</v>
      </c>
      <c r="D8693" s="5" t="s">
        <v>9806</v>
      </c>
      <c r="E8693" s="9" t="s">
        <v>9806</v>
      </c>
      <c r="F8693" s="5" t="s">
        <v>12484</v>
      </c>
      <c r="G8693" s="5" t="s">
        <v>4</v>
      </c>
      <c r="H8693" s="5" t="s">
        <v>5990</v>
      </c>
      <c r="I8693" s="4" t="s">
        <v>5991</v>
      </c>
      <c r="J8693" s="5" t="s">
        <v>9807</v>
      </c>
      <c r="K8693" s="5" t="s">
        <v>4</v>
      </c>
      <c r="L8693" s="5" t="s">
        <v>4</v>
      </c>
      <c r="M8693" s="5" t="s">
        <v>5</v>
      </c>
      <c r="N8693" s="5" t="s">
        <v>9810</v>
      </c>
      <c r="O8693" s="18">
        <v>44595</v>
      </c>
      <c r="P8693" s="5" t="s">
        <v>7</v>
      </c>
      <c r="Q8693" s="19">
        <v>173527.41</v>
      </c>
      <c r="R8693" s="19">
        <v>173527.41</v>
      </c>
      <c r="S8693" s="19">
        <v>0</v>
      </c>
      <c r="T8693" s="19">
        <v>0</v>
      </c>
    </row>
    <row r="8694" spans="1:20" ht="29" outlineLevel="4" x14ac:dyDescent="0.35">
      <c r="A8694" s="9" t="s">
        <v>1725</v>
      </c>
      <c r="B8694" s="9" t="s">
        <v>1726</v>
      </c>
      <c r="C8694" s="12" t="s">
        <v>9805</v>
      </c>
      <c r="D8694" s="5" t="s">
        <v>9806</v>
      </c>
      <c r="E8694" s="9" t="s">
        <v>9806</v>
      </c>
      <c r="F8694" s="5" t="s">
        <v>12484</v>
      </c>
      <c r="G8694" s="5" t="s">
        <v>4</v>
      </c>
      <c r="H8694" s="5" t="s">
        <v>5990</v>
      </c>
      <c r="I8694" s="4" t="s">
        <v>5991</v>
      </c>
      <c r="J8694" s="5" t="s">
        <v>9807</v>
      </c>
      <c r="K8694" s="5" t="s">
        <v>4</v>
      </c>
      <c r="L8694" s="5" t="s">
        <v>4</v>
      </c>
      <c r="M8694" s="5" t="s">
        <v>5</v>
      </c>
      <c r="N8694" s="5" t="s">
        <v>9811</v>
      </c>
      <c r="O8694" s="18">
        <v>44644</v>
      </c>
      <c r="P8694" s="5" t="s">
        <v>7</v>
      </c>
      <c r="Q8694" s="19">
        <v>228538.6</v>
      </c>
      <c r="R8694" s="19">
        <v>228538.6</v>
      </c>
      <c r="S8694" s="19">
        <v>0</v>
      </c>
      <c r="T8694" s="19">
        <v>0</v>
      </c>
    </row>
    <row r="8695" spans="1:20" ht="29" outlineLevel="4" x14ac:dyDescent="0.35">
      <c r="A8695" s="9" t="s">
        <v>1725</v>
      </c>
      <c r="B8695" s="9" t="s">
        <v>1726</v>
      </c>
      <c r="C8695" s="12" t="s">
        <v>9805</v>
      </c>
      <c r="D8695" s="5" t="s">
        <v>9806</v>
      </c>
      <c r="E8695" s="9" t="s">
        <v>9806</v>
      </c>
      <c r="F8695" s="5" t="s">
        <v>12484</v>
      </c>
      <c r="G8695" s="5" t="s">
        <v>4</v>
      </c>
      <c r="H8695" s="5" t="s">
        <v>5990</v>
      </c>
      <c r="I8695" s="4" t="s">
        <v>5991</v>
      </c>
      <c r="J8695" s="5" t="s">
        <v>9807</v>
      </c>
      <c r="K8695" s="5" t="s">
        <v>4</v>
      </c>
      <c r="L8695" s="5" t="s">
        <v>4</v>
      </c>
      <c r="M8695" s="5" t="s">
        <v>5</v>
      </c>
      <c r="N8695" s="5" t="s">
        <v>9812</v>
      </c>
      <c r="O8695" s="18">
        <v>44665</v>
      </c>
      <c r="P8695" s="5" t="s">
        <v>7</v>
      </c>
      <c r="Q8695" s="19">
        <v>0.02</v>
      </c>
      <c r="R8695" s="19">
        <v>0.02</v>
      </c>
      <c r="S8695" s="19">
        <v>0</v>
      </c>
      <c r="T8695" s="19">
        <v>0</v>
      </c>
    </row>
    <row r="8696" spans="1:20" ht="29" outlineLevel="4" x14ac:dyDescent="0.35">
      <c r="A8696" s="9" t="s">
        <v>1725</v>
      </c>
      <c r="B8696" s="9" t="s">
        <v>1726</v>
      </c>
      <c r="C8696" s="12" t="s">
        <v>9805</v>
      </c>
      <c r="D8696" s="5" t="s">
        <v>9806</v>
      </c>
      <c r="E8696" s="9" t="s">
        <v>9806</v>
      </c>
      <c r="F8696" s="5" t="s">
        <v>12484</v>
      </c>
      <c r="G8696" s="5" t="s">
        <v>4</v>
      </c>
      <c r="H8696" s="5" t="s">
        <v>5990</v>
      </c>
      <c r="I8696" s="4" t="s">
        <v>5991</v>
      </c>
      <c r="J8696" s="5" t="s">
        <v>9807</v>
      </c>
      <c r="K8696" s="5" t="s">
        <v>4</v>
      </c>
      <c r="L8696" s="5" t="s">
        <v>4</v>
      </c>
      <c r="M8696" s="5" t="s">
        <v>5</v>
      </c>
      <c r="N8696" s="5" t="s">
        <v>9813</v>
      </c>
      <c r="O8696" s="18">
        <v>44669</v>
      </c>
      <c r="P8696" s="5" t="s">
        <v>7</v>
      </c>
      <c r="Q8696" s="19">
        <v>169905.29</v>
      </c>
      <c r="R8696" s="19">
        <v>169905.29</v>
      </c>
      <c r="S8696" s="19">
        <v>0</v>
      </c>
      <c r="T8696" s="19">
        <v>0</v>
      </c>
    </row>
    <row r="8697" spans="1:20" ht="29" outlineLevel="4" x14ac:dyDescent="0.35">
      <c r="A8697" s="9" t="s">
        <v>1725</v>
      </c>
      <c r="B8697" s="9" t="s">
        <v>1726</v>
      </c>
      <c r="C8697" s="12" t="s">
        <v>9805</v>
      </c>
      <c r="D8697" s="5" t="s">
        <v>9806</v>
      </c>
      <c r="E8697" s="9" t="s">
        <v>9806</v>
      </c>
      <c r="F8697" s="5" t="s">
        <v>12484</v>
      </c>
      <c r="G8697" s="5" t="s">
        <v>4</v>
      </c>
      <c r="H8697" s="5" t="s">
        <v>5990</v>
      </c>
      <c r="I8697" s="4" t="s">
        <v>5991</v>
      </c>
      <c r="J8697" s="5" t="s">
        <v>9807</v>
      </c>
      <c r="K8697" s="5" t="s">
        <v>4</v>
      </c>
      <c r="L8697" s="5" t="s">
        <v>4</v>
      </c>
      <c r="M8697" s="5" t="s">
        <v>5</v>
      </c>
      <c r="N8697" s="5" t="s">
        <v>9814</v>
      </c>
      <c r="O8697" s="18">
        <v>44700</v>
      </c>
      <c r="P8697" s="5" t="s">
        <v>7</v>
      </c>
      <c r="Q8697" s="19">
        <v>103092.47</v>
      </c>
      <c r="R8697" s="19">
        <v>103092.47</v>
      </c>
      <c r="S8697" s="19">
        <v>0</v>
      </c>
      <c r="T8697" s="19">
        <v>0</v>
      </c>
    </row>
    <row r="8698" spans="1:20" ht="29" outlineLevel="4" x14ac:dyDescent="0.35">
      <c r="A8698" s="9" t="s">
        <v>1725</v>
      </c>
      <c r="B8698" s="9" t="s">
        <v>1726</v>
      </c>
      <c r="C8698" s="12" t="s">
        <v>9805</v>
      </c>
      <c r="D8698" s="5" t="s">
        <v>9806</v>
      </c>
      <c r="E8698" s="9" t="s">
        <v>9806</v>
      </c>
      <c r="F8698" s="5" t="s">
        <v>12484</v>
      </c>
      <c r="G8698" s="5" t="s">
        <v>4</v>
      </c>
      <c r="H8698" s="5" t="s">
        <v>5990</v>
      </c>
      <c r="I8698" s="4" t="s">
        <v>5991</v>
      </c>
      <c r="J8698" s="5" t="s">
        <v>9807</v>
      </c>
      <c r="K8698" s="5" t="s">
        <v>4</v>
      </c>
      <c r="L8698" s="5" t="s">
        <v>4</v>
      </c>
      <c r="M8698" s="5" t="s">
        <v>5</v>
      </c>
      <c r="N8698" s="5" t="s">
        <v>9815</v>
      </c>
      <c r="O8698" s="18">
        <v>44734</v>
      </c>
      <c r="P8698" s="5" t="s">
        <v>7</v>
      </c>
      <c r="Q8698" s="19">
        <v>283018.11</v>
      </c>
      <c r="R8698" s="19">
        <v>283018.11</v>
      </c>
      <c r="S8698" s="19">
        <v>0</v>
      </c>
      <c r="T8698" s="19">
        <v>0</v>
      </c>
    </row>
    <row r="8699" spans="1:20" outlineLevel="3" x14ac:dyDescent="0.35">
      <c r="H8699" s="1" t="s">
        <v>11905</v>
      </c>
      <c r="O8699" s="18"/>
      <c r="Q8699" s="19">
        <f>SUBTOTAL(9,Q8683:Q8698)</f>
        <v>1645527.44</v>
      </c>
      <c r="R8699" s="19">
        <f>SUBTOTAL(9,R8683:R8698)</f>
        <v>1309580.27</v>
      </c>
      <c r="S8699" s="19">
        <f>SUBTOTAL(9,S8683:S8698)</f>
        <v>335947.17</v>
      </c>
      <c r="T8699" s="19">
        <f>SUBTOTAL(9,T8683:T8698)</f>
        <v>0</v>
      </c>
    </row>
    <row r="8700" spans="1:20" ht="29" outlineLevel="4" x14ac:dyDescent="0.35">
      <c r="A8700" s="9" t="s">
        <v>141</v>
      </c>
      <c r="B8700" s="9" t="s">
        <v>142</v>
      </c>
      <c r="C8700" s="12" t="s">
        <v>9805</v>
      </c>
      <c r="D8700" s="5" t="s">
        <v>9816</v>
      </c>
      <c r="E8700" s="9" t="s">
        <v>9816</v>
      </c>
      <c r="F8700" s="5" t="s">
        <v>12477</v>
      </c>
      <c r="G8700" s="5" t="s">
        <v>4</v>
      </c>
      <c r="H8700" s="5" t="s">
        <v>9819</v>
      </c>
      <c r="I8700" s="4" t="s">
        <v>9820</v>
      </c>
      <c r="J8700" s="5" t="s">
        <v>9817</v>
      </c>
      <c r="K8700" s="5" t="s">
        <v>4</v>
      </c>
      <c r="L8700" s="5" t="s">
        <v>4</v>
      </c>
      <c r="M8700" s="5" t="s">
        <v>5</v>
      </c>
      <c r="N8700" s="5" t="s">
        <v>9818</v>
      </c>
      <c r="O8700" s="18">
        <v>44517</v>
      </c>
      <c r="P8700" s="5" t="s">
        <v>7</v>
      </c>
      <c r="Q8700" s="19">
        <v>12878.3</v>
      </c>
      <c r="R8700" s="19">
        <v>12878.3</v>
      </c>
      <c r="S8700" s="19">
        <v>0</v>
      </c>
      <c r="T8700" s="19">
        <v>0</v>
      </c>
    </row>
    <row r="8701" spans="1:20" ht="29" outlineLevel="4" x14ac:dyDescent="0.35">
      <c r="A8701" s="9" t="s">
        <v>141</v>
      </c>
      <c r="B8701" s="9" t="s">
        <v>142</v>
      </c>
      <c r="C8701" s="12" t="s">
        <v>9805</v>
      </c>
      <c r="D8701" s="5" t="s">
        <v>9816</v>
      </c>
      <c r="E8701" s="9" t="s">
        <v>9816</v>
      </c>
      <c r="F8701" s="5" t="s">
        <v>12477</v>
      </c>
      <c r="G8701" s="5" t="s">
        <v>4</v>
      </c>
      <c r="H8701" s="5" t="s">
        <v>9819</v>
      </c>
      <c r="I8701" s="4" t="s">
        <v>9820</v>
      </c>
      <c r="J8701" s="5" t="s">
        <v>9817</v>
      </c>
      <c r="K8701" s="5" t="s">
        <v>4</v>
      </c>
      <c r="L8701" s="5" t="s">
        <v>4</v>
      </c>
      <c r="M8701" s="5" t="s">
        <v>5</v>
      </c>
      <c r="N8701" s="5" t="s">
        <v>9821</v>
      </c>
      <c r="O8701" s="18">
        <v>44602</v>
      </c>
      <c r="P8701" s="5" t="s">
        <v>7</v>
      </c>
      <c r="Q8701" s="19">
        <v>16094.58</v>
      </c>
      <c r="R8701" s="19">
        <v>16094.58</v>
      </c>
      <c r="S8701" s="19">
        <v>0</v>
      </c>
      <c r="T8701" s="19">
        <v>0</v>
      </c>
    </row>
    <row r="8702" spans="1:20" outlineLevel="3" x14ac:dyDescent="0.35">
      <c r="H8702" s="1" t="s">
        <v>12260</v>
      </c>
      <c r="O8702" s="18"/>
      <c r="Q8702" s="19">
        <f>SUBTOTAL(9,Q8700:Q8701)</f>
        <v>28972.879999999997</v>
      </c>
      <c r="R8702" s="19">
        <f>SUBTOTAL(9,R8700:R8701)</f>
        <v>28972.879999999997</v>
      </c>
      <c r="S8702" s="19">
        <f>SUBTOTAL(9,S8700:S8701)</f>
        <v>0</v>
      </c>
      <c r="T8702" s="19">
        <f>SUBTOTAL(9,T8700:T8701)</f>
        <v>0</v>
      </c>
    </row>
    <row r="8703" spans="1:20" ht="29" outlineLevel="4" x14ac:dyDescent="0.35">
      <c r="A8703" s="9" t="s">
        <v>104</v>
      </c>
      <c r="B8703" s="9" t="s">
        <v>105</v>
      </c>
      <c r="C8703" s="12" t="s">
        <v>9805</v>
      </c>
      <c r="D8703" s="5" t="s">
        <v>9806</v>
      </c>
      <c r="E8703" s="9" t="s">
        <v>9806</v>
      </c>
      <c r="F8703" s="5" t="s">
        <v>4</v>
      </c>
      <c r="G8703" s="5" t="s">
        <v>45</v>
      </c>
      <c r="H8703" s="5" t="s">
        <v>9823</v>
      </c>
      <c r="I8703" s="4" t="s">
        <v>9824</v>
      </c>
      <c r="J8703" s="5" t="s">
        <v>4</v>
      </c>
      <c r="K8703" s="5" t="s">
        <v>4</v>
      </c>
      <c r="L8703" s="5" t="s">
        <v>4</v>
      </c>
      <c r="M8703" s="5" t="s">
        <v>5</v>
      </c>
      <c r="N8703" s="5" t="s">
        <v>9822</v>
      </c>
      <c r="O8703" s="18">
        <v>44411</v>
      </c>
      <c r="P8703" s="5" t="s">
        <v>7</v>
      </c>
      <c r="Q8703" s="19">
        <v>47107</v>
      </c>
      <c r="R8703" s="19">
        <v>0</v>
      </c>
      <c r="S8703" s="19">
        <v>47107</v>
      </c>
      <c r="T8703" s="19">
        <v>0</v>
      </c>
    </row>
    <row r="8704" spans="1:20" outlineLevel="3" x14ac:dyDescent="0.35">
      <c r="H8704" s="1" t="s">
        <v>12261</v>
      </c>
      <c r="O8704" s="18"/>
      <c r="Q8704" s="19">
        <f>SUBTOTAL(9,Q8703:Q8703)</f>
        <v>47107</v>
      </c>
      <c r="R8704" s="19">
        <f>SUBTOTAL(9,R8703:R8703)</f>
        <v>0</v>
      </c>
      <c r="S8704" s="19">
        <f>SUBTOTAL(9,S8703:S8703)</f>
        <v>47107</v>
      </c>
      <c r="T8704" s="19">
        <f>SUBTOTAL(9,T8703:T8703)</f>
        <v>0</v>
      </c>
    </row>
    <row r="8705" spans="1:20" ht="29" outlineLevel="4" x14ac:dyDescent="0.35">
      <c r="A8705" s="9" t="s">
        <v>104</v>
      </c>
      <c r="B8705" s="9" t="s">
        <v>105</v>
      </c>
      <c r="C8705" s="12" t="s">
        <v>9805</v>
      </c>
      <c r="D8705" s="5" t="s">
        <v>9806</v>
      </c>
      <c r="E8705" s="9" t="s">
        <v>9806</v>
      </c>
      <c r="F8705" s="5" t="s">
        <v>4</v>
      </c>
      <c r="G8705" s="5" t="s">
        <v>50</v>
      </c>
      <c r="H8705" s="5" t="s">
        <v>9826</v>
      </c>
      <c r="I8705" s="4" t="s">
        <v>9827</v>
      </c>
      <c r="J8705" s="5" t="s">
        <v>4</v>
      </c>
      <c r="K8705" s="5" t="s">
        <v>4</v>
      </c>
      <c r="L8705" s="5" t="s">
        <v>4</v>
      </c>
      <c r="M8705" s="5" t="s">
        <v>5</v>
      </c>
      <c r="N8705" s="5" t="s">
        <v>9825</v>
      </c>
      <c r="O8705" s="18">
        <v>44742</v>
      </c>
      <c r="P8705" s="5" t="s">
        <v>7</v>
      </c>
      <c r="Q8705" s="19">
        <v>431474</v>
      </c>
      <c r="R8705" s="19">
        <v>0</v>
      </c>
      <c r="S8705" s="19">
        <v>431474</v>
      </c>
      <c r="T8705" s="19">
        <v>0</v>
      </c>
    </row>
    <row r="8706" spans="1:20" outlineLevel="3" x14ac:dyDescent="0.35">
      <c r="H8706" s="1" t="s">
        <v>12262</v>
      </c>
      <c r="O8706" s="18"/>
      <c r="Q8706" s="19">
        <f>SUBTOTAL(9,Q8705:Q8705)</f>
        <v>431474</v>
      </c>
      <c r="R8706" s="19">
        <f>SUBTOTAL(9,R8705:R8705)</f>
        <v>0</v>
      </c>
      <c r="S8706" s="19">
        <f>SUBTOTAL(9,S8705:S8705)</f>
        <v>431474</v>
      </c>
      <c r="T8706" s="19">
        <f>SUBTOTAL(9,T8705:T8705)</f>
        <v>0</v>
      </c>
    </row>
    <row r="8707" spans="1:20" ht="29" outlineLevel="4" x14ac:dyDescent="0.35">
      <c r="A8707" s="9" t="s">
        <v>104</v>
      </c>
      <c r="B8707" s="9" t="s">
        <v>105</v>
      </c>
      <c r="C8707" s="12" t="s">
        <v>9805</v>
      </c>
      <c r="D8707" s="5" t="s">
        <v>9806</v>
      </c>
      <c r="E8707" s="9" t="s">
        <v>9806</v>
      </c>
      <c r="F8707" s="5" t="s">
        <v>49</v>
      </c>
      <c r="G8707" s="5" t="s">
        <v>4</v>
      </c>
      <c r="H8707" s="5" t="s">
        <v>9829</v>
      </c>
      <c r="I8707" s="4" t="s">
        <v>9830</v>
      </c>
      <c r="J8707" s="5" t="s">
        <v>4</v>
      </c>
      <c r="K8707" s="5" t="s">
        <v>4</v>
      </c>
      <c r="L8707" s="5" t="s">
        <v>4</v>
      </c>
      <c r="M8707" s="5" t="s">
        <v>5</v>
      </c>
      <c r="N8707" s="5" t="s">
        <v>9828</v>
      </c>
      <c r="O8707" s="18">
        <v>44412</v>
      </c>
      <c r="P8707" s="5" t="s">
        <v>7</v>
      </c>
      <c r="Q8707" s="19">
        <v>94343</v>
      </c>
      <c r="R8707" s="19">
        <v>94343</v>
      </c>
      <c r="S8707" s="19">
        <v>0</v>
      </c>
      <c r="T8707" s="19">
        <v>0</v>
      </c>
    </row>
    <row r="8708" spans="1:20" ht="29" outlineLevel="4" x14ac:dyDescent="0.35">
      <c r="A8708" s="9" t="s">
        <v>104</v>
      </c>
      <c r="B8708" s="9" t="s">
        <v>105</v>
      </c>
      <c r="C8708" s="12" t="s">
        <v>9805</v>
      </c>
      <c r="D8708" s="5" t="s">
        <v>9806</v>
      </c>
      <c r="E8708" s="9" t="s">
        <v>9806</v>
      </c>
      <c r="F8708" s="5" t="s">
        <v>49</v>
      </c>
      <c r="G8708" s="5" t="s">
        <v>4</v>
      </c>
      <c r="H8708" s="5" t="s">
        <v>9829</v>
      </c>
      <c r="I8708" s="4" t="s">
        <v>9830</v>
      </c>
      <c r="J8708" s="5" t="s">
        <v>4</v>
      </c>
      <c r="K8708" s="5" t="s">
        <v>4</v>
      </c>
      <c r="L8708" s="5" t="s">
        <v>4</v>
      </c>
      <c r="M8708" s="5" t="s">
        <v>5</v>
      </c>
      <c r="N8708" s="5" t="s">
        <v>9831</v>
      </c>
      <c r="O8708" s="18">
        <v>44610</v>
      </c>
      <c r="P8708" s="5" t="s">
        <v>7</v>
      </c>
      <c r="Q8708" s="19">
        <v>89824</v>
      </c>
      <c r="R8708" s="19">
        <v>89824</v>
      </c>
      <c r="S8708" s="19">
        <v>0</v>
      </c>
      <c r="T8708" s="19">
        <v>0</v>
      </c>
    </row>
    <row r="8709" spans="1:20" ht="29" outlineLevel="4" x14ac:dyDescent="0.35">
      <c r="A8709" s="9" t="s">
        <v>104</v>
      </c>
      <c r="B8709" s="9" t="s">
        <v>105</v>
      </c>
      <c r="C8709" s="12" t="s">
        <v>9805</v>
      </c>
      <c r="D8709" s="5" t="s">
        <v>9806</v>
      </c>
      <c r="E8709" s="9" t="s">
        <v>9806</v>
      </c>
      <c r="F8709" s="5" t="s">
        <v>49</v>
      </c>
      <c r="G8709" s="5" t="s">
        <v>4</v>
      </c>
      <c r="H8709" s="5" t="s">
        <v>9829</v>
      </c>
      <c r="I8709" s="4" t="s">
        <v>9830</v>
      </c>
      <c r="J8709" s="5" t="s">
        <v>4</v>
      </c>
      <c r="K8709" s="5" t="s">
        <v>4</v>
      </c>
      <c r="L8709" s="5" t="s">
        <v>4</v>
      </c>
      <c r="M8709" s="5" t="s">
        <v>5</v>
      </c>
      <c r="N8709" s="5" t="s">
        <v>9832</v>
      </c>
      <c r="O8709" s="18">
        <v>44700</v>
      </c>
      <c r="P8709" s="5" t="s">
        <v>7</v>
      </c>
      <c r="Q8709" s="19">
        <v>91118</v>
      </c>
      <c r="R8709" s="19">
        <v>91118</v>
      </c>
      <c r="S8709" s="19">
        <v>0</v>
      </c>
      <c r="T8709" s="19">
        <v>0</v>
      </c>
    </row>
    <row r="8710" spans="1:20" outlineLevel="3" x14ac:dyDescent="0.35">
      <c r="H8710" s="1" t="s">
        <v>12263</v>
      </c>
      <c r="O8710" s="18"/>
      <c r="Q8710" s="19">
        <f>SUBTOTAL(9,Q8707:Q8709)</f>
        <v>275285</v>
      </c>
      <c r="R8710" s="19">
        <f>SUBTOTAL(9,R8707:R8709)</f>
        <v>275285</v>
      </c>
      <c r="S8710" s="19">
        <f>SUBTOTAL(9,S8707:S8709)</f>
        <v>0</v>
      </c>
      <c r="T8710" s="19">
        <f>SUBTOTAL(9,T8707:T8709)</f>
        <v>0</v>
      </c>
    </row>
    <row r="8711" spans="1:20" ht="29" outlineLevel="4" x14ac:dyDescent="0.35">
      <c r="A8711" s="9" t="s">
        <v>104</v>
      </c>
      <c r="B8711" s="9" t="s">
        <v>105</v>
      </c>
      <c r="C8711" s="12" t="s">
        <v>9805</v>
      </c>
      <c r="D8711" s="5" t="s">
        <v>9806</v>
      </c>
      <c r="E8711" s="9" t="s">
        <v>9806</v>
      </c>
      <c r="F8711" s="5" t="s">
        <v>4</v>
      </c>
      <c r="G8711" s="5" t="s">
        <v>45</v>
      </c>
      <c r="H8711" s="5" t="s">
        <v>9834</v>
      </c>
      <c r="I8711" s="4" t="s">
        <v>9835</v>
      </c>
      <c r="J8711" s="5" t="s">
        <v>4</v>
      </c>
      <c r="K8711" s="5" t="s">
        <v>4</v>
      </c>
      <c r="L8711" s="5" t="s">
        <v>4</v>
      </c>
      <c r="M8711" s="5" t="s">
        <v>5</v>
      </c>
      <c r="N8711" s="5" t="s">
        <v>9833</v>
      </c>
      <c r="O8711" s="18">
        <v>44545</v>
      </c>
      <c r="P8711" s="5" t="s">
        <v>7</v>
      </c>
      <c r="Q8711" s="19">
        <v>2482.96</v>
      </c>
      <c r="R8711" s="19">
        <v>0</v>
      </c>
      <c r="S8711" s="19">
        <v>2482.96</v>
      </c>
      <c r="T8711" s="19">
        <v>0</v>
      </c>
    </row>
    <row r="8712" spans="1:20" ht="29" outlineLevel="4" x14ac:dyDescent="0.35">
      <c r="A8712" s="9" t="s">
        <v>104</v>
      </c>
      <c r="B8712" s="9" t="s">
        <v>105</v>
      </c>
      <c r="C8712" s="12" t="s">
        <v>9805</v>
      </c>
      <c r="D8712" s="5" t="s">
        <v>9806</v>
      </c>
      <c r="E8712" s="9" t="s">
        <v>9806</v>
      </c>
      <c r="F8712" s="5" t="s">
        <v>4</v>
      </c>
      <c r="G8712" s="5" t="s">
        <v>45</v>
      </c>
      <c r="H8712" s="5" t="s">
        <v>9834</v>
      </c>
      <c r="I8712" s="4" t="s">
        <v>9835</v>
      </c>
      <c r="J8712" s="5" t="s">
        <v>4</v>
      </c>
      <c r="K8712" s="5" t="s">
        <v>4</v>
      </c>
      <c r="L8712" s="5" t="s">
        <v>4</v>
      </c>
      <c r="M8712" s="5" t="s">
        <v>5</v>
      </c>
      <c r="N8712" s="5" t="s">
        <v>9836</v>
      </c>
      <c r="O8712" s="18">
        <v>44636</v>
      </c>
      <c r="P8712" s="5" t="s">
        <v>7</v>
      </c>
      <c r="Q8712" s="19">
        <v>1429.45</v>
      </c>
      <c r="R8712" s="19">
        <v>0</v>
      </c>
      <c r="S8712" s="19">
        <v>1429.45</v>
      </c>
      <c r="T8712" s="19">
        <v>0</v>
      </c>
    </row>
    <row r="8713" spans="1:20" ht="29" outlineLevel="4" x14ac:dyDescent="0.35">
      <c r="A8713" s="9" t="s">
        <v>104</v>
      </c>
      <c r="B8713" s="9" t="s">
        <v>105</v>
      </c>
      <c r="C8713" s="12" t="s">
        <v>9805</v>
      </c>
      <c r="D8713" s="5" t="s">
        <v>9806</v>
      </c>
      <c r="E8713" s="9" t="s">
        <v>9806</v>
      </c>
      <c r="F8713" s="5" t="s">
        <v>4</v>
      </c>
      <c r="G8713" s="5" t="s">
        <v>45</v>
      </c>
      <c r="H8713" s="5" t="s">
        <v>9834</v>
      </c>
      <c r="I8713" s="4" t="s">
        <v>9835</v>
      </c>
      <c r="J8713" s="5" t="s">
        <v>4</v>
      </c>
      <c r="K8713" s="5" t="s">
        <v>4</v>
      </c>
      <c r="L8713" s="5" t="s">
        <v>4</v>
      </c>
      <c r="M8713" s="5" t="s">
        <v>5</v>
      </c>
      <c r="N8713" s="5" t="s">
        <v>9837</v>
      </c>
      <c r="O8713" s="18">
        <v>44720</v>
      </c>
      <c r="P8713" s="5" t="s">
        <v>7</v>
      </c>
      <c r="Q8713" s="19">
        <v>1110.1600000000001</v>
      </c>
      <c r="R8713" s="19">
        <v>0</v>
      </c>
      <c r="S8713" s="19">
        <v>1110.1600000000001</v>
      </c>
      <c r="T8713" s="19">
        <v>0</v>
      </c>
    </row>
    <row r="8714" spans="1:20" ht="29" outlineLevel="4" x14ac:dyDescent="0.35">
      <c r="A8714" s="9" t="s">
        <v>104</v>
      </c>
      <c r="B8714" s="9" t="s">
        <v>105</v>
      </c>
      <c r="C8714" s="12" t="s">
        <v>9805</v>
      </c>
      <c r="D8714" s="5" t="s">
        <v>9806</v>
      </c>
      <c r="E8714" s="9" t="s">
        <v>9806</v>
      </c>
      <c r="F8714" s="5" t="s">
        <v>49</v>
      </c>
      <c r="G8714" s="5" t="s">
        <v>4</v>
      </c>
      <c r="H8714" s="5" t="s">
        <v>9834</v>
      </c>
      <c r="I8714" s="4" t="s">
        <v>9835</v>
      </c>
      <c r="J8714" s="5" t="s">
        <v>4</v>
      </c>
      <c r="K8714" s="5" t="s">
        <v>4</v>
      </c>
      <c r="L8714" s="5" t="s">
        <v>4</v>
      </c>
      <c r="M8714" s="5" t="s">
        <v>5</v>
      </c>
      <c r="N8714" s="5" t="s">
        <v>9833</v>
      </c>
      <c r="O8714" s="18">
        <v>44545</v>
      </c>
      <c r="P8714" s="5" t="s">
        <v>7</v>
      </c>
      <c r="Q8714" s="19">
        <v>39728.04</v>
      </c>
      <c r="R8714" s="19">
        <v>39728.04</v>
      </c>
      <c r="S8714" s="19">
        <v>0</v>
      </c>
      <c r="T8714" s="19">
        <v>0</v>
      </c>
    </row>
    <row r="8715" spans="1:20" ht="29" outlineLevel="4" x14ac:dyDescent="0.35">
      <c r="A8715" s="9" t="s">
        <v>104</v>
      </c>
      <c r="B8715" s="9" t="s">
        <v>105</v>
      </c>
      <c r="C8715" s="12" t="s">
        <v>9805</v>
      </c>
      <c r="D8715" s="5" t="s">
        <v>9806</v>
      </c>
      <c r="E8715" s="9" t="s">
        <v>9806</v>
      </c>
      <c r="F8715" s="5" t="s">
        <v>49</v>
      </c>
      <c r="G8715" s="5" t="s">
        <v>4</v>
      </c>
      <c r="H8715" s="5" t="s">
        <v>9834</v>
      </c>
      <c r="I8715" s="4" t="s">
        <v>9835</v>
      </c>
      <c r="J8715" s="5" t="s">
        <v>4</v>
      </c>
      <c r="K8715" s="5" t="s">
        <v>4</v>
      </c>
      <c r="L8715" s="5" t="s">
        <v>4</v>
      </c>
      <c r="M8715" s="5" t="s">
        <v>5</v>
      </c>
      <c r="N8715" s="5" t="s">
        <v>9836</v>
      </c>
      <c r="O8715" s="18">
        <v>44636</v>
      </c>
      <c r="P8715" s="5" t="s">
        <v>7</v>
      </c>
      <c r="Q8715" s="19">
        <v>22871.55</v>
      </c>
      <c r="R8715" s="19">
        <v>22871.55</v>
      </c>
      <c r="S8715" s="19">
        <v>0</v>
      </c>
      <c r="T8715" s="19">
        <v>0</v>
      </c>
    </row>
    <row r="8716" spans="1:20" ht="29" outlineLevel="4" x14ac:dyDescent="0.35">
      <c r="A8716" s="9" t="s">
        <v>104</v>
      </c>
      <c r="B8716" s="9" t="s">
        <v>105</v>
      </c>
      <c r="C8716" s="12" t="s">
        <v>9805</v>
      </c>
      <c r="D8716" s="5" t="s">
        <v>9806</v>
      </c>
      <c r="E8716" s="9" t="s">
        <v>9806</v>
      </c>
      <c r="F8716" s="5" t="s">
        <v>49</v>
      </c>
      <c r="G8716" s="5" t="s">
        <v>4</v>
      </c>
      <c r="H8716" s="5" t="s">
        <v>9834</v>
      </c>
      <c r="I8716" s="4" t="s">
        <v>9835</v>
      </c>
      <c r="J8716" s="5" t="s">
        <v>4</v>
      </c>
      <c r="K8716" s="5" t="s">
        <v>4</v>
      </c>
      <c r="L8716" s="5" t="s">
        <v>4</v>
      </c>
      <c r="M8716" s="5" t="s">
        <v>5</v>
      </c>
      <c r="N8716" s="5" t="s">
        <v>9837</v>
      </c>
      <c r="O8716" s="18">
        <v>44720</v>
      </c>
      <c r="P8716" s="5" t="s">
        <v>7</v>
      </c>
      <c r="Q8716" s="19">
        <v>17762.84</v>
      </c>
      <c r="R8716" s="19">
        <v>17762.84</v>
      </c>
      <c r="S8716" s="19">
        <v>0</v>
      </c>
      <c r="T8716" s="19">
        <v>0</v>
      </c>
    </row>
    <row r="8717" spans="1:20" outlineLevel="3" x14ac:dyDescent="0.35">
      <c r="H8717" s="1" t="s">
        <v>12264</v>
      </c>
      <c r="O8717" s="18"/>
      <c r="Q8717" s="19">
        <f>SUBTOTAL(9,Q8711:Q8716)</f>
        <v>85385</v>
      </c>
      <c r="R8717" s="19">
        <f>SUBTOTAL(9,R8711:R8716)</f>
        <v>80362.429999999993</v>
      </c>
      <c r="S8717" s="19">
        <f>SUBTOTAL(9,S8711:S8716)</f>
        <v>5022.57</v>
      </c>
      <c r="T8717" s="19">
        <f>SUBTOTAL(9,T8711:T8716)</f>
        <v>0</v>
      </c>
    </row>
    <row r="8718" spans="1:20" ht="29" outlineLevel="4" x14ac:dyDescent="0.35">
      <c r="A8718" s="9" t="s">
        <v>526</v>
      </c>
      <c r="B8718" s="9" t="s">
        <v>527</v>
      </c>
      <c r="C8718" s="12" t="s">
        <v>9805</v>
      </c>
      <c r="D8718" s="5" t="s">
        <v>9838</v>
      </c>
      <c r="E8718" s="9" t="s">
        <v>9838</v>
      </c>
      <c r="F8718" s="5" t="s">
        <v>529</v>
      </c>
      <c r="G8718" s="5" t="s">
        <v>4</v>
      </c>
      <c r="H8718" s="5" t="s">
        <v>9841</v>
      </c>
      <c r="I8718" s="4" t="s">
        <v>12749</v>
      </c>
      <c r="J8718" s="5" t="s">
        <v>4</v>
      </c>
      <c r="K8718" s="5" t="s">
        <v>4</v>
      </c>
      <c r="L8718" s="5" t="s">
        <v>4</v>
      </c>
      <c r="M8718" s="5" t="s">
        <v>5</v>
      </c>
      <c r="N8718" s="5" t="s">
        <v>9839</v>
      </c>
      <c r="O8718" s="18">
        <v>44571</v>
      </c>
      <c r="P8718" s="5" t="s">
        <v>9840</v>
      </c>
      <c r="Q8718" s="19">
        <v>6058.96</v>
      </c>
      <c r="R8718" s="19">
        <v>6058.96</v>
      </c>
      <c r="S8718" s="19">
        <v>0</v>
      </c>
      <c r="T8718" s="19">
        <v>0</v>
      </c>
    </row>
    <row r="8719" spans="1:20" ht="29" outlineLevel="4" x14ac:dyDescent="0.35">
      <c r="A8719" s="9" t="s">
        <v>526</v>
      </c>
      <c r="B8719" s="9" t="s">
        <v>527</v>
      </c>
      <c r="C8719" s="12" t="s">
        <v>9805</v>
      </c>
      <c r="D8719" s="5" t="s">
        <v>9838</v>
      </c>
      <c r="E8719" s="9" t="s">
        <v>9838</v>
      </c>
      <c r="F8719" s="5" t="s">
        <v>529</v>
      </c>
      <c r="G8719" s="5" t="s">
        <v>4</v>
      </c>
      <c r="H8719" s="5" t="s">
        <v>9841</v>
      </c>
      <c r="I8719" s="4" t="s">
        <v>12749</v>
      </c>
      <c r="J8719" s="5" t="s">
        <v>4</v>
      </c>
      <c r="K8719" s="5" t="s">
        <v>4</v>
      </c>
      <c r="L8719" s="5" t="s">
        <v>4</v>
      </c>
      <c r="M8719" s="5" t="s">
        <v>5</v>
      </c>
      <c r="N8719" s="5" t="s">
        <v>9842</v>
      </c>
      <c r="O8719" s="18">
        <v>44630</v>
      </c>
      <c r="P8719" s="5" t="s">
        <v>9843</v>
      </c>
      <c r="Q8719" s="19">
        <v>8440.7999999999993</v>
      </c>
      <c r="R8719" s="19">
        <v>8440.7999999999993</v>
      </c>
      <c r="S8719" s="19">
        <v>0</v>
      </c>
      <c r="T8719" s="19">
        <v>0</v>
      </c>
    </row>
    <row r="8720" spans="1:20" ht="29" outlineLevel="4" x14ac:dyDescent="0.35">
      <c r="A8720" s="9" t="s">
        <v>526</v>
      </c>
      <c r="B8720" s="9" t="s">
        <v>527</v>
      </c>
      <c r="C8720" s="12" t="s">
        <v>9805</v>
      </c>
      <c r="D8720" s="5" t="s">
        <v>9838</v>
      </c>
      <c r="E8720" s="9" t="s">
        <v>9838</v>
      </c>
      <c r="F8720" s="5" t="s">
        <v>529</v>
      </c>
      <c r="G8720" s="5" t="s">
        <v>4</v>
      </c>
      <c r="H8720" s="5" t="s">
        <v>9841</v>
      </c>
      <c r="I8720" s="4" t="s">
        <v>12749</v>
      </c>
      <c r="J8720" s="5" t="s">
        <v>4</v>
      </c>
      <c r="K8720" s="5" t="s">
        <v>4</v>
      </c>
      <c r="L8720" s="5" t="s">
        <v>4</v>
      </c>
      <c r="M8720" s="5" t="s">
        <v>5</v>
      </c>
      <c r="N8720" s="5" t="s">
        <v>9844</v>
      </c>
      <c r="O8720" s="18">
        <v>44637</v>
      </c>
      <c r="P8720" s="5" t="s">
        <v>9845</v>
      </c>
      <c r="Q8720" s="19">
        <v>9499.6200000000008</v>
      </c>
      <c r="R8720" s="19">
        <v>9499.6200000000008</v>
      </c>
      <c r="S8720" s="19">
        <v>0</v>
      </c>
      <c r="T8720" s="19">
        <v>0</v>
      </c>
    </row>
    <row r="8721" spans="1:20" ht="29" outlineLevel="4" x14ac:dyDescent="0.35">
      <c r="A8721" s="9" t="s">
        <v>526</v>
      </c>
      <c r="B8721" s="9" t="s">
        <v>527</v>
      </c>
      <c r="C8721" s="12" t="s">
        <v>9805</v>
      </c>
      <c r="D8721" s="5" t="s">
        <v>9838</v>
      </c>
      <c r="E8721" s="9" t="s">
        <v>9838</v>
      </c>
      <c r="F8721" s="5" t="s">
        <v>529</v>
      </c>
      <c r="G8721" s="5" t="s">
        <v>4</v>
      </c>
      <c r="H8721" s="5" t="s">
        <v>9841</v>
      </c>
      <c r="I8721" s="4" t="s">
        <v>12749</v>
      </c>
      <c r="J8721" s="5" t="s">
        <v>4</v>
      </c>
      <c r="K8721" s="5" t="s">
        <v>4</v>
      </c>
      <c r="L8721" s="5" t="s">
        <v>4</v>
      </c>
      <c r="M8721" s="5" t="s">
        <v>5</v>
      </c>
      <c r="N8721" s="5" t="s">
        <v>9846</v>
      </c>
      <c r="O8721" s="18">
        <v>44641</v>
      </c>
      <c r="P8721" s="5" t="s">
        <v>9847</v>
      </c>
      <c r="Q8721" s="19">
        <v>9126.0499999999993</v>
      </c>
      <c r="R8721" s="19">
        <v>9126.0499999999993</v>
      </c>
      <c r="S8721" s="19">
        <v>0</v>
      </c>
      <c r="T8721" s="19">
        <v>0</v>
      </c>
    </row>
    <row r="8722" spans="1:20" ht="29" outlineLevel="4" x14ac:dyDescent="0.35">
      <c r="A8722" s="9" t="s">
        <v>526</v>
      </c>
      <c r="B8722" s="9" t="s">
        <v>527</v>
      </c>
      <c r="C8722" s="12" t="s">
        <v>9805</v>
      </c>
      <c r="D8722" s="5" t="s">
        <v>9838</v>
      </c>
      <c r="E8722" s="9" t="s">
        <v>9838</v>
      </c>
      <c r="F8722" s="5" t="s">
        <v>529</v>
      </c>
      <c r="G8722" s="5" t="s">
        <v>4</v>
      </c>
      <c r="H8722" s="5" t="s">
        <v>9841</v>
      </c>
      <c r="I8722" s="4" t="s">
        <v>12749</v>
      </c>
      <c r="J8722" s="5" t="s">
        <v>4</v>
      </c>
      <c r="K8722" s="5" t="s">
        <v>4</v>
      </c>
      <c r="L8722" s="5" t="s">
        <v>4</v>
      </c>
      <c r="M8722" s="5" t="s">
        <v>5</v>
      </c>
      <c r="N8722" s="5" t="s">
        <v>9848</v>
      </c>
      <c r="O8722" s="18">
        <v>44679</v>
      </c>
      <c r="P8722" s="5" t="s">
        <v>9849</v>
      </c>
      <c r="Q8722" s="19">
        <v>85330.3</v>
      </c>
      <c r="R8722" s="19">
        <v>85330.3</v>
      </c>
      <c r="S8722" s="19">
        <v>0</v>
      </c>
      <c r="T8722" s="19">
        <v>0</v>
      </c>
    </row>
    <row r="8723" spans="1:20" ht="29" outlineLevel="4" x14ac:dyDescent="0.35">
      <c r="A8723" s="9" t="s">
        <v>526</v>
      </c>
      <c r="B8723" s="9" t="s">
        <v>527</v>
      </c>
      <c r="C8723" s="12" t="s">
        <v>9805</v>
      </c>
      <c r="D8723" s="5" t="s">
        <v>9838</v>
      </c>
      <c r="E8723" s="9" t="s">
        <v>9838</v>
      </c>
      <c r="F8723" s="5" t="s">
        <v>529</v>
      </c>
      <c r="G8723" s="5" t="s">
        <v>4</v>
      </c>
      <c r="H8723" s="5" t="s">
        <v>9841</v>
      </c>
      <c r="I8723" s="4" t="s">
        <v>12749</v>
      </c>
      <c r="J8723" s="5" t="s">
        <v>4</v>
      </c>
      <c r="K8723" s="5" t="s">
        <v>4</v>
      </c>
      <c r="L8723" s="5" t="s">
        <v>4</v>
      </c>
      <c r="M8723" s="5" t="s">
        <v>5</v>
      </c>
      <c r="N8723" s="5" t="s">
        <v>9850</v>
      </c>
      <c r="O8723" s="18">
        <v>44718</v>
      </c>
      <c r="P8723" s="5" t="s">
        <v>9851</v>
      </c>
      <c r="Q8723" s="19">
        <v>7826.13</v>
      </c>
      <c r="R8723" s="19">
        <v>7826.13</v>
      </c>
      <c r="S8723" s="19">
        <v>0</v>
      </c>
      <c r="T8723" s="19">
        <v>0</v>
      </c>
    </row>
    <row r="8724" spans="1:20" ht="29" outlineLevel="4" x14ac:dyDescent="0.35">
      <c r="A8724" s="9" t="s">
        <v>526</v>
      </c>
      <c r="B8724" s="9" t="s">
        <v>527</v>
      </c>
      <c r="C8724" s="12" t="s">
        <v>9805</v>
      </c>
      <c r="D8724" s="5" t="s">
        <v>9838</v>
      </c>
      <c r="E8724" s="9" t="s">
        <v>9838</v>
      </c>
      <c r="F8724" s="5" t="s">
        <v>529</v>
      </c>
      <c r="G8724" s="5" t="s">
        <v>4</v>
      </c>
      <c r="H8724" s="5" t="s">
        <v>9841</v>
      </c>
      <c r="I8724" s="4" t="s">
        <v>12749</v>
      </c>
      <c r="J8724" s="5" t="s">
        <v>4</v>
      </c>
      <c r="K8724" s="5" t="s">
        <v>4</v>
      </c>
      <c r="L8724" s="5" t="s">
        <v>4</v>
      </c>
      <c r="M8724" s="5" t="s">
        <v>5</v>
      </c>
      <c r="N8724" s="5" t="s">
        <v>9852</v>
      </c>
      <c r="O8724" s="18">
        <v>44739</v>
      </c>
      <c r="P8724" s="5" t="s">
        <v>9853</v>
      </c>
      <c r="Q8724" s="19">
        <v>9410.65</v>
      </c>
      <c r="R8724" s="19">
        <v>9410.65</v>
      </c>
      <c r="S8724" s="19">
        <v>0</v>
      </c>
      <c r="T8724" s="19">
        <v>0</v>
      </c>
    </row>
    <row r="8725" spans="1:20" outlineLevel="3" x14ac:dyDescent="0.35">
      <c r="H8725" s="1" t="s">
        <v>12265</v>
      </c>
      <c r="O8725" s="18"/>
      <c r="Q8725" s="19">
        <f>SUBTOTAL(9,Q8718:Q8724)</f>
        <v>135692.51</v>
      </c>
      <c r="R8725" s="19">
        <f>SUBTOTAL(9,R8718:R8724)</f>
        <v>135692.51</v>
      </c>
      <c r="S8725" s="19">
        <f>SUBTOTAL(9,S8718:S8724)</f>
        <v>0</v>
      </c>
      <c r="T8725" s="19">
        <f>SUBTOTAL(9,T8718:T8724)</f>
        <v>0</v>
      </c>
    </row>
    <row r="8726" spans="1:20" outlineLevel="4" x14ac:dyDescent="0.35">
      <c r="A8726" s="9" t="s">
        <v>104</v>
      </c>
      <c r="B8726" s="9" t="s">
        <v>105</v>
      </c>
      <c r="C8726" s="12" t="s">
        <v>9805</v>
      </c>
      <c r="D8726" s="5" t="s">
        <v>9806</v>
      </c>
      <c r="E8726" s="9" t="s">
        <v>9806</v>
      </c>
      <c r="F8726" s="5" t="s">
        <v>4</v>
      </c>
      <c r="G8726" s="5" t="s">
        <v>106</v>
      </c>
      <c r="H8726" s="5" t="s">
        <v>108</v>
      </c>
      <c r="I8726" s="20" t="s">
        <v>12479</v>
      </c>
      <c r="J8726" s="5" t="s">
        <v>4</v>
      </c>
      <c r="K8726" s="5" t="s">
        <v>4</v>
      </c>
      <c r="L8726" s="5" t="s">
        <v>4</v>
      </c>
      <c r="M8726" s="5" t="s">
        <v>5</v>
      </c>
      <c r="N8726" s="5" t="s">
        <v>9854</v>
      </c>
      <c r="O8726" s="18">
        <v>44524</v>
      </c>
      <c r="P8726" s="5" t="s">
        <v>7</v>
      </c>
      <c r="Q8726" s="19">
        <v>104227</v>
      </c>
      <c r="R8726" s="19">
        <v>0</v>
      </c>
      <c r="S8726" s="19">
        <v>104227</v>
      </c>
      <c r="T8726" s="19">
        <v>0</v>
      </c>
    </row>
    <row r="8727" spans="1:20" outlineLevel="3" x14ac:dyDescent="0.35">
      <c r="H8727" s="1" t="s">
        <v>10932</v>
      </c>
      <c r="O8727" s="18"/>
      <c r="Q8727" s="19">
        <f>SUBTOTAL(9,Q8726:Q8726)</f>
        <v>104227</v>
      </c>
      <c r="R8727" s="19">
        <f>SUBTOTAL(9,R8726:R8726)</f>
        <v>0</v>
      </c>
      <c r="S8727" s="19">
        <f>SUBTOTAL(9,S8726:S8726)</f>
        <v>104227</v>
      </c>
      <c r="T8727" s="19">
        <f>SUBTOTAL(9,T8726:T8726)</f>
        <v>0</v>
      </c>
    </row>
    <row r="8728" spans="1:20" outlineLevel="4" x14ac:dyDescent="0.35">
      <c r="A8728" s="9" t="s">
        <v>104</v>
      </c>
      <c r="B8728" s="9" t="s">
        <v>105</v>
      </c>
      <c r="C8728" s="12" t="s">
        <v>9805</v>
      </c>
      <c r="D8728" s="5" t="s">
        <v>9806</v>
      </c>
      <c r="E8728" s="9" t="s">
        <v>9806</v>
      </c>
      <c r="F8728" s="5" t="s">
        <v>4</v>
      </c>
      <c r="G8728" s="5" t="s">
        <v>106</v>
      </c>
      <c r="H8728" s="5" t="s">
        <v>109</v>
      </c>
      <c r="I8728" s="20" t="s">
        <v>12480</v>
      </c>
      <c r="J8728" s="5" t="s">
        <v>4</v>
      </c>
      <c r="K8728" s="5" t="s">
        <v>4</v>
      </c>
      <c r="L8728" s="5" t="s">
        <v>4</v>
      </c>
      <c r="M8728" s="5" t="s">
        <v>5</v>
      </c>
      <c r="N8728" s="5" t="s">
        <v>9854</v>
      </c>
      <c r="O8728" s="18">
        <v>44524</v>
      </c>
      <c r="P8728" s="5" t="s">
        <v>7</v>
      </c>
      <c r="Q8728" s="19">
        <v>290451</v>
      </c>
      <c r="R8728" s="19">
        <v>0</v>
      </c>
      <c r="S8728" s="19">
        <v>290451</v>
      </c>
      <c r="T8728" s="19">
        <v>0</v>
      </c>
    </row>
    <row r="8729" spans="1:20" outlineLevel="3" x14ac:dyDescent="0.35">
      <c r="H8729" s="1" t="s">
        <v>10933</v>
      </c>
      <c r="O8729" s="18"/>
      <c r="Q8729" s="19">
        <f>SUBTOTAL(9,Q8728:Q8728)</f>
        <v>290451</v>
      </c>
      <c r="R8729" s="19">
        <f>SUBTOTAL(9,R8728:R8728)</f>
        <v>0</v>
      </c>
      <c r="S8729" s="19">
        <f>SUBTOTAL(9,S8728:S8728)</f>
        <v>290451</v>
      </c>
      <c r="T8729" s="19">
        <f>SUBTOTAL(9,T8728:T8728)</f>
        <v>0</v>
      </c>
    </row>
    <row r="8730" spans="1:20" outlineLevel="4" x14ac:dyDescent="0.35">
      <c r="A8730" s="9" t="s">
        <v>104</v>
      </c>
      <c r="B8730" s="9" t="s">
        <v>105</v>
      </c>
      <c r="C8730" s="12" t="s">
        <v>9805</v>
      </c>
      <c r="D8730" s="5" t="s">
        <v>9806</v>
      </c>
      <c r="E8730" s="9" t="s">
        <v>9806</v>
      </c>
      <c r="F8730" s="5" t="s">
        <v>4</v>
      </c>
      <c r="G8730" s="5" t="s">
        <v>106</v>
      </c>
      <c r="H8730" s="5" t="s">
        <v>110</v>
      </c>
      <c r="I8730" s="20" t="s">
        <v>12481</v>
      </c>
      <c r="J8730" s="5" t="s">
        <v>4</v>
      </c>
      <c r="K8730" s="5" t="s">
        <v>4</v>
      </c>
      <c r="L8730" s="5" t="s">
        <v>4</v>
      </c>
      <c r="M8730" s="5" t="s">
        <v>5</v>
      </c>
      <c r="N8730" s="5" t="s">
        <v>9854</v>
      </c>
      <c r="O8730" s="18">
        <v>44524</v>
      </c>
      <c r="P8730" s="5" t="s">
        <v>7</v>
      </c>
      <c r="Q8730" s="19">
        <v>216993</v>
      </c>
      <c r="R8730" s="19">
        <v>0</v>
      </c>
      <c r="S8730" s="19">
        <v>216993</v>
      </c>
      <c r="T8730" s="19">
        <v>0</v>
      </c>
    </row>
    <row r="8731" spans="1:20" outlineLevel="3" x14ac:dyDescent="0.35">
      <c r="H8731" s="1" t="s">
        <v>10934</v>
      </c>
      <c r="O8731" s="18"/>
      <c r="Q8731" s="19">
        <f>SUBTOTAL(9,Q8730:Q8730)</f>
        <v>216993</v>
      </c>
      <c r="R8731" s="19">
        <f>SUBTOTAL(9,R8730:R8730)</f>
        <v>0</v>
      </c>
      <c r="S8731" s="19">
        <f>SUBTOTAL(9,S8730:S8730)</f>
        <v>216993</v>
      </c>
      <c r="T8731" s="19">
        <f>SUBTOTAL(9,T8730:T8730)</f>
        <v>0</v>
      </c>
    </row>
    <row r="8732" spans="1:20" outlineLevel="2" x14ac:dyDescent="0.35">
      <c r="C8732" s="11" t="s">
        <v>10895</v>
      </c>
      <c r="O8732" s="18"/>
      <c r="Q8732" s="19">
        <f>SUBTOTAL(9,Q8683:Q8730)</f>
        <v>3261114.8299999996</v>
      </c>
      <c r="R8732" s="19">
        <f>SUBTOTAL(9,R8683:R8730)</f>
        <v>1829893.0900000003</v>
      </c>
      <c r="S8732" s="19">
        <f>SUBTOTAL(9,S8683:S8730)</f>
        <v>1431221.7399999998</v>
      </c>
      <c r="T8732" s="19">
        <f>SUBTOTAL(9,T8683:T8730)</f>
        <v>0</v>
      </c>
    </row>
    <row r="8733" spans="1:20" outlineLevel="4" x14ac:dyDescent="0.35">
      <c r="A8733" s="9" t="s">
        <v>104</v>
      </c>
      <c r="B8733" s="9" t="s">
        <v>105</v>
      </c>
      <c r="C8733" s="12" t="s">
        <v>9855</v>
      </c>
      <c r="D8733" s="5" t="s">
        <v>9856</v>
      </c>
      <c r="E8733" s="9" t="s">
        <v>9856</v>
      </c>
      <c r="F8733" s="5" t="s">
        <v>4</v>
      </c>
      <c r="G8733" s="5" t="s">
        <v>106</v>
      </c>
      <c r="H8733" s="5" t="s">
        <v>108</v>
      </c>
      <c r="I8733" s="20" t="s">
        <v>12479</v>
      </c>
      <c r="J8733" s="5" t="s">
        <v>4</v>
      </c>
      <c r="K8733" s="5" t="s">
        <v>4</v>
      </c>
      <c r="L8733" s="5" t="s">
        <v>4</v>
      </c>
      <c r="M8733" s="5" t="s">
        <v>5</v>
      </c>
      <c r="N8733" s="5" t="s">
        <v>9857</v>
      </c>
      <c r="O8733" s="18">
        <v>44524</v>
      </c>
      <c r="P8733" s="5" t="s">
        <v>7</v>
      </c>
      <c r="Q8733" s="19">
        <v>60081</v>
      </c>
      <c r="R8733" s="19">
        <v>0</v>
      </c>
      <c r="S8733" s="19">
        <v>60081</v>
      </c>
      <c r="T8733" s="19">
        <v>0</v>
      </c>
    </row>
    <row r="8734" spans="1:20" outlineLevel="3" x14ac:dyDescent="0.35">
      <c r="H8734" s="1" t="s">
        <v>10932</v>
      </c>
      <c r="O8734" s="18"/>
      <c r="Q8734" s="19">
        <f>SUBTOTAL(9,Q8733:Q8733)</f>
        <v>60081</v>
      </c>
      <c r="R8734" s="19">
        <f>SUBTOTAL(9,R8733:R8733)</f>
        <v>0</v>
      </c>
      <c r="S8734" s="19">
        <f>SUBTOTAL(9,S8733:S8733)</f>
        <v>60081</v>
      </c>
      <c r="T8734" s="19">
        <f>SUBTOTAL(9,T8733:T8733)</f>
        <v>0</v>
      </c>
    </row>
    <row r="8735" spans="1:20" outlineLevel="4" x14ac:dyDescent="0.35">
      <c r="A8735" s="9" t="s">
        <v>104</v>
      </c>
      <c r="B8735" s="9" t="s">
        <v>105</v>
      </c>
      <c r="C8735" s="12" t="s">
        <v>9855</v>
      </c>
      <c r="D8735" s="5" t="s">
        <v>9856</v>
      </c>
      <c r="E8735" s="9" t="s">
        <v>9856</v>
      </c>
      <c r="F8735" s="5" t="s">
        <v>4</v>
      </c>
      <c r="G8735" s="5" t="s">
        <v>106</v>
      </c>
      <c r="H8735" s="5" t="s">
        <v>109</v>
      </c>
      <c r="I8735" s="20" t="s">
        <v>12480</v>
      </c>
      <c r="J8735" s="5" t="s">
        <v>4</v>
      </c>
      <c r="K8735" s="5" t="s">
        <v>4</v>
      </c>
      <c r="L8735" s="5" t="s">
        <v>4</v>
      </c>
      <c r="M8735" s="5" t="s">
        <v>5</v>
      </c>
      <c r="N8735" s="5" t="s">
        <v>9857</v>
      </c>
      <c r="O8735" s="18">
        <v>44524</v>
      </c>
      <c r="P8735" s="5" t="s">
        <v>7</v>
      </c>
      <c r="Q8735" s="19">
        <v>64458</v>
      </c>
      <c r="R8735" s="19">
        <v>0</v>
      </c>
      <c r="S8735" s="19">
        <v>64458</v>
      </c>
      <c r="T8735" s="19">
        <v>0</v>
      </c>
    </row>
    <row r="8736" spans="1:20" outlineLevel="3" x14ac:dyDescent="0.35">
      <c r="H8736" s="1" t="s">
        <v>10933</v>
      </c>
      <c r="O8736" s="18"/>
      <c r="Q8736" s="19">
        <f>SUBTOTAL(9,Q8735:Q8735)</f>
        <v>64458</v>
      </c>
      <c r="R8736" s="19">
        <f>SUBTOTAL(9,R8735:R8735)</f>
        <v>0</v>
      </c>
      <c r="S8736" s="19">
        <f>SUBTOTAL(9,S8735:S8735)</f>
        <v>64458</v>
      </c>
      <c r="T8736" s="19">
        <f>SUBTOTAL(9,T8735:T8735)</f>
        <v>0</v>
      </c>
    </row>
    <row r="8737" spans="1:20" outlineLevel="4" x14ac:dyDescent="0.35">
      <c r="A8737" s="9" t="s">
        <v>104</v>
      </c>
      <c r="B8737" s="9" t="s">
        <v>105</v>
      </c>
      <c r="C8737" s="12" t="s">
        <v>9855</v>
      </c>
      <c r="D8737" s="5" t="s">
        <v>9856</v>
      </c>
      <c r="E8737" s="9" t="s">
        <v>9856</v>
      </c>
      <c r="F8737" s="5" t="s">
        <v>4</v>
      </c>
      <c r="G8737" s="5" t="s">
        <v>106</v>
      </c>
      <c r="H8737" s="5" t="s">
        <v>110</v>
      </c>
      <c r="I8737" s="20" t="s">
        <v>12481</v>
      </c>
      <c r="J8737" s="5" t="s">
        <v>4</v>
      </c>
      <c r="K8737" s="5" t="s">
        <v>4</v>
      </c>
      <c r="L8737" s="5" t="s">
        <v>4</v>
      </c>
      <c r="M8737" s="5" t="s">
        <v>5</v>
      </c>
      <c r="N8737" s="5" t="s">
        <v>9857</v>
      </c>
      <c r="O8737" s="18">
        <v>44524</v>
      </c>
      <c r="P8737" s="5" t="s">
        <v>7</v>
      </c>
      <c r="Q8737" s="19">
        <v>7479</v>
      </c>
      <c r="R8737" s="19">
        <v>0</v>
      </c>
      <c r="S8737" s="19">
        <v>7479</v>
      </c>
      <c r="T8737" s="19">
        <v>0</v>
      </c>
    </row>
    <row r="8738" spans="1:20" outlineLevel="3" x14ac:dyDescent="0.35">
      <c r="H8738" s="1" t="s">
        <v>10934</v>
      </c>
      <c r="O8738" s="18"/>
      <c r="Q8738" s="19">
        <f>SUBTOTAL(9,Q8737:Q8737)</f>
        <v>7479</v>
      </c>
      <c r="R8738" s="19">
        <f>SUBTOTAL(9,R8737:R8737)</f>
        <v>0</v>
      </c>
      <c r="S8738" s="19">
        <f>SUBTOTAL(9,S8737:S8737)</f>
        <v>7479</v>
      </c>
      <c r="T8738" s="19">
        <f>SUBTOTAL(9,T8737:T8737)</f>
        <v>0</v>
      </c>
    </row>
    <row r="8739" spans="1:20" outlineLevel="2" x14ac:dyDescent="0.35">
      <c r="C8739" s="11" t="s">
        <v>10896</v>
      </c>
      <c r="O8739" s="18"/>
      <c r="Q8739" s="19">
        <f>SUBTOTAL(9,Q8733:Q8737)</f>
        <v>132018</v>
      </c>
      <c r="R8739" s="19">
        <f>SUBTOTAL(9,R8733:R8737)</f>
        <v>0</v>
      </c>
      <c r="S8739" s="19">
        <f>SUBTOTAL(9,S8733:S8737)</f>
        <v>132018</v>
      </c>
      <c r="T8739" s="19">
        <f>SUBTOTAL(9,T8733:T8737)</f>
        <v>0</v>
      </c>
    </row>
    <row r="8740" spans="1:20" ht="29" outlineLevel="4" x14ac:dyDescent="0.35">
      <c r="A8740" s="9" t="s">
        <v>104</v>
      </c>
      <c r="B8740" s="9" t="s">
        <v>105</v>
      </c>
      <c r="C8740" s="12" t="s">
        <v>9858</v>
      </c>
      <c r="D8740" s="5" t="s">
        <v>9859</v>
      </c>
      <c r="E8740" s="9" t="s">
        <v>9859</v>
      </c>
      <c r="F8740" s="5" t="s">
        <v>49</v>
      </c>
      <c r="G8740" s="5" t="s">
        <v>4</v>
      </c>
      <c r="H8740" s="5" t="s">
        <v>9862</v>
      </c>
      <c r="I8740" s="4" t="s">
        <v>9863</v>
      </c>
      <c r="J8740" s="5" t="s">
        <v>4</v>
      </c>
      <c r="K8740" s="5" t="s">
        <v>4</v>
      </c>
      <c r="L8740" s="5" t="s">
        <v>4</v>
      </c>
      <c r="M8740" s="5" t="s">
        <v>5</v>
      </c>
      <c r="N8740" s="5" t="s">
        <v>9860</v>
      </c>
      <c r="O8740" s="18">
        <v>44410</v>
      </c>
      <c r="P8740" s="5" t="s">
        <v>9861</v>
      </c>
      <c r="Q8740" s="19">
        <v>54494</v>
      </c>
      <c r="R8740" s="19">
        <v>54494</v>
      </c>
      <c r="S8740" s="19">
        <v>0</v>
      </c>
      <c r="T8740" s="19">
        <v>0</v>
      </c>
    </row>
    <row r="8741" spans="1:20" ht="29" outlineLevel="4" x14ac:dyDescent="0.35">
      <c r="A8741" s="9" t="s">
        <v>104</v>
      </c>
      <c r="B8741" s="9" t="s">
        <v>105</v>
      </c>
      <c r="C8741" s="12" t="s">
        <v>9858</v>
      </c>
      <c r="D8741" s="5" t="s">
        <v>9859</v>
      </c>
      <c r="E8741" s="9" t="s">
        <v>9859</v>
      </c>
      <c r="F8741" s="5" t="s">
        <v>49</v>
      </c>
      <c r="G8741" s="5" t="s">
        <v>4</v>
      </c>
      <c r="H8741" s="5" t="s">
        <v>9862</v>
      </c>
      <c r="I8741" s="4" t="s">
        <v>9863</v>
      </c>
      <c r="J8741" s="5" t="s">
        <v>4</v>
      </c>
      <c r="K8741" s="5" t="s">
        <v>4</v>
      </c>
      <c r="L8741" s="5" t="s">
        <v>4</v>
      </c>
      <c r="M8741" s="5" t="s">
        <v>5</v>
      </c>
      <c r="N8741" s="5" t="s">
        <v>9864</v>
      </c>
      <c r="O8741" s="18">
        <v>44427</v>
      </c>
      <c r="P8741" s="5" t="s">
        <v>9865</v>
      </c>
      <c r="Q8741" s="19">
        <v>9298</v>
      </c>
      <c r="R8741" s="19">
        <v>9298</v>
      </c>
      <c r="S8741" s="19">
        <v>0</v>
      </c>
      <c r="T8741" s="19">
        <v>0</v>
      </c>
    </row>
    <row r="8742" spans="1:20" outlineLevel="3" x14ac:dyDescent="0.35">
      <c r="H8742" s="1" t="s">
        <v>12266</v>
      </c>
      <c r="O8742" s="18"/>
      <c r="Q8742" s="19">
        <f>SUBTOTAL(9,Q8740:Q8741)</f>
        <v>63792</v>
      </c>
      <c r="R8742" s="19">
        <f>SUBTOTAL(9,R8740:R8741)</f>
        <v>63792</v>
      </c>
      <c r="S8742" s="19">
        <f>SUBTOTAL(9,S8740:S8741)</f>
        <v>0</v>
      </c>
      <c r="T8742" s="19">
        <f>SUBTOTAL(9,T8740:T8741)</f>
        <v>0</v>
      </c>
    </row>
    <row r="8743" spans="1:20" ht="29" outlineLevel="4" x14ac:dyDescent="0.35">
      <c r="A8743" s="9" t="s">
        <v>74</v>
      </c>
      <c r="B8743" s="9" t="s">
        <v>75</v>
      </c>
      <c r="C8743" s="12" t="s">
        <v>9858</v>
      </c>
      <c r="D8743" s="5" t="s">
        <v>9866</v>
      </c>
      <c r="E8743" s="9" t="s">
        <v>9866</v>
      </c>
      <c r="F8743" s="5" t="s">
        <v>4</v>
      </c>
      <c r="G8743" s="5" t="s">
        <v>729</v>
      </c>
      <c r="H8743" s="5" t="s">
        <v>9868</v>
      </c>
      <c r="I8743" s="4" t="s">
        <v>9869</v>
      </c>
      <c r="J8743" s="5" t="s">
        <v>4</v>
      </c>
      <c r="K8743" s="5" t="s">
        <v>4</v>
      </c>
      <c r="L8743" s="5" t="s">
        <v>4</v>
      </c>
      <c r="M8743" s="5" t="s">
        <v>5</v>
      </c>
      <c r="N8743" s="5" t="s">
        <v>9867</v>
      </c>
      <c r="O8743" s="18">
        <v>44455</v>
      </c>
      <c r="P8743" s="5" t="s">
        <v>7</v>
      </c>
      <c r="Q8743" s="19">
        <v>5148.1000000000004</v>
      </c>
      <c r="R8743" s="19">
        <v>0</v>
      </c>
      <c r="S8743" s="19">
        <v>5148.1000000000004</v>
      </c>
      <c r="T8743" s="19">
        <v>0</v>
      </c>
    </row>
    <row r="8744" spans="1:20" ht="29" outlineLevel="4" x14ac:dyDescent="0.35">
      <c r="A8744" s="9" t="s">
        <v>74</v>
      </c>
      <c r="B8744" s="9" t="s">
        <v>75</v>
      </c>
      <c r="C8744" s="12" t="s">
        <v>9858</v>
      </c>
      <c r="D8744" s="5" t="s">
        <v>9866</v>
      </c>
      <c r="E8744" s="9" t="s">
        <v>9866</v>
      </c>
      <c r="F8744" s="5" t="s">
        <v>4</v>
      </c>
      <c r="G8744" s="5" t="s">
        <v>729</v>
      </c>
      <c r="H8744" s="5" t="s">
        <v>9868</v>
      </c>
      <c r="I8744" s="4" t="s">
        <v>9869</v>
      </c>
      <c r="J8744" s="5" t="s">
        <v>4</v>
      </c>
      <c r="K8744" s="5" t="s">
        <v>4</v>
      </c>
      <c r="L8744" s="5" t="s">
        <v>4</v>
      </c>
      <c r="M8744" s="5" t="s">
        <v>5</v>
      </c>
      <c r="N8744" s="5" t="s">
        <v>9870</v>
      </c>
      <c r="O8744" s="18">
        <v>44690</v>
      </c>
      <c r="P8744" s="5" t="s">
        <v>7</v>
      </c>
      <c r="Q8744" s="19">
        <v>5998</v>
      </c>
      <c r="R8744" s="19">
        <v>0</v>
      </c>
      <c r="S8744" s="19">
        <v>5998</v>
      </c>
      <c r="T8744" s="19">
        <v>0</v>
      </c>
    </row>
    <row r="8745" spans="1:20" ht="29" outlineLevel="4" x14ac:dyDescent="0.35">
      <c r="A8745" s="9" t="s">
        <v>74</v>
      </c>
      <c r="B8745" s="9" t="s">
        <v>75</v>
      </c>
      <c r="C8745" s="12" t="s">
        <v>9858</v>
      </c>
      <c r="D8745" s="5" t="s">
        <v>9866</v>
      </c>
      <c r="E8745" s="9" t="s">
        <v>9866</v>
      </c>
      <c r="F8745" s="5" t="s">
        <v>77</v>
      </c>
      <c r="G8745" s="5" t="s">
        <v>4</v>
      </c>
      <c r="H8745" s="5" t="s">
        <v>9868</v>
      </c>
      <c r="I8745" s="4" t="s">
        <v>9869</v>
      </c>
      <c r="J8745" s="5" t="s">
        <v>4</v>
      </c>
      <c r="K8745" s="5" t="s">
        <v>4</v>
      </c>
      <c r="L8745" s="5" t="s">
        <v>4</v>
      </c>
      <c r="M8745" s="5" t="s">
        <v>5</v>
      </c>
      <c r="N8745" s="5" t="s">
        <v>9867</v>
      </c>
      <c r="O8745" s="18">
        <v>44455</v>
      </c>
      <c r="P8745" s="5" t="s">
        <v>7</v>
      </c>
      <c r="Q8745" s="19">
        <v>46332.9</v>
      </c>
      <c r="R8745" s="19">
        <v>46332.9</v>
      </c>
      <c r="S8745" s="19">
        <v>0</v>
      </c>
      <c r="T8745" s="19">
        <v>0</v>
      </c>
    </row>
    <row r="8746" spans="1:20" ht="29" outlineLevel="4" x14ac:dyDescent="0.35">
      <c r="A8746" s="9" t="s">
        <v>74</v>
      </c>
      <c r="B8746" s="9" t="s">
        <v>75</v>
      </c>
      <c r="C8746" s="12" t="s">
        <v>9858</v>
      </c>
      <c r="D8746" s="5" t="s">
        <v>9866</v>
      </c>
      <c r="E8746" s="9" t="s">
        <v>9866</v>
      </c>
      <c r="F8746" s="5" t="s">
        <v>77</v>
      </c>
      <c r="G8746" s="5" t="s">
        <v>4</v>
      </c>
      <c r="H8746" s="5" t="s">
        <v>9868</v>
      </c>
      <c r="I8746" s="4" t="s">
        <v>9869</v>
      </c>
      <c r="J8746" s="5" t="s">
        <v>4</v>
      </c>
      <c r="K8746" s="5" t="s">
        <v>4</v>
      </c>
      <c r="L8746" s="5" t="s">
        <v>4</v>
      </c>
      <c r="M8746" s="5" t="s">
        <v>5</v>
      </c>
      <c r="N8746" s="5" t="s">
        <v>9870</v>
      </c>
      <c r="O8746" s="18">
        <v>44690</v>
      </c>
      <c r="P8746" s="5" t="s">
        <v>7</v>
      </c>
      <c r="Q8746" s="19">
        <v>53976</v>
      </c>
      <c r="R8746" s="19">
        <v>53976</v>
      </c>
      <c r="S8746" s="19">
        <v>0</v>
      </c>
      <c r="T8746" s="19">
        <v>0</v>
      </c>
    </row>
    <row r="8747" spans="1:20" outlineLevel="3" x14ac:dyDescent="0.35">
      <c r="H8747" s="1" t="s">
        <v>12267</v>
      </c>
      <c r="O8747" s="18"/>
      <c r="Q8747" s="19">
        <f>SUBTOTAL(9,Q8743:Q8746)</f>
        <v>111455</v>
      </c>
      <c r="R8747" s="19">
        <f>SUBTOTAL(9,R8743:R8746)</f>
        <v>100308.9</v>
      </c>
      <c r="S8747" s="19">
        <f>SUBTOTAL(9,S8743:S8746)</f>
        <v>11146.1</v>
      </c>
      <c r="T8747" s="19">
        <f>SUBTOTAL(9,T8743:T8746)</f>
        <v>0</v>
      </c>
    </row>
    <row r="8748" spans="1:20" ht="29" outlineLevel="4" x14ac:dyDescent="0.35">
      <c r="A8748" s="9" t="s">
        <v>104</v>
      </c>
      <c r="B8748" s="9" t="s">
        <v>105</v>
      </c>
      <c r="C8748" s="12" t="s">
        <v>9858</v>
      </c>
      <c r="D8748" s="5" t="s">
        <v>9859</v>
      </c>
      <c r="E8748" s="9" t="s">
        <v>9859</v>
      </c>
      <c r="F8748" s="5" t="s">
        <v>4</v>
      </c>
      <c r="G8748" s="5" t="s">
        <v>45</v>
      </c>
      <c r="H8748" s="5" t="s">
        <v>9873</v>
      </c>
      <c r="I8748" s="4" t="s">
        <v>9874</v>
      </c>
      <c r="J8748" s="5" t="s">
        <v>4</v>
      </c>
      <c r="K8748" s="5" t="s">
        <v>4</v>
      </c>
      <c r="L8748" s="5" t="s">
        <v>4</v>
      </c>
      <c r="M8748" s="5" t="s">
        <v>5</v>
      </c>
      <c r="N8748" s="5" t="s">
        <v>9871</v>
      </c>
      <c r="O8748" s="18">
        <v>44431</v>
      </c>
      <c r="P8748" s="5" t="s">
        <v>9872</v>
      </c>
      <c r="Q8748" s="19">
        <v>298.24</v>
      </c>
      <c r="R8748" s="19">
        <v>0</v>
      </c>
      <c r="S8748" s="19">
        <v>298.24</v>
      </c>
      <c r="T8748" s="19">
        <v>0</v>
      </c>
    </row>
    <row r="8749" spans="1:20" ht="29" outlineLevel="4" x14ac:dyDescent="0.35">
      <c r="A8749" s="9" t="s">
        <v>104</v>
      </c>
      <c r="B8749" s="9" t="s">
        <v>105</v>
      </c>
      <c r="C8749" s="12" t="s">
        <v>9858</v>
      </c>
      <c r="D8749" s="5" t="s">
        <v>9859</v>
      </c>
      <c r="E8749" s="9" t="s">
        <v>9859</v>
      </c>
      <c r="F8749" s="5" t="s">
        <v>4</v>
      </c>
      <c r="G8749" s="5" t="s">
        <v>45</v>
      </c>
      <c r="H8749" s="5" t="s">
        <v>9873</v>
      </c>
      <c r="I8749" s="4" t="s">
        <v>9874</v>
      </c>
      <c r="J8749" s="5" t="s">
        <v>4</v>
      </c>
      <c r="K8749" s="5" t="s">
        <v>4</v>
      </c>
      <c r="L8749" s="5" t="s">
        <v>4</v>
      </c>
      <c r="M8749" s="5" t="s">
        <v>5</v>
      </c>
      <c r="N8749" s="5" t="s">
        <v>9875</v>
      </c>
      <c r="O8749" s="18">
        <v>44469</v>
      </c>
      <c r="P8749" s="5" t="s">
        <v>9876</v>
      </c>
      <c r="Q8749" s="19">
        <v>337.31</v>
      </c>
      <c r="R8749" s="19">
        <v>0</v>
      </c>
      <c r="S8749" s="19">
        <v>337.31</v>
      </c>
      <c r="T8749" s="19">
        <v>0</v>
      </c>
    </row>
    <row r="8750" spans="1:20" ht="29" outlineLevel="4" x14ac:dyDescent="0.35">
      <c r="A8750" s="9" t="s">
        <v>104</v>
      </c>
      <c r="B8750" s="9" t="s">
        <v>105</v>
      </c>
      <c r="C8750" s="12" t="s">
        <v>9858</v>
      </c>
      <c r="D8750" s="5" t="s">
        <v>9859</v>
      </c>
      <c r="E8750" s="9" t="s">
        <v>9859</v>
      </c>
      <c r="F8750" s="5" t="s">
        <v>4</v>
      </c>
      <c r="G8750" s="5" t="s">
        <v>45</v>
      </c>
      <c r="H8750" s="5" t="s">
        <v>9873</v>
      </c>
      <c r="I8750" s="4" t="s">
        <v>9874</v>
      </c>
      <c r="J8750" s="5" t="s">
        <v>4</v>
      </c>
      <c r="K8750" s="5" t="s">
        <v>4</v>
      </c>
      <c r="L8750" s="5" t="s">
        <v>4</v>
      </c>
      <c r="M8750" s="5" t="s">
        <v>5</v>
      </c>
      <c r="N8750" s="5" t="s">
        <v>9877</v>
      </c>
      <c r="O8750" s="18">
        <v>44501</v>
      </c>
      <c r="P8750" s="5" t="s">
        <v>9878</v>
      </c>
      <c r="Q8750" s="19">
        <v>335.77</v>
      </c>
      <c r="R8750" s="19">
        <v>0</v>
      </c>
      <c r="S8750" s="19">
        <v>335.77</v>
      </c>
      <c r="T8750" s="19">
        <v>0</v>
      </c>
    </row>
    <row r="8751" spans="1:20" ht="29" outlineLevel="4" x14ac:dyDescent="0.35">
      <c r="A8751" s="9" t="s">
        <v>104</v>
      </c>
      <c r="B8751" s="9" t="s">
        <v>105</v>
      </c>
      <c r="C8751" s="12" t="s">
        <v>9858</v>
      </c>
      <c r="D8751" s="5" t="s">
        <v>9859</v>
      </c>
      <c r="E8751" s="9" t="s">
        <v>9859</v>
      </c>
      <c r="F8751" s="5" t="s">
        <v>4</v>
      </c>
      <c r="G8751" s="5" t="s">
        <v>45</v>
      </c>
      <c r="H8751" s="5" t="s">
        <v>9873</v>
      </c>
      <c r="I8751" s="4" t="s">
        <v>9874</v>
      </c>
      <c r="J8751" s="5" t="s">
        <v>4</v>
      </c>
      <c r="K8751" s="5" t="s">
        <v>4</v>
      </c>
      <c r="L8751" s="5" t="s">
        <v>4</v>
      </c>
      <c r="M8751" s="5" t="s">
        <v>5</v>
      </c>
      <c r="N8751" s="5" t="s">
        <v>9879</v>
      </c>
      <c r="O8751" s="18">
        <v>44574</v>
      </c>
      <c r="P8751" s="5" t="s">
        <v>9880</v>
      </c>
      <c r="Q8751" s="19">
        <v>363.42</v>
      </c>
      <c r="R8751" s="19">
        <v>0</v>
      </c>
      <c r="S8751" s="19">
        <v>363.42</v>
      </c>
      <c r="T8751" s="19">
        <v>0</v>
      </c>
    </row>
    <row r="8752" spans="1:20" ht="29" outlineLevel="4" x14ac:dyDescent="0.35">
      <c r="A8752" s="9" t="s">
        <v>104</v>
      </c>
      <c r="B8752" s="9" t="s">
        <v>105</v>
      </c>
      <c r="C8752" s="12" t="s">
        <v>9858</v>
      </c>
      <c r="D8752" s="5" t="s">
        <v>9859</v>
      </c>
      <c r="E8752" s="9" t="s">
        <v>9859</v>
      </c>
      <c r="F8752" s="5" t="s">
        <v>4</v>
      </c>
      <c r="G8752" s="5" t="s">
        <v>45</v>
      </c>
      <c r="H8752" s="5" t="s">
        <v>9873</v>
      </c>
      <c r="I8752" s="4" t="s">
        <v>9874</v>
      </c>
      <c r="J8752" s="5" t="s">
        <v>4</v>
      </c>
      <c r="K8752" s="5" t="s">
        <v>4</v>
      </c>
      <c r="L8752" s="5" t="s">
        <v>4</v>
      </c>
      <c r="M8752" s="5" t="s">
        <v>5</v>
      </c>
      <c r="N8752" s="5" t="s">
        <v>9881</v>
      </c>
      <c r="O8752" s="18">
        <v>44718</v>
      </c>
      <c r="P8752" s="5" t="s">
        <v>9882</v>
      </c>
      <c r="Q8752" s="19">
        <v>804.59</v>
      </c>
      <c r="R8752" s="19">
        <v>0</v>
      </c>
      <c r="S8752" s="19">
        <v>804.59</v>
      </c>
      <c r="T8752" s="19">
        <v>0</v>
      </c>
    </row>
    <row r="8753" spans="1:20" ht="29" outlineLevel="4" x14ac:dyDescent="0.35">
      <c r="A8753" s="9" t="s">
        <v>104</v>
      </c>
      <c r="B8753" s="9" t="s">
        <v>105</v>
      </c>
      <c r="C8753" s="12" t="s">
        <v>9858</v>
      </c>
      <c r="D8753" s="5" t="s">
        <v>9859</v>
      </c>
      <c r="E8753" s="9" t="s">
        <v>9859</v>
      </c>
      <c r="F8753" s="5" t="s">
        <v>49</v>
      </c>
      <c r="G8753" s="5" t="s">
        <v>4</v>
      </c>
      <c r="H8753" s="5" t="s">
        <v>9873</v>
      </c>
      <c r="I8753" s="4" t="s">
        <v>9874</v>
      </c>
      <c r="J8753" s="5" t="s">
        <v>4</v>
      </c>
      <c r="K8753" s="5" t="s">
        <v>4</v>
      </c>
      <c r="L8753" s="5" t="s">
        <v>4</v>
      </c>
      <c r="M8753" s="5" t="s">
        <v>5</v>
      </c>
      <c r="N8753" s="5" t="s">
        <v>9871</v>
      </c>
      <c r="O8753" s="18">
        <v>44431</v>
      </c>
      <c r="P8753" s="5" t="s">
        <v>9872</v>
      </c>
      <c r="Q8753" s="19">
        <v>4771.76</v>
      </c>
      <c r="R8753" s="19">
        <v>4771.76</v>
      </c>
      <c r="S8753" s="19">
        <v>0</v>
      </c>
      <c r="T8753" s="19">
        <v>0</v>
      </c>
    </row>
    <row r="8754" spans="1:20" ht="29" outlineLevel="4" x14ac:dyDescent="0.35">
      <c r="A8754" s="9" t="s">
        <v>104</v>
      </c>
      <c r="B8754" s="9" t="s">
        <v>105</v>
      </c>
      <c r="C8754" s="12" t="s">
        <v>9858</v>
      </c>
      <c r="D8754" s="5" t="s">
        <v>9859</v>
      </c>
      <c r="E8754" s="9" t="s">
        <v>9859</v>
      </c>
      <c r="F8754" s="5" t="s">
        <v>49</v>
      </c>
      <c r="G8754" s="5" t="s">
        <v>4</v>
      </c>
      <c r="H8754" s="5" t="s">
        <v>9873</v>
      </c>
      <c r="I8754" s="4" t="s">
        <v>9874</v>
      </c>
      <c r="J8754" s="5" t="s">
        <v>4</v>
      </c>
      <c r="K8754" s="5" t="s">
        <v>4</v>
      </c>
      <c r="L8754" s="5" t="s">
        <v>4</v>
      </c>
      <c r="M8754" s="5" t="s">
        <v>5</v>
      </c>
      <c r="N8754" s="5" t="s">
        <v>9875</v>
      </c>
      <c r="O8754" s="18">
        <v>44469</v>
      </c>
      <c r="P8754" s="5" t="s">
        <v>9876</v>
      </c>
      <c r="Q8754" s="19">
        <v>5396.69</v>
      </c>
      <c r="R8754" s="19">
        <v>5396.69</v>
      </c>
      <c r="S8754" s="19">
        <v>0</v>
      </c>
      <c r="T8754" s="19">
        <v>0</v>
      </c>
    </row>
    <row r="8755" spans="1:20" ht="29" outlineLevel="4" x14ac:dyDescent="0.35">
      <c r="A8755" s="9" t="s">
        <v>104</v>
      </c>
      <c r="B8755" s="9" t="s">
        <v>105</v>
      </c>
      <c r="C8755" s="12" t="s">
        <v>9858</v>
      </c>
      <c r="D8755" s="5" t="s">
        <v>9859</v>
      </c>
      <c r="E8755" s="9" t="s">
        <v>9859</v>
      </c>
      <c r="F8755" s="5" t="s">
        <v>49</v>
      </c>
      <c r="G8755" s="5" t="s">
        <v>4</v>
      </c>
      <c r="H8755" s="5" t="s">
        <v>9873</v>
      </c>
      <c r="I8755" s="4" t="s">
        <v>9874</v>
      </c>
      <c r="J8755" s="5" t="s">
        <v>4</v>
      </c>
      <c r="K8755" s="5" t="s">
        <v>4</v>
      </c>
      <c r="L8755" s="5" t="s">
        <v>4</v>
      </c>
      <c r="M8755" s="5" t="s">
        <v>5</v>
      </c>
      <c r="N8755" s="5" t="s">
        <v>9877</v>
      </c>
      <c r="O8755" s="18">
        <v>44501</v>
      </c>
      <c r="P8755" s="5" t="s">
        <v>9878</v>
      </c>
      <c r="Q8755" s="19">
        <v>5372.23</v>
      </c>
      <c r="R8755" s="19">
        <v>5372.23</v>
      </c>
      <c r="S8755" s="19">
        <v>0</v>
      </c>
      <c r="T8755" s="19">
        <v>0</v>
      </c>
    </row>
    <row r="8756" spans="1:20" ht="29" outlineLevel="4" x14ac:dyDescent="0.35">
      <c r="A8756" s="9" t="s">
        <v>104</v>
      </c>
      <c r="B8756" s="9" t="s">
        <v>105</v>
      </c>
      <c r="C8756" s="12" t="s">
        <v>9858</v>
      </c>
      <c r="D8756" s="5" t="s">
        <v>9859</v>
      </c>
      <c r="E8756" s="9" t="s">
        <v>9859</v>
      </c>
      <c r="F8756" s="5" t="s">
        <v>49</v>
      </c>
      <c r="G8756" s="5" t="s">
        <v>4</v>
      </c>
      <c r="H8756" s="5" t="s">
        <v>9873</v>
      </c>
      <c r="I8756" s="4" t="s">
        <v>9874</v>
      </c>
      <c r="J8756" s="5" t="s">
        <v>4</v>
      </c>
      <c r="K8756" s="5" t="s">
        <v>4</v>
      </c>
      <c r="L8756" s="5" t="s">
        <v>4</v>
      </c>
      <c r="M8756" s="5" t="s">
        <v>5</v>
      </c>
      <c r="N8756" s="5" t="s">
        <v>9879</v>
      </c>
      <c r="O8756" s="18">
        <v>44574</v>
      </c>
      <c r="P8756" s="5" t="s">
        <v>9880</v>
      </c>
      <c r="Q8756" s="19">
        <v>5814.58</v>
      </c>
      <c r="R8756" s="19">
        <v>5814.58</v>
      </c>
      <c r="S8756" s="19">
        <v>0</v>
      </c>
      <c r="T8756" s="19">
        <v>0</v>
      </c>
    </row>
    <row r="8757" spans="1:20" ht="29" outlineLevel="4" x14ac:dyDescent="0.35">
      <c r="A8757" s="9" t="s">
        <v>104</v>
      </c>
      <c r="B8757" s="9" t="s">
        <v>105</v>
      </c>
      <c r="C8757" s="12" t="s">
        <v>9858</v>
      </c>
      <c r="D8757" s="5" t="s">
        <v>9859</v>
      </c>
      <c r="E8757" s="9" t="s">
        <v>9859</v>
      </c>
      <c r="F8757" s="5" t="s">
        <v>49</v>
      </c>
      <c r="G8757" s="5" t="s">
        <v>4</v>
      </c>
      <c r="H8757" s="5" t="s">
        <v>9873</v>
      </c>
      <c r="I8757" s="4" t="s">
        <v>9874</v>
      </c>
      <c r="J8757" s="5" t="s">
        <v>4</v>
      </c>
      <c r="K8757" s="5" t="s">
        <v>4</v>
      </c>
      <c r="L8757" s="5" t="s">
        <v>4</v>
      </c>
      <c r="M8757" s="5" t="s">
        <v>5</v>
      </c>
      <c r="N8757" s="5" t="s">
        <v>9881</v>
      </c>
      <c r="O8757" s="18">
        <v>44718</v>
      </c>
      <c r="P8757" s="5" t="s">
        <v>9882</v>
      </c>
      <c r="Q8757" s="19">
        <v>12875.41</v>
      </c>
      <c r="R8757" s="19">
        <v>12875.41</v>
      </c>
      <c r="S8757" s="19">
        <v>0</v>
      </c>
      <c r="T8757" s="19">
        <v>0</v>
      </c>
    </row>
    <row r="8758" spans="1:20" outlineLevel="3" x14ac:dyDescent="0.35">
      <c r="H8758" s="1" t="s">
        <v>12268</v>
      </c>
      <c r="O8758" s="18"/>
      <c r="Q8758" s="19">
        <f>SUBTOTAL(9,Q8748:Q8757)</f>
        <v>36370</v>
      </c>
      <c r="R8758" s="19">
        <f>SUBTOTAL(9,R8748:R8757)</f>
        <v>34230.67</v>
      </c>
      <c r="S8758" s="19">
        <f>SUBTOTAL(9,S8748:S8757)</f>
        <v>2139.33</v>
      </c>
      <c r="T8758" s="19">
        <f>SUBTOTAL(9,T8748:T8757)</f>
        <v>0</v>
      </c>
    </row>
    <row r="8759" spans="1:20" ht="29" outlineLevel="4" x14ac:dyDescent="0.35">
      <c r="A8759" s="9" t="s">
        <v>104</v>
      </c>
      <c r="B8759" s="9" t="s">
        <v>105</v>
      </c>
      <c r="C8759" s="12" t="s">
        <v>9858</v>
      </c>
      <c r="D8759" s="5" t="s">
        <v>9859</v>
      </c>
      <c r="E8759" s="9" t="s">
        <v>9859</v>
      </c>
      <c r="F8759" s="5" t="s">
        <v>4</v>
      </c>
      <c r="G8759" s="5" t="s">
        <v>50</v>
      </c>
      <c r="H8759" s="5" t="s">
        <v>9885</v>
      </c>
      <c r="I8759" s="4" t="s">
        <v>9886</v>
      </c>
      <c r="J8759" s="5" t="s">
        <v>4</v>
      </c>
      <c r="K8759" s="5" t="s">
        <v>4</v>
      </c>
      <c r="L8759" s="5" t="s">
        <v>4</v>
      </c>
      <c r="M8759" s="5" t="s">
        <v>5</v>
      </c>
      <c r="N8759" s="5" t="s">
        <v>9883</v>
      </c>
      <c r="O8759" s="18">
        <v>44473</v>
      </c>
      <c r="P8759" s="5" t="s">
        <v>9884</v>
      </c>
      <c r="Q8759" s="19">
        <v>683.75</v>
      </c>
      <c r="R8759" s="19">
        <v>0</v>
      </c>
      <c r="S8759" s="19">
        <v>683.75</v>
      </c>
      <c r="T8759" s="19">
        <v>0</v>
      </c>
    </row>
    <row r="8760" spans="1:20" ht="29" outlineLevel="4" x14ac:dyDescent="0.35">
      <c r="A8760" s="9" t="s">
        <v>104</v>
      </c>
      <c r="B8760" s="9" t="s">
        <v>105</v>
      </c>
      <c r="C8760" s="12" t="s">
        <v>9858</v>
      </c>
      <c r="D8760" s="5" t="s">
        <v>9859</v>
      </c>
      <c r="E8760" s="9" t="s">
        <v>9859</v>
      </c>
      <c r="F8760" s="5" t="s">
        <v>4</v>
      </c>
      <c r="G8760" s="5" t="s">
        <v>50</v>
      </c>
      <c r="H8760" s="5" t="s">
        <v>9885</v>
      </c>
      <c r="I8760" s="4" t="s">
        <v>9886</v>
      </c>
      <c r="J8760" s="5" t="s">
        <v>4</v>
      </c>
      <c r="K8760" s="5" t="s">
        <v>4</v>
      </c>
      <c r="L8760" s="5" t="s">
        <v>4</v>
      </c>
      <c r="M8760" s="5" t="s">
        <v>5</v>
      </c>
      <c r="N8760" s="5" t="s">
        <v>9887</v>
      </c>
      <c r="O8760" s="18">
        <v>44552</v>
      </c>
      <c r="P8760" s="5" t="s">
        <v>9888</v>
      </c>
      <c r="Q8760" s="19">
        <v>347.21</v>
      </c>
      <c r="R8760" s="19">
        <v>0</v>
      </c>
      <c r="S8760" s="19">
        <v>347.21</v>
      </c>
      <c r="T8760" s="19">
        <v>0</v>
      </c>
    </row>
    <row r="8761" spans="1:20" ht="29" outlineLevel="4" x14ac:dyDescent="0.35">
      <c r="A8761" s="9" t="s">
        <v>104</v>
      </c>
      <c r="B8761" s="9" t="s">
        <v>105</v>
      </c>
      <c r="C8761" s="12" t="s">
        <v>9858</v>
      </c>
      <c r="D8761" s="5" t="s">
        <v>9859</v>
      </c>
      <c r="E8761" s="9" t="s">
        <v>9859</v>
      </c>
      <c r="F8761" s="5" t="s">
        <v>4</v>
      </c>
      <c r="G8761" s="5" t="s">
        <v>50</v>
      </c>
      <c r="H8761" s="5" t="s">
        <v>9885</v>
      </c>
      <c r="I8761" s="4" t="s">
        <v>9886</v>
      </c>
      <c r="J8761" s="5" t="s">
        <v>4</v>
      </c>
      <c r="K8761" s="5" t="s">
        <v>4</v>
      </c>
      <c r="L8761" s="5" t="s">
        <v>4</v>
      </c>
      <c r="M8761" s="5" t="s">
        <v>5</v>
      </c>
      <c r="N8761" s="5" t="s">
        <v>9889</v>
      </c>
      <c r="O8761" s="18">
        <v>44725</v>
      </c>
      <c r="P8761" s="5" t="s">
        <v>9890</v>
      </c>
      <c r="Q8761" s="19">
        <v>523.25</v>
      </c>
      <c r="R8761" s="19">
        <v>0</v>
      </c>
      <c r="S8761" s="19">
        <v>523.25</v>
      </c>
      <c r="T8761" s="19">
        <v>0</v>
      </c>
    </row>
    <row r="8762" spans="1:20" ht="29" outlineLevel="4" x14ac:dyDescent="0.35">
      <c r="A8762" s="9" t="s">
        <v>104</v>
      </c>
      <c r="B8762" s="9" t="s">
        <v>105</v>
      </c>
      <c r="C8762" s="12" t="s">
        <v>9858</v>
      </c>
      <c r="D8762" s="5" t="s">
        <v>9859</v>
      </c>
      <c r="E8762" s="9" t="s">
        <v>9859</v>
      </c>
      <c r="F8762" s="5" t="s">
        <v>54</v>
      </c>
      <c r="G8762" s="5" t="s">
        <v>4</v>
      </c>
      <c r="H8762" s="5" t="s">
        <v>9885</v>
      </c>
      <c r="I8762" s="4" t="s">
        <v>9886</v>
      </c>
      <c r="J8762" s="5" t="s">
        <v>4</v>
      </c>
      <c r="K8762" s="5" t="s">
        <v>4</v>
      </c>
      <c r="L8762" s="5" t="s">
        <v>4</v>
      </c>
      <c r="M8762" s="5" t="s">
        <v>5</v>
      </c>
      <c r="N8762" s="5" t="s">
        <v>9883</v>
      </c>
      <c r="O8762" s="18">
        <v>44473</v>
      </c>
      <c r="P8762" s="5" t="s">
        <v>9884</v>
      </c>
      <c r="Q8762" s="19">
        <v>5472.25</v>
      </c>
      <c r="R8762" s="19">
        <v>5472.25</v>
      </c>
      <c r="S8762" s="19">
        <v>0</v>
      </c>
      <c r="T8762" s="19">
        <v>0</v>
      </c>
    </row>
    <row r="8763" spans="1:20" ht="29" outlineLevel="4" x14ac:dyDescent="0.35">
      <c r="A8763" s="9" t="s">
        <v>104</v>
      </c>
      <c r="B8763" s="9" t="s">
        <v>105</v>
      </c>
      <c r="C8763" s="12" t="s">
        <v>9858</v>
      </c>
      <c r="D8763" s="5" t="s">
        <v>9859</v>
      </c>
      <c r="E8763" s="9" t="s">
        <v>9859</v>
      </c>
      <c r="F8763" s="5" t="s">
        <v>54</v>
      </c>
      <c r="G8763" s="5" t="s">
        <v>4</v>
      </c>
      <c r="H8763" s="5" t="s">
        <v>9885</v>
      </c>
      <c r="I8763" s="4" t="s">
        <v>9886</v>
      </c>
      <c r="J8763" s="5" t="s">
        <v>4</v>
      </c>
      <c r="K8763" s="5" t="s">
        <v>4</v>
      </c>
      <c r="L8763" s="5" t="s">
        <v>4</v>
      </c>
      <c r="M8763" s="5" t="s">
        <v>5</v>
      </c>
      <c r="N8763" s="5" t="s">
        <v>9887</v>
      </c>
      <c r="O8763" s="18">
        <v>44552</v>
      </c>
      <c r="P8763" s="5" t="s">
        <v>9888</v>
      </c>
      <c r="Q8763" s="19">
        <v>2778.79</v>
      </c>
      <c r="R8763" s="19">
        <v>2778.79</v>
      </c>
      <c r="S8763" s="19">
        <v>0</v>
      </c>
      <c r="T8763" s="19">
        <v>0</v>
      </c>
    </row>
    <row r="8764" spans="1:20" ht="29" outlineLevel="4" x14ac:dyDescent="0.35">
      <c r="A8764" s="9" t="s">
        <v>104</v>
      </c>
      <c r="B8764" s="9" t="s">
        <v>105</v>
      </c>
      <c r="C8764" s="12" t="s">
        <v>9858</v>
      </c>
      <c r="D8764" s="5" t="s">
        <v>9859</v>
      </c>
      <c r="E8764" s="9" t="s">
        <v>9859</v>
      </c>
      <c r="F8764" s="5" t="s">
        <v>54</v>
      </c>
      <c r="G8764" s="5" t="s">
        <v>4</v>
      </c>
      <c r="H8764" s="5" t="s">
        <v>9885</v>
      </c>
      <c r="I8764" s="4" t="s">
        <v>9886</v>
      </c>
      <c r="J8764" s="5" t="s">
        <v>4</v>
      </c>
      <c r="K8764" s="5" t="s">
        <v>4</v>
      </c>
      <c r="L8764" s="5" t="s">
        <v>4</v>
      </c>
      <c r="M8764" s="5" t="s">
        <v>5</v>
      </c>
      <c r="N8764" s="5" t="s">
        <v>9889</v>
      </c>
      <c r="O8764" s="18">
        <v>44725</v>
      </c>
      <c r="P8764" s="5" t="s">
        <v>9890</v>
      </c>
      <c r="Q8764" s="19">
        <v>4187.75</v>
      </c>
      <c r="R8764" s="19">
        <v>4187.75</v>
      </c>
      <c r="S8764" s="19">
        <v>0</v>
      </c>
      <c r="T8764" s="19">
        <v>0</v>
      </c>
    </row>
    <row r="8765" spans="1:20" outlineLevel="3" x14ac:dyDescent="0.35">
      <c r="H8765" s="1" t="s">
        <v>12269</v>
      </c>
      <c r="O8765" s="18"/>
      <c r="Q8765" s="19">
        <f>SUBTOTAL(9,Q8759:Q8764)</f>
        <v>13993</v>
      </c>
      <c r="R8765" s="19">
        <f>SUBTOTAL(9,R8759:R8764)</f>
        <v>12438.79</v>
      </c>
      <c r="S8765" s="19">
        <f>SUBTOTAL(9,S8759:S8764)</f>
        <v>1554.21</v>
      </c>
      <c r="T8765" s="19">
        <f>SUBTOTAL(9,T8759:T8764)</f>
        <v>0</v>
      </c>
    </row>
    <row r="8766" spans="1:20" outlineLevel="4" x14ac:dyDescent="0.35">
      <c r="A8766" s="9" t="s">
        <v>104</v>
      </c>
      <c r="B8766" s="9" t="s">
        <v>105</v>
      </c>
      <c r="C8766" s="12" t="s">
        <v>9858</v>
      </c>
      <c r="D8766" s="5" t="s">
        <v>9859</v>
      </c>
      <c r="E8766" s="9" t="s">
        <v>9859</v>
      </c>
      <c r="F8766" s="5" t="s">
        <v>4</v>
      </c>
      <c r="G8766" s="5" t="s">
        <v>106</v>
      </c>
      <c r="H8766" s="5" t="s">
        <v>108</v>
      </c>
      <c r="I8766" s="20" t="s">
        <v>12479</v>
      </c>
      <c r="J8766" s="5" t="s">
        <v>4</v>
      </c>
      <c r="K8766" s="5" t="s">
        <v>4</v>
      </c>
      <c r="L8766" s="5" t="s">
        <v>4</v>
      </c>
      <c r="M8766" s="5" t="s">
        <v>5</v>
      </c>
      <c r="N8766" s="5" t="s">
        <v>9891</v>
      </c>
      <c r="O8766" s="18">
        <v>44524</v>
      </c>
      <c r="P8766" s="5" t="s">
        <v>9892</v>
      </c>
      <c r="Q8766" s="19">
        <v>52781</v>
      </c>
      <c r="R8766" s="19">
        <v>0</v>
      </c>
      <c r="S8766" s="19">
        <v>52781</v>
      </c>
      <c r="T8766" s="19">
        <v>0</v>
      </c>
    </row>
    <row r="8767" spans="1:20" outlineLevel="3" x14ac:dyDescent="0.35">
      <c r="H8767" s="1" t="s">
        <v>10932</v>
      </c>
      <c r="O8767" s="18"/>
      <c r="Q8767" s="19">
        <f>SUBTOTAL(9,Q8766:Q8766)</f>
        <v>52781</v>
      </c>
      <c r="R8767" s="19">
        <f>SUBTOTAL(9,R8766:R8766)</f>
        <v>0</v>
      </c>
      <c r="S8767" s="19">
        <f>SUBTOTAL(9,S8766:S8766)</f>
        <v>52781</v>
      </c>
      <c r="T8767" s="19">
        <f>SUBTOTAL(9,T8766:T8766)</f>
        <v>0</v>
      </c>
    </row>
    <row r="8768" spans="1:20" outlineLevel="4" x14ac:dyDescent="0.35">
      <c r="A8768" s="9" t="s">
        <v>104</v>
      </c>
      <c r="B8768" s="9" t="s">
        <v>105</v>
      </c>
      <c r="C8768" s="12" t="s">
        <v>9858</v>
      </c>
      <c r="D8768" s="5" t="s">
        <v>9859</v>
      </c>
      <c r="E8768" s="9" t="s">
        <v>9859</v>
      </c>
      <c r="F8768" s="5" t="s">
        <v>4</v>
      </c>
      <c r="G8768" s="5" t="s">
        <v>106</v>
      </c>
      <c r="H8768" s="5" t="s">
        <v>109</v>
      </c>
      <c r="I8768" s="20" t="s">
        <v>12480</v>
      </c>
      <c r="J8768" s="5" t="s">
        <v>4</v>
      </c>
      <c r="K8768" s="5" t="s">
        <v>4</v>
      </c>
      <c r="L8768" s="5" t="s">
        <v>4</v>
      </c>
      <c r="M8768" s="5" t="s">
        <v>5</v>
      </c>
      <c r="N8768" s="5" t="s">
        <v>9891</v>
      </c>
      <c r="O8768" s="18">
        <v>44524</v>
      </c>
      <c r="P8768" s="5" t="s">
        <v>9892</v>
      </c>
      <c r="Q8768" s="19">
        <v>41511</v>
      </c>
      <c r="R8768" s="19">
        <v>0</v>
      </c>
      <c r="S8768" s="19">
        <v>41511</v>
      </c>
      <c r="T8768" s="19">
        <v>0</v>
      </c>
    </row>
    <row r="8769" spans="1:20" outlineLevel="3" x14ac:dyDescent="0.35">
      <c r="H8769" s="1" t="s">
        <v>10933</v>
      </c>
      <c r="O8769" s="18"/>
      <c r="Q8769" s="19">
        <f>SUBTOTAL(9,Q8768:Q8768)</f>
        <v>41511</v>
      </c>
      <c r="R8769" s="19">
        <f>SUBTOTAL(9,R8768:R8768)</f>
        <v>0</v>
      </c>
      <c r="S8769" s="19">
        <f>SUBTOTAL(9,S8768:S8768)</f>
        <v>41511</v>
      </c>
      <c r="T8769" s="19">
        <f>SUBTOTAL(9,T8768:T8768)</f>
        <v>0</v>
      </c>
    </row>
    <row r="8770" spans="1:20" outlineLevel="4" x14ac:dyDescent="0.35">
      <c r="A8770" s="9" t="s">
        <v>104</v>
      </c>
      <c r="B8770" s="9" t="s">
        <v>105</v>
      </c>
      <c r="C8770" s="12" t="s">
        <v>9858</v>
      </c>
      <c r="D8770" s="5" t="s">
        <v>9859</v>
      </c>
      <c r="E8770" s="9" t="s">
        <v>9859</v>
      </c>
      <c r="F8770" s="5" t="s">
        <v>4</v>
      </c>
      <c r="G8770" s="5" t="s">
        <v>106</v>
      </c>
      <c r="H8770" s="5" t="s">
        <v>110</v>
      </c>
      <c r="I8770" s="20" t="s">
        <v>12481</v>
      </c>
      <c r="J8770" s="5" t="s">
        <v>4</v>
      </c>
      <c r="K8770" s="5" t="s">
        <v>4</v>
      </c>
      <c r="L8770" s="5" t="s">
        <v>4</v>
      </c>
      <c r="M8770" s="5" t="s">
        <v>5</v>
      </c>
      <c r="N8770" s="5" t="s">
        <v>9891</v>
      </c>
      <c r="O8770" s="18">
        <v>44524</v>
      </c>
      <c r="P8770" s="5" t="s">
        <v>9892</v>
      </c>
      <c r="Q8770" s="19">
        <v>3354</v>
      </c>
      <c r="R8770" s="19">
        <v>0</v>
      </c>
      <c r="S8770" s="19">
        <v>3354</v>
      </c>
      <c r="T8770" s="19">
        <v>0</v>
      </c>
    </row>
    <row r="8771" spans="1:20" outlineLevel="3" x14ac:dyDescent="0.35">
      <c r="H8771" s="1" t="s">
        <v>10934</v>
      </c>
      <c r="O8771" s="18"/>
      <c r="Q8771" s="19">
        <f>SUBTOTAL(9,Q8770:Q8770)</f>
        <v>3354</v>
      </c>
      <c r="R8771" s="19">
        <f>SUBTOTAL(9,R8770:R8770)</f>
        <v>0</v>
      </c>
      <c r="S8771" s="19">
        <f>SUBTOTAL(9,S8770:S8770)</f>
        <v>3354</v>
      </c>
      <c r="T8771" s="19">
        <f>SUBTOTAL(9,T8770:T8770)</f>
        <v>0</v>
      </c>
    </row>
    <row r="8772" spans="1:20" outlineLevel="2" x14ac:dyDescent="0.35">
      <c r="C8772" s="11" t="s">
        <v>10897</v>
      </c>
      <c r="O8772" s="18"/>
      <c r="Q8772" s="19">
        <f>SUBTOTAL(9,Q8740:Q8770)</f>
        <v>323256</v>
      </c>
      <c r="R8772" s="19">
        <f>SUBTOTAL(9,R8740:R8770)</f>
        <v>210770.36000000002</v>
      </c>
      <c r="S8772" s="19">
        <f>SUBTOTAL(9,S8740:S8770)</f>
        <v>112485.64</v>
      </c>
      <c r="T8772" s="19">
        <f>SUBTOTAL(9,T8740:T8770)</f>
        <v>0</v>
      </c>
    </row>
    <row r="8773" spans="1:20" outlineLevel="4" x14ac:dyDescent="0.35">
      <c r="A8773" s="9" t="s">
        <v>104</v>
      </c>
      <c r="B8773" s="9" t="s">
        <v>105</v>
      </c>
      <c r="C8773" s="12" t="s">
        <v>9893</v>
      </c>
      <c r="D8773" s="5" t="s">
        <v>9894</v>
      </c>
      <c r="E8773" s="9" t="s">
        <v>9894</v>
      </c>
      <c r="F8773" s="5" t="s">
        <v>4</v>
      </c>
      <c r="G8773" s="5" t="s">
        <v>106</v>
      </c>
      <c r="H8773" s="5" t="s">
        <v>108</v>
      </c>
      <c r="I8773" s="20" t="s">
        <v>12479</v>
      </c>
      <c r="J8773" s="5" t="s">
        <v>4</v>
      </c>
      <c r="K8773" s="5" t="s">
        <v>4</v>
      </c>
      <c r="L8773" s="5" t="s">
        <v>4</v>
      </c>
      <c r="M8773" s="5" t="s">
        <v>5</v>
      </c>
      <c r="N8773" s="5" t="s">
        <v>9895</v>
      </c>
      <c r="O8773" s="18">
        <v>44524</v>
      </c>
      <c r="P8773" s="5" t="s">
        <v>7</v>
      </c>
      <c r="Q8773" s="19">
        <v>88461</v>
      </c>
      <c r="R8773" s="19">
        <v>0</v>
      </c>
      <c r="S8773" s="19">
        <v>88461</v>
      </c>
      <c r="T8773" s="19">
        <v>0</v>
      </c>
    </row>
    <row r="8774" spans="1:20" outlineLevel="3" x14ac:dyDescent="0.35">
      <c r="H8774" s="1" t="s">
        <v>10932</v>
      </c>
      <c r="O8774" s="18"/>
      <c r="Q8774" s="19">
        <f>SUBTOTAL(9,Q8773:Q8773)</f>
        <v>88461</v>
      </c>
      <c r="R8774" s="19">
        <f>SUBTOTAL(9,R8773:R8773)</f>
        <v>0</v>
      </c>
      <c r="S8774" s="19">
        <f>SUBTOTAL(9,S8773:S8773)</f>
        <v>88461</v>
      </c>
      <c r="T8774" s="19">
        <f>SUBTOTAL(9,T8773:T8773)</f>
        <v>0</v>
      </c>
    </row>
    <row r="8775" spans="1:20" outlineLevel="4" x14ac:dyDescent="0.35">
      <c r="A8775" s="9" t="s">
        <v>104</v>
      </c>
      <c r="B8775" s="9" t="s">
        <v>105</v>
      </c>
      <c r="C8775" s="12" t="s">
        <v>9893</v>
      </c>
      <c r="D8775" s="5" t="s">
        <v>9894</v>
      </c>
      <c r="E8775" s="9" t="s">
        <v>9894</v>
      </c>
      <c r="F8775" s="5" t="s">
        <v>4</v>
      </c>
      <c r="G8775" s="5" t="s">
        <v>106</v>
      </c>
      <c r="H8775" s="5" t="s">
        <v>109</v>
      </c>
      <c r="I8775" s="20" t="s">
        <v>12480</v>
      </c>
      <c r="J8775" s="5" t="s">
        <v>4</v>
      </c>
      <c r="K8775" s="5" t="s">
        <v>4</v>
      </c>
      <c r="L8775" s="5" t="s">
        <v>4</v>
      </c>
      <c r="M8775" s="5" t="s">
        <v>5</v>
      </c>
      <c r="N8775" s="5" t="s">
        <v>9895</v>
      </c>
      <c r="O8775" s="18">
        <v>44524</v>
      </c>
      <c r="P8775" s="5" t="s">
        <v>7</v>
      </c>
      <c r="Q8775" s="19">
        <v>64645</v>
      </c>
      <c r="R8775" s="19">
        <v>0</v>
      </c>
      <c r="S8775" s="19">
        <v>64645</v>
      </c>
      <c r="T8775" s="19">
        <v>0</v>
      </c>
    </row>
    <row r="8776" spans="1:20" outlineLevel="3" x14ac:dyDescent="0.35">
      <c r="H8776" s="1" t="s">
        <v>10933</v>
      </c>
      <c r="O8776" s="18"/>
      <c r="Q8776" s="19">
        <f>SUBTOTAL(9,Q8775:Q8775)</f>
        <v>64645</v>
      </c>
      <c r="R8776" s="19">
        <f>SUBTOTAL(9,R8775:R8775)</f>
        <v>0</v>
      </c>
      <c r="S8776" s="19">
        <f>SUBTOTAL(9,S8775:S8775)</f>
        <v>64645</v>
      </c>
      <c r="T8776" s="19">
        <f>SUBTOTAL(9,T8775:T8775)</f>
        <v>0</v>
      </c>
    </row>
    <row r="8777" spans="1:20" outlineLevel="4" x14ac:dyDescent="0.35">
      <c r="A8777" s="9" t="s">
        <v>104</v>
      </c>
      <c r="B8777" s="9" t="s">
        <v>105</v>
      </c>
      <c r="C8777" s="12" t="s">
        <v>9893</v>
      </c>
      <c r="D8777" s="5" t="s">
        <v>9894</v>
      </c>
      <c r="E8777" s="9" t="s">
        <v>9894</v>
      </c>
      <c r="F8777" s="5" t="s">
        <v>4</v>
      </c>
      <c r="G8777" s="5" t="s">
        <v>106</v>
      </c>
      <c r="H8777" s="5" t="s">
        <v>110</v>
      </c>
      <c r="I8777" s="20" t="s">
        <v>12481</v>
      </c>
      <c r="J8777" s="5" t="s">
        <v>4</v>
      </c>
      <c r="K8777" s="5" t="s">
        <v>4</v>
      </c>
      <c r="L8777" s="5" t="s">
        <v>4</v>
      </c>
      <c r="M8777" s="5" t="s">
        <v>5</v>
      </c>
      <c r="N8777" s="5" t="s">
        <v>9895</v>
      </c>
      <c r="O8777" s="18">
        <v>44524</v>
      </c>
      <c r="P8777" s="5" t="s">
        <v>7</v>
      </c>
      <c r="Q8777" s="19">
        <v>14461</v>
      </c>
      <c r="R8777" s="19">
        <v>0</v>
      </c>
      <c r="S8777" s="19">
        <v>14461</v>
      </c>
      <c r="T8777" s="19">
        <v>0</v>
      </c>
    </row>
    <row r="8778" spans="1:20" outlineLevel="3" x14ac:dyDescent="0.35">
      <c r="H8778" s="1" t="s">
        <v>10934</v>
      </c>
      <c r="O8778" s="18"/>
      <c r="Q8778" s="19">
        <f>SUBTOTAL(9,Q8777:Q8777)</f>
        <v>14461</v>
      </c>
      <c r="R8778" s="19">
        <f>SUBTOTAL(9,R8777:R8777)</f>
        <v>0</v>
      </c>
      <c r="S8778" s="19">
        <f>SUBTOTAL(9,S8777:S8777)</f>
        <v>14461</v>
      </c>
      <c r="T8778" s="19">
        <f>SUBTOTAL(9,T8777:T8777)</f>
        <v>0</v>
      </c>
    </row>
    <row r="8779" spans="1:20" outlineLevel="2" x14ac:dyDescent="0.35">
      <c r="C8779" s="11" t="s">
        <v>10898</v>
      </c>
      <c r="O8779" s="18"/>
      <c r="Q8779" s="19">
        <f>SUBTOTAL(9,Q8773:Q8777)</f>
        <v>167567</v>
      </c>
      <c r="R8779" s="19">
        <f>SUBTOTAL(9,R8773:R8777)</f>
        <v>0</v>
      </c>
      <c r="S8779" s="19">
        <f>SUBTOTAL(9,S8773:S8777)</f>
        <v>167567</v>
      </c>
      <c r="T8779" s="19">
        <f>SUBTOTAL(9,T8773:T8777)</f>
        <v>0</v>
      </c>
    </row>
    <row r="8780" spans="1:20" ht="29" outlineLevel="4" x14ac:dyDescent="0.35">
      <c r="A8780" s="9" t="s">
        <v>0</v>
      </c>
      <c r="B8780" s="9" t="s">
        <v>1</v>
      </c>
      <c r="C8780" s="12" t="s">
        <v>9896</v>
      </c>
      <c r="D8780" s="5" t="s">
        <v>9897</v>
      </c>
      <c r="E8780" s="9" t="s">
        <v>9897</v>
      </c>
      <c r="F8780" s="5" t="s">
        <v>12477</v>
      </c>
      <c r="G8780" s="5" t="s">
        <v>4</v>
      </c>
      <c r="H8780" s="5" t="s">
        <v>9900</v>
      </c>
      <c r="I8780" s="4" t="s">
        <v>9901</v>
      </c>
      <c r="J8780" s="5" t="s">
        <v>9898</v>
      </c>
      <c r="K8780" s="5" t="s">
        <v>4</v>
      </c>
      <c r="L8780" s="5" t="s">
        <v>4</v>
      </c>
      <c r="M8780" s="5" t="s">
        <v>5</v>
      </c>
      <c r="N8780" s="5" t="s">
        <v>9899</v>
      </c>
      <c r="O8780" s="18">
        <v>44727</v>
      </c>
      <c r="P8780" s="5" t="s">
        <v>7</v>
      </c>
      <c r="Q8780" s="19">
        <v>10441.540000000001</v>
      </c>
      <c r="R8780" s="19">
        <v>10441.540000000001</v>
      </c>
      <c r="S8780" s="19">
        <v>0</v>
      </c>
      <c r="T8780" s="19">
        <v>0</v>
      </c>
    </row>
    <row r="8781" spans="1:20" outlineLevel="3" x14ac:dyDescent="0.35">
      <c r="H8781" s="1" t="s">
        <v>12270</v>
      </c>
      <c r="O8781" s="18"/>
      <c r="Q8781" s="19">
        <f>SUBTOTAL(9,Q8780:Q8780)</f>
        <v>10441.540000000001</v>
      </c>
      <c r="R8781" s="19">
        <f>SUBTOTAL(9,R8780:R8780)</f>
        <v>10441.540000000001</v>
      </c>
      <c r="S8781" s="19">
        <f>SUBTOTAL(9,S8780:S8780)</f>
        <v>0</v>
      </c>
      <c r="T8781" s="19">
        <f>SUBTOTAL(9,T8780:T8780)</f>
        <v>0</v>
      </c>
    </row>
    <row r="8782" spans="1:20" ht="29" outlineLevel="4" x14ac:dyDescent="0.35">
      <c r="A8782" s="9" t="s">
        <v>0</v>
      </c>
      <c r="B8782" s="9" t="s">
        <v>1</v>
      </c>
      <c r="C8782" s="12" t="s">
        <v>9896</v>
      </c>
      <c r="D8782" s="5" t="s">
        <v>9897</v>
      </c>
      <c r="E8782" s="9" t="s">
        <v>9897</v>
      </c>
      <c r="F8782" s="5" t="s">
        <v>4</v>
      </c>
      <c r="G8782" s="5" t="s">
        <v>12472</v>
      </c>
      <c r="H8782" s="5" t="s">
        <v>9903</v>
      </c>
      <c r="I8782" s="4" t="s">
        <v>9904</v>
      </c>
      <c r="J8782" s="5" t="s">
        <v>4</v>
      </c>
      <c r="K8782" s="5" t="s">
        <v>4</v>
      </c>
      <c r="L8782" s="5" t="s">
        <v>4</v>
      </c>
      <c r="M8782" s="5" t="s">
        <v>5</v>
      </c>
      <c r="N8782" s="5" t="s">
        <v>9902</v>
      </c>
      <c r="O8782" s="18">
        <v>44545</v>
      </c>
      <c r="P8782" s="5" t="s">
        <v>7</v>
      </c>
      <c r="Q8782" s="19">
        <v>74925</v>
      </c>
      <c r="R8782" s="19">
        <v>0</v>
      </c>
      <c r="S8782" s="19">
        <v>74925</v>
      </c>
      <c r="T8782" s="19">
        <v>0</v>
      </c>
    </row>
    <row r="8783" spans="1:20" outlineLevel="3" x14ac:dyDescent="0.35">
      <c r="H8783" s="1" t="s">
        <v>12271</v>
      </c>
      <c r="O8783" s="18"/>
      <c r="Q8783" s="19">
        <f>SUBTOTAL(9,Q8782:Q8782)</f>
        <v>74925</v>
      </c>
      <c r="R8783" s="19">
        <f>SUBTOTAL(9,R8782:R8782)</f>
        <v>0</v>
      </c>
      <c r="S8783" s="19">
        <f>SUBTOTAL(9,S8782:S8782)</f>
        <v>74925</v>
      </c>
      <c r="T8783" s="19">
        <f>SUBTOTAL(9,T8782:T8782)</f>
        <v>0</v>
      </c>
    </row>
    <row r="8784" spans="1:20" ht="29" outlineLevel="4" x14ac:dyDescent="0.35">
      <c r="A8784" s="9" t="s">
        <v>0</v>
      </c>
      <c r="B8784" s="9" t="s">
        <v>1</v>
      </c>
      <c r="C8784" s="12" t="s">
        <v>9896</v>
      </c>
      <c r="D8784" s="5" t="s">
        <v>9897</v>
      </c>
      <c r="E8784" s="9" t="s">
        <v>9897</v>
      </c>
      <c r="F8784" s="5" t="s">
        <v>4</v>
      </c>
      <c r="G8784" s="5" t="s">
        <v>12472</v>
      </c>
      <c r="H8784" s="5" t="s">
        <v>9906</v>
      </c>
      <c r="I8784" s="4" t="s">
        <v>9907</v>
      </c>
      <c r="J8784" s="5" t="s">
        <v>4</v>
      </c>
      <c r="K8784" s="5" t="s">
        <v>4</v>
      </c>
      <c r="L8784" s="5" t="s">
        <v>4</v>
      </c>
      <c r="M8784" s="5" t="s">
        <v>5</v>
      </c>
      <c r="N8784" s="5" t="s">
        <v>9905</v>
      </c>
      <c r="O8784" s="18">
        <v>44545</v>
      </c>
      <c r="P8784" s="5" t="s">
        <v>7</v>
      </c>
      <c r="Q8784" s="19">
        <v>141449</v>
      </c>
      <c r="R8784" s="19">
        <v>0</v>
      </c>
      <c r="S8784" s="19">
        <v>141449</v>
      </c>
      <c r="T8784" s="19">
        <v>0</v>
      </c>
    </row>
    <row r="8785" spans="1:20" ht="29" outlineLevel="4" x14ac:dyDescent="0.35">
      <c r="A8785" s="9" t="s">
        <v>0</v>
      </c>
      <c r="B8785" s="9" t="s">
        <v>1</v>
      </c>
      <c r="C8785" s="12" t="s">
        <v>9896</v>
      </c>
      <c r="D8785" s="5" t="s">
        <v>9897</v>
      </c>
      <c r="E8785" s="9" t="s">
        <v>9897</v>
      </c>
      <c r="F8785" s="5" t="s">
        <v>4</v>
      </c>
      <c r="G8785" s="5" t="s">
        <v>12472</v>
      </c>
      <c r="H8785" s="5" t="s">
        <v>9906</v>
      </c>
      <c r="I8785" s="4" t="s">
        <v>9907</v>
      </c>
      <c r="J8785" s="5" t="s">
        <v>4</v>
      </c>
      <c r="K8785" s="5" t="s">
        <v>4</v>
      </c>
      <c r="L8785" s="5" t="s">
        <v>4</v>
      </c>
      <c r="M8785" s="5" t="s">
        <v>5</v>
      </c>
      <c r="N8785" s="5" t="s">
        <v>9908</v>
      </c>
      <c r="O8785" s="18">
        <v>44683</v>
      </c>
      <c r="P8785" s="5" t="s">
        <v>7</v>
      </c>
      <c r="Q8785" s="19">
        <v>133788.42000000001</v>
      </c>
      <c r="R8785" s="19">
        <v>0</v>
      </c>
      <c r="S8785" s="19">
        <v>133788.42000000001</v>
      </c>
      <c r="T8785" s="19">
        <v>0</v>
      </c>
    </row>
    <row r="8786" spans="1:20" ht="29" outlineLevel="4" x14ac:dyDescent="0.35">
      <c r="A8786" s="9" t="s">
        <v>0</v>
      </c>
      <c r="B8786" s="9" t="s">
        <v>1</v>
      </c>
      <c r="C8786" s="12" t="s">
        <v>9896</v>
      </c>
      <c r="D8786" s="5" t="s">
        <v>9897</v>
      </c>
      <c r="E8786" s="9" t="s">
        <v>9897</v>
      </c>
      <c r="F8786" s="5" t="s">
        <v>4</v>
      </c>
      <c r="G8786" s="5" t="s">
        <v>12472</v>
      </c>
      <c r="H8786" s="5" t="s">
        <v>9906</v>
      </c>
      <c r="I8786" s="4" t="s">
        <v>9907</v>
      </c>
      <c r="J8786" s="5" t="s">
        <v>4</v>
      </c>
      <c r="K8786" s="5" t="s">
        <v>4</v>
      </c>
      <c r="L8786" s="5" t="s">
        <v>4</v>
      </c>
      <c r="M8786" s="5" t="s">
        <v>5</v>
      </c>
      <c r="N8786" s="5" t="s">
        <v>9909</v>
      </c>
      <c r="O8786" s="18">
        <v>44707</v>
      </c>
      <c r="P8786" s="5" t="s">
        <v>7</v>
      </c>
      <c r="Q8786" s="19">
        <v>48691.19</v>
      </c>
      <c r="R8786" s="19">
        <v>0</v>
      </c>
      <c r="S8786" s="19">
        <v>48691.19</v>
      </c>
      <c r="T8786" s="19">
        <v>0</v>
      </c>
    </row>
    <row r="8787" spans="1:20" outlineLevel="3" x14ac:dyDescent="0.35">
      <c r="H8787" s="1" t="s">
        <v>12272</v>
      </c>
      <c r="O8787" s="18"/>
      <c r="Q8787" s="19">
        <f>SUBTOTAL(9,Q8784:Q8786)</f>
        <v>323928.61000000004</v>
      </c>
      <c r="R8787" s="19">
        <f>SUBTOTAL(9,R8784:R8786)</f>
        <v>0</v>
      </c>
      <c r="S8787" s="19">
        <f>SUBTOTAL(9,S8784:S8786)</f>
        <v>323928.61000000004</v>
      </c>
      <c r="T8787" s="19">
        <f>SUBTOTAL(9,T8784:T8786)</f>
        <v>0</v>
      </c>
    </row>
    <row r="8788" spans="1:20" ht="29" outlineLevel="4" x14ac:dyDescent="0.35">
      <c r="A8788" s="9" t="s">
        <v>0</v>
      </c>
      <c r="B8788" s="9" t="s">
        <v>1</v>
      </c>
      <c r="C8788" s="12" t="s">
        <v>9896</v>
      </c>
      <c r="D8788" s="5" t="s">
        <v>9897</v>
      </c>
      <c r="E8788" s="9" t="s">
        <v>9897</v>
      </c>
      <c r="F8788" s="5" t="s">
        <v>4</v>
      </c>
      <c r="G8788" s="5" t="s">
        <v>12472</v>
      </c>
      <c r="H8788" s="5" t="s">
        <v>9911</v>
      </c>
      <c r="I8788" s="4" t="s">
        <v>9912</v>
      </c>
      <c r="J8788" s="5" t="s">
        <v>4</v>
      </c>
      <c r="K8788" s="5" t="s">
        <v>4</v>
      </c>
      <c r="L8788" s="5" t="s">
        <v>4</v>
      </c>
      <c r="M8788" s="5" t="s">
        <v>5</v>
      </c>
      <c r="N8788" s="5" t="s">
        <v>9910</v>
      </c>
      <c r="O8788" s="18">
        <v>44545</v>
      </c>
      <c r="P8788" s="5" t="s">
        <v>7</v>
      </c>
      <c r="Q8788" s="19">
        <v>51522.59</v>
      </c>
      <c r="R8788" s="19">
        <v>0</v>
      </c>
      <c r="S8788" s="19">
        <v>51522.59</v>
      </c>
      <c r="T8788" s="19">
        <v>0</v>
      </c>
    </row>
    <row r="8789" spans="1:20" outlineLevel="3" x14ac:dyDescent="0.35">
      <c r="H8789" s="1" t="s">
        <v>12273</v>
      </c>
      <c r="O8789" s="18"/>
      <c r="Q8789" s="19">
        <f>SUBTOTAL(9,Q8788:Q8788)</f>
        <v>51522.59</v>
      </c>
      <c r="R8789" s="19">
        <f>SUBTOTAL(9,R8788:R8788)</f>
        <v>0</v>
      </c>
      <c r="S8789" s="19">
        <f>SUBTOTAL(9,S8788:S8788)</f>
        <v>51522.59</v>
      </c>
      <c r="T8789" s="19">
        <f>SUBTOTAL(9,T8788:T8788)</f>
        <v>0</v>
      </c>
    </row>
    <row r="8790" spans="1:20" ht="29" outlineLevel="4" x14ac:dyDescent="0.35">
      <c r="A8790" s="9" t="s">
        <v>0</v>
      </c>
      <c r="B8790" s="9" t="s">
        <v>1</v>
      </c>
      <c r="C8790" s="12" t="s">
        <v>9896</v>
      </c>
      <c r="D8790" s="5" t="s">
        <v>9897</v>
      </c>
      <c r="E8790" s="9" t="s">
        <v>9897</v>
      </c>
      <c r="F8790" s="5" t="s">
        <v>4</v>
      </c>
      <c r="G8790" s="5" t="s">
        <v>12472</v>
      </c>
      <c r="H8790" s="5" t="s">
        <v>9915</v>
      </c>
      <c r="I8790" s="4" t="s">
        <v>9916</v>
      </c>
      <c r="J8790" s="5" t="s">
        <v>9913</v>
      </c>
      <c r="K8790" s="5" t="s">
        <v>4</v>
      </c>
      <c r="L8790" s="5" t="s">
        <v>4</v>
      </c>
      <c r="M8790" s="5" t="s">
        <v>5</v>
      </c>
      <c r="N8790" s="5" t="s">
        <v>9914</v>
      </c>
      <c r="O8790" s="18">
        <v>44740</v>
      </c>
      <c r="P8790" s="5" t="s">
        <v>7</v>
      </c>
      <c r="Q8790" s="19">
        <v>1900000</v>
      </c>
      <c r="R8790" s="19">
        <v>0</v>
      </c>
      <c r="S8790" s="19">
        <v>1900000</v>
      </c>
      <c r="T8790" s="19">
        <v>0</v>
      </c>
    </row>
    <row r="8791" spans="1:20" outlineLevel="3" x14ac:dyDescent="0.35">
      <c r="H8791" s="1" t="s">
        <v>12274</v>
      </c>
      <c r="O8791" s="18"/>
      <c r="Q8791" s="19">
        <f>SUBTOTAL(9,Q8790:Q8790)</f>
        <v>1900000</v>
      </c>
      <c r="R8791" s="19">
        <f>SUBTOTAL(9,R8790:R8790)</f>
        <v>0</v>
      </c>
      <c r="S8791" s="19">
        <f>SUBTOTAL(9,S8790:S8790)</f>
        <v>1900000</v>
      </c>
      <c r="T8791" s="19">
        <f>SUBTOTAL(9,T8790:T8790)</f>
        <v>0</v>
      </c>
    </row>
    <row r="8792" spans="1:20" ht="29" outlineLevel="4" x14ac:dyDescent="0.35">
      <c r="A8792" s="9" t="s">
        <v>0</v>
      </c>
      <c r="B8792" s="9" t="s">
        <v>1</v>
      </c>
      <c r="C8792" s="12" t="s">
        <v>9896</v>
      </c>
      <c r="D8792" s="5" t="s">
        <v>9897</v>
      </c>
      <c r="E8792" s="9" t="s">
        <v>9897</v>
      </c>
      <c r="F8792" s="5" t="s">
        <v>4</v>
      </c>
      <c r="G8792" s="5" t="s">
        <v>12472</v>
      </c>
      <c r="H8792" s="5" t="s">
        <v>9919</v>
      </c>
      <c r="I8792" s="4" t="s">
        <v>9920</v>
      </c>
      <c r="J8792" s="5" t="s">
        <v>9917</v>
      </c>
      <c r="K8792" s="5" t="s">
        <v>4</v>
      </c>
      <c r="L8792" s="5" t="s">
        <v>4</v>
      </c>
      <c r="M8792" s="5" t="s">
        <v>5</v>
      </c>
      <c r="N8792" s="5" t="s">
        <v>9918</v>
      </c>
      <c r="O8792" s="18">
        <v>44712</v>
      </c>
      <c r="P8792" s="5" t="s">
        <v>7</v>
      </c>
      <c r="Q8792" s="19">
        <v>24418.32</v>
      </c>
      <c r="R8792" s="19">
        <v>0</v>
      </c>
      <c r="S8792" s="19">
        <v>24418.32</v>
      </c>
      <c r="T8792" s="19">
        <v>0</v>
      </c>
    </row>
    <row r="8793" spans="1:20" ht="29" outlineLevel="4" x14ac:dyDescent="0.35">
      <c r="A8793" s="9" t="s">
        <v>0</v>
      </c>
      <c r="B8793" s="9" t="s">
        <v>1</v>
      </c>
      <c r="C8793" s="12" t="s">
        <v>9896</v>
      </c>
      <c r="D8793" s="5" t="s">
        <v>9897</v>
      </c>
      <c r="E8793" s="9" t="s">
        <v>9897</v>
      </c>
      <c r="F8793" s="5" t="s">
        <v>4</v>
      </c>
      <c r="G8793" s="5" t="s">
        <v>12472</v>
      </c>
      <c r="H8793" s="5" t="s">
        <v>9919</v>
      </c>
      <c r="I8793" s="4" t="s">
        <v>9920</v>
      </c>
      <c r="J8793" s="5" t="s">
        <v>9917</v>
      </c>
      <c r="K8793" s="5" t="s">
        <v>4</v>
      </c>
      <c r="L8793" s="5" t="s">
        <v>4</v>
      </c>
      <c r="M8793" s="5" t="s">
        <v>5</v>
      </c>
      <c r="N8793" s="5" t="s">
        <v>9921</v>
      </c>
      <c r="O8793" s="18">
        <v>44712</v>
      </c>
      <c r="P8793" s="5" t="s">
        <v>7</v>
      </c>
      <c r="Q8793" s="19">
        <v>24418.32</v>
      </c>
      <c r="R8793" s="19">
        <v>0</v>
      </c>
      <c r="S8793" s="19">
        <v>24418.32</v>
      </c>
      <c r="T8793" s="19">
        <v>0</v>
      </c>
    </row>
    <row r="8794" spans="1:20" outlineLevel="3" x14ac:dyDescent="0.35">
      <c r="H8794" s="1" t="s">
        <v>12275</v>
      </c>
      <c r="O8794" s="18"/>
      <c r="Q8794" s="19">
        <f>SUBTOTAL(9,Q8792:Q8793)</f>
        <v>48836.639999999999</v>
      </c>
      <c r="R8794" s="19">
        <f>SUBTOTAL(9,R8792:R8793)</f>
        <v>0</v>
      </c>
      <c r="S8794" s="19">
        <f>SUBTOTAL(9,S8792:S8793)</f>
        <v>48836.639999999999</v>
      </c>
      <c r="T8794" s="19">
        <f>SUBTOTAL(9,T8792:T8793)</f>
        <v>0</v>
      </c>
    </row>
    <row r="8795" spans="1:20" outlineLevel="2" x14ac:dyDescent="0.35">
      <c r="C8795" s="11" t="s">
        <v>10899</v>
      </c>
      <c r="O8795" s="18"/>
      <c r="Q8795" s="19">
        <f>SUBTOTAL(9,Q8780:Q8793)</f>
        <v>2409654.38</v>
      </c>
      <c r="R8795" s="19">
        <f>SUBTOTAL(9,R8780:R8793)</f>
        <v>10441.540000000001</v>
      </c>
      <c r="S8795" s="19">
        <f>SUBTOTAL(9,S8780:S8793)</f>
        <v>2399212.84</v>
      </c>
      <c r="T8795" s="19">
        <f>SUBTOTAL(9,T8780:T8793)</f>
        <v>0</v>
      </c>
    </row>
    <row r="8796" spans="1:20" outlineLevel="4" x14ac:dyDescent="0.35">
      <c r="A8796" s="9" t="s">
        <v>74</v>
      </c>
      <c r="B8796" s="9" t="s">
        <v>75</v>
      </c>
      <c r="C8796" s="12" t="s">
        <v>9922</v>
      </c>
      <c r="D8796" s="5" t="s">
        <v>9923</v>
      </c>
      <c r="E8796" s="9" t="s">
        <v>9924</v>
      </c>
      <c r="F8796" s="5" t="s">
        <v>77</v>
      </c>
      <c r="G8796" s="5" t="s">
        <v>4</v>
      </c>
      <c r="H8796" s="5" t="s">
        <v>9927</v>
      </c>
      <c r="I8796" s="4" t="s">
        <v>9928</v>
      </c>
      <c r="J8796" s="5" t="s">
        <v>4</v>
      </c>
      <c r="K8796" s="5" t="s">
        <v>4</v>
      </c>
      <c r="L8796" s="5" t="s">
        <v>4</v>
      </c>
      <c r="M8796" s="5" t="s">
        <v>5</v>
      </c>
      <c r="N8796" s="5" t="s">
        <v>9925</v>
      </c>
      <c r="O8796" s="18">
        <v>44389</v>
      </c>
      <c r="P8796" s="5" t="s">
        <v>9926</v>
      </c>
      <c r="Q8796" s="19">
        <v>1177.2</v>
      </c>
      <c r="R8796" s="19">
        <v>1177.2</v>
      </c>
      <c r="S8796" s="19">
        <v>0</v>
      </c>
      <c r="T8796" s="19">
        <v>0</v>
      </c>
    </row>
    <row r="8797" spans="1:20" outlineLevel="3" x14ac:dyDescent="0.35">
      <c r="H8797" s="1" t="s">
        <v>12276</v>
      </c>
      <c r="O8797" s="18"/>
      <c r="Q8797" s="19">
        <f>SUBTOTAL(9,Q8796:Q8796)</f>
        <v>1177.2</v>
      </c>
      <c r="R8797" s="19">
        <f>SUBTOTAL(9,R8796:R8796)</f>
        <v>1177.2</v>
      </c>
      <c r="S8797" s="19">
        <f>SUBTOTAL(9,S8796:S8796)</f>
        <v>0</v>
      </c>
      <c r="T8797" s="19">
        <f>SUBTOTAL(9,T8796:T8796)</f>
        <v>0</v>
      </c>
    </row>
    <row r="8798" spans="1:20" outlineLevel="4" x14ac:dyDescent="0.35">
      <c r="A8798" s="9" t="s">
        <v>74</v>
      </c>
      <c r="B8798" s="9" t="s">
        <v>75</v>
      </c>
      <c r="C8798" s="12" t="s">
        <v>9922</v>
      </c>
      <c r="D8798" s="5" t="s">
        <v>9923</v>
      </c>
      <c r="E8798" s="9" t="s">
        <v>9924</v>
      </c>
      <c r="F8798" s="5" t="s">
        <v>4</v>
      </c>
      <c r="G8798" s="5" t="s">
        <v>729</v>
      </c>
      <c r="H8798" s="5" t="s">
        <v>9931</v>
      </c>
      <c r="I8798" s="4" t="s">
        <v>9932</v>
      </c>
      <c r="J8798" s="5" t="s">
        <v>4</v>
      </c>
      <c r="K8798" s="5" t="s">
        <v>4</v>
      </c>
      <c r="L8798" s="5" t="s">
        <v>4</v>
      </c>
      <c r="M8798" s="5" t="s">
        <v>5</v>
      </c>
      <c r="N8798" s="5" t="s">
        <v>9929</v>
      </c>
      <c r="O8798" s="18">
        <v>44543</v>
      </c>
      <c r="P8798" s="5" t="s">
        <v>9930</v>
      </c>
      <c r="Q8798" s="19">
        <v>18443</v>
      </c>
      <c r="R8798" s="19">
        <v>0</v>
      </c>
      <c r="S8798" s="19">
        <v>18443</v>
      </c>
      <c r="T8798" s="19">
        <v>0</v>
      </c>
    </row>
    <row r="8799" spans="1:20" outlineLevel="4" x14ac:dyDescent="0.35">
      <c r="A8799" s="9" t="s">
        <v>74</v>
      </c>
      <c r="B8799" s="9" t="s">
        <v>75</v>
      </c>
      <c r="C8799" s="12" t="s">
        <v>9922</v>
      </c>
      <c r="D8799" s="5" t="s">
        <v>9923</v>
      </c>
      <c r="E8799" s="9" t="s">
        <v>9924</v>
      </c>
      <c r="F8799" s="5" t="s">
        <v>4</v>
      </c>
      <c r="G8799" s="5" t="s">
        <v>729</v>
      </c>
      <c r="H8799" s="5" t="s">
        <v>9931</v>
      </c>
      <c r="I8799" s="4" t="s">
        <v>9932</v>
      </c>
      <c r="J8799" s="5" t="s">
        <v>4</v>
      </c>
      <c r="K8799" s="5" t="s">
        <v>4</v>
      </c>
      <c r="L8799" s="5" t="s">
        <v>4</v>
      </c>
      <c r="M8799" s="5" t="s">
        <v>5</v>
      </c>
      <c r="N8799" s="5" t="s">
        <v>9933</v>
      </c>
      <c r="O8799" s="18">
        <v>44623</v>
      </c>
      <c r="P8799" s="5" t="s">
        <v>9934</v>
      </c>
      <c r="Q8799" s="19">
        <v>5695</v>
      </c>
      <c r="R8799" s="19">
        <v>0</v>
      </c>
      <c r="S8799" s="19">
        <v>5695</v>
      </c>
      <c r="T8799" s="19">
        <v>0</v>
      </c>
    </row>
    <row r="8800" spans="1:20" outlineLevel="4" x14ac:dyDescent="0.35">
      <c r="A8800" s="9" t="s">
        <v>74</v>
      </c>
      <c r="B8800" s="9" t="s">
        <v>75</v>
      </c>
      <c r="C8800" s="12" t="s">
        <v>9922</v>
      </c>
      <c r="D8800" s="5" t="s">
        <v>9923</v>
      </c>
      <c r="E8800" s="9" t="s">
        <v>9924</v>
      </c>
      <c r="F8800" s="5" t="s">
        <v>4</v>
      </c>
      <c r="G8800" s="5" t="s">
        <v>729</v>
      </c>
      <c r="H8800" s="5" t="s">
        <v>9931</v>
      </c>
      <c r="I8800" s="4" t="s">
        <v>9932</v>
      </c>
      <c r="J8800" s="5" t="s">
        <v>4</v>
      </c>
      <c r="K8800" s="5" t="s">
        <v>4</v>
      </c>
      <c r="L8800" s="5" t="s">
        <v>4</v>
      </c>
      <c r="M8800" s="5" t="s">
        <v>5</v>
      </c>
      <c r="N8800" s="5" t="s">
        <v>9935</v>
      </c>
      <c r="O8800" s="18">
        <v>44655</v>
      </c>
      <c r="P8800" s="5" t="s">
        <v>9936</v>
      </c>
      <c r="Q8800" s="19">
        <v>5210</v>
      </c>
      <c r="R8800" s="19">
        <v>0</v>
      </c>
      <c r="S8800" s="19">
        <v>5210</v>
      </c>
      <c r="T8800" s="19">
        <v>0</v>
      </c>
    </row>
    <row r="8801" spans="1:20" outlineLevel="3" x14ac:dyDescent="0.35">
      <c r="H8801" s="1" t="s">
        <v>12277</v>
      </c>
      <c r="O8801" s="18"/>
      <c r="Q8801" s="19">
        <f>SUBTOTAL(9,Q8798:Q8800)</f>
        <v>29348</v>
      </c>
      <c r="R8801" s="19">
        <f>SUBTOTAL(9,R8798:R8800)</f>
        <v>0</v>
      </c>
      <c r="S8801" s="19">
        <f>SUBTOTAL(9,S8798:S8800)</f>
        <v>29348</v>
      </c>
      <c r="T8801" s="19">
        <f>SUBTOTAL(9,T8798:T8800)</f>
        <v>0</v>
      </c>
    </row>
    <row r="8802" spans="1:20" outlineLevel="4" x14ac:dyDescent="0.35">
      <c r="A8802" s="9" t="s">
        <v>104</v>
      </c>
      <c r="B8802" s="9" t="s">
        <v>105</v>
      </c>
      <c r="C8802" s="12" t="s">
        <v>9922</v>
      </c>
      <c r="D8802" s="5" t="s">
        <v>9923</v>
      </c>
      <c r="E8802" s="9" t="s">
        <v>9923</v>
      </c>
      <c r="F8802" s="5" t="s">
        <v>4</v>
      </c>
      <c r="G8802" s="5" t="s">
        <v>106</v>
      </c>
      <c r="H8802" s="5" t="s">
        <v>108</v>
      </c>
      <c r="I8802" s="20" t="s">
        <v>12479</v>
      </c>
      <c r="J8802" s="5" t="s">
        <v>4</v>
      </c>
      <c r="K8802" s="5" t="s">
        <v>4</v>
      </c>
      <c r="L8802" s="5" t="s">
        <v>4</v>
      </c>
      <c r="M8802" s="5" t="s">
        <v>5</v>
      </c>
      <c r="N8802" s="5" t="s">
        <v>9937</v>
      </c>
      <c r="O8802" s="18">
        <v>44524</v>
      </c>
      <c r="P8802" s="5" t="s">
        <v>7</v>
      </c>
      <c r="Q8802" s="19">
        <v>98349</v>
      </c>
      <c r="R8802" s="19">
        <v>0</v>
      </c>
      <c r="S8802" s="19">
        <v>98349</v>
      </c>
      <c r="T8802" s="19">
        <v>0</v>
      </c>
    </row>
    <row r="8803" spans="1:20" outlineLevel="3" x14ac:dyDescent="0.35">
      <c r="H8803" s="1" t="s">
        <v>10932</v>
      </c>
      <c r="O8803" s="18"/>
      <c r="Q8803" s="19">
        <f>SUBTOTAL(9,Q8802:Q8802)</f>
        <v>98349</v>
      </c>
      <c r="R8803" s="19">
        <f>SUBTOTAL(9,R8802:R8802)</f>
        <v>0</v>
      </c>
      <c r="S8803" s="19">
        <f>SUBTOTAL(9,S8802:S8802)</f>
        <v>98349</v>
      </c>
      <c r="T8803" s="19">
        <f>SUBTOTAL(9,T8802:T8802)</f>
        <v>0</v>
      </c>
    </row>
    <row r="8804" spans="1:20" outlineLevel="4" x14ac:dyDescent="0.35">
      <c r="A8804" s="9" t="s">
        <v>104</v>
      </c>
      <c r="B8804" s="9" t="s">
        <v>105</v>
      </c>
      <c r="C8804" s="12" t="s">
        <v>9922</v>
      </c>
      <c r="D8804" s="5" t="s">
        <v>9923</v>
      </c>
      <c r="E8804" s="9" t="s">
        <v>9923</v>
      </c>
      <c r="F8804" s="5" t="s">
        <v>4</v>
      </c>
      <c r="G8804" s="5" t="s">
        <v>106</v>
      </c>
      <c r="H8804" s="5" t="s">
        <v>109</v>
      </c>
      <c r="I8804" s="20" t="s">
        <v>12480</v>
      </c>
      <c r="J8804" s="5" t="s">
        <v>4</v>
      </c>
      <c r="K8804" s="5" t="s">
        <v>4</v>
      </c>
      <c r="L8804" s="5" t="s">
        <v>4</v>
      </c>
      <c r="M8804" s="5" t="s">
        <v>5</v>
      </c>
      <c r="N8804" s="5" t="s">
        <v>9937</v>
      </c>
      <c r="O8804" s="18">
        <v>44524</v>
      </c>
      <c r="P8804" s="5" t="s">
        <v>7</v>
      </c>
      <c r="Q8804" s="19">
        <v>99865</v>
      </c>
      <c r="R8804" s="19">
        <v>0</v>
      </c>
      <c r="S8804" s="19">
        <v>99865</v>
      </c>
      <c r="T8804" s="19">
        <v>0</v>
      </c>
    </row>
    <row r="8805" spans="1:20" outlineLevel="3" x14ac:dyDescent="0.35">
      <c r="H8805" s="1" t="s">
        <v>10933</v>
      </c>
      <c r="O8805" s="18"/>
      <c r="Q8805" s="19">
        <f>SUBTOTAL(9,Q8804:Q8804)</f>
        <v>99865</v>
      </c>
      <c r="R8805" s="19">
        <f>SUBTOTAL(9,R8804:R8804)</f>
        <v>0</v>
      </c>
      <c r="S8805" s="19">
        <f>SUBTOTAL(9,S8804:S8804)</f>
        <v>99865</v>
      </c>
      <c r="T8805" s="19">
        <f>SUBTOTAL(9,T8804:T8804)</f>
        <v>0</v>
      </c>
    </row>
    <row r="8806" spans="1:20" outlineLevel="4" x14ac:dyDescent="0.35">
      <c r="A8806" s="9" t="s">
        <v>104</v>
      </c>
      <c r="B8806" s="9" t="s">
        <v>105</v>
      </c>
      <c r="C8806" s="12" t="s">
        <v>9922</v>
      </c>
      <c r="D8806" s="5" t="s">
        <v>9923</v>
      </c>
      <c r="E8806" s="9" t="s">
        <v>9923</v>
      </c>
      <c r="F8806" s="5" t="s">
        <v>4</v>
      </c>
      <c r="G8806" s="5" t="s">
        <v>106</v>
      </c>
      <c r="H8806" s="5" t="s">
        <v>110</v>
      </c>
      <c r="I8806" s="20" t="s">
        <v>12481</v>
      </c>
      <c r="J8806" s="5" t="s">
        <v>4</v>
      </c>
      <c r="K8806" s="5" t="s">
        <v>4</v>
      </c>
      <c r="L8806" s="5" t="s">
        <v>4</v>
      </c>
      <c r="M8806" s="5" t="s">
        <v>5</v>
      </c>
      <c r="N8806" s="5" t="s">
        <v>9937</v>
      </c>
      <c r="O8806" s="18">
        <v>44524</v>
      </c>
      <c r="P8806" s="5" t="s">
        <v>7</v>
      </c>
      <c r="Q8806" s="19">
        <v>31694</v>
      </c>
      <c r="R8806" s="19">
        <v>0</v>
      </c>
      <c r="S8806" s="19">
        <v>31694</v>
      </c>
      <c r="T8806" s="19">
        <v>0</v>
      </c>
    </row>
    <row r="8807" spans="1:20" outlineLevel="3" x14ac:dyDescent="0.35">
      <c r="H8807" s="1" t="s">
        <v>10934</v>
      </c>
      <c r="O8807" s="18"/>
      <c r="Q8807" s="19">
        <f>SUBTOTAL(9,Q8806:Q8806)</f>
        <v>31694</v>
      </c>
      <c r="R8807" s="19">
        <f>SUBTOTAL(9,R8806:R8806)</f>
        <v>0</v>
      </c>
      <c r="S8807" s="19">
        <f>SUBTOTAL(9,S8806:S8806)</f>
        <v>31694</v>
      </c>
      <c r="T8807" s="19">
        <f>SUBTOTAL(9,T8806:T8806)</f>
        <v>0</v>
      </c>
    </row>
    <row r="8808" spans="1:20" outlineLevel="2" x14ac:dyDescent="0.35">
      <c r="C8808" s="11" t="s">
        <v>10900</v>
      </c>
      <c r="O8808" s="18"/>
      <c r="Q8808" s="19">
        <f>SUBTOTAL(9,Q8796:Q8806)</f>
        <v>260433.2</v>
      </c>
      <c r="R8808" s="19">
        <f>SUBTOTAL(9,R8796:R8806)</f>
        <v>1177.2</v>
      </c>
      <c r="S8808" s="19">
        <f>SUBTOTAL(9,S8796:S8806)</f>
        <v>259256</v>
      </c>
      <c r="T8808" s="19">
        <f>SUBTOTAL(9,T8796:T8806)</f>
        <v>0</v>
      </c>
    </row>
    <row r="8809" spans="1:20" ht="29" outlineLevel="4" x14ac:dyDescent="0.35">
      <c r="A8809" s="9" t="s">
        <v>97</v>
      </c>
      <c r="B8809" s="9" t="s">
        <v>98</v>
      </c>
      <c r="C8809" s="12" t="s">
        <v>9938</v>
      </c>
      <c r="D8809" s="5" t="s">
        <v>9939</v>
      </c>
      <c r="E8809" s="9" t="s">
        <v>9939</v>
      </c>
      <c r="F8809" s="5" t="s">
        <v>4</v>
      </c>
      <c r="G8809" s="5" t="s">
        <v>1006</v>
      </c>
      <c r="H8809" s="5" t="s">
        <v>9942</v>
      </c>
      <c r="I8809" s="4" t="s">
        <v>9943</v>
      </c>
      <c r="J8809" s="5" t="s">
        <v>4</v>
      </c>
      <c r="K8809" s="5" t="s">
        <v>4</v>
      </c>
      <c r="L8809" s="5" t="s">
        <v>4</v>
      </c>
      <c r="M8809" s="5" t="s">
        <v>5</v>
      </c>
      <c r="N8809" s="5" t="s">
        <v>9940</v>
      </c>
      <c r="O8809" s="18">
        <v>44497</v>
      </c>
      <c r="P8809" s="5" t="s">
        <v>9941</v>
      </c>
      <c r="Q8809" s="19">
        <v>25000</v>
      </c>
      <c r="R8809" s="19">
        <v>0</v>
      </c>
      <c r="S8809" s="19">
        <v>25000</v>
      </c>
      <c r="T8809" s="19">
        <v>0</v>
      </c>
    </row>
    <row r="8810" spans="1:20" outlineLevel="3" x14ac:dyDescent="0.35">
      <c r="H8810" s="1" t="s">
        <v>12278</v>
      </c>
      <c r="O8810" s="18"/>
      <c r="Q8810" s="19">
        <f>SUBTOTAL(9,Q8809:Q8809)</f>
        <v>25000</v>
      </c>
      <c r="R8810" s="19">
        <f>SUBTOTAL(9,R8809:R8809)</f>
        <v>0</v>
      </c>
      <c r="S8810" s="19">
        <f>SUBTOTAL(9,S8809:S8809)</f>
        <v>25000</v>
      </c>
      <c r="T8810" s="19">
        <f>SUBTOTAL(9,T8809:T8809)</f>
        <v>0</v>
      </c>
    </row>
    <row r="8811" spans="1:20" outlineLevel="2" x14ac:dyDescent="0.35">
      <c r="C8811" s="11" t="s">
        <v>10901</v>
      </c>
      <c r="O8811" s="18"/>
      <c r="Q8811" s="19">
        <f>SUBTOTAL(9,Q8809:Q8809)</f>
        <v>25000</v>
      </c>
      <c r="R8811" s="19">
        <f>SUBTOTAL(9,R8809:R8809)</f>
        <v>0</v>
      </c>
      <c r="S8811" s="19">
        <f>SUBTOTAL(9,S8809:S8809)</f>
        <v>25000</v>
      </c>
      <c r="T8811" s="19">
        <f>SUBTOTAL(9,T8809:T8809)</f>
        <v>0</v>
      </c>
    </row>
    <row r="8812" spans="1:20" ht="29" outlineLevel="4" x14ac:dyDescent="0.35">
      <c r="A8812" s="9" t="s">
        <v>37</v>
      </c>
      <c r="B8812" s="9" t="s">
        <v>38</v>
      </c>
      <c r="C8812" s="12" t="s">
        <v>12463</v>
      </c>
      <c r="D8812" s="5" t="s">
        <v>9944</v>
      </c>
      <c r="E8812" s="9" t="s">
        <v>9944</v>
      </c>
      <c r="F8812" s="5" t="s">
        <v>41</v>
      </c>
      <c r="G8812" s="5" t="s">
        <v>4</v>
      </c>
      <c r="H8812" s="5" t="s">
        <v>9946</v>
      </c>
      <c r="I8812" s="4" t="s">
        <v>9947</v>
      </c>
      <c r="J8812" s="5" t="s">
        <v>4</v>
      </c>
      <c r="K8812" s="5" t="s">
        <v>4</v>
      </c>
      <c r="L8812" s="5" t="s">
        <v>4</v>
      </c>
      <c r="M8812" s="5" t="s">
        <v>5</v>
      </c>
      <c r="N8812" s="5" t="s">
        <v>9945</v>
      </c>
      <c r="O8812" s="18">
        <v>44405</v>
      </c>
      <c r="P8812" s="5" t="s">
        <v>7</v>
      </c>
      <c r="Q8812" s="19">
        <v>2831</v>
      </c>
      <c r="R8812" s="19">
        <v>2831</v>
      </c>
      <c r="S8812" s="19">
        <v>0</v>
      </c>
      <c r="T8812" s="19">
        <v>0</v>
      </c>
    </row>
    <row r="8813" spans="1:20" outlineLevel="3" x14ac:dyDescent="0.35">
      <c r="H8813" s="1" t="s">
        <v>12279</v>
      </c>
      <c r="O8813" s="18"/>
      <c r="Q8813" s="19">
        <f>SUBTOTAL(9,Q8812:Q8812)</f>
        <v>2831</v>
      </c>
      <c r="R8813" s="19">
        <f>SUBTOTAL(9,R8812:R8812)</f>
        <v>2831</v>
      </c>
      <c r="S8813" s="19">
        <f>SUBTOTAL(9,S8812:S8812)</f>
        <v>0</v>
      </c>
      <c r="T8813" s="19">
        <f>SUBTOTAL(9,T8812:T8812)</f>
        <v>0</v>
      </c>
    </row>
    <row r="8814" spans="1:20" ht="43.5" outlineLevel="4" x14ac:dyDescent="0.35">
      <c r="A8814" s="9" t="s">
        <v>37</v>
      </c>
      <c r="B8814" s="9" t="s">
        <v>38</v>
      </c>
      <c r="C8814" s="12" t="s">
        <v>12463</v>
      </c>
      <c r="D8814" s="5" t="s">
        <v>9944</v>
      </c>
      <c r="E8814" s="9" t="s">
        <v>9944</v>
      </c>
      <c r="F8814" s="5" t="s">
        <v>4</v>
      </c>
      <c r="G8814" s="5" t="s">
        <v>45</v>
      </c>
      <c r="H8814" s="5" t="s">
        <v>9949</v>
      </c>
      <c r="I8814" s="4" t="s">
        <v>9950</v>
      </c>
      <c r="J8814" s="5" t="s">
        <v>4</v>
      </c>
      <c r="K8814" s="5" t="s">
        <v>4</v>
      </c>
      <c r="L8814" s="5" t="s">
        <v>4</v>
      </c>
      <c r="M8814" s="5" t="s">
        <v>5</v>
      </c>
      <c r="N8814" s="5" t="s">
        <v>9948</v>
      </c>
      <c r="O8814" s="18">
        <v>44407</v>
      </c>
      <c r="P8814" s="5" t="s">
        <v>7</v>
      </c>
      <c r="Q8814" s="19">
        <v>1811.69</v>
      </c>
      <c r="R8814" s="19">
        <v>0</v>
      </c>
      <c r="S8814" s="19">
        <v>1811.69</v>
      </c>
      <c r="T8814" s="19">
        <v>0</v>
      </c>
    </row>
    <row r="8815" spans="1:20" ht="43.5" outlineLevel="4" x14ac:dyDescent="0.35">
      <c r="A8815" s="9" t="s">
        <v>37</v>
      </c>
      <c r="B8815" s="9" t="s">
        <v>38</v>
      </c>
      <c r="C8815" s="12" t="s">
        <v>12463</v>
      </c>
      <c r="D8815" s="5" t="s">
        <v>9944</v>
      </c>
      <c r="E8815" s="9" t="s">
        <v>9944</v>
      </c>
      <c r="F8815" s="5" t="s">
        <v>49</v>
      </c>
      <c r="G8815" s="5" t="s">
        <v>4</v>
      </c>
      <c r="H8815" s="5" t="s">
        <v>9949</v>
      </c>
      <c r="I8815" s="4" t="s">
        <v>9950</v>
      </c>
      <c r="J8815" s="5" t="s">
        <v>4</v>
      </c>
      <c r="K8815" s="5" t="s">
        <v>4</v>
      </c>
      <c r="L8815" s="5" t="s">
        <v>4</v>
      </c>
      <c r="M8815" s="5" t="s">
        <v>5</v>
      </c>
      <c r="N8815" s="5" t="s">
        <v>9948</v>
      </c>
      <c r="O8815" s="18">
        <v>44407</v>
      </c>
      <c r="P8815" s="5" t="s">
        <v>7</v>
      </c>
      <c r="Q8815" s="19">
        <v>28988.31</v>
      </c>
      <c r="R8815" s="19">
        <v>28988.31</v>
      </c>
      <c r="S8815" s="19">
        <v>0</v>
      </c>
      <c r="T8815" s="19">
        <v>0</v>
      </c>
    </row>
    <row r="8816" spans="1:20" outlineLevel="3" x14ac:dyDescent="0.35">
      <c r="H8816" s="1" t="s">
        <v>12280</v>
      </c>
      <c r="O8816" s="18"/>
      <c r="Q8816" s="19">
        <f>SUBTOTAL(9,Q8814:Q8815)</f>
        <v>30800</v>
      </c>
      <c r="R8816" s="19">
        <f>SUBTOTAL(9,R8814:R8815)</f>
        <v>28988.31</v>
      </c>
      <c r="S8816" s="19">
        <f>SUBTOTAL(9,S8814:S8815)</f>
        <v>1811.69</v>
      </c>
      <c r="T8816" s="19">
        <f>SUBTOTAL(9,T8814:T8815)</f>
        <v>0</v>
      </c>
    </row>
    <row r="8817" spans="1:20" ht="29" outlineLevel="4" x14ac:dyDescent="0.35">
      <c r="A8817" s="9" t="s">
        <v>37</v>
      </c>
      <c r="B8817" s="9" t="s">
        <v>38</v>
      </c>
      <c r="C8817" s="12" t="s">
        <v>12463</v>
      </c>
      <c r="D8817" s="5" t="s">
        <v>9944</v>
      </c>
      <c r="E8817" s="9" t="s">
        <v>9944</v>
      </c>
      <c r="F8817" s="5" t="s">
        <v>4</v>
      </c>
      <c r="G8817" s="5" t="s">
        <v>50</v>
      </c>
      <c r="H8817" s="5" t="s">
        <v>9952</v>
      </c>
      <c r="I8817" s="4" t="s">
        <v>9953</v>
      </c>
      <c r="J8817" s="5" t="s">
        <v>4</v>
      </c>
      <c r="K8817" s="5" t="s">
        <v>4</v>
      </c>
      <c r="L8817" s="5" t="s">
        <v>4</v>
      </c>
      <c r="M8817" s="5" t="s">
        <v>5</v>
      </c>
      <c r="N8817" s="5" t="s">
        <v>9951</v>
      </c>
      <c r="O8817" s="18">
        <v>44657</v>
      </c>
      <c r="P8817" s="5" t="s">
        <v>7</v>
      </c>
      <c r="Q8817" s="19">
        <v>6326.22</v>
      </c>
      <c r="R8817" s="19">
        <v>0</v>
      </c>
      <c r="S8817" s="19">
        <v>6326.22</v>
      </c>
      <c r="T8817" s="19">
        <v>0</v>
      </c>
    </row>
    <row r="8818" spans="1:20" ht="29" outlineLevel="4" x14ac:dyDescent="0.35">
      <c r="A8818" s="9" t="s">
        <v>37</v>
      </c>
      <c r="B8818" s="9" t="s">
        <v>38</v>
      </c>
      <c r="C8818" s="12" t="s">
        <v>12463</v>
      </c>
      <c r="D8818" s="5" t="s">
        <v>9944</v>
      </c>
      <c r="E8818" s="9" t="s">
        <v>9944</v>
      </c>
      <c r="F8818" s="5" t="s">
        <v>49</v>
      </c>
      <c r="G8818" s="5" t="s">
        <v>4</v>
      </c>
      <c r="H8818" s="5" t="s">
        <v>9952</v>
      </c>
      <c r="I8818" s="4" t="s">
        <v>9953</v>
      </c>
      <c r="J8818" s="5" t="s">
        <v>4</v>
      </c>
      <c r="K8818" s="5" t="s">
        <v>4</v>
      </c>
      <c r="L8818" s="5" t="s">
        <v>4</v>
      </c>
      <c r="M8818" s="5" t="s">
        <v>5</v>
      </c>
      <c r="N8818" s="5" t="s">
        <v>9951</v>
      </c>
      <c r="O8818" s="18">
        <v>44657</v>
      </c>
      <c r="P8818" s="5" t="s">
        <v>7</v>
      </c>
      <c r="Q8818" s="19">
        <v>50609.78</v>
      </c>
      <c r="R8818" s="19">
        <v>50609.78</v>
      </c>
      <c r="S8818" s="19">
        <v>0</v>
      </c>
      <c r="T8818" s="19">
        <v>0</v>
      </c>
    </row>
    <row r="8819" spans="1:20" outlineLevel="3" x14ac:dyDescent="0.35">
      <c r="H8819" s="1" t="s">
        <v>12281</v>
      </c>
      <c r="O8819" s="18"/>
      <c r="Q8819" s="19">
        <f>SUBTOTAL(9,Q8817:Q8818)</f>
        <v>56936</v>
      </c>
      <c r="R8819" s="19">
        <f>SUBTOTAL(9,R8817:R8818)</f>
        <v>50609.78</v>
      </c>
      <c r="S8819" s="19">
        <f>SUBTOTAL(9,S8817:S8818)</f>
        <v>6326.22</v>
      </c>
      <c r="T8819" s="19">
        <f>SUBTOTAL(9,T8817:T8818)</f>
        <v>0</v>
      </c>
    </row>
    <row r="8820" spans="1:20" ht="29" outlineLevel="4" x14ac:dyDescent="0.35">
      <c r="A8820" s="9" t="s">
        <v>37</v>
      </c>
      <c r="B8820" s="9" t="s">
        <v>38</v>
      </c>
      <c r="C8820" s="12" t="s">
        <v>12463</v>
      </c>
      <c r="D8820" s="5" t="s">
        <v>9944</v>
      </c>
      <c r="E8820" s="9" t="s">
        <v>9944</v>
      </c>
      <c r="F8820" s="5" t="s">
        <v>49</v>
      </c>
      <c r="G8820" s="5" t="s">
        <v>4</v>
      </c>
      <c r="H8820" s="5" t="s">
        <v>9955</v>
      </c>
      <c r="I8820" s="4" t="s">
        <v>9956</v>
      </c>
      <c r="J8820" s="5" t="s">
        <v>4</v>
      </c>
      <c r="K8820" s="5" t="s">
        <v>4</v>
      </c>
      <c r="L8820" s="5" t="s">
        <v>4</v>
      </c>
      <c r="M8820" s="5" t="s">
        <v>5</v>
      </c>
      <c r="N8820" s="5" t="s">
        <v>9954</v>
      </c>
      <c r="O8820" s="18">
        <v>44412</v>
      </c>
      <c r="P8820" s="5" t="s">
        <v>7</v>
      </c>
      <c r="Q8820" s="19">
        <v>53239</v>
      </c>
      <c r="R8820" s="19">
        <v>53239</v>
      </c>
      <c r="S8820" s="19">
        <v>0</v>
      </c>
      <c r="T8820" s="19">
        <v>0</v>
      </c>
    </row>
    <row r="8821" spans="1:20" ht="29" outlineLevel="4" x14ac:dyDescent="0.35">
      <c r="A8821" s="9" t="s">
        <v>37</v>
      </c>
      <c r="B8821" s="9" t="s">
        <v>38</v>
      </c>
      <c r="C8821" s="12" t="s">
        <v>12463</v>
      </c>
      <c r="D8821" s="5" t="s">
        <v>9944</v>
      </c>
      <c r="E8821" s="9" t="s">
        <v>9944</v>
      </c>
      <c r="F8821" s="5" t="s">
        <v>49</v>
      </c>
      <c r="G8821" s="5" t="s">
        <v>4</v>
      </c>
      <c r="H8821" s="5" t="s">
        <v>9955</v>
      </c>
      <c r="I8821" s="4" t="s">
        <v>9956</v>
      </c>
      <c r="J8821" s="5" t="s">
        <v>4</v>
      </c>
      <c r="K8821" s="5" t="s">
        <v>4</v>
      </c>
      <c r="L8821" s="5" t="s">
        <v>4</v>
      </c>
      <c r="M8821" s="5" t="s">
        <v>5</v>
      </c>
      <c r="N8821" s="5" t="s">
        <v>9957</v>
      </c>
      <c r="O8821" s="18">
        <v>44692</v>
      </c>
      <c r="P8821" s="5" t="s">
        <v>7</v>
      </c>
      <c r="Q8821" s="19">
        <v>38192</v>
      </c>
      <c r="R8821" s="19">
        <v>38192</v>
      </c>
      <c r="S8821" s="19">
        <v>0</v>
      </c>
      <c r="T8821" s="19">
        <v>0</v>
      </c>
    </row>
    <row r="8822" spans="1:20" ht="29" outlineLevel="4" x14ac:dyDescent="0.35">
      <c r="A8822" s="9" t="s">
        <v>37</v>
      </c>
      <c r="B8822" s="9" t="s">
        <v>38</v>
      </c>
      <c r="C8822" s="12" t="s">
        <v>12463</v>
      </c>
      <c r="D8822" s="5" t="s">
        <v>9944</v>
      </c>
      <c r="E8822" s="9" t="s">
        <v>9944</v>
      </c>
      <c r="F8822" s="5" t="s">
        <v>49</v>
      </c>
      <c r="G8822" s="5" t="s">
        <v>4</v>
      </c>
      <c r="H8822" s="5" t="s">
        <v>9955</v>
      </c>
      <c r="I8822" s="4" t="s">
        <v>9956</v>
      </c>
      <c r="J8822" s="5" t="s">
        <v>4</v>
      </c>
      <c r="K8822" s="5" t="s">
        <v>4</v>
      </c>
      <c r="L8822" s="5" t="s">
        <v>4</v>
      </c>
      <c r="M8822" s="5" t="s">
        <v>5</v>
      </c>
      <c r="N8822" s="5" t="s">
        <v>9958</v>
      </c>
      <c r="O8822" s="18">
        <v>44735</v>
      </c>
      <c r="P8822" s="5" t="s">
        <v>7</v>
      </c>
      <c r="Q8822" s="19">
        <v>30670</v>
      </c>
      <c r="R8822" s="19">
        <v>30670</v>
      </c>
      <c r="S8822" s="19">
        <v>0</v>
      </c>
      <c r="T8822" s="19">
        <v>0</v>
      </c>
    </row>
    <row r="8823" spans="1:20" ht="29" outlineLevel="4" x14ac:dyDescent="0.35">
      <c r="A8823" s="9" t="s">
        <v>37</v>
      </c>
      <c r="B8823" s="9" t="s">
        <v>38</v>
      </c>
      <c r="C8823" s="12" t="s">
        <v>12463</v>
      </c>
      <c r="D8823" s="5" t="s">
        <v>9944</v>
      </c>
      <c r="E8823" s="9" t="s">
        <v>9944</v>
      </c>
      <c r="F8823" s="5" t="s">
        <v>49</v>
      </c>
      <c r="G8823" s="5" t="s">
        <v>4</v>
      </c>
      <c r="H8823" s="5" t="s">
        <v>9955</v>
      </c>
      <c r="I8823" s="4" t="s">
        <v>9956</v>
      </c>
      <c r="J8823" s="5" t="s">
        <v>4</v>
      </c>
      <c r="K8823" s="5" t="s">
        <v>4</v>
      </c>
      <c r="L8823" s="5" t="s">
        <v>4</v>
      </c>
      <c r="M8823" s="5" t="s">
        <v>5</v>
      </c>
      <c r="N8823" s="5" t="s">
        <v>9959</v>
      </c>
      <c r="O8823" s="18">
        <v>44741</v>
      </c>
      <c r="P8823" s="5" t="s">
        <v>7</v>
      </c>
      <c r="Q8823" s="19">
        <v>-20878</v>
      </c>
      <c r="R8823" s="19">
        <v>-20878</v>
      </c>
      <c r="S8823" s="19">
        <v>0</v>
      </c>
      <c r="T8823" s="19">
        <v>0</v>
      </c>
    </row>
    <row r="8824" spans="1:20" outlineLevel="3" x14ac:dyDescent="0.35">
      <c r="H8824" s="1" t="s">
        <v>12282</v>
      </c>
      <c r="O8824" s="18"/>
      <c r="Q8824" s="19">
        <f>SUBTOTAL(9,Q8820:Q8823)</f>
        <v>101223</v>
      </c>
      <c r="R8824" s="19">
        <f>SUBTOTAL(9,R8820:R8823)</f>
        <v>101223</v>
      </c>
      <c r="S8824" s="19">
        <f>SUBTOTAL(9,S8820:S8823)</f>
        <v>0</v>
      </c>
      <c r="T8824" s="19">
        <f>SUBTOTAL(9,T8820:T8823)</f>
        <v>0</v>
      </c>
    </row>
    <row r="8825" spans="1:20" ht="29" outlineLevel="4" x14ac:dyDescent="0.35">
      <c r="A8825" s="9" t="s">
        <v>37</v>
      </c>
      <c r="B8825" s="9" t="s">
        <v>38</v>
      </c>
      <c r="C8825" s="12" t="s">
        <v>12463</v>
      </c>
      <c r="D8825" s="5" t="s">
        <v>9944</v>
      </c>
      <c r="E8825" s="9" t="s">
        <v>9944</v>
      </c>
      <c r="F8825" s="5" t="s">
        <v>41</v>
      </c>
      <c r="G8825" s="5" t="s">
        <v>4</v>
      </c>
      <c r="H8825" s="5" t="s">
        <v>9961</v>
      </c>
      <c r="I8825" s="4" t="s">
        <v>9962</v>
      </c>
      <c r="J8825" s="5" t="s">
        <v>4</v>
      </c>
      <c r="K8825" s="5" t="s">
        <v>4</v>
      </c>
      <c r="L8825" s="5" t="s">
        <v>4</v>
      </c>
      <c r="M8825" s="5" t="s">
        <v>5</v>
      </c>
      <c r="N8825" s="5" t="s">
        <v>9960</v>
      </c>
      <c r="O8825" s="18">
        <v>44603</v>
      </c>
      <c r="P8825" s="5" t="s">
        <v>7</v>
      </c>
      <c r="Q8825" s="19">
        <v>2572</v>
      </c>
      <c r="R8825" s="19">
        <v>2572</v>
      </c>
      <c r="S8825" s="19">
        <v>0</v>
      </c>
      <c r="T8825" s="19">
        <v>0</v>
      </c>
    </row>
    <row r="8826" spans="1:20" ht="29" outlineLevel="4" x14ac:dyDescent="0.35">
      <c r="A8826" s="9" t="s">
        <v>37</v>
      </c>
      <c r="B8826" s="9" t="s">
        <v>38</v>
      </c>
      <c r="C8826" s="12" t="s">
        <v>12463</v>
      </c>
      <c r="D8826" s="5" t="s">
        <v>9944</v>
      </c>
      <c r="E8826" s="9" t="s">
        <v>9944</v>
      </c>
      <c r="F8826" s="5" t="s">
        <v>41</v>
      </c>
      <c r="G8826" s="5" t="s">
        <v>4</v>
      </c>
      <c r="H8826" s="5" t="s">
        <v>9961</v>
      </c>
      <c r="I8826" s="4" t="s">
        <v>9962</v>
      </c>
      <c r="J8826" s="5" t="s">
        <v>4</v>
      </c>
      <c r="K8826" s="5" t="s">
        <v>4</v>
      </c>
      <c r="L8826" s="5" t="s">
        <v>4</v>
      </c>
      <c r="M8826" s="5" t="s">
        <v>5</v>
      </c>
      <c r="N8826" s="5" t="s">
        <v>9963</v>
      </c>
      <c r="O8826" s="18">
        <v>44634</v>
      </c>
      <c r="P8826" s="5" t="s">
        <v>7</v>
      </c>
      <c r="Q8826" s="19">
        <v>1961</v>
      </c>
      <c r="R8826" s="19">
        <v>1961</v>
      </c>
      <c r="S8826" s="19">
        <v>0</v>
      </c>
      <c r="T8826" s="19">
        <v>0</v>
      </c>
    </row>
    <row r="8827" spans="1:20" ht="29" outlineLevel="4" x14ac:dyDescent="0.35">
      <c r="A8827" s="9" t="s">
        <v>37</v>
      </c>
      <c r="B8827" s="9" t="s">
        <v>38</v>
      </c>
      <c r="C8827" s="12" t="s">
        <v>12463</v>
      </c>
      <c r="D8827" s="5" t="s">
        <v>9944</v>
      </c>
      <c r="E8827" s="9" t="s">
        <v>9944</v>
      </c>
      <c r="F8827" s="5" t="s">
        <v>41</v>
      </c>
      <c r="G8827" s="5" t="s">
        <v>4</v>
      </c>
      <c r="H8827" s="5" t="s">
        <v>9961</v>
      </c>
      <c r="I8827" s="4" t="s">
        <v>9962</v>
      </c>
      <c r="J8827" s="5" t="s">
        <v>4</v>
      </c>
      <c r="K8827" s="5" t="s">
        <v>4</v>
      </c>
      <c r="L8827" s="5" t="s">
        <v>4</v>
      </c>
      <c r="M8827" s="5" t="s">
        <v>5</v>
      </c>
      <c r="N8827" s="5" t="s">
        <v>9964</v>
      </c>
      <c r="O8827" s="18">
        <v>44721</v>
      </c>
      <c r="P8827" s="5" t="s">
        <v>7</v>
      </c>
      <c r="Q8827" s="19">
        <v>2026</v>
      </c>
      <c r="R8827" s="19">
        <v>2026</v>
      </c>
      <c r="S8827" s="19">
        <v>0</v>
      </c>
      <c r="T8827" s="19">
        <v>0</v>
      </c>
    </row>
    <row r="8828" spans="1:20" outlineLevel="3" x14ac:dyDescent="0.35">
      <c r="H8828" s="1" t="s">
        <v>12283</v>
      </c>
      <c r="O8828" s="18"/>
      <c r="Q8828" s="19">
        <f>SUBTOTAL(9,Q8825:Q8827)</f>
        <v>6559</v>
      </c>
      <c r="R8828" s="19">
        <f>SUBTOTAL(9,R8825:R8827)</f>
        <v>6559</v>
      </c>
      <c r="S8828" s="19">
        <f>SUBTOTAL(9,S8825:S8827)</f>
        <v>0</v>
      </c>
      <c r="T8828" s="19">
        <f>SUBTOTAL(9,T8825:T8827)</f>
        <v>0</v>
      </c>
    </row>
    <row r="8829" spans="1:20" ht="43.5" outlineLevel="4" x14ac:dyDescent="0.35">
      <c r="A8829" s="9" t="s">
        <v>37</v>
      </c>
      <c r="B8829" s="9" t="s">
        <v>38</v>
      </c>
      <c r="C8829" s="12" t="s">
        <v>12463</v>
      </c>
      <c r="D8829" s="5" t="s">
        <v>9944</v>
      </c>
      <c r="E8829" s="9" t="s">
        <v>9944</v>
      </c>
      <c r="F8829" s="5" t="s">
        <v>4</v>
      </c>
      <c r="G8829" s="5" t="s">
        <v>45</v>
      </c>
      <c r="H8829" s="5" t="s">
        <v>9966</v>
      </c>
      <c r="I8829" s="4" t="s">
        <v>9967</v>
      </c>
      <c r="J8829" s="5" t="s">
        <v>4</v>
      </c>
      <c r="K8829" s="5" t="s">
        <v>4</v>
      </c>
      <c r="L8829" s="5" t="s">
        <v>4</v>
      </c>
      <c r="M8829" s="5" t="s">
        <v>5</v>
      </c>
      <c r="N8829" s="5" t="s">
        <v>9965</v>
      </c>
      <c r="O8829" s="18">
        <v>44573</v>
      </c>
      <c r="P8829" s="5" t="s">
        <v>7</v>
      </c>
      <c r="Q8829" s="19">
        <v>2233.46</v>
      </c>
      <c r="R8829" s="19">
        <v>0</v>
      </c>
      <c r="S8829" s="19">
        <v>2233.46</v>
      </c>
      <c r="T8829" s="19">
        <v>0</v>
      </c>
    </row>
    <row r="8830" spans="1:20" ht="43.5" outlineLevel="4" x14ac:dyDescent="0.35">
      <c r="A8830" s="9" t="s">
        <v>37</v>
      </c>
      <c r="B8830" s="9" t="s">
        <v>38</v>
      </c>
      <c r="C8830" s="12" t="s">
        <v>12463</v>
      </c>
      <c r="D8830" s="5" t="s">
        <v>9944</v>
      </c>
      <c r="E8830" s="9" t="s">
        <v>9944</v>
      </c>
      <c r="F8830" s="5" t="s">
        <v>4</v>
      </c>
      <c r="G8830" s="5" t="s">
        <v>45</v>
      </c>
      <c r="H8830" s="5" t="s">
        <v>9966</v>
      </c>
      <c r="I8830" s="4" t="s">
        <v>9967</v>
      </c>
      <c r="J8830" s="5" t="s">
        <v>4</v>
      </c>
      <c r="K8830" s="5" t="s">
        <v>4</v>
      </c>
      <c r="L8830" s="5" t="s">
        <v>4</v>
      </c>
      <c r="M8830" s="5" t="s">
        <v>5</v>
      </c>
      <c r="N8830" s="5" t="s">
        <v>9968</v>
      </c>
      <c r="O8830" s="18">
        <v>44650</v>
      </c>
      <c r="P8830" s="5" t="s">
        <v>7</v>
      </c>
      <c r="Q8830" s="19">
        <v>2429.88</v>
      </c>
      <c r="R8830" s="19">
        <v>0</v>
      </c>
      <c r="S8830" s="19">
        <v>2429.88</v>
      </c>
      <c r="T8830" s="19">
        <v>0</v>
      </c>
    </row>
    <row r="8831" spans="1:20" ht="43.5" outlineLevel="4" x14ac:dyDescent="0.35">
      <c r="A8831" s="9" t="s">
        <v>37</v>
      </c>
      <c r="B8831" s="9" t="s">
        <v>38</v>
      </c>
      <c r="C8831" s="12" t="s">
        <v>12463</v>
      </c>
      <c r="D8831" s="5" t="s">
        <v>9944</v>
      </c>
      <c r="E8831" s="9" t="s">
        <v>9944</v>
      </c>
      <c r="F8831" s="5" t="s">
        <v>4</v>
      </c>
      <c r="G8831" s="5" t="s">
        <v>45</v>
      </c>
      <c r="H8831" s="5" t="s">
        <v>9966</v>
      </c>
      <c r="I8831" s="4" t="s">
        <v>9967</v>
      </c>
      <c r="J8831" s="5" t="s">
        <v>4</v>
      </c>
      <c r="K8831" s="5" t="s">
        <v>4</v>
      </c>
      <c r="L8831" s="5" t="s">
        <v>4</v>
      </c>
      <c r="M8831" s="5" t="s">
        <v>5</v>
      </c>
      <c r="N8831" s="5" t="s">
        <v>9969</v>
      </c>
      <c r="O8831" s="18">
        <v>44718</v>
      </c>
      <c r="P8831" s="5" t="s">
        <v>7</v>
      </c>
      <c r="Q8831" s="19">
        <v>2376.1799999999998</v>
      </c>
      <c r="R8831" s="19">
        <v>0</v>
      </c>
      <c r="S8831" s="19">
        <v>2376.1799999999998</v>
      </c>
      <c r="T8831" s="19">
        <v>0</v>
      </c>
    </row>
    <row r="8832" spans="1:20" ht="43.5" outlineLevel="4" x14ac:dyDescent="0.35">
      <c r="A8832" s="9" t="s">
        <v>37</v>
      </c>
      <c r="B8832" s="9" t="s">
        <v>38</v>
      </c>
      <c r="C8832" s="12" t="s">
        <v>12463</v>
      </c>
      <c r="D8832" s="5" t="s">
        <v>9944</v>
      </c>
      <c r="E8832" s="9" t="s">
        <v>9944</v>
      </c>
      <c r="F8832" s="5" t="s">
        <v>49</v>
      </c>
      <c r="G8832" s="5" t="s">
        <v>4</v>
      </c>
      <c r="H8832" s="5" t="s">
        <v>9966</v>
      </c>
      <c r="I8832" s="4" t="s">
        <v>9967</v>
      </c>
      <c r="J8832" s="5" t="s">
        <v>4</v>
      </c>
      <c r="K8832" s="5" t="s">
        <v>4</v>
      </c>
      <c r="L8832" s="5" t="s">
        <v>4</v>
      </c>
      <c r="M8832" s="5" t="s">
        <v>5</v>
      </c>
      <c r="N8832" s="5" t="s">
        <v>9965</v>
      </c>
      <c r="O8832" s="18">
        <v>44573</v>
      </c>
      <c r="P8832" s="5" t="s">
        <v>7</v>
      </c>
      <c r="Q8832" s="19">
        <v>35735.54</v>
      </c>
      <c r="R8832" s="19">
        <v>35735.54</v>
      </c>
      <c r="S8832" s="19">
        <v>0</v>
      </c>
      <c r="T8832" s="19">
        <v>0</v>
      </c>
    </row>
    <row r="8833" spans="1:20" ht="43.5" outlineLevel="4" x14ac:dyDescent="0.35">
      <c r="A8833" s="9" t="s">
        <v>37</v>
      </c>
      <c r="B8833" s="9" t="s">
        <v>38</v>
      </c>
      <c r="C8833" s="12" t="s">
        <v>12463</v>
      </c>
      <c r="D8833" s="5" t="s">
        <v>9944</v>
      </c>
      <c r="E8833" s="9" t="s">
        <v>9944</v>
      </c>
      <c r="F8833" s="5" t="s">
        <v>49</v>
      </c>
      <c r="G8833" s="5" t="s">
        <v>4</v>
      </c>
      <c r="H8833" s="5" t="s">
        <v>9966</v>
      </c>
      <c r="I8833" s="4" t="s">
        <v>9967</v>
      </c>
      <c r="J8833" s="5" t="s">
        <v>4</v>
      </c>
      <c r="K8833" s="5" t="s">
        <v>4</v>
      </c>
      <c r="L8833" s="5" t="s">
        <v>4</v>
      </c>
      <c r="M8833" s="5" t="s">
        <v>5</v>
      </c>
      <c r="N8833" s="5" t="s">
        <v>9968</v>
      </c>
      <c r="O8833" s="18">
        <v>44650</v>
      </c>
      <c r="P8833" s="5" t="s">
        <v>7</v>
      </c>
      <c r="Q8833" s="19">
        <v>38878.120000000003</v>
      </c>
      <c r="R8833" s="19">
        <v>38878.120000000003</v>
      </c>
      <c r="S8833" s="19">
        <v>0</v>
      </c>
      <c r="T8833" s="19">
        <v>0</v>
      </c>
    </row>
    <row r="8834" spans="1:20" ht="43.5" outlineLevel="4" x14ac:dyDescent="0.35">
      <c r="A8834" s="9" t="s">
        <v>37</v>
      </c>
      <c r="B8834" s="9" t="s">
        <v>38</v>
      </c>
      <c r="C8834" s="12" t="s">
        <v>12463</v>
      </c>
      <c r="D8834" s="5" t="s">
        <v>9944</v>
      </c>
      <c r="E8834" s="9" t="s">
        <v>9944</v>
      </c>
      <c r="F8834" s="5" t="s">
        <v>49</v>
      </c>
      <c r="G8834" s="5" t="s">
        <v>4</v>
      </c>
      <c r="H8834" s="5" t="s">
        <v>9966</v>
      </c>
      <c r="I8834" s="4" t="s">
        <v>9967</v>
      </c>
      <c r="J8834" s="5" t="s">
        <v>4</v>
      </c>
      <c r="K8834" s="5" t="s">
        <v>4</v>
      </c>
      <c r="L8834" s="5" t="s">
        <v>4</v>
      </c>
      <c r="M8834" s="5" t="s">
        <v>5</v>
      </c>
      <c r="N8834" s="5" t="s">
        <v>9969</v>
      </c>
      <c r="O8834" s="18">
        <v>44718</v>
      </c>
      <c r="P8834" s="5" t="s">
        <v>7</v>
      </c>
      <c r="Q8834" s="19">
        <v>38018.82</v>
      </c>
      <c r="R8834" s="19">
        <v>38018.82</v>
      </c>
      <c r="S8834" s="19">
        <v>0</v>
      </c>
      <c r="T8834" s="19">
        <v>0</v>
      </c>
    </row>
    <row r="8835" spans="1:20" outlineLevel="3" x14ac:dyDescent="0.35">
      <c r="H8835" s="1" t="s">
        <v>12284</v>
      </c>
      <c r="O8835" s="18"/>
      <c r="Q8835" s="19">
        <f>SUBTOTAL(9,Q8829:Q8834)</f>
        <v>119672</v>
      </c>
      <c r="R8835" s="19">
        <f>SUBTOTAL(9,R8829:R8834)</f>
        <v>112632.48000000001</v>
      </c>
      <c r="S8835" s="19">
        <f>SUBTOTAL(9,S8829:S8834)</f>
        <v>7039.52</v>
      </c>
      <c r="T8835" s="19">
        <f>SUBTOTAL(9,T8829:T8834)</f>
        <v>0</v>
      </c>
    </row>
    <row r="8836" spans="1:20" outlineLevel="2" x14ac:dyDescent="0.35">
      <c r="C8836" s="11" t="s">
        <v>12464</v>
      </c>
      <c r="O8836" s="18"/>
      <c r="Q8836" s="19">
        <f>SUBTOTAL(9,Q8812:Q8834)</f>
        <v>318021</v>
      </c>
      <c r="R8836" s="19">
        <f>SUBTOTAL(9,R8812:R8834)</f>
        <v>302843.57</v>
      </c>
      <c r="S8836" s="19">
        <f>SUBTOTAL(9,S8812:S8834)</f>
        <v>15177.43</v>
      </c>
      <c r="T8836" s="19">
        <f>SUBTOTAL(9,T8812:T8834)</f>
        <v>0</v>
      </c>
    </row>
    <row r="8837" spans="1:20" outlineLevel="4" x14ac:dyDescent="0.35">
      <c r="A8837" s="9" t="s">
        <v>1222</v>
      </c>
      <c r="B8837" s="9" t="s">
        <v>1223</v>
      </c>
      <c r="C8837" s="12" t="s">
        <v>12465</v>
      </c>
      <c r="D8837" s="5" t="s">
        <v>9970</v>
      </c>
      <c r="E8837" s="9" t="s">
        <v>9970</v>
      </c>
      <c r="F8837" s="5" t="s">
        <v>4</v>
      </c>
      <c r="G8837" s="5" t="s">
        <v>1006</v>
      </c>
      <c r="H8837" s="5" t="s">
        <v>9973</v>
      </c>
      <c r="I8837" s="4" t="s">
        <v>12750</v>
      </c>
      <c r="J8837" s="5" t="s">
        <v>9971</v>
      </c>
      <c r="K8837" s="5" t="s">
        <v>4</v>
      </c>
      <c r="L8837" s="5" t="s">
        <v>4</v>
      </c>
      <c r="M8837" s="5" t="s">
        <v>5</v>
      </c>
      <c r="N8837" s="5" t="s">
        <v>9972</v>
      </c>
      <c r="O8837" s="18">
        <v>44431</v>
      </c>
      <c r="P8837" s="5" t="s">
        <v>7</v>
      </c>
      <c r="Q8837" s="19">
        <v>424.78</v>
      </c>
      <c r="R8837" s="19">
        <v>0</v>
      </c>
      <c r="S8837" s="19">
        <v>424.78</v>
      </c>
      <c r="T8837" s="19">
        <v>0</v>
      </c>
    </row>
    <row r="8838" spans="1:20" outlineLevel="4" x14ac:dyDescent="0.35">
      <c r="A8838" s="9" t="s">
        <v>1222</v>
      </c>
      <c r="B8838" s="9" t="s">
        <v>1223</v>
      </c>
      <c r="C8838" s="12" t="s">
        <v>12465</v>
      </c>
      <c r="D8838" s="5" t="s">
        <v>9970</v>
      </c>
      <c r="E8838" s="9" t="s">
        <v>9970</v>
      </c>
      <c r="F8838" s="5" t="s">
        <v>12483</v>
      </c>
      <c r="G8838" s="5" t="s">
        <v>4</v>
      </c>
      <c r="H8838" s="5" t="s">
        <v>9973</v>
      </c>
      <c r="I8838" s="4" t="s">
        <v>12751</v>
      </c>
      <c r="J8838" s="5" t="s">
        <v>9971</v>
      </c>
      <c r="K8838" s="5" t="s">
        <v>4</v>
      </c>
      <c r="L8838" s="5" t="s">
        <v>4</v>
      </c>
      <c r="M8838" s="5" t="s">
        <v>5</v>
      </c>
      <c r="N8838" s="5" t="s">
        <v>9972</v>
      </c>
      <c r="O8838" s="18">
        <v>44431</v>
      </c>
      <c r="P8838" s="5" t="s">
        <v>7</v>
      </c>
      <c r="Q8838" s="19">
        <v>7632.8</v>
      </c>
      <c r="R8838" s="19">
        <v>7632.8</v>
      </c>
      <c r="S8838" s="19">
        <v>0</v>
      </c>
      <c r="T8838" s="19">
        <v>0</v>
      </c>
    </row>
    <row r="8839" spans="1:20" outlineLevel="3" x14ac:dyDescent="0.35">
      <c r="H8839" s="1" t="s">
        <v>12285</v>
      </c>
      <c r="O8839" s="18"/>
      <c r="Q8839" s="19">
        <f>SUBTOTAL(9,Q8837:Q8838)</f>
        <v>8057.58</v>
      </c>
      <c r="R8839" s="19">
        <f>SUBTOTAL(9,R8837:R8838)</f>
        <v>7632.8</v>
      </c>
      <c r="S8839" s="19">
        <f>SUBTOTAL(9,S8837:S8838)</f>
        <v>424.78</v>
      </c>
      <c r="T8839" s="19">
        <f>SUBTOTAL(9,T8837:T8838)</f>
        <v>0</v>
      </c>
    </row>
    <row r="8840" spans="1:20" outlineLevel="4" x14ac:dyDescent="0.35">
      <c r="A8840" s="9" t="s">
        <v>1222</v>
      </c>
      <c r="B8840" s="9" t="s">
        <v>1223</v>
      </c>
      <c r="C8840" s="12" t="s">
        <v>12465</v>
      </c>
      <c r="D8840" s="5" t="s">
        <v>9970</v>
      </c>
      <c r="E8840" s="9" t="s">
        <v>9970</v>
      </c>
      <c r="F8840" s="5" t="s">
        <v>4</v>
      </c>
      <c r="G8840" s="5" t="s">
        <v>1006</v>
      </c>
      <c r="H8840" s="5" t="s">
        <v>9974</v>
      </c>
      <c r="I8840" s="4" t="s">
        <v>12752</v>
      </c>
      <c r="J8840" s="5" t="s">
        <v>9971</v>
      </c>
      <c r="K8840" s="5" t="s">
        <v>4</v>
      </c>
      <c r="L8840" s="5" t="s">
        <v>4</v>
      </c>
      <c r="M8840" s="5" t="s">
        <v>5</v>
      </c>
      <c r="N8840" s="5" t="s">
        <v>9972</v>
      </c>
      <c r="O8840" s="18">
        <v>44431</v>
      </c>
      <c r="P8840" s="5" t="s">
        <v>7</v>
      </c>
      <c r="Q8840" s="19">
        <v>218.37</v>
      </c>
      <c r="R8840" s="19">
        <v>0</v>
      </c>
      <c r="S8840" s="19">
        <v>218.37</v>
      </c>
      <c r="T8840" s="19">
        <v>0</v>
      </c>
    </row>
    <row r="8841" spans="1:20" outlineLevel="4" x14ac:dyDescent="0.35">
      <c r="A8841" s="9" t="s">
        <v>1222</v>
      </c>
      <c r="B8841" s="9" t="s">
        <v>1223</v>
      </c>
      <c r="C8841" s="12" t="s">
        <v>12465</v>
      </c>
      <c r="D8841" s="5" t="s">
        <v>9970</v>
      </c>
      <c r="E8841" s="9" t="s">
        <v>9970</v>
      </c>
      <c r="F8841" s="5" t="s">
        <v>12483</v>
      </c>
      <c r="G8841" s="5" t="s">
        <v>4</v>
      </c>
      <c r="H8841" s="5" t="s">
        <v>9974</v>
      </c>
      <c r="I8841" s="4" t="s">
        <v>12752</v>
      </c>
      <c r="J8841" s="5" t="s">
        <v>9971</v>
      </c>
      <c r="K8841" s="5" t="s">
        <v>4</v>
      </c>
      <c r="L8841" s="5" t="s">
        <v>4</v>
      </c>
      <c r="M8841" s="5" t="s">
        <v>5</v>
      </c>
      <c r="N8841" s="5" t="s">
        <v>9972</v>
      </c>
      <c r="O8841" s="18">
        <v>44431</v>
      </c>
      <c r="P8841" s="5" t="s">
        <v>7</v>
      </c>
      <c r="Q8841" s="19">
        <v>107284.09</v>
      </c>
      <c r="R8841" s="19">
        <v>107284.09</v>
      </c>
      <c r="S8841" s="19">
        <v>0</v>
      </c>
      <c r="T8841" s="19">
        <v>0</v>
      </c>
    </row>
    <row r="8842" spans="1:20" outlineLevel="3" x14ac:dyDescent="0.35">
      <c r="H8842" s="1" t="s">
        <v>12286</v>
      </c>
      <c r="O8842" s="18"/>
      <c r="Q8842" s="19">
        <f>SUBTOTAL(9,Q8840:Q8841)</f>
        <v>107502.45999999999</v>
      </c>
      <c r="R8842" s="19">
        <f>SUBTOTAL(9,R8840:R8841)</f>
        <v>107284.09</v>
      </c>
      <c r="S8842" s="19">
        <f>SUBTOTAL(9,S8840:S8841)</f>
        <v>218.37</v>
      </c>
      <c r="T8842" s="19">
        <f>SUBTOTAL(9,T8840:T8841)</f>
        <v>0</v>
      </c>
    </row>
    <row r="8843" spans="1:20" ht="29" outlineLevel="4" x14ac:dyDescent="0.35">
      <c r="A8843" s="9" t="s">
        <v>104</v>
      </c>
      <c r="B8843" s="9" t="s">
        <v>105</v>
      </c>
      <c r="C8843" s="12" t="s">
        <v>12465</v>
      </c>
      <c r="D8843" s="5" t="s">
        <v>9970</v>
      </c>
      <c r="E8843" s="9" t="s">
        <v>9970</v>
      </c>
      <c r="F8843" s="5" t="s">
        <v>4</v>
      </c>
      <c r="G8843" s="5" t="s">
        <v>45</v>
      </c>
      <c r="H8843" s="5" t="s">
        <v>9976</v>
      </c>
      <c r="I8843" s="4" t="s">
        <v>9977</v>
      </c>
      <c r="J8843" s="5" t="s">
        <v>4</v>
      </c>
      <c r="K8843" s="5" t="s">
        <v>4</v>
      </c>
      <c r="L8843" s="5" t="s">
        <v>4</v>
      </c>
      <c r="M8843" s="5" t="s">
        <v>5</v>
      </c>
      <c r="N8843" s="5" t="s">
        <v>9975</v>
      </c>
      <c r="O8843" s="18">
        <v>44406</v>
      </c>
      <c r="P8843" s="5" t="s">
        <v>7</v>
      </c>
      <c r="Q8843" s="19">
        <v>1685.66</v>
      </c>
      <c r="R8843" s="19">
        <v>0</v>
      </c>
      <c r="S8843" s="19">
        <v>1685.66</v>
      </c>
      <c r="T8843" s="19">
        <v>0</v>
      </c>
    </row>
    <row r="8844" spans="1:20" ht="29" outlineLevel="4" x14ac:dyDescent="0.35">
      <c r="A8844" s="9" t="s">
        <v>104</v>
      </c>
      <c r="B8844" s="9" t="s">
        <v>105</v>
      </c>
      <c r="C8844" s="12" t="s">
        <v>12465</v>
      </c>
      <c r="D8844" s="5" t="s">
        <v>9970</v>
      </c>
      <c r="E8844" s="9" t="s">
        <v>9970</v>
      </c>
      <c r="F8844" s="5" t="s">
        <v>1200</v>
      </c>
      <c r="G8844" s="5" t="s">
        <v>4</v>
      </c>
      <c r="H8844" s="5" t="s">
        <v>9976</v>
      </c>
      <c r="I8844" s="4" t="s">
        <v>9977</v>
      </c>
      <c r="J8844" s="5" t="s">
        <v>4</v>
      </c>
      <c r="K8844" s="5" t="s">
        <v>4</v>
      </c>
      <c r="L8844" s="5" t="s">
        <v>4</v>
      </c>
      <c r="M8844" s="5" t="s">
        <v>5</v>
      </c>
      <c r="N8844" s="5" t="s">
        <v>9975</v>
      </c>
      <c r="O8844" s="18">
        <v>44406</v>
      </c>
      <c r="P8844" s="5" t="s">
        <v>7</v>
      </c>
      <c r="Q8844" s="19">
        <v>13485.34</v>
      </c>
      <c r="R8844" s="19">
        <v>13485.34</v>
      </c>
      <c r="S8844" s="19">
        <v>0</v>
      </c>
      <c r="T8844" s="19">
        <v>0</v>
      </c>
    </row>
    <row r="8845" spans="1:20" outlineLevel="3" x14ac:dyDescent="0.35">
      <c r="H8845" s="1" t="s">
        <v>12287</v>
      </c>
      <c r="O8845" s="18"/>
      <c r="Q8845" s="19">
        <f>SUBTOTAL(9,Q8843:Q8844)</f>
        <v>15171</v>
      </c>
      <c r="R8845" s="19">
        <f>SUBTOTAL(9,R8843:R8844)</f>
        <v>13485.34</v>
      </c>
      <c r="S8845" s="19">
        <f>SUBTOTAL(9,S8843:S8844)</f>
        <v>1685.66</v>
      </c>
      <c r="T8845" s="19">
        <f>SUBTOTAL(9,T8843:T8844)</f>
        <v>0</v>
      </c>
    </row>
    <row r="8846" spans="1:20" ht="29" outlineLevel="4" x14ac:dyDescent="0.35">
      <c r="A8846" s="9" t="s">
        <v>1222</v>
      </c>
      <c r="B8846" s="9" t="s">
        <v>1223</v>
      </c>
      <c r="C8846" s="12" t="s">
        <v>12465</v>
      </c>
      <c r="D8846" s="5" t="s">
        <v>9970</v>
      </c>
      <c r="E8846" s="9" t="s">
        <v>9970</v>
      </c>
      <c r="F8846" s="5" t="s">
        <v>4</v>
      </c>
      <c r="G8846" s="5" t="s">
        <v>1006</v>
      </c>
      <c r="H8846" s="5" t="s">
        <v>9980</v>
      </c>
      <c r="I8846" s="4" t="s">
        <v>12753</v>
      </c>
      <c r="J8846" s="5" t="s">
        <v>9978</v>
      </c>
      <c r="K8846" s="5" t="s">
        <v>4</v>
      </c>
      <c r="L8846" s="5" t="s">
        <v>4</v>
      </c>
      <c r="M8846" s="5" t="s">
        <v>5</v>
      </c>
      <c r="N8846" s="5" t="s">
        <v>9979</v>
      </c>
      <c r="O8846" s="18">
        <v>44690</v>
      </c>
      <c r="P8846" s="5" t="s">
        <v>7</v>
      </c>
      <c r="Q8846" s="19">
        <v>510.17</v>
      </c>
      <c r="R8846" s="19">
        <v>0</v>
      </c>
      <c r="S8846" s="19">
        <v>510.17</v>
      </c>
      <c r="T8846" s="19">
        <v>0</v>
      </c>
    </row>
    <row r="8847" spans="1:20" ht="29" outlineLevel="4" x14ac:dyDescent="0.35">
      <c r="A8847" s="9" t="s">
        <v>1222</v>
      </c>
      <c r="B8847" s="9" t="s">
        <v>1223</v>
      </c>
      <c r="C8847" s="12" t="s">
        <v>12465</v>
      </c>
      <c r="D8847" s="5" t="s">
        <v>9970</v>
      </c>
      <c r="E8847" s="9" t="s">
        <v>9970</v>
      </c>
      <c r="F8847" s="5" t="s">
        <v>12483</v>
      </c>
      <c r="G8847" s="5" t="s">
        <v>4</v>
      </c>
      <c r="H8847" s="5" t="s">
        <v>9980</v>
      </c>
      <c r="I8847" s="4" t="s">
        <v>12753</v>
      </c>
      <c r="J8847" s="5" t="s">
        <v>9978</v>
      </c>
      <c r="K8847" s="5" t="s">
        <v>4</v>
      </c>
      <c r="L8847" s="5" t="s">
        <v>4</v>
      </c>
      <c r="M8847" s="5" t="s">
        <v>5</v>
      </c>
      <c r="N8847" s="5" t="s">
        <v>9981</v>
      </c>
      <c r="O8847" s="18">
        <v>44543</v>
      </c>
      <c r="P8847" s="5" t="s">
        <v>7</v>
      </c>
      <c r="Q8847" s="19">
        <v>31824.65</v>
      </c>
      <c r="R8847" s="19">
        <v>31824.65</v>
      </c>
      <c r="S8847" s="19">
        <v>0</v>
      </c>
      <c r="T8847" s="19">
        <v>0</v>
      </c>
    </row>
    <row r="8848" spans="1:20" ht="29" outlineLevel="4" x14ac:dyDescent="0.35">
      <c r="A8848" s="9" t="s">
        <v>1222</v>
      </c>
      <c r="B8848" s="9" t="s">
        <v>1223</v>
      </c>
      <c r="C8848" s="12" t="s">
        <v>12465</v>
      </c>
      <c r="D8848" s="5" t="s">
        <v>9970</v>
      </c>
      <c r="E8848" s="9" t="s">
        <v>9970</v>
      </c>
      <c r="F8848" s="5" t="s">
        <v>12483</v>
      </c>
      <c r="G8848" s="5" t="s">
        <v>4</v>
      </c>
      <c r="H8848" s="5" t="s">
        <v>9980</v>
      </c>
      <c r="I8848" s="4" t="s">
        <v>12753</v>
      </c>
      <c r="J8848" s="5" t="s">
        <v>9978</v>
      </c>
      <c r="K8848" s="5" t="s">
        <v>4</v>
      </c>
      <c r="L8848" s="5" t="s">
        <v>4</v>
      </c>
      <c r="M8848" s="5" t="s">
        <v>5</v>
      </c>
      <c r="N8848" s="5" t="s">
        <v>9982</v>
      </c>
      <c r="O8848" s="18">
        <v>44616</v>
      </c>
      <c r="P8848" s="5" t="s">
        <v>7</v>
      </c>
      <c r="Q8848" s="19">
        <v>44778.44</v>
      </c>
      <c r="R8848" s="19">
        <v>44778.44</v>
      </c>
      <c r="S8848" s="19">
        <v>0</v>
      </c>
      <c r="T8848" s="19">
        <v>0</v>
      </c>
    </row>
    <row r="8849" spans="1:20" ht="29" outlineLevel="4" x14ac:dyDescent="0.35">
      <c r="A8849" s="9" t="s">
        <v>1222</v>
      </c>
      <c r="B8849" s="9" t="s">
        <v>1223</v>
      </c>
      <c r="C8849" s="12" t="s">
        <v>12465</v>
      </c>
      <c r="D8849" s="5" t="s">
        <v>9970</v>
      </c>
      <c r="E8849" s="9" t="s">
        <v>9970</v>
      </c>
      <c r="F8849" s="5" t="s">
        <v>12483</v>
      </c>
      <c r="G8849" s="5" t="s">
        <v>4</v>
      </c>
      <c r="H8849" s="5" t="s">
        <v>9980</v>
      </c>
      <c r="I8849" s="4" t="s">
        <v>12753</v>
      </c>
      <c r="J8849" s="5" t="s">
        <v>9978</v>
      </c>
      <c r="K8849" s="5" t="s">
        <v>4</v>
      </c>
      <c r="L8849" s="5" t="s">
        <v>4</v>
      </c>
      <c r="M8849" s="5" t="s">
        <v>5</v>
      </c>
      <c r="N8849" s="5" t="s">
        <v>9979</v>
      </c>
      <c r="O8849" s="18">
        <v>44690</v>
      </c>
      <c r="P8849" s="5" t="s">
        <v>7</v>
      </c>
      <c r="Q8849" s="19">
        <v>22886.74</v>
      </c>
      <c r="R8849" s="19">
        <v>22886.74</v>
      </c>
      <c r="S8849" s="19">
        <v>0</v>
      </c>
      <c r="T8849" s="19">
        <v>0</v>
      </c>
    </row>
    <row r="8850" spans="1:20" outlineLevel="3" x14ac:dyDescent="0.35">
      <c r="H8850" s="1" t="s">
        <v>12288</v>
      </c>
      <c r="O8850" s="18"/>
      <c r="Q8850" s="19">
        <f>SUBTOTAL(9,Q8846:Q8849)</f>
        <v>100000.00000000001</v>
      </c>
      <c r="R8850" s="19">
        <f>SUBTOTAL(9,R8846:R8849)</f>
        <v>99489.83</v>
      </c>
      <c r="S8850" s="19">
        <f>SUBTOTAL(9,S8846:S8849)</f>
        <v>510.17</v>
      </c>
      <c r="T8850" s="19">
        <f>SUBTOTAL(9,T8846:T8849)</f>
        <v>0</v>
      </c>
    </row>
    <row r="8851" spans="1:20" outlineLevel="4" x14ac:dyDescent="0.35">
      <c r="A8851" s="9" t="s">
        <v>1222</v>
      </c>
      <c r="B8851" s="9" t="s">
        <v>1223</v>
      </c>
      <c r="C8851" s="12" t="s">
        <v>12465</v>
      </c>
      <c r="D8851" s="5" t="s">
        <v>9970</v>
      </c>
      <c r="E8851" s="9" t="s">
        <v>9970</v>
      </c>
      <c r="F8851" s="5" t="s">
        <v>12483</v>
      </c>
      <c r="G8851" s="5" t="s">
        <v>4</v>
      </c>
      <c r="H8851" s="5" t="s">
        <v>9983</v>
      </c>
      <c r="I8851" s="4" t="s">
        <v>12754</v>
      </c>
      <c r="J8851" s="5" t="s">
        <v>9978</v>
      </c>
      <c r="K8851" s="5" t="s">
        <v>4</v>
      </c>
      <c r="L8851" s="5" t="s">
        <v>4</v>
      </c>
      <c r="M8851" s="5" t="s">
        <v>5</v>
      </c>
      <c r="N8851" s="5" t="s">
        <v>9981</v>
      </c>
      <c r="O8851" s="18">
        <v>44543</v>
      </c>
      <c r="P8851" s="5" t="s">
        <v>7</v>
      </c>
      <c r="Q8851" s="19">
        <v>31259.66</v>
      </c>
      <c r="R8851" s="19">
        <v>31259.66</v>
      </c>
      <c r="S8851" s="19">
        <v>0</v>
      </c>
      <c r="T8851" s="19">
        <v>0</v>
      </c>
    </row>
    <row r="8852" spans="1:20" outlineLevel="4" x14ac:dyDescent="0.35">
      <c r="A8852" s="9" t="s">
        <v>1222</v>
      </c>
      <c r="B8852" s="9" t="s">
        <v>1223</v>
      </c>
      <c r="C8852" s="12" t="s">
        <v>12465</v>
      </c>
      <c r="D8852" s="5" t="s">
        <v>9970</v>
      </c>
      <c r="E8852" s="9" t="s">
        <v>9970</v>
      </c>
      <c r="F8852" s="5" t="s">
        <v>12483</v>
      </c>
      <c r="G8852" s="5" t="s">
        <v>4</v>
      </c>
      <c r="H8852" s="5" t="s">
        <v>9983</v>
      </c>
      <c r="I8852" s="4" t="s">
        <v>12754</v>
      </c>
      <c r="J8852" s="5" t="s">
        <v>9978</v>
      </c>
      <c r="K8852" s="5" t="s">
        <v>4</v>
      </c>
      <c r="L8852" s="5" t="s">
        <v>4</v>
      </c>
      <c r="M8852" s="5" t="s">
        <v>5</v>
      </c>
      <c r="N8852" s="5" t="s">
        <v>9982</v>
      </c>
      <c r="O8852" s="18">
        <v>44616</v>
      </c>
      <c r="P8852" s="5" t="s">
        <v>7</v>
      </c>
      <c r="Q8852" s="19">
        <v>65774.25</v>
      </c>
      <c r="R8852" s="19">
        <v>65774.25</v>
      </c>
      <c r="S8852" s="19">
        <v>0</v>
      </c>
      <c r="T8852" s="19">
        <v>0</v>
      </c>
    </row>
    <row r="8853" spans="1:20" outlineLevel="4" x14ac:dyDescent="0.35">
      <c r="A8853" s="9" t="s">
        <v>1222</v>
      </c>
      <c r="B8853" s="9" t="s">
        <v>1223</v>
      </c>
      <c r="C8853" s="12" t="s">
        <v>12465</v>
      </c>
      <c r="D8853" s="5" t="s">
        <v>9970</v>
      </c>
      <c r="E8853" s="9" t="s">
        <v>9970</v>
      </c>
      <c r="F8853" s="5" t="s">
        <v>12483</v>
      </c>
      <c r="G8853" s="5" t="s">
        <v>4</v>
      </c>
      <c r="H8853" s="5" t="s">
        <v>9983</v>
      </c>
      <c r="I8853" s="4" t="s">
        <v>12754</v>
      </c>
      <c r="J8853" s="5" t="s">
        <v>9978</v>
      </c>
      <c r="K8853" s="5" t="s">
        <v>4</v>
      </c>
      <c r="L8853" s="5" t="s">
        <v>4</v>
      </c>
      <c r="M8853" s="5" t="s">
        <v>5</v>
      </c>
      <c r="N8853" s="5" t="s">
        <v>9979</v>
      </c>
      <c r="O8853" s="18">
        <v>44690</v>
      </c>
      <c r="P8853" s="5" t="s">
        <v>7</v>
      </c>
      <c r="Q8853" s="19">
        <v>95908.53</v>
      </c>
      <c r="R8853" s="19">
        <v>95908.53</v>
      </c>
      <c r="S8853" s="19">
        <v>0</v>
      </c>
      <c r="T8853" s="19">
        <v>0</v>
      </c>
    </row>
    <row r="8854" spans="1:20" outlineLevel="3" x14ac:dyDescent="0.35">
      <c r="H8854" s="1" t="s">
        <v>12289</v>
      </c>
      <c r="O8854" s="18"/>
      <c r="Q8854" s="19">
        <f>SUBTOTAL(9,Q8851:Q8853)</f>
        <v>192942.44</v>
      </c>
      <c r="R8854" s="19">
        <f>SUBTOTAL(9,R8851:R8853)</f>
        <v>192942.44</v>
      </c>
      <c r="S8854" s="19">
        <f>SUBTOTAL(9,S8851:S8853)</f>
        <v>0</v>
      </c>
      <c r="T8854" s="19">
        <f>SUBTOTAL(9,T8851:T8853)</f>
        <v>0</v>
      </c>
    </row>
    <row r="8855" spans="1:20" outlineLevel="4" x14ac:dyDescent="0.35">
      <c r="A8855" s="9" t="s">
        <v>1222</v>
      </c>
      <c r="B8855" s="9" t="s">
        <v>1223</v>
      </c>
      <c r="C8855" s="12" t="s">
        <v>12465</v>
      </c>
      <c r="D8855" s="5" t="s">
        <v>9970</v>
      </c>
      <c r="E8855" s="9" t="s">
        <v>9970</v>
      </c>
      <c r="F8855" s="5" t="s">
        <v>4</v>
      </c>
      <c r="G8855" s="5" t="s">
        <v>1006</v>
      </c>
      <c r="H8855" s="5" t="s">
        <v>9984</v>
      </c>
      <c r="I8855" s="4" t="s">
        <v>12755</v>
      </c>
      <c r="J8855" s="5" t="s">
        <v>9978</v>
      </c>
      <c r="K8855" s="5" t="s">
        <v>4</v>
      </c>
      <c r="L8855" s="5" t="s">
        <v>4</v>
      </c>
      <c r="M8855" s="5" t="s">
        <v>5</v>
      </c>
      <c r="N8855" s="5" t="s">
        <v>9981</v>
      </c>
      <c r="O8855" s="18">
        <v>44543</v>
      </c>
      <c r="P8855" s="5" t="s">
        <v>7</v>
      </c>
      <c r="Q8855" s="19">
        <v>331.48</v>
      </c>
      <c r="R8855" s="19">
        <v>0</v>
      </c>
      <c r="S8855" s="19">
        <v>331.48</v>
      </c>
      <c r="T8855" s="19">
        <v>0</v>
      </c>
    </row>
    <row r="8856" spans="1:20" outlineLevel="4" x14ac:dyDescent="0.35">
      <c r="A8856" s="9" t="s">
        <v>1222</v>
      </c>
      <c r="B8856" s="9" t="s">
        <v>1223</v>
      </c>
      <c r="C8856" s="12" t="s">
        <v>12465</v>
      </c>
      <c r="D8856" s="5" t="s">
        <v>9970</v>
      </c>
      <c r="E8856" s="9" t="s">
        <v>9970</v>
      </c>
      <c r="F8856" s="5" t="s">
        <v>4</v>
      </c>
      <c r="G8856" s="5" t="s">
        <v>1006</v>
      </c>
      <c r="H8856" s="5" t="s">
        <v>9984</v>
      </c>
      <c r="I8856" s="4" t="s">
        <v>12755</v>
      </c>
      <c r="J8856" s="5" t="s">
        <v>9978</v>
      </c>
      <c r="K8856" s="5" t="s">
        <v>4</v>
      </c>
      <c r="L8856" s="5" t="s">
        <v>4</v>
      </c>
      <c r="M8856" s="5" t="s">
        <v>5</v>
      </c>
      <c r="N8856" s="5" t="s">
        <v>9982</v>
      </c>
      <c r="O8856" s="18">
        <v>44616</v>
      </c>
      <c r="P8856" s="5" t="s">
        <v>7</v>
      </c>
      <c r="Q8856" s="19">
        <v>135.56</v>
      </c>
      <c r="R8856" s="19">
        <v>0</v>
      </c>
      <c r="S8856" s="19">
        <v>135.56</v>
      </c>
      <c r="T8856" s="19">
        <v>0</v>
      </c>
    </row>
    <row r="8857" spans="1:20" outlineLevel="4" x14ac:dyDescent="0.35">
      <c r="A8857" s="9" t="s">
        <v>1222</v>
      </c>
      <c r="B8857" s="9" t="s">
        <v>1223</v>
      </c>
      <c r="C8857" s="12" t="s">
        <v>12465</v>
      </c>
      <c r="D8857" s="5" t="s">
        <v>9970</v>
      </c>
      <c r="E8857" s="9" t="s">
        <v>9970</v>
      </c>
      <c r="F8857" s="5" t="s">
        <v>4</v>
      </c>
      <c r="G8857" s="5" t="s">
        <v>1006</v>
      </c>
      <c r="H8857" s="5" t="s">
        <v>9984</v>
      </c>
      <c r="I8857" s="4" t="s">
        <v>12755</v>
      </c>
      <c r="J8857" s="5" t="s">
        <v>9978</v>
      </c>
      <c r="K8857" s="5" t="s">
        <v>4</v>
      </c>
      <c r="L8857" s="5" t="s">
        <v>4</v>
      </c>
      <c r="M8857" s="5" t="s">
        <v>5</v>
      </c>
      <c r="N8857" s="5" t="s">
        <v>9979</v>
      </c>
      <c r="O8857" s="18">
        <v>44690</v>
      </c>
      <c r="P8857" s="5" t="s">
        <v>7</v>
      </c>
      <c r="Q8857" s="19">
        <v>57.72</v>
      </c>
      <c r="R8857" s="19">
        <v>0</v>
      </c>
      <c r="S8857" s="19">
        <v>57.72</v>
      </c>
      <c r="T8857" s="19">
        <v>0</v>
      </c>
    </row>
    <row r="8858" spans="1:20" outlineLevel="4" x14ac:dyDescent="0.35">
      <c r="A8858" s="9" t="s">
        <v>1222</v>
      </c>
      <c r="B8858" s="9" t="s">
        <v>1223</v>
      </c>
      <c r="C8858" s="12" t="s">
        <v>12465</v>
      </c>
      <c r="D8858" s="5" t="s">
        <v>9970</v>
      </c>
      <c r="E8858" s="9" t="s">
        <v>9970</v>
      </c>
      <c r="F8858" s="5" t="s">
        <v>12483</v>
      </c>
      <c r="G8858" s="5" t="s">
        <v>4</v>
      </c>
      <c r="H8858" s="5" t="s">
        <v>9984</v>
      </c>
      <c r="I8858" s="4" t="s">
        <v>12755</v>
      </c>
      <c r="J8858" s="5" t="s">
        <v>9978</v>
      </c>
      <c r="K8858" s="5" t="s">
        <v>4</v>
      </c>
      <c r="L8858" s="5" t="s">
        <v>4</v>
      </c>
      <c r="M8858" s="5" t="s">
        <v>5</v>
      </c>
      <c r="N8858" s="5" t="s">
        <v>9981</v>
      </c>
      <c r="O8858" s="18">
        <v>44543</v>
      </c>
      <c r="P8858" s="5" t="s">
        <v>7</v>
      </c>
      <c r="Q8858" s="19">
        <v>45523.26</v>
      </c>
      <c r="R8858" s="19">
        <v>45523.26</v>
      </c>
      <c r="S8858" s="19">
        <v>0</v>
      </c>
      <c r="T8858" s="19">
        <v>0</v>
      </c>
    </row>
    <row r="8859" spans="1:20" outlineLevel="4" x14ac:dyDescent="0.35">
      <c r="A8859" s="9" t="s">
        <v>1222</v>
      </c>
      <c r="B8859" s="9" t="s">
        <v>1223</v>
      </c>
      <c r="C8859" s="12" t="s">
        <v>12465</v>
      </c>
      <c r="D8859" s="5" t="s">
        <v>9970</v>
      </c>
      <c r="E8859" s="9" t="s">
        <v>9970</v>
      </c>
      <c r="F8859" s="5" t="s">
        <v>12483</v>
      </c>
      <c r="G8859" s="5" t="s">
        <v>4</v>
      </c>
      <c r="H8859" s="5" t="s">
        <v>9984</v>
      </c>
      <c r="I8859" s="4" t="s">
        <v>12755</v>
      </c>
      <c r="J8859" s="5" t="s">
        <v>9978</v>
      </c>
      <c r="K8859" s="5" t="s">
        <v>4</v>
      </c>
      <c r="L8859" s="5" t="s">
        <v>4</v>
      </c>
      <c r="M8859" s="5" t="s">
        <v>5</v>
      </c>
      <c r="N8859" s="5" t="s">
        <v>9982</v>
      </c>
      <c r="O8859" s="18">
        <v>44616</v>
      </c>
      <c r="P8859" s="5" t="s">
        <v>7</v>
      </c>
      <c r="Q8859" s="19">
        <v>18616.849999999999</v>
      </c>
      <c r="R8859" s="19">
        <v>18616.849999999999</v>
      </c>
      <c r="S8859" s="19">
        <v>0</v>
      </c>
      <c r="T8859" s="19">
        <v>0</v>
      </c>
    </row>
    <row r="8860" spans="1:20" outlineLevel="4" x14ac:dyDescent="0.35">
      <c r="A8860" s="9" t="s">
        <v>1222</v>
      </c>
      <c r="B8860" s="9" t="s">
        <v>1223</v>
      </c>
      <c r="C8860" s="12" t="s">
        <v>12465</v>
      </c>
      <c r="D8860" s="5" t="s">
        <v>9970</v>
      </c>
      <c r="E8860" s="9" t="s">
        <v>9970</v>
      </c>
      <c r="F8860" s="5" t="s">
        <v>12483</v>
      </c>
      <c r="G8860" s="5" t="s">
        <v>4</v>
      </c>
      <c r="H8860" s="5" t="s">
        <v>9984</v>
      </c>
      <c r="I8860" s="4" t="s">
        <v>12755</v>
      </c>
      <c r="J8860" s="5" t="s">
        <v>9978</v>
      </c>
      <c r="K8860" s="5" t="s">
        <v>4</v>
      </c>
      <c r="L8860" s="5" t="s">
        <v>4</v>
      </c>
      <c r="M8860" s="5" t="s">
        <v>5</v>
      </c>
      <c r="N8860" s="5" t="s">
        <v>9979</v>
      </c>
      <c r="O8860" s="18">
        <v>44690</v>
      </c>
      <c r="P8860" s="5" t="s">
        <v>7</v>
      </c>
      <c r="Q8860" s="19">
        <v>7927.15</v>
      </c>
      <c r="R8860" s="19">
        <v>7927.15</v>
      </c>
      <c r="S8860" s="19">
        <v>0</v>
      </c>
      <c r="T8860" s="19">
        <v>0</v>
      </c>
    </row>
    <row r="8861" spans="1:20" outlineLevel="3" x14ac:dyDescent="0.35">
      <c r="H8861" s="1" t="s">
        <v>12290</v>
      </c>
      <c r="O8861" s="18"/>
      <c r="Q8861" s="19">
        <f>SUBTOTAL(9,Q8855:Q8860)</f>
        <v>72592.02</v>
      </c>
      <c r="R8861" s="19">
        <f>SUBTOTAL(9,R8855:R8860)</f>
        <v>72067.259999999995</v>
      </c>
      <c r="S8861" s="19">
        <f>SUBTOTAL(9,S8855:S8860)</f>
        <v>524.76</v>
      </c>
      <c r="T8861" s="19">
        <f>SUBTOTAL(9,T8855:T8860)</f>
        <v>0</v>
      </c>
    </row>
    <row r="8862" spans="1:20" ht="29" outlineLevel="4" x14ac:dyDescent="0.35">
      <c r="A8862" s="9" t="s">
        <v>104</v>
      </c>
      <c r="B8862" s="9" t="s">
        <v>105</v>
      </c>
      <c r="C8862" s="12" t="s">
        <v>12465</v>
      </c>
      <c r="D8862" s="5" t="s">
        <v>9970</v>
      </c>
      <c r="E8862" s="9" t="s">
        <v>9970</v>
      </c>
      <c r="F8862" s="5" t="s">
        <v>4</v>
      </c>
      <c r="G8862" s="5" t="s">
        <v>45</v>
      </c>
      <c r="H8862" s="5" t="s">
        <v>9986</v>
      </c>
      <c r="I8862" s="4" t="s">
        <v>9987</v>
      </c>
      <c r="J8862" s="5" t="s">
        <v>4</v>
      </c>
      <c r="K8862" s="5" t="s">
        <v>4</v>
      </c>
      <c r="L8862" s="5" t="s">
        <v>4</v>
      </c>
      <c r="M8862" s="5" t="s">
        <v>5</v>
      </c>
      <c r="N8862" s="5" t="s">
        <v>9985</v>
      </c>
      <c r="O8862" s="18">
        <v>44502</v>
      </c>
      <c r="P8862" s="5" t="s">
        <v>7</v>
      </c>
      <c r="Q8862" s="19">
        <v>1421.34</v>
      </c>
      <c r="R8862" s="19">
        <v>0</v>
      </c>
      <c r="S8862" s="19">
        <v>1421.34</v>
      </c>
      <c r="T8862" s="19">
        <v>0</v>
      </c>
    </row>
    <row r="8863" spans="1:20" ht="29" outlineLevel="4" x14ac:dyDescent="0.35">
      <c r="A8863" s="9" t="s">
        <v>104</v>
      </c>
      <c r="B8863" s="9" t="s">
        <v>105</v>
      </c>
      <c r="C8863" s="12" t="s">
        <v>12465</v>
      </c>
      <c r="D8863" s="5" t="s">
        <v>9970</v>
      </c>
      <c r="E8863" s="9" t="s">
        <v>9970</v>
      </c>
      <c r="F8863" s="5" t="s">
        <v>4</v>
      </c>
      <c r="G8863" s="5" t="s">
        <v>45</v>
      </c>
      <c r="H8863" s="5" t="s">
        <v>9986</v>
      </c>
      <c r="I8863" s="4" t="s">
        <v>9987</v>
      </c>
      <c r="J8863" s="5" t="s">
        <v>4</v>
      </c>
      <c r="K8863" s="5" t="s">
        <v>4</v>
      </c>
      <c r="L8863" s="5" t="s">
        <v>4</v>
      </c>
      <c r="M8863" s="5" t="s">
        <v>5</v>
      </c>
      <c r="N8863" s="5" t="s">
        <v>9988</v>
      </c>
      <c r="O8863" s="18">
        <v>44671</v>
      </c>
      <c r="P8863" s="5" t="s">
        <v>7</v>
      </c>
      <c r="Q8863" s="19">
        <v>1454.21</v>
      </c>
      <c r="R8863" s="19">
        <v>0</v>
      </c>
      <c r="S8863" s="19">
        <v>1454.21</v>
      </c>
      <c r="T8863" s="19">
        <v>0</v>
      </c>
    </row>
    <row r="8864" spans="1:20" ht="29" outlineLevel="4" x14ac:dyDescent="0.35">
      <c r="A8864" s="9" t="s">
        <v>104</v>
      </c>
      <c r="B8864" s="9" t="s">
        <v>105</v>
      </c>
      <c r="C8864" s="12" t="s">
        <v>12465</v>
      </c>
      <c r="D8864" s="5" t="s">
        <v>9970</v>
      </c>
      <c r="E8864" s="9" t="s">
        <v>9970</v>
      </c>
      <c r="F8864" s="5" t="s">
        <v>4</v>
      </c>
      <c r="G8864" s="5" t="s">
        <v>45</v>
      </c>
      <c r="H8864" s="5" t="s">
        <v>9986</v>
      </c>
      <c r="I8864" s="4" t="s">
        <v>9987</v>
      </c>
      <c r="J8864" s="5" t="s">
        <v>4</v>
      </c>
      <c r="K8864" s="5" t="s">
        <v>4</v>
      </c>
      <c r="L8864" s="5" t="s">
        <v>4</v>
      </c>
      <c r="M8864" s="5" t="s">
        <v>5</v>
      </c>
      <c r="N8864" s="5" t="s">
        <v>9989</v>
      </c>
      <c r="O8864" s="18">
        <v>44692</v>
      </c>
      <c r="P8864" s="5" t="s">
        <v>7</v>
      </c>
      <c r="Q8864" s="19">
        <v>1291.99</v>
      </c>
      <c r="R8864" s="19">
        <v>0</v>
      </c>
      <c r="S8864" s="19">
        <v>1291.99</v>
      </c>
      <c r="T8864" s="19">
        <v>0</v>
      </c>
    </row>
    <row r="8865" spans="1:20" ht="29" outlineLevel="4" x14ac:dyDescent="0.35">
      <c r="A8865" s="9" t="s">
        <v>104</v>
      </c>
      <c r="B8865" s="9" t="s">
        <v>105</v>
      </c>
      <c r="C8865" s="12" t="s">
        <v>12465</v>
      </c>
      <c r="D8865" s="5" t="s">
        <v>9970</v>
      </c>
      <c r="E8865" s="9" t="s">
        <v>9970</v>
      </c>
      <c r="F8865" s="5" t="s">
        <v>1200</v>
      </c>
      <c r="G8865" s="5" t="s">
        <v>4</v>
      </c>
      <c r="H8865" s="5" t="s">
        <v>9986</v>
      </c>
      <c r="I8865" s="4" t="s">
        <v>9987</v>
      </c>
      <c r="J8865" s="5" t="s">
        <v>4</v>
      </c>
      <c r="K8865" s="5" t="s">
        <v>4</v>
      </c>
      <c r="L8865" s="5" t="s">
        <v>4</v>
      </c>
      <c r="M8865" s="5" t="s">
        <v>5</v>
      </c>
      <c r="N8865" s="5" t="s">
        <v>9985</v>
      </c>
      <c r="O8865" s="18">
        <v>44502</v>
      </c>
      <c r="P8865" s="5" t="s">
        <v>7</v>
      </c>
      <c r="Q8865" s="19">
        <v>11370.66</v>
      </c>
      <c r="R8865" s="19">
        <v>11370.66</v>
      </c>
      <c r="S8865" s="19">
        <v>0</v>
      </c>
      <c r="T8865" s="19">
        <v>0</v>
      </c>
    </row>
    <row r="8866" spans="1:20" ht="29" outlineLevel="4" x14ac:dyDescent="0.35">
      <c r="A8866" s="9" t="s">
        <v>104</v>
      </c>
      <c r="B8866" s="9" t="s">
        <v>105</v>
      </c>
      <c r="C8866" s="12" t="s">
        <v>12465</v>
      </c>
      <c r="D8866" s="5" t="s">
        <v>9970</v>
      </c>
      <c r="E8866" s="9" t="s">
        <v>9970</v>
      </c>
      <c r="F8866" s="5" t="s">
        <v>1200</v>
      </c>
      <c r="G8866" s="5" t="s">
        <v>4</v>
      </c>
      <c r="H8866" s="5" t="s">
        <v>9986</v>
      </c>
      <c r="I8866" s="4" t="s">
        <v>9987</v>
      </c>
      <c r="J8866" s="5" t="s">
        <v>4</v>
      </c>
      <c r="K8866" s="5" t="s">
        <v>4</v>
      </c>
      <c r="L8866" s="5" t="s">
        <v>4</v>
      </c>
      <c r="M8866" s="5" t="s">
        <v>5</v>
      </c>
      <c r="N8866" s="5" t="s">
        <v>9988</v>
      </c>
      <c r="O8866" s="18">
        <v>44671</v>
      </c>
      <c r="P8866" s="5" t="s">
        <v>7</v>
      </c>
      <c r="Q8866" s="19">
        <v>11633.79</v>
      </c>
      <c r="R8866" s="19">
        <v>11633.79</v>
      </c>
      <c r="S8866" s="19">
        <v>0</v>
      </c>
      <c r="T8866" s="19">
        <v>0</v>
      </c>
    </row>
    <row r="8867" spans="1:20" ht="29" outlineLevel="4" x14ac:dyDescent="0.35">
      <c r="A8867" s="9" t="s">
        <v>104</v>
      </c>
      <c r="B8867" s="9" t="s">
        <v>105</v>
      </c>
      <c r="C8867" s="12" t="s">
        <v>12465</v>
      </c>
      <c r="D8867" s="5" t="s">
        <v>9970</v>
      </c>
      <c r="E8867" s="9" t="s">
        <v>9970</v>
      </c>
      <c r="F8867" s="5" t="s">
        <v>1200</v>
      </c>
      <c r="G8867" s="5" t="s">
        <v>4</v>
      </c>
      <c r="H8867" s="5" t="s">
        <v>9986</v>
      </c>
      <c r="I8867" s="4" t="s">
        <v>9987</v>
      </c>
      <c r="J8867" s="5" t="s">
        <v>4</v>
      </c>
      <c r="K8867" s="5" t="s">
        <v>4</v>
      </c>
      <c r="L8867" s="5" t="s">
        <v>4</v>
      </c>
      <c r="M8867" s="5" t="s">
        <v>5</v>
      </c>
      <c r="N8867" s="5" t="s">
        <v>9989</v>
      </c>
      <c r="O8867" s="18">
        <v>44692</v>
      </c>
      <c r="P8867" s="5" t="s">
        <v>7</v>
      </c>
      <c r="Q8867" s="19">
        <v>10336.01</v>
      </c>
      <c r="R8867" s="19">
        <v>10336.01</v>
      </c>
      <c r="S8867" s="19">
        <v>0</v>
      </c>
      <c r="T8867" s="19">
        <v>0</v>
      </c>
    </row>
    <row r="8868" spans="1:20" outlineLevel="3" x14ac:dyDescent="0.35">
      <c r="H8868" s="1" t="s">
        <v>12291</v>
      </c>
      <c r="O8868" s="18"/>
      <c r="Q8868" s="19">
        <f>SUBTOTAL(9,Q8862:Q8867)</f>
        <v>37508</v>
      </c>
      <c r="R8868" s="19">
        <f>SUBTOTAL(9,R8862:R8867)</f>
        <v>33340.46</v>
      </c>
      <c r="S8868" s="19">
        <f>SUBTOTAL(9,S8862:S8867)</f>
        <v>4167.54</v>
      </c>
      <c r="T8868" s="19">
        <f>SUBTOTAL(9,T8862:T8867)</f>
        <v>0</v>
      </c>
    </row>
    <row r="8869" spans="1:20" outlineLevel="2" x14ac:dyDescent="0.35">
      <c r="C8869" s="11" t="s">
        <v>12466</v>
      </c>
      <c r="O8869" s="18"/>
      <c r="Q8869" s="19">
        <f>SUBTOTAL(9,Q8837:Q8867)</f>
        <v>533773.49999999988</v>
      </c>
      <c r="R8869" s="19">
        <f>SUBTOTAL(9,R8837:R8867)</f>
        <v>526242.22</v>
      </c>
      <c r="S8869" s="19">
        <f>SUBTOTAL(9,S8837:S8867)</f>
        <v>7531.28</v>
      </c>
      <c r="T8869" s="19">
        <f>SUBTOTAL(9,T8837:T8867)</f>
        <v>0</v>
      </c>
    </row>
    <row r="8870" spans="1:20" ht="29" outlineLevel="4" x14ac:dyDescent="0.35">
      <c r="A8870" s="9" t="s">
        <v>104</v>
      </c>
      <c r="B8870" s="9" t="s">
        <v>105</v>
      </c>
      <c r="C8870" s="12" t="s">
        <v>12467</v>
      </c>
      <c r="D8870" s="5" t="s">
        <v>9990</v>
      </c>
      <c r="E8870" s="9" t="s">
        <v>9990</v>
      </c>
      <c r="F8870" s="5" t="s">
        <v>49</v>
      </c>
      <c r="G8870" s="5" t="s">
        <v>4</v>
      </c>
      <c r="H8870" s="5" t="s">
        <v>9992</v>
      </c>
      <c r="I8870" s="4" t="s">
        <v>9993</v>
      </c>
      <c r="J8870" s="5" t="s">
        <v>4</v>
      </c>
      <c r="K8870" s="5" t="s">
        <v>4</v>
      </c>
      <c r="L8870" s="5" t="s">
        <v>4</v>
      </c>
      <c r="M8870" s="5" t="s">
        <v>5</v>
      </c>
      <c r="N8870" s="5" t="s">
        <v>9991</v>
      </c>
      <c r="O8870" s="18">
        <v>44412</v>
      </c>
      <c r="P8870" s="5" t="s">
        <v>7</v>
      </c>
      <c r="Q8870" s="19">
        <v>94745</v>
      </c>
      <c r="R8870" s="19">
        <v>94745</v>
      </c>
      <c r="S8870" s="19">
        <v>0</v>
      </c>
      <c r="T8870" s="19">
        <v>0</v>
      </c>
    </row>
    <row r="8871" spans="1:20" outlineLevel="3" x14ac:dyDescent="0.35">
      <c r="H8871" s="1" t="s">
        <v>12292</v>
      </c>
      <c r="O8871" s="18"/>
      <c r="Q8871" s="19">
        <f>SUBTOTAL(9,Q8870:Q8870)</f>
        <v>94745</v>
      </c>
      <c r="R8871" s="19">
        <f>SUBTOTAL(9,R8870:R8870)</f>
        <v>94745</v>
      </c>
      <c r="S8871" s="19">
        <f>SUBTOTAL(9,S8870:S8870)</f>
        <v>0</v>
      </c>
      <c r="T8871" s="19">
        <f>SUBTOTAL(9,T8870:T8870)</f>
        <v>0</v>
      </c>
    </row>
    <row r="8872" spans="1:20" outlineLevel="4" x14ac:dyDescent="0.35">
      <c r="A8872" s="9" t="s">
        <v>104</v>
      </c>
      <c r="B8872" s="9" t="s">
        <v>105</v>
      </c>
      <c r="C8872" s="12" t="s">
        <v>12467</v>
      </c>
      <c r="D8872" s="5" t="s">
        <v>9990</v>
      </c>
      <c r="E8872" s="9" t="s">
        <v>9990</v>
      </c>
      <c r="F8872" s="5" t="s">
        <v>4</v>
      </c>
      <c r="G8872" s="5" t="s">
        <v>106</v>
      </c>
      <c r="H8872" s="5" t="s">
        <v>108</v>
      </c>
      <c r="I8872" s="20" t="s">
        <v>12479</v>
      </c>
      <c r="J8872" s="5" t="s">
        <v>4</v>
      </c>
      <c r="K8872" s="5" t="s">
        <v>4</v>
      </c>
      <c r="L8872" s="5" t="s">
        <v>4</v>
      </c>
      <c r="M8872" s="5" t="s">
        <v>5</v>
      </c>
      <c r="N8872" s="5" t="s">
        <v>9994</v>
      </c>
      <c r="O8872" s="18">
        <v>44524</v>
      </c>
      <c r="P8872" s="5" t="s">
        <v>7</v>
      </c>
      <c r="Q8872" s="19">
        <v>70910</v>
      </c>
      <c r="R8872" s="19">
        <v>0</v>
      </c>
      <c r="S8872" s="19">
        <v>70910</v>
      </c>
      <c r="T8872" s="19">
        <v>0</v>
      </c>
    </row>
    <row r="8873" spans="1:20" outlineLevel="4" x14ac:dyDescent="0.35">
      <c r="A8873" s="9" t="s">
        <v>104</v>
      </c>
      <c r="B8873" s="9" t="s">
        <v>105</v>
      </c>
      <c r="C8873" s="12" t="s">
        <v>12467</v>
      </c>
      <c r="D8873" s="5" t="s">
        <v>9990</v>
      </c>
      <c r="E8873" s="9" t="s">
        <v>9990</v>
      </c>
      <c r="F8873" s="5" t="s">
        <v>4</v>
      </c>
      <c r="G8873" s="5" t="s">
        <v>106</v>
      </c>
      <c r="H8873" s="5" t="s">
        <v>108</v>
      </c>
      <c r="I8873" s="20" t="s">
        <v>12479</v>
      </c>
      <c r="J8873" s="5" t="s">
        <v>4</v>
      </c>
      <c r="K8873" s="5" t="s">
        <v>4</v>
      </c>
      <c r="L8873" s="5" t="s">
        <v>4</v>
      </c>
      <c r="M8873" s="5" t="s">
        <v>5</v>
      </c>
      <c r="N8873" s="5" t="s">
        <v>9995</v>
      </c>
      <c r="O8873" s="18">
        <v>44524</v>
      </c>
      <c r="P8873" s="5" t="s">
        <v>7</v>
      </c>
      <c r="Q8873" s="19">
        <v>76863</v>
      </c>
      <c r="R8873" s="19">
        <v>0</v>
      </c>
      <c r="S8873" s="19">
        <v>76863</v>
      </c>
      <c r="T8873" s="19">
        <v>0</v>
      </c>
    </row>
    <row r="8874" spans="1:20" outlineLevel="4" x14ac:dyDescent="0.35">
      <c r="A8874" s="9" t="s">
        <v>104</v>
      </c>
      <c r="B8874" s="9" t="s">
        <v>105</v>
      </c>
      <c r="C8874" s="12" t="s">
        <v>12467</v>
      </c>
      <c r="D8874" s="5" t="s">
        <v>9990</v>
      </c>
      <c r="E8874" s="9" t="s">
        <v>9990</v>
      </c>
      <c r="F8874" s="5" t="s">
        <v>4</v>
      </c>
      <c r="G8874" s="5" t="s">
        <v>106</v>
      </c>
      <c r="H8874" s="5" t="s">
        <v>108</v>
      </c>
      <c r="I8874" s="20" t="s">
        <v>12479</v>
      </c>
      <c r="J8874" s="5" t="s">
        <v>4</v>
      </c>
      <c r="K8874" s="5" t="s">
        <v>4</v>
      </c>
      <c r="L8874" s="5" t="s">
        <v>4</v>
      </c>
      <c r="M8874" s="5" t="s">
        <v>5</v>
      </c>
      <c r="N8874" s="5" t="s">
        <v>9996</v>
      </c>
      <c r="O8874" s="18">
        <v>44524</v>
      </c>
      <c r="P8874" s="5" t="s">
        <v>7</v>
      </c>
      <c r="Q8874" s="19">
        <v>67257</v>
      </c>
      <c r="R8874" s="19">
        <v>0</v>
      </c>
      <c r="S8874" s="19">
        <v>67257</v>
      </c>
      <c r="T8874" s="19">
        <v>0</v>
      </c>
    </row>
    <row r="8875" spans="1:20" outlineLevel="4" x14ac:dyDescent="0.35">
      <c r="A8875" s="9" t="s">
        <v>104</v>
      </c>
      <c r="B8875" s="9" t="s">
        <v>105</v>
      </c>
      <c r="C8875" s="12" t="s">
        <v>12467</v>
      </c>
      <c r="D8875" s="5" t="s">
        <v>9990</v>
      </c>
      <c r="E8875" s="9" t="s">
        <v>9990</v>
      </c>
      <c r="F8875" s="5" t="s">
        <v>4</v>
      </c>
      <c r="G8875" s="5" t="s">
        <v>106</v>
      </c>
      <c r="H8875" s="5" t="s">
        <v>108</v>
      </c>
      <c r="I8875" s="20" t="s">
        <v>12479</v>
      </c>
      <c r="J8875" s="5" t="s">
        <v>4</v>
      </c>
      <c r="K8875" s="5" t="s">
        <v>4</v>
      </c>
      <c r="L8875" s="5" t="s">
        <v>4</v>
      </c>
      <c r="M8875" s="5" t="s">
        <v>5</v>
      </c>
      <c r="N8875" s="5" t="s">
        <v>9997</v>
      </c>
      <c r="O8875" s="18">
        <v>44524</v>
      </c>
      <c r="P8875" s="5" t="s">
        <v>7</v>
      </c>
      <c r="Q8875" s="19">
        <v>90514</v>
      </c>
      <c r="R8875" s="19">
        <v>0</v>
      </c>
      <c r="S8875" s="19">
        <v>90514</v>
      </c>
      <c r="T8875" s="19">
        <v>0</v>
      </c>
    </row>
    <row r="8876" spans="1:20" outlineLevel="3" x14ac:dyDescent="0.35">
      <c r="H8876" s="1" t="s">
        <v>10932</v>
      </c>
      <c r="O8876" s="18"/>
      <c r="Q8876" s="19">
        <f>SUBTOTAL(9,Q8872:Q8875)</f>
        <v>305544</v>
      </c>
      <c r="R8876" s="19">
        <f>SUBTOTAL(9,R8872:R8875)</f>
        <v>0</v>
      </c>
      <c r="S8876" s="19">
        <f>SUBTOTAL(9,S8872:S8875)</f>
        <v>305544</v>
      </c>
      <c r="T8876" s="19">
        <f>SUBTOTAL(9,T8872:T8875)</f>
        <v>0</v>
      </c>
    </row>
    <row r="8877" spans="1:20" outlineLevel="4" x14ac:dyDescent="0.35">
      <c r="A8877" s="9" t="s">
        <v>104</v>
      </c>
      <c r="B8877" s="9" t="s">
        <v>105</v>
      </c>
      <c r="C8877" s="12" t="s">
        <v>12467</v>
      </c>
      <c r="D8877" s="5" t="s">
        <v>9990</v>
      </c>
      <c r="E8877" s="9" t="s">
        <v>9990</v>
      </c>
      <c r="F8877" s="5" t="s">
        <v>4</v>
      </c>
      <c r="G8877" s="5" t="s">
        <v>334</v>
      </c>
      <c r="H8877" s="5" t="s">
        <v>336</v>
      </c>
      <c r="I8877" s="4" t="s">
        <v>12505</v>
      </c>
      <c r="J8877" s="5" t="s">
        <v>4</v>
      </c>
      <c r="K8877" s="5" t="s">
        <v>4</v>
      </c>
      <c r="L8877" s="5" t="s">
        <v>4</v>
      </c>
      <c r="M8877" s="5" t="s">
        <v>5</v>
      </c>
      <c r="N8877" s="5" t="s">
        <v>9998</v>
      </c>
      <c r="O8877" s="18">
        <v>44523</v>
      </c>
      <c r="P8877" s="5" t="s">
        <v>7</v>
      </c>
      <c r="Q8877" s="19">
        <v>167210</v>
      </c>
      <c r="R8877" s="19">
        <v>0</v>
      </c>
      <c r="S8877" s="19">
        <v>167210</v>
      </c>
      <c r="T8877" s="19">
        <v>0</v>
      </c>
    </row>
    <row r="8878" spans="1:20" outlineLevel="3" x14ac:dyDescent="0.35">
      <c r="H8878" s="1" t="s">
        <v>10981</v>
      </c>
      <c r="O8878" s="18"/>
      <c r="Q8878" s="19">
        <f>SUBTOTAL(9,Q8877:Q8877)</f>
        <v>167210</v>
      </c>
      <c r="R8878" s="19">
        <f>SUBTOTAL(9,R8877:R8877)</f>
        <v>0</v>
      </c>
      <c r="S8878" s="19">
        <f>SUBTOTAL(9,S8877:S8877)</f>
        <v>167210</v>
      </c>
      <c r="T8878" s="19">
        <f>SUBTOTAL(9,T8877:T8877)</f>
        <v>0</v>
      </c>
    </row>
    <row r="8879" spans="1:20" outlineLevel="4" x14ac:dyDescent="0.35">
      <c r="A8879" s="9" t="s">
        <v>104</v>
      </c>
      <c r="B8879" s="9" t="s">
        <v>105</v>
      </c>
      <c r="C8879" s="12" t="s">
        <v>12467</v>
      </c>
      <c r="D8879" s="5" t="s">
        <v>9990</v>
      </c>
      <c r="E8879" s="9" t="s">
        <v>9990</v>
      </c>
      <c r="F8879" s="5" t="s">
        <v>4</v>
      </c>
      <c r="G8879" s="5" t="s">
        <v>106</v>
      </c>
      <c r="H8879" s="5" t="s">
        <v>109</v>
      </c>
      <c r="I8879" s="20" t="s">
        <v>12480</v>
      </c>
      <c r="J8879" s="5" t="s">
        <v>4</v>
      </c>
      <c r="K8879" s="5" t="s">
        <v>4</v>
      </c>
      <c r="L8879" s="5" t="s">
        <v>4</v>
      </c>
      <c r="M8879" s="5" t="s">
        <v>5</v>
      </c>
      <c r="N8879" s="5" t="s">
        <v>9994</v>
      </c>
      <c r="O8879" s="18">
        <v>44524</v>
      </c>
      <c r="P8879" s="5" t="s">
        <v>7</v>
      </c>
      <c r="Q8879" s="19">
        <v>65286</v>
      </c>
      <c r="R8879" s="19">
        <v>0</v>
      </c>
      <c r="S8879" s="19">
        <v>65286</v>
      </c>
      <c r="T8879" s="19">
        <v>0</v>
      </c>
    </row>
    <row r="8880" spans="1:20" outlineLevel="4" x14ac:dyDescent="0.35">
      <c r="A8880" s="9" t="s">
        <v>104</v>
      </c>
      <c r="B8880" s="9" t="s">
        <v>105</v>
      </c>
      <c r="C8880" s="12" t="s">
        <v>12467</v>
      </c>
      <c r="D8880" s="5" t="s">
        <v>9990</v>
      </c>
      <c r="E8880" s="9" t="s">
        <v>9990</v>
      </c>
      <c r="F8880" s="5" t="s">
        <v>4</v>
      </c>
      <c r="G8880" s="5" t="s">
        <v>106</v>
      </c>
      <c r="H8880" s="5" t="s">
        <v>109</v>
      </c>
      <c r="I8880" s="20" t="s">
        <v>12480</v>
      </c>
      <c r="J8880" s="5" t="s">
        <v>4</v>
      </c>
      <c r="K8880" s="5" t="s">
        <v>4</v>
      </c>
      <c r="L8880" s="5" t="s">
        <v>4</v>
      </c>
      <c r="M8880" s="5" t="s">
        <v>5</v>
      </c>
      <c r="N8880" s="5" t="s">
        <v>9995</v>
      </c>
      <c r="O8880" s="18">
        <v>44524</v>
      </c>
      <c r="P8880" s="5" t="s">
        <v>7</v>
      </c>
      <c r="Q8880" s="19">
        <v>95410</v>
      </c>
      <c r="R8880" s="19">
        <v>0</v>
      </c>
      <c r="S8880" s="19">
        <v>95410</v>
      </c>
      <c r="T8880" s="19">
        <v>0</v>
      </c>
    </row>
    <row r="8881" spans="1:20" outlineLevel="4" x14ac:dyDescent="0.35">
      <c r="A8881" s="9" t="s">
        <v>104</v>
      </c>
      <c r="B8881" s="9" t="s">
        <v>105</v>
      </c>
      <c r="C8881" s="12" t="s">
        <v>12467</v>
      </c>
      <c r="D8881" s="5" t="s">
        <v>9990</v>
      </c>
      <c r="E8881" s="9" t="s">
        <v>9990</v>
      </c>
      <c r="F8881" s="5" t="s">
        <v>4</v>
      </c>
      <c r="G8881" s="5" t="s">
        <v>106</v>
      </c>
      <c r="H8881" s="5" t="s">
        <v>109</v>
      </c>
      <c r="I8881" s="20" t="s">
        <v>12480</v>
      </c>
      <c r="J8881" s="5" t="s">
        <v>4</v>
      </c>
      <c r="K8881" s="5" t="s">
        <v>4</v>
      </c>
      <c r="L8881" s="5" t="s">
        <v>4</v>
      </c>
      <c r="M8881" s="5" t="s">
        <v>5</v>
      </c>
      <c r="N8881" s="5" t="s">
        <v>9996</v>
      </c>
      <c r="O8881" s="18">
        <v>44524</v>
      </c>
      <c r="P8881" s="5" t="s">
        <v>7</v>
      </c>
      <c r="Q8881" s="19">
        <v>88896</v>
      </c>
      <c r="R8881" s="19">
        <v>0</v>
      </c>
      <c r="S8881" s="19">
        <v>88896</v>
      </c>
      <c r="T8881" s="19">
        <v>0</v>
      </c>
    </row>
    <row r="8882" spans="1:20" outlineLevel="4" x14ac:dyDescent="0.35">
      <c r="A8882" s="9" t="s">
        <v>104</v>
      </c>
      <c r="B8882" s="9" t="s">
        <v>105</v>
      </c>
      <c r="C8882" s="12" t="s">
        <v>12467</v>
      </c>
      <c r="D8882" s="5" t="s">
        <v>9990</v>
      </c>
      <c r="E8882" s="9" t="s">
        <v>9990</v>
      </c>
      <c r="F8882" s="5" t="s">
        <v>4</v>
      </c>
      <c r="G8882" s="5" t="s">
        <v>106</v>
      </c>
      <c r="H8882" s="5" t="s">
        <v>109</v>
      </c>
      <c r="I8882" s="20" t="s">
        <v>12480</v>
      </c>
      <c r="J8882" s="5" t="s">
        <v>4</v>
      </c>
      <c r="K8882" s="5" t="s">
        <v>4</v>
      </c>
      <c r="L8882" s="5" t="s">
        <v>4</v>
      </c>
      <c r="M8882" s="5" t="s">
        <v>5</v>
      </c>
      <c r="N8882" s="5" t="s">
        <v>9997</v>
      </c>
      <c r="O8882" s="18">
        <v>44524</v>
      </c>
      <c r="P8882" s="5" t="s">
        <v>7</v>
      </c>
      <c r="Q8882" s="19">
        <v>109013</v>
      </c>
      <c r="R8882" s="19">
        <v>0</v>
      </c>
      <c r="S8882" s="19">
        <v>109013</v>
      </c>
      <c r="T8882" s="19">
        <v>0</v>
      </c>
    </row>
    <row r="8883" spans="1:20" outlineLevel="3" x14ac:dyDescent="0.35">
      <c r="H8883" s="1" t="s">
        <v>10933</v>
      </c>
      <c r="O8883" s="18"/>
      <c r="Q8883" s="19">
        <f>SUBTOTAL(9,Q8879:Q8882)</f>
        <v>358605</v>
      </c>
      <c r="R8883" s="19">
        <f>SUBTOTAL(9,R8879:R8882)</f>
        <v>0</v>
      </c>
      <c r="S8883" s="19">
        <f>SUBTOTAL(9,S8879:S8882)</f>
        <v>358605</v>
      </c>
      <c r="T8883" s="19">
        <f>SUBTOTAL(9,T8879:T8882)</f>
        <v>0</v>
      </c>
    </row>
    <row r="8884" spans="1:20" outlineLevel="4" x14ac:dyDescent="0.35">
      <c r="A8884" s="9" t="s">
        <v>104</v>
      </c>
      <c r="B8884" s="9" t="s">
        <v>105</v>
      </c>
      <c r="C8884" s="12" t="s">
        <v>12467</v>
      </c>
      <c r="D8884" s="5" t="s">
        <v>9990</v>
      </c>
      <c r="E8884" s="9" t="s">
        <v>9990</v>
      </c>
      <c r="F8884" s="5" t="s">
        <v>4</v>
      </c>
      <c r="G8884" s="5" t="s">
        <v>106</v>
      </c>
      <c r="H8884" s="5" t="s">
        <v>110</v>
      </c>
      <c r="I8884" s="20" t="s">
        <v>12481</v>
      </c>
      <c r="J8884" s="5" t="s">
        <v>4</v>
      </c>
      <c r="K8884" s="5" t="s">
        <v>4</v>
      </c>
      <c r="L8884" s="5" t="s">
        <v>4</v>
      </c>
      <c r="M8884" s="5" t="s">
        <v>5</v>
      </c>
      <c r="N8884" s="5" t="s">
        <v>9994</v>
      </c>
      <c r="O8884" s="18">
        <v>44524</v>
      </c>
      <c r="P8884" s="5" t="s">
        <v>7</v>
      </c>
      <c r="Q8884" s="19">
        <v>10763</v>
      </c>
      <c r="R8884" s="19">
        <v>0</v>
      </c>
      <c r="S8884" s="19">
        <v>10763</v>
      </c>
      <c r="T8884" s="19">
        <v>0</v>
      </c>
    </row>
    <row r="8885" spans="1:20" outlineLevel="4" x14ac:dyDescent="0.35">
      <c r="A8885" s="9" t="s">
        <v>104</v>
      </c>
      <c r="B8885" s="9" t="s">
        <v>105</v>
      </c>
      <c r="C8885" s="12" t="s">
        <v>12467</v>
      </c>
      <c r="D8885" s="5" t="s">
        <v>9990</v>
      </c>
      <c r="E8885" s="9" t="s">
        <v>9990</v>
      </c>
      <c r="F8885" s="5" t="s">
        <v>4</v>
      </c>
      <c r="G8885" s="5" t="s">
        <v>106</v>
      </c>
      <c r="H8885" s="5" t="s">
        <v>110</v>
      </c>
      <c r="I8885" s="20" t="s">
        <v>12481</v>
      </c>
      <c r="J8885" s="5" t="s">
        <v>4</v>
      </c>
      <c r="K8885" s="5" t="s">
        <v>4</v>
      </c>
      <c r="L8885" s="5" t="s">
        <v>4</v>
      </c>
      <c r="M8885" s="5" t="s">
        <v>5</v>
      </c>
      <c r="N8885" s="5" t="s">
        <v>9995</v>
      </c>
      <c r="O8885" s="18">
        <v>44524</v>
      </c>
      <c r="P8885" s="5" t="s">
        <v>7</v>
      </c>
      <c r="Q8885" s="19">
        <v>23024</v>
      </c>
      <c r="R8885" s="19">
        <v>0</v>
      </c>
      <c r="S8885" s="19">
        <v>23024</v>
      </c>
      <c r="T8885" s="19">
        <v>0</v>
      </c>
    </row>
    <row r="8886" spans="1:20" outlineLevel="4" x14ac:dyDescent="0.35">
      <c r="A8886" s="9" t="s">
        <v>104</v>
      </c>
      <c r="B8886" s="9" t="s">
        <v>105</v>
      </c>
      <c r="C8886" s="12" t="s">
        <v>12467</v>
      </c>
      <c r="D8886" s="5" t="s">
        <v>9990</v>
      </c>
      <c r="E8886" s="9" t="s">
        <v>9990</v>
      </c>
      <c r="F8886" s="5" t="s">
        <v>4</v>
      </c>
      <c r="G8886" s="5" t="s">
        <v>106</v>
      </c>
      <c r="H8886" s="5" t="s">
        <v>110</v>
      </c>
      <c r="I8886" s="20" t="s">
        <v>12481</v>
      </c>
      <c r="J8886" s="5" t="s">
        <v>4</v>
      </c>
      <c r="K8886" s="5" t="s">
        <v>4</v>
      </c>
      <c r="L8886" s="5" t="s">
        <v>4</v>
      </c>
      <c r="M8886" s="5" t="s">
        <v>5</v>
      </c>
      <c r="N8886" s="5" t="s">
        <v>9996</v>
      </c>
      <c r="O8886" s="18">
        <v>44524</v>
      </c>
      <c r="P8886" s="5" t="s">
        <v>7</v>
      </c>
      <c r="Q8886" s="19">
        <v>21497</v>
      </c>
      <c r="R8886" s="19">
        <v>0</v>
      </c>
      <c r="S8886" s="19">
        <v>21497</v>
      </c>
      <c r="T8886" s="19">
        <v>0</v>
      </c>
    </row>
    <row r="8887" spans="1:20" outlineLevel="4" x14ac:dyDescent="0.35">
      <c r="A8887" s="9" t="s">
        <v>104</v>
      </c>
      <c r="B8887" s="9" t="s">
        <v>105</v>
      </c>
      <c r="C8887" s="12" t="s">
        <v>12467</v>
      </c>
      <c r="D8887" s="5" t="s">
        <v>9990</v>
      </c>
      <c r="E8887" s="9" t="s">
        <v>9990</v>
      </c>
      <c r="F8887" s="5" t="s">
        <v>4</v>
      </c>
      <c r="G8887" s="5" t="s">
        <v>106</v>
      </c>
      <c r="H8887" s="5" t="s">
        <v>110</v>
      </c>
      <c r="I8887" s="20" t="s">
        <v>12481</v>
      </c>
      <c r="J8887" s="5" t="s">
        <v>4</v>
      </c>
      <c r="K8887" s="5" t="s">
        <v>4</v>
      </c>
      <c r="L8887" s="5" t="s">
        <v>4</v>
      </c>
      <c r="M8887" s="5" t="s">
        <v>5</v>
      </c>
      <c r="N8887" s="5" t="s">
        <v>9997</v>
      </c>
      <c r="O8887" s="18">
        <v>44524</v>
      </c>
      <c r="P8887" s="5" t="s">
        <v>7</v>
      </c>
      <c r="Q8887" s="19">
        <v>38427</v>
      </c>
      <c r="R8887" s="19">
        <v>0</v>
      </c>
      <c r="S8887" s="19">
        <v>38427</v>
      </c>
      <c r="T8887" s="19">
        <v>0</v>
      </c>
    </row>
    <row r="8888" spans="1:20" outlineLevel="3" x14ac:dyDescent="0.35">
      <c r="H8888" s="1" t="s">
        <v>10934</v>
      </c>
      <c r="O8888" s="18"/>
      <c r="Q8888" s="19">
        <f>SUBTOTAL(9,Q8884:Q8887)</f>
        <v>93711</v>
      </c>
      <c r="R8888" s="19">
        <f>SUBTOTAL(9,R8884:R8887)</f>
        <v>0</v>
      </c>
      <c r="S8888" s="19">
        <f>SUBTOTAL(9,S8884:S8887)</f>
        <v>93711</v>
      </c>
      <c r="T8888" s="19">
        <f>SUBTOTAL(9,T8884:T8887)</f>
        <v>0</v>
      </c>
    </row>
    <row r="8889" spans="1:20" outlineLevel="2" x14ac:dyDescent="0.35">
      <c r="C8889" s="11" t="s">
        <v>12468</v>
      </c>
      <c r="O8889" s="18"/>
      <c r="Q8889" s="19">
        <f>SUBTOTAL(9,Q8870:Q8887)</f>
        <v>1019815</v>
      </c>
      <c r="R8889" s="19">
        <f>SUBTOTAL(9,R8870:R8887)</f>
        <v>94745</v>
      </c>
      <c r="S8889" s="19">
        <f>SUBTOTAL(9,S8870:S8887)</f>
        <v>925070</v>
      </c>
      <c r="T8889" s="19">
        <f>SUBTOTAL(9,T8870:T8887)</f>
        <v>0</v>
      </c>
    </row>
    <row r="8890" spans="1:20" ht="29" outlineLevel="4" x14ac:dyDescent="0.35">
      <c r="A8890" s="9" t="s">
        <v>97</v>
      </c>
      <c r="B8890" s="9" t="s">
        <v>98</v>
      </c>
      <c r="C8890" s="12" t="s">
        <v>9999</v>
      </c>
      <c r="D8890" s="5" t="s">
        <v>10000</v>
      </c>
      <c r="E8890" s="9" t="s">
        <v>10000</v>
      </c>
      <c r="F8890" s="5" t="s">
        <v>4</v>
      </c>
      <c r="G8890" s="5" t="s">
        <v>1006</v>
      </c>
      <c r="H8890" s="5" t="s">
        <v>10004</v>
      </c>
      <c r="I8890" s="4" t="s">
        <v>10005</v>
      </c>
      <c r="J8890" s="5" t="s">
        <v>10001</v>
      </c>
      <c r="K8890" s="5" t="s">
        <v>4</v>
      </c>
      <c r="L8890" s="5" t="s">
        <v>4</v>
      </c>
      <c r="M8890" s="5" t="s">
        <v>5</v>
      </c>
      <c r="N8890" s="5" t="s">
        <v>10002</v>
      </c>
      <c r="O8890" s="18">
        <v>44550</v>
      </c>
      <c r="P8890" s="5" t="s">
        <v>10003</v>
      </c>
      <c r="Q8890" s="19">
        <v>64152</v>
      </c>
      <c r="R8890" s="19">
        <v>0</v>
      </c>
      <c r="S8890" s="19">
        <v>64152</v>
      </c>
      <c r="T8890" s="19">
        <v>0</v>
      </c>
    </row>
    <row r="8891" spans="1:20" outlineLevel="3" x14ac:dyDescent="0.35">
      <c r="H8891" s="1" t="s">
        <v>12293</v>
      </c>
      <c r="O8891" s="18"/>
      <c r="Q8891" s="19">
        <f>SUBTOTAL(9,Q8890:Q8890)</f>
        <v>64152</v>
      </c>
      <c r="R8891" s="19">
        <f>SUBTOTAL(9,R8890:R8890)</f>
        <v>0</v>
      </c>
      <c r="S8891" s="19">
        <f>SUBTOTAL(9,S8890:S8890)</f>
        <v>64152</v>
      </c>
      <c r="T8891" s="19">
        <f>SUBTOTAL(9,T8890:T8890)</f>
        <v>0</v>
      </c>
    </row>
    <row r="8892" spans="1:20" outlineLevel="2" x14ac:dyDescent="0.35">
      <c r="C8892" s="11" t="s">
        <v>10902</v>
      </c>
      <c r="O8892" s="18"/>
      <c r="Q8892" s="19">
        <f>SUBTOTAL(9,Q8890:Q8890)</f>
        <v>64152</v>
      </c>
      <c r="R8892" s="19">
        <f>SUBTOTAL(9,R8890:R8890)</f>
        <v>0</v>
      </c>
      <c r="S8892" s="19">
        <f>SUBTOTAL(9,S8890:S8890)</f>
        <v>64152</v>
      </c>
      <c r="T8892" s="19">
        <f>SUBTOTAL(9,T8890:T8890)</f>
        <v>0</v>
      </c>
    </row>
    <row r="8893" spans="1:20" ht="29" outlineLevel="4" x14ac:dyDescent="0.35">
      <c r="A8893" s="9" t="s">
        <v>97</v>
      </c>
      <c r="B8893" s="9" t="s">
        <v>98</v>
      </c>
      <c r="C8893" s="12" t="s">
        <v>10006</v>
      </c>
      <c r="D8893" s="5" t="s">
        <v>10007</v>
      </c>
      <c r="E8893" s="9" t="s">
        <v>10007</v>
      </c>
      <c r="F8893" s="5" t="s">
        <v>4</v>
      </c>
      <c r="G8893" s="5" t="s">
        <v>800</v>
      </c>
      <c r="H8893" s="5" t="s">
        <v>798</v>
      </c>
      <c r="I8893" s="4" t="s">
        <v>799</v>
      </c>
      <c r="J8893" s="5" t="s">
        <v>10008</v>
      </c>
      <c r="K8893" s="5" t="s">
        <v>4</v>
      </c>
      <c r="L8893" s="5" t="s">
        <v>4</v>
      </c>
      <c r="M8893" s="5" t="s">
        <v>5</v>
      </c>
      <c r="N8893" s="5" t="s">
        <v>10009</v>
      </c>
      <c r="O8893" s="18">
        <v>44390</v>
      </c>
      <c r="P8893" s="5" t="s">
        <v>7</v>
      </c>
      <c r="Q8893" s="19">
        <v>23214.25</v>
      </c>
      <c r="R8893" s="19">
        <v>0</v>
      </c>
      <c r="S8893" s="19">
        <v>23214.25</v>
      </c>
      <c r="T8893" s="19">
        <v>0</v>
      </c>
    </row>
    <row r="8894" spans="1:20" ht="29" outlineLevel="4" x14ac:dyDescent="0.35">
      <c r="A8894" s="9" t="s">
        <v>97</v>
      </c>
      <c r="B8894" s="9" t="s">
        <v>98</v>
      </c>
      <c r="C8894" s="12" t="s">
        <v>10006</v>
      </c>
      <c r="D8894" s="5" t="s">
        <v>10007</v>
      </c>
      <c r="E8894" s="9" t="s">
        <v>10007</v>
      </c>
      <c r="F8894" s="5" t="s">
        <v>4</v>
      </c>
      <c r="G8894" s="5" t="s">
        <v>800</v>
      </c>
      <c r="H8894" s="5" t="s">
        <v>798</v>
      </c>
      <c r="I8894" s="4" t="s">
        <v>799</v>
      </c>
      <c r="J8894" s="5" t="s">
        <v>10008</v>
      </c>
      <c r="K8894" s="5" t="s">
        <v>4</v>
      </c>
      <c r="L8894" s="5" t="s">
        <v>4</v>
      </c>
      <c r="M8894" s="5" t="s">
        <v>5</v>
      </c>
      <c r="N8894" s="5" t="s">
        <v>10010</v>
      </c>
      <c r="O8894" s="18">
        <v>44477</v>
      </c>
      <c r="P8894" s="5" t="s">
        <v>7</v>
      </c>
      <c r="Q8894" s="19">
        <v>23214.25</v>
      </c>
      <c r="R8894" s="19">
        <v>0</v>
      </c>
      <c r="S8894" s="19">
        <v>23214.25</v>
      </c>
      <c r="T8894" s="19">
        <v>0</v>
      </c>
    </row>
    <row r="8895" spans="1:20" ht="29" outlineLevel="4" x14ac:dyDescent="0.35">
      <c r="A8895" s="9" t="s">
        <v>97</v>
      </c>
      <c r="B8895" s="9" t="s">
        <v>98</v>
      </c>
      <c r="C8895" s="12" t="s">
        <v>10006</v>
      </c>
      <c r="D8895" s="5" t="s">
        <v>10007</v>
      </c>
      <c r="E8895" s="9" t="s">
        <v>10007</v>
      </c>
      <c r="F8895" s="5" t="s">
        <v>4</v>
      </c>
      <c r="G8895" s="5" t="s">
        <v>800</v>
      </c>
      <c r="H8895" s="5" t="s">
        <v>798</v>
      </c>
      <c r="I8895" s="4" t="s">
        <v>799</v>
      </c>
      <c r="J8895" s="5" t="s">
        <v>10008</v>
      </c>
      <c r="K8895" s="5" t="s">
        <v>4</v>
      </c>
      <c r="L8895" s="5" t="s">
        <v>4</v>
      </c>
      <c r="M8895" s="5" t="s">
        <v>5</v>
      </c>
      <c r="N8895" s="5" t="s">
        <v>10011</v>
      </c>
      <c r="O8895" s="18">
        <v>44567</v>
      </c>
      <c r="P8895" s="5" t="s">
        <v>7</v>
      </c>
      <c r="Q8895" s="19">
        <v>23214.25</v>
      </c>
      <c r="R8895" s="19">
        <v>0</v>
      </c>
      <c r="S8895" s="19">
        <v>23214.25</v>
      </c>
      <c r="T8895" s="19">
        <v>0</v>
      </c>
    </row>
    <row r="8896" spans="1:20" ht="29" outlineLevel="4" x14ac:dyDescent="0.35">
      <c r="A8896" s="9" t="s">
        <v>97</v>
      </c>
      <c r="B8896" s="9" t="s">
        <v>98</v>
      </c>
      <c r="C8896" s="12" t="s">
        <v>10006</v>
      </c>
      <c r="D8896" s="5" t="s">
        <v>10007</v>
      </c>
      <c r="E8896" s="9" t="s">
        <v>10007</v>
      </c>
      <c r="F8896" s="5" t="s">
        <v>4</v>
      </c>
      <c r="G8896" s="5" t="s">
        <v>800</v>
      </c>
      <c r="H8896" s="5" t="s">
        <v>798</v>
      </c>
      <c r="I8896" s="4" t="s">
        <v>799</v>
      </c>
      <c r="J8896" s="5" t="s">
        <v>10008</v>
      </c>
      <c r="K8896" s="5" t="s">
        <v>4</v>
      </c>
      <c r="L8896" s="5" t="s">
        <v>4</v>
      </c>
      <c r="M8896" s="5" t="s">
        <v>5</v>
      </c>
      <c r="N8896" s="5" t="s">
        <v>10012</v>
      </c>
      <c r="O8896" s="18">
        <v>44665</v>
      </c>
      <c r="P8896" s="5" t="s">
        <v>7</v>
      </c>
      <c r="Q8896" s="19">
        <v>23214.25</v>
      </c>
      <c r="R8896" s="19">
        <v>0</v>
      </c>
      <c r="S8896" s="19">
        <v>23214.25</v>
      </c>
      <c r="T8896" s="19">
        <v>0</v>
      </c>
    </row>
    <row r="8897" spans="1:20" outlineLevel="3" x14ac:dyDescent="0.35">
      <c r="H8897" s="1" t="s">
        <v>11064</v>
      </c>
      <c r="O8897" s="18"/>
      <c r="Q8897" s="19">
        <f>SUBTOTAL(9,Q8893:Q8896)</f>
        <v>92857</v>
      </c>
      <c r="R8897" s="19">
        <f>SUBTOTAL(9,R8893:R8896)</f>
        <v>0</v>
      </c>
      <c r="S8897" s="19">
        <f>SUBTOTAL(9,S8893:S8896)</f>
        <v>92857</v>
      </c>
      <c r="T8897" s="19">
        <f>SUBTOTAL(9,T8893:T8896)</f>
        <v>0</v>
      </c>
    </row>
    <row r="8898" spans="1:20" outlineLevel="4" x14ac:dyDescent="0.35">
      <c r="A8898" s="9" t="s">
        <v>74</v>
      </c>
      <c r="B8898" s="9" t="s">
        <v>75</v>
      </c>
      <c r="C8898" s="12" t="s">
        <v>10006</v>
      </c>
      <c r="D8898" s="5" t="s">
        <v>10013</v>
      </c>
      <c r="E8898" s="9" t="s">
        <v>10013</v>
      </c>
      <c r="F8898" s="5" t="s">
        <v>77</v>
      </c>
      <c r="G8898" s="5" t="s">
        <v>4</v>
      </c>
      <c r="H8898" s="5" t="s">
        <v>10016</v>
      </c>
      <c r="I8898" s="4" t="s">
        <v>12756</v>
      </c>
      <c r="J8898" s="5" t="s">
        <v>4</v>
      </c>
      <c r="K8898" s="5" t="s">
        <v>4</v>
      </c>
      <c r="L8898" s="5" t="s">
        <v>4</v>
      </c>
      <c r="M8898" s="5" t="s">
        <v>5</v>
      </c>
      <c r="N8898" s="5" t="s">
        <v>10014</v>
      </c>
      <c r="O8898" s="18">
        <v>44630</v>
      </c>
      <c r="P8898" s="5" t="s">
        <v>10015</v>
      </c>
      <c r="Q8898" s="19">
        <v>449</v>
      </c>
      <c r="R8898" s="19">
        <v>449</v>
      </c>
      <c r="S8898" s="19">
        <v>0</v>
      </c>
      <c r="T8898" s="19">
        <v>0</v>
      </c>
    </row>
    <row r="8899" spans="1:20" outlineLevel="3" x14ac:dyDescent="0.35">
      <c r="H8899" s="1" t="s">
        <v>12294</v>
      </c>
      <c r="O8899" s="18"/>
      <c r="Q8899" s="19">
        <f>SUBTOTAL(9,Q8898:Q8898)</f>
        <v>449</v>
      </c>
      <c r="R8899" s="19">
        <f>SUBTOTAL(9,R8898:R8898)</f>
        <v>449</v>
      </c>
      <c r="S8899" s="19">
        <f>SUBTOTAL(9,S8898:S8898)</f>
        <v>0</v>
      </c>
      <c r="T8899" s="19">
        <f>SUBTOTAL(9,T8898:T8898)</f>
        <v>0</v>
      </c>
    </row>
    <row r="8900" spans="1:20" outlineLevel="4" x14ac:dyDescent="0.35">
      <c r="A8900" s="9" t="s">
        <v>74</v>
      </c>
      <c r="B8900" s="9" t="s">
        <v>75</v>
      </c>
      <c r="C8900" s="12" t="s">
        <v>10006</v>
      </c>
      <c r="D8900" s="5" t="s">
        <v>10013</v>
      </c>
      <c r="E8900" s="9" t="s">
        <v>10013</v>
      </c>
      <c r="F8900" s="5" t="s">
        <v>77</v>
      </c>
      <c r="G8900" s="5" t="s">
        <v>4</v>
      </c>
      <c r="H8900" s="5" t="s">
        <v>10019</v>
      </c>
      <c r="I8900" s="4" t="s">
        <v>12756</v>
      </c>
      <c r="J8900" s="5" t="s">
        <v>4</v>
      </c>
      <c r="K8900" s="5" t="s">
        <v>4</v>
      </c>
      <c r="L8900" s="5" t="s">
        <v>4</v>
      </c>
      <c r="M8900" s="5" t="s">
        <v>5</v>
      </c>
      <c r="N8900" s="5" t="s">
        <v>10017</v>
      </c>
      <c r="O8900" s="18">
        <v>44595</v>
      </c>
      <c r="P8900" s="5" t="s">
        <v>10018</v>
      </c>
      <c r="Q8900" s="19">
        <v>56515</v>
      </c>
      <c r="R8900" s="19">
        <v>56515</v>
      </c>
      <c r="S8900" s="19">
        <v>0</v>
      </c>
      <c r="T8900" s="19">
        <v>0</v>
      </c>
    </row>
    <row r="8901" spans="1:20" outlineLevel="3" x14ac:dyDescent="0.35">
      <c r="H8901" s="1" t="s">
        <v>12295</v>
      </c>
      <c r="O8901" s="18"/>
      <c r="Q8901" s="19">
        <f>SUBTOTAL(9,Q8900:Q8900)</f>
        <v>56515</v>
      </c>
      <c r="R8901" s="19">
        <f>SUBTOTAL(9,R8900:R8900)</f>
        <v>56515</v>
      </c>
      <c r="S8901" s="19">
        <f>SUBTOTAL(9,S8900:S8900)</f>
        <v>0</v>
      </c>
      <c r="T8901" s="19">
        <f>SUBTOTAL(9,T8900:T8900)</f>
        <v>0</v>
      </c>
    </row>
    <row r="8902" spans="1:20" outlineLevel="4" x14ac:dyDescent="0.35">
      <c r="A8902" s="9" t="s">
        <v>74</v>
      </c>
      <c r="B8902" s="9" t="s">
        <v>75</v>
      </c>
      <c r="C8902" s="12" t="s">
        <v>10006</v>
      </c>
      <c r="D8902" s="5" t="s">
        <v>10013</v>
      </c>
      <c r="E8902" s="9" t="s">
        <v>10013</v>
      </c>
      <c r="F8902" s="5" t="s">
        <v>4</v>
      </c>
      <c r="G8902" s="5" t="s">
        <v>729</v>
      </c>
      <c r="H8902" s="5" t="s">
        <v>10022</v>
      </c>
      <c r="I8902" s="4" t="s">
        <v>12756</v>
      </c>
      <c r="J8902" s="5" t="s">
        <v>4</v>
      </c>
      <c r="K8902" s="5" t="s">
        <v>4</v>
      </c>
      <c r="L8902" s="5" t="s">
        <v>4</v>
      </c>
      <c r="M8902" s="5" t="s">
        <v>5</v>
      </c>
      <c r="N8902" s="5" t="s">
        <v>10020</v>
      </c>
      <c r="O8902" s="18">
        <v>44424</v>
      </c>
      <c r="P8902" s="5" t="s">
        <v>10021</v>
      </c>
      <c r="Q8902" s="19">
        <v>126310.31</v>
      </c>
      <c r="R8902" s="19">
        <v>0</v>
      </c>
      <c r="S8902" s="19">
        <v>126310.31</v>
      </c>
      <c r="T8902" s="19">
        <v>0</v>
      </c>
    </row>
    <row r="8903" spans="1:20" outlineLevel="4" x14ac:dyDescent="0.35">
      <c r="A8903" s="9" t="s">
        <v>74</v>
      </c>
      <c r="B8903" s="9" t="s">
        <v>75</v>
      </c>
      <c r="C8903" s="12" t="s">
        <v>10006</v>
      </c>
      <c r="D8903" s="5" t="s">
        <v>10013</v>
      </c>
      <c r="E8903" s="9" t="s">
        <v>10013</v>
      </c>
      <c r="F8903" s="5" t="s">
        <v>77</v>
      </c>
      <c r="G8903" s="5" t="s">
        <v>4</v>
      </c>
      <c r="H8903" s="5" t="s">
        <v>10022</v>
      </c>
      <c r="I8903" s="4" t="s">
        <v>12756</v>
      </c>
      <c r="J8903" s="5" t="s">
        <v>4</v>
      </c>
      <c r="K8903" s="5" t="s">
        <v>4</v>
      </c>
      <c r="L8903" s="5" t="s">
        <v>4</v>
      </c>
      <c r="M8903" s="5" t="s">
        <v>5</v>
      </c>
      <c r="N8903" s="5" t="s">
        <v>10020</v>
      </c>
      <c r="O8903" s="18">
        <v>44424</v>
      </c>
      <c r="P8903" s="5" t="s">
        <v>10021</v>
      </c>
      <c r="Q8903" s="19">
        <v>283333.69</v>
      </c>
      <c r="R8903" s="19">
        <v>283333.69</v>
      </c>
      <c r="S8903" s="19">
        <v>0</v>
      </c>
      <c r="T8903" s="19">
        <v>0</v>
      </c>
    </row>
    <row r="8904" spans="1:20" outlineLevel="3" x14ac:dyDescent="0.35">
      <c r="H8904" s="1" t="s">
        <v>12296</v>
      </c>
      <c r="O8904" s="18"/>
      <c r="Q8904" s="19">
        <f>SUBTOTAL(9,Q8902:Q8903)</f>
        <v>409644</v>
      </c>
      <c r="R8904" s="19">
        <f>SUBTOTAL(9,R8902:R8903)</f>
        <v>283333.69</v>
      </c>
      <c r="S8904" s="19">
        <f>SUBTOTAL(9,S8902:S8903)</f>
        <v>126310.31</v>
      </c>
      <c r="T8904" s="19">
        <f>SUBTOTAL(9,T8902:T8903)</f>
        <v>0</v>
      </c>
    </row>
    <row r="8905" spans="1:20" ht="43.5" outlineLevel="4" x14ac:dyDescent="0.35">
      <c r="A8905" s="9" t="s">
        <v>74</v>
      </c>
      <c r="B8905" s="9" t="s">
        <v>75</v>
      </c>
      <c r="C8905" s="12" t="s">
        <v>10006</v>
      </c>
      <c r="D8905" s="5" t="s">
        <v>10013</v>
      </c>
      <c r="E8905" s="9" t="s">
        <v>10013</v>
      </c>
      <c r="F8905" s="5" t="s">
        <v>4</v>
      </c>
      <c r="G8905" s="5" t="s">
        <v>729</v>
      </c>
      <c r="H8905" s="5" t="s">
        <v>10025</v>
      </c>
      <c r="I8905" s="4" t="s">
        <v>10026</v>
      </c>
      <c r="J8905" s="5" t="s">
        <v>4</v>
      </c>
      <c r="K8905" s="5" t="s">
        <v>4</v>
      </c>
      <c r="L8905" s="5" t="s">
        <v>4</v>
      </c>
      <c r="M8905" s="5" t="s">
        <v>5</v>
      </c>
      <c r="N8905" s="5" t="s">
        <v>10023</v>
      </c>
      <c r="O8905" s="18">
        <v>44469</v>
      </c>
      <c r="P8905" s="5" t="s">
        <v>10024</v>
      </c>
      <c r="Q8905" s="19">
        <v>99308</v>
      </c>
      <c r="R8905" s="19">
        <v>0</v>
      </c>
      <c r="S8905" s="19">
        <v>99308</v>
      </c>
      <c r="T8905" s="19">
        <v>0</v>
      </c>
    </row>
    <row r="8906" spans="1:20" outlineLevel="3" x14ac:dyDescent="0.35">
      <c r="H8906" s="1" t="s">
        <v>12297</v>
      </c>
      <c r="O8906" s="18"/>
      <c r="Q8906" s="19">
        <f>SUBTOTAL(9,Q8905:Q8905)</f>
        <v>99308</v>
      </c>
      <c r="R8906" s="19">
        <f>SUBTOTAL(9,R8905:R8905)</f>
        <v>0</v>
      </c>
      <c r="S8906" s="19">
        <f>SUBTOTAL(9,S8905:S8905)</f>
        <v>99308</v>
      </c>
      <c r="T8906" s="19">
        <f>SUBTOTAL(9,T8905:T8905)</f>
        <v>0</v>
      </c>
    </row>
    <row r="8907" spans="1:20" outlineLevel="4" x14ac:dyDescent="0.35">
      <c r="A8907" s="9" t="s">
        <v>74</v>
      </c>
      <c r="B8907" s="9" t="s">
        <v>75</v>
      </c>
      <c r="C8907" s="12" t="s">
        <v>10006</v>
      </c>
      <c r="D8907" s="5" t="s">
        <v>10013</v>
      </c>
      <c r="E8907" s="9" t="s">
        <v>10013</v>
      </c>
      <c r="F8907" s="5" t="s">
        <v>77</v>
      </c>
      <c r="G8907" s="5" t="s">
        <v>4</v>
      </c>
      <c r="H8907" s="5" t="s">
        <v>10029</v>
      </c>
      <c r="I8907" s="4" t="s">
        <v>12756</v>
      </c>
      <c r="J8907" s="5" t="s">
        <v>4</v>
      </c>
      <c r="K8907" s="5" t="s">
        <v>4</v>
      </c>
      <c r="L8907" s="5" t="s">
        <v>4</v>
      </c>
      <c r="M8907" s="5" t="s">
        <v>5</v>
      </c>
      <c r="N8907" s="5" t="s">
        <v>10027</v>
      </c>
      <c r="O8907" s="18">
        <v>44655</v>
      </c>
      <c r="P8907" s="5" t="s">
        <v>10028</v>
      </c>
      <c r="Q8907" s="19">
        <v>60172</v>
      </c>
      <c r="R8907" s="19">
        <v>60172</v>
      </c>
      <c r="S8907" s="19">
        <v>0</v>
      </c>
      <c r="T8907" s="19">
        <v>0</v>
      </c>
    </row>
    <row r="8908" spans="1:20" outlineLevel="3" x14ac:dyDescent="0.35">
      <c r="H8908" s="1" t="s">
        <v>12298</v>
      </c>
      <c r="O8908" s="18"/>
      <c r="Q8908" s="19">
        <f>SUBTOTAL(9,Q8907:Q8907)</f>
        <v>60172</v>
      </c>
      <c r="R8908" s="19">
        <f>SUBTOTAL(9,R8907:R8907)</f>
        <v>60172</v>
      </c>
      <c r="S8908" s="19">
        <f>SUBTOTAL(9,S8907:S8907)</f>
        <v>0</v>
      </c>
      <c r="T8908" s="19">
        <f>SUBTOTAL(9,T8907:T8907)</f>
        <v>0</v>
      </c>
    </row>
    <row r="8909" spans="1:20" outlineLevel="4" x14ac:dyDescent="0.35">
      <c r="A8909" s="9" t="s">
        <v>74</v>
      </c>
      <c r="B8909" s="9" t="s">
        <v>75</v>
      </c>
      <c r="C8909" s="12" t="s">
        <v>10006</v>
      </c>
      <c r="D8909" s="5" t="s">
        <v>10013</v>
      </c>
      <c r="E8909" s="9" t="s">
        <v>10013</v>
      </c>
      <c r="F8909" s="5" t="s">
        <v>77</v>
      </c>
      <c r="G8909" s="5" t="s">
        <v>4</v>
      </c>
      <c r="H8909" s="5" t="s">
        <v>10032</v>
      </c>
      <c r="I8909" s="4" t="s">
        <v>12756</v>
      </c>
      <c r="J8909" s="5" t="s">
        <v>4</v>
      </c>
      <c r="K8909" s="5" t="s">
        <v>4</v>
      </c>
      <c r="L8909" s="5" t="s">
        <v>4</v>
      </c>
      <c r="M8909" s="5" t="s">
        <v>5</v>
      </c>
      <c r="N8909" s="5" t="s">
        <v>10030</v>
      </c>
      <c r="O8909" s="18">
        <v>44603</v>
      </c>
      <c r="P8909" s="5" t="s">
        <v>10031</v>
      </c>
      <c r="Q8909" s="19">
        <v>92655</v>
      </c>
      <c r="R8909" s="19">
        <v>92655</v>
      </c>
      <c r="S8909" s="19">
        <v>0</v>
      </c>
      <c r="T8909" s="19">
        <v>0</v>
      </c>
    </row>
    <row r="8910" spans="1:20" outlineLevel="3" x14ac:dyDescent="0.35">
      <c r="H8910" s="1" t="s">
        <v>12299</v>
      </c>
      <c r="O8910" s="18"/>
      <c r="Q8910" s="19">
        <f>SUBTOTAL(9,Q8909:Q8909)</f>
        <v>92655</v>
      </c>
      <c r="R8910" s="19">
        <f>SUBTOTAL(9,R8909:R8909)</f>
        <v>92655</v>
      </c>
      <c r="S8910" s="19">
        <f>SUBTOTAL(9,S8909:S8909)</f>
        <v>0</v>
      </c>
      <c r="T8910" s="19">
        <f>SUBTOTAL(9,T8909:T8909)</f>
        <v>0</v>
      </c>
    </row>
    <row r="8911" spans="1:20" outlineLevel="4" x14ac:dyDescent="0.35">
      <c r="A8911" s="9" t="s">
        <v>104</v>
      </c>
      <c r="B8911" s="9" t="s">
        <v>105</v>
      </c>
      <c r="C8911" s="12" t="s">
        <v>10006</v>
      </c>
      <c r="D8911" s="5" t="s">
        <v>10007</v>
      </c>
      <c r="E8911" s="9" t="s">
        <v>10007</v>
      </c>
      <c r="F8911" s="5" t="s">
        <v>4</v>
      </c>
      <c r="G8911" s="5" t="s">
        <v>106</v>
      </c>
      <c r="H8911" s="5" t="s">
        <v>108</v>
      </c>
      <c r="I8911" s="20" t="s">
        <v>12479</v>
      </c>
      <c r="J8911" s="5" t="s">
        <v>4</v>
      </c>
      <c r="K8911" s="5" t="s">
        <v>4</v>
      </c>
      <c r="L8911" s="5" t="s">
        <v>4</v>
      </c>
      <c r="M8911" s="5" t="s">
        <v>5</v>
      </c>
      <c r="N8911" s="5" t="s">
        <v>10033</v>
      </c>
      <c r="O8911" s="18">
        <v>44524</v>
      </c>
      <c r="P8911" s="5" t="s">
        <v>7</v>
      </c>
      <c r="Q8911" s="19">
        <v>105674</v>
      </c>
      <c r="R8911" s="19">
        <v>0</v>
      </c>
      <c r="S8911" s="19">
        <v>105674</v>
      </c>
      <c r="T8911" s="19">
        <v>0</v>
      </c>
    </row>
    <row r="8912" spans="1:20" outlineLevel="3" x14ac:dyDescent="0.35">
      <c r="H8912" s="1" t="s">
        <v>10932</v>
      </c>
      <c r="O8912" s="18"/>
      <c r="Q8912" s="19">
        <f>SUBTOTAL(9,Q8911:Q8911)</f>
        <v>105674</v>
      </c>
      <c r="R8912" s="19">
        <f>SUBTOTAL(9,R8911:R8911)</f>
        <v>0</v>
      </c>
      <c r="S8912" s="19">
        <f>SUBTOTAL(9,S8911:S8911)</f>
        <v>105674</v>
      </c>
      <c r="T8912" s="19">
        <f>SUBTOTAL(9,T8911:T8911)</f>
        <v>0</v>
      </c>
    </row>
    <row r="8913" spans="1:20" outlineLevel="4" x14ac:dyDescent="0.35">
      <c r="A8913" s="9" t="s">
        <v>104</v>
      </c>
      <c r="B8913" s="9" t="s">
        <v>105</v>
      </c>
      <c r="C8913" s="12" t="s">
        <v>10006</v>
      </c>
      <c r="D8913" s="5" t="s">
        <v>10007</v>
      </c>
      <c r="E8913" s="9" t="s">
        <v>10007</v>
      </c>
      <c r="F8913" s="5" t="s">
        <v>4</v>
      </c>
      <c r="G8913" s="5" t="s">
        <v>106</v>
      </c>
      <c r="H8913" s="5" t="s">
        <v>109</v>
      </c>
      <c r="I8913" s="20" t="s">
        <v>12480</v>
      </c>
      <c r="J8913" s="5" t="s">
        <v>4</v>
      </c>
      <c r="K8913" s="5" t="s">
        <v>4</v>
      </c>
      <c r="L8913" s="5" t="s">
        <v>4</v>
      </c>
      <c r="M8913" s="5" t="s">
        <v>5</v>
      </c>
      <c r="N8913" s="5" t="s">
        <v>10033</v>
      </c>
      <c r="O8913" s="18">
        <v>44524</v>
      </c>
      <c r="P8913" s="5" t="s">
        <v>7</v>
      </c>
      <c r="Q8913" s="19">
        <v>84735</v>
      </c>
      <c r="R8913" s="19">
        <v>0</v>
      </c>
      <c r="S8913" s="19">
        <v>84735</v>
      </c>
      <c r="T8913" s="19">
        <v>0</v>
      </c>
    </row>
    <row r="8914" spans="1:20" outlineLevel="3" x14ac:dyDescent="0.35">
      <c r="H8914" s="1" t="s">
        <v>10933</v>
      </c>
      <c r="O8914" s="18"/>
      <c r="Q8914" s="19">
        <f>SUBTOTAL(9,Q8913:Q8913)</f>
        <v>84735</v>
      </c>
      <c r="R8914" s="19">
        <f>SUBTOTAL(9,R8913:R8913)</f>
        <v>0</v>
      </c>
      <c r="S8914" s="19">
        <f>SUBTOTAL(9,S8913:S8913)</f>
        <v>84735</v>
      </c>
      <c r="T8914" s="19">
        <f>SUBTOTAL(9,T8913:T8913)</f>
        <v>0</v>
      </c>
    </row>
    <row r="8915" spans="1:20" outlineLevel="4" x14ac:dyDescent="0.35">
      <c r="A8915" s="9" t="s">
        <v>104</v>
      </c>
      <c r="B8915" s="9" t="s">
        <v>105</v>
      </c>
      <c r="C8915" s="12" t="s">
        <v>10006</v>
      </c>
      <c r="D8915" s="5" t="s">
        <v>10007</v>
      </c>
      <c r="E8915" s="9" t="s">
        <v>10007</v>
      </c>
      <c r="F8915" s="5" t="s">
        <v>4</v>
      </c>
      <c r="G8915" s="5" t="s">
        <v>106</v>
      </c>
      <c r="H8915" s="5" t="s">
        <v>110</v>
      </c>
      <c r="I8915" s="20" t="s">
        <v>12481</v>
      </c>
      <c r="J8915" s="5" t="s">
        <v>4</v>
      </c>
      <c r="K8915" s="5" t="s">
        <v>4</v>
      </c>
      <c r="L8915" s="5" t="s">
        <v>4</v>
      </c>
      <c r="M8915" s="5" t="s">
        <v>5</v>
      </c>
      <c r="N8915" s="5" t="s">
        <v>10033</v>
      </c>
      <c r="O8915" s="18">
        <v>44524</v>
      </c>
      <c r="P8915" s="5" t="s">
        <v>7</v>
      </c>
      <c r="Q8915" s="19">
        <v>18002</v>
      </c>
      <c r="R8915" s="19">
        <v>0</v>
      </c>
      <c r="S8915" s="19">
        <v>18002</v>
      </c>
      <c r="T8915" s="19">
        <v>0</v>
      </c>
    </row>
    <row r="8916" spans="1:20" outlineLevel="3" x14ac:dyDescent="0.35">
      <c r="H8916" s="1" t="s">
        <v>10934</v>
      </c>
      <c r="O8916" s="18"/>
      <c r="Q8916" s="19">
        <f>SUBTOTAL(9,Q8915:Q8915)</f>
        <v>18002</v>
      </c>
      <c r="R8916" s="19">
        <f>SUBTOTAL(9,R8915:R8915)</f>
        <v>0</v>
      </c>
      <c r="S8916" s="19">
        <f>SUBTOTAL(9,S8915:S8915)</f>
        <v>18002</v>
      </c>
      <c r="T8916" s="19">
        <f>SUBTOTAL(9,T8915:T8915)</f>
        <v>0</v>
      </c>
    </row>
    <row r="8917" spans="1:20" outlineLevel="2" x14ac:dyDescent="0.35">
      <c r="C8917" s="11" t="s">
        <v>10903</v>
      </c>
      <c r="O8917" s="18"/>
      <c r="Q8917" s="19">
        <f>SUBTOTAL(9,Q8893:Q8915)</f>
        <v>1020011</v>
      </c>
      <c r="R8917" s="19">
        <f>SUBTOTAL(9,R8893:R8915)</f>
        <v>493124.69</v>
      </c>
      <c r="S8917" s="19">
        <f>SUBTOTAL(9,S8893:S8915)</f>
        <v>526886.31000000006</v>
      </c>
      <c r="T8917" s="19">
        <f>SUBTOTAL(9,T8893:T8915)</f>
        <v>0</v>
      </c>
    </row>
    <row r="8918" spans="1:20" ht="29" outlineLevel="4" x14ac:dyDescent="0.35">
      <c r="A8918" s="9" t="s">
        <v>104</v>
      </c>
      <c r="B8918" s="9" t="s">
        <v>105</v>
      </c>
      <c r="C8918" s="12" t="s">
        <v>10034</v>
      </c>
      <c r="D8918" s="5" t="s">
        <v>10035</v>
      </c>
      <c r="E8918" s="9" t="s">
        <v>10035</v>
      </c>
      <c r="F8918" s="5" t="s">
        <v>4</v>
      </c>
      <c r="G8918" s="5" t="s">
        <v>45</v>
      </c>
      <c r="H8918" s="5" t="s">
        <v>10037</v>
      </c>
      <c r="I8918" s="4" t="s">
        <v>10038</v>
      </c>
      <c r="J8918" s="5" t="s">
        <v>4</v>
      </c>
      <c r="K8918" s="5" t="s">
        <v>4</v>
      </c>
      <c r="L8918" s="5" t="s">
        <v>4</v>
      </c>
      <c r="M8918" s="5" t="s">
        <v>5</v>
      </c>
      <c r="N8918" s="5" t="s">
        <v>10036</v>
      </c>
      <c r="O8918" s="18">
        <v>44384</v>
      </c>
      <c r="P8918" s="5" t="s">
        <v>7</v>
      </c>
      <c r="Q8918" s="19">
        <v>2258.7399999999998</v>
      </c>
      <c r="R8918" s="19">
        <v>0</v>
      </c>
      <c r="S8918" s="19">
        <v>2258.7399999999998</v>
      </c>
      <c r="T8918" s="19">
        <v>0</v>
      </c>
    </row>
    <row r="8919" spans="1:20" ht="29" outlineLevel="4" x14ac:dyDescent="0.35">
      <c r="A8919" s="9" t="s">
        <v>104</v>
      </c>
      <c r="B8919" s="9" t="s">
        <v>105</v>
      </c>
      <c r="C8919" s="12" t="s">
        <v>10034</v>
      </c>
      <c r="D8919" s="5" t="s">
        <v>10035</v>
      </c>
      <c r="E8919" s="9" t="s">
        <v>10035</v>
      </c>
      <c r="F8919" s="5" t="s">
        <v>49</v>
      </c>
      <c r="G8919" s="5" t="s">
        <v>4</v>
      </c>
      <c r="H8919" s="5" t="s">
        <v>10037</v>
      </c>
      <c r="I8919" s="4" t="s">
        <v>10038</v>
      </c>
      <c r="J8919" s="5" t="s">
        <v>4</v>
      </c>
      <c r="K8919" s="5" t="s">
        <v>4</v>
      </c>
      <c r="L8919" s="5" t="s">
        <v>4</v>
      </c>
      <c r="M8919" s="5" t="s">
        <v>5</v>
      </c>
      <c r="N8919" s="5" t="s">
        <v>10036</v>
      </c>
      <c r="O8919" s="18">
        <v>44384</v>
      </c>
      <c r="P8919" s="5" t="s">
        <v>7</v>
      </c>
      <c r="Q8919" s="19">
        <v>36141.26</v>
      </c>
      <c r="R8919" s="19">
        <v>36141.26</v>
      </c>
      <c r="S8919" s="19">
        <v>0</v>
      </c>
      <c r="T8919" s="19">
        <v>0</v>
      </c>
    </row>
    <row r="8920" spans="1:20" outlineLevel="3" x14ac:dyDescent="0.35">
      <c r="H8920" s="1" t="s">
        <v>12300</v>
      </c>
      <c r="O8920" s="18"/>
      <c r="Q8920" s="19">
        <f>SUBTOTAL(9,Q8918:Q8919)</f>
        <v>38400</v>
      </c>
      <c r="R8920" s="19">
        <f>SUBTOTAL(9,R8918:R8919)</f>
        <v>36141.26</v>
      </c>
      <c r="S8920" s="19">
        <f>SUBTOTAL(9,S8918:S8919)</f>
        <v>2258.7399999999998</v>
      </c>
      <c r="T8920" s="19">
        <f>SUBTOTAL(9,T8918:T8919)</f>
        <v>0</v>
      </c>
    </row>
    <row r="8921" spans="1:20" ht="29" outlineLevel="4" x14ac:dyDescent="0.35">
      <c r="A8921" s="9" t="s">
        <v>104</v>
      </c>
      <c r="B8921" s="9" t="s">
        <v>105</v>
      </c>
      <c r="C8921" s="12" t="s">
        <v>10034</v>
      </c>
      <c r="D8921" s="5" t="s">
        <v>10035</v>
      </c>
      <c r="E8921" s="9" t="s">
        <v>10035</v>
      </c>
      <c r="F8921" s="5" t="s">
        <v>4</v>
      </c>
      <c r="G8921" s="5" t="s">
        <v>50</v>
      </c>
      <c r="H8921" s="5" t="s">
        <v>10040</v>
      </c>
      <c r="I8921" s="4" t="s">
        <v>10041</v>
      </c>
      <c r="J8921" s="5" t="s">
        <v>4</v>
      </c>
      <c r="K8921" s="5" t="s">
        <v>4</v>
      </c>
      <c r="L8921" s="5" t="s">
        <v>4</v>
      </c>
      <c r="M8921" s="5" t="s">
        <v>5</v>
      </c>
      <c r="N8921" s="5" t="s">
        <v>10039</v>
      </c>
      <c r="O8921" s="18">
        <v>44384</v>
      </c>
      <c r="P8921" s="5" t="s">
        <v>7</v>
      </c>
      <c r="Q8921" s="19">
        <v>1858.44</v>
      </c>
      <c r="R8921" s="19">
        <v>0</v>
      </c>
      <c r="S8921" s="19">
        <v>1858.44</v>
      </c>
      <c r="T8921" s="19">
        <v>0</v>
      </c>
    </row>
    <row r="8922" spans="1:20" ht="29" outlineLevel="4" x14ac:dyDescent="0.35">
      <c r="A8922" s="9" t="s">
        <v>104</v>
      </c>
      <c r="B8922" s="9" t="s">
        <v>105</v>
      </c>
      <c r="C8922" s="12" t="s">
        <v>10034</v>
      </c>
      <c r="D8922" s="5" t="s">
        <v>10035</v>
      </c>
      <c r="E8922" s="9" t="s">
        <v>10035</v>
      </c>
      <c r="F8922" s="5" t="s">
        <v>4</v>
      </c>
      <c r="G8922" s="5" t="s">
        <v>50</v>
      </c>
      <c r="H8922" s="5" t="s">
        <v>10040</v>
      </c>
      <c r="I8922" s="4" t="s">
        <v>10041</v>
      </c>
      <c r="J8922" s="5" t="s">
        <v>4</v>
      </c>
      <c r="K8922" s="5" t="s">
        <v>4</v>
      </c>
      <c r="L8922" s="5" t="s">
        <v>4</v>
      </c>
      <c r="M8922" s="5" t="s">
        <v>5</v>
      </c>
      <c r="N8922" s="5" t="s">
        <v>10042</v>
      </c>
      <c r="O8922" s="18">
        <v>44420</v>
      </c>
      <c r="P8922" s="5" t="s">
        <v>7</v>
      </c>
      <c r="Q8922" s="19">
        <v>666</v>
      </c>
      <c r="R8922" s="19">
        <v>0</v>
      </c>
      <c r="S8922" s="19">
        <v>666</v>
      </c>
      <c r="T8922" s="19">
        <v>0</v>
      </c>
    </row>
    <row r="8923" spans="1:20" ht="29" outlineLevel="4" x14ac:dyDescent="0.35">
      <c r="A8923" s="9" t="s">
        <v>104</v>
      </c>
      <c r="B8923" s="9" t="s">
        <v>105</v>
      </c>
      <c r="C8923" s="12" t="s">
        <v>10034</v>
      </c>
      <c r="D8923" s="5" t="s">
        <v>10035</v>
      </c>
      <c r="E8923" s="9" t="s">
        <v>10035</v>
      </c>
      <c r="F8923" s="5" t="s">
        <v>49</v>
      </c>
      <c r="G8923" s="5" t="s">
        <v>4</v>
      </c>
      <c r="H8923" s="5" t="s">
        <v>10040</v>
      </c>
      <c r="I8923" s="4" t="s">
        <v>10041</v>
      </c>
      <c r="J8923" s="5" t="s">
        <v>4</v>
      </c>
      <c r="K8923" s="5" t="s">
        <v>4</v>
      </c>
      <c r="L8923" s="5" t="s">
        <v>4</v>
      </c>
      <c r="M8923" s="5" t="s">
        <v>5</v>
      </c>
      <c r="N8923" s="5" t="s">
        <v>10039</v>
      </c>
      <c r="O8923" s="18">
        <v>44384</v>
      </c>
      <c r="P8923" s="5" t="s">
        <v>7</v>
      </c>
      <c r="Q8923" s="19">
        <v>14867.56</v>
      </c>
      <c r="R8923" s="19">
        <v>14867.56</v>
      </c>
      <c r="S8923" s="19">
        <v>0</v>
      </c>
      <c r="T8923" s="19">
        <v>0</v>
      </c>
    </row>
    <row r="8924" spans="1:20" ht="29" outlineLevel="4" x14ac:dyDescent="0.35">
      <c r="A8924" s="9" t="s">
        <v>104</v>
      </c>
      <c r="B8924" s="9" t="s">
        <v>105</v>
      </c>
      <c r="C8924" s="12" t="s">
        <v>10034</v>
      </c>
      <c r="D8924" s="5" t="s">
        <v>10035</v>
      </c>
      <c r="E8924" s="9" t="s">
        <v>10035</v>
      </c>
      <c r="F8924" s="5" t="s">
        <v>49</v>
      </c>
      <c r="G8924" s="5" t="s">
        <v>4</v>
      </c>
      <c r="H8924" s="5" t="s">
        <v>10040</v>
      </c>
      <c r="I8924" s="4" t="s">
        <v>10041</v>
      </c>
      <c r="J8924" s="5" t="s">
        <v>4</v>
      </c>
      <c r="K8924" s="5" t="s">
        <v>4</v>
      </c>
      <c r="L8924" s="5" t="s">
        <v>4</v>
      </c>
      <c r="M8924" s="5" t="s">
        <v>5</v>
      </c>
      <c r="N8924" s="5" t="s">
        <v>10042</v>
      </c>
      <c r="O8924" s="18">
        <v>44420</v>
      </c>
      <c r="P8924" s="5" t="s">
        <v>7</v>
      </c>
      <c r="Q8924" s="19">
        <v>5328</v>
      </c>
      <c r="R8924" s="19">
        <v>5328</v>
      </c>
      <c r="S8924" s="19">
        <v>0</v>
      </c>
      <c r="T8924" s="19">
        <v>0</v>
      </c>
    </row>
    <row r="8925" spans="1:20" outlineLevel="3" x14ac:dyDescent="0.35">
      <c r="H8925" s="1" t="s">
        <v>12301</v>
      </c>
      <c r="O8925" s="18"/>
      <c r="Q8925" s="19">
        <f>SUBTOTAL(9,Q8921:Q8924)</f>
        <v>22720</v>
      </c>
      <c r="R8925" s="19">
        <f>SUBTOTAL(9,R8921:R8924)</f>
        <v>20195.559999999998</v>
      </c>
      <c r="S8925" s="19">
        <f>SUBTOTAL(9,S8921:S8924)</f>
        <v>2524.44</v>
      </c>
      <c r="T8925" s="19">
        <f>SUBTOTAL(9,T8921:T8924)</f>
        <v>0</v>
      </c>
    </row>
    <row r="8926" spans="1:20" ht="29" outlineLevel="4" x14ac:dyDescent="0.35">
      <c r="A8926" s="9" t="s">
        <v>104</v>
      </c>
      <c r="B8926" s="9" t="s">
        <v>105</v>
      </c>
      <c r="C8926" s="12" t="s">
        <v>10034</v>
      </c>
      <c r="D8926" s="5" t="s">
        <v>10035</v>
      </c>
      <c r="E8926" s="9" t="s">
        <v>10035</v>
      </c>
      <c r="F8926" s="5" t="s">
        <v>49</v>
      </c>
      <c r="G8926" s="5" t="s">
        <v>4</v>
      </c>
      <c r="H8926" s="5" t="s">
        <v>10044</v>
      </c>
      <c r="I8926" s="4" t="s">
        <v>10045</v>
      </c>
      <c r="J8926" s="5" t="s">
        <v>4</v>
      </c>
      <c r="K8926" s="5" t="s">
        <v>4</v>
      </c>
      <c r="L8926" s="5" t="s">
        <v>4</v>
      </c>
      <c r="M8926" s="5" t="s">
        <v>5</v>
      </c>
      <c r="N8926" s="5" t="s">
        <v>10043</v>
      </c>
      <c r="O8926" s="18">
        <v>44631</v>
      </c>
      <c r="P8926" s="5" t="s">
        <v>7</v>
      </c>
      <c r="Q8926" s="19">
        <v>29774</v>
      </c>
      <c r="R8926" s="19">
        <v>29774</v>
      </c>
      <c r="S8926" s="19">
        <v>0</v>
      </c>
      <c r="T8926" s="19">
        <v>0</v>
      </c>
    </row>
    <row r="8927" spans="1:20" ht="29" outlineLevel="4" x14ac:dyDescent="0.35">
      <c r="A8927" s="9" t="s">
        <v>104</v>
      </c>
      <c r="B8927" s="9" t="s">
        <v>105</v>
      </c>
      <c r="C8927" s="12" t="s">
        <v>10034</v>
      </c>
      <c r="D8927" s="5" t="s">
        <v>10035</v>
      </c>
      <c r="E8927" s="9" t="s">
        <v>10035</v>
      </c>
      <c r="F8927" s="5" t="s">
        <v>49</v>
      </c>
      <c r="G8927" s="5" t="s">
        <v>4</v>
      </c>
      <c r="H8927" s="5" t="s">
        <v>10044</v>
      </c>
      <c r="I8927" s="4" t="s">
        <v>10045</v>
      </c>
      <c r="J8927" s="5" t="s">
        <v>4</v>
      </c>
      <c r="K8927" s="5" t="s">
        <v>4</v>
      </c>
      <c r="L8927" s="5" t="s">
        <v>4</v>
      </c>
      <c r="M8927" s="5" t="s">
        <v>5</v>
      </c>
      <c r="N8927" s="5" t="s">
        <v>10046</v>
      </c>
      <c r="O8927" s="18">
        <v>44665</v>
      </c>
      <c r="P8927" s="5" t="s">
        <v>7</v>
      </c>
      <c r="Q8927" s="19">
        <v>23902</v>
      </c>
      <c r="R8927" s="19">
        <v>23902</v>
      </c>
      <c r="S8927" s="19">
        <v>0</v>
      </c>
      <c r="T8927" s="19">
        <v>0</v>
      </c>
    </row>
    <row r="8928" spans="1:20" ht="29" outlineLevel="4" x14ac:dyDescent="0.35">
      <c r="A8928" s="9" t="s">
        <v>104</v>
      </c>
      <c r="B8928" s="9" t="s">
        <v>105</v>
      </c>
      <c r="C8928" s="12" t="s">
        <v>10034</v>
      </c>
      <c r="D8928" s="5" t="s">
        <v>10035</v>
      </c>
      <c r="E8928" s="9" t="s">
        <v>10035</v>
      </c>
      <c r="F8928" s="5" t="s">
        <v>49</v>
      </c>
      <c r="G8928" s="5" t="s">
        <v>4</v>
      </c>
      <c r="H8928" s="5" t="s">
        <v>10044</v>
      </c>
      <c r="I8928" s="4" t="s">
        <v>10045</v>
      </c>
      <c r="J8928" s="5" t="s">
        <v>4</v>
      </c>
      <c r="K8928" s="5" t="s">
        <v>4</v>
      </c>
      <c r="L8928" s="5" t="s">
        <v>4</v>
      </c>
      <c r="M8928" s="5" t="s">
        <v>5</v>
      </c>
      <c r="N8928" s="5" t="s">
        <v>10047</v>
      </c>
      <c r="O8928" s="18">
        <v>44690</v>
      </c>
      <c r="P8928" s="5" t="s">
        <v>7</v>
      </c>
      <c r="Q8928" s="19">
        <v>21331</v>
      </c>
      <c r="R8928" s="19">
        <v>21331</v>
      </c>
      <c r="S8928" s="19">
        <v>0</v>
      </c>
      <c r="T8928" s="19">
        <v>0</v>
      </c>
    </row>
    <row r="8929" spans="1:20" ht="29" outlineLevel="4" x14ac:dyDescent="0.35">
      <c r="A8929" s="9" t="s">
        <v>104</v>
      </c>
      <c r="B8929" s="9" t="s">
        <v>105</v>
      </c>
      <c r="C8929" s="12" t="s">
        <v>10034</v>
      </c>
      <c r="D8929" s="5" t="s">
        <v>10035</v>
      </c>
      <c r="E8929" s="9" t="s">
        <v>10035</v>
      </c>
      <c r="F8929" s="5" t="s">
        <v>49</v>
      </c>
      <c r="G8929" s="5" t="s">
        <v>4</v>
      </c>
      <c r="H8929" s="5" t="s">
        <v>10044</v>
      </c>
      <c r="I8929" s="4" t="s">
        <v>10045</v>
      </c>
      <c r="J8929" s="5" t="s">
        <v>4</v>
      </c>
      <c r="K8929" s="5" t="s">
        <v>4</v>
      </c>
      <c r="L8929" s="5" t="s">
        <v>4</v>
      </c>
      <c r="M8929" s="5" t="s">
        <v>5</v>
      </c>
      <c r="N8929" s="5" t="s">
        <v>10048</v>
      </c>
      <c r="O8929" s="18">
        <v>44733</v>
      </c>
      <c r="P8929" s="5" t="s">
        <v>7</v>
      </c>
      <c r="Q8929" s="19">
        <v>19153</v>
      </c>
      <c r="R8929" s="19">
        <v>19153</v>
      </c>
      <c r="S8929" s="19">
        <v>0</v>
      </c>
      <c r="T8929" s="19">
        <v>0</v>
      </c>
    </row>
    <row r="8930" spans="1:20" outlineLevel="3" x14ac:dyDescent="0.35">
      <c r="H8930" s="1" t="s">
        <v>12302</v>
      </c>
      <c r="O8930" s="18"/>
      <c r="Q8930" s="19">
        <f>SUBTOTAL(9,Q8926:Q8929)</f>
        <v>94160</v>
      </c>
      <c r="R8930" s="19">
        <f>SUBTOTAL(9,R8926:R8929)</f>
        <v>94160</v>
      </c>
      <c r="S8930" s="19">
        <f>SUBTOTAL(9,S8926:S8929)</f>
        <v>0</v>
      </c>
      <c r="T8930" s="19">
        <f>SUBTOTAL(9,T8926:T8929)</f>
        <v>0</v>
      </c>
    </row>
    <row r="8931" spans="1:20" ht="29" outlineLevel="4" x14ac:dyDescent="0.35">
      <c r="A8931" s="9" t="s">
        <v>104</v>
      </c>
      <c r="B8931" s="9" t="s">
        <v>105</v>
      </c>
      <c r="C8931" s="12" t="s">
        <v>10034</v>
      </c>
      <c r="D8931" s="5" t="s">
        <v>10035</v>
      </c>
      <c r="E8931" s="9" t="s">
        <v>10035</v>
      </c>
      <c r="F8931" s="5" t="s">
        <v>49</v>
      </c>
      <c r="G8931" s="5" t="s">
        <v>4</v>
      </c>
      <c r="H8931" s="5" t="s">
        <v>10050</v>
      </c>
      <c r="I8931" s="4" t="s">
        <v>10051</v>
      </c>
      <c r="J8931" s="5" t="s">
        <v>4</v>
      </c>
      <c r="K8931" s="5" t="s">
        <v>4</v>
      </c>
      <c r="L8931" s="5" t="s">
        <v>4</v>
      </c>
      <c r="M8931" s="5" t="s">
        <v>5</v>
      </c>
      <c r="N8931" s="5" t="s">
        <v>10049</v>
      </c>
      <c r="O8931" s="18">
        <v>44384</v>
      </c>
      <c r="P8931" s="5" t="s">
        <v>7</v>
      </c>
      <c r="Q8931" s="19">
        <v>709</v>
      </c>
      <c r="R8931" s="19">
        <v>709</v>
      </c>
      <c r="S8931" s="19">
        <v>0</v>
      </c>
      <c r="T8931" s="19">
        <v>0</v>
      </c>
    </row>
    <row r="8932" spans="1:20" outlineLevel="3" x14ac:dyDescent="0.35">
      <c r="H8932" s="1" t="s">
        <v>12303</v>
      </c>
      <c r="O8932" s="18"/>
      <c r="Q8932" s="19">
        <f>SUBTOTAL(9,Q8931:Q8931)</f>
        <v>709</v>
      </c>
      <c r="R8932" s="19">
        <f>SUBTOTAL(9,R8931:R8931)</f>
        <v>709</v>
      </c>
      <c r="S8932" s="19">
        <f>SUBTOTAL(9,S8931:S8931)</f>
        <v>0</v>
      </c>
      <c r="T8932" s="19">
        <f>SUBTOTAL(9,T8931:T8931)</f>
        <v>0</v>
      </c>
    </row>
    <row r="8933" spans="1:20" ht="29" outlineLevel="4" x14ac:dyDescent="0.35">
      <c r="A8933" s="9" t="s">
        <v>104</v>
      </c>
      <c r="B8933" s="9" t="s">
        <v>105</v>
      </c>
      <c r="C8933" s="12" t="s">
        <v>10034</v>
      </c>
      <c r="D8933" s="5" t="s">
        <v>10035</v>
      </c>
      <c r="E8933" s="9" t="s">
        <v>10035</v>
      </c>
      <c r="F8933" s="5" t="s">
        <v>4</v>
      </c>
      <c r="G8933" s="5" t="s">
        <v>45</v>
      </c>
      <c r="H8933" s="5" t="s">
        <v>10053</v>
      </c>
      <c r="I8933" s="4" t="s">
        <v>10054</v>
      </c>
      <c r="J8933" s="5" t="s">
        <v>4</v>
      </c>
      <c r="K8933" s="5" t="s">
        <v>4</v>
      </c>
      <c r="L8933" s="5" t="s">
        <v>4</v>
      </c>
      <c r="M8933" s="5" t="s">
        <v>5</v>
      </c>
      <c r="N8933" s="5" t="s">
        <v>10052</v>
      </c>
      <c r="O8933" s="18">
        <v>44473</v>
      </c>
      <c r="P8933" s="5" t="s">
        <v>7</v>
      </c>
      <c r="Q8933" s="19">
        <v>803.71</v>
      </c>
      <c r="R8933" s="19">
        <v>0</v>
      </c>
      <c r="S8933" s="19">
        <v>803.71</v>
      </c>
      <c r="T8933" s="19">
        <v>0</v>
      </c>
    </row>
    <row r="8934" spans="1:20" ht="29" outlineLevel="4" x14ac:dyDescent="0.35">
      <c r="A8934" s="9" t="s">
        <v>104</v>
      </c>
      <c r="B8934" s="9" t="s">
        <v>105</v>
      </c>
      <c r="C8934" s="12" t="s">
        <v>10034</v>
      </c>
      <c r="D8934" s="5" t="s">
        <v>10035</v>
      </c>
      <c r="E8934" s="9" t="s">
        <v>10035</v>
      </c>
      <c r="F8934" s="5" t="s">
        <v>4</v>
      </c>
      <c r="G8934" s="5" t="s">
        <v>45</v>
      </c>
      <c r="H8934" s="5" t="s">
        <v>10053</v>
      </c>
      <c r="I8934" s="4" t="s">
        <v>10054</v>
      </c>
      <c r="J8934" s="5" t="s">
        <v>4</v>
      </c>
      <c r="K8934" s="5" t="s">
        <v>4</v>
      </c>
      <c r="L8934" s="5" t="s">
        <v>4</v>
      </c>
      <c r="M8934" s="5" t="s">
        <v>5</v>
      </c>
      <c r="N8934" s="5" t="s">
        <v>10055</v>
      </c>
      <c r="O8934" s="18">
        <v>44476</v>
      </c>
      <c r="P8934" s="5" t="s">
        <v>7</v>
      </c>
      <c r="Q8934" s="19">
        <v>928.88</v>
      </c>
      <c r="R8934" s="19">
        <v>0</v>
      </c>
      <c r="S8934" s="19">
        <v>928.88</v>
      </c>
      <c r="T8934" s="19">
        <v>0</v>
      </c>
    </row>
    <row r="8935" spans="1:20" ht="29" outlineLevel="4" x14ac:dyDescent="0.35">
      <c r="A8935" s="9" t="s">
        <v>104</v>
      </c>
      <c r="B8935" s="9" t="s">
        <v>105</v>
      </c>
      <c r="C8935" s="12" t="s">
        <v>10034</v>
      </c>
      <c r="D8935" s="5" t="s">
        <v>10035</v>
      </c>
      <c r="E8935" s="9" t="s">
        <v>10035</v>
      </c>
      <c r="F8935" s="5" t="s">
        <v>4</v>
      </c>
      <c r="G8935" s="5" t="s">
        <v>45</v>
      </c>
      <c r="H8935" s="5" t="s">
        <v>10053</v>
      </c>
      <c r="I8935" s="4" t="s">
        <v>10054</v>
      </c>
      <c r="J8935" s="5" t="s">
        <v>4</v>
      </c>
      <c r="K8935" s="5" t="s">
        <v>4</v>
      </c>
      <c r="L8935" s="5" t="s">
        <v>4</v>
      </c>
      <c r="M8935" s="5" t="s">
        <v>5</v>
      </c>
      <c r="N8935" s="5" t="s">
        <v>10056</v>
      </c>
      <c r="O8935" s="18">
        <v>44481</v>
      </c>
      <c r="P8935" s="5" t="s">
        <v>7</v>
      </c>
      <c r="Q8935" s="19">
        <v>1001.74</v>
      </c>
      <c r="R8935" s="19">
        <v>0</v>
      </c>
      <c r="S8935" s="19">
        <v>1001.74</v>
      </c>
      <c r="T8935" s="19">
        <v>0</v>
      </c>
    </row>
    <row r="8936" spans="1:20" ht="29" outlineLevel="4" x14ac:dyDescent="0.35">
      <c r="A8936" s="9" t="s">
        <v>104</v>
      </c>
      <c r="B8936" s="9" t="s">
        <v>105</v>
      </c>
      <c r="C8936" s="12" t="s">
        <v>10034</v>
      </c>
      <c r="D8936" s="5" t="s">
        <v>10035</v>
      </c>
      <c r="E8936" s="9" t="s">
        <v>10035</v>
      </c>
      <c r="F8936" s="5" t="s">
        <v>4</v>
      </c>
      <c r="G8936" s="5" t="s">
        <v>45</v>
      </c>
      <c r="H8936" s="5" t="s">
        <v>10053</v>
      </c>
      <c r="I8936" s="4" t="s">
        <v>10054</v>
      </c>
      <c r="J8936" s="5" t="s">
        <v>4</v>
      </c>
      <c r="K8936" s="5" t="s">
        <v>4</v>
      </c>
      <c r="L8936" s="5" t="s">
        <v>4</v>
      </c>
      <c r="M8936" s="5" t="s">
        <v>5</v>
      </c>
      <c r="N8936" s="5" t="s">
        <v>10057</v>
      </c>
      <c r="O8936" s="18">
        <v>44502</v>
      </c>
      <c r="P8936" s="5" t="s">
        <v>7</v>
      </c>
      <c r="Q8936" s="19">
        <v>899.17</v>
      </c>
      <c r="R8936" s="19">
        <v>0</v>
      </c>
      <c r="S8936" s="19">
        <v>899.17</v>
      </c>
      <c r="T8936" s="19">
        <v>0</v>
      </c>
    </row>
    <row r="8937" spans="1:20" ht="29" outlineLevel="4" x14ac:dyDescent="0.35">
      <c r="A8937" s="9" t="s">
        <v>104</v>
      </c>
      <c r="B8937" s="9" t="s">
        <v>105</v>
      </c>
      <c r="C8937" s="12" t="s">
        <v>10034</v>
      </c>
      <c r="D8937" s="5" t="s">
        <v>10035</v>
      </c>
      <c r="E8937" s="9" t="s">
        <v>10035</v>
      </c>
      <c r="F8937" s="5" t="s">
        <v>4</v>
      </c>
      <c r="G8937" s="5" t="s">
        <v>45</v>
      </c>
      <c r="H8937" s="5" t="s">
        <v>10053</v>
      </c>
      <c r="I8937" s="4" t="s">
        <v>10054</v>
      </c>
      <c r="J8937" s="5" t="s">
        <v>4</v>
      </c>
      <c r="K8937" s="5" t="s">
        <v>4</v>
      </c>
      <c r="L8937" s="5" t="s">
        <v>4</v>
      </c>
      <c r="M8937" s="5" t="s">
        <v>5</v>
      </c>
      <c r="N8937" s="5" t="s">
        <v>10058</v>
      </c>
      <c r="O8937" s="18">
        <v>44573</v>
      </c>
      <c r="P8937" s="5" t="s">
        <v>7</v>
      </c>
      <c r="Q8937" s="19">
        <v>1169.6300000000001</v>
      </c>
      <c r="R8937" s="19">
        <v>0</v>
      </c>
      <c r="S8937" s="19">
        <v>1169.6300000000001</v>
      </c>
      <c r="T8937" s="19">
        <v>0</v>
      </c>
    </row>
    <row r="8938" spans="1:20" ht="29" outlineLevel="4" x14ac:dyDescent="0.35">
      <c r="A8938" s="9" t="s">
        <v>104</v>
      </c>
      <c r="B8938" s="9" t="s">
        <v>105</v>
      </c>
      <c r="C8938" s="12" t="s">
        <v>10034</v>
      </c>
      <c r="D8938" s="5" t="s">
        <v>10035</v>
      </c>
      <c r="E8938" s="9" t="s">
        <v>10035</v>
      </c>
      <c r="F8938" s="5" t="s">
        <v>4</v>
      </c>
      <c r="G8938" s="5" t="s">
        <v>45</v>
      </c>
      <c r="H8938" s="5" t="s">
        <v>10053</v>
      </c>
      <c r="I8938" s="4" t="s">
        <v>10054</v>
      </c>
      <c r="J8938" s="5" t="s">
        <v>4</v>
      </c>
      <c r="K8938" s="5" t="s">
        <v>4</v>
      </c>
      <c r="L8938" s="5" t="s">
        <v>4</v>
      </c>
      <c r="M8938" s="5" t="s">
        <v>5</v>
      </c>
      <c r="N8938" s="5" t="s">
        <v>10059</v>
      </c>
      <c r="O8938" s="18">
        <v>44603</v>
      </c>
      <c r="P8938" s="5" t="s">
        <v>7</v>
      </c>
      <c r="Q8938" s="19">
        <v>959.11</v>
      </c>
      <c r="R8938" s="19">
        <v>0</v>
      </c>
      <c r="S8938" s="19">
        <v>959.11</v>
      </c>
      <c r="T8938" s="19">
        <v>0</v>
      </c>
    </row>
    <row r="8939" spans="1:20" ht="29" outlineLevel="4" x14ac:dyDescent="0.35">
      <c r="A8939" s="9" t="s">
        <v>104</v>
      </c>
      <c r="B8939" s="9" t="s">
        <v>105</v>
      </c>
      <c r="C8939" s="12" t="s">
        <v>10034</v>
      </c>
      <c r="D8939" s="5" t="s">
        <v>10035</v>
      </c>
      <c r="E8939" s="9" t="s">
        <v>10035</v>
      </c>
      <c r="F8939" s="5" t="s">
        <v>4</v>
      </c>
      <c r="G8939" s="5" t="s">
        <v>45</v>
      </c>
      <c r="H8939" s="5" t="s">
        <v>10053</v>
      </c>
      <c r="I8939" s="4" t="s">
        <v>10054</v>
      </c>
      <c r="J8939" s="5" t="s">
        <v>4</v>
      </c>
      <c r="K8939" s="5" t="s">
        <v>4</v>
      </c>
      <c r="L8939" s="5" t="s">
        <v>4</v>
      </c>
      <c r="M8939" s="5" t="s">
        <v>5</v>
      </c>
      <c r="N8939" s="5" t="s">
        <v>10060</v>
      </c>
      <c r="O8939" s="18">
        <v>44670</v>
      </c>
      <c r="P8939" s="5" t="s">
        <v>7</v>
      </c>
      <c r="Q8939" s="19">
        <v>836.22</v>
      </c>
      <c r="R8939" s="19">
        <v>0</v>
      </c>
      <c r="S8939" s="19">
        <v>836.22</v>
      </c>
      <c r="T8939" s="19">
        <v>0</v>
      </c>
    </row>
    <row r="8940" spans="1:20" ht="29" outlineLevel="4" x14ac:dyDescent="0.35">
      <c r="A8940" s="9" t="s">
        <v>104</v>
      </c>
      <c r="B8940" s="9" t="s">
        <v>105</v>
      </c>
      <c r="C8940" s="12" t="s">
        <v>10034</v>
      </c>
      <c r="D8940" s="5" t="s">
        <v>10035</v>
      </c>
      <c r="E8940" s="9" t="s">
        <v>10035</v>
      </c>
      <c r="F8940" s="5" t="s">
        <v>4</v>
      </c>
      <c r="G8940" s="5" t="s">
        <v>45</v>
      </c>
      <c r="H8940" s="5" t="s">
        <v>10053</v>
      </c>
      <c r="I8940" s="4" t="s">
        <v>10054</v>
      </c>
      <c r="J8940" s="5" t="s">
        <v>4</v>
      </c>
      <c r="K8940" s="5" t="s">
        <v>4</v>
      </c>
      <c r="L8940" s="5" t="s">
        <v>4</v>
      </c>
      <c r="M8940" s="5" t="s">
        <v>5</v>
      </c>
      <c r="N8940" s="5" t="s">
        <v>10061</v>
      </c>
      <c r="O8940" s="18">
        <v>44699</v>
      </c>
      <c r="P8940" s="5" t="s">
        <v>7</v>
      </c>
      <c r="Q8940" s="19">
        <v>2774.15</v>
      </c>
      <c r="R8940" s="19">
        <v>0</v>
      </c>
      <c r="S8940" s="19">
        <v>2774.15</v>
      </c>
      <c r="T8940" s="19">
        <v>0</v>
      </c>
    </row>
    <row r="8941" spans="1:20" ht="29" outlineLevel="4" x14ac:dyDescent="0.35">
      <c r="A8941" s="9" t="s">
        <v>104</v>
      </c>
      <c r="B8941" s="9" t="s">
        <v>105</v>
      </c>
      <c r="C8941" s="12" t="s">
        <v>10034</v>
      </c>
      <c r="D8941" s="5" t="s">
        <v>10035</v>
      </c>
      <c r="E8941" s="9" t="s">
        <v>10035</v>
      </c>
      <c r="F8941" s="5" t="s">
        <v>49</v>
      </c>
      <c r="G8941" s="5" t="s">
        <v>4</v>
      </c>
      <c r="H8941" s="5" t="s">
        <v>10053</v>
      </c>
      <c r="I8941" s="4" t="s">
        <v>10054</v>
      </c>
      <c r="J8941" s="5" t="s">
        <v>4</v>
      </c>
      <c r="K8941" s="5" t="s">
        <v>4</v>
      </c>
      <c r="L8941" s="5" t="s">
        <v>4</v>
      </c>
      <c r="M8941" s="5" t="s">
        <v>5</v>
      </c>
      <c r="N8941" s="5" t="s">
        <v>10052</v>
      </c>
      <c r="O8941" s="18">
        <v>44473</v>
      </c>
      <c r="P8941" s="5" t="s">
        <v>7</v>
      </c>
      <c r="Q8941" s="19">
        <v>12859.29</v>
      </c>
      <c r="R8941" s="19">
        <v>12859.29</v>
      </c>
      <c r="S8941" s="19">
        <v>0</v>
      </c>
      <c r="T8941" s="19">
        <v>0</v>
      </c>
    </row>
    <row r="8942" spans="1:20" ht="29" outlineLevel="4" x14ac:dyDescent="0.35">
      <c r="A8942" s="9" t="s">
        <v>104</v>
      </c>
      <c r="B8942" s="9" t="s">
        <v>105</v>
      </c>
      <c r="C8942" s="12" t="s">
        <v>10034</v>
      </c>
      <c r="D8942" s="5" t="s">
        <v>10035</v>
      </c>
      <c r="E8942" s="9" t="s">
        <v>10035</v>
      </c>
      <c r="F8942" s="5" t="s">
        <v>49</v>
      </c>
      <c r="G8942" s="5" t="s">
        <v>4</v>
      </c>
      <c r="H8942" s="5" t="s">
        <v>10053</v>
      </c>
      <c r="I8942" s="4" t="s">
        <v>10054</v>
      </c>
      <c r="J8942" s="5" t="s">
        <v>4</v>
      </c>
      <c r="K8942" s="5" t="s">
        <v>4</v>
      </c>
      <c r="L8942" s="5" t="s">
        <v>4</v>
      </c>
      <c r="M8942" s="5" t="s">
        <v>5</v>
      </c>
      <c r="N8942" s="5" t="s">
        <v>10055</v>
      </c>
      <c r="O8942" s="18">
        <v>44476</v>
      </c>
      <c r="P8942" s="5" t="s">
        <v>7</v>
      </c>
      <c r="Q8942" s="19">
        <v>14862.12</v>
      </c>
      <c r="R8942" s="19">
        <v>14862.12</v>
      </c>
      <c r="S8942" s="19">
        <v>0</v>
      </c>
      <c r="T8942" s="19">
        <v>0</v>
      </c>
    </row>
    <row r="8943" spans="1:20" ht="29" outlineLevel="4" x14ac:dyDescent="0.35">
      <c r="A8943" s="9" t="s">
        <v>104</v>
      </c>
      <c r="B8943" s="9" t="s">
        <v>105</v>
      </c>
      <c r="C8943" s="12" t="s">
        <v>10034</v>
      </c>
      <c r="D8943" s="5" t="s">
        <v>10035</v>
      </c>
      <c r="E8943" s="9" t="s">
        <v>10035</v>
      </c>
      <c r="F8943" s="5" t="s">
        <v>49</v>
      </c>
      <c r="G8943" s="5" t="s">
        <v>4</v>
      </c>
      <c r="H8943" s="5" t="s">
        <v>10053</v>
      </c>
      <c r="I8943" s="4" t="s">
        <v>10054</v>
      </c>
      <c r="J8943" s="5" t="s">
        <v>4</v>
      </c>
      <c r="K8943" s="5" t="s">
        <v>4</v>
      </c>
      <c r="L8943" s="5" t="s">
        <v>4</v>
      </c>
      <c r="M8943" s="5" t="s">
        <v>5</v>
      </c>
      <c r="N8943" s="5" t="s">
        <v>10056</v>
      </c>
      <c r="O8943" s="18">
        <v>44481</v>
      </c>
      <c r="P8943" s="5" t="s">
        <v>7</v>
      </c>
      <c r="Q8943" s="19">
        <v>16028.26</v>
      </c>
      <c r="R8943" s="19">
        <v>16028.26</v>
      </c>
      <c r="S8943" s="19">
        <v>0</v>
      </c>
      <c r="T8943" s="19">
        <v>0</v>
      </c>
    </row>
    <row r="8944" spans="1:20" ht="29" outlineLevel="4" x14ac:dyDescent="0.35">
      <c r="A8944" s="9" t="s">
        <v>104</v>
      </c>
      <c r="B8944" s="9" t="s">
        <v>105</v>
      </c>
      <c r="C8944" s="12" t="s">
        <v>10034</v>
      </c>
      <c r="D8944" s="5" t="s">
        <v>10035</v>
      </c>
      <c r="E8944" s="9" t="s">
        <v>10035</v>
      </c>
      <c r="F8944" s="5" t="s">
        <v>49</v>
      </c>
      <c r="G8944" s="5" t="s">
        <v>4</v>
      </c>
      <c r="H8944" s="5" t="s">
        <v>10053</v>
      </c>
      <c r="I8944" s="4" t="s">
        <v>10054</v>
      </c>
      <c r="J8944" s="5" t="s">
        <v>4</v>
      </c>
      <c r="K8944" s="5" t="s">
        <v>4</v>
      </c>
      <c r="L8944" s="5" t="s">
        <v>4</v>
      </c>
      <c r="M8944" s="5" t="s">
        <v>5</v>
      </c>
      <c r="N8944" s="5" t="s">
        <v>10057</v>
      </c>
      <c r="O8944" s="18">
        <v>44502</v>
      </c>
      <c r="P8944" s="5" t="s">
        <v>7</v>
      </c>
      <c r="Q8944" s="19">
        <v>14386.83</v>
      </c>
      <c r="R8944" s="19">
        <v>14386.83</v>
      </c>
      <c r="S8944" s="19">
        <v>0</v>
      </c>
      <c r="T8944" s="19">
        <v>0</v>
      </c>
    </row>
    <row r="8945" spans="1:20" ht="29" outlineLevel="4" x14ac:dyDescent="0.35">
      <c r="A8945" s="9" t="s">
        <v>104</v>
      </c>
      <c r="B8945" s="9" t="s">
        <v>105</v>
      </c>
      <c r="C8945" s="12" t="s">
        <v>10034</v>
      </c>
      <c r="D8945" s="5" t="s">
        <v>10035</v>
      </c>
      <c r="E8945" s="9" t="s">
        <v>10035</v>
      </c>
      <c r="F8945" s="5" t="s">
        <v>49</v>
      </c>
      <c r="G8945" s="5" t="s">
        <v>4</v>
      </c>
      <c r="H8945" s="5" t="s">
        <v>10053</v>
      </c>
      <c r="I8945" s="4" t="s">
        <v>10054</v>
      </c>
      <c r="J8945" s="5" t="s">
        <v>4</v>
      </c>
      <c r="K8945" s="5" t="s">
        <v>4</v>
      </c>
      <c r="L8945" s="5" t="s">
        <v>4</v>
      </c>
      <c r="M8945" s="5" t="s">
        <v>5</v>
      </c>
      <c r="N8945" s="5" t="s">
        <v>10058</v>
      </c>
      <c r="O8945" s="18">
        <v>44573</v>
      </c>
      <c r="P8945" s="5" t="s">
        <v>7</v>
      </c>
      <c r="Q8945" s="19">
        <v>18714.37</v>
      </c>
      <c r="R8945" s="19">
        <v>18714.37</v>
      </c>
      <c r="S8945" s="19">
        <v>0</v>
      </c>
      <c r="T8945" s="19">
        <v>0</v>
      </c>
    </row>
    <row r="8946" spans="1:20" ht="29" outlineLevel="4" x14ac:dyDescent="0.35">
      <c r="A8946" s="9" t="s">
        <v>104</v>
      </c>
      <c r="B8946" s="9" t="s">
        <v>105</v>
      </c>
      <c r="C8946" s="12" t="s">
        <v>10034</v>
      </c>
      <c r="D8946" s="5" t="s">
        <v>10035</v>
      </c>
      <c r="E8946" s="9" t="s">
        <v>10035</v>
      </c>
      <c r="F8946" s="5" t="s">
        <v>49</v>
      </c>
      <c r="G8946" s="5" t="s">
        <v>4</v>
      </c>
      <c r="H8946" s="5" t="s">
        <v>10053</v>
      </c>
      <c r="I8946" s="4" t="s">
        <v>10054</v>
      </c>
      <c r="J8946" s="5" t="s">
        <v>4</v>
      </c>
      <c r="K8946" s="5" t="s">
        <v>4</v>
      </c>
      <c r="L8946" s="5" t="s">
        <v>4</v>
      </c>
      <c r="M8946" s="5" t="s">
        <v>5</v>
      </c>
      <c r="N8946" s="5" t="s">
        <v>10059</v>
      </c>
      <c r="O8946" s="18">
        <v>44603</v>
      </c>
      <c r="P8946" s="5" t="s">
        <v>7</v>
      </c>
      <c r="Q8946" s="19">
        <v>15345.89</v>
      </c>
      <c r="R8946" s="19">
        <v>15345.89</v>
      </c>
      <c r="S8946" s="19">
        <v>0</v>
      </c>
      <c r="T8946" s="19">
        <v>0</v>
      </c>
    </row>
    <row r="8947" spans="1:20" ht="29" outlineLevel="4" x14ac:dyDescent="0.35">
      <c r="A8947" s="9" t="s">
        <v>104</v>
      </c>
      <c r="B8947" s="9" t="s">
        <v>105</v>
      </c>
      <c r="C8947" s="12" t="s">
        <v>10034</v>
      </c>
      <c r="D8947" s="5" t="s">
        <v>10035</v>
      </c>
      <c r="E8947" s="9" t="s">
        <v>10035</v>
      </c>
      <c r="F8947" s="5" t="s">
        <v>49</v>
      </c>
      <c r="G8947" s="5" t="s">
        <v>4</v>
      </c>
      <c r="H8947" s="5" t="s">
        <v>10053</v>
      </c>
      <c r="I8947" s="4" t="s">
        <v>10054</v>
      </c>
      <c r="J8947" s="5" t="s">
        <v>4</v>
      </c>
      <c r="K8947" s="5" t="s">
        <v>4</v>
      </c>
      <c r="L8947" s="5" t="s">
        <v>4</v>
      </c>
      <c r="M8947" s="5" t="s">
        <v>5</v>
      </c>
      <c r="N8947" s="5" t="s">
        <v>10060</v>
      </c>
      <c r="O8947" s="18">
        <v>44670</v>
      </c>
      <c r="P8947" s="5" t="s">
        <v>7</v>
      </c>
      <c r="Q8947" s="19">
        <v>13379.78</v>
      </c>
      <c r="R8947" s="19">
        <v>13379.78</v>
      </c>
      <c r="S8947" s="19">
        <v>0</v>
      </c>
      <c r="T8947" s="19">
        <v>0</v>
      </c>
    </row>
    <row r="8948" spans="1:20" ht="29" outlineLevel="4" x14ac:dyDescent="0.35">
      <c r="A8948" s="9" t="s">
        <v>104</v>
      </c>
      <c r="B8948" s="9" t="s">
        <v>105</v>
      </c>
      <c r="C8948" s="12" t="s">
        <v>10034</v>
      </c>
      <c r="D8948" s="5" t="s">
        <v>10035</v>
      </c>
      <c r="E8948" s="9" t="s">
        <v>10035</v>
      </c>
      <c r="F8948" s="5" t="s">
        <v>49</v>
      </c>
      <c r="G8948" s="5" t="s">
        <v>4</v>
      </c>
      <c r="H8948" s="5" t="s">
        <v>10053</v>
      </c>
      <c r="I8948" s="4" t="s">
        <v>10054</v>
      </c>
      <c r="J8948" s="5" t="s">
        <v>4</v>
      </c>
      <c r="K8948" s="5" t="s">
        <v>4</v>
      </c>
      <c r="L8948" s="5" t="s">
        <v>4</v>
      </c>
      <c r="M8948" s="5" t="s">
        <v>5</v>
      </c>
      <c r="N8948" s="5" t="s">
        <v>10061</v>
      </c>
      <c r="O8948" s="18">
        <v>44699</v>
      </c>
      <c r="P8948" s="5" t="s">
        <v>7</v>
      </c>
      <c r="Q8948" s="19">
        <v>44386.85</v>
      </c>
      <c r="R8948" s="19">
        <v>44386.85</v>
      </c>
      <c r="S8948" s="19">
        <v>0</v>
      </c>
      <c r="T8948" s="19">
        <v>0</v>
      </c>
    </row>
    <row r="8949" spans="1:20" outlineLevel="3" x14ac:dyDescent="0.35">
      <c r="H8949" s="1" t="s">
        <v>12304</v>
      </c>
      <c r="O8949" s="18"/>
      <c r="Q8949" s="19">
        <f>SUBTOTAL(9,Q8933:Q8948)</f>
        <v>159336</v>
      </c>
      <c r="R8949" s="19">
        <f>SUBTOTAL(9,R8933:R8948)</f>
        <v>149963.39000000001</v>
      </c>
      <c r="S8949" s="19">
        <f>SUBTOTAL(9,S8933:S8948)</f>
        <v>9372.61</v>
      </c>
      <c r="T8949" s="19">
        <f>SUBTOTAL(9,T8933:T8948)</f>
        <v>0</v>
      </c>
    </row>
    <row r="8950" spans="1:20" outlineLevel="2" x14ac:dyDescent="0.35">
      <c r="C8950" s="11" t="s">
        <v>10904</v>
      </c>
      <c r="O8950" s="18"/>
      <c r="Q8950" s="19">
        <f>SUBTOTAL(9,Q8918:Q8948)</f>
        <v>315325</v>
      </c>
      <c r="R8950" s="19">
        <f>SUBTOTAL(9,R8918:R8948)</f>
        <v>301169.21000000002</v>
      </c>
      <c r="S8950" s="19">
        <f>SUBTOTAL(9,S8918:S8948)</f>
        <v>14155.79</v>
      </c>
      <c r="T8950" s="19">
        <f>SUBTOTAL(9,T8918:T8948)</f>
        <v>0</v>
      </c>
    </row>
    <row r="8951" spans="1:20" ht="29" outlineLevel="4" x14ac:dyDescent="0.35">
      <c r="A8951" s="9" t="s">
        <v>0</v>
      </c>
      <c r="B8951" s="9" t="s">
        <v>1</v>
      </c>
      <c r="C8951" s="12" t="s">
        <v>10062</v>
      </c>
      <c r="D8951" s="5" t="s">
        <v>10063</v>
      </c>
      <c r="E8951" s="9" t="s">
        <v>10063</v>
      </c>
      <c r="F8951" s="5" t="s">
        <v>4</v>
      </c>
      <c r="G8951" s="5" t="s">
        <v>12472</v>
      </c>
      <c r="H8951" s="5" t="s">
        <v>10066</v>
      </c>
      <c r="I8951" s="4" t="s">
        <v>10067</v>
      </c>
      <c r="J8951" s="5" t="s">
        <v>4</v>
      </c>
      <c r="K8951" s="5" t="s">
        <v>4</v>
      </c>
      <c r="L8951" s="5" t="s">
        <v>4</v>
      </c>
      <c r="M8951" s="5" t="s">
        <v>5</v>
      </c>
      <c r="N8951" s="5" t="s">
        <v>10064</v>
      </c>
      <c r="O8951" s="18">
        <v>44466</v>
      </c>
      <c r="P8951" s="5" t="s">
        <v>10065</v>
      </c>
      <c r="Q8951" s="19">
        <v>4094</v>
      </c>
      <c r="R8951" s="19">
        <v>0</v>
      </c>
      <c r="S8951" s="19">
        <v>4094</v>
      </c>
      <c r="T8951" s="19">
        <v>0</v>
      </c>
    </row>
    <row r="8952" spans="1:20" ht="29" outlineLevel="4" x14ac:dyDescent="0.35">
      <c r="A8952" s="9" t="s">
        <v>0</v>
      </c>
      <c r="B8952" s="9" t="s">
        <v>1</v>
      </c>
      <c r="C8952" s="12" t="s">
        <v>10062</v>
      </c>
      <c r="D8952" s="5" t="s">
        <v>10063</v>
      </c>
      <c r="E8952" s="9" t="s">
        <v>10063</v>
      </c>
      <c r="F8952" s="5" t="s">
        <v>4</v>
      </c>
      <c r="G8952" s="5" t="s">
        <v>12472</v>
      </c>
      <c r="H8952" s="5" t="s">
        <v>10066</v>
      </c>
      <c r="I8952" s="4" t="s">
        <v>10067</v>
      </c>
      <c r="J8952" s="5" t="s">
        <v>4</v>
      </c>
      <c r="K8952" s="5" t="s">
        <v>4</v>
      </c>
      <c r="L8952" s="5" t="s">
        <v>4</v>
      </c>
      <c r="M8952" s="5" t="s">
        <v>5</v>
      </c>
      <c r="N8952" s="5" t="s">
        <v>10068</v>
      </c>
      <c r="O8952" s="18">
        <v>44524</v>
      </c>
      <c r="P8952" s="5" t="s">
        <v>10069</v>
      </c>
      <c r="Q8952" s="19">
        <v>74190.5</v>
      </c>
      <c r="R8952" s="19">
        <v>0</v>
      </c>
      <c r="S8952" s="19">
        <v>74190.5</v>
      </c>
      <c r="T8952" s="19">
        <v>0</v>
      </c>
    </row>
    <row r="8953" spans="1:20" ht="29" outlineLevel="4" x14ac:dyDescent="0.35">
      <c r="A8953" s="9" t="s">
        <v>0</v>
      </c>
      <c r="B8953" s="9" t="s">
        <v>1</v>
      </c>
      <c r="C8953" s="12" t="s">
        <v>10062</v>
      </c>
      <c r="D8953" s="5" t="s">
        <v>10063</v>
      </c>
      <c r="E8953" s="9" t="s">
        <v>10063</v>
      </c>
      <c r="F8953" s="5" t="s">
        <v>4</v>
      </c>
      <c r="G8953" s="5" t="s">
        <v>12472</v>
      </c>
      <c r="H8953" s="5" t="s">
        <v>10066</v>
      </c>
      <c r="I8953" s="4" t="s">
        <v>10067</v>
      </c>
      <c r="J8953" s="5" t="s">
        <v>4</v>
      </c>
      <c r="K8953" s="5" t="s">
        <v>4</v>
      </c>
      <c r="L8953" s="5" t="s">
        <v>4</v>
      </c>
      <c r="M8953" s="5" t="s">
        <v>5</v>
      </c>
      <c r="N8953" s="5" t="s">
        <v>10070</v>
      </c>
      <c r="O8953" s="18">
        <v>44550</v>
      </c>
      <c r="P8953" s="5" t="s">
        <v>10071</v>
      </c>
      <c r="Q8953" s="19">
        <v>28346.82</v>
      </c>
      <c r="R8953" s="19">
        <v>0</v>
      </c>
      <c r="S8953" s="19">
        <v>28346.82</v>
      </c>
      <c r="T8953" s="19">
        <v>0</v>
      </c>
    </row>
    <row r="8954" spans="1:20" ht="29" outlineLevel="4" x14ac:dyDescent="0.35">
      <c r="A8954" s="9" t="s">
        <v>0</v>
      </c>
      <c r="B8954" s="9" t="s">
        <v>1</v>
      </c>
      <c r="C8954" s="12" t="s">
        <v>10062</v>
      </c>
      <c r="D8954" s="5" t="s">
        <v>10063</v>
      </c>
      <c r="E8954" s="9" t="s">
        <v>10063</v>
      </c>
      <c r="F8954" s="5" t="s">
        <v>4</v>
      </c>
      <c r="G8954" s="5" t="s">
        <v>12472</v>
      </c>
      <c r="H8954" s="5" t="s">
        <v>10066</v>
      </c>
      <c r="I8954" s="4" t="s">
        <v>10067</v>
      </c>
      <c r="J8954" s="5" t="s">
        <v>4</v>
      </c>
      <c r="K8954" s="5" t="s">
        <v>4</v>
      </c>
      <c r="L8954" s="5" t="s">
        <v>4</v>
      </c>
      <c r="M8954" s="5" t="s">
        <v>5</v>
      </c>
      <c r="N8954" s="5" t="s">
        <v>10072</v>
      </c>
      <c r="O8954" s="18">
        <v>44588</v>
      </c>
      <c r="P8954" s="5" t="s">
        <v>10073</v>
      </c>
      <c r="Q8954" s="19">
        <v>186720.89</v>
      </c>
      <c r="R8954" s="19">
        <v>0</v>
      </c>
      <c r="S8954" s="19">
        <v>186720.89</v>
      </c>
      <c r="T8954" s="19">
        <v>0</v>
      </c>
    </row>
    <row r="8955" spans="1:20" ht="29" outlineLevel="4" x14ac:dyDescent="0.35">
      <c r="A8955" s="9" t="s">
        <v>0</v>
      </c>
      <c r="B8955" s="9" t="s">
        <v>1</v>
      </c>
      <c r="C8955" s="12" t="s">
        <v>10062</v>
      </c>
      <c r="D8955" s="5" t="s">
        <v>10063</v>
      </c>
      <c r="E8955" s="9" t="s">
        <v>10063</v>
      </c>
      <c r="F8955" s="5" t="s">
        <v>4</v>
      </c>
      <c r="G8955" s="5" t="s">
        <v>12472</v>
      </c>
      <c r="H8955" s="5" t="s">
        <v>10066</v>
      </c>
      <c r="I8955" s="4" t="s">
        <v>10067</v>
      </c>
      <c r="J8955" s="5" t="s">
        <v>4</v>
      </c>
      <c r="K8955" s="5" t="s">
        <v>4</v>
      </c>
      <c r="L8955" s="5" t="s">
        <v>4</v>
      </c>
      <c r="M8955" s="5" t="s">
        <v>5</v>
      </c>
      <c r="N8955" s="5" t="s">
        <v>10074</v>
      </c>
      <c r="O8955" s="18">
        <v>44623</v>
      </c>
      <c r="P8955" s="5" t="s">
        <v>10075</v>
      </c>
      <c r="Q8955" s="19">
        <v>24211.4</v>
      </c>
      <c r="R8955" s="19">
        <v>0</v>
      </c>
      <c r="S8955" s="19">
        <v>24211.4</v>
      </c>
      <c r="T8955" s="19">
        <v>0</v>
      </c>
    </row>
    <row r="8956" spans="1:20" ht="29" outlineLevel="4" x14ac:dyDescent="0.35">
      <c r="A8956" s="9" t="s">
        <v>0</v>
      </c>
      <c r="B8956" s="9" t="s">
        <v>1</v>
      </c>
      <c r="C8956" s="12" t="s">
        <v>10062</v>
      </c>
      <c r="D8956" s="5" t="s">
        <v>10063</v>
      </c>
      <c r="E8956" s="9" t="s">
        <v>10063</v>
      </c>
      <c r="F8956" s="5" t="s">
        <v>4</v>
      </c>
      <c r="G8956" s="5" t="s">
        <v>12472</v>
      </c>
      <c r="H8956" s="5" t="s">
        <v>10066</v>
      </c>
      <c r="I8956" s="4" t="s">
        <v>10067</v>
      </c>
      <c r="J8956" s="5" t="s">
        <v>4</v>
      </c>
      <c r="K8956" s="5" t="s">
        <v>4</v>
      </c>
      <c r="L8956" s="5" t="s">
        <v>4</v>
      </c>
      <c r="M8956" s="5" t="s">
        <v>5</v>
      </c>
      <c r="N8956" s="5" t="s">
        <v>10076</v>
      </c>
      <c r="O8956" s="18">
        <v>44651</v>
      </c>
      <c r="P8956" s="5" t="s">
        <v>10077</v>
      </c>
      <c r="Q8956" s="19">
        <v>20453.13</v>
      </c>
      <c r="R8956" s="19">
        <v>0</v>
      </c>
      <c r="S8956" s="19">
        <v>20453.13</v>
      </c>
      <c r="T8956" s="19">
        <v>0</v>
      </c>
    </row>
    <row r="8957" spans="1:20" ht="29" outlineLevel="4" x14ac:dyDescent="0.35">
      <c r="A8957" s="9" t="s">
        <v>0</v>
      </c>
      <c r="B8957" s="9" t="s">
        <v>1</v>
      </c>
      <c r="C8957" s="12" t="s">
        <v>10062</v>
      </c>
      <c r="D8957" s="5" t="s">
        <v>10063</v>
      </c>
      <c r="E8957" s="9" t="s">
        <v>10063</v>
      </c>
      <c r="F8957" s="5" t="s">
        <v>4</v>
      </c>
      <c r="G8957" s="5" t="s">
        <v>12472</v>
      </c>
      <c r="H8957" s="5" t="s">
        <v>10066</v>
      </c>
      <c r="I8957" s="4" t="s">
        <v>10067</v>
      </c>
      <c r="J8957" s="5" t="s">
        <v>4</v>
      </c>
      <c r="K8957" s="5" t="s">
        <v>4</v>
      </c>
      <c r="L8957" s="5" t="s">
        <v>4</v>
      </c>
      <c r="M8957" s="5" t="s">
        <v>5</v>
      </c>
      <c r="N8957" s="5" t="s">
        <v>10078</v>
      </c>
      <c r="O8957" s="18">
        <v>44712</v>
      </c>
      <c r="P8957" s="5" t="s">
        <v>7</v>
      </c>
      <c r="Q8957" s="19">
        <v>82823.490000000005</v>
      </c>
      <c r="R8957" s="19">
        <v>0</v>
      </c>
      <c r="S8957" s="19">
        <v>82823.490000000005</v>
      </c>
      <c r="T8957" s="19">
        <v>0</v>
      </c>
    </row>
    <row r="8958" spans="1:20" ht="29" outlineLevel="4" x14ac:dyDescent="0.35">
      <c r="A8958" s="9" t="s">
        <v>0</v>
      </c>
      <c r="B8958" s="9" t="s">
        <v>1</v>
      </c>
      <c r="C8958" s="12" t="s">
        <v>10062</v>
      </c>
      <c r="D8958" s="5" t="s">
        <v>10063</v>
      </c>
      <c r="E8958" s="9" t="s">
        <v>10063</v>
      </c>
      <c r="F8958" s="5" t="s">
        <v>4</v>
      </c>
      <c r="G8958" s="5" t="s">
        <v>12472</v>
      </c>
      <c r="H8958" s="5" t="s">
        <v>10066</v>
      </c>
      <c r="I8958" s="4" t="s">
        <v>10067</v>
      </c>
      <c r="J8958" s="5" t="s">
        <v>4</v>
      </c>
      <c r="K8958" s="5" t="s">
        <v>4</v>
      </c>
      <c r="L8958" s="5" t="s">
        <v>4</v>
      </c>
      <c r="M8958" s="5" t="s">
        <v>5</v>
      </c>
      <c r="N8958" s="5" t="s">
        <v>10079</v>
      </c>
      <c r="O8958" s="18">
        <v>44742</v>
      </c>
      <c r="P8958" s="5" t="s">
        <v>7</v>
      </c>
      <c r="Q8958" s="19">
        <v>39924.639999999999</v>
      </c>
      <c r="R8958" s="19">
        <v>0</v>
      </c>
      <c r="S8958" s="19">
        <v>39924.639999999999</v>
      </c>
      <c r="T8958" s="19">
        <v>0</v>
      </c>
    </row>
    <row r="8959" spans="1:20" outlineLevel="3" x14ac:dyDescent="0.35">
      <c r="H8959" s="1" t="s">
        <v>12305</v>
      </c>
      <c r="O8959" s="18"/>
      <c r="Q8959" s="19">
        <f>SUBTOTAL(9,Q8951:Q8958)</f>
        <v>460764.87000000005</v>
      </c>
      <c r="R8959" s="19">
        <f>SUBTOTAL(9,R8951:R8958)</f>
        <v>0</v>
      </c>
      <c r="S8959" s="19">
        <f>SUBTOTAL(9,S8951:S8958)</f>
        <v>460764.87000000005</v>
      </c>
      <c r="T8959" s="19">
        <f>SUBTOTAL(9,T8951:T8958)</f>
        <v>0</v>
      </c>
    </row>
    <row r="8960" spans="1:20" outlineLevel="2" x14ac:dyDescent="0.35">
      <c r="C8960" s="11" t="s">
        <v>10905</v>
      </c>
      <c r="O8960" s="18"/>
      <c r="Q8960" s="19">
        <f>SUBTOTAL(9,Q8951:Q8958)</f>
        <v>460764.87000000005</v>
      </c>
      <c r="R8960" s="19">
        <f>SUBTOTAL(9,R8951:R8958)</f>
        <v>0</v>
      </c>
      <c r="S8960" s="19">
        <f>SUBTOTAL(9,S8951:S8958)</f>
        <v>460764.87000000005</v>
      </c>
      <c r="T8960" s="19">
        <f>SUBTOTAL(9,T8951:T8958)</f>
        <v>0</v>
      </c>
    </row>
    <row r="8961" spans="1:20" outlineLevel="4" x14ac:dyDescent="0.35">
      <c r="A8961" s="9" t="s">
        <v>104</v>
      </c>
      <c r="B8961" s="9" t="s">
        <v>105</v>
      </c>
      <c r="C8961" s="12" t="s">
        <v>10080</v>
      </c>
      <c r="D8961" s="5" t="s">
        <v>10081</v>
      </c>
      <c r="E8961" s="9" t="s">
        <v>10081</v>
      </c>
      <c r="F8961" s="5" t="s">
        <v>4</v>
      </c>
      <c r="G8961" s="5" t="s">
        <v>177</v>
      </c>
      <c r="H8961" s="5" t="s">
        <v>179</v>
      </c>
      <c r="I8961" s="4" t="s">
        <v>180</v>
      </c>
      <c r="J8961" s="5" t="s">
        <v>4</v>
      </c>
      <c r="K8961" s="5" t="s">
        <v>4</v>
      </c>
      <c r="L8961" s="5" t="s">
        <v>4</v>
      </c>
      <c r="M8961" s="5" t="s">
        <v>5</v>
      </c>
      <c r="N8961" s="5" t="s">
        <v>10082</v>
      </c>
      <c r="O8961" s="18">
        <v>44439</v>
      </c>
      <c r="P8961" s="5" t="s">
        <v>7</v>
      </c>
      <c r="Q8961" s="19">
        <v>56199.32</v>
      </c>
      <c r="R8961" s="19">
        <v>0</v>
      </c>
      <c r="S8961" s="19">
        <v>0</v>
      </c>
      <c r="T8961" s="19">
        <v>56199.32</v>
      </c>
    </row>
    <row r="8962" spans="1:20" outlineLevel="3" x14ac:dyDescent="0.35">
      <c r="H8962" s="1" t="s">
        <v>10949</v>
      </c>
      <c r="O8962" s="18"/>
      <c r="Q8962" s="19">
        <f>SUBTOTAL(9,Q8961:Q8961)</f>
        <v>56199.32</v>
      </c>
      <c r="R8962" s="19">
        <f>SUBTOTAL(9,R8961:R8961)</f>
        <v>0</v>
      </c>
      <c r="S8962" s="19">
        <f>SUBTOTAL(9,S8961:S8961)</f>
        <v>0</v>
      </c>
      <c r="T8962" s="19">
        <f>SUBTOTAL(9,T8961:T8961)</f>
        <v>56199.32</v>
      </c>
    </row>
    <row r="8963" spans="1:20" ht="29" outlineLevel="4" x14ac:dyDescent="0.35">
      <c r="A8963" s="9" t="s">
        <v>97</v>
      </c>
      <c r="B8963" s="9" t="s">
        <v>98</v>
      </c>
      <c r="C8963" s="12" t="s">
        <v>10080</v>
      </c>
      <c r="D8963" s="5" t="s">
        <v>10081</v>
      </c>
      <c r="E8963" s="9" t="s">
        <v>10081</v>
      </c>
      <c r="F8963" s="5" t="s">
        <v>4</v>
      </c>
      <c r="G8963" s="5" t="s">
        <v>1006</v>
      </c>
      <c r="H8963" s="5" t="s">
        <v>10084</v>
      </c>
      <c r="I8963" s="4" t="s">
        <v>10085</v>
      </c>
      <c r="J8963" s="5" t="s">
        <v>4</v>
      </c>
      <c r="K8963" s="5" t="s">
        <v>4</v>
      </c>
      <c r="L8963" s="5" t="s">
        <v>4</v>
      </c>
      <c r="M8963" s="5" t="s">
        <v>5</v>
      </c>
      <c r="N8963" s="5" t="s">
        <v>10083</v>
      </c>
      <c r="O8963" s="18">
        <v>44454</v>
      </c>
      <c r="P8963" s="5" t="s">
        <v>7</v>
      </c>
      <c r="Q8963" s="19">
        <v>25000</v>
      </c>
      <c r="R8963" s="19">
        <v>0</v>
      </c>
      <c r="S8963" s="19">
        <v>25000</v>
      </c>
      <c r="T8963" s="19">
        <v>0</v>
      </c>
    </row>
    <row r="8964" spans="1:20" outlineLevel="3" x14ac:dyDescent="0.35">
      <c r="H8964" s="1" t="s">
        <v>12306</v>
      </c>
      <c r="O8964" s="18"/>
      <c r="Q8964" s="19">
        <f>SUBTOTAL(9,Q8963:Q8963)</f>
        <v>25000</v>
      </c>
      <c r="R8964" s="19">
        <f>SUBTOTAL(9,R8963:R8963)</f>
        <v>0</v>
      </c>
      <c r="S8964" s="19">
        <f>SUBTOTAL(9,S8963:S8963)</f>
        <v>25000</v>
      </c>
      <c r="T8964" s="19">
        <f>SUBTOTAL(9,T8963:T8963)</f>
        <v>0</v>
      </c>
    </row>
    <row r="8965" spans="1:20" outlineLevel="4" x14ac:dyDescent="0.35">
      <c r="A8965" s="9" t="s">
        <v>104</v>
      </c>
      <c r="B8965" s="9" t="s">
        <v>105</v>
      </c>
      <c r="C8965" s="12" t="s">
        <v>10080</v>
      </c>
      <c r="D8965" s="5" t="s">
        <v>10081</v>
      </c>
      <c r="E8965" s="9" t="s">
        <v>10081</v>
      </c>
      <c r="F8965" s="5" t="s">
        <v>4</v>
      </c>
      <c r="G8965" s="5" t="s">
        <v>106</v>
      </c>
      <c r="H8965" s="5" t="s">
        <v>108</v>
      </c>
      <c r="I8965" s="20" t="s">
        <v>12479</v>
      </c>
      <c r="J8965" s="5" t="s">
        <v>4</v>
      </c>
      <c r="K8965" s="5" t="s">
        <v>4</v>
      </c>
      <c r="L8965" s="5" t="s">
        <v>4</v>
      </c>
      <c r="M8965" s="5" t="s">
        <v>5</v>
      </c>
      <c r="N8965" s="5" t="s">
        <v>10086</v>
      </c>
      <c r="O8965" s="18">
        <v>44524</v>
      </c>
      <c r="P8965" s="5" t="s">
        <v>7</v>
      </c>
      <c r="Q8965" s="19">
        <v>116283</v>
      </c>
      <c r="R8965" s="19">
        <v>0</v>
      </c>
      <c r="S8965" s="19">
        <v>116283</v>
      </c>
      <c r="T8965" s="19">
        <v>0</v>
      </c>
    </row>
    <row r="8966" spans="1:20" outlineLevel="3" x14ac:dyDescent="0.35">
      <c r="H8966" s="1" t="s">
        <v>10932</v>
      </c>
      <c r="O8966" s="18"/>
      <c r="Q8966" s="19">
        <f>SUBTOTAL(9,Q8965:Q8965)</f>
        <v>116283</v>
      </c>
      <c r="R8966" s="19">
        <f>SUBTOTAL(9,R8965:R8965)</f>
        <v>0</v>
      </c>
      <c r="S8966" s="19">
        <f>SUBTOTAL(9,S8965:S8965)</f>
        <v>116283</v>
      </c>
      <c r="T8966" s="19">
        <f>SUBTOTAL(9,T8965:T8965)</f>
        <v>0</v>
      </c>
    </row>
    <row r="8967" spans="1:20" outlineLevel="4" x14ac:dyDescent="0.35">
      <c r="A8967" s="9" t="s">
        <v>104</v>
      </c>
      <c r="B8967" s="9" t="s">
        <v>105</v>
      </c>
      <c r="C8967" s="12" t="s">
        <v>10080</v>
      </c>
      <c r="D8967" s="5" t="s">
        <v>10081</v>
      </c>
      <c r="E8967" s="9" t="s">
        <v>10081</v>
      </c>
      <c r="F8967" s="5" t="s">
        <v>4</v>
      </c>
      <c r="G8967" s="5" t="s">
        <v>106</v>
      </c>
      <c r="H8967" s="5" t="s">
        <v>109</v>
      </c>
      <c r="I8967" s="20" t="s">
        <v>12480</v>
      </c>
      <c r="J8967" s="5" t="s">
        <v>4</v>
      </c>
      <c r="K8967" s="5" t="s">
        <v>4</v>
      </c>
      <c r="L8967" s="5" t="s">
        <v>4</v>
      </c>
      <c r="M8967" s="5" t="s">
        <v>5</v>
      </c>
      <c r="N8967" s="5" t="s">
        <v>10086</v>
      </c>
      <c r="O8967" s="18">
        <v>44524</v>
      </c>
      <c r="P8967" s="5" t="s">
        <v>7</v>
      </c>
      <c r="Q8967" s="19">
        <v>84082</v>
      </c>
      <c r="R8967" s="19">
        <v>0</v>
      </c>
      <c r="S8967" s="19">
        <v>84082</v>
      </c>
      <c r="T8967" s="19">
        <v>0</v>
      </c>
    </row>
    <row r="8968" spans="1:20" outlineLevel="3" x14ac:dyDescent="0.35">
      <c r="H8968" s="1" t="s">
        <v>10933</v>
      </c>
      <c r="O8968" s="18"/>
      <c r="Q8968" s="19">
        <f>SUBTOTAL(9,Q8967:Q8967)</f>
        <v>84082</v>
      </c>
      <c r="R8968" s="19">
        <f>SUBTOTAL(9,R8967:R8967)</f>
        <v>0</v>
      </c>
      <c r="S8968" s="19">
        <f>SUBTOTAL(9,S8967:S8967)</f>
        <v>84082</v>
      </c>
      <c r="T8968" s="19">
        <f>SUBTOTAL(9,T8967:T8967)</f>
        <v>0</v>
      </c>
    </row>
    <row r="8969" spans="1:20" outlineLevel="4" x14ac:dyDescent="0.35">
      <c r="A8969" s="9" t="s">
        <v>104</v>
      </c>
      <c r="B8969" s="9" t="s">
        <v>105</v>
      </c>
      <c r="C8969" s="12" t="s">
        <v>10080</v>
      </c>
      <c r="D8969" s="5" t="s">
        <v>10081</v>
      </c>
      <c r="E8969" s="9" t="s">
        <v>10081</v>
      </c>
      <c r="F8969" s="5" t="s">
        <v>4</v>
      </c>
      <c r="G8969" s="5" t="s">
        <v>106</v>
      </c>
      <c r="H8969" s="5" t="s">
        <v>110</v>
      </c>
      <c r="I8969" s="20" t="s">
        <v>12481</v>
      </c>
      <c r="J8969" s="5" t="s">
        <v>4</v>
      </c>
      <c r="K8969" s="5" t="s">
        <v>4</v>
      </c>
      <c r="L8969" s="5" t="s">
        <v>4</v>
      </c>
      <c r="M8969" s="5" t="s">
        <v>5</v>
      </c>
      <c r="N8969" s="5" t="s">
        <v>10086</v>
      </c>
      <c r="O8969" s="18">
        <v>44524</v>
      </c>
      <c r="P8969" s="5" t="s">
        <v>7</v>
      </c>
      <c r="Q8969" s="19">
        <v>25550</v>
      </c>
      <c r="R8969" s="19">
        <v>0</v>
      </c>
      <c r="S8969" s="19">
        <v>25550</v>
      </c>
      <c r="T8969" s="19">
        <v>0</v>
      </c>
    </row>
    <row r="8970" spans="1:20" outlineLevel="3" x14ac:dyDescent="0.35">
      <c r="H8970" s="1" t="s">
        <v>10934</v>
      </c>
      <c r="O8970" s="18"/>
      <c r="Q8970" s="19">
        <f>SUBTOTAL(9,Q8969:Q8969)</f>
        <v>25550</v>
      </c>
      <c r="R8970" s="19">
        <f>SUBTOTAL(9,R8969:R8969)</f>
        <v>0</v>
      </c>
      <c r="S8970" s="19">
        <f>SUBTOTAL(9,S8969:S8969)</f>
        <v>25550</v>
      </c>
      <c r="T8970" s="19">
        <f>SUBTOTAL(9,T8969:T8969)</f>
        <v>0</v>
      </c>
    </row>
    <row r="8971" spans="1:20" outlineLevel="2" x14ac:dyDescent="0.35">
      <c r="C8971" s="11" t="s">
        <v>10906</v>
      </c>
      <c r="O8971" s="18"/>
      <c r="Q8971" s="19">
        <f>SUBTOTAL(9,Q8961:Q8969)</f>
        <v>307114.32</v>
      </c>
      <c r="R8971" s="19">
        <f>SUBTOTAL(9,R8961:R8969)</f>
        <v>0</v>
      </c>
      <c r="S8971" s="19">
        <f>SUBTOTAL(9,S8961:S8969)</f>
        <v>250915</v>
      </c>
      <c r="T8971" s="19">
        <f>SUBTOTAL(9,T8961:T8969)</f>
        <v>56199.32</v>
      </c>
    </row>
    <row r="8972" spans="1:20" outlineLevel="4" x14ac:dyDescent="0.35">
      <c r="A8972" s="9" t="s">
        <v>104</v>
      </c>
      <c r="B8972" s="9" t="s">
        <v>105</v>
      </c>
      <c r="C8972" s="12" t="s">
        <v>10087</v>
      </c>
      <c r="D8972" s="5" t="s">
        <v>10088</v>
      </c>
      <c r="E8972" s="9" t="s">
        <v>10088</v>
      </c>
      <c r="F8972" s="5" t="s">
        <v>4</v>
      </c>
      <c r="G8972" s="5" t="s">
        <v>106</v>
      </c>
      <c r="H8972" s="5" t="s">
        <v>108</v>
      </c>
      <c r="I8972" s="20" t="s">
        <v>12479</v>
      </c>
      <c r="J8972" s="5" t="s">
        <v>4</v>
      </c>
      <c r="K8972" s="5" t="s">
        <v>4</v>
      </c>
      <c r="L8972" s="5" t="s">
        <v>4</v>
      </c>
      <c r="M8972" s="5" t="s">
        <v>5</v>
      </c>
      <c r="N8972" s="5" t="s">
        <v>10089</v>
      </c>
      <c r="O8972" s="18">
        <v>44524</v>
      </c>
      <c r="P8972" s="5" t="s">
        <v>7</v>
      </c>
      <c r="Q8972" s="19">
        <v>76515</v>
      </c>
      <c r="R8972" s="19">
        <v>0</v>
      </c>
      <c r="S8972" s="19">
        <v>76515</v>
      </c>
      <c r="T8972" s="19">
        <v>0</v>
      </c>
    </row>
    <row r="8973" spans="1:20" outlineLevel="3" x14ac:dyDescent="0.35">
      <c r="H8973" s="1" t="s">
        <v>10932</v>
      </c>
      <c r="O8973" s="18"/>
      <c r="Q8973" s="19">
        <f>SUBTOTAL(9,Q8972:Q8972)</f>
        <v>76515</v>
      </c>
      <c r="R8973" s="19">
        <f>SUBTOTAL(9,R8972:R8972)</f>
        <v>0</v>
      </c>
      <c r="S8973" s="19">
        <f>SUBTOTAL(9,S8972:S8972)</f>
        <v>76515</v>
      </c>
      <c r="T8973" s="19">
        <f>SUBTOTAL(9,T8972:T8972)</f>
        <v>0</v>
      </c>
    </row>
    <row r="8974" spans="1:20" outlineLevel="4" x14ac:dyDescent="0.35">
      <c r="A8974" s="9" t="s">
        <v>104</v>
      </c>
      <c r="B8974" s="9" t="s">
        <v>105</v>
      </c>
      <c r="C8974" s="12" t="s">
        <v>10087</v>
      </c>
      <c r="D8974" s="5" t="s">
        <v>10088</v>
      </c>
      <c r="E8974" s="9" t="s">
        <v>10088</v>
      </c>
      <c r="F8974" s="5" t="s">
        <v>4</v>
      </c>
      <c r="G8974" s="5" t="s">
        <v>106</v>
      </c>
      <c r="H8974" s="5" t="s">
        <v>109</v>
      </c>
      <c r="I8974" s="20" t="s">
        <v>12480</v>
      </c>
      <c r="J8974" s="5" t="s">
        <v>4</v>
      </c>
      <c r="K8974" s="5" t="s">
        <v>4</v>
      </c>
      <c r="L8974" s="5" t="s">
        <v>4</v>
      </c>
      <c r="M8974" s="5" t="s">
        <v>5</v>
      </c>
      <c r="N8974" s="5" t="s">
        <v>10089</v>
      </c>
      <c r="O8974" s="18">
        <v>44524</v>
      </c>
      <c r="P8974" s="5" t="s">
        <v>7</v>
      </c>
      <c r="Q8974" s="19">
        <v>64015</v>
      </c>
      <c r="R8974" s="19">
        <v>0</v>
      </c>
      <c r="S8974" s="19">
        <v>64015</v>
      </c>
      <c r="T8974" s="19">
        <v>0</v>
      </c>
    </row>
    <row r="8975" spans="1:20" outlineLevel="3" x14ac:dyDescent="0.35">
      <c r="H8975" s="1" t="s">
        <v>10933</v>
      </c>
      <c r="O8975" s="18"/>
      <c r="Q8975" s="19">
        <f>SUBTOTAL(9,Q8974:Q8974)</f>
        <v>64015</v>
      </c>
      <c r="R8975" s="19">
        <f>SUBTOTAL(9,R8974:R8974)</f>
        <v>0</v>
      </c>
      <c r="S8975" s="19">
        <f>SUBTOTAL(9,S8974:S8974)</f>
        <v>64015</v>
      </c>
      <c r="T8975" s="19">
        <f>SUBTOTAL(9,T8974:T8974)</f>
        <v>0</v>
      </c>
    </row>
    <row r="8976" spans="1:20" outlineLevel="4" x14ac:dyDescent="0.35">
      <c r="A8976" s="9" t="s">
        <v>104</v>
      </c>
      <c r="B8976" s="9" t="s">
        <v>105</v>
      </c>
      <c r="C8976" s="12" t="s">
        <v>10087</v>
      </c>
      <c r="D8976" s="5" t="s">
        <v>10088</v>
      </c>
      <c r="E8976" s="9" t="s">
        <v>10088</v>
      </c>
      <c r="F8976" s="5" t="s">
        <v>4</v>
      </c>
      <c r="G8976" s="5" t="s">
        <v>106</v>
      </c>
      <c r="H8976" s="5" t="s">
        <v>110</v>
      </c>
      <c r="I8976" s="20" t="s">
        <v>12481</v>
      </c>
      <c r="J8976" s="5" t="s">
        <v>4</v>
      </c>
      <c r="K8976" s="5" t="s">
        <v>4</v>
      </c>
      <c r="L8976" s="5" t="s">
        <v>4</v>
      </c>
      <c r="M8976" s="5" t="s">
        <v>5</v>
      </c>
      <c r="N8976" s="5" t="s">
        <v>10089</v>
      </c>
      <c r="O8976" s="18">
        <v>44524</v>
      </c>
      <c r="P8976" s="5" t="s">
        <v>7</v>
      </c>
      <c r="Q8976" s="19">
        <v>10844</v>
      </c>
      <c r="R8976" s="19">
        <v>0</v>
      </c>
      <c r="S8976" s="19">
        <v>10844</v>
      </c>
      <c r="T8976" s="19">
        <v>0</v>
      </c>
    </row>
    <row r="8977" spans="1:20" outlineLevel="3" x14ac:dyDescent="0.35">
      <c r="H8977" s="1" t="s">
        <v>10934</v>
      </c>
      <c r="O8977" s="18"/>
      <c r="Q8977" s="19">
        <f>SUBTOTAL(9,Q8976:Q8976)</f>
        <v>10844</v>
      </c>
      <c r="R8977" s="19">
        <f>SUBTOTAL(9,R8976:R8976)</f>
        <v>0</v>
      </c>
      <c r="S8977" s="19">
        <f>SUBTOTAL(9,S8976:S8976)</f>
        <v>10844</v>
      </c>
      <c r="T8977" s="19">
        <f>SUBTOTAL(9,T8976:T8976)</f>
        <v>0</v>
      </c>
    </row>
    <row r="8978" spans="1:20" outlineLevel="2" x14ac:dyDescent="0.35">
      <c r="C8978" s="11" t="s">
        <v>10907</v>
      </c>
      <c r="O8978" s="18"/>
      <c r="Q8978" s="19">
        <f>SUBTOTAL(9,Q8972:Q8976)</f>
        <v>151374</v>
      </c>
      <c r="R8978" s="19">
        <f>SUBTOTAL(9,R8972:R8976)</f>
        <v>0</v>
      </c>
      <c r="S8978" s="19">
        <f>SUBTOTAL(9,S8972:S8976)</f>
        <v>151374</v>
      </c>
      <c r="T8978" s="19">
        <f>SUBTOTAL(9,T8972:T8976)</f>
        <v>0</v>
      </c>
    </row>
    <row r="8979" spans="1:20" ht="29" outlineLevel="4" x14ac:dyDescent="0.35">
      <c r="A8979" s="9" t="s">
        <v>37</v>
      </c>
      <c r="B8979" s="9" t="s">
        <v>38</v>
      </c>
      <c r="C8979" s="12" t="s">
        <v>12469</v>
      </c>
      <c r="D8979" s="5" t="s">
        <v>10090</v>
      </c>
      <c r="E8979" s="9" t="s">
        <v>10090</v>
      </c>
      <c r="F8979" s="5" t="s">
        <v>4</v>
      </c>
      <c r="G8979" s="5" t="s">
        <v>45</v>
      </c>
      <c r="H8979" s="5" t="s">
        <v>10092</v>
      </c>
      <c r="I8979" s="4" t="s">
        <v>10093</v>
      </c>
      <c r="J8979" s="5" t="s">
        <v>4</v>
      </c>
      <c r="K8979" s="5" t="s">
        <v>4</v>
      </c>
      <c r="L8979" s="5" t="s">
        <v>4</v>
      </c>
      <c r="M8979" s="5" t="s">
        <v>5</v>
      </c>
      <c r="N8979" s="5" t="s">
        <v>10091</v>
      </c>
      <c r="O8979" s="18">
        <v>44410</v>
      </c>
      <c r="P8979" s="5" t="s">
        <v>7</v>
      </c>
      <c r="Q8979" s="19">
        <v>2944.19</v>
      </c>
      <c r="R8979" s="19">
        <v>0</v>
      </c>
      <c r="S8979" s="19">
        <v>2944.19</v>
      </c>
      <c r="T8979" s="19">
        <v>0</v>
      </c>
    </row>
    <row r="8980" spans="1:20" ht="29" outlineLevel="4" x14ac:dyDescent="0.35">
      <c r="A8980" s="9" t="s">
        <v>37</v>
      </c>
      <c r="B8980" s="9" t="s">
        <v>38</v>
      </c>
      <c r="C8980" s="12" t="s">
        <v>12469</v>
      </c>
      <c r="D8980" s="5" t="s">
        <v>10090</v>
      </c>
      <c r="E8980" s="9" t="s">
        <v>10090</v>
      </c>
      <c r="F8980" s="5" t="s">
        <v>49</v>
      </c>
      <c r="G8980" s="5" t="s">
        <v>4</v>
      </c>
      <c r="H8980" s="5" t="s">
        <v>10092</v>
      </c>
      <c r="I8980" s="4" t="s">
        <v>10093</v>
      </c>
      <c r="J8980" s="5" t="s">
        <v>4</v>
      </c>
      <c r="K8980" s="5" t="s">
        <v>4</v>
      </c>
      <c r="L8980" s="5" t="s">
        <v>4</v>
      </c>
      <c r="M8980" s="5" t="s">
        <v>5</v>
      </c>
      <c r="N8980" s="5" t="s">
        <v>10091</v>
      </c>
      <c r="O8980" s="18">
        <v>44410</v>
      </c>
      <c r="P8980" s="5" t="s">
        <v>7</v>
      </c>
      <c r="Q8980" s="19">
        <v>47106.81</v>
      </c>
      <c r="R8980" s="19">
        <v>47106.81</v>
      </c>
      <c r="S8980" s="19">
        <v>0</v>
      </c>
      <c r="T8980" s="19">
        <v>0</v>
      </c>
    </row>
    <row r="8981" spans="1:20" outlineLevel="3" x14ac:dyDescent="0.35">
      <c r="H8981" s="1" t="s">
        <v>12307</v>
      </c>
      <c r="O8981" s="18"/>
      <c r="Q8981" s="19">
        <f>SUBTOTAL(9,Q8979:Q8980)</f>
        <v>50051</v>
      </c>
      <c r="R8981" s="19">
        <f>SUBTOTAL(9,R8979:R8980)</f>
        <v>47106.81</v>
      </c>
      <c r="S8981" s="19">
        <f>SUBTOTAL(9,S8979:S8980)</f>
        <v>2944.19</v>
      </c>
      <c r="T8981" s="19">
        <f>SUBTOTAL(9,T8979:T8980)</f>
        <v>0</v>
      </c>
    </row>
    <row r="8982" spans="1:20" ht="29" outlineLevel="4" x14ac:dyDescent="0.35">
      <c r="A8982" s="9" t="s">
        <v>37</v>
      </c>
      <c r="B8982" s="9" t="s">
        <v>38</v>
      </c>
      <c r="C8982" s="12" t="s">
        <v>12469</v>
      </c>
      <c r="D8982" s="5" t="s">
        <v>10090</v>
      </c>
      <c r="E8982" s="9" t="s">
        <v>10090</v>
      </c>
      <c r="F8982" s="5" t="s">
        <v>49</v>
      </c>
      <c r="G8982" s="5" t="s">
        <v>4</v>
      </c>
      <c r="H8982" s="5" t="s">
        <v>10095</v>
      </c>
      <c r="I8982" s="4" t="s">
        <v>10096</v>
      </c>
      <c r="J8982" s="5" t="s">
        <v>4</v>
      </c>
      <c r="K8982" s="5" t="s">
        <v>4</v>
      </c>
      <c r="L8982" s="5" t="s">
        <v>4</v>
      </c>
      <c r="M8982" s="5" t="s">
        <v>5</v>
      </c>
      <c r="N8982" s="5" t="s">
        <v>10094</v>
      </c>
      <c r="O8982" s="18">
        <v>44410</v>
      </c>
      <c r="P8982" s="5" t="s">
        <v>7</v>
      </c>
      <c r="Q8982" s="19">
        <v>6340</v>
      </c>
      <c r="R8982" s="19">
        <v>6340</v>
      </c>
      <c r="S8982" s="19">
        <v>0</v>
      </c>
      <c r="T8982" s="19">
        <v>0</v>
      </c>
    </row>
    <row r="8983" spans="1:20" outlineLevel="3" x14ac:dyDescent="0.35">
      <c r="H8983" s="1" t="s">
        <v>12308</v>
      </c>
      <c r="O8983" s="18"/>
      <c r="Q8983" s="19">
        <f>SUBTOTAL(9,Q8982:Q8982)</f>
        <v>6340</v>
      </c>
      <c r="R8983" s="19">
        <f>SUBTOTAL(9,R8982:R8982)</f>
        <v>6340</v>
      </c>
      <c r="S8983" s="19">
        <f>SUBTOTAL(9,S8982:S8982)</f>
        <v>0</v>
      </c>
      <c r="T8983" s="19">
        <f>SUBTOTAL(9,T8982:T8982)</f>
        <v>0</v>
      </c>
    </row>
    <row r="8984" spans="1:20" ht="29" outlineLevel="4" x14ac:dyDescent="0.35">
      <c r="A8984" s="9" t="s">
        <v>37</v>
      </c>
      <c r="B8984" s="9" t="s">
        <v>38</v>
      </c>
      <c r="C8984" s="12" t="s">
        <v>12469</v>
      </c>
      <c r="D8984" s="5" t="s">
        <v>10090</v>
      </c>
      <c r="E8984" s="9" t="s">
        <v>10090</v>
      </c>
      <c r="F8984" s="5" t="s">
        <v>4</v>
      </c>
      <c r="G8984" s="5" t="s">
        <v>50</v>
      </c>
      <c r="H8984" s="5" t="s">
        <v>10098</v>
      </c>
      <c r="I8984" s="4" t="s">
        <v>10099</v>
      </c>
      <c r="J8984" s="5" t="s">
        <v>4</v>
      </c>
      <c r="K8984" s="5" t="s">
        <v>4</v>
      </c>
      <c r="L8984" s="5" t="s">
        <v>4</v>
      </c>
      <c r="M8984" s="5" t="s">
        <v>5</v>
      </c>
      <c r="N8984" s="5" t="s">
        <v>10097</v>
      </c>
      <c r="O8984" s="18">
        <v>44405</v>
      </c>
      <c r="P8984" s="5" t="s">
        <v>7</v>
      </c>
      <c r="Q8984" s="19">
        <v>7097.15</v>
      </c>
      <c r="R8984" s="19">
        <v>0</v>
      </c>
      <c r="S8984" s="19">
        <v>7097.15</v>
      </c>
      <c r="T8984" s="19">
        <v>0</v>
      </c>
    </row>
    <row r="8985" spans="1:20" ht="29" outlineLevel="4" x14ac:dyDescent="0.35">
      <c r="A8985" s="9" t="s">
        <v>37</v>
      </c>
      <c r="B8985" s="9" t="s">
        <v>38</v>
      </c>
      <c r="C8985" s="12" t="s">
        <v>12469</v>
      </c>
      <c r="D8985" s="5" t="s">
        <v>10090</v>
      </c>
      <c r="E8985" s="9" t="s">
        <v>10090</v>
      </c>
      <c r="F8985" s="5" t="s">
        <v>4</v>
      </c>
      <c r="G8985" s="5" t="s">
        <v>50</v>
      </c>
      <c r="H8985" s="5" t="s">
        <v>10098</v>
      </c>
      <c r="I8985" s="4" t="s">
        <v>10099</v>
      </c>
      <c r="J8985" s="5" t="s">
        <v>4</v>
      </c>
      <c r="K8985" s="5" t="s">
        <v>4</v>
      </c>
      <c r="L8985" s="5" t="s">
        <v>4</v>
      </c>
      <c r="M8985" s="5" t="s">
        <v>5</v>
      </c>
      <c r="N8985" s="5" t="s">
        <v>10100</v>
      </c>
      <c r="O8985" s="18">
        <v>44652</v>
      </c>
      <c r="P8985" s="5" t="s">
        <v>7</v>
      </c>
      <c r="Q8985" s="19">
        <v>19533.25</v>
      </c>
      <c r="R8985" s="19">
        <v>0</v>
      </c>
      <c r="S8985" s="19">
        <v>19533.25</v>
      </c>
      <c r="T8985" s="19">
        <v>0</v>
      </c>
    </row>
    <row r="8986" spans="1:20" ht="29" outlineLevel="4" x14ac:dyDescent="0.35">
      <c r="A8986" s="9" t="s">
        <v>37</v>
      </c>
      <c r="B8986" s="9" t="s">
        <v>38</v>
      </c>
      <c r="C8986" s="12" t="s">
        <v>12469</v>
      </c>
      <c r="D8986" s="5" t="s">
        <v>10090</v>
      </c>
      <c r="E8986" s="9" t="s">
        <v>10090</v>
      </c>
      <c r="F8986" s="5" t="s">
        <v>4</v>
      </c>
      <c r="G8986" s="5" t="s">
        <v>50</v>
      </c>
      <c r="H8986" s="5" t="s">
        <v>10098</v>
      </c>
      <c r="I8986" s="4" t="s">
        <v>10099</v>
      </c>
      <c r="J8986" s="5" t="s">
        <v>4</v>
      </c>
      <c r="K8986" s="5" t="s">
        <v>4</v>
      </c>
      <c r="L8986" s="5" t="s">
        <v>4</v>
      </c>
      <c r="M8986" s="5" t="s">
        <v>5</v>
      </c>
      <c r="N8986" s="5" t="s">
        <v>10101</v>
      </c>
      <c r="O8986" s="18">
        <v>44721</v>
      </c>
      <c r="P8986" s="5" t="s">
        <v>7</v>
      </c>
      <c r="Q8986" s="19">
        <v>6660.71</v>
      </c>
      <c r="R8986" s="19">
        <v>0</v>
      </c>
      <c r="S8986" s="19">
        <v>6660.71</v>
      </c>
      <c r="T8986" s="19">
        <v>0</v>
      </c>
    </row>
    <row r="8987" spans="1:20" ht="29" outlineLevel="4" x14ac:dyDescent="0.35">
      <c r="A8987" s="9" t="s">
        <v>37</v>
      </c>
      <c r="B8987" s="9" t="s">
        <v>38</v>
      </c>
      <c r="C8987" s="12" t="s">
        <v>12469</v>
      </c>
      <c r="D8987" s="5" t="s">
        <v>10090</v>
      </c>
      <c r="E8987" s="9" t="s">
        <v>10090</v>
      </c>
      <c r="F8987" s="5" t="s">
        <v>49</v>
      </c>
      <c r="G8987" s="5" t="s">
        <v>4</v>
      </c>
      <c r="H8987" s="5" t="s">
        <v>10098</v>
      </c>
      <c r="I8987" s="4" t="s">
        <v>10099</v>
      </c>
      <c r="J8987" s="5" t="s">
        <v>4</v>
      </c>
      <c r="K8987" s="5" t="s">
        <v>4</v>
      </c>
      <c r="L8987" s="5" t="s">
        <v>4</v>
      </c>
      <c r="M8987" s="5" t="s">
        <v>5</v>
      </c>
      <c r="N8987" s="5" t="s">
        <v>10097</v>
      </c>
      <c r="O8987" s="18">
        <v>44405</v>
      </c>
      <c r="P8987" s="5" t="s">
        <v>7</v>
      </c>
      <c r="Q8987" s="19">
        <v>56777.85</v>
      </c>
      <c r="R8987" s="19">
        <v>56777.85</v>
      </c>
      <c r="S8987" s="19">
        <v>0</v>
      </c>
      <c r="T8987" s="19">
        <v>0</v>
      </c>
    </row>
    <row r="8988" spans="1:20" ht="29" outlineLevel="4" x14ac:dyDescent="0.35">
      <c r="A8988" s="9" t="s">
        <v>37</v>
      </c>
      <c r="B8988" s="9" t="s">
        <v>38</v>
      </c>
      <c r="C8988" s="12" t="s">
        <v>12469</v>
      </c>
      <c r="D8988" s="5" t="s">
        <v>10090</v>
      </c>
      <c r="E8988" s="9" t="s">
        <v>10090</v>
      </c>
      <c r="F8988" s="5" t="s">
        <v>49</v>
      </c>
      <c r="G8988" s="5" t="s">
        <v>4</v>
      </c>
      <c r="H8988" s="5" t="s">
        <v>10098</v>
      </c>
      <c r="I8988" s="4" t="s">
        <v>10099</v>
      </c>
      <c r="J8988" s="5" t="s">
        <v>4</v>
      </c>
      <c r="K8988" s="5" t="s">
        <v>4</v>
      </c>
      <c r="L8988" s="5" t="s">
        <v>4</v>
      </c>
      <c r="M8988" s="5" t="s">
        <v>5</v>
      </c>
      <c r="N8988" s="5" t="s">
        <v>10100</v>
      </c>
      <c r="O8988" s="18">
        <v>44652</v>
      </c>
      <c r="P8988" s="5" t="s">
        <v>7</v>
      </c>
      <c r="Q8988" s="19">
        <v>156267.75</v>
      </c>
      <c r="R8988" s="19">
        <v>156267.75</v>
      </c>
      <c r="S8988" s="19">
        <v>0</v>
      </c>
      <c r="T8988" s="19">
        <v>0</v>
      </c>
    </row>
    <row r="8989" spans="1:20" ht="29" outlineLevel="4" x14ac:dyDescent="0.35">
      <c r="A8989" s="9" t="s">
        <v>37</v>
      </c>
      <c r="B8989" s="9" t="s">
        <v>38</v>
      </c>
      <c r="C8989" s="12" t="s">
        <v>12469</v>
      </c>
      <c r="D8989" s="5" t="s">
        <v>10090</v>
      </c>
      <c r="E8989" s="9" t="s">
        <v>10090</v>
      </c>
      <c r="F8989" s="5" t="s">
        <v>49</v>
      </c>
      <c r="G8989" s="5" t="s">
        <v>4</v>
      </c>
      <c r="H8989" s="5" t="s">
        <v>10098</v>
      </c>
      <c r="I8989" s="4" t="s">
        <v>10099</v>
      </c>
      <c r="J8989" s="5" t="s">
        <v>4</v>
      </c>
      <c r="K8989" s="5" t="s">
        <v>4</v>
      </c>
      <c r="L8989" s="5" t="s">
        <v>4</v>
      </c>
      <c r="M8989" s="5" t="s">
        <v>5</v>
      </c>
      <c r="N8989" s="5" t="s">
        <v>10101</v>
      </c>
      <c r="O8989" s="18">
        <v>44721</v>
      </c>
      <c r="P8989" s="5" t="s">
        <v>7</v>
      </c>
      <c r="Q8989" s="19">
        <v>53286.29</v>
      </c>
      <c r="R8989" s="19">
        <v>53286.29</v>
      </c>
      <c r="S8989" s="19">
        <v>0</v>
      </c>
      <c r="T8989" s="19">
        <v>0</v>
      </c>
    </row>
    <row r="8990" spans="1:20" outlineLevel="3" x14ac:dyDescent="0.35">
      <c r="H8990" s="1" t="s">
        <v>12309</v>
      </c>
      <c r="O8990" s="18"/>
      <c r="Q8990" s="19">
        <f>SUBTOTAL(9,Q8984:Q8989)</f>
        <v>299623</v>
      </c>
      <c r="R8990" s="19">
        <f>SUBTOTAL(9,R8984:R8989)</f>
        <v>266331.89</v>
      </c>
      <c r="S8990" s="19">
        <f>SUBTOTAL(9,S8984:S8989)</f>
        <v>33291.11</v>
      </c>
      <c r="T8990" s="19">
        <f>SUBTOTAL(9,T8984:T8989)</f>
        <v>0</v>
      </c>
    </row>
    <row r="8991" spans="1:20" ht="29" outlineLevel="4" x14ac:dyDescent="0.35">
      <c r="A8991" s="9" t="s">
        <v>37</v>
      </c>
      <c r="B8991" s="9" t="s">
        <v>38</v>
      </c>
      <c r="C8991" s="12" t="s">
        <v>12469</v>
      </c>
      <c r="D8991" s="5" t="s">
        <v>10090</v>
      </c>
      <c r="E8991" s="9" t="s">
        <v>10090</v>
      </c>
      <c r="F8991" s="5" t="s">
        <v>49</v>
      </c>
      <c r="G8991" s="5" t="s">
        <v>4</v>
      </c>
      <c r="H8991" s="5" t="s">
        <v>10103</v>
      </c>
      <c r="I8991" s="4" t="s">
        <v>10104</v>
      </c>
      <c r="J8991" s="5" t="s">
        <v>4</v>
      </c>
      <c r="K8991" s="5" t="s">
        <v>4</v>
      </c>
      <c r="L8991" s="5" t="s">
        <v>4</v>
      </c>
      <c r="M8991" s="5" t="s">
        <v>5</v>
      </c>
      <c r="N8991" s="5" t="s">
        <v>10102</v>
      </c>
      <c r="O8991" s="18">
        <v>44410</v>
      </c>
      <c r="P8991" s="5" t="s">
        <v>7</v>
      </c>
      <c r="Q8991" s="19">
        <v>27688</v>
      </c>
      <c r="R8991" s="19">
        <v>27688</v>
      </c>
      <c r="S8991" s="19">
        <v>0</v>
      </c>
      <c r="T8991" s="19">
        <v>0</v>
      </c>
    </row>
    <row r="8992" spans="1:20" outlineLevel="3" x14ac:dyDescent="0.35">
      <c r="H8992" s="1" t="s">
        <v>12310</v>
      </c>
      <c r="O8992" s="18"/>
      <c r="Q8992" s="19">
        <f>SUBTOTAL(9,Q8991:Q8991)</f>
        <v>27688</v>
      </c>
      <c r="R8992" s="19">
        <f>SUBTOTAL(9,R8991:R8991)</f>
        <v>27688</v>
      </c>
      <c r="S8992" s="19">
        <f>SUBTOTAL(9,S8991:S8991)</f>
        <v>0</v>
      </c>
      <c r="T8992" s="19">
        <f>SUBTOTAL(9,T8991:T8991)</f>
        <v>0</v>
      </c>
    </row>
    <row r="8993" spans="1:20" ht="29" outlineLevel="4" x14ac:dyDescent="0.35">
      <c r="A8993" s="9" t="s">
        <v>37</v>
      </c>
      <c r="B8993" s="9" t="s">
        <v>38</v>
      </c>
      <c r="C8993" s="12" t="s">
        <v>12469</v>
      </c>
      <c r="D8993" s="5" t="s">
        <v>10090</v>
      </c>
      <c r="E8993" s="9" t="s">
        <v>10090</v>
      </c>
      <c r="F8993" s="5" t="s">
        <v>49</v>
      </c>
      <c r="G8993" s="5" t="s">
        <v>4</v>
      </c>
      <c r="H8993" s="5" t="s">
        <v>10106</v>
      </c>
      <c r="I8993" s="4" t="s">
        <v>10107</v>
      </c>
      <c r="J8993" s="5" t="s">
        <v>4</v>
      </c>
      <c r="K8993" s="5" t="s">
        <v>4</v>
      </c>
      <c r="L8993" s="5" t="s">
        <v>4</v>
      </c>
      <c r="M8993" s="5" t="s">
        <v>5</v>
      </c>
      <c r="N8993" s="5" t="s">
        <v>10105</v>
      </c>
      <c r="O8993" s="18">
        <v>44384</v>
      </c>
      <c r="P8993" s="5" t="s">
        <v>7</v>
      </c>
      <c r="Q8993" s="19">
        <v>89999</v>
      </c>
      <c r="R8993" s="19">
        <v>89999</v>
      </c>
      <c r="S8993" s="19">
        <v>0</v>
      </c>
      <c r="T8993" s="19">
        <v>0</v>
      </c>
    </row>
    <row r="8994" spans="1:20" ht="29" outlineLevel="4" x14ac:dyDescent="0.35">
      <c r="A8994" s="9" t="s">
        <v>37</v>
      </c>
      <c r="B8994" s="9" t="s">
        <v>38</v>
      </c>
      <c r="C8994" s="12" t="s">
        <v>12469</v>
      </c>
      <c r="D8994" s="5" t="s">
        <v>10090</v>
      </c>
      <c r="E8994" s="9" t="s">
        <v>10090</v>
      </c>
      <c r="F8994" s="5" t="s">
        <v>49</v>
      </c>
      <c r="G8994" s="5" t="s">
        <v>4</v>
      </c>
      <c r="H8994" s="5" t="s">
        <v>10106</v>
      </c>
      <c r="I8994" s="4" t="s">
        <v>10107</v>
      </c>
      <c r="J8994" s="5" t="s">
        <v>4</v>
      </c>
      <c r="K8994" s="5" t="s">
        <v>4</v>
      </c>
      <c r="L8994" s="5" t="s">
        <v>4</v>
      </c>
      <c r="M8994" s="5" t="s">
        <v>5</v>
      </c>
      <c r="N8994" s="5" t="s">
        <v>10108</v>
      </c>
      <c r="O8994" s="18">
        <v>44410</v>
      </c>
      <c r="P8994" s="5" t="s">
        <v>7</v>
      </c>
      <c r="Q8994" s="19">
        <v>61714</v>
      </c>
      <c r="R8994" s="19">
        <v>61714</v>
      </c>
      <c r="S8994" s="19">
        <v>0</v>
      </c>
      <c r="T8994" s="19">
        <v>0</v>
      </c>
    </row>
    <row r="8995" spans="1:20" outlineLevel="3" x14ac:dyDescent="0.35">
      <c r="H8995" s="1" t="s">
        <v>12311</v>
      </c>
      <c r="O8995" s="18"/>
      <c r="Q8995" s="19">
        <f>SUBTOTAL(9,Q8993:Q8994)</f>
        <v>151713</v>
      </c>
      <c r="R8995" s="19">
        <f>SUBTOTAL(9,R8993:R8994)</f>
        <v>151713</v>
      </c>
      <c r="S8995" s="19">
        <f>SUBTOTAL(9,S8993:S8994)</f>
        <v>0</v>
      </c>
      <c r="T8995" s="19">
        <f>SUBTOTAL(9,T8993:T8994)</f>
        <v>0</v>
      </c>
    </row>
    <row r="8996" spans="1:20" ht="29" outlineLevel="4" x14ac:dyDescent="0.35">
      <c r="A8996" s="9" t="s">
        <v>37</v>
      </c>
      <c r="B8996" s="9" t="s">
        <v>38</v>
      </c>
      <c r="C8996" s="12" t="s">
        <v>12469</v>
      </c>
      <c r="D8996" s="5" t="s">
        <v>10090</v>
      </c>
      <c r="E8996" s="9" t="s">
        <v>10090</v>
      </c>
      <c r="F8996" s="5" t="s">
        <v>41</v>
      </c>
      <c r="G8996" s="5" t="s">
        <v>4</v>
      </c>
      <c r="H8996" s="5" t="s">
        <v>10110</v>
      </c>
      <c r="I8996" s="4" t="s">
        <v>10111</v>
      </c>
      <c r="J8996" s="5" t="s">
        <v>4</v>
      </c>
      <c r="K8996" s="5" t="s">
        <v>4</v>
      </c>
      <c r="L8996" s="5" t="s">
        <v>4</v>
      </c>
      <c r="M8996" s="5" t="s">
        <v>5</v>
      </c>
      <c r="N8996" s="5" t="s">
        <v>10109</v>
      </c>
      <c r="O8996" s="18">
        <v>44655</v>
      </c>
      <c r="P8996" s="5" t="s">
        <v>7</v>
      </c>
      <c r="Q8996" s="19">
        <v>1160</v>
      </c>
      <c r="R8996" s="19">
        <v>1160</v>
      </c>
      <c r="S8996" s="19">
        <v>0</v>
      </c>
      <c r="T8996" s="19">
        <v>0</v>
      </c>
    </row>
    <row r="8997" spans="1:20" ht="29" outlineLevel="4" x14ac:dyDescent="0.35">
      <c r="A8997" s="9" t="s">
        <v>37</v>
      </c>
      <c r="B8997" s="9" t="s">
        <v>38</v>
      </c>
      <c r="C8997" s="12" t="s">
        <v>12469</v>
      </c>
      <c r="D8997" s="5" t="s">
        <v>10090</v>
      </c>
      <c r="E8997" s="9" t="s">
        <v>10090</v>
      </c>
      <c r="F8997" s="5" t="s">
        <v>41</v>
      </c>
      <c r="G8997" s="5" t="s">
        <v>4</v>
      </c>
      <c r="H8997" s="5" t="s">
        <v>10110</v>
      </c>
      <c r="I8997" s="4" t="s">
        <v>10111</v>
      </c>
      <c r="J8997" s="5" t="s">
        <v>4</v>
      </c>
      <c r="K8997" s="5" t="s">
        <v>4</v>
      </c>
      <c r="L8997" s="5" t="s">
        <v>4</v>
      </c>
      <c r="M8997" s="5" t="s">
        <v>5</v>
      </c>
      <c r="N8997" s="5" t="s">
        <v>10112</v>
      </c>
      <c r="O8997" s="18">
        <v>44720</v>
      </c>
      <c r="P8997" s="5" t="s">
        <v>7</v>
      </c>
      <c r="Q8997" s="19">
        <v>37666</v>
      </c>
      <c r="R8997" s="19">
        <v>37666</v>
      </c>
      <c r="S8997" s="19">
        <v>0</v>
      </c>
      <c r="T8997" s="19">
        <v>0</v>
      </c>
    </row>
    <row r="8998" spans="1:20" outlineLevel="3" x14ac:dyDescent="0.35">
      <c r="H8998" s="1" t="s">
        <v>12312</v>
      </c>
      <c r="O8998" s="18"/>
      <c r="Q8998" s="19">
        <f>SUBTOTAL(9,Q8996:Q8997)</f>
        <v>38826</v>
      </c>
      <c r="R8998" s="19">
        <f>SUBTOTAL(9,R8996:R8997)</f>
        <v>38826</v>
      </c>
      <c r="S8998" s="19">
        <f>SUBTOTAL(9,S8996:S8997)</f>
        <v>0</v>
      </c>
      <c r="T8998" s="19">
        <f>SUBTOTAL(9,T8996:T8997)</f>
        <v>0</v>
      </c>
    </row>
    <row r="8999" spans="1:20" ht="29" outlineLevel="4" x14ac:dyDescent="0.35">
      <c r="A8999" s="9" t="s">
        <v>37</v>
      </c>
      <c r="B8999" s="9" t="s">
        <v>38</v>
      </c>
      <c r="C8999" s="12" t="s">
        <v>12469</v>
      </c>
      <c r="D8999" s="5" t="s">
        <v>10090</v>
      </c>
      <c r="E8999" s="9" t="s">
        <v>10090</v>
      </c>
      <c r="F8999" s="5" t="s">
        <v>4</v>
      </c>
      <c r="G8999" s="5" t="s">
        <v>45</v>
      </c>
      <c r="H8999" s="5" t="s">
        <v>10114</v>
      </c>
      <c r="I8999" s="4" t="s">
        <v>10115</v>
      </c>
      <c r="J8999" s="5" t="s">
        <v>4</v>
      </c>
      <c r="K8999" s="5" t="s">
        <v>4</v>
      </c>
      <c r="L8999" s="5" t="s">
        <v>4</v>
      </c>
      <c r="M8999" s="5" t="s">
        <v>5</v>
      </c>
      <c r="N8999" s="5" t="s">
        <v>10113</v>
      </c>
      <c r="O8999" s="18">
        <v>44565</v>
      </c>
      <c r="P8999" s="5" t="s">
        <v>7</v>
      </c>
      <c r="Q8999" s="19">
        <v>9396.06</v>
      </c>
      <c r="R8999" s="19">
        <v>0</v>
      </c>
      <c r="S8999" s="19">
        <v>9396.06</v>
      </c>
      <c r="T8999" s="19">
        <v>0</v>
      </c>
    </row>
    <row r="9000" spans="1:20" ht="29" outlineLevel="4" x14ac:dyDescent="0.35">
      <c r="A9000" s="9" t="s">
        <v>37</v>
      </c>
      <c r="B9000" s="9" t="s">
        <v>38</v>
      </c>
      <c r="C9000" s="12" t="s">
        <v>12469</v>
      </c>
      <c r="D9000" s="5" t="s">
        <v>10090</v>
      </c>
      <c r="E9000" s="9" t="s">
        <v>10090</v>
      </c>
      <c r="F9000" s="5" t="s">
        <v>4</v>
      </c>
      <c r="G9000" s="5" t="s">
        <v>45</v>
      </c>
      <c r="H9000" s="5" t="s">
        <v>10114</v>
      </c>
      <c r="I9000" s="4" t="s">
        <v>10115</v>
      </c>
      <c r="J9000" s="5" t="s">
        <v>4</v>
      </c>
      <c r="K9000" s="5" t="s">
        <v>4</v>
      </c>
      <c r="L9000" s="5" t="s">
        <v>4</v>
      </c>
      <c r="M9000" s="5" t="s">
        <v>5</v>
      </c>
      <c r="N9000" s="5" t="s">
        <v>10116</v>
      </c>
      <c r="O9000" s="18">
        <v>44655</v>
      </c>
      <c r="P9000" s="5" t="s">
        <v>7</v>
      </c>
      <c r="Q9000" s="19">
        <v>8645.7000000000007</v>
      </c>
      <c r="R9000" s="19">
        <v>0</v>
      </c>
      <c r="S9000" s="19">
        <v>8645.7000000000007</v>
      </c>
      <c r="T9000" s="19">
        <v>0</v>
      </c>
    </row>
    <row r="9001" spans="1:20" ht="29" outlineLevel="4" x14ac:dyDescent="0.35">
      <c r="A9001" s="9" t="s">
        <v>37</v>
      </c>
      <c r="B9001" s="9" t="s">
        <v>38</v>
      </c>
      <c r="C9001" s="12" t="s">
        <v>12469</v>
      </c>
      <c r="D9001" s="5" t="s">
        <v>10090</v>
      </c>
      <c r="E9001" s="9" t="s">
        <v>10090</v>
      </c>
      <c r="F9001" s="5" t="s">
        <v>49</v>
      </c>
      <c r="G9001" s="5" t="s">
        <v>4</v>
      </c>
      <c r="H9001" s="5" t="s">
        <v>10114</v>
      </c>
      <c r="I9001" s="4" t="s">
        <v>10115</v>
      </c>
      <c r="J9001" s="5" t="s">
        <v>4</v>
      </c>
      <c r="K9001" s="5" t="s">
        <v>4</v>
      </c>
      <c r="L9001" s="5" t="s">
        <v>4</v>
      </c>
      <c r="M9001" s="5" t="s">
        <v>5</v>
      </c>
      <c r="N9001" s="5" t="s">
        <v>10113</v>
      </c>
      <c r="O9001" s="18">
        <v>44565</v>
      </c>
      <c r="P9001" s="5" t="s">
        <v>7</v>
      </c>
      <c r="Q9001" s="19">
        <v>150339.94</v>
      </c>
      <c r="R9001" s="19">
        <v>150339.94</v>
      </c>
      <c r="S9001" s="19">
        <v>0</v>
      </c>
      <c r="T9001" s="19">
        <v>0</v>
      </c>
    </row>
    <row r="9002" spans="1:20" ht="29" outlineLevel="4" x14ac:dyDescent="0.35">
      <c r="A9002" s="9" t="s">
        <v>37</v>
      </c>
      <c r="B9002" s="9" t="s">
        <v>38</v>
      </c>
      <c r="C9002" s="12" t="s">
        <v>12469</v>
      </c>
      <c r="D9002" s="5" t="s">
        <v>10090</v>
      </c>
      <c r="E9002" s="9" t="s">
        <v>10090</v>
      </c>
      <c r="F9002" s="5" t="s">
        <v>49</v>
      </c>
      <c r="G9002" s="5" t="s">
        <v>4</v>
      </c>
      <c r="H9002" s="5" t="s">
        <v>10114</v>
      </c>
      <c r="I9002" s="4" t="s">
        <v>10115</v>
      </c>
      <c r="J9002" s="5" t="s">
        <v>4</v>
      </c>
      <c r="K9002" s="5" t="s">
        <v>4</v>
      </c>
      <c r="L9002" s="5" t="s">
        <v>4</v>
      </c>
      <c r="M9002" s="5" t="s">
        <v>5</v>
      </c>
      <c r="N9002" s="5" t="s">
        <v>10116</v>
      </c>
      <c r="O9002" s="18">
        <v>44655</v>
      </c>
      <c r="P9002" s="5" t="s">
        <v>7</v>
      </c>
      <c r="Q9002" s="19">
        <v>138334.29999999999</v>
      </c>
      <c r="R9002" s="19">
        <v>138334.29999999999</v>
      </c>
      <c r="S9002" s="19">
        <v>0</v>
      </c>
      <c r="T9002" s="19">
        <v>0</v>
      </c>
    </row>
    <row r="9003" spans="1:20" outlineLevel="3" x14ac:dyDescent="0.35">
      <c r="H9003" s="1" t="s">
        <v>12313</v>
      </c>
      <c r="O9003" s="18"/>
      <c r="Q9003" s="19">
        <f>SUBTOTAL(9,Q8999:Q9002)</f>
        <v>306716</v>
      </c>
      <c r="R9003" s="19">
        <f>SUBTOTAL(9,R8999:R9002)</f>
        <v>288674.24</v>
      </c>
      <c r="S9003" s="19">
        <f>SUBTOTAL(9,S8999:S9002)</f>
        <v>18041.760000000002</v>
      </c>
      <c r="T9003" s="19">
        <f>SUBTOTAL(9,T8999:T9002)</f>
        <v>0</v>
      </c>
    </row>
    <row r="9004" spans="1:20" ht="29" outlineLevel="4" x14ac:dyDescent="0.35">
      <c r="A9004" s="9" t="s">
        <v>37</v>
      </c>
      <c r="B9004" s="9" t="s">
        <v>38</v>
      </c>
      <c r="C9004" s="12" t="s">
        <v>12469</v>
      </c>
      <c r="D9004" s="5" t="s">
        <v>10090</v>
      </c>
      <c r="E9004" s="9" t="s">
        <v>10090</v>
      </c>
      <c r="F9004" s="5" t="s">
        <v>49</v>
      </c>
      <c r="G9004" s="5" t="s">
        <v>4</v>
      </c>
      <c r="H9004" s="5" t="s">
        <v>10118</v>
      </c>
      <c r="I9004" s="4" t="s">
        <v>10119</v>
      </c>
      <c r="J9004" s="5" t="s">
        <v>4</v>
      </c>
      <c r="K9004" s="5" t="s">
        <v>4</v>
      </c>
      <c r="L9004" s="5" t="s">
        <v>4</v>
      </c>
      <c r="M9004" s="5" t="s">
        <v>5</v>
      </c>
      <c r="N9004" s="5" t="s">
        <v>10117</v>
      </c>
      <c r="O9004" s="18">
        <v>44634</v>
      </c>
      <c r="P9004" s="5" t="s">
        <v>7</v>
      </c>
      <c r="Q9004" s="19">
        <v>34034</v>
      </c>
      <c r="R9004" s="19">
        <v>34034</v>
      </c>
      <c r="S9004" s="19">
        <v>0</v>
      </c>
      <c r="T9004" s="19">
        <v>0</v>
      </c>
    </row>
    <row r="9005" spans="1:20" ht="29" outlineLevel="4" x14ac:dyDescent="0.35">
      <c r="A9005" s="9" t="s">
        <v>37</v>
      </c>
      <c r="B9005" s="9" t="s">
        <v>38</v>
      </c>
      <c r="C9005" s="12" t="s">
        <v>12469</v>
      </c>
      <c r="D9005" s="5" t="s">
        <v>10090</v>
      </c>
      <c r="E9005" s="9" t="s">
        <v>10090</v>
      </c>
      <c r="F9005" s="5" t="s">
        <v>49</v>
      </c>
      <c r="G9005" s="5" t="s">
        <v>4</v>
      </c>
      <c r="H9005" s="5" t="s">
        <v>10118</v>
      </c>
      <c r="I9005" s="4" t="s">
        <v>10119</v>
      </c>
      <c r="J9005" s="5" t="s">
        <v>4</v>
      </c>
      <c r="K9005" s="5" t="s">
        <v>4</v>
      </c>
      <c r="L9005" s="5" t="s">
        <v>4</v>
      </c>
      <c r="M9005" s="5" t="s">
        <v>5</v>
      </c>
      <c r="N9005" s="5" t="s">
        <v>10120</v>
      </c>
      <c r="O9005" s="18">
        <v>44673</v>
      </c>
      <c r="P9005" s="5" t="s">
        <v>7</v>
      </c>
      <c r="Q9005" s="19">
        <v>13304</v>
      </c>
      <c r="R9005" s="19">
        <v>13304</v>
      </c>
      <c r="S9005" s="19">
        <v>0</v>
      </c>
      <c r="T9005" s="19">
        <v>0</v>
      </c>
    </row>
    <row r="9006" spans="1:20" ht="29" outlineLevel="4" x14ac:dyDescent="0.35">
      <c r="A9006" s="9" t="s">
        <v>37</v>
      </c>
      <c r="B9006" s="9" t="s">
        <v>38</v>
      </c>
      <c r="C9006" s="12" t="s">
        <v>12469</v>
      </c>
      <c r="D9006" s="5" t="s">
        <v>10090</v>
      </c>
      <c r="E9006" s="9" t="s">
        <v>10090</v>
      </c>
      <c r="F9006" s="5" t="s">
        <v>49</v>
      </c>
      <c r="G9006" s="5" t="s">
        <v>4</v>
      </c>
      <c r="H9006" s="5" t="s">
        <v>10118</v>
      </c>
      <c r="I9006" s="4" t="s">
        <v>10119</v>
      </c>
      <c r="J9006" s="5" t="s">
        <v>4</v>
      </c>
      <c r="K9006" s="5" t="s">
        <v>4</v>
      </c>
      <c r="L9006" s="5" t="s">
        <v>4</v>
      </c>
      <c r="M9006" s="5" t="s">
        <v>5</v>
      </c>
      <c r="N9006" s="5" t="s">
        <v>10121</v>
      </c>
      <c r="O9006" s="18">
        <v>44720</v>
      </c>
      <c r="P9006" s="5" t="s">
        <v>7</v>
      </c>
      <c r="Q9006" s="19">
        <v>14651</v>
      </c>
      <c r="R9006" s="19">
        <v>14651</v>
      </c>
      <c r="S9006" s="19">
        <v>0</v>
      </c>
      <c r="T9006" s="19">
        <v>0</v>
      </c>
    </row>
    <row r="9007" spans="1:20" outlineLevel="3" x14ac:dyDescent="0.35">
      <c r="H9007" s="1" t="s">
        <v>12314</v>
      </c>
      <c r="O9007" s="18"/>
      <c r="Q9007" s="19">
        <f>SUBTOTAL(9,Q9004:Q9006)</f>
        <v>61989</v>
      </c>
      <c r="R9007" s="19">
        <f>SUBTOTAL(9,R9004:R9006)</f>
        <v>61989</v>
      </c>
      <c r="S9007" s="19">
        <f>SUBTOTAL(9,S9004:S9006)</f>
        <v>0</v>
      </c>
      <c r="T9007" s="19">
        <f>SUBTOTAL(9,T9004:T9006)</f>
        <v>0</v>
      </c>
    </row>
    <row r="9008" spans="1:20" ht="29" outlineLevel="4" x14ac:dyDescent="0.35">
      <c r="A9008" s="9" t="s">
        <v>37</v>
      </c>
      <c r="B9008" s="9" t="s">
        <v>38</v>
      </c>
      <c r="C9008" s="12" t="s">
        <v>12469</v>
      </c>
      <c r="D9008" s="5" t="s">
        <v>10090</v>
      </c>
      <c r="E9008" s="9" t="s">
        <v>10090</v>
      </c>
      <c r="F9008" s="5" t="s">
        <v>4</v>
      </c>
      <c r="G9008" s="5" t="s">
        <v>50</v>
      </c>
      <c r="H9008" s="5" t="s">
        <v>10123</v>
      </c>
      <c r="I9008" s="4" t="s">
        <v>10124</v>
      </c>
      <c r="J9008" s="5" t="s">
        <v>4</v>
      </c>
      <c r="K9008" s="5" t="s">
        <v>4</v>
      </c>
      <c r="L9008" s="5" t="s">
        <v>4</v>
      </c>
      <c r="M9008" s="5" t="s">
        <v>5</v>
      </c>
      <c r="N9008" s="5" t="s">
        <v>10122</v>
      </c>
      <c r="O9008" s="18">
        <v>44641</v>
      </c>
      <c r="P9008" s="5" t="s">
        <v>7</v>
      </c>
      <c r="Q9008" s="19">
        <v>997.88</v>
      </c>
      <c r="R9008" s="19">
        <v>0</v>
      </c>
      <c r="S9008" s="19">
        <v>997.88</v>
      </c>
      <c r="T9008" s="19">
        <v>0</v>
      </c>
    </row>
    <row r="9009" spans="1:20" ht="29" outlineLevel="4" x14ac:dyDescent="0.35">
      <c r="A9009" s="9" t="s">
        <v>37</v>
      </c>
      <c r="B9009" s="9" t="s">
        <v>38</v>
      </c>
      <c r="C9009" s="12" t="s">
        <v>12469</v>
      </c>
      <c r="D9009" s="5" t="s">
        <v>10090</v>
      </c>
      <c r="E9009" s="9" t="s">
        <v>10090</v>
      </c>
      <c r="F9009" s="5" t="s">
        <v>54</v>
      </c>
      <c r="G9009" s="5" t="s">
        <v>4</v>
      </c>
      <c r="H9009" s="5" t="s">
        <v>10123</v>
      </c>
      <c r="I9009" s="4" t="s">
        <v>10124</v>
      </c>
      <c r="J9009" s="5" t="s">
        <v>4</v>
      </c>
      <c r="K9009" s="5" t="s">
        <v>4</v>
      </c>
      <c r="L9009" s="5" t="s">
        <v>4</v>
      </c>
      <c r="M9009" s="5" t="s">
        <v>5</v>
      </c>
      <c r="N9009" s="5" t="s">
        <v>10122</v>
      </c>
      <c r="O9009" s="18">
        <v>44641</v>
      </c>
      <c r="P9009" s="5" t="s">
        <v>7</v>
      </c>
      <c r="Q9009" s="19">
        <v>7984.12</v>
      </c>
      <c r="R9009" s="19">
        <v>7984.12</v>
      </c>
      <c r="S9009" s="19">
        <v>0</v>
      </c>
      <c r="T9009" s="19">
        <v>0</v>
      </c>
    </row>
    <row r="9010" spans="1:20" outlineLevel="3" x14ac:dyDescent="0.35">
      <c r="H9010" s="1" t="s">
        <v>12315</v>
      </c>
      <c r="O9010" s="18"/>
      <c r="Q9010" s="19">
        <f>SUBTOTAL(9,Q9008:Q9009)</f>
        <v>8982</v>
      </c>
      <c r="R9010" s="19">
        <f>SUBTOTAL(9,R9008:R9009)</f>
        <v>7984.12</v>
      </c>
      <c r="S9010" s="19">
        <f>SUBTOTAL(9,S9008:S9009)</f>
        <v>997.88</v>
      </c>
      <c r="T9010" s="19">
        <f>SUBTOTAL(9,T9008:T9009)</f>
        <v>0</v>
      </c>
    </row>
    <row r="9011" spans="1:20" ht="29" outlineLevel="4" x14ac:dyDescent="0.35">
      <c r="A9011" s="9" t="s">
        <v>37</v>
      </c>
      <c r="B9011" s="9" t="s">
        <v>38</v>
      </c>
      <c r="C9011" s="12" t="s">
        <v>12469</v>
      </c>
      <c r="D9011" s="5" t="s">
        <v>10090</v>
      </c>
      <c r="E9011" s="9" t="s">
        <v>10090</v>
      </c>
      <c r="F9011" s="5" t="s">
        <v>4</v>
      </c>
      <c r="G9011" s="5" t="s">
        <v>50</v>
      </c>
      <c r="H9011" s="5" t="s">
        <v>10126</v>
      </c>
      <c r="I9011" s="4" t="s">
        <v>10127</v>
      </c>
      <c r="J9011" s="5" t="s">
        <v>4</v>
      </c>
      <c r="K9011" s="5" t="s">
        <v>4</v>
      </c>
      <c r="L9011" s="5" t="s">
        <v>4</v>
      </c>
      <c r="M9011" s="5" t="s">
        <v>5</v>
      </c>
      <c r="N9011" s="5" t="s">
        <v>10125</v>
      </c>
      <c r="O9011" s="18">
        <v>44641</v>
      </c>
      <c r="P9011" s="5" t="s">
        <v>7</v>
      </c>
      <c r="Q9011" s="19">
        <v>392</v>
      </c>
      <c r="R9011" s="19">
        <v>0</v>
      </c>
      <c r="S9011" s="19">
        <v>392</v>
      </c>
      <c r="T9011" s="19">
        <v>0</v>
      </c>
    </row>
    <row r="9012" spans="1:20" ht="29" outlineLevel="4" x14ac:dyDescent="0.35">
      <c r="A9012" s="9" t="s">
        <v>37</v>
      </c>
      <c r="B9012" s="9" t="s">
        <v>38</v>
      </c>
      <c r="C9012" s="12" t="s">
        <v>12469</v>
      </c>
      <c r="D9012" s="5" t="s">
        <v>10090</v>
      </c>
      <c r="E9012" s="9" t="s">
        <v>10090</v>
      </c>
      <c r="F9012" s="5" t="s">
        <v>54</v>
      </c>
      <c r="G9012" s="5" t="s">
        <v>4</v>
      </c>
      <c r="H9012" s="5" t="s">
        <v>10126</v>
      </c>
      <c r="I9012" s="4" t="s">
        <v>10127</v>
      </c>
      <c r="J9012" s="5" t="s">
        <v>4</v>
      </c>
      <c r="K9012" s="5" t="s">
        <v>4</v>
      </c>
      <c r="L9012" s="5" t="s">
        <v>4</v>
      </c>
      <c r="M9012" s="5" t="s">
        <v>5</v>
      </c>
      <c r="N9012" s="5" t="s">
        <v>10125</v>
      </c>
      <c r="O9012" s="18">
        <v>44641</v>
      </c>
      <c r="P9012" s="5" t="s">
        <v>7</v>
      </c>
      <c r="Q9012" s="19">
        <v>3136</v>
      </c>
      <c r="R9012" s="19">
        <v>3136</v>
      </c>
      <c r="S9012" s="19">
        <v>0</v>
      </c>
      <c r="T9012" s="19">
        <v>0</v>
      </c>
    </row>
    <row r="9013" spans="1:20" outlineLevel="3" x14ac:dyDescent="0.35">
      <c r="H9013" s="1" t="s">
        <v>12316</v>
      </c>
      <c r="O9013" s="18"/>
      <c r="Q9013" s="19">
        <f>SUBTOTAL(9,Q9011:Q9012)</f>
        <v>3528</v>
      </c>
      <c r="R9013" s="19">
        <f>SUBTOTAL(9,R9011:R9012)</f>
        <v>3136</v>
      </c>
      <c r="S9013" s="19">
        <f>SUBTOTAL(9,S9011:S9012)</f>
        <v>392</v>
      </c>
      <c r="T9013" s="19">
        <f>SUBTOTAL(9,T9011:T9012)</f>
        <v>0</v>
      </c>
    </row>
    <row r="9014" spans="1:20" ht="29" outlineLevel="4" x14ac:dyDescent="0.35">
      <c r="A9014" s="9" t="s">
        <v>37</v>
      </c>
      <c r="B9014" s="9" t="s">
        <v>38</v>
      </c>
      <c r="C9014" s="12" t="s">
        <v>12469</v>
      </c>
      <c r="D9014" s="5" t="s">
        <v>10090</v>
      </c>
      <c r="E9014" s="9" t="s">
        <v>10090</v>
      </c>
      <c r="F9014" s="5" t="s">
        <v>4</v>
      </c>
      <c r="G9014" s="5" t="s">
        <v>45</v>
      </c>
      <c r="H9014" s="5" t="s">
        <v>10129</v>
      </c>
      <c r="I9014" s="4" t="s">
        <v>10130</v>
      </c>
      <c r="J9014" s="5" t="s">
        <v>4</v>
      </c>
      <c r="K9014" s="5" t="s">
        <v>4</v>
      </c>
      <c r="L9014" s="5" t="s">
        <v>4</v>
      </c>
      <c r="M9014" s="5" t="s">
        <v>5</v>
      </c>
      <c r="N9014" s="5" t="s">
        <v>10128</v>
      </c>
      <c r="O9014" s="18">
        <v>44673</v>
      </c>
      <c r="P9014" s="5" t="s">
        <v>7</v>
      </c>
      <c r="Q9014" s="19">
        <v>11758</v>
      </c>
      <c r="R9014" s="19">
        <v>0</v>
      </c>
      <c r="S9014" s="19">
        <v>11758</v>
      </c>
      <c r="T9014" s="19">
        <v>0</v>
      </c>
    </row>
    <row r="9015" spans="1:20" ht="29" outlineLevel="4" x14ac:dyDescent="0.35">
      <c r="A9015" s="9" t="s">
        <v>37</v>
      </c>
      <c r="B9015" s="9" t="s">
        <v>38</v>
      </c>
      <c r="C9015" s="12" t="s">
        <v>12469</v>
      </c>
      <c r="D9015" s="5" t="s">
        <v>10090</v>
      </c>
      <c r="E9015" s="9" t="s">
        <v>10090</v>
      </c>
      <c r="F9015" s="5" t="s">
        <v>4</v>
      </c>
      <c r="G9015" s="5" t="s">
        <v>45</v>
      </c>
      <c r="H9015" s="5" t="s">
        <v>10129</v>
      </c>
      <c r="I9015" s="4" t="s">
        <v>10130</v>
      </c>
      <c r="J9015" s="5" t="s">
        <v>4</v>
      </c>
      <c r="K9015" s="5" t="s">
        <v>4</v>
      </c>
      <c r="L9015" s="5" t="s">
        <v>4</v>
      </c>
      <c r="M9015" s="5" t="s">
        <v>5</v>
      </c>
      <c r="N9015" s="5" t="s">
        <v>10131</v>
      </c>
      <c r="O9015" s="18">
        <v>44720</v>
      </c>
      <c r="P9015" s="5" t="s">
        <v>7</v>
      </c>
      <c r="Q9015" s="19">
        <v>27245</v>
      </c>
      <c r="R9015" s="19">
        <v>0</v>
      </c>
      <c r="S9015" s="19">
        <v>27245</v>
      </c>
      <c r="T9015" s="19">
        <v>0</v>
      </c>
    </row>
    <row r="9016" spans="1:20" outlineLevel="3" x14ac:dyDescent="0.35">
      <c r="H9016" s="1" t="s">
        <v>12317</v>
      </c>
      <c r="O9016" s="18"/>
      <c r="Q9016" s="19">
        <f>SUBTOTAL(9,Q9014:Q9015)</f>
        <v>39003</v>
      </c>
      <c r="R9016" s="19">
        <f>SUBTOTAL(9,R9014:R9015)</f>
        <v>0</v>
      </c>
      <c r="S9016" s="19">
        <f>SUBTOTAL(9,S9014:S9015)</f>
        <v>39003</v>
      </c>
      <c r="T9016" s="19">
        <f>SUBTOTAL(9,T9014:T9015)</f>
        <v>0</v>
      </c>
    </row>
    <row r="9017" spans="1:20" ht="29" outlineLevel="4" x14ac:dyDescent="0.35">
      <c r="A9017" s="9" t="s">
        <v>37</v>
      </c>
      <c r="B9017" s="9" t="s">
        <v>38</v>
      </c>
      <c r="C9017" s="12" t="s">
        <v>12469</v>
      </c>
      <c r="D9017" s="5" t="s">
        <v>10090</v>
      </c>
      <c r="E9017" s="9" t="s">
        <v>10090</v>
      </c>
      <c r="F9017" s="5" t="s">
        <v>41</v>
      </c>
      <c r="G9017" s="5" t="s">
        <v>4</v>
      </c>
      <c r="H9017" s="5" t="s">
        <v>10133</v>
      </c>
      <c r="I9017" s="4" t="s">
        <v>10134</v>
      </c>
      <c r="J9017" s="5" t="s">
        <v>4</v>
      </c>
      <c r="K9017" s="5" t="s">
        <v>4</v>
      </c>
      <c r="L9017" s="5" t="s">
        <v>4</v>
      </c>
      <c r="M9017" s="5" t="s">
        <v>5</v>
      </c>
      <c r="N9017" s="5" t="s">
        <v>10132</v>
      </c>
      <c r="O9017" s="18">
        <v>44636</v>
      </c>
      <c r="P9017" s="5" t="s">
        <v>7</v>
      </c>
      <c r="Q9017" s="19">
        <v>11195</v>
      </c>
      <c r="R9017" s="19">
        <v>11195</v>
      </c>
      <c r="S9017" s="19">
        <v>0</v>
      </c>
      <c r="T9017" s="19">
        <v>0</v>
      </c>
    </row>
    <row r="9018" spans="1:20" ht="29" outlineLevel="4" x14ac:dyDescent="0.35">
      <c r="A9018" s="9" t="s">
        <v>37</v>
      </c>
      <c r="B9018" s="9" t="s">
        <v>38</v>
      </c>
      <c r="C9018" s="12" t="s">
        <v>12469</v>
      </c>
      <c r="D9018" s="5" t="s">
        <v>10090</v>
      </c>
      <c r="E9018" s="9" t="s">
        <v>10090</v>
      </c>
      <c r="F9018" s="5" t="s">
        <v>41</v>
      </c>
      <c r="G9018" s="5" t="s">
        <v>4</v>
      </c>
      <c r="H9018" s="5" t="s">
        <v>10133</v>
      </c>
      <c r="I9018" s="4" t="s">
        <v>10134</v>
      </c>
      <c r="J9018" s="5" t="s">
        <v>4</v>
      </c>
      <c r="K9018" s="5" t="s">
        <v>4</v>
      </c>
      <c r="L9018" s="5" t="s">
        <v>4</v>
      </c>
      <c r="M9018" s="5" t="s">
        <v>5</v>
      </c>
      <c r="N9018" s="5" t="s">
        <v>10135</v>
      </c>
      <c r="O9018" s="18">
        <v>44720</v>
      </c>
      <c r="P9018" s="5" t="s">
        <v>7</v>
      </c>
      <c r="Q9018" s="19">
        <v>8180</v>
      </c>
      <c r="R9018" s="19">
        <v>8180</v>
      </c>
      <c r="S9018" s="19">
        <v>0</v>
      </c>
      <c r="T9018" s="19">
        <v>0</v>
      </c>
    </row>
    <row r="9019" spans="1:20" outlineLevel="3" x14ac:dyDescent="0.35">
      <c r="H9019" s="1" t="s">
        <v>12318</v>
      </c>
      <c r="O9019" s="18"/>
      <c r="Q9019" s="19">
        <f>SUBTOTAL(9,Q9017:Q9018)</f>
        <v>19375</v>
      </c>
      <c r="R9019" s="19">
        <f>SUBTOTAL(9,R9017:R9018)</f>
        <v>19375</v>
      </c>
      <c r="S9019" s="19">
        <f>SUBTOTAL(9,S9017:S9018)</f>
        <v>0</v>
      </c>
      <c r="T9019" s="19">
        <f>SUBTOTAL(9,T9017:T9018)</f>
        <v>0</v>
      </c>
    </row>
    <row r="9020" spans="1:20" outlineLevel="2" x14ac:dyDescent="0.35">
      <c r="C9020" s="11" t="s">
        <v>12470</v>
      </c>
      <c r="O9020" s="18"/>
      <c r="Q9020" s="19">
        <f>SUBTOTAL(9,Q8979:Q9018)</f>
        <v>1013834</v>
      </c>
      <c r="R9020" s="19">
        <f>SUBTOTAL(9,R8979:R9018)</f>
        <v>919164.05999999994</v>
      </c>
      <c r="S9020" s="19">
        <f>SUBTOTAL(9,S8979:S9018)</f>
        <v>94669.94</v>
      </c>
      <c r="T9020" s="19">
        <f>SUBTOTAL(9,T8979:T9018)</f>
        <v>0</v>
      </c>
    </row>
    <row r="9021" spans="1:20" outlineLevel="4" x14ac:dyDescent="0.35">
      <c r="A9021" s="9" t="s">
        <v>104</v>
      </c>
      <c r="B9021" s="9" t="s">
        <v>105</v>
      </c>
      <c r="C9021" s="12" t="s">
        <v>10136</v>
      </c>
      <c r="D9021" s="5" t="s">
        <v>10137</v>
      </c>
      <c r="E9021" s="9" t="s">
        <v>10137</v>
      </c>
      <c r="F9021" s="5" t="s">
        <v>4</v>
      </c>
      <c r="G9021" s="5" t="s">
        <v>106</v>
      </c>
      <c r="H9021" s="5" t="s">
        <v>108</v>
      </c>
      <c r="I9021" s="20" t="s">
        <v>12479</v>
      </c>
      <c r="J9021" s="5" t="s">
        <v>4</v>
      </c>
      <c r="K9021" s="5" t="s">
        <v>4</v>
      </c>
      <c r="L9021" s="5" t="s">
        <v>4</v>
      </c>
      <c r="M9021" s="5" t="s">
        <v>5</v>
      </c>
      <c r="N9021" s="5" t="s">
        <v>10138</v>
      </c>
      <c r="O9021" s="18">
        <v>44524</v>
      </c>
      <c r="P9021" s="5" t="s">
        <v>7</v>
      </c>
      <c r="Q9021" s="19">
        <v>57100</v>
      </c>
      <c r="R9021" s="19">
        <v>0</v>
      </c>
      <c r="S9021" s="19">
        <v>57100</v>
      </c>
      <c r="T9021" s="19">
        <v>0</v>
      </c>
    </row>
    <row r="9022" spans="1:20" outlineLevel="3" x14ac:dyDescent="0.35">
      <c r="H9022" s="1" t="s">
        <v>10932</v>
      </c>
      <c r="O9022" s="18"/>
      <c r="Q9022" s="19">
        <f>SUBTOTAL(9,Q9021:Q9021)</f>
        <v>57100</v>
      </c>
      <c r="R9022" s="19">
        <f>SUBTOTAL(9,R9021:R9021)</f>
        <v>0</v>
      </c>
      <c r="S9022" s="19">
        <f>SUBTOTAL(9,S9021:S9021)</f>
        <v>57100</v>
      </c>
      <c r="T9022" s="19">
        <f>SUBTOTAL(9,T9021:T9021)</f>
        <v>0</v>
      </c>
    </row>
    <row r="9023" spans="1:20" outlineLevel="4" x14ac:dyDescent="0.35">
      <c r="A9023" s="9" t="s">
        <v>104</v>
      </c>
      <c r="B9023" s="9" t="s">
        <v>105</v>
      </c>
      <c r="C9023" s="12" t="s">
        <v>10136</v>
      </c>
      <c r="D9023" s="5" t="s">
        <v>10137</v>
      </c>
      <c r="E9023" s="9" t="s">
        <v>10137</v>
      </c>
      <c r="F9023" s="5" t="s">
        <v>4</v>
      </c>
      <c r="G9023" s="5" t="s">
        <v>106</v>
      </c>
      <c r="H9023" s="5" t="s">
        <v>109</v>
      </c>
      <c r="I9023" s="20" t="s">
        <v>12480</v>
      </c>
      <c r="J9023" s="5" t="s">
        <v>4</v>
      </c>
      <c r="K9023" s="5" t="s">
        <v>4</v>
      </c>
      <c r="L9023" s="5" t="s">
        <v>4</v>
      </c>
      <c r="M9023" s="5" t="s">
        <v>5</v>
      </c>
      <c r="N9023" s="5" t="s">
        <v>10138</v>
      </c>
      <c r="O9023" s="18">
        <v>44524</v>
      </c>
      <c r="P9023" s="5" t="s">
        <v>7</v>
      </c>
      <c r="Q9023" s="19">
        <v>58035</v>
      </c>
      <c r="R9023" s="19">
        <v>0</v>
      </c>
      <c r="S9023" s="19">
        <v>58035</v>
      </c>
      <c r="T9023" s="19">
        <v>0</v>
      </c>
    </row>
    <row r="9024" spans="1:20" outlineLevel="3" x14ac:dyDescent="0.35">
      <c r="H9024" s="1" t="s">
        <v>10933</v>
      </c>
      <c r="O9024" s="18"/>
      <c r="Q9024" s="19">
        <f>SUBTOTAL(9,Q9023:Q9023)</f>
        <v>58035</v>
      </c>
      <c r="R9024" s="19">
        <f>SUBTOTAL(9,R9023:R9023)</f>
        <v>0</v>
      </c>
      <c r="S9024" s="19">
        <f>SUBTOTAL(9,S9023:S9023)</f>
        <v>58035</v>
      </c>
      <c r="T9024" s="19">
        <f>SUBTOTAL(9,T9023:T9023)</f>
        <v>0</v>
      </c>
    </row>
    <row r="9025" spans="1:20" outlineLevel="4" x14ac:dyDescent="0.35">
      <c r="A9025" s="9" t="s">
        <v>104</v>
      </c>
      <c r="B9025" s="9" t="s">
        <v>105</v>
      </c>
      <c r="C9025" s="12" t="s">
        <v>10136</v>
      </c>
      <c r="D9025" s="5" t="s">
        <v>10137</v>
      </c>
      <c r="E9025" s="9" t="s">
        <v>10137</v>
      </c>
      <c r="F9025" s="5" t="s">
        <v>4</v>
      </c>
      <c r="G9025" s="5" t="s">
        <v>106</v>
      </c>
      <c r="H9025" s="5" t="s">
        <v>110</v>
      </c>
      <c r="I9025" s="20" t="s">
        <v>12481</v>
      </c>
      <c r="J9025" s="5" t="s">
        <v>4</v>
      </c>
      <c r="K9025" s="5" t="s">
        <v>4</v>
      </c>
      <c r="L9025" s="5" t="s">
        <v>4</v>
      </c>
      <c r="M9025" s="5" t="s">
        <v>5</v>
      </c>
      <c r="N9025" s="5" t="s">
        <v>10138</v>
      </c>
      <c r="O9025" s="18">
        <v>44524</v>
      </c>
      <c r="P9025" s="5" t="s">
        <v>7</v>
      </c>
      <c r="Q9025" s="19">
        <v>6613</v>
      </c>
      <c r="R9025" s="19">
        <v>0</v>
      </c>
      <c r="S9025" s="19">
        <v>6613</v>
      </c>
      <c r="T9025" s="19">
        <v>0</v>
      </c>
    </row>
    <row r="9026" spans="1:20" outlineLevel="3" x14ac:dyDescent="0.35">
      <c r="H9026" s="1" t="s">
        <v>10934</v>
      </c>
      <c r="O9026" s="18"/>
      <c r="Q9026" s="19">
        <f>SUBTOTAL(9,Q9025:Q9025)</f>
        <v>6613</v>
      </c>
      <c r="R9026" s="19">
        <f>SUBTOTAL(9,R9025:R9025)</f>
        <v>0</v>
      </c>
      <c r="S9026" s="19">
        <f>SUBTOTAL(9,S9025:S9025)</f>
        <v>6613</v>
      </c>
      <c r="T9026" s="19">
        <f>SUBTOTAL(9,T9025:T9025)</f>
        <v>0</v>
      </c>
    </row>
    <row r="9027" spans="1:20" outlineLevel="2" x14ac:dyDescent="0.35">
      <c r="C9027" s="11" t="s">
        <v>10908</v>
      </c>
      <c r="O9027" s="18"/>
      <c r="Q9027" s="19">
        <f>SUBTOTAL(9,Q9021:Q9025)</f>
        <v>121748</v>
      </c>
      <c r="R9027" s="19">
        <f>SUBTOTAL(9,R9021:R9025)</f>
        <v>0</v>
      </c>
      <c r="S9027" s="19">
        <f>SUBTOTAL(9,S9021:S9025)</f>
        <v>121748</v>
      </c>
      <c r="T9027" s="19">
        <f>SUBTOTAL(9,T9021:T9025)</f>
        <v>0</v>
      </c>
    </row>
    <row r="9028" spans="1:20" ht="29" outlineLevel="4" x14ac:dyDescent="0.35">
      <c r="A9028" s="9" t="s">
        <v>784</v>
      </c>
      <c r="B9028" s="9" t="s">
        <v>785</v>
      </c>
      <c r="C9028" s="12" t="s">
        <v>10139</v>
      </c>
      <c r="D9028" s="5" t="s">
        <v>10140</v>
      </c>
      <c r="E9028" s="9" t="s">
        <v>10140</v>
      </c>
      <c r="F9028" s="5" t="s">
        <v>4</v>
      </c>
      <c r="G9028" s="5" t="s">
        <v>1006</v>
      </c>
      <c r="H9028" s="5" t="s">
        <v>10143</v>
      </c>
      <c r="I9028" s="4" t="s">
        <v>12757</v>
      </c>
      <c r="J9028" s="5" t="s">
        <v>4</v>
      </c>
      <c r="K9028" s="5" t="s">
        <v>4</v>
      </c>
      <c r="L9028" s="5" t="s">
        <v>4</v>
      </c>
      <c r="M9028" s="5" t="s">
        <v>5</v>
      </c>
      <c r="N9028" s="5" t="s">
        <v>10141</v>
      </c>
      <c r="O9028" s="18">
        <v>44420</v>
      </c>
      <c r="P9028" s="5" t="s">
        <v>10142</v>
      </c>
      <c r="Q9028" s="19">
        <v>579903.63</v>
      </c>
      <c r="R9028" s="19">
        <v>0</v>
      </c>
      <c r="S9028" s="19">
        <v>579903.63</v>
      </c>
      <c r="T9028" s="19">
        <v>0</v>
      </c>
    </row>
    <row r="9029" spans="1:20" outlineLevel="3" x14ac:dyDescent="0.35">
      <c r="H9029" s="1" t="s">
        <v>12319</v>
      </c>
      <c r="O9029" s="18"/>
      <c r="Q9029" s="19">
        <f>SUBTOTAL(9,Q9028:Q9028)</f>
        <v>579903.63</v>
      </c>
      <c r="R9029" s="19">
        <f>SUBTOTAL(9,R9028:R9028)</f>
        <v>0</v>
      </c>
      <c r="S9029" s="19">
        <f>SUBTOTAL(9,S9028:S9028)</f>
        <v>579903.63</v>
      </c>
      <c r="T9029" s="19">
        <f>SUBTOTAL(9,T9028:T9028)</f>
        <v>0</v>
      </c>
    </row>
    <row r="9030" spans="1:20" ht="29" outlineLevel="4" x14ac:dyDescent="0.35">
      <c r="A9030" s="9" t="s">
        <v>97</v>
      </c>
      <c r="B9030" s="9" t="s">
        <v>98</v>
      </c>
      <c r="C9030" s="12" t="s">
        <v>10139</v>
      </c>
      <c r="D9030" s="5" t="s">
        <v>10140</v>
      </c>
      <c r="E9030" s="9" t="s">
        <v>10140</v>
      </c>
      <c r="F9030" s="5" t="s">
        <v>4</v>
      </c>
      <c r="G9030" s="5" t="s">
        <v>1006</v>
      </c>
      <c r="H9030" s="5" t="s">
        <v>10146</v>
      </c>
      <c r="I9030" s="4" t="s">
        <v>12758</v>
      </c>
      <c r="J9030" s="5" t="s">
        <v>4</v>
      </c>
      <c r="K9030" s="5" t="s">
        <v>4</v>
      </c>
      <c r="L9030" s="5" t="s">
        <v>4</v>
      </c>
      <c r="M9030" s="5" t="s">
        <v>5</v>
      </c>
      <c r="N9030" s="5" t="s">
        <v>10144</v>
      </c>
      <c r="O9030" s="18">
        <v>44497</v>
      </c>
      <c r="P9030" s="5" t="s">
        <v>10145</v>
      </c>
      <c r="Q9030" s="19">
        <v>34119.839999999997</v>
      </c>
      <c r="R9030" s="19">
        <v>0</v>
      </c>
      <c r="S9030" s="19">
        <v>34119.839999999997</v>
      </c>
      <c r="T9030" s="19">
        <v>0</v>
      </c>
    </row>
    <row r="9031" spans="1:20" outlineLevel="3" x14ac:dyDescent="0.35">
      <c r="H9031" s="1" t="s">
        <v>12320</v>
      </c>
      <c r="O9031" s="18"/>
      <c r="Q9031" s="19">
        <f>SUBTOTAL(9,Q9030:Q9030)</f>
        <v>34119.839999999997</v>
      </c>
      <c r="R9031" s="19">
        <f>SUBTOTAL(9,R9030:R9030)</f>
        <v>0</v>
      </c>
      <c r="S9031" s="19">
        <f>SUBTOTAL(9,S9030:S9030)</f>
        <v>34119.839999999997</v>
      </c>
      <c r="T9031" s="19">
        <f>SUBTOTAL(9,T9030:T9030)</f>
        <v>0</v>
      </c>
    </row>
    <row r="9032" spans="1:20" outlineLevel="2" x14ac:dyDescent="0.35">
      <c r="C9032" s="11" t="s">
        <v>10909</v>
      </c>
      <c r="O9032" s="18"/>
      <c r="Q9032" s="19">
        <f>SUBTOTAL(9,Q9028:Q9030)</f>
        <v>614023.47</v>
      </c>
      <c r="R9032" s="19">
        <f>SUBTOTAL(9,R9028:R9030)</f>
        <v>0</v>
      </c>
      <c r="S9032" s="19">
        <f>SUBTOTAL(9,S9028:S9030)</f>
        <v>614023.47</v>
      </c>
      <c r="T9032" s="19">
        <f>SUBTOTAL(9,T9028:T9030)</f>
        <v>0</v>
      </c>
    </row>
    <row r="9033" spans="1:20" ht="29" outlineLevel="4" x14ac:dyDescent="0.35">
      <c r="A9033" s="9" t="s">
        <v>104</v>
      </c>
      <c r="B9033" s="9" t="s">
        <v>105</v>
      </c>
      <c r="C9033" s="12" t="s">
        <v>12471</v>
      </c>
      <c r="D9033" s="5" t="s">
        <v>10147</v>
      </c>
      <c r="E9033" s="9" t="s">
        <v>10147</v>
      </c>
      <c r="F9033" s="5" t="s">
        <v>4</v>
      </c>
      <c r="G9033" s="5" t="s">
        <v>45</v>
      </c>
      <c r="H9033" s="5" t="s">
        <v>10149</v>
      </c>
      <c r="I9033" s="4" t="s">
        <v>10150</v>
      </c>
      <c r="J9033" s="5" t="s">
        <v>4</v>
      </c>
      <c r="K9033" s="5" t="s">
        <v>4</v>
      </c>
      <c r="L9033" s="5" t="s">
        <v>4</v>
      </c>
      <c r="M9033" s="5" t="s">
        <v>5</v>
      </c>
      <c r="N9033" s="5" t="s">
        <v>10148</v>
      </c>
      <c r="O9033" s="18">
        <v>44406</v>
      </c>
      <c r="P9033" s="5" t="s">
        <v>7</v>
      </c>
      <c r="Q9033" s="19">
        <v>1887.14</v>
      </c>
      <c r="R9033" s="19">
        <v>0</v>
      </c>
      <c r="S9033" s="19">
        <v>1887.14</v>
      </c>
      <c r="T9033" s="19">
        <v>0</v>
      </c>
    </row>
    <row r="9034" spans="1:20" ht="29" outlineLevel="4" x14ac:dyDescent="0.35">
      <c r="A9034" s="9" t="s">
        <v>104</v>
      </c>
      <c r="B9034" s="9" t="s">
        <v>105</v>
      </c>
      <c r="C9034" s="12" t="s">
        <v>12471</v>
      </c>
      <c r="D9034" s="5" t="s">
        <v>10147</v>
      </c>
      <c r="E9034" s="9" t="s">
        <v>10147</v>
      </c>
      <c r="F9034" s="5" t="s">
        <v>49</v>
      </c>
      <c r="G9034" s="5" t="s">
        <v>4</v>
      </c>
      <c r="H9034" s="5" t="s">
        <v>10149</v>
      </c>
      <c r="I9034" s="4" t="s">
        <v>10150</v>
      </c>
      <c r="J9034" s="5" t="s">
        <v>4</v>
      </c>
      <c r="K9034" s="5" t="s">
        <v>4</v>
      </c>
      <c r="L9034" s="5" t="s">
        <v>4</v>
      </c>
      <c r="M9034" s="5" t="s">
        <v>5</v>
      </c>
      <c r="N9034" s="5" t="s">
        <v>10148</v>
      </c>
      <c r="O9034" s="18">
        <v>44406</v>
      </c>
      <c r="P9034" s="5" t="s">
        <v>7</v>
      </c>
      <c r="Q9034" s="19">
        <v>30196.86</v>
      </c>
      <c r="R9034" s="19">
        <v>30196.86</v>
      </c>
      <c r="S9034" s="19">
        <v>0</v>
      </c>
      <c r="T9034" s="19">
        <v>0</v>
      </c>
    </row>
    <row r="9035" spans="1:20" outlineLevel="3" x14ac:dyDescent="0.35">
      <c r="H9035" s="1" t="s">
        <v>12321</v>
      </c>
      <c r="O9035" s="18"/>
      <c r="Q9035" s="19">
        <f>SUBTOTAL(9,Q9033:Q9034)</f>
        <v>32084</v>
      </c>
      <c r="R9035" s="19">
        <f>SUBTOTAL(9,R9033:R9034)</f>
        <v>30196.86</v>
      </c>
      <c r="S9035" s="19">
        <f>SUBTOTAL(9,S9033:S9034)</f>
        <v>1887.14</v>
      </c>
      <c r="T9035" s="19">
        <f>SUBTOTAL(9,T9033:T9034)</f>
        <v>0</v>
      </c>
    </row>
    <row r="9036" spans="1:20" ht="29" outlineLevel="4" x14ac:dyDescent="0.35">
      <c r="A9036" s="9" t="s">
        <v>104</v>
      </c>
      <c r="B9036" s="9" t="s">
        <v>105</v>
      </c>
      <c r="C9036" s="12" t="s">
        <v>12471</v>
      </c>
      <c r="D9036" s="5" t="s">
        <v>10147</v>
      </c>
      <c r="E9036" s="9" t="s">
        <v>10147</v>
      </c>
      <c r="F9036" s="5" t="s">
        <v>4</v>
      </c>
      <c r="G9036" s="5" t="s">
        <v>50</v>
      </c>
      <c r="H9036" s="5" t="s">
        <v>10152</v>
      </c>
      <c r="I9036" s="4" t="s">
        <v>10153</v>
      </c>
      <c r="J9036" s="5" t="s">
        <v>4</v>
      </c>
      <c r="K9036" s="5" t="s">
        <v>4</v>
      </c>
      <c r="L9036" s="5" t="s">
        <v>4</v>
      </c>
      <c r="M9036" s="5" t="s">
        <v>5</v>
      </c>
      <c r="N9036" s="5" t="s">
        <v>10151</v>
      </c>
      <c r="O9036" s="18">
        <v>44439</v>
      </c>
      <c r="P9036" s="5" t="s">
        <v>7</v>
      </c>
      <c r="Q9036" s="19">
        <v>1948.06</v>
      </c>
      <c r="R9036" s="19">
        <v>0</v>
      </c>
      <c r="S9036" s="19">
        <v>1948.06</v>
      </c>
      <c r="T9036" s="19">
        <v>0</v>
      </c>
    </row>
    <row r="9037" spans="1:20" ht="29" outlineLevel="4" x14ac:dyDescent="0.35">
      <c r="A9037" s="9" t="s">
        <v>104</v>
      </c>
      <c r="B9037" s="9" t="s">
        <v>105</v>
      </c>
      <c r="C9037" s="12" t="s">
        <v>12471</v>
      </c>
      <c r="D9037" s="5" t="s">
        <v>10147</v>
      </c>
      <c r="E9037" s="9" t="s">
        <v>10147</v>
      </c>
      <c r="F9037" s="5" t="s">
        <v>49</v>
      </c>
      <c r="G9037" s="5" t="s">
        <v>4</v>
      </c>
      <c r="H9037" s="5" t="s">
        <v>10152</v>
      </c>
      <c r="I9037" s="4" t="s">
        <v>10153</v>
      </c>
      <c r="J9037" s="5" t="s">
        <v>4</v>
      </c>
      <c r="K9037" s="5" t="s">
        <v>4</v>
      </c>
      <c r="L9037" s="5" t="s">
        <v>4</v>
      </c>
      <c r="M9037" s="5" t="s">
        <v>5</v>
      </c>
      <c r="N9037" s="5" t="s">
        <v>10151</v>
      </c>
      <c r="O9037" s="18">
        <v>44439</v>
      </c>
      <c r="P9037" s="5" t="s">
        <v>7</v>
      </c>
      <c r="Q9037" s="19">
        <v>15585.94</v>
      </c>
      <c r="R9037" s="19">
        <v>15585.94</v>
      </c>
      <c r="S9037" s="19">
        <v>0</v>
      </c>
      <c r="T9037" s="19">
        <v>0</v>
      </c>
    </row>
    <row r="9038" spans="1:20" outlineLevel="3" x14ac:dyDescent="0.35">
      <c r="H9038" s="1" t="s">
        <v>12322</v>
      </c>
      <c r="O9038" s="18"/>
      <c r="Q9038" s="19">
        <f>SUBTOTAL(9,Q9036:Q9037)</f>
        <v>17534</v>
      </c>
      <c r="R9038" s="19">
        <f>SUBTOTAL(9,R9036:R9037)</f>
        <v>15585.94</v>
      </c>
      <c r="S9038" s="19">
        <f>SUBTOTAL(9,S9036:S9037)</f>
        <v>1948.06</v>
      </c>
      <c r="T9038" s="19">
        <f>SUBTOTAL(9,T9036:T9037)</f>
        <v>0</v>
      </c>
    </row>
    <row r="9039" spans="1:20" ht="29" outlineLevel="4" x14ac:dyDescent="0.35">
      <c r="A9039" s="9" t="s">
        <v>104</v>
      </c>
      <c r="B9039" s="9" t="s">
        <v>105</v>
      </c>
      <c r="C9039" s="12" t="s">
        <v>12471</v>
      </c>
      <c r="D9039" s="5" t="s">
        <v>10147</v>
      </c>
      <c r="E9039" s="9" t="s">
        <v>10147</v>
      </c>
      <c r="F9039" s="5" t="s">
        <v>49</v>
      </c>
      <c r="G9039" s="5" t="s">
        <v>4</v>
      </c>
      <c r="H9039" s="5" t="s">
        <v>10155</v>
      </c>
      <c r="I9039" s="4" t="s">
        <v>10156</v>
      </c>
      <c r="J9039" s="5" t="s">
        <v>4</v>
      </c>
      <c r="K9039" s="5" t="s">
        <v>4</v>
      </c>
      <c r="L9039" s="5" t="s">
        <v>4</v>
      </c>
      <c r="M9039" s="5" t="s">
        <v>5</v>
      </c>
      <c r="N9039" s="5" t="s">
        <v>10154</v>
      </c>
      <c r="O9039" s="18">
        <v>44404</v>
      </c>
      <c r="P9039" s="5" t="s">
        <v>7</v>
      </c>
      <c r="Q9039" s="19">
        <v>27313</v>
      </c>
      <c r="R9039" s="19">
        <v>27313</v>
      </c>
      <c r="S9039" s="19">
        <v>0</v>
      </c>
      <c r="T9039" s="19">
        <v>0</v>
      </c>
    </row>
    <row r="9040" spans="1:20" ht="29" outlineLevel="4" x14ac:dyDescent="0.35">
      <c r="A9040" s="9" t="s">
        <v>104</v>
      </c>
      <c r="B9040" s="9" t="s">
        <v>105</v>
      </c>
      <c r="C9040" s="12" t="s">
        <v>12471</v>
      </c>
      <c r="D9040" s="5" t="s">
        <v>10147</v>
      </c>
      <c r="E9040" s="9" t="s">
        <v>10147</v>
      </c>
      <c r="F9040" s="5" t="s">
        <v>49</v>
      </c>
      <c r="G9040" s="5" t="s">
        <v>4</v>
      </c>
      <c r="H9040" s="5" t="s">
        <v>10155</v>
      </c>
      <c r="I9040" s="4" t="s">
        <v>10156</v>
      </c>
      <c r="J9040" s="5" t="s">
        <v>4</v>
      </c>
      <c r="K9040" s="5" t="s">
        <v>4</v>
      </c>
      <c r="L9040" s="5" t="s">
        <v>4</v>
      </c>
      <c r="M9040" s="5" t="s">
        <v>5</v>
      </c>
      <c r="N9040" s="5" t="s">
        <v>10157</v>
      </c>
      <c r="O9040" s="18">
        <v>44468</v>
      </c>
      <c r="P9040" s="5" t="s">
        <v>7</v>
      </c>
      <c r="Q9040" s="19">
        <v>17772</v>
      </c>
      <c r="R9040" s="19">
        <v>17772</v>
      </c>
      <c r="S9040" s="19">
        <v>0</v>
      </c>
      <c r="T9040" s="19">
        <v>0</v>
      </c>
    </row>
    <row r="9041" spans="1:20" ht="29" outlineLevel="4" x14ac:dyDescent="0.35">
      <c r="A9041" s="9" t="s">
        <v>104</v>
      </c>
      <c r="B9041" s="9" t="s">
        <v>105</v>
      </c>
      <c r="C9041" s="12" t="s">
        <v>12471</v>
      </c>
      <c r="D9041" s="5" t="s">
        <v>10147</v>
      </c>
      <c r="E9041" s="9" t="s">
        <v>10147</v>
      </c>
      <c r="F9041" s="5" t="s">
        <v>49</v>
      </c>
      <c r="G9041" s="5" t="s">
        <v>4</v>
      </c>
      <c r="H9041" s="5" t="s">
        <v>10155</v>
      </c>
      <c r="I9041" s="4" t="s">
        <v>10156</v>
      </c>
      <c r="J9041" s="5" t="s">
        <v>4</v>
      </c>
      <c r="K9041" s="5" t="s">
        <v>4</v>
      </c>
      <c r="L9041" s="5" t="s">
        <v>4</v>
      </c>
      <c r="M9041" s="5" t="s">
        <v>5</v>
      </c>
      <c r="N9041" s="5" t="s">
        <v>10158</v>
      </c>
      <c r="O9041" s="18">
        <v>44536</v>
      </c>
      <c r="P9041" s="5" t="s">
        <v>7</v>
      </c>
      <c r="Q9041" s="19">
        <v>13512</v>
      </c>
      <c r="R9041" s="19">
        <v>13512</v>
      </c>
      <c r="S9041" s="19">
        <v>0</v>
      </c>
      <c r="T9041" s="19">
        <v>0</v>
      </c>
    </row>
    <row r="9042" spans="1:20" ht="29" outlineLevel="4" x14ac:dyDescent="0.35">
      <c r="A9042" s="9" t="s">
        <v>104</v>
      </c>
      <c r="B9042" s="9" t="s">
        <v>105</v>
      </c>
      <c r="C9042" s="12" t="s">
        <v>12471</v>
      </c>
      <c r="D9042" s="5" t="s">
        <v>10147</v>
      </c>
      <c r="E9042" s="9" t="s">
        <v>10147</v>
      </c>
      <c r="F9042" s="5" t="s">
        <v>49</v>
      </c>
      <c r="G9042" s="5" t="s">
        <v>4</v>
      </c>
      <c r="H9042" s="5" t="s">
        <v>10155</v>
      </c>
      <c r="I9042" s="4" t="s">
        <v>10156</v>
      </c>
      <c r="J9042" s="5" t="s">
        <v>4</v>
      </c>
      <c r="K9042" s="5" t="s">
        <v>4</v>
      </c>
      <c r="L9042" s="5" t="s">
        <v>4</v>
      </c>
      <c r="M9042" s="5" t="s">
        <v>5</v>
      </c>
      <c r="N9042" s="5" t="s">
        <v>10159</v>
      </c>
      <c r="O9042" s="18">
        <v>44629</v>
      </c>
      <c r="P9042" s="5" t="s">
        <v>7</v>
      </c>
      <c r="Q9042" s="19">
        <v>41368</v>
      </c>
      <c r="R9042" s="19">
        <v>41368</v>
      </c>
      <c r="S9042" s="19">
        <v>0</v>
      </c>
      <c r="T9042" s="19">
        <v>0</v>
      </c>
    </row>
    <row r="9043" spans="1:20" ht="29" outlineLevel="4" x14ac:dyDescent="0.35">
      <c r="A9043" s="9" t="s">
        <v>104</v>
      </c>
      <c r="B9043" s="9" t="s">
        <v>105</v>
      </c>
      <c r="C9043" s="12" t="s">
        <v>12471</v>
      </c>
      <c r="D9043" s="5" t="s">
        <v>10147</v>
      </c>
      <c r="E9043" s="9" t="s">
        <v>10147</v>
      </c>
      <c r="F9043" s="5" t="s">
        <v>49</v>
      </c>
      <c r="G9043" s="5" t="s">
        <v>4</v>
      </c>
      <c r="H9043" s="5" t="s">
        <v>10155</v>
      </c>
      <c r="I9043" s="4" t="s">
        <v>10156</v>
      </c>
      <c r="J9043" s="5" t="s">
        <v>4</v>
      </c>
      <c r="K9043" s="5" t="s">
        <v>4</v>
      </c>
      <c r="L9043" s="5" t="s">
        <v>4</v>
      </c>
      <c r="M9043" s="5" t="s">
        <v>5</v>
      </c>
      <c r="N9043" s="5" t="s">
        <v>10160</v>
      </c>
      <c r="O9043" s="18">
        <v>44690</v>
      </c>
      <c r="P9043" s="5" t="s">
        <v>7</v>
      </c>
      <c r="Q9043" s="19">
        <v>32842</v>
      </c>
      <c r="R9043" s="19">
        <v>32842</v>
      </c>
      <c r="S9043" s="19">
        <v>0</v>
      </c>
      <c r="T9043" s="19">
        <v>0</v>
      </c>
    </row>
    <row r="9044" spans="1:20" outlineLevel="3" x14ac:dyDescent="0.35">
      <c r="H9044" s="1" t="s">
        <v>12323</v>
      </c>
      <c r="O9044" s="18"/>
      <c r="Q9044" s="19">
        <f>SUBTOTAL(9,Q9039:Q9043)</f>
        <v>132807</v>
      </c>
      <c r="R9044" s="19">
        <f>SUBTOTAL(9,R9039:R9043)</f>
        <v>132807</v>
      </c>
      <c r="S9044" s="19">
        <f>SUBTOTAL(9,S9039:S9043)</f>
        <v>0</v>
      </c>
      <c r="T9044" s="19">
        <f>SUBTOTAL(9,T9039:T9043)</f>
        <v>0</v>
      </c>
    </row>
    <row r="9045" spans="1:20" ht="29" outlineLevel="4" x14ac:dyDescent="0.35">
      <c r="A9045" s="9" t="s">
        <v>104</v>
      </c>
      <c r="B9045" s="9" t="s">
        <v>105</v>
      </c>
      <c r="C9045" s="12" t="s">
        <v>12471</v>
      </c>
      <c r="D9045" s="5" t="s">
        <v>10147</v>
      </c>
      <c r="E9045" s="9" t="s">
        <v>10147</v>
      </c>
      <c r="F9045" s="5" t="s">
        <v>49</v>
      </c>
      <c r="G9045" s="5" t="s">
        <v>4</v>
      </c>
      <c r="H9045" s="5" t="s">
        <v>10162</v>
      </c>
      <c r="I9045" s="4" t="s">
        <v>10163</v>
      </c>
      <c r="J9045" s="5" t="s">
        <v>4</v>
      </c>
      <c r="K9045" s="5" t="s">
        <v>4</v>
      </c>
      <c r="L9045" s="5" t="s">
        <v>4</v>
      </c>
      <c r="M9045" s="5" t="s">
        <v>5</v>
      </c>
      <c r="N9045" s="5" t="s">
        <v>10161</v>
      </c>
      <c r="O9045" s="18">
        <v>44496</v>
      </c>
      <c r="P9045" s="5" t="s">
        <v>7</v>
      </c>
      <c r="Q9045" s="19">
        <v>12817</v>
      </c>
      <c r="R9045" s="19">
        <v>12817</v>
      </c>
      <c r="S9045" s="19">
        <v>0</v>
      </c>
      <c r="T9045" s="19">
        <v>0</v>
      </c>
    </row>
    <row r="9046" spans="1:20" ht="29" outlineLevel="4" x14ac:dyDescent="0.35">
      <c r="A9046" s="9" t="s">
        <v>104</v>
      </c>
      <c r="B9046" s="9" t="s">
        <v>105</v>
      </c>
      <c r="C9046" s="12" t="s">
        <v>12471</v>
      </c>
      <c r="D9046" s="5" t="s">
        <v>10147</v>
      </c>
      <c r="E9046" s="9" t="s">
        <v>10147</v>
      </c>
      <c r="F9046" s="5" t="s">
        <v>49</v>
      </c>
      <c r="G9046" s="5" t="s">
        <v>4</v>
      </c>
      <c r="H9046" s="5" t="s">
        <v>10162</v>
      </c>
      <c r="I9046" s="4" t="s">
        <v>10163</v>
      </c>
      <c r="J9046" s="5" t="s">
        <v>4</v>
      </c>
      <c r="K9046" s="5" t="s">
        <v>4</v>
      </c>
      <c r="L9046" s="5" t="s">
        <v>4</v>
      </c>
      <c r="M9046" s="5" t="s">
        <v>5</v>
      </c>
      <c r="N9046" s="5" t="s">
        <v>10164</v>
      </c>
      <c r="O9046" s="18">
        <v>44624</v>
      </c>
      <c r="P9046" s="5" t="s">
        <v>7</v>
      </c>
      <c r="Q9046" s="19">
        <v>11364</v>
      </c>
      <c r="R9046" s="19">
        <v>11364</v>
      </c>
      <c r="S9046" s="19">
        <v>0</v>
      </c>
      <c r="T9046" s="19">
        <v>0</v>
      </c>
    </row>
    <row r="9047" spans="1:20" outlineLevel="3" x14ac:dyDescent="0.35">
      <c r="H9047" s="1" t="s">
        <v>12324</v>
      </c>
      <c r="O9047" s="18"/>
      <c r="Q9047" s="19">
        <f>SUBTOTAL(9,Q9045:Q9046)</f>
        <v>24181</v>
      </c>
      <c r="R9047" s="19">
        <f>SUBTOTAL(9,R9045:R9046)</f>
        <v>24181</v>
      </c>
      <c r="S9047" s="19">
        <f>SUBTOTAL(9,S9045:S9046)</f>
        <v>0</v>
      </c>
      <c r="T9047" s="19">
        <f>SUBTOTAL(9,T9045:T9046)</f>
        <v>0</v>
      </c>
    </row>
    <row r="9048" spans="1:20" ht="29" outlineLevel="4" x14ac:dyDescent="0.35">
      <c r="A9048" s="9" t="s">
        <v>104</v>
      </c>
      <c r="B9048" s="9" t="s">
        <v>105</v>
      </c>
      <c r="C9048" s="12" t="s">
        <v>12471</v>
      </c>
      <c r="D9048" s="5" t="s">
        <v>10147</v>
      </c>
      <c r="E9048" s="9" t="s">
        <v>10147</v>
      </c>
      <c r="F9048" s="5" t="s">
        <v>41</v>
      </c>
      <c r="G9048" s="5" t="s">
        <v>4</v>
      </c>
      <c r="H9048" s="5" t="s">
        <v>10166</v>
      </c>
      <c r="I9048" s="4" t="s">
        <v>10167</v>
      </c>
      <c r="J9048" s="5" t="s">
        <v>4</v>
      </c>
      <c r="K9048" s="5" t="s">
        <v>4</v>
      </c>
      <c r="L9048" s="5" t="s">
        <v>4</v>
      </c>
      <c r="M9048" s="5" t="s">
        <v>5</v>
      </c>
      <c r="N9048" s="5" t="s">
        <v>10165</v>
      </c>
      <c r="O9048" s="18">
        <v>44608</v>
      </c>
      <c r="P9048" s="5" t="s">
        <v>7</v>
      </c>
      <c r="Q9048" s="19">
        <v>4332</v>
      </c>
      <c r="R9048" s="19">
        <v>4332</v>
      </c>
      <c r="S9048" s="19">
        <v>0</v>
      </c>
      <c r="T9048" s="19">
        <v>0</v>
      </c>
    </row>
    <row r="9049" spans="1:20" outlineLevel="3" x14ac:dyDescent="0.35">
      <c r="H9049" s="1" t="s">
        <v>12325</v>
      </c>
      <c r="O9049" s="18"/>
      <c r="Q9049" s="19">
        <f>SUBTOTAL(9,Q9048:Q9048)</f>
        <v>4332</v>
      </c>
      <c r="R9049" s="19">
        <f>SUBTOTAL(9,R9048:R9048)</f>
        <v>4332</v>
      </c>
      <c r="S9049" s="19">
        <f>SUBTOTAL(9,S9048:S9048)</f>
        <v>0</v>
      </c>
      <c r="T9049" s="19">
        <f>SUBTOTAL(9,T9048:T9048)</f>
        <v>0</v>
      </c>
    </row>
    <row r="9050" spans="1:20" ht="29" outlineLevel="4" x14ac:dyDescent="0.35">
      <c r="A9050" s="9" t="s">
        <v>104</v>
      </c>
      <c r="B9050" s="9" t="s">
        <v>105</v>
      </c>
      <c r="C9050" s="12" t="s">
        <v>12471</v>
      </c>
      <c r="D9050" s="5" t="s">
        <v>10147</v>
      </c>
      <c r="E9050" s="9" t="s">
        <v>10147</v>
      </c>
      <c r="F9050" s="5" t="s">
        <v>4</v>
      </c>
      <c r="G9050" s="5" t="s">
        <v>45</v>
      </c>
      <c r="H9050" s="5" t="s">
        <v>10169</v>
      </c>
      <c r="I9050" s="4" t="s">
        <v>10170</v>
      </c>
      <c r="J9050" s="5" t="s">
        <v>4</v>
      </c>
      <c r="K9050" s="5" t="s">
        <v>4</v>
      </c>
      <c r="L9050" s="5" t="s">
        <v>4</v>
      </c>
      <c r="M9050" s="5" t="s">
        <v>5</v>
      </c>
      <c r="N9050" s="5" t="s">
        <v>10168</v>
      </c>
      <c r="O9050" s="18">
        <v>44496</v>
      </c>
      <c r="P9050" s="5" t="s">
        <v>7</v>
      </c>
      <c r="Q9050" s="19">
        <v>1531.32</v>
      </c>
      <c r="R9050" s="19">
        <v>0</v>
      </c>
      <c r="S9050" s="19">
        <v>1531.32</v>
      </c>
      <c r="T9050" s="19">
        <v>0</v>
      </c>
    </row>
    <row r="9051" spans="1:20" ht="29" outlineLevel="4" x14ac:dyDescent="0.35">
      <c r="A9051" s="9" t="s">
        <v>104</v>
      </c>
      <c r="B9051" s="9" t="s">
        <v>105</v>
      </c>
      <c r="C9051" s="12" t="s">
        <v>12471</v>
      </c>
      <c r="D9051" s="5" t="s">
        <v>10147</v>
      </c>
      <c r="E9051" s="9" t="s">
        <v>10147</v>
      </c>
      <c r="F9051" s="5" t="s">
        <v>4</v>
      </c>
      <c r="G9051" s="5" t="s">
        <v>45</v>
      </c>
      <c r="H9051" s="5" t="s">
        <v>10169</v>
      </c>
      <c r="I9051" s="4" t="s">
        <v>10170</v>
      </c>
      <c r="J9051" s="5" t="s">
        <v>4</v>
      </c>
      <c r="K9051" s="5" t="s">
        <v>4</v>
      </c>
      <c r="L9051" s="5" t="s">
        <v>4</v>
      </c>
      <c r="M9051" s="5" t="s">
        <v>5</v>
      </c>
      <c r="N9051" s="5" t="s">
        <v>10171</v>
      </c>
      <c r="O9051" s="18">
        <v>44610</v>
      </c>
      <c r="P9051" s="5" t="s">
        <v>7</v>
      </c>
      <c r="Q9051" s="19">
        <v>1392.51</v>
      </c>
      <c r="R9051" s="19">
        <v>0</v>
      </c>
      <c r="S9051" s="19">
        <v>1392.51</v>
      </c>
      <c r="T9051" s="19">
        <v>0</v>
      </c>
    </row>
    <row r="9052" spans="1:20" ht="29" outlineLevel="4" x14ac:dyDescent="0.35">
      <c r="A9052" s="9" t="s">
        <v>104</v>
      </c>
      <c r="B9052" s="9" t="s">
        <v>105</v>
      </c>
      <c r="C9052" s="12" t="s">
        <v>12471</v>
      </c>
      <c r="D9052" s="5" t="s">
        <v>10147</v>
      </c>
      <c r="E9052" s="9" t="s">
        <v>10147</v>
      </c>
      <c r="F9052" s="5" t="s">
        <v>49</v>
      </c>
      <c r="G9052" s="5" t="s">
        <v>4</v>
      </c>
      <c r="H9052" s="5" t="s">
        <v>10169</v>
      </c>
      <c r="I9052" s="4" t="s">
        <v>10170</v>
      </c>
      <c r="J9052" s="5" t="s">
        <v>4</v>
      </c>
      <c r="K9052" s="5" t="s">
        <v>4</v>
      </c>
      <c r="L9052" s="5" t="s">
        <v>4</v>
      </c>
      <c r="M9052" s="5" t="s">
        <v>5</v>
      </c>
      <c r="N9052" s="5" t="s">
        <v>10168</v>
      </c>
      <c r="O9052" s="18">
        <v>44496</v>
      </c>
      <c r="P9052" s="5" t="s">
        <v>7</v>
      </c>
      <c r="Q9052" s="19">
        <v>24502.68</v>
      </c>
      <c r="R9052" s="19">
        <v>24502.68</v>
      </c>
      <c r="S9052" s="19">
        <v>0</v>
      </c>
      <c r="T9052" s="19">
        <v>0</v>
      </c>
    </row>
    <row r="9053" spans="1:20" ht="29" outlineLevel="4" x14ac:dyDescent="0.35">
      <c r="A9053" s="9" t="s">
        <v>104</v>
      </c>
      <c r="B9053" s="9" t="s">
        <v>105</v>
      </c>
      <c r="C9053" s="12" t="s">
        <v>12471</v>
      </c>
      <c r="D9053" s="5" t="s">
        <v>10147</v>
      </c>
      <c r="E9053" s="9" t="s">
        <v>10147</v>
      </c>
      <c r="F9053" s="5" t="s">
        <v>49</v>
      </c>
      <c r="G9053" s="5" t="s">
        <v>4</v>
      </c>
      <c r="H9053" s="5" t="s">
        <v>10169</v>
      </c>
      <c r="I9053" s="4" t="s">
        <v>10170</v>
      </c>
      <c r="J9053" s="5" t="s">
        <v>4</v>
      </c>
      <c r="K9053" s="5" t="s">
        <v>4</v>
      </c>
      <c r="L9053" s="5" t="s">
        <v>4</v>
      </c>
      <c r="M9053" s="5" t="s">
        <v>5</v>
      </c>
      <c r="N9053" s="5" t="s">
        <v>10171</v>
      </c>
      <c r="O9053" s="18">
        <v>44610</v>
      </c>
      <c r="P9053" s="5" t="s">
        <v>7</v>
      </c>
      <c r="Q9053" s="19">
        <v>22281.49</v>
      </c>
      <c r="R9053" s="19">
        <v>22281.49</v>
      </c>
      <c r="S9053" s="19">
        <v>0</v>
      </c>
      <c r="T9053" s="19">
        <v>0</v>
      </c>
    </row>
    <row r="9054" spans="1:20" outlineLevel="3" x14ac:dyDescent="0.35">
      <c r="H9054" s="1" t="s">
        <v>12326</v>
      </c>
      <c r="O9054" s="18"/>
      <c r="Q9054" s="19">
        <f>SUBTOTAL(9,Q9050:Q9053)</f>
        <v>49708</v>
      </c>
      <c r="R9054" s="19">
        <f>SUBTOTAL(9,R9050:R9053)</f>
        <v>46784.17</v>
      </c>
      <c r="S9054" s="19">
        <f>SUBTOTAL(9,S9050:S9053)</f>
        <v>2923.83</v>
      </c>
      <c r="T9054" s="19">
        <f>SUBTOTAL(9,T9050:T9053)</f>
        <v>0</v>
      </c>
    </row>
    <row r="9055" spans="1:20" outlineLevel="2" x14ac:dyDescent="0.35">
      <c r="C9055" s="11" t="s">
        <v>10910</v>
      </c>
      <c r="O9055" s="18"/>
      <c r="Q9055" s="19">
        <f>SUBTOTAL(9,Q9033:Q9053)</f>
        <v>260646</v>
      </c>
      <c r="R9055" s="19">
        <f>SUBTOTAL(9,R9033:R9053)</f>
        <v>253886.96999999997</v>
      </c>
      <c r="S9055" s="19">
        <f>SUBTOTAL(9,S9033:S9053)</f>
        <v>6759.03</v>
      </c>
      <c r="T9055" s="19">
        <f>SUBTOTAL(9,T9033:T9053)</f>
        <v>0</v>
      </c>
    </row>
    <row r="9056" spans="1:20" outlineLevel="2" x14ac:dyDescent="0.35"/>
    <row r="9057" spans="9:22" outlineLevel="2" x14ac:dyDescent="0.35">
      <c r="I9057" s="24">
        <f>SUM(D9057:H9057)</f>
        <v>0</v>
      </c>
      <c r="Q9057" s="3">
        <f>SUBTOTAL(9,Q2:Q9055)</f>
        <v>684261842.81000054</v>
      </c>
      <c r="R9057" s="3">
        <f t="shared" ref="R9057:T9057" si="1">SUBTOTAL(9,R2:R9055)</f>
        <v>174838211.85000008</v>
      </c>
      <c r="S9057" s="3">
        <f t="shared" si="1"/>
        <v>503885631.28000003</v>
      </c>
      <c r="T9057" s="3">
        <f t="shared" si="1"/>
        <v>5537999.6799999997</v>
      </c>
      <c r="V9057" s="25"/>
    </row>
    <row r="9058" spans="9:22" outlineLevel="2" x14ac:dyDescent="0.35"/>
    <row r="9059" spans="9:22" outlineLevel="2" x14ac:dyDescent="0.35"/>
    <row r="9060" spans="9:22" outlineLevel="2" x14ac:dyDescent="0.35"/>
    <row r="9061" spans="9:22" outlineLevel="2" x14ac:dyDescent="0.35"/>
    <row r="9062" spans="9:22" outlineLevel="2" x14ac:dyDescent="0.35"/>
    <row r="9063" spans="9:22" outlineLevel="2" x14ac:dyDescent="0.35"/>
    <row r="9064" spans="9:22" outlineLevel="2" x14ac:dyDescent="0.35"/>
    <row r="9065" spans="9:22" outlineLevel="2" x14ac:dyDescent="0.35"/>
    <row r="9066" spans="9:22" outlineLevel="2" x14ac:dyDescent="0.35"/>
    <row r="9067" spans="9:22" outlineLevel="2" x14ac:dyDescent="0.35"/>
    <row r="9068" spans="9:22" outlineLevel="2" x14ac:dyDescent="0.35"/>
    <row r="9069" spans="9:22" outlineLevel="2" x14ac:dyDescent="0.35"/>
    <row r="9070" spans="9:22" outlineLevel="2" x14ac:dyDescent="0.35"/>
    <row r="9071" spans="9:22" outlineLevel="2" x14ac:dyDescent="0.35"/>
    <row r="9072" spans="9:22" outlineLevel="2" x14ac:dyDescent="0.35"/>
    <row r="9073" outlineLevel="2" x14ac:dyDescent="0.35"/>
    <row r="9074" outlineLevel="2" x14ac:dyDescent="0.35"/>
    <row r="9075" outlineLevel="2" x14ac:dyDescent="0.35"/>
    <row r="9076" outlineLevel="2" x14ac:dyDescent="0.35"/>
    <row r="9077" outlineLevel="2" x14ac:dyDescent="0.35"/>
    <row r="9078" outlineLevel="2" x14ac:dyDescent="0.35"/>
    <row r="9079" outlineLevel="2" x14ac:dyDescent="0.35"/>
    <row r="9080" outlineLevel="2" x14ac:dyDescent="0.35"/>
    <row r="9081" outlineLevel="2" x14ac:dyDescent="0.35"/>
    <row r="9082" outlineLevel="2" x14ac:dyDescent="0.35"/>
    <row r="9083" outlineLevel="2" x14ac:dyDescent="0.35"/>
    <row r="9084" outlineLevel="2" x14ac:dyDescent="0.35"/>
    <row r="9085" outlineLevel="2" x14ac:dyDescent="0.35"/>
    <row r="9086" outlineLevel="2" x14ac:dyDescent="0.35"/>
    <row r="9087" outlineLevel="2" x14ac:dyDescent="0.35"/>
    <row r="9088" outlineLevel="2" x14ac:dyDescent="0.35"/>
    <row r="9089" outlineLevel="2" x14ac:dyDescent="0.35"/>
    <row r="9090" outlineLevel="2" x14ac:dyDescent="0.35"/>
    <row r="9091" outlineLevel="2" x14ac:dyDescent="0.35"/>
    <row r="9092" outlineLevel="2" x14ac:dyDescent="0.35"/>
    <row r="9093" outlineLevel="2" x14ac:dyDescent="0.35"/>
    <row r="9094" outlineLevel="2" x14ac:dyDescent="0.35"/>
    <row r="9095" outlineLevel="2" x14ac:dyDescent="0.35"/>
    <row r="9096" outlineLevel="2" x14ac:dyDescent="0.35"/>
    <row r="9097" outlineLevel="2" x14ac:dyDescent="0.35"/>
    <row r="9098" outlineLevel="2" x14ac:dyDescent="0.35"/>
    <row r="9099" outlineLevel="2" x14ac:dyDescent="0.35"/>
    <row r="9100" outlineLevel="2" x14ac:dyDescent="0.35"/>
    <row r="9101" outlineLevel="2" x14ac:dyDescent="0.35"/>
    <row r="9102" outlineLevel="2" x14ac:dyDescent="0.35"/>
    <row r="9103" outlineLevel="2" x14ac:dyDescent="0.35"/>
    <row r="9104" outlineLevel="2" x14ac:dyDescent="0.35"/>
    <row r="9105" outlineLevel="2" x14ac:dyDescent="0.35"/>
    <row r="9106" outlineLevel="2" x14ac:dyDescent="0.35"/>
    <row r="9107" outlineLevel="2" x14ac:dyDescent="0.35"/>
    <row r="9108" outlineLevel="2" x14ac:dyDescent="0.35"/>
    <row r="9109" outlineLevel="2" x14ac:dyDescent="0.35"/>
    <row r="9110" outlineLevel="2" x14ac:dyDescent="0.35"/>
    <row r="9111" outlineLevel="2" x14ac:dyDescent="0.35"/>
    <row r="9112" outlineLevel="2" x14ac:dyDescent="0.35"/>
    <row r="9113" outlineLevel="2" x14ac:dyDescent="0.35"/>
    <row r="9114" outlineLevel="2" x14ac:dyDescent="0.35"/>
    <row r="9115" outlineLevel="2" x14ac:dyDescent="0.35"/>
    <row r="9116" outlineLevel="2" x14ac:dyDescent="0.35"/>
    <row r="9117" outlineLevel="2" x14ac:dyDescent="0.35"/>
    <row r="9118" outlineLevel="2" x14ac:dyDescent="0.35"/>
    <row r="9119" outlineLevel="2" x14ac:dyDescent="0.35"/>
    <row r="9120" outlineLevel="2" x14ac:dyDescent="0.35"/>
    <row r="9121" outlineLevel="2" x14ac:dyDescent="0.35"/>
    <row r="9122" outlineLevel="2" x14ac:dyDescent="0.35"/>
    <row r="9123" outlineLevel="2" x14ac:dyDescent="0.35"/>
    <row r="9124" outlineLevel="2" x14ac:dyDescent="0.35"/>
    <row r="9125" outlineLevel="2" x14ac:dyDescent="0.35"/>
    <row r="9126" outlineLevel="2" x14ac:dyDescent="0.35"/>
    <row r="9127" outlineLevel="2" x14ac:dyDescent="0.35"/>
    <row r="9128" outlineLevel="2" x14ac:dyDescent="0.35"/>
    <row r="9129" outlineLevel="2" x14ac:dyDescent="0.35"/>
    <row r="9130" outlineLevel="2" x14ac:dyDescent="0.35"/>
    <row r="9131" outlineLevel="2" x14ac:dyDescent="0.35"/>
    <row r="9132" outlineLevel="2" x14ac:dyDescent="0.35"/>
    <row r="9133" outlineLevel="2" x14ac:dyDescent="0.35"/>
    <row r="9134" outlineLevel="2" x14ac:dyDescent="0.35"/>
    <row r="9135" outlineLevel="2" x14ac:dyDescent="0.35"/>
    <row r="9136" outlineLevel="2" x14ac:dyDescent="0.35"/>
    <row r="9137" outlineLevel="2" x14ac:dyDescent="0.35"/>
    <row r="9138" outlineLevel="2" x14ac:dyDescent="0.35"/>
    <row r="9139" outlineLevel="2" x14ac:dyDescent="0.35"/>
    <row r="9140" outlineLevel="2" x14ac:dyDescent="0.35"/>
    <row r="9141" outlineLevel="2" x14ac:dyDescent="0.35"/>
    <row r="9142" outlineLevel="2" x14ac:dyDescent="0.35"/>
    <row r="9143" outlineLevel="2" x14ac:dyDescent="0.35"/>
    <row r="9144" outlineLevel="2" x14ac:dyDescent="0.35"/>
    <row r="9145" outlineLevel="2" x14ac:dyDescent="0.35"/>
    <row r="9146" outlineLevel="2" x14ac:dyDescent="0.35"/>
    <row r="9147" outlineLevel="2" x14ac:dyDescent="0.35"/>
    <row r="9148" outlineLevel="2" x14ac:dyDescent="0.35"/>
    <row r="9149" outlineLevel="2" x14ac:dyDescent="0.35"/>
    <row r="9150" outlineLevel="2" x14ac:dyDescent="0.35"/>
    <row r="9151" outlineLevel="2" x14ac:dyDescent="0.35"/>
    <row r="9152" outlineLevel="2" x14ac:dyDescent="0.35"/>
    <row r="9153" outlineLevel="2" x14ac:dyDescent="0.35"/>
    <row r="9154" outlineLevel="2" x14ac:dyDescent="0.35"/>
    <row r="9155" outlineLevel="2" x14ac:dyDescent="0.35"/>
    <row r="9156" outlineLevel="2" x14ac:dyDescent="0.35"/>
    <row r="9157" outlineLevel="2" x14ac:dyDescent="0.35"/>
    <row r="9158" outlineLevel="2" x14ac:dyDescent="0.35"/>
    <row r="9159" outlineLevel="2" x14ac:dyDescent="0.35"/>
    <row r="9160" outlineLevel="2" x14ac:dyDescent="0.35"/>
    <row r="9161" outlineLevel="2" x14ac:dyDescent="0.35"/>
    <row r="9162" outlineLevel="2" x14ac:dyDescent="0.35"/>
    <row r="9163" outlineLevel="2" x14ac:dyDescent="0.35"/>
    <row r="9164" outlineLevel="2" x14ac:dyDescent="0.35"/>
    <row r="9165" outlineLevel="2" x14ac:dyDescent="0.35"/>
    <row r="9166" outlineLevel="2" x14ac:dyDescent="0.35"/>
    <row r="9167" outlineLevel="2" x14ac:dyDescent="0.35"/>
    <row r="9168" outlineLevel="2" x14ac:dyDescent="0.35"/>
    <row r="9169" outlineLevel="2" x14ac:dyDescent="0.35"/>
    <row r="9170" outlineLevel="2" x14ac:dyDescent="0.35"/>
    <row r="9171" outlineLevel="2" x14ac:dyDescent="0.35"/>
    <row r="9172" outlineLevel="2" x14ac:dyDescent="0.35"/>
    <row r="9173" outlineLevel="2" x14ac:dyDescent="0.35"/>
    <row r="9174" outlineLevel="2" x14ac:dyDescent="0.35"/>
    <row r="9175" outlineLevel="2" x14ac:dyDescent="0.35"/>
    <row r="9176" outlineLevel="2" x14ac:dyDescent="0.35"/>
    <row r="9177" outlineLevel="2" x14ac:dyDescent="0.35"/>
    <row r="9178" outlineLevel="2" x14ac:dyDescent="0.35"/>
    <row r="9179" outlineLevel="2" x14ac:dyDescent="0.35"/>
    <row r="9180" outlineLevel="2" x14ac:dyDescent="0.35"/>
    <row r="9181" outlineLevel="2" x14ac:dyDescent="0.35"/>
    <row r="9182" outlineLevel="2" x14ac:dyDescent="0.35"/>
    <row r="9183" outlineLevel="2" x14ac:dyDescent="0.35"/>
    <row r="9184" outlineLevel="2" x14ac:dyDescent="0.35"/>
    <row r="9185" outlineLevel="2" x14ac:dyDescent="0.35"/>
    <row r="9186" outlineLevel="2" x14ac:dyDescent="0.35"/>
    <row r="9187" outlineLevel="2" x14ac:dyDescent="0.35"/>
    <row r="9188" outlineLevel="2" x14ac:dyDescent="0.35"/>
    <row r="9189" outlineLevel="2" x14ac:dyDescent="0.35"/>
    <row r="9190" outlineLevel="2" x14ac:dyDescent="0.35"/>
    <row r="9191" outlineLevel="2" x14ac:dyDescent="0.35"/>
    <row r="9192" outlineLevel="2" x14ac:dyDescent="0.35"/>
    <row r="9193" outlineLevel="2" x14ac:dyDescent="0.35"/>
    <row r="9194" outlineLevel="2" x14ac:dyDescent="0.35"/>
    <row r="9195" outlineLevel="2" x14ac:dyDescent="0.35"/>
    <row r="9196" outlineLevel="2" x14ac:dyDescent="0.35"/>
    <row r="9197" outlineLevel="2" x14ac:dyDescent="0.35"/>
    <row r="9198" outlineLevel="2" x14ac:dyDescent="0.35"/>
    <row r="9199" outlineLevel="2" x14ac:dyDescent="0.35"/>
    <row r="9200" outlineLevel="2" x14ac:dyDescent="0.35"/>
    <row r="9201" outlineLevel="2" x14ac:dyDescent="0.35"/>
    <row r="9202" outlineLevel="2" x14ac:dyDescent="0.35"/>
    <row r="9203" outlineLevel="2" x14ac:dyDescent="0.35"/>
    <row r="9204" outlineLevel="2" x14ac:dyDescent="0.35"/>
    <row r="9205" outlineLevel="2" x14ac:dyDescent="0.35"/>
    <row r="9206" outlineLevel="2" x14ac:dyDescent="0.35"/>
    <row r="9207" outlineLevel="2" x14ac:dyDescent="0.35"/>
    <row r="9208" outlineLevel="2" x14ac:dyDescent="0.35"/>
    <row r="9209" outlineLevel="2" x14ac:dyDescent="0.35"/>
    <row r="9210" outlineLevel="2" x14ac:dyDescent="0.35"/>
    <row r="9211" outlineLevel="2" x14ac:dyDescent="0.35"/>
    <row r="9212" outlineLevel="2" x14ac:dyDescent="0.35"/>
    <row r="9213" outlineLevel="2" x14ac:dyDescent="0.35"/>
    <row r="9214" outlineLevel="2" x14ac:dyDescent="0.35"/>
    <row r="9215" outlineLevel="2" x14ac:dyDescent="0.35"/>
    <row r="9216" outlineLevel="2" x14ac:dyDescent="0.35"/>
    <row r="9217" outlineLevel="2" x14ac:dyDescent="0.35"/>
    <row r="9218" outlineLevel="2" x14ac:dyDescent="0.35"/>
    <row r="9219" outlineLevel="2" x14ac:dyDescent="0.35"/>
    <row r="9220" outlineLevel="2" x14ac:dyDescent="0.35"/>
    <row r="9221" outlineLevel="2" x14ac:dyDescent="0.35"/>
    <row r="9222" outlineLevel="2" x14ac:dyDescent="0.35"/>
    <row r="9223" outlineLevel="2" x14ac:dyDescent="0.35"/>
    <row r="9224" outlineLevel="2" x14ac:dyDescent="0.35"/>
    <row r="9225" outlineLevel="2" x14ac:dyDescent="0.35"/>
    <row r="9226" outlineLevel="2" x14ac:dyDescent="0.35"/>
    <row r="9227" outlineLevel="2" x14ac:dyDescent="0.35"/>
    <row r="9228" outlineLevel="2" x14ac:dyDescent="0.35"/>
    <row r="9229" outlineLevel="2" x14ac:dyDescent="0.35"/>
    <row r="9230" outlineLevel="2" x14ac:dyDescent="0.35"/>
    <row r="9231" outlineLevel="2" x14ac:dyDescent="0.35"/>
    <row r="9232" outlineLevel="2" x14ac:dyDescent="0.35"/>
    <row r="9233" outlineLevel="2" x14ac:dyDescent="0.35"/>
    <row r="9234" outlineLevel="2" x14ac:dyDescent="0.35"/>
    <row r="9235" outlineLevel="2" x14ac:dyDescent="0.35"/>
    <row r="9236" outlineLevel="2" x14ac:dyDescent="0.35"/>
    <row r="9237" outlineLevel="2" x14ac:dyDescent="0.35"/>
    <row r="9238" outlineLevel="2" x14ac:dyDescent="0.35"/>
    <row r="9239" outlineLevel="2" x14ac:dyDescent="0.35"/>
    <row r="9240" outlineLevel="2" x14ac:dyDescent="0.35"/>
    <row r="9241" outlineLevel="2" x14ac:dyDescent="0.35"/>
    <row r="9242" outlineLevel="2" x14ac:dyDescent="0.35"/>
    <row r="9243" outlineLevel="2" x14ac:dyDescent="0.35"/>
    <row r="9244" outlineLevel="2" x14ac:dyDescent="0.35"/>
    <row r="9245" outlineLevel="2" x14ac:dyDescent="0.35"/>
    <row r="9246" outlineLevel="2" x14ac:dyDescent="0.35"/>
    <row r="9247" outlineLevel="2" x14ac:dyDescent="0.35"/>
    <row r="9248" outlineLevel="2" x14ac:dyDescent="0.35"/>
    <row r="9249" outlineLevel="2" x14ac:dyDescent="0.35"/>
    <row r="9250" outlineLevel="2" x14ac:dyDescent="0.35"/>
    <row r="9251" outlineLevel="2" x14ac:dyDescent="0.35"/>
    <row r="9252" outlineLevel="2" x14ac:dyDescent="0.35"/>
    <row r="9253" outlineLevel="2" x14ac:dyDescent="0.35"/>
    <row r="9254" outlineLevel="2" x14ac:dyDescent="0.35"/>
    <row r="9255" outlineLevel="2" x14ac:dyDescent="0.35"/>
    <row r="9256" outlineLevel="2" x14ac:dyDescent="0.35"/>
    <row r="9257" outlineLevel="2" x14ac:dyDescent="0.35"/>
    <row r="9258" outlineLevel="2" x14ac:dyDescent="0.35"/>
    <row r="9259" outlineLevel="2" x14ac:dyDescent="0.35"/>
    <row r="9260" outlineLevel="2" x14ac:dyDescent="0.35"/>
    <row r="9261" outlineLevel="2" x14ac:dyDescent="0.35"/>
    <row r="9262" outlineLevel="2" x14ac:dyDescent="0.35"/>
    <row r="9263" outlineLevel="2" x14ac:dyDescent="0.35"/>
    <row r="9264" outlineLevel="2" x14ac:dyDescent="0.35"/>
    <row r="9265" outlineLevel="2" x14ac:dyDescent="0.35"/>
    <row r="9266" outlineLevel="2" x14ac:dyDescent="0.35"/>
    <row r="9267" outlineLevel="2" x14ac:dyDescent="0.35"/>
    <row r="9268" outlineLevel="2" x14ac:dyDescent="0.35"/>
    <row r="9269" outlineLevel="2" x14ac:dyDescent="0.35"/>
    <row r="9270" outlineLevel="2" x14ac:dyDescent="0.35"/>
    <row r="9271" outlineLevel="2" x14ac:dyDescent="0.35"/>
    <row r="9272" outlineLevel="2" x14ac:dyDescent="0.35"/>
    <row r="9273" outlineLevel="2" x14ac:dyDescent="0.35"/>
    <row r="9274" outlineLevel="2" x14ac:dyDescent="0.35"/>
    <row r="9275" outlineLevel="2" x14ac:dyDescent="0.35"/>
    <row r="9276" outlineLevel="2" x14ac:dyDescent="0.35"/>
    <row r="9277" outlineLevel="2" x14ac:dyDescent="0.35"/>
    <row r="9278" outlineLevel="2" x14ac:dyDescent="0.35"/>
    <row r="9279" outlineLevel="2" x14ac:dyDescent="0.35"/>
    <row r="9280" outlineLevel="2" x14ac:dyDescent="0.35"/>
    <row r="9281" outlineLevel="2" x14ac:dyDescent="0.35"/>
    <row r="9282" outlineLevel="2" x14ac:dyDescent="0.35"/>
    <row r="9283" outlineLevel="2" x14ac:dyDescent="0.35"/>
    <row r="9284" outlineLevel="2" x14ac:dyDescent="0.35"/>
    <row r="9285" outlineLevel="2" x14ac:dyDescent="0.35"/>
    <row r="9286" outlineLevel="2" x14ac:dyDescent="0.35"/>
    <row r="9287" outlineLevel="2" x14ac:dyDescent="0.35"/>
    <row r="9288" outlineLevel="2" x14ac:dyDescent="0.35"/>
    <row r="9289" outlineLevel="2" x14ac:dyDescent="0.35"/>
    <row r="9290" outlineLevel="2" x14ac:dyDescent="0.35"/>
    <row r="9291" outlineLevel="2" x14ac:dyDescent="0.35"/>
    <row r="9292" outlineLevel="2" x14ac:dyDescent="0.35"/>
    <row r="9293" outlineLevel="2" x14ac:dyDescent="0.35"/>
    <row r="9294" outlineLevel="2" x14ac:dyDescent="0.35"/>
    <row r="9295" outlineLevel="2" x14ac:dyDescent="0.35"/>
    <row r="9296" outlineLevel="2" x14ac:dyDescent="0.35"/>
    <row r="9297" outlineLevel="2" x14ac:dyDescent="0.35"/>
    <row r="9298" outlineLevel="2" x14ac:dyDescent="0.35"/>
    <row r="9299" outlineLevel="2" x14ac:dyDescent="0.35"/>
    <row r="9300" outlineLevel="2" x14ac:dyDescent="0.35"/>
    <row r="9301" outlineLevel="2" x14ac:dyDescent="0.35"/>
    <row r="9302" outlineLevel="2" x14ac:dyDescent="0.35"/>
    <row r="9303" outlineLevel="2" x14ac:dyDescent="0.35"/>
    <row r="9304" outlineLevel="2" x14ac:dyDescent="0.35"/>
    <row r="9305" outlineLevel="2" x14ac:dyDescent="0.35"/>
    <row r="9306" outlineLevel="2" x14ac:dyDescent="0.35"/>
    <row r="9307" outlineLevel="2" x14ac:dyDescent="0.35"/>
    <row r="9308" outlineLevel="2" x14ac:dyDescent="0.35"/>
    <row r="9309" outlineLevel="2" x14ac:dyDescent="0.35"/>
    <row r="9310" outlineLevel="2" x14ac:dyDescent="0.35"/>
    <row r="9311" outlineLevel="2" x14ac:dyDescent="0.35"/>
    <row r="9312" outlineLevel="2" x14ac:dyDescent="0.35"/>
    <row r="9313" outlineLevel="2" x14ac:dyDescent="0.35"/>
    <row r="9314" outlineLevel="2" x14ac:dyDescent="0.35"/>
    <row r="9315" outlineLevel="2" x14ac:dyDescent="0.35"/>
    <row r="9316" outlineLevel="2" x14ac:dyDescent="0.35"/>
    <row r="9317" outlineLevel="2" x14ac:dyDescent="0.35"/>
    <row r="9318" outlineLevel="2" x14ac:dyDescent="0.35"/>
    <row r="9319" outlineLevel="2" x14ac:dyDescent="0.35"/>
    <row r="9320" outlineLevel="2" x14ac:dyDescent="0.35"/>
    <row r="9321" outlineLevel="2" x14ac:dyDescent="0.35"/>
    <row r="9322" outlineLevel="2" x14ac:dyDescent="0.35"/>
    <row r="9323" outlineLevel="2" x14ac:dyDescent="0.35"/>
    <row r="9324" outlineLevel="2" x14ac:dyDescent="0.35"/>
    <row r="9325" outlineLevel="2" x14ac:dyDescent="0.35"/>
    <row r="9326" outlineLevel="2" x14ac:dyDescent="0.35"/>
    <row r="9327" outlineLevel="2" x14ac:dyDescent="0.35"/>
    <row r="9328" outlineLevel="2" x14ac:dyDescent="0.35"/>
    <row r="9329" outlineLevel="2" x14ac:dyDescent="0.35"/>
    <row r="9330" outlineLevel="2" x14ac:dyDescent="0.35"/>
    <row r="9331" outlineLevel="2" x14ac:dyDescent="0.35"/>
    <row r="9332" outlineLevel="2" x14ac:dyDescent="0.35"/>
    <row r="9333" outlineLevel="2" x14ac:dyDescent="0.35"/>
    <row r="9334" outlineLevel="2" x14ac:dyDescent="0.35"/>
    <row r="9335" outlineLevel="2" x14ac:dyDescent="0.35"/>
    <row r="9336" outlineLevel="2" x14ac:dyDescent="0.35"/>
    <row r="9337" outlineLevel="2" x14ac:dyDescent="0.35"/>
    <row r="9338" outlineLevel="2" x14ac:dyDescent="0.35"/>
    <row r="9339" outlineLevel="2" x14ac:dyDescent="0.35"/>
    <row r="9340" outlineLevel="2" x14ac:dyDescent="0.35"/>
    <row r="9341" outlineLevel="2" x14ac:dyDescent="0.35"/>
    <row r="9342" outlineLevel="2" x14ac:dyDescent="0.35"/>
    <row r="9343" outlineLevel="2" x14ac:dyDescent="0.35"/>
    <row r="9344" outlineLevel="2" x14ac:dyDescent="0.35"/>
    <row r="9345" outlineLevel="2" x14ac:dyDescent="0.35"/>
    <row r="9346" outlineLevel="2" x14ac:dyDescent="0.35"/>
    <row r="9347" outlineLevel="2" x14ac:dyDescent="0.35"/>
    <row r="9348" outlineLevel="2" x14ac:dyDescent="0.35"/>
    <row r="9349" outlineLevel="2" x14ac:dyDescent="0.35"/>
    <row r="9350" outlineLevel="2" x14ac:dyDescent="0.35"/>
    <row r="9351" outlineLevel="2" x14ac:dyDescent="0.35"/>
    <row r="9352" outlineLevel="2" x14ac:dyDescent="0.35"/>
    <row r="9353" outlineLevel="2" x14ac:dyDescent="0.35"/>
    <row r="9354" outlineLevel="2" x14ac:dyDescent="0.35"/>
    <row r="9355" outlineLevel="2" x14ac:dyDescent="0.35"/>
    <row r="9356" outlineLevel="2" x14ac:dyDescent="0.35"/>
    <row r="9357" outlineLevel="2" x14ac:dyDescent="0.35"/>
    <row r="9358" outlineLevel="2" x14ac:dyDescent="0.35"/>
    <row r="9359" outlineLevel="2" x14ac:dyDescent="0.35"/>
    <row r="9360" outlineLevel="2" x14ac:dyDescent="0.35"/>
    <row r="9361" outlineLevel="2" x14ac:dyDescent="0.35"/>
    <row r="9362" outlineLevel="2" x14ac:dyDescent="0.35"/>
    <row r="9363" outlineLevel="2" x14ac:dyDescent="0.35"/>
    <row r="9364" outlineLevel="2" x14ac:dyDescent="0.35"/>
    <row r="9365" outlineLevel="2" x14ac:dyDescent="0.35"/>
    <row r="9366" outlineLevel="2" x14ac:dyDescent="0.35"/>
    <row r="9367" outlineLevel="2" x14ac:dyDescent="0.35"/>
    <row r="9368" outlineLevel="2" x14ac:dyDescent="0.35"/>
    <row r="9369" outlineLevel="2" x14ac:dyDescent="0.35"/>
    <row r="9370" outlineLevel="2" x14ac:dyDescent="0.35"/>
    <row r="9371" outlineLevel="2" x14ac:dyDescent="0.35"/>
    <row r="9372" outlineLevel="2" x14ac:dyDescent="0.35"/>
    <row r="9373" outlineLevel="2" x14ac:dyDescent="0.35"/>
    <row r="9374" outlineLevel="2" x14ac:dyDescent="0.35"/>
    <row r="9375" outlineLevel="2" x14ac:dyDescent="0.35"/>
    <row r="9376" outlineLevel="2" x14ac:dyDescent="0.35"/>
    <row r="9377" outlineLevel="2" x14ac:dyDescent="0.35"/>
    <row r="9378" outlineLevel="2" x14ac:dyDescent="0.35"/>
    <row r="9379" outlineLevel="2" x14ac:dyDescent="0.35"/>
    <row r="9380" outlineLevel="2" x14ac:dyDescent="0.35"/>
    <row r="9381" outlineLevel="2" x14ac:dyDescent="0.35"/>
    <row r="9382" outlineLevel="2" x14ac:dyDescent="0.35"/>
    <row r="9383" outlineLevel="2" x14ac:dyDescent="0.35"/>
    <row r="9384" outlineLevel="2" x14ac:dyDescent="0.35"/>
    <row r="9385" outlineLevel="2" x14ac:dyDescent="0.35"/>
    <row r="9386" outlineLevel="2" x14ac:dyDescent="0.35"/>
    <row r="9387" outlineLevel="2" x14ac:dyDescent="0.35"/>
    <row r="9388" outlineLevel="2" x14ac:dyDescent="0.35"/>
    <row r="9389" outlineLevel="2" x14ac:dyDescent="0.35"/>
    <row r="9390" outlineLevel="2" x14ac:dyDescent="0.35"/>
    <row r="9391" outlineLevel="2" x14ac:dyDescent="0.35"/>
    <row r="9392" outlineLevel="2" x14ac:dyDescent="0.35"/>
    <row r="9393" outlineLevel="2" x14ac:dyDescent="0.35"/>
    <row r="9394" outlineLevel="2" x14ac:dyDescent="0.35"/>
    <row r="9395" outlineLevel="2" x14ac:dyDescent="0.35"/>
    <row r="9396" outlineLevel="2" x14ac:dyDescent="0.35"/>
    <row r="9397" outlineLevel="2" x14ac:dyDescent="0.35"/>
    <row r="9398" outlineLevel="2" x14ac:dyDescent="0.35"/>
    <row r="9399" outlineLevel="2" x14ac:dyDescent="0.35"/>
    <row r="9400" outlineLevel="2" x14ac:dyDescent="0.35"/>
    <row r="9401" outlineLevel="2" x14ac:dyDescent="0.35"/>
    <row r="9402" outlineLevel="2" x14ac:dyDescent="0.35"/>
    <row r="9403" outlineLevel="2" x14ac:dyDescent="0.35"/>
    <row r="9404" outlineLevel="2" x14ac:dyDescent="0.35"/>
    <row r="9405" outlineLevel="2" x14ac:dyDescent="0.35"/>
    <row r="9406" outlineLevel="2" x14ac:dyDescent="0.35"/>
    <row r="9407" outlineLevel="2" x14ac:dyDescent="0.35"/>
    <row r="9408" outlineLevel="2" x14ac:dyDescent="0.35"/>
    <row r="9409" outlineLevel="2" x14ac:dyDescent="0.35"/>
    <row r="9410" outlineLevel="2" x14ac:dyDescent="0.35"/>
    <row r="9411" outlineLevel="2" x14ac:dyDescent="0.35"/>
    <row r="9412" outlineLevel="2" x14ac:dyDescent="0.35"/>
    <row r="9413" outlineLevel="2" x14ac:dyDescent="0.35"/>
    <row r="9414" outlineLevel="2" x14ac:dyDescent="0.35"/>
    <row r="9415" outlineLevel="2" x14ac:dyDescent="0.35"/>
    <row r="9416" outlineLevel="2" x14ac:dyDescent="0.35"/>
    <row r="9417" outlineLevel="2" x14ac:dyDescent="0.35"/>
    <row r="9418" outlineLevel="2" x14ac:dyDescent="0.35"/>
    <row r="9419" outlineLevel="2" x14ac:dyDescent="0.35"/>
    <row r="9420" outlineLevel="2" x14ac:dyDescent="0.35"/>
    <row r="9421" outlineLevel="2" x14ac:dyDescent="0.35"/>
    <row r="9422" outlineLevel="2" x14ac:dyDescent="0.35"/>
    <row r="9423" outlineLevel="2" x14ac:dyDescent="0.35"/>
    <row r="9424" outlineLevel="2" x14ac:dyDescent="0.35"/>
    <row r="9425" outlineLevel="2" x14ac:dyDescent="0.35"/>
    <row r="9426" outlineLevel="2" x14ac:dyDescent="0.35"/>
    <row r="9427" outlineLevel="2" x14ac:dyDescent="0.35"/>
    <row r="9428" outlineLevel="2" x14ac:dyDescent="0.35"/>
    <row r="9429" outlineLevel="2" x14ac:dyDescent="0.35"/>
    <row r="9430" outlineLevel="2" x14ac:dyDescent="0.35"/>
    <row r="9431" outlineLevel="2" x14ac:dyDescent="0.35"/>
    <row r="9432" outlineLevel="2" x14ac:dyDescent="0.35"/>
    <row r="9433" outlineLevel="2" x14ac:dyDescent="0.35"/>
    <row r="9434" outlineLevel="2" x14ac:dyDescent="0.35"/>
    <row r="9435" outlineLevel="2" x14ac:dyDescent="0.35"/>
    <row r="9436" outlineLevel="2" x14ac:dyDescent="0.35"/>
    <row r="9437" outlineLevel="2" x14ac:dyDescent="0.35"/>
    <row r="9438" outlineLevel="2" x14ac:dyDescent="0.35"/>
    <row r="9439" outlineLevel="2" x14ac:dyDescent="0.35"/>
    <row r="9440" outlineLevel="2" x14ac:dyDescent="0.35"/>
    <row r="9441" outlineLevel="2" x14ac:dyDescent="0.35"/>
    <row r="9442" outlineLevel="2" x14ac:dyDescent="0.35"/>
    <row r="9443" outlineLevel="2" x14ac:dyDescent="0.35"/>
    <row r="9444" outlineLevel="2" x14ac:dyDescent="0.35"/>
    <row r="9445" outlineLevel="2" x14ac:dyDescent="0.35"/>
    <row r="9446" outlineLevel="2" x14ac:dyDescent="0.35"/>
    <row r="9447" outlineLevel="2" x14ac:dyDescent="0.35"/>
    <row r="9448" outlineLevel="2" x14ac:dyDescent="0.35"/>
    <row r="9449" outlineLevel="2" x14ac:dyDescent="0.35"/>
    <row r="9450" outlineLevel="2" x14ac:dyDescent="0.35"/>
    <row r="9451" outlineLevel="2" x14ac:dyDescent="0.35"/>
    <row r="9452" outlineLevel="2" x14ac:dyDescent="0.35"/>
    <row r="9453" outlineLevel="2" x14ac:dyDescent="0.35"/>
    <row r="9454" outlineLevel="2" x14ac:dyDescent="0.35"/>
    <row r="9455" outlineLevel="2" x14ac:dyDescent="0.35"/>
    <row r="9456" outlineLevel="2" x14ac:dyDescent="0.35"/>
    <row r="9457" outlineLevel="2" x14ac:dyDescent="0.35"/>
    <row r="9458" outlineLevel="2" x14ac:dyDescent="0.35"/>
    <row r="9459" outlineLevel="2" x14ac:dyDescent="0.35"/>
    <row r="9460" outlineLevel="2" x14ac:dyDescent="0.35"/>
    <row r="9461" outlineLevel="2" x14ac:dyDescent="0.35"/>
    <row r="9462" outlineLevel="2" x14ac:dyDescent="0.35"/>
    <row r="9463" outlineLevel="2" x14ac:dyDescent="0.35"/>
    <row r="9464" outlineLevel="2" x14ac:dyDescent="0.35"/>
    <row r="9465" outlineLevel="2" x14ac:dyDescent="0.35"/>
    <row r="9466" outlineLevel="2" x14ac:dyDescent="0.35"/>
    <row r="9467" outlineLevel="2" x14ac:dyDescent="0.35"/>
    <row r="9468" outlineLevel="2" x14ac:dyDescent="0.35"/>
    <row r="9469" outlineLevel="2" x14ac:dyDescent="0.35"/>
    <row r="9470" outlineLevel="2" x14ac:dyDescent="0.35"/>
    <row r="9471" outlineLevel="2" x14ac:dyDescent="0.35"/>
    <row r="9472" outlineLevel="2" x14ac:dyDescent="0.35"/>
    <row r="9473" outlineLevel="2" x14ac:dyDescent="0.35"/>
    <row r="9474" outlineLevel="2" x14ac:dyDescent="0.35"/>
    <row r="9475" outlineLevel="2" x14ac:dyDescent="0.35"/>
    <row r="9476" outlineLevel="2" x14ac:dyDescent="0.35"/>
    <row r="9477" outlineLevel="2" x14ac:dyDescent="0.35"/>
    <row r="9478" outlineLevel="2" x14ac:dyDescent="0.35"/>
    <row r="9479" outlineLevel="2" x14ac:dyDescent="0.35"/>
    <row r="9480" outlineLevel="2" x14ac:dyDescent="0.35"/>
    <row r="9481" outlineLevel="2" x14ac:dyDescent="0.35"/>
    <row r="9482" outlineLevel="2" x14ac:dyDescent="0.35"/>
    <row r="9483" outlineLevel="2" x14ac:dyDescent="0.35"/>
    <row r="9484" outlineLevel="2" x14ac:dyDescent="0.35"/>
    <row r="9485" outlineLevel="2" x14ac:dyDescent="0.35"/>
    <row r="9486" outlineLevel="2" x14ac:dyDescent="0.35"/>
    <row r="9487" outlineLevel="2" x14ac:dyDescent="0.35"/>
    <row r="9488" outlineLevel="2" x14ac:dyDescent="0.35"/>
    <row r="9489" outlineLevel="2" x14ac:dyDescent="0.35"/>
    <row r="9490" outlineLevel="2" x14ac:dyDescent="0.35"/>
    <row r="9491" outlineLevel="2" x14ac:dyDescent="0.35"/>
    <row r="9492" outlineLevel="2" x14ac:dyDescent="0.35"/>
    <row r="9493" outlineLevel="2" x14ac:dyDescent="0.35"/>
    <row r="9494" outlineLevel="2" x14ac:dyDescent="0.35"/>
    <row r="9495" outlineLevel="2" x14ac:dyDescent="0.35"/>
    <row r="9496" outlineLevel="2" x14ac:dyDescent="0.35"/>
    <row r="9497" outlineLevel="2" x14ac:dyDescent="0.35"/>
    <row r="9498" outlineLevel="2" x14ac:dyDescent="0.35"/>
    <row r="9499" outlineLevel="2" x14ac:dyDescent="0.35"/>
    <row r="9500" outlineLevel="2" x14ac:dyDescent="0.35"/>
    <row r="9501" outlineLevel="2" x14ac:dyDescent="0.35"/>
    <row r="9502" outlineLevel="2" x14ac:dyDescent="0.35"/>
    <row r="9503" outlineLevel="2" x14ac:dyDescent="0.35"/>
    <row r="9504" outlineLevel="2" x14ac:dyDescent="0.35"/>
    <row r="9505" outlineLevel="2" x14ac:dyDescent="0.35"/>
    <row r="9506" outlineLevel="2" x14ac:dyDescent="0.35"/>
    <row r="9507" outlineLevel="2" x14ac:dyDescent="0.35"/>
    <row r="9508" outlineLevel="2" x14ac:dyDescent="0.35"/>
    <row r="9509" outlineLevel="2" x14ac:dyDescent="0.35"/>
    <row r="9510" outlineLevel="2" x14ac:dyDescent="0.35"/>
    <row r="9511" outlineLevel="2" x14ac:dyDescent="0.35"/>
    <row r="9512" outlineLevel="2" x14ac:dyDescent="0.35"/>
    <row r="9513" outlineLevel="2" x14ac:dyDescent="0.35"/>
    <row r="9514" outlineLevel="2" x14ac:dyDescent="0.35"/>
    <row r="9515" outlineLevel="2" x14ac:dyDescent="0.35"/>
    <row r="9516" outlineLevel="2" x14ac:dyDescent="0.35"/>
    <row r="9517" outlineLevel="2" x14ac:dyDescent="0.35"/>
    <row r="9518" outlineLevel="2" x14ac:dyDescent="0.35"/>
    <row r="9519" outlineLevel="2" x14ac:dyDescent="0.35"/>
    <row r="9520" outlineLevel="2" x14ac:dyDescent="0.35"/>
    <row r="9521" outlineLevel="2" x14ac:dyDescent="0.35"/>
    <row r="9522" outlineLevel="2" x14ac:dyDescent="0.35"/>
    <row r="9523" outlineLevel="2" x14ac:dyDescent="0.35"/>
    <row r="9524" outlineLevel="2" x14ac:dyDescent="0.35"/>
    <row r="9525" outlineLevel="2" x14ac:dyDescent="0.35"/>
    <row r="9526" outlineLevel="2" x14ac:dyDescent="0.35"/>
    <row r="9527" outlineLevel="2" x14ac:dyDescent="0.35"/>
    <row r="9528" outlineLevel="2" x14ac:dyDescent="0.35"/>
    <row r="9529" outlineLevel="2" x14ac:dyDescent="0.35"/>
    <row r="9530" outlineLevel="2" x14ac:dyDescent="0.35"/>
    <row r="9531" outlineLevel="2" x14ac:dyDescent="0.35"/>
    <row r="9532" outlineLevel="2" x14ac:dyDescent="0.35"/>
    <row r="9533" outlineLevel="2" x14ac:dyDescent="0.35"/>
    <row r="9534" outlineLevel="2" x14ac:dyDescent="0.35"/>
    <row r="9535" outlineLevel="2" x14ac:dyDescent="0.35"/>
    <row r="9536" outlineLevel="2" x14ac:dyDescent="0.35"/>
    <row r="9537" outlineLevel="2" x14ac:dyDescent="0.35"/>
    <row r="9538" outlineLevel="2" x14ac:dyDescent="0.35"/>
    <row r="9539" outlineLevel="2" x14ac:dyDescent="0.35"/>
    <row r="9540" outlineLevel="2" x14ac:dyDescent="0.35"/>
    <row r="9541" outlineLevel="2" x14ac:dyDescent="0.35"/>
    <row r="9542" outlineLevel="2" x14ac:dyDescent="0.35"/>
    <row r="9543" outlineLevel="2" x14ac:dyDescent="0.35"/>
    <row r="9544" outlineLevel="2" x14ac:dyDescent="0.35"/>
    <row r="9545" outlineLevel="2" x14ac:dyDescent="0.35"/>
    <row r="9546" outlineLevel="2" x14ac:dyDescent="0.35"/>
    <row r="9547" outlineLevel="2" x14ac:dyDescent="0.35"/>
    <row r="9548" outlineLevel="2" x14ac:dyDescent="0.35"/>
    <row r="9549" outlineLevel="2" x14ac:dyDescent="0.35"/>
    <row r="9550" outlineLevel="2" x14ac:dyDescent="0.35"/>
    <row r="9551" outlineLevel="2" x14ac:dyDescent="0.35"/>
    <row r="9552" outlineLevel="2" x14ac:dyDescent="0.35"/>
    <row r="9553" outlineLevel="2" x14ac:dyDescent="0.35"/>
    <row r="9554" outlineLevel="2" x14ac:dyDescent="0.35"/>
    <row r="9555" outlineLevel="2" x14ac:dyDescent="0.35"/>
    <row r="9556" outlineLevel="2" x14ac:dyDescent="0.35"/>
    <row r="9557" outlineLevel="2" x14ac:dyDescent="0.35"/>
    <row r="9558" outlineLevel="2" x14ac:dyDescent="0.35"/>
    <row r="9559" outlineLevel="2" x14ac:dyDescent="0.35"/>
    <row r="9560" outlineLevel="2" x14ac:dyDescent="0.35"/>
    <row r="9561" outlineLevel="2" x14ac:dyDescent="0.35"/>
    <row r="9562" outlineLevel="2" x14ac:dyDescent="0.35"/>
    <row r="9563" outlineLevel="2" x14ac:dyDescent="0.35"/>
    <row r="9564" outlineLevel="2" x14ac:dyDescent="0.35"/>
    <row r="9565" outlineLevel="2" x14ac:dyDescent="0.35"/>
    <row r="9566" outlineLevel="2" x14ac:dyDescent="0.35"/>
    <row r="9567" outlineLevel="2" x14ac:dyDescent="0.35"/>
    <row r="9568" outlineLevel="2" x14ac:dyDescent="0.35"/>
    <row r="9569" outlineLevel="2" x14ac:dyDescent="0.35"/>
    <row r="9570" outlineLevel="2" x14ac:dyDescent="0.35"/>
    <row r="9571" outlineLevel="2" x14ac:dyDescent="0.35"/>
    <row r="9572" outlineLevel="2" x14ac:dyDescent="0.35"/>
    <row r="9573" outlineLevel="2" x14ac:dyDescent="0.35"/>
    <row r="9574" outlineLevel="2" x14ac:dyDescent="0.35"/>
    <row r="9575" outlineLevel="2" x14ac:dyDescent="0.35"/>
    <row r="9576" outlineLevel="2" x14ac:dyDescent="0.35"/>
    <row r="9577" outlineLevel="2" x14ac:dyDescent="0.35"/>
    <row r="9578" outlineLevel="2" x14ac:dyDescent="0.35"/>
    <row r="9579" outlineLevel="2" x14ac:dyDescent="0.35"/>
    <row r="9580" outlineLevel="2" x14ac:dyDescent="0.35"/>
    <row r="9581" outlineLevel="2" x14ac:dyDescent="0.35"/>
    <row r="9582" outlineLevel="2" x14ac:dyDescent="0.35"/>
    <row r="9583" outlineLevel="2" x14ac:dyDescent="0.35"/>
    <row r="9584" outlineLevel="2" x14ac:dyDescent="0.35"/>
    <row r="9585" outlineLevel="2" x14ac:dyDescent="0.35"/>
    <row r="9586" outlineLevel="2" x14ac:dyDescent="0.35"/>
    <row r="9587" outlineLevel="2" x14ac:dyDescent="0.35"/>
    <row r="9588" outlineLevel="2" x14ac:dyDescent="0.35"/>
    <row r="9589" outlineLevel="2" x14ac:dyDescent="0.35"/>
    <row r="9590" outlineLevel="2" x14ac:dyDescent="0.35"/>
    <row r="9591" outlineLevel="2" x14ac:dyDescent="0.35"/>
    <row r="9592" outlineLevel="2" x14ac:dyDescent="0.35"/>
    <row r="9593" outlineLevel="2" x14ac:dyDescent="0.35"/>
    <row r="9594" outlineLevel="2" x14ac:dyDescent="0.35"/>
    <row r="9595" outlineLevel="2" x14ac:dyDescent="0.35"/>
    <row r="9596" outlineLevel="2" x14ac:dyDescent="0.35"/>
    <row r="9597" outlineLevel="2" x14ac:dyDescent="0.35"/>
    <row r="9598" outlineLevel="2" x14ac:dyDescent="0.35"/>
    <row r="9599" outlineLevel="2" x14ac:dyDescent="0.35"/>
    <row r="9600" outlineLevel="2" x14ac:dyDescent="0.35"/>
    <row r="9601" outlineLevel="2" x14ac:dyDescent="0.35"/>
    <row r="9602" outlineLevel="2" x14ac:dyDescent="0.35"/>
    <row r="9603" outlineLevel="2" x14ac:dyDescent="0.35"/>
    <row r="9604" outlineLevel="2" x14ac:dyDescent="0.35"/>
    <row r="9605" outlineLevel="2" x14ac:dyDescent="0.35"/>
    <row r="9606" outlineLevel="2" x14ac:dyDescent="0.35"/>
    <row r="9607" outlineLevel="2" x14ac:dyDescent="0.35"/>
    <row r="9608" outlineLevel="2" x14ac:dyDescent="0.35"/>
    <row r="9609" outlineLevel="2" x14ac:dyDescent="0.35"/>
    <row r="9610" outlineLevel="2" x14ac:dyDescent="0.35"/>
    <row r="9611" outlineLevel="2" x14ac:dyDescent="0.35"/>
    <row r="9612" outlineLevel="2" x14ac:dyDescent="0.35"/>
    <row r="9613" outlineLevel="2" x14ac:dyDescent="0.35"/>
    <row r="9614" outlineLevel="2" x14ac:dyDescent="0.35"/>
    <row r="9615" outlineLevel="2" x14ac:dyDescent="0.35"/>
    <row r="9616" outlineLevel="2" x14ac:dyDescent="0.35"/>
    <row r="9617" outlineLevel="2" x14ac:dyDescent="0.35"/>
    <row r="9618" outlineLevel="2" x14ac:dyDescent="0.35"/>
    <row r="9619" outlineLevel="2" x14ac:dyDescent="0.35"/>
    <row r="9620" outlineLevel="2" x14ac:dyDescent="0.35"/>
    <row r="9621" outlineLevel="2" x14ac:dyDescent="0.35"/>
    <row r="9622" outlineLevel="2" x14ac:dyDescent="0.35"/>
    <row r="9623" outlineLevel="2" x14ac:dyDescent="0.35"/>
    <row r="9624" outlineLevel="2" x14ac:dyDescent="0.35"/>
    <row r="9625" outlineLevel="2" x14ac:dyDescent="0.35"/>
    <row r="9626" outlineLevel="2" x14ac:dyDescent="0.35"/>
    <row r="9627" outlineLevel="2" x14ac:dyDescent="0.35"/>
    <row r="9628" outlineLevel="2" x14ac:dyDescent="0.35"/>
    <row r="9629" outlineLevel="2" x14ac:dyDescent="0.35"/>
    <row r="9630" outlineLevel="2" x14ac:dyDescent="0.35"/>
    <row r="9631" outlineLevel="2" x14ac:dyDescent="0.35"/>
    <row r="9632" outlineLevel="2" x14ac:dyDescent="0.35"/>
    <row r="9633" outlineLevel="2" x14ac:dyDescent="0.35"/>
    <row r="9634" outlineLevel="2" x14ac:dyDescent="0.35"/>
    <row r="9635" outlineLevel="2" x14ac:dyDescent="0.35"/>
    <row r="9636" outlineLevel="2" x14ac:dyDescent="0.35"/>
    <row r="9637" outlineLevel="2" x14ac:dyDescent="0.35"/>
    <row r="9638" outlineLevel="2" x14ac:dyDescent="0.35"/>
    <row r="9639" outlineLevel="2" x14ac:dyDescent="0.35"/>
    <row r="9640" outlineLevel="2" x14ac:dyDescent="0.35"/>
    <row r="9641" outlineLevel="2" x14ac:dyDescent="0.35"/>
    <row r="9642" outlineLevel="2" x14ac:dyDescent="0.35"/>
    <row r="9643" outlineLevel="2" x14ac:dyDescent="0.35"/>
    <row r="9644" outlineLevel="2" x14ac:dyDescent="0.35"/>
    <row r="9645" outlineLevel="2" x14ac:dyDescent="0.35"/>
    <row r="9646" outlineLevel="2" x14ac:dyDescent="0.35"/>
    <row r="9647" outlineLevel="2" x14ac:dyDescent="0.35"/>
    <row r="9648" outlineLevel="2" x14ac:dyDescent="0.35"/>
    <row r="9649" outlineLevel="2" x14ac:dyDescent="0.35"/>
    <row r="9650" outlineLevel="2" x14ac:dyDescent="0.35"/>
    <row r="9651" outlineLevel="2" x14ac:dyDescent="0.35"/>
    <row r="9652" outlineLevel="2" x14ac:dyDescent="0.35"/>
    <row r="9653" outlineLevel="2" x14ac:dyDescent="0.35"/>
    <row r="9654" outlineLevel="2" x14ac:dyDescent="0.35"/>
    <row r="9655" outlineLevel="2" x14ac:dyDescent="0.35"/>
    <row r="9656" outlineLevel="2" x14ac:dyDescent="0.35"/>
    <row r="9657" outlineLevel="2" x14ac:dyDescent="0.35"/>
    <row r="9658" outlineLevel="2" x14ac:dyDescent="0.35"/>
    <row r="9659" outlineLevel="2" x14ac:dyDescent="0.35"/>
    <row r="9660" outlineLevel="2" x14ac:dyDescent="0.35"/>
    <row r="9661" outlineLevel="2" x14ac:dyDescent="0.35"/>
    <row r="9662" outlineLevel="2" x14ac:dyDescent="0.35"/>
    <row r="9663" outlineLevel="2" x14ac:dyDescent="0.35"/>
    <row r="9664" outlineLevel="2" x14ac:dyDescent="0.35"/>
    <row r="9665" outlineLevel="2" x14ac:dyDescent="0.35"/>
    <row r="9666" outlineLevel="2" x14ac:dyDescent="0.35"/>
    <row r="9667" outlineLevel="2" x14ac:dyDescent="0.35"/>
    <row r="9668" outlineLevel="2" x14ac:dyDescent="0.35"/>
    <row r="9669" outlineLevel="2" x14ac:dyDescent="0.35"/>
    <row r="9670" outlineLevel="2" x14ac:dyDescent="0.35"/>
    <row r="9671" outlineLevel="2" x14ac:dyDescent="0.35"/>
    <row r="9672" outlineLevel="2" x14ac:dyDescent="0.35"/>
    <row r="9673" outlineLevel="2" x14ac:dyDescent="0.35"/>
    <row r="9674" outlineLevel="2" x14ac:dyDescent="0.35"/>
    <row r="9675" outlineLevel="2" x14ac:dyDescent="0.35"/>
    <row r="9676" outlineLevel="2" x14ac:dyDescent="0.35"/>
    <row r="9677" outlineLevel="2" x14ac:dyDescent="0.35"/>
    <row r="9678" outlineLevel="2" x14ac:dyDescent="0.35"/>
    <row r="9679" outlineLevel="2" x14ac:dyDescent="0.35"/>
    <row r="9680" outlineLevel="2" x14ac:dyDescent="0.35"/>
    <row r="9681" outlineLevel="2" x14ac:dyDescent="0.35"/>
    <row r="9682" outlineLevel="2" x14ac:dyDescent="0.35"/>
    <row r="9683" outlineLevel="2" x14ac:dyDescent="0.35"/>
    <row r="9684" outlineLevel="2" x14ac:dyDescent="0.35"/>
    <row r="9685" outlineLevel="2" x14ac:dyDescent="0.35"/>
    <row r="9686" outlineLevel="2" x14ac:dyDescent="0.35"/>
    <row r="9687" outlineLevel="2" x14ac:dyDescent="0.35"/>
    <row r="9688" outlineLevel="2" x14ac:dyDescent="0.35"/>
    <row r="9689" outlineLevel="2" x14ac:dyDescent="0.35"/>
    <row r="9690" outlineLevel="2" x14ac:dyDescent="0.35"/>
    <row r="9691" outlineLevel="2" x14ac:dyDescent="0.35"/>
    <row r="9692" outlineLevel="2" x14ac:dyDescent="0.35"/>
    <row r="9693" outlineLevel="2" x14ac:dyDescent="0.35"/>
    <row r="9694" outlineLevel="2" x14ac:dyDescent="0.35"/>
    <row r="9695" outlineLevel="2" x14ac:dyDescent="0.35"/>
    <row r="9696" outlineLevel="2" x14ac:dyDescent="0.35"/>
    <row r="9697" outlineLevel="2" x14ac:dyDescent="0.35"/>
    <row r="9698" outlineLevel="2" x14ac:dyDescent="0.35"/>
    <row r="9699" outlineLevel="2" x14ac:dyDescent="0.35"/>
    <row r="9700" outlineLevel="2" x14ac:dyDescent="0.35"/>
    <row r="9701" outlineLevel="2" x14ac:dyDescent="0.35"/>
    <row r="9702" outlineLevel="2" x14ac:dyDescent="0.35"/>
    <row r="9703" outlineLevel="2" x14ac:dyDescent="0.35"/>
    <row r="9704" outlineLevel="2" x14ac:dyDescent="0.35"/>
    <row r="9705" outlineLevel="2" x14ac:dyDescent="0.35"/>
    <row r="9706" outlineLevel="2" x14ac:dyDescent="0.35"/>
    <row r="9707" outlineLevel="2" x14ac:dyDescent="0.35"/>
    <row r="9708" outlineLevel="2" x14ac:dyDescent="0.35"/>
    <row r="9709" outlineLevel="2" x14ac:dyDescent="0.35"/>
    <row r="9710" outlineLevel="2" x14ac:dyDescent="0.35"/>
    <row r="9711" outlineLevel="2" x14ac:dyDescent="0.35"/>
    <row r="9712" outlineLevel="2" x14ac:dyDescent="0.35"/>
    <row r="9713" outlineLevel="2" x14ac:dyDescent="0.35"/>
    <row r="9714" outlineLevel="2" x14ac:dyDescent="0.35"/>
    <row r="9715" outlineLevel="2" x14ac:dyDescent="0.35"/>
    <row r="9716" outlineLevel="2" x14ac:dyDescent="0.35"/>
    <row r="9717" outlineLevel="2" x14ac:dyDescent="0.35"/>
    <row r="9718" outlineLevel="2" x14ac:dyDescent="0.35"/>
    <row r="9719" outlineLevel="2" x14ac:dyDescent="0.35"/>
    <row r="9720" outlineLevel="2" x14ac:dyDescent="0.35"/>
    <row r="9721" outlineLevel="2" x14ac:dyDescent="0.35"/>
    <row r="9722" outlineLevel="2" x14ac:dyDescent="0.35"/>
    <row r="9723" outlineLevel="2" x14ac:dyDescent="0.35"/>
    <row r="9724" outlineLevel="2" x14ac:dyDescent="0.35"/>
    <row r="9725" outlineLevel="2" x14ac:dyDescent="0.35"/>
    <row r="9726" outlineLevel="2" x14ac:dyDescent="0.35"/>
    <row r="9727" outlineLevel="2" x14ac:dyDescent="0.35"/>
    <row r="9728" outlineLevel="2" x14ac:dyDescent="0.35"/>
    <row r="9729" outlineLevel="2" x14ac:dyDescent="0.35"/>
    <row r="9730" outlineLevel="2" x14ac:dyDescent="0.35"/>
    <row r="9731" outlineLevel="2" x14ac:dyDescent="0.35"/>
    <row r="9732" outlineLevel="2" x14ac:dyDescent="0.35"/>
    <row r="9733" outlineLevel="2" x14ac:dyDescent="0.35"/>
    <row r="9734" outlineLevel="2" x14ac:dyDescent="0.35"/>
    <row r="9735" outlineLevel="2" x14ac:dyDescent="0.35"/>
    <row r="9736" outlineLevel="2" x14ac:dyDescent="0.35"/>
    <row r="9737" outlineLevel="2" x14ac:dyDescent="0.35"/>
    <row r="9738" outlineLevel="2" x14ac:dyDescent="0.35"/>
    <row r="9739" outlineLevel="2" x14ac:dyDescent="0.35"/>
    <row r="9740" outlineLevel="2" x14ac:dyDescent="0.35"/>
    <row r="9741" outlineLevel="2" x14ac:dyDescent="0.35"/>
    <row r="9742" outlineLevel="2" x14ac:dyDescent="0.35"/>
    <row r="9743" outlineLevel="2" x14ac:dyDescent="0.35"/>
    <row r="9744" outlineLevel="2" x14ac:dyDescent="0.35"/>
    <row r="9745" outlineLevel="2" x14ac:dyDescent="0.35"/>
    <row r="9746" outlineLevel="2" x14ac:dyDescent="0.35"/>
    <row r="9747" outlineLevel="2" x14ac:dyDescent="0.35"/>
    <row r="9748" outlineLevel="2" x14ac:dyDescent="0.35"/>
    <row r="9749" outlineLevel="2" x14ac:dyDescent="0.35"/>
    <row r="9750" outlineLevel="2" x14ac:dyDescent="0.35"/>
    <row r="9751" outlineLevel="2" x14ac:dyDescent="0.35"/>
    <row r="9752" outlineLevel="2" x14ac:dyDescent="0.35"/>
    <row r="9753" outlineLevel="2" x14ac:dyDescent="0.35"/>
    <row r="9754" outlineLevel="2" x14ac:dyDescent="0.35"/>
    <row r="9755" outlineLevel="2" x14ac:dyDescent="0.35"/>
    <row r="9756" outlineLevel="2" x14ac:dyDescent="0.35"/>
    <row r="9757" outlineLevel="2" x14ac:dyDescent="0.35"/>
    <row r="9758" outlineLevel="2" x14ac:dyDescent="0.35"/>
    <row r="9759" outlineLevel="2" x14ac:dyDescent="0.35"/>
    <row r="9760" outlineLevel="2" x14ac:dyDescent="0.35"/>
    <row r="9761" outlineLevel="2" x14ac:dyDescent="0.35"/>
    <row r="9762" outlineLevel="2" x14ac:dyDescent="0.35"/>
    <row r="9763" outlineLevel="2" x14ac:dyDescent="0.35"/>
    <row r="9764" outlineLevel="2" x14ac:dyDescent="0.35"/>
    <row r="9765" outlineLevel="2" x14ac:dyDescent="0.35"/>
    <row r="9766" outlineLevel="2" x14ac:dyDescent="0.35"/>
    <row r="9767" outlineLevel="2" x14ac:dyDescent="0.35"/>
    <row r="9768" outlineLevel="2" x14ac:dyDescent="0.35"/>
    <row r="9769" outlineLevel="2" x14ac:dyDescent="0.35"/>
    <row r="9770" outlineLevel="2" x14ac:dyDescent="0.35"/>
    <row r="9771" outlineLevel="2" x14ac:dyDescent="0.35"/>
    <row r="9772" outlineLevel="2" x14ac:dyDescent="0.35"/>
    <row r="9773" outlineLevel="2" x14ac:dyDescent="0.35"/>
    <row r="9774" outlineLevel="2" x14ac:dyDescent="0.35"/>
    <row r="9775" outlineLevel="2" x14ac:dyDescent="0.35"/>
    <row r="9776" outlineLevel="2" x14ac:dyDescent="0.35"/>
    <row r="9777" outlineLevel="2" x14ac:dyDescent="0.35"/>
    <row r="9778" outlineLevel="2" x14ac:dyDescent="0.35"/>
    <row r="9779" outlineLevel="2" x14ac:dyDescent="0.35"/>
    <row r="9780" outlineLevel="2" x14ac:dyDescent="0.35"/>
    <row r="9781" outlineLevel="2" x14ac:dyDescent="0.35"/>
    <row r="9782" outlineLevel="2" x14ac:dyDescent="0.35"/>
    <row r="9783" outlineLevel="2" x14ac:dyDescent="0.35"/>
    <row r="9784" outlineLevel="2" x14ac:dyDescent="0.35"/>
    <row r="9785" outlineLevel="2" x14ac:dyDescent="0.35"/>
    <row r="9786" outlineLevel="2" x14ac:dyDescent="0.35"/>
    <row r="9787" outlineLevel="2" x14ac:dyDescent="0.35"/>
    <row r="9788" outlineLevel="2" x14ac:dyDescent="0.35"/>
    <row r="9789" outlineLevel="2" x14ac:dyDescent="0.35"/>
    <row r="9790" outlineLevel="2" x14ac:dyDescent="0.35"/>
    <row r="9791" outlineLevel="2" x14ac:dyDescent="0.35"/>
    <row r="9792" outlineLevel="2" x14ac:dyDescent="0.35"/>
    <row r="9793" outlineLevel="2" x14ac:dyDescent="0.35"/>
    <row r="9794" outlineLevel="2" x14ac:dyDescent="0.35"/>
    <row r="9795" outlineLevel="2" x14ac:dyDescent="0.35"/>
    <row r="9796" outlineLevel="2" x14ac:dyDescent="0.35"/>
    <row r="9797" outlineLevel="2" x14ac:dyDescent="0.35"/>
    <row r="9798" outlineLevel="2" x14ac:dyDescent="0.35"/>
    <row r="9799" outlineLevel="2" x14ac:dyDescent="0.35"/>
    <row r="9800" outlineLevel="2" x14ac:dyDescent="0.35"/>
    <row r="9801" outlineLevel="2" x14ac:dyDescent="0.35"/>
    <row r="9802" outlineLevel="2" x14ac:dyDescent="0.35"/>
    <row r="9803" outlineLevel="2" x14ac:dyDescent="0.35"/>
    <row r="9804" outlineLevel="2" x14ac:dyDescent="0.35"/>
    <row r="9805" outlineLevel="2" x14ac:dyDescent="0.35"/>
    <row r="9806" outlineLevel="2" x14ac:dyDescent="0.35"/>
    <row r="9807" outlineLevel="2" x14ac:dyDescent="0.35"/>
    <row r="9808" outlineLevel="2" x14ac:dyDescent="0.35"/>
    <row r="9809" outlineLevel="2" x14ac:dyDescent="0.35"/>
    <row r="9810" outlineLevel="2" x14ac:dyDescent="0.35"/>
    <row r="9811" outlineLevel="2" x14ac:dyDescent="0.35"/>
    <row r="9812" outlineLevel="2" x14ac:dyDescent="0.35"/>
    <row r="9813" outlineLevel="2" x14ac:dyDescent="0.35"/>
    <row r="9814" outlineLevel="2" x14ac:dyDescent="0.35"/>
    <row r="9815" outlineLevel="2" x14ac:dyDescent="0.35"/>
    <row r="9816" outlineLevel="2" x14ac:dyDescent="0.35"/>
    <row r="9817" outlineLevel="2" x14ac:dyDescent="0.35"/>
    <row r="9818" outlineLevel="2" x14ac:dyDescent="0.35"/>
    <row r="9819" outlineLevel="2" x14ac:dyDescent="0.35"/>
    <row r="9820" outlineLevel="2" x14ac:dyDescent="0.35"/>
    <row r="9821" outlineLevel="2" x14ac:dyDescent="0.35"/>
    <row r="9822" outlineLevel="2" x14ac:dyDescent="0.35"/>
    <row r="9823" outlineLevel="2" x14ac:dyDescent="0.35"/>
    <row r="9824" outlineLevel="2" x14ac:dyDescent="0.35"/>
    <row r="9825" outlineLevel="2" x14ac:dyDescent="0.35"/>
    <row r="9826" outlineLevel="2" x14ac:dyDescent="0.35"/>
    <row r="9827" outlineLevel="2" x14ac:dyDescent="0.35"/>
    <row r="9828" outlineLevel="2" x14ac:dyDescent="0.35"/>
    <row r="9829" outlineLevel="2" x14ac:dyDescent="0.35"/>
    <row r="9830" outlineLevel="2" x14ac:dyDescent="0.35"/>
    <row r="9831" outlineLevel="2" x14ac:dyDescent="0.35"/>
    <row r="9832" outlineLevel="2" x14ac:dyDescent="0.35"/>
    <row r="9833" outlineLevel="2" x14ac:dyDescent="0.35"/>
    <row r="9834" outlineLevel="2" x14ac:dyDescent="0.35"/>
    <row r="9835" outlineLevel="2" x14ac:dyDescent="0.35"/>
    <row r="9836" outlineLevel="2" x14ac:dyDescent="0.35"/>
    <row r="9837" outlineLevel="2" x14ac:dyDescent="0.35"/>
    <row r="9838" outlineLevel="2" x14ac:dyDescent="0.35"/>
    <row r="9839" outlineLevel="2" x14ac:dyDescent="0.35"/>
    <row r="9840" outlineLevel="2" x14ac:dyDescent="0.35"/>
    <row r="9841" outlineLevel="2" x14ac:dyDescent="0.35"/>
    <row r="9842" outlineLevel="2" x14ac:dyDescent="0.35"/>
    <row r="9843" outlineLevel="2" x14ac:dyDescent="0.35"/>
    <row r="9844" outlineLevel="2" x14ac:dyDescent="0.35"/>
    <row r="9845" outlineLevel="2" x14ac:dyDescent="0.35"/>
    <row r="9846" outlineLevel="2" x14ac:dyDescent="0.35"/>
    <row r="9847" outlineLevel="2" x14ac:dyDescent="0.35"/>
    <row r="9848" outlineLevel="2" x14ac:dyDescent="0.35"/>
    <row r="9849" outlineLevel="2" x14ac:dyDescent="0.35"/>
    <row r="9850" outlineLevel="2" x14ac:dyDescent="0.35"/>
    <row r="9851" outlineLevel="2" x14ac:dyDescent="0.35"/>
    <row r="9852" outlineLevel="2" x14ac:dyDescent="0.35"/>
    <row r="9853" outlineLevel="2" x14ac:dyDescent="0.35"/>
    <row r="9854" outlineLevel="2" x14ac:dyDescent="0.35"/>
    <row r="9855" outlineLevel="2" x14ac:dyDescent="0.35"/>
    <row r="9856" outlineLevel="2" x14ac:dyDescent="0.35"/>
    <row r="9857" outlineLevel="2" x14ac:dyDescent="0.35"/>
    <row r="9858" outlineLevel="2" x14ac:dyDescent="0.35"/>
    <row r="9859" outlineLevel="2" x14ac:dyDescent="0.35"/>
    <row r="9860" outlineLevel="2" x14ac:dyDescent="0.35"/>
    <row r="9861" outlineLevel="2" x14ac:dyDescent="0.35"/>
    <row r="9862" outlineLevel="2" x14ac:dyDescent="0.35"/>
    <row r="9863" outlineLevel="2" x14ac:dyDescent="0.35"/>
    <row r="9864" outlineLevel="2" x14ac:dyDescent="0.35"/>
    <row r="9865" outlineLevel="2" x14ac:dyDescent="0.35"/>
    <row r="9866" outlineLevel="2" x14ac:dyDescent="0.35"/>
    <row r="9867" outlineLevel="2" x14ac:dyDescent="0.35"/>
    <row r="9868" outlineLevel="2" x14ac:dyDescent="0.35"/>
    <row r="9869" outlineLevel="2" x14ac:dyDescent="0.35"/>
    <row r="9870" outlineLevel="2" x14ac:dyDescent="0.35"/>
    <row r="9871" outlineLevel="2" x14ac:dyDescent="0.35"/>
    <row r="9872" outlineLevel="2" x14ac:dyDescent="0.35"/>
    <row r="9873" outlineLevel="2" x14ac:dyDescent="0.35"/>
    <row r="9874" outlineLevel="2" x14ac:dyDescent="0.35"/>
    <row r="9875" outlineLevel="2" x14ac:dyDescent="0.35"/>
    <row r="9876" outlineLevel="2" x14ac:dyDescent="0.35"/>
    <row r="9877" outlineLevel="2" x14ac:dyDescent="0.35"/>
    <row r="9878" outlineLevel="2" x14ac:dyDescent="0.35"/>
    <row r="9879" outlineLevel="2" x14ac:dyDescent="0.35"/>
    <row r="9880" outlineLevel="2" x14ac:dyDescent="0.35"/>
    <row r="9881" outlineLevel="2" x14ac:dyDescent="0.35"/>
    <row r="9882" outlineLevel="2" x14ac:dyDescent="0.35"/>
    <row r="9883" outlineLevel="2" x14ac:dyDescent="0.35"/>
    <row r="9884" outlineLevel="2" x14ac:dyDescent="0.35"/>
    <row r="9885" outlineLevel="2" x14ac:dyDescent="0.35"/>
    <row r="9886" outlineLevel="2" x14ac:dyDescent="0.35"/>
    <row r="9887" outlineLevel="2" x14ac:dyDescent="0.35"/>
    <row r="9888" outlineLevel="2" x14ac:dyDescent="0.35"/>
    <row r="9889" outlineLevel="2" x14ac:dyDescent="0.35"/>
    <row r="9890" outlineLevel="2" x14ac:dyDescent="0.35"/>
    <row r="9891" outlineLevel="2" x14ac:dyDescent="0.35"/>
    <row r="9892" outlineLevel="2" x14ac:dyDescent="0.35"/>
    <row r="9893" outlineLevel="2" x14ac:dyDescent="0.35"/>
    <row r="9894" outlineLevel="2" x14ac:dyDescent="0.35"/>
    <row r="9895" outlineLevel="2" x14ac:dyDescent="0.35"/>
    <row r="9896" outlineLevel="2" x14ac:dyDescent="0.35"/>
    <row r="9897" outlineLevel="2" x14ac:dyDescent="0.35"/>
    <row r="9898" outlineLevel="2" x14ac:dyDescent="0.35"/>
    <row r="9899" outlineLevel="2" x14ac:dyDescent="0.35"/>
    <row r="9900" outlineLevel="2" x14ac:dyDescent="0.35"/>
    <row r="9901" outlineLevel="2" x14ac:dyDescent="0.35"/>
    <row r="9902" outlineLevel="2" x14ac:dyDescent="0.35"/>
    <row r="9903" outlineLevel="2" x14ac:dyDescent="0.35"/>
    <row r="9904" outlineLevel="2" x14ac:dyDescent="0.35"/>
    <row r="9905" outlineLevel="2" x14ac:dyDescent="0.35"/>
    <row r="9906" outlineLevel="2" x14ac:dyDescent="0.35"/>
    <row r="9907" outlineLevel="2" x14ac:dyDescent="0.35"/>
    <row r="9908" outlineLevel="2" x14ac:dyDescent="0.35"/>
    <row r="9909" outlineLevel="2" x14ac:dyDescent="0.35"/>
    <row r="9910" outlineLevel="2" x14ac:dyDescent="0.35"/>
    <row r="9911" outlineLevel="2" x14ac:dyDescent="0.35"/>
    <row r="9912" outlineLevel="2" x14ac:dyDescent="0.35"/>
    <row r="9913" outlineLevel="2" x14ac:dyDescent="0.35"/>
    <row r="9914" outlineLevel="2" x14ac:dyDescent="0.35"/>
    <row r="9915" outlineLevel="2" x14ac:dyDescent="0.35"/>
    <row r="9916" outlineLevel="2" x14ac:dyDescent="0.35"/>
    <row r="9917" outlineLevel="2" x14ac:dyDescent="0.35"/>
    <row r="9918" outlineLevel="2" x14ac:dyDescent="0.35"/>
    <row r="9919" outlineLevel="2" x14ac:dyDescent="0.35"/>
    <row r="9920" outlineLevel="2" x14ac:dyDescent="0.35"/>
    <row r="9921" outlineLevel="2" x14ac:dyDescent="0.35"/>
    <row r="9922" outlineLevel="2" x14ac:dyDescent="0.35"/>
    <row r="9923" outlineLevel="2" x14ac:dyDescent="0.35"/>
    <row r="9924" outlineLevel="2" x14ac:dyDescent="0.35"/>
    <row r="9925" outlineLevel="2" x14ac:dyDescent="0.35"/>
    <row r="9926" outlineLevel="2" x14ac:dyDescent="0.35"/>
    <row r="9927" outlineLevel="2" x14ac:dyDescent="0.35"/>
    <row r="9928" outlineLevel="2" x14ac:dyDescent="0.35"/>
    <row r="9929" outlineLevel="2" x14ac:dyDescent="0.35"/>
    <row r="9930" outlineLevel="2" x14ac:dyDescent="0.35"/>
    <row r="9931" outlineLevel="2" x14ac:dyDescent="0.35"/>
    <row r="9932" outlineLevel="2" x14ac:dyDescent="0.35"/>
    <row r="9933" outlineLevel="2" x14ac:dyDescent="0.35"/>
    <row r="9934" outlineLevel="2" x14ac:dyDescent="0.35"/>
    <row r="9935" outlineLevel="2" x14ac:dyDescent="0.35"/>
    <row r="9936" outlineLevel="2" x14ac:dyDescent="0.35"/>
    <row r="9937" outlineLevel="2" x14ac:dyDescent="0.35"/>
    <row r="9938" outlineLevel="2" x14ac:dyDescent="0.35"/>
    <row r="9939" outlineLevel="2" x14ac:dyDescent="0.35"/>
    <row r="9940" outlineLevel="2" x14ac:dyDescent="0.35"/>
    <row r="9941" outlineLevel="2" x14ac:dyDescent="0.35"/>
    <row r="9942" outlineLevel="2" x14ac:dyDescent="0.35"/>
    <row r="9943" outlineLevel="2" x14ac:dyDescent="0.35"/>
    <row r="9944" outlineLevel="2" x14ac:dyDescent="0.35"/>
    <row r="9945" outlineLevel="2" x14ac:dyDescent="0.35"/>
    <row r="9946" outlineLevel="2" x14ac:dyDescent="0.35"/>
    <row r="9947" outlineLevel="2" x14ac:dyDescent="0.35"/>
    <row r="9948" outlineLevel="2" x14ac:dyDescent="0.35"/>
    <row r="9949" outlineLevel="2" x14ac:dyDescent="0.35"/>
    <row r="9950" outlineLevel="2" x14ac:dyDescent="0.35"/>
    <row r="9951" outlineLevel="2" x14ac:dyDescent="0.35"/>
    <row r="9952" outlineLevel="2" x14ac:dyDescent="0.35"/>
    <row r="9953" outlineLevel="2" x14ac:dyDescent="0.35"/>
    <row r="9954" outlineLevel="2" x14ac:dyDescent="0.35"/>
    <row r="9955" outlineLevel="2" x14ac:dyDescent="0.35"/>
    <row r="9956" outlineLevel="2" x14ac:dyDescent="0.35"/>
    <row r="9957" outlineLevel="2" x14ac:dyDescent="0.35"/>
    <row r="9958" outlineLevel="2" x14ac:dyDescent="0.35"/>
    <row r="9959" outlineLevel="2" x14ac:dyDescent="0.35"/>
    <row r="9960" outlineLevel="2" x14ac:dyDescent="0.35"/>
    <row r="9961" outlineLevel="2" x14ac:dyDescent="0.35"/>
    <row r="9962" outlineLevel="2" x14ac:dyDescent="0.35"/>
    <row r="9963" outlineLevel="2" x14ac:dyDescent="0.35"/>
    <row r="9964" outlineLevel="2" x14ac:dyDescent="0.35"/>
    <row r="9965" outlineLevel="2" x14ac:dyDescent="0.35"/>
    <row r="9966" outlineLevel="2" x14ac:dyDescent="0.35"/>
    <row r="9967" outlineLevel="2" x14ac:dyDescent="0.35"/>
    <row r="9968" outlineLevel="2" x14ac:dyDescent="0.35"/>
    <row r="9969" outlineLevel="2" x14ac:dyDescent="0.35"/>
    <row r="9970" outlineLevel="2" x14ac:dyDescent="0.35"/>
    <row r="9971" outlineLevel="2" x14ac:dyDescent="0.35"/>
    <row r="9972" outlineLevel="2" x14ac:dyDescent="0.35"/>
    <row r="9973" outlineLevel="2" x14ac:dyDescent="0.35"/>
    <row r="9974" outlineLevel="2" x14ac:dyDescent="0.35"/>
    <row r="9975" outlineLevel="2" x14ac:dyDescent="0.35"/>
    <row r="9976" outlineLevel="2" x14ac:dyDescent="0.35"/>
    <row r="9977" outlineLevel="2" x14ac:dyDescent="0.35"/>
    <row r="9978" outlineLevel="2" x14ac:dyDescent="0.35"/>
    <row r="9979" outlineLevel="2" x14ac:dyDescent="0.35"/>
    <row r="9980" outlineLevel="2" x14ac:dyDescent="0.35"/>
    <row r="9981" outlineLevel="2" x14ac:dyDescent="0.35"/>
    <row r="9982" outlineLevel="2" x14ac:dyDescent="0.35"/>
    <row r="9983" outlineLevel="2" x14ac:dyDescent="0.35"/>
    <row r="9984" outlineLevel="2" x14ac:dyDescent="0.35"/>
    <row r="9985" outlineLevel="2" x14ac:dyDescent="0.35"/>
    <row r="9986" outlineLevel="2" x14ac:dyDescent="0.35"/>
    <row r="9987" outlineLevel="2" x14ac:dyDescent="0.35"/>
    <row r="9988" outlineLevel="2" x14ac:dyDescent="0.35"/>
    <row r="9989" outlineLevel="2" x14ac:dyDescent="0.35"/>
    <row r="9990" outlineLevel="2" x14ac:dyDescent="0.35"/>
    <row r="9991" outlineLevel="2" x14ac:dyDescent="0.35"/>
    <row r="9992" outlineLevel="2" x14ac:dyDescent="0.35"/>
    <row r="9993" outlineLevel="2" x14ac:dyDescent="0.35"/>
    <row r="9994" outlineLevel="2" x14ac:dyDescent="0.35"/>
    <row r="9995" outlineLevel="2" x14ac:dyDescent="0.35"/>
    <row r="9996" outlineLevel="2" x14ac:dyDescent="0.35"/>
    <row r="9997" outlineLevel="2" x14ac:dyDescent="0.35"/>
    <row r="9998" outlineLevel="2" x14ac:dyDescent="0.35"/>
    <row r="9999" outlineLevel="2" x14ac:dyDescent="0.35"/>
    <row r="10000" outlineLevel="2" x14ac:dyDescent="0.35"/>
    <row r="10001" outlineLevel="2" x14ac:dyDescent="0.35"/>
    <row r="10002" outlineLevel="2" x14ac:dyDescent="0.35"/>
    <row r="10003" outlineLevel="2" x14ac:dyDescent="0.35"/>
    <row r="10004" outlineLevel="2" x14ac:dyDescent="0.35"/>
    <row r="10005" outlineLevel="2" x14ac:dyDescent="0.35"/>
    <row r="10006" outlineLevel="2" x14ac:dyDescent="0.35"/>
    <row r="10007" outlineLevel="2" x14ac:dyDescent="0.35"/>
    <row r="10008" outlineLevel="2" x14ac:dyDescent="0.35"/>
    <row r="10009" outlineLevel="2" x14ac:dyDescent="0.35"/>
    <row r="10010" outlineLevel="2" x14ac:dyDescent="0.35"/>
    <row r="10011" outlineLevel="2" x14ac:dyDescent="0.35"/>
    <row r="10012" outlineLevel="2" x14ac:dyDescent="0.35"/>
    <row r="10013" outlineLevel="2" x14ac:dyDescent="0.35"/>
    <row r="10014" outlineLevel="2" x14ac:dyDescent="0.35"/>
    <row r="10015" outlineLevel="2" x14ac:dyDescent="0.35"/>
    <row r="10016" outlineLevel="2" x14ac:dyDescent="0.35"/>
    <row r="10017" outlineLevel="2" x14ac:dyDescent="0.35"/>
    <row r="10018" outlineLevel="2" x14ac:dyDescent="0.35"/>
    <row r="10019" outlineLevel="2" x14ac:dyDescent="0.35"/>
    <row r="10020" outlineLevel="2" x14ac:dyDescent="0.35"/>
    <row r="10021" outlineLevel="2" x14ac:dyDescent="0.35"/>
    <row r="10022" outlineLevel="2" x14ac:dyDescent="0.35"/>
    <row r="10023" outlineLevel="2" x14ac:dyDescent="0.35"/>
    <row r="10024" outlineLevel="2" x14ac:dyDescent="0.35"/>
    <row r="10025" outlineLevel="2" x14ac:dyDescent="0.35"/>
    <row r="10026" outlineLevel="2" x14ac:dyDescent="0.35"/>
    <row r="10027" outlineLevel="2" x14ac:dyDescent="0.35"/>
    <row r="10028" outlineLevel="2" x14ac:dyDescent="0.35"/>
    <row r="10029" outlineLevel="2" x14ac:dyDescent="0.35"/>
    <row r="10030" outlineLevel="2" x14ac:dyDescent="0.35"/>
    <row r="10031" outlineLevel="2" x14ac:dyDescent="0.35"/>
    <row r="10032" outlineLevel="2" x14ac:dyDescent="0.35"/>
    <row r="10033" outlineLevel="2" x14ac:dyDescent="0.35"/>
    <row r="10034" outlineLevel="2" x14ac:dyDescent="0.35"/>
    <row r="10035" outlineLevel="2" x14ac:dyDescent="0.35"/>
    <row r="10036" outlineLevel="2" x14ac:dyDescent="0.35"/>
    <row r="10037" outlineLevel="2" x14ac:dyDescent="0.35"/>
    <row r="10038" outlineLevel="2" x14ac:dyDescent="0.35"/>
    <row r="10039" outlineLevel="2" x14ac:dyDescent="0.35"/>
    <row r="10040" outlineLevel="2" x14ac:dyDescent="0.35"/>
    <row r="10041" outlineLevel="2" x14ac:dyDescent="0.35"/>
    <row r="10042" outlineLevel="2" x14ac:dyDescent="0.35"/>
    <row r="10043" outlineLevel="2" x14ac:dyDescent="0.35"/>
    <row r="10044" outlineLevel="2" x14ac:dyDescent="0.35"/>
    <row r="10045" outlineLevel="2" x14ac:dyDescent="0.35"/>
    <row r="10046" outlineLevel="2" x14ac:dyDescent="0.35"/>
    <row r="10047" outlineLevel="2" x14ac:dyDescent="0.35"/>
    <row r="10048" outlineLevel="2" x14ac:dyDescent="0.35"/>
    <row r="10049" outlineLevel="2" x14ac:dyDescent="0.35"/>
    <row r="10050" outlineLevel="2" x14ac:dyDescent="0.35"/>
    <row r="10051" outlineLevel="2" x14ac:dyDescent="0.35"/>
    <row r="10052" outlineLevel="2" x14ac:dyDescent="0.35"/>
    <row r="10053" outlineLevel="2" x14ac:dyDescent="0.35"/>
    <row r="10054" outlineLevel="2" x14ac:dyDescent="0.35"/>
    <row r="10055" outlineLevel="2" x14ac:dyDescent="0.35"/>
    <row r="10056" outlineLevel="2" x14ac:dyDescent="0.35"/>
    <row r="10057" outlineLevel="2" x14ac:dyDescent="0.35"/>
    <row r="10058" outlineLevel="2" x14ac:dyDescent="0.35"/>
    <row r="10059" outlineLevel="2" x14ac:dyDescent="0.35"/>
    <row r="10060" outlineLevel="2" x14ac:dyDescent="0.35"/>
    <row r="10061" outlineLevel="2" x14ac:dyDescent="0.35"/>
    <row r="10062" outlineLevel="2" x14ac:dyDescent="0.35"/>
    <row r="10063" outlineLevel="2" x14ac:dyDescent="0.35"/>
    <row r="10064" outlineLevel="2" x14ac:dyDescent="0.35"/>
    <row r="10065" outlineLevel="2" x14ac:dyDescent="0.35"/>
    <row r="10066" outlineLevel="2" x14ac:dyDescent="0.35"/>
    <row r="10067" outlineLevel="2" x14ac:dyDescent="0.35"/>
    <row r="10068" outlineLevel="2" x14ac:dyDescent="0.35"/>
    <row r="10069" outlineLevel="2" x14ac:dyDescent="0.35"/>
    <row r="10070" outlineLevel="2" x14ac:dyDescent="0.35"/>
    <row r="10071" outlineLevel="2" x14ac:dyDescent="0.35"/>
    <row r="10072" outlineLevel="2" x14ac:dyDescent="0.35"/>
    <row r="10073" outlineLevel="2" x14ac:dyDescent="0.35"/>
    <row r="10074" outlineLevel="2" x14ac:dyDescent="0.35"/>
    <row r="10075" outlineLevel="2" x14ac:dyDescent="0.35"/>
    <row r="10076" outlineLevel="2" x14ac:dyDescent="0.35"/>
    <row r="10077" outlineLevel="2" x14ac:dyDescent="0.35"/>
    <row r="10078" outlineLevel="2" x14ac:dyDescent="0.35"/>
    <row r="10079" outlineLevel="2" x14ac:dyDescent="0.35"/>
    <row r="10080" outlineLevel="2" x14ac:dyDescent="0.35"/>
    <row r="10081" outlineLevel="2" x14ac:dyDescent="0.35"/>
    <row r="10082" outlineLevel="2" x14ac:dyDescent="0.35"/>
    <row r="10083" outlineLevel="2" x14ac:dyDescent="0.35"/>
    <row r="10084" outlineLevel="2" x14ac:dyDescent="0.35"/>
    <row r="10085" outlineLevel="2" x14ac:dyDescent="0.35"/>
    <row r="10086" outlineLevel="2" x14ac:dyDescent="0.35"/>
    <row r="10087" outlineLevel="2" x14ac:dyDescent="0.35"/>
    <row r="10088" outlineLevel="2" x14ac:dyDescent="0.35"/>
    <row r="10089" outlineLevel="2" x14ac:dyDescent="0.35"/>
    <row r="10090" outlineLevel="2" x14ac:dyDescent="0.35"/>
    <row r="10091" outlineLevel="2" x14ac:dyDescent="0.35"/>
    <row r="10092" outlineLevel="2" x14ac:dyDescent="0.35"/>
    <row r="10093" outlineLevel="2" x14ac:dyDescent="0.35"/>
    <row r="10094" outlineLevel="2" x14ac:dyDescent="0.35"/>
    <row r="10095" outlineLevel="2" x14ac:dyDescent="0.35"/>
    <row r="10096" outlineLevel="2" x14ac:dyDescent="0.35"/>
    <row r="10097" outlineLevel="2" x14ac:dyDescent="0.35"/>
    <row r="10098" outlineLevel="2" x14ac:dyDescent="0.35"/>
    <row r="10099" outlineLevel="2" x14ac:dyDescent="0.35"/>
    <row r="10100" outlineLevel="2" x14ac:dyDescent="0.35"/>
    <row r="10101" outlineLevel="2" x14ac:dyDescent="0.35"/>
    <row r="10102" outlineLevel="2" x14ac:dyDescent="0.35"/>
    <row r="10103" outlineLevel="2" x14ac:dyDescent="0.35"/>
    <row r="10104" outlineLevel="2" x14ac:dyDescent="0.35"/>
    <row r="10105" outlineLevel="2" x14ac:dyDescent="0.35"/>
    <row r="10106" outlineLevel="2" x14ac:dyDescent="0.35"/>
    <row r="10107" outlineLevel="2" x14ac:dyDescent="0.35"/>
    <row r="10108" outlineLevel="2" x14ac:dyDescent="0.35"/>
    <row r="10109" outlineLevel="2" x14ac:dyDescent="0.35"/>
    <row r="10110" outlineLevel="2" x14ac:dyDescent="0.35"/>
    <row r="10111" outlineLevel="2" x14ac:dyDescent="0.35"/>
    <row r="10112" outlineLevel="2" x14ac:dyDescent="0.35"/>
    <row r="10113" outlineLevel="2" x14ac:dyDescent="0.35"/>
    <row r="10114" outlineLevel="2" x14ac:dyDescent="0.35"/>
    <row r="10115" outlineLevel="2" x14ac:dyDescent="0.35"/>
    <row r="10116" outlineLevel="2" x14ac:dyDescent="0.35"/>
    <row r="10117" outlineLevel="2" x14ac:dyDescent="0.35"/>
    <row r="10118" outlineLevel="2" x14ac:dyDescent="0.35"/>
    <row r="10119" outlineLevel="2" x14ac:dyDescent="0.35"/>
    <row r="10120" outlineLevel="2" x14ac:dyDescent="0.35"/>
    <row r="10121" outlineLevel="2" x14ac:dyDescent="0.35"/>
    <row r="10122" outlineLevel="2" x14ac:dyDescent="0.35"/>
    <row r="10123" outlineLevel="2" x14ac:dyDescent="0.35"/>
    <row r="10124" outlineLevel="2" x14ac:dyDescent="0.35"/>
    <row r="10125" outlineLevel="2" x14ac:dyDescent="0.35"/>
    <row r="10126" outlineLevel="2" x14ac:dyDescent="0.35"/>
    <row r="10127" outlineLevel="2" x14ac:dyDescent="0.35"/>
    <row r="10128" outlineLevel="2" x14ac:dyDescent="0.35"/>
    <row r="10129" outlineLevel="2" x14ac:dyDescent="0.35"/>
    <row r="10130" outlineLevel="2" x14ac:dyDescent="0.35"/>
    <row r="10131" outlineLevel="2" x14ac:dyDescent="0.35"/>
    <row r="10132" outlineLevel="2" x14ac:dyDescent="0.35"/>
    <row r="10133" outlineLevel="2" x14ac:dyDescent="0.35"/>
    <row r="10134" outlineLevel="2" x14ac:dyDescent="0.35"/>
    <row r="10135" outlineLevel="2" x14ac:dyDescent="0.35"/>
    <row r="10136" outlineLevel="2" x14ac:dyDescent="0.35"/>
    <row r="10137" outlineLevel="2" x14ac:dyDescent="0.35"/>
    <row r="10138" outlineLevel="2" x14ac:dyDescent="0.35"/>
    <row r="10139" outlineLevel="2" x14ac:dyDescent="0.35"/>
    <row r="10140" outlineLevel="2" x14ac:dyDescent="0.35"/>
    <row r="10141" outlineLevel="2" x14ac:dyDescent="0.35"/>
    <row r="10142" outlineLevel="2" x14ac:dyDescent="0.35"/>
    <row r="10143" outlineLevel="2" x14ac:dyDescent="0.35"/>
    <row r="10144" outlineLevel="2" x14ac:dyDescent="0.35"/>
    <row r="10145" outlineLevel="2" x14ac:dyDescent="0.35"/>
    <row r="10146" outlineLevel="2" x14ac:dyDescent="0.35"/>
    <row r="10147" outlineLevel="2" x14ac:dyDescent="0.35"/>
    <row r="10148" outlineLevel="2" x14ac:dyDescent="0.35"/>
    <row r="10149" outlineLevel="2" x14ac:dyDescent="0.35"/>
    <row r="10150" outlineLevel="2" x14ac:dyDescent="0.35"/>
    <row r="10151" outlineLevel="2" x14ac:dyDescent="0.35"/>
    <row r="10152" outlineLevel="2" x14ac:dyDescent="0.35"/>
    <row r="10153" outlineLevel="2" x14ac:dyDescent="0.35"/>
    <row r="10154" outlineLevel="2" x14ac:dyDescent="0.35"/>
    <row r="10155" outlineLevel="2" x14ac:dyDescent="0.35"/>
    <row r="10156" outlineLevel="2" x14ac:dyDescent="0.35"/>
    <row r="10157" outlineLevel="2" x14ac:dyDescent="0.35"/>
    <row r="10158" outlineLevel="2" x14ac:dyDescent="0.35"/>
    <row r="10159" outlineLevel="2" x14ac:dyDescent="0.35"/>
    <row r="10160" outlineLevel="2" x14ac:dyDescent="0.35"/>
    <row r="10161" outlineLevel="2" x14ac:dyDescent="0.35"/>
    <row r="10162" outlineLevel="2" x14ac:dyDescent="0.35"/>
    <row r="10163" outlineLevel="2" x14ac:dyDescent="0.35"/>
    <row r="10164" outlineLevel="2" x14ac:dyDescent="0.35"/>
    <row r="10165" outlineLevel="2" x14ac:dyDescent="0.35"/>
    <row r="10166" outlineLevel="2" x14ac:dyDescent="0.35"/>
    <row r="10167" outlineLevel="2" x14ac:dyDescent="0.35"/>
    <row r="10168" outlineLevel="2" x14ac:dyDescent="0.35"/>
    <row r="10169" outlineLevel="2" x14ac:dyDescent="0.35"/>
    <row r="10170" outlineLevel="2" x14ac:dyDescent="0.35"/>
    <row r="10171" outlineLevel="2" x14ac:dyDescent="0.35"/>
    <row r="10172" outlineLevel="2" x14ac:dyDescent="0.35"/>
    <row r="10173" outlineLevel="2" x14ac:dyDescent="0.35"/>
    <row r="10174" outlineLevel="2" x14ac:dyDescent="0.35"/>
    <row r="10175" outlineLevel="2" x14ac:dyDescent="0.35"/>
    <row r="10176" outlineLevel="2" x14ac:dyDescent="0.35"/>
    <row r="10177" outlineLevel="2" x14ac:dyDescent="0.35"/>
    <row r="10178" outlineLevel="2" x14ac:dyDescent="0.35"/>
    <row r="10179" outlineLevel="2" x14ac:dyDescent="0.35"/>
    <row r="10180" outlineLevel="2" x14ac:dyDescent="0.35"/>
    <row r="10181" outlineLevel="2" x14ac:dyDescent="0.35"/>
    <row r="10182" outlineLevel="2" x14ac:dyDescent="0.35"/>
    <row r="10183" outlineLevel="2" x14ac:dyDescent="0.35"/>
    <row r="10184" outlineLevel="2" x14ac:dyDescent="0.35"/>
    <row r="10185" outlineLevel="2" x14ac:dyDescent="0.35"/>
    <row r="10186" outlineLevel="2" x14ac:dyDescent="0.35"/>
    <row r="10187" outlineLevel="2" x14ac:dyDescent="0.35"/>
    <row r="10188" outlineLevel="2" x14ac:dyDescent="0.35"/>
    <row r="10189" outlineLevel="2" x14ac:dyDescent="0.35"/>
    <row r="10190" outlineLevel="2" x14ac:dyDescent="0.35"/>
    <row r="10191" outlineLevel="2" x14ac:dyDescent="0.35"/>
    <row r="10192" outlineLevel="2" x14ac:dyDescent="0.35"/>
    <row r="10193" outlineLevel="2" x14ac:dyDescent="0.35"/>
    <row r="10194" outlineLevel="2" x14ac:dyDescent="0.35"/>
    <row r="10195" outlineLevel="2" x14ac:dyDescent="0.35"/>
    <row r="10196" outlineLevel="2" x14ac:dyDescent="0.35"/>
    <row r="10197" outlineLevel="2" x14ac:dyDescent="0.35"/>
    <row r="10198" outlineLevel="2" x14ac:dyDescent="0.35"/>
    <row r="10199" outlineLevel="2" x14ac:dyDescent="0.35"/>
    <row r="10200" outlineLevel="2" x14ac:dyDescent="0.35"/>
    <row r="10201" outlineLevel="2" x14ac:dyDescent="0.35"/>
    <row r="10202" outlineLevel="2" x14ac:dyDescent="0.35"/>
    <row r="10203" outlineLevel="2" x14ac:dyDescent="0.35"/>
    <row r="10204" outlineLevel="2" x14ac:dyDescent="0.35"/>
    <row r="10205" outlineLevel="2" x14ac:dyDescent="0.35"/>
    <row r="10206" outlineLevel="2" x14ac:dyDescent="0.35"/>
    <row r="10207" outlineLevel="2" x14ac:dyDescent="0.35"/>
    <row r="10208" outlineLevel="2" x14ac:dyDescent="0.35"/>
    <row r="10209" outlineLevel="2" x14ac:dyDescent="0.35"/>
    <row r="10210" outlineLevel="2" x14ac:dyDescent="0.35"/>
    <row r="10211" outlineLevel="2" x14ac:dyDescent="0.35"/>
    <row r="10212" outlineLevel="2" x14ac:dyDescent="0.35"/>
    <row r="10213" outlineLevel="2" x14ac:dyDescent="0.35"/>
    <row r="10214" outlineLevel="2" x14ac:dyDescent="0.35"/>
    <row r="10215" outlineLevel="2" x14ac:dyDescent="0.35"/>
    <row r="10216" outlineLevel="2" x14ac:dyDescent="0.35"/>
    <row r="10217" outlineLevel="2" x14ac:dyDescent="0.35"/>
    <row r="10218" outlineLevel="2" x14ac:dyDescent="0.35"/>
    <row r="10219" outlineLevel="2" x14ac:dyDescent="0.35"/>
    <row r="10220" outlineLevel="2" x14ac:dyDescent="0.35"/>
    <row r="10221" outlineLevel="2" x14ac:dyDescent="0.35"/>
    <row r="10222" outlineLevel="2" x14ac:dyDescent="0.35"/>
    <row r="10223" outlineLevel="2" x14ac:dyDescent="0.35"/>
    <row r="10224" outlineLevel="2" x14ac:dyDescent="0.35"/>
    <row r="10225" outlineLevel="2" x14ac:dyDescent="0.35"/>
    <row r="10226" outlineLevel="2" x14ac:dyDescent="0.35"/>
    <row r="10227" outlineLevel="2" x14ac:dyDescent="0.35"/>
    <row r="10228" outlineLevel="2" x14ac:dyDescent="0.35"/>
    <row r="10229" outlineLevel="2" x14ac:dyDescent="0.35"/>
    <row r="10230" outlineLevel="2" x14ac:dyDescent="0.35"/>
    <row r="10231" outlineLevel="2" x14ac:dyDescent="0.35"/>
    <row r="10232" outlineLevel="2" x14ac:dyDescent="0.35"/>
    <row r="10233" outlineLevel="2" x14ac:dyDescent="0.35"/>
    <row r="10234" outlineLevel="2" x14ac:dyDescent="0.35"/>
    <row r="10235" outlineLevel="2" x14ac:dyDescent="0.35"/>
    <row r="10236" outlineLevel="2" x14ac:dyDescent="0.35"/>
    <row r="10237" outlineLevel="2" x14ac:dyDescent="0.35"/>
    <row r="10238" outlineLevel="2" x14ac:dyDescent="0.35"/>
    <row r="10239" outlineLevel="2" x14ac:dyDescent="0.35"/>
    <row r="10240" outlineLevel="2" x14ac:dyDescent="0.35"/>
    <row r="10241" outlineLevel="2" x14ac:dyDescent="0.35"/>
    <row r="10242" outlineLevel="2" x14ac:dyDescent="0.35"/>
    <row r="10243" outlineLevel="2" x14ac:dyDescent="0.35"/>
    <row r="10244" outlineLevel="2" x14ac:dyDescent="0.35"/>
    <row r="10245" outlineLevel="2" x14ac:dyDescent="0.35"/>
    <row r="10246" outlineLevel="2" x14ac:dyDescent="0.35"/>
    <row r="10247" outlineLevel="2" x14ac:dyDescent="0.35"/>
    <row r="10248" outlineLevel="2" x14ac:dyDescent="0.35"/>
    <row r="10249" outlineLevel="2" x14ac:dyDescent="0.35"/>
    <row r="10250" outlineLevel="2" x14ac:dyDescent="0.35"/>
    <row r="10251" outlineLevel="2" x14ac:dyDescent="0.35"/>
    <row r="10252" outlineLevel="2" x14ac:dyDescent="0.35"/>
    <row r="10253" outlineLevel="2" x14ac:dyDescent="0.35"/>
    <row r="10254" outlineLevel="2" x14ac:dyDescent="0.35"/>
    <row r="10255" outlineLevel="2" x14ac:dyDescent="0.35"/>
    <row r="10256" outlineLevel="2" x14ac:dyDescent="0.35"/>
    <row r="10257" outlineLevel="2" x14ac:dyDescent="0.35"/>
    <row r="10258" outlineLevel="2" x14ac:dyDescent="0.35"/>
    <row r="10259" outlineLevel="2" x14ac:dyDescent="0.35"/>
    <row r="10260" outlineLevel="2" x14ac:dyDescent="0.35"/>
    <row r="10261" outlineLevel="2" x14ac:dyDescent="0.35"/>
    <row r="10262" outlineLevel="2" x14ac:dyDescent="0.35"/>
    <row r="10263" outlineLevel="2" x14ac:dyDescent="0.35"/>
    <row r="10264" outlineLevel="2" x14ac:dyDescent="0.35"/>
    <row r="10265" outlineLevel="2" x14ac:dyDescent="0.35"/>
    <row r="10266" outlineLevel="2" x14ac:dyDescent="0.35"/>
    <row r="10267" outlineLevel="2" x14ac:dyDescent="0.35"/>
    <row r="10268" outlineLevel="2" x14ac:dyDescent="0.35"/>
    <row r="10269" outlineLevel="2" x14ac:dyDescent="0.35"/>
    <row r="10270" outlineLevel="2" x14ac:dyDescent="0.35"/>
    <row r="10271" outlineLevel="2" x14ac:dyDescent="0.35"/>
    <row r="10272" outlineLevel="2" x14ac:dyDescent="0.35"/>
    <row r="10273" outlineLevel="2" x14ac:dyDescent="0.35"/>
    <row r="10274" outlineLevel="2" x14ac:dyDescent="0.35"/>
    <row r="10275" outlineLevel="2" x14ac:dyDescent="0.35"/>
    <row r="10276" outlineLevel="2" x14ac:dyDescent="0.35"/>
    <row r="10277" outlineLevel="2" x14ac:dyDescent="0.35"/>
    <row r="10278" outlineLevel="2" x14ac:dyDescent="0.35"/>
    <row r="10279" outlineLevel="2" x14ac:dyDescent="0.35"/>
    <row r="10280" outlineLevel="2" x14ac:dyDescent="0.35"/>
    <row r="10281" outlineLevel="2" x14ac:dyDescent="0.35"/>
    <row r="10282" outlineLevel="2" x14ac:dyDescent="0.35"/>
    <row r="10283" outlineLevel="2" x14ac:dyDescent="0.35"/>
    <row r="10284" outlineLevel="2" x14ac:dyDescent="0.35"/>
    <row r="10285" outlineLevel="2" x14ac:dyDescent="0.35"/>
    <row r="10286" outlineLevel="2" x14ac:dyDescent="0.35"/>
    <row r="10287" outlineLevel="2" x14ac:dyDescent="0.35"/>
    <row r="10288" outlineLevel="2" x14ac:dyDescent="0.35"/>
    <row r="10289" outlineLevel="2" x14ac:dyDescent="0.35"/>
    <row r="10290" outlineLevel="2" x14ac:dyDescent="0.35"/>
    <row r="10291" outlineLevel="2" x14ac:dyDescent="0.35"/>
    <row r="10292" outlineLevel="2" x14ac:dyDescent="0.35"/>
    <row r="10293" outlineLevel="2" x14ac:dyDescent="0.35"/>
    <row r="10294" outlineLevel="2" x14ac:dyDescent="0.35"/>
    <row r="10295" outlineLevel="2" x14ac:dyDescent="0.35"/>
    <row r="10296" outlineLevel="2" x14ac:dyDescent="0.35"/>
    <row r="10297" outlineLevel="2" x14ac:dyDescent="0.35"/>
    <row r="10298" outlineLevel="2" x14ac:dyDescent="0.35"/>
    <row r="10299" outlineLevel="2" x14ac:dyDescent="0.35"/>
    <row r="10300" outlineLevel="2" x14ac:dyDescent="0.35"/>
    <row r="10301" outlineLevel="2" x14ac:dyDescent="0.35"/>
    <row r="10302" outlineLevel="2" x14ac:dyDescent="0.35"/>
    <row r="10303" outlineLevel="2" x14ac:dyDescent="0.35"/>
    <row r="10304" outlineLevel="2" x14ac:dyDescent="0.35"/>
    <row r="10305" outlineLevel="2" x14ac:dyDescent="0.35"/>
    <row r="10306" outlineLevel="2" x14ac:dyDescent="0.35"/>
    <row r="10307" outlineLevel="2" x14ac:dyDescent="0.35"/>
    <row r="10308" outlineLevel="2" x14ac:dyDescent="0.35"/>
    <row r="10309" outlineLevel="2" x14ac:dyDescent="0.35"/>
    <row r="10310" outlineLevel="2" x14ac:dyDescent="0.35"/>
    <row r="10311" outlineLevel="2" x14ac:dyDescent="0.35"/>
    <row r="10312" outlineLevel="2" x14ac:dyDescent="0.35"/>
    <row r="10313" outlineLevel="2" x14ac:dyDescent="0.35"/>
    <row r="10314" outlineLevel="2" x14ac:dyDescent="0.35"/>
    <row r="10315" outlineLevel="2" x14ac:dyDescent="0.35"/>
    <row r="10316" outlineLevel="2" x14ac:dyDescent="0.35"/>
    <row r="10317" outlineLevel="2" x14ac:dyDescent="0.35"/>
    <row r="10318" outlineLevel="2" x14ac:dyDescent="0.35"/>
    <row r="10319" outlineLevel="2" x14ac:dyDescent="0.35"/>
    <row r="10320" outlineLevel="2" x14ac:dyDescent="0.35"/>
    <row r="10321" outlineLevel="2" x14ac:dyDescent="0.35"/>
    <row r="10322" outlineLevel="2" x14ac:dyDescent="0.35"/>
    <row r="10323" outlineLevel="2" x14ac:dyDescent="0.35"/>
    <row r="10324" outlineLevel="2" x14ac:dyDescent="0.35"/>
    <row r="10325" outlineLevel="2" x14ac:dyDescent="0.35"/>
    <row r="10326" outlineLevel="2" x14ac:dyDescent="0.35"/>
    <row r="10327" outlineLevel="2" x14ac:dyDescent="0.35"/>
    <row r="10328" outlineLevel="2" x14ac:dyDescent="0.35"/>
    <row r="10329" outlineLevel="2" x14ac:dyDescent="0.35"/>
    <row r="10330" outlineLevel="2" x14ac:dyDescent="0.35"/>
    <row r="10331" outlineLevel="2" x14ac:dyDescent="0.35"/>
    <row r="10332" outlineLevel="2" x14ac:dyDescent="0.35"/>
    <row r="10333" outlineLevel="2" x14ac:dyDescent="0.35"/>
    <row r="10334" outlineLevel="2" x14ac:dyDescent="0.35"/>
    <row r="10335" outlineLevel="2" x14ac:dyDescent="0.35"/>
    <row r="10336" outlineLevel="2" x14ac:dyDescent="0.35"/>
    <row r="10337" outlineLevel="2" x14ac:dyDescent="0.35"/>
    <row r="10338" outlineLevel="2" x14ac:dyDescent="0.35"/>
    <row r="10339" outlineLevel="2" x14ac:dyDescent="0.35"/>
    <row r="10340" outlineLevel="2" x14ac:dyDescent="0.35"/>
    <row r="10341" outlineLevel="2" x14ac:dyDescent="0.35"/>
    <row r="10342" outlineLevel="2" x14ac:dyDescent="0.35"/>
    <row r="10343" outlineLevel="2" x14ac:dyDescent="0.35"/>
    <row r="10344" outlineLevel="2" x14ac:dyDescent="0.35"/>
    <row r="10345" outlineLevel="2" x14ac:dyDescent="0.35"/>
    <row r="10346" outlineLevel="2" x14ac:dyDescent="0.35"/>
    <row r="10347" outlineLevel="2" x14ac:dyDescent="0.35"/>
    <row r="10348" outlineLevel="2" x14ac:dyDescent="0.35"/>
    <row r="10349" outlineLevel="2" x14ac:dyDescent="0.35"/>
    <row r="10350" outlineLevel="2" x14ac:dyDescent="0.35"/>
    <row r="10351" outlineLevel="2" x14ac:dyDescent="0.35"/>
    <row r="10352" outlineLevel="2" x14ac:dyDescent="0.35"/>
    <row r="10353" outlineLevel="2" x14ac:dyDescent="0.35"/>
    <row r="10354" outlineLevel="2" x14ac:dyDescent="0.35"/>
    <row r="10355" outlineLevel="2" x14ac:dyDescent="0.35"/>
    <row r="10356" outlineLevel="2" x14ac:dyDescent="0.35"/>
    <row r="10357" outlineLevel="2" x14ac:dyDescent="0.35"/>
    <row r="10358" outlineLevel="2" x14ac:dyDescent="0.35"/>
    <row r="10359" outlineLevel="2" x14ac:dyDescent="0.35"/>
    <row r="10360" outlineLevel="2" x14ac:dyDescent="0.35"/>
    <row r="10361" outlineLevel="2" x14ac:dyDescent="0.35"/>
    <row r="10362" outlineLevel="2" x14ac:dyDescent="0.35"/>
    <row r="10363" outlineLevel="2" x14ac:dyDescent="0.35"/>
    <row r="10364" outlineLevel="2" x14ac:dyDescent="0.35"/>
    <row r="10365" outlineLevel="2" x14ac:dyDescent="0.35"/>
    <row r="10366" outlineLevel="2" x14ac:dyDescent="0.35"/>
    <row r="10367" outlineLevel="2" x14ac:dyDescent="0.35"/>
    <row r="10368" outlineLevel="2" x14ac:dyDescent="0.35"/>
    <row r="10369" outlineLevel="2" x14ac:dyDescent="0.35"/>
    <row r="10370" outlineLevel="2" x14ac:dyDescent="0.35"/>
    <row r="10371" outlineLevel="2" x14ac:dyDescent="0.35"/>
    <row r="10372" outlineLevel="2" x14ac:dyDescent="0.35"/>
    <row r="10373" outlineLevel="2" x14ac:dyDescent="0.35"/>
    <row r="10374" outlineLevel="2" x14ac:dyDescent="0.35"/>
    <row r="10375" outlineLevel="2" x14ac:dyDescent="0.35"/>
    <row r="10376" outlineLevel="2" x14ac:dyDescent="0.35"/>
    <row r="10377" outlineLevel="2" x14ac:dyDescent="0.35"/>
    <row r="10378" outlineLevel="2" x14ac:dyDescent="0.35"/>
    <row r="10379" outlineLevel="2" x14ac:dyDescent="0.35"/>
    <row r="10380" outlineLevel="2" x14ac:dyDescent="0.35"/>
    <row r="10381" outlineLevel="2" x14ac:dyDescent="0.35"/>
    <row r="10382" outlineLevel="2" x14ac:dyDescent="0.35"/>
    <row r="10383" outlineLevel="2" x14ac:dyDescent="0.35"/>
    <row r="10384" outlineLevel="2" x14ac:dyDescent="0.35"/>
    <row r="10385" outlineLevel="2" x14ac:dyDescent="0.35"/>
    <row r="10386" outlineLevel="2" x14ac:dyDescent="0.35"/>
    <row r="10387" outlineLevel="2" x14ac:dyDescent="0.35"/>
    <row r="10388" outlineLevel="2" x14ac:dyDescent="0.35"/>
    <row r="10389" outlineLevel="2" x14ac:dyDescent="0.35"/>
    <row r="10390" outlineLevel="2" x14ac:dyDescent="0.35"/>
    <row r="10391" outlineLevel="2" x14ac:dyDescent="0.35"/>
    <row r="10392" outlineLevel="2" x14ac:dyDescent="0.35"/>
    <row r="10393" outlineLevel="2" x14ac:dyDescent="0.35"/>
    <row r="10394" outlineLevel="2" x14ac:dyDescent="0.35"/>
    <row r="10395" outlineLevel="2" x14ac:dyDescent="0.35"/>
    <row r="10396" outlineLevel="2" x14ac:dyDescent="0.35"/>
    <row r="10397" outlineLevel="2" x14ac:dyDescent="0.35"/>
    <row r="10398" outlineLevel="2" x14ac:dyDescent="0.35"/>
    <row r="10399" outlineLevel="2" x14ac:dyDescent="0.35"/>
    <row r="10400" outlineLevel="2" x14ac:dyDescent="0.35"/>
    <row r="10401" outlineLevel="2" x14ac:dyDescent="0.35"/>
    <row r="10402" outlineLevel="2" x14ac:dyDescent="0.35"/>
    <row r="10403" outlineLevel="2" x14ac:dyDescent="0.35"/>
    <row r="10404" outlineLevel="2" x14ac:dyDescent="0.35"/>
    <row r="10405" outlineLevel="2" x14ac:dyDescent="0.35"/>
    <row r="10406" outlineLevel="2" x14ac:dyDescent="0.35"/>
    <row r="10407" outlineLevel="2" x14ac:dyDescent="0.35"/>
    <row r="10408" outlineLevel="2" x14ac:dyDescent="0.35"/>
    <row r="10409" outlineLevel="2" x14ac:dyDescent="0.35"/>
    <row r="10410" outlineLevel="2" x14ac:dyDescent="0.35"/>
    <row r="10411" outlineLevel="2" x14ac:dyDescent="0.35"/>
    <row r="10412" outlineLevel="2" x14ac:dyDescent="0.35"/>
    <row r="10413" outlineLevel="2" x14ac:dyDescent="0.35"/>
    <row r="10414" outlineLevel="2" x14ac:dyDescent="0.35"/>
    <row r="10415" outlineLevel="2" x14ac:dyDescent="0.35"/>
    <row r="10416" outlineLevel="2" x14ac:dyDescent="0.35"/>
    <row r="10417" outlineLevel="2" x14ac:dyDescent="0.35"/>
    <row r="10418" outlineLevel="2" x14ac:dyDescent="0.35"/>
    <row r="10419" outlineLevel="2" x14ac:dyDescent="0.35"/>
    <row r="10420" outlineLevel="2" x14ac:dyDescent="0.35"/>
    <row r="10421" outlineLevel="2" x14ac:dyDescent="0.35"/>
    <row r="10422" outlineLevel="2" x14ac:dyDescent="0.35"/>
    <row r="10423" outlineLevel="2" x14ac:dyDescent="0.35"/>
    <row r="10424" outlineLevel="2" x14ac:dyDescent="0.35"/>
    <row r="10425" outlineLevel="2" x14ac:dyDescent="0.35"/>
    <row r="10426" outlineLevel="2" x14ac:dyDescent="0.35"/>
    <row r="10427" outlineLevel="2" x14ac:dyDescent="0.35"/>
    <row r="10428" outlineLevel="2" x14ac:dyDescent="0.35"/>
    <row r="10429" outlineLevel="2" x14ac:dyDescent="0.35"/>
    <row r="10430" outlineLevel="2" x14ac:dyDescent="0.35"/>
    <row r="10431" outlineLevel="2" x14ac:dyDescent="0.35"/>
    <row r="10432" outlineLevel="2" x14ac:dyDescent="0.35"/>
    <row r="10433" outlineLevel="2" x14ac:dyDescent="0.35"/>
    <row r="10434" outlineLevel="2" x14ac:dyDescent="0.35"/>
    <row r="10435" outlineLevel="2" x14ac:dyDescent="0.35"/>
    <row r="10436" outlineLevel="2" x14ac:dyDescent="0.35"/>
    <row r="10437" outlineLevel="2" x14ac:dyDescent="0.35"/>
    <row r="10438" outlineLevel="2" x14ac:dyDescent="0.35"/>
    <row r="10439" outlineLevel="2" x14ac:dyDescent="0.35"/>
    <row r="10440" outlineLevel="2" x14ac:dyDescent="0.35"/>
    <row r="10441" outlineLevel="2" x14ac:dyDescent="0.35"/>
    <row r="10442" outlineLevel="2" x14ac:dyDescent="0.35"/>
    <row r="10443" outlineLevel="2" x14ac:dyDescent="0.35"/>
    <row r="10444" outlineLevel="2" x14ac:dyDescent="0.35"/>
    <row r="10445" outlineLevel="2" x14ac:dyDescent="0.35"/>
    <row r="10446" outlineLevel="2" x14ac:dyDescent="0.35"/>
    <row r="10447" outlineLevel="2" x14ac:dyDescent="0.35"/>
    <row r="10448" outlineLevel="2" x14ac:dyDescent="0.35"/>
    <row r="10449" outlineLevel="2" x14ac:dyDescent="0.35"/>
    <row r="10450" outlineLevel="2" x14ac:dyDescent="0.35"/>
    <row r="10451" outlineLevel="2" x14ac:dyDescent="0.35"/>
    <row r="10452" outlineLevel="2" x14ac:dyDescent="0.35"/>
    <row r="10453" outlineLevel="2" x14ac:dyDescent="0.35"/>
    <row r="10454" outlineLevel="2" x14ac:dyDescent="0.35"/>
    <row r="10455" outlineLevel="2" x14ac:dyDescent="0.35"/>
    <row r="10456" outlineLevel="2" x14ac:dyDescent="0.35"/>
    <row r="10457" outlineLevel="2" x14ac:dyDescent="0.35"/>
    <row r="10458" outlineLevel="2" x14ac:dyDescent="0.35"/>
    <row r="10459" outlineLevel="2" x14ac:dyDescent="0.35"/>
    <row r="10460" outlineLevel="2" x14ac:dyDescent="0.35"/>
    <row r="10461" outlineLevel="2" x14ac:dyDescent="0.35"/>
    <row r="10462" outlineLevel="2" x14ac:dyDescent="0.35"/>
    <row r="10463" outlineLevel="2" x14ac:dyDescent="0.35"/>
    <row r="10464" outlineLevel="2" x14ac:dyDescent="0.35"/>
    <row r="10465" outlineLevel="2" x14ac:dyDescent="0.35"/>
    <row r="10466" outlineLevel="2" x14ac:dyDescent="0.35"/>
    <row r="10467" outlineLevel="2" x14ac:dyDescent="0.35"/>
    <row r="10468" outlineLevel="2" x14ac:dyDescent="0.35"/>
    <row r="10469" outlineLevel="2" x14ac:dyDescent="0.35"/>
    <row r="10470" outlineLevel="2" x14ac:dyDescent="0.35"/>
    <row r="10471" outlineLevel="2" x14ac:dyDescent="0.35"/>
    <row r="10472" outlineLevel="2" x14ac:dyDescent="0.35"/>
    <row r="10473" outlineLevel="2" x14ac:dyDescent="0.35"/>
    <row r="10474" outlineLevel="2" x14ac:dyDescent="0.35"/>
    <row r="10475" outlineLevel="2" x14ac:dyDescent="0.35"/>
    <row r="10476" outlineLevel="2" x14ac:dyDescent="0.35"/>
    <row r="10477" outlineLevel="2" x14ac:dyDescent="0.35"/>
    <row r="10478" outlineLevel="2" x14ac:dyDescent="0.35"/>
    <row r="10479" outlineLevel="2" x14ac:dyDescent="0.35"/>
    <row r="10480" outlineLevel="2" x14ac:dyDescent="0.35"/>
    <row r="10481" outlineLevel="2" x14ac:dyDescent="0.35"/>
    <row r="10482" outlineLevel="2" x14ac:dyDescent="0.35"/>
    <row r="10483" outlineLevel="2" x14ac:dyDescent="0.35"/>
    <row r="10484" outlineLevel="2" x14ac:dyDescent="0.35"/>
    <row r="10485" outlineLevel="2" x14ac:dyDescent="0.35"/>
    <row r="10486" outlineLevel="2" x14ac:dyDescent="0.35"/>
    <row r="10487" outlineLevel="2" x14ac:dyDescent="0.35"/>
    <row r="10488" outlineLevel="2" x14ac:dyDescent="0.35"/>
    <row r="10489" outlineLevel="2" x14ac:dyDescent="0.35"/>
    <row r="10490" outlineLevel="2" x14ac:dyDescent="0.35"/>
    <row r="10491" outlineLevel="2" x14ac:dyDescent="0.35"/>
    <row r="10492" outlineLevel="2" x14ac:dyDescent="0.35"/>
    <row r="10493" outlineLevel="2" x14ac:dyDescent="0.35"/>
    <row r="10494" outlineLevel="2" x14ac:dyDescent="0.35"/>
    <row r="10495" outlineLevel="2" x14ac:dyDescent="0.35"/>
    <row r="10496" outlineLevel="2" x14ac:dyDescent="0.35"/>
    <row r="10497" outlineLevel="2" x14ac:dyDescent="0.35"/>
    <row r="10498" outlineLevel="2" x14ac:dyDescent="0.35"/>
    <row r="10499" outlineLevel="2" x14ac:dyDescent="0.35"/>
    <row r="10500" outlineLevel="2" x14ac:dyDescent="0.35"/>
    <row r="10501" outlineLevel="2" x14ac:dyDescent="0.35"/>
    <row r="10502" outlineLevel="2" x14ac:dyDescent="0.35"/>
    <row r="10503" outlineLevel="2" x14ac:dyDescent="0.35"/>
    <row r="10504" outlineLevel="2" x14ac:dyDescent="0.35"/>
    <row r="10505" outlineLevel="2" x14ac:dyDescent="0.35"/>
    <row r="10506" outlineLevel="2" x14ac:dyDescent="0.35"/>
    <row r="10507" outlineLevel="2" x14ac:dyDescent="0.35"/>
    <row r="10508" outlineLevel="2" x14ac:dyDescent="0.35"/>
    <row r="10509" outlineLevel="2" x14ac:dyDescent="0.35"/>
    <row r="10510" outlineLevel="2" x14ac:dyDescent="0.35"/>
    <row r="10511" outlineLevel="2" x14ac:dyDescent="0.35"/>
    <row r="10512" outlineLevel="2" x14ac:dyDescent="0.35"/>
    <row r="10513" outlineLevel="2" x14ac:dyDescent="0.35"/>
    <row r="10514" outlineLevel="2" x14ac:dyDescent="0.35"/>
    <row r="10515" outlineLevel="2" x14ac:dyDescent="0.35"/>
    <row r="10516" outlineLevel="2" x14ac:dyDescent="0.35"/>
    <row r="10517" outlineLevel="2" x14ac:dyDescent="0.35"/>
    <row r="10518" outlineLevel="2" x14ac:dyDescent="0.35"/>
    <row r="10519" outlineLevel="2" x14ac:dyDescent="0.35"/>
    <row r="10520" outlineLevel="2" x14ac:dyDescent="0.35"/>
    <row r="10521" outlineLevel="2" x14ac:dyDescent="0.35"/>
    <row r="10522" outlineLevel="2" x14ac:dyDescent="0.35"/>
    <row r="10523" outlineLevel="2" x14ac:dyDescent="0.35"/>
    <row r="10524" outlineLevel="2" x14ac:dyDescent="0.35"/>
    <row r="10525" outlineLevel="2" x14ac:dyDescent="0.35"/>
    <row r="10526" outlineLevel="2" x14ac:dyDescent="0.35"/>
    <row r="10527" outlineLevel="2" x14ac:dyDescent="0.35"/>
    <row r="10528" outlineLevel="2" x14ac:dyDescent="0.35"/>
    <row r="10529" outlineLevel="2" x14ac:dyDescent="0.35"/>
    <row r="10530" outlineLevel="2" x14ac:dyDescent="0.35"/>
    <row r="10531" outlineLevel="2" x14ac:dyDescent="0.35"/>
    <row r="10532" outlineLevel="2" x14ac:dyDescent="0.35"/>
    <row r="10533" outlineLevel="2" x14ac:dyDescent="0.35"/>
    <row r="10534" outlineLevel="2" x14ac:dyDescent="0.35"/>
    <row r="10535" outlineLevel="2" x14ac:dyDescent="0.35"/>
    <row r="10536" outlineLevel="2" x14ac:dyDescent="0.35"/>
    <row r="10537" outlineLevel="2" x14ac:dyDescent="0.35"/>
    <row r="10538" outlineLevel="2" x14ac:dyDescent="0.35"/>
    <row r="10539" outlineLevel="2" x14ac:dyDescent="0.35"/>
    <row r="10540" outlineLevel="2" x14ac:dyDescent="0.35"/>
    <row r="10541" outlineLevel="2" x14ac:dyDescent="0.35"/>
    <row r="10542" outlineLevel="2" x14ac:dyDescent="0.35"/>
    <row r="10543" outlineLevel="2" x14ac:dyDescent="0.35"/>
    <row r="10544" outlineLevel="2" x14ac:dyDescent="0.35"/>
    <row r="10545" outlineLevel="2" x14ac:dyDescent="0.35"/>
    <row r="10546" outlineLevel="2" x14ac:dyDescent="0.35"/>
    <row r="10547" outlineLevel="2" x14ac:dyDescent="0.35"/>
    <row r="10548" outlineLevel="2" x14ac:dyDescent="0.35"/>
    <row r="10549" outlineLevel="2" x14ac:dyDescent="0.35"/>
    <row r="10550" outlineLevel="2" x14ac:dyDescent="0.35"/>
    <row r="10551" outlineLevel="2" x14ac:dyDescent="0.35"/>
    <row r="10552" outlineLevel="2" x14ac:dyDescent="0.35"/>
    <row r="10553" outlineLevel="2" x14ac:dyDescent="0.35"/>
    <row r="10554" outlineLevel="2" x14ac:dyDescent="0.35"/>
    <row r="10555" outlineLevel="2" x14ac:dyDescent="0.35"/>
    <row r="10556" outlineLevel="2" x14ac:dyDescent="0.35"/>
    <row r="10557" outlineLevel="2" x14ac:dyDescent="0.35"/>
    <row r="10558" outlineLevel="2" x14ac:dyDescent="0.35"/>
    <row r="10559" outlineLevel="2" x14ac:dyDescent="0.35"/>
    <row r="10560" outlineLevel="2" x14ac:dyDescent="0.35"/>
    <row r="10561" outlineLevel="2" x14ac:dyDescent="0.35"/>
    <row r="10562" outlineLevel="2" x14ac:dyDescent="0.35"/>
    <row r="10563" outlineLevel="2" x14ac:dyDescent="0.35"/>
    <row r="10564" outlineLevel="2" x14ac:dyDescent="0.35"/>
    <row r="10565" outlineLevel="2" x14ac:dyDescent="0.35"/>
    <row r="10566" outlineLevel="2" x14ac:dyDescent="0.35"/>
    <row r="10567" outlineLevel="2" x14ac:dyDescent="0.35"/>
    <row r="10568" outlineLevel="2" x14ac:dyDescent="0.35"/>
    <row r="10569" outlineLevel="2" x14ac:dyDescent="0.35"/>
    <row r="10570" outlineLevel="2" x14ac:dyDescent="0.35"/>
    <row r="10571" outlineLevel="2" x14ac:dyDescent="0.35"/>
    <row r="10572" outlineLevel="2" x14ac:dyDescent="0.35"/>
    <row r="10573" outlineLevel="2" x14ac:dyDescent="0.35"/>
    <row r="10574" outlineLevel="2" x14ac:dyDescent="0.35"/>
    <row r="10575" outlineLevel="2" x14ac:dyDescent="0.35"/>
    <row r="10576" outlineLevel="2" x14ac:dyDescent="0.35"/>
    <row r="10577" outlineLevel="2" x14ac:dyDescent="0.35"/>
    <row r="10578" outlineLevel="2" x14ac:dyDescent="0.35"/>
    <row r="10579" outlineLevel="2" x14ac:dyDescent="0.35"/>
    <row r="10580" outlineLevel="2" x14ac:dyDescent="0.35"/>
    <row r="10581" outlineLevel="2" x14ac:dyDescent="0.35"/>
    <row r="10582" outlineLevel="2" x14ac:dyDescent="0.35"/>
    <row r="10583" outlineLevel="2" x14ac:dyDescent="0.35"/>
    <row r="10584" outlineLevel="2" x14ac:dyDescent="0.35"/>
    <row r="10585" outlineLevel="2" x14ac:dyDescent="0.35"/>
    <row r="10586" outlineLevel="2" x14ac:dyDescent="0.35"/>
    <row r="10587" outlineLevel="2" x14ac:dyDescent="0.35"/>
    <row r="10588" outlineLevel="2" x14ac:dyDescent="0.35"/>
    <row r="10589" outlineLevel="2" x14ac:dyDescent="0.35"/>
    <row r="10590" outlineLevel="2" x14ac:dyDescent="0.35"/>
    <row r="10591" outlineLevel="2" x14ac:dyDescent="0.35"/>
    <row r="10592" outlineLevel="2" x14ac:dyDescent="0.35"/>
    <row r="10593" outlineLevel="2" x14ac:dyDescent="0.35"/>
    <row r="10594" outlineLevel="2" x14ac:dyDescent="0.35"/>
    <row r="10595" outlineLevel="2" x14ac:dyDescent="0.35"/>
    <row r="10596" outlineLevel="2" x14ac:dyDescent="0.35"/>
    <row r="10597" outlineLevel="2" x14ac:dyDescent="0.35"/>
    <row r="10598" outlineLevel="2" x14ac:dyDescent="0.35"/>
    <row r="10599" outlineLevel="2" x14ac:dyDescent="0.35"/>
    <row r="10600" outlineLevel="2" x14ac:dyDescent="0.35"/>
    <row r="10601" outlineLevel="2" x14ac:dyDescent="0.35"/>
    <row r="10602" outlineLevel="2" x14ac:dyDescent="0.35"/>
    <row r="10603" outlineLevel="2" x14ac:dyDescent="0.35"/>
    <row r="10604" outlineLevel="2" x14ac:dyDescent="0.35"/>
    <row r="10605" outlineLevel="2" x14ac:dyDescent="0.35"/>
    <row r="10606" outlineLevel="2" x14ac:dyDescent="0.35"/>
    <row r="10607" outlineLevel="2" x14ac:dyDescent="0.35"/>
    <row r="10608" outlineLevel="2" x14ac:dyDescent="0.35"/>
    <row r="10609" outlineLevel="2" x14ac:dyDescent="0.35"/>
    <row r="10610" outlineLevel="2" x14ac:dyDescent="0.35"/>
    <row r="10611" outlineLevel="2" x14ac:dyDescent="0.35"/>
    <row r="10612" outlineLevel="2" x14ac:dyDescent="0.35"/>
    <row r="10613" outlineLevel="2" x14ac:dyDescent="0.35"/>
    <row r="10614" outlineLevel="2" x14ac:dyDescent="0.35"/>
    <row r="10615" outlineLevel="2" x14ac:dyDescent="0.35"/>
    <row r="10616" outlineLevel="2" x14ac:dyDescent="0.35"/>
    <row r="10617" outlineLevel="2" x14ac:dyDescent="0.35"/>
    <row r="10618" outlineLevel="2" x14ac:dyDescent="0.35"/>
    <row r="10619" outlineLevel="2" x14ac:dyDescent="0.35"/>
    <row r="10620" outlineLevel="2" x14ac:dyDescent="0.35"/>
    <row r="10621" outlineLevel="2" x14ac:dyDescent="0.35"/>
    <row r="10622" outlineLevel="2" x14ac:dyDescent="0.35"/>
    <row r="10623" outlineLevel="2" x14ac:dyDescent="0.35"/>
    <row r="10624" outlineLevel="2" x14ac:dyDescent="0.35"/>
    <row r="10625" outlineLevel="2" x14ac:dyDescent="0.35"/>
    <row r="10626" outlineLevel="2" x14ac:dyDescent="0.35"/>
    <row r="10627" outlineLevel="2" x14ac:dyDescent="0.35"/>
    <row r="10628" outlineLevel="2" x14ac:dyDescent="0.35"/>
    <row r="10629" outlineLevel="2" x14ac:dyDescent="0.35"/>
    <row r="10630" outlineLevel="2" x14ac:dyDescent="0.35"/>
    <row r="10631" outlineLevel="2" x14ac:dyDescent="0.35"/>
    <row r="10632" outlineLevel="2" x14ac:dyDescent="0.35"/>
    <row r="10633" outlineLevel="2" x14ac:dyDescent="0.35"/>
    <row r="10634" outlineLevel="2" x14ac:dyDescent="0.35"/>
    <row r="10635" outlineLevel="2" x14ac:dyDescent="0.35"/>
    <row r="10636" outlineLevel="2" x14ac:dyDescent="0.35"/>
    <row r="10637" outlineLevel="2" x14ac:dyDescent="0.35"/>
    <row r="10638" outlineLevel="2" x14ac:dyDescent="0.35"/>
    <row r="10639" outlineLevel="2" x14ac:dyDescent="0.35"/>
    <row r="10640" outlineLevel="2" x14ac:dyDescent="0.35"/>
    <row r="10641" outlineLevel="2" x14ac:dyDescent="0.35"/>
    <row r="10642" outlineLevel="2" x14ac:dyDescent="0.35"/>
    <row r="10643" outlineLevel="2" x14ac:dyDescent="0.35"/>
    <row r="10644" outlineLevel="2" x14ac:dyDescent="0.35"/>
    <row r="10645" outlineLevel="2" x14ac:dyDescent="0.35"/>
    <row r="10646" outlineLevel="2" x14ac:dyDescent="0.35"/>
    <row r="10647" outlineLevel="2" x14ac:dyDescent="0.35"/>
    <row r="10648" outlineLevel="2" x14ac:dyDescent="0.35"/>
    <row r="10649" outlineLevel="2" x14ac:dyDescent="0.35"/>
    <row r="10650" outlineLevel="2" x14ac:dyDescent="0.35"/>
    <row r="10651" outlineLevel="2" x14ac:dyDescent="0.35"/>
    <row r="10652" outlineLevel="2" x14ac:dyDescent="0.35"/>
    <row r="10653" outlineLevel="2" x14ac:dyDescent="0.35"/>
    <row r="10654" outlineLevel="2" x14ac:dyDescent="0.35"/>
    <row r="10655" outlineLevel="2" x14ac:dyDescent="0.35"/>
    <row r="10656" outlineLevel="2" x14ac:dyDescent="0.35"/>
    <row r="10657" outlineLevel="2" x14ac:dyDescent="0.35"/>
    <row r="10658" outlineLevel="2" x14ac:dyDescent="0.35"/>
    <row r="10659" outlineLevel="2" x14ac:dyDescent="0.35"/>
    <row r="10660" outlineLevel="2" x14ac:dyDescent="0.35"/>
    <row r="10661" outlineLevel="2" x14ac:dyDescent="0.35"/>
    <row r="10662" outlineLevel="2" x14ac:dyDescent="0.35"/>
    <row r="10663" outlineLevel="2" x14ac:dyDescent="0.35"/>
    <row r="10664" outlineLevel="2" x14ac:dyDescent="0.35"/>
    <row r="10665" outlineLevel="2" x14ac:dyDescent="0.35"/>
    <row r="10666" outlineLevel="2" x14ac:dyDescent="0.35"/>
    <row r="10667" outlineLevel="2" x14ac:dyDescent="0.35"/>
    <row r="10668" outlineLevel="2" x14ac:dyDescent="0.35"/>
    <row r="10669" outlineLevel="2" x14ac:dyDescent="0.35"/>
    <row r="10670" outlineLevel="2" x14ac:dyDescent="0.35"/>
    <row r="10671" outlineLevel="2" x14ac:dyDescent="0.35"/>
    <row r="10672" outlineLevel="2" x14ac:dyDescent="0.35"/>
    <row r="10673" outlineLevel="2" x14ac:dyDescent="0.35"/>
    <row r="10674" outlineLevel="2" x14ac:dyDescent="0.35"/>
    <row r="10675" outlineLevel="2" x14ac:dyDescent="0.35"/>
    <row r="10676" outlineLevel="2" x14ac:dyDescent="0.35"/>
    <row r="10677" outlineLevel="2" x14ac:dyDescent="0.35"/>
    <row r="10678" outlineLevel="2" x14ac:dyDescent="0.35"/>
    <row r="10679" outlineLevel="2" x14ac:dyDescent="0.35"/>
    <row r="10680" outlineLevel="2" x14ac:dyDescent="0.35"/>
    <row r="10681" outlineLevel="2" x14ac:dyDescent="0.35"/>
    <row r="10682" outlineLevel="2" x14ac:dyDescent="0.35"/>
    <row r="10683" outlineLevel="2" x14ac:dyDescent="0.35"/>
    <row r="10684" outlineLevel="2" x14ac:dyDescent="0.35"/>
    <row r="10685" outlineLevel="2" x14ac:dyDescent="0.35"/>
    <row r="10686" outlineLevel="2" x14ac:dyDescent="0.35"/>
    <row r="10687" outlineLevel="2" x14ac:dyDescent="0.35"/>
    <row r="10688" outlineLevel="2" x14ac:dyDescent="0.35"/>
    <row r="10689" outlineLevel="2" x14ac:dyDescent="0.35"/>
    <row r="10690" outlineLevel="2" x14ac:dyDescent="0.35"/>
    <row r="10691" outlineLevel="2" x14ac:dyDescent="0.35"/>
    <row r="10692" outlineLevel="2" x14ac:dyDescent="0.35"/>
    <row r="10693" outlineLevel="2" x14ac:dyDescent="0.35"/>
    <row r="10694" outlineLevel="2" x14ac:dyDescent="0.35"/>
    <row r="10695" outlineLevel="2" x14ac:dyDescent="0.35"/>
    <row r="10696" outlineLevel="2" x14ac:dyDescent="0.35"/>
    <row r="10697" outlineLevel="2" x14ac:dyDescent="0.35"/>
    <row r="10698" outlineLevel="2" x14ac:dyDescent="0.35"/>
    <row r="10699" outlineLevel="2" x14ac:dyDescent="0.35"/>
    <row r="10700" outlineLevel="2" x14ac:dyDescent="0.35"/>
    <row r="10701" outlineLevel="2" x14ac:dyDescent="0.35"/>
    <row r="10702" outlineLevel="2" x14ac:dyDescent="0.35"/>
    <row r="10703" outlineLevel="2" x14ac:dyDescent="0.35"/>
    <row r="10704" outlineLevel="2" x14ac:dyDescent="0.35"/>
    <row r="10705" outlineLevel="2" x14ac:dyDescent="0.35"/>
    <row r="10706" outlineLevel="2" x14ac:dyDescent="0.35"/>
    <row r="10707" outlineLevel="2" x14ac:dyDescent="0.35"/>
    <row r="10708" outlineLevel="2" x14ac:dyDescent="0.35"/>
    <row r="10709" outlineLevel="2" x14ac:dyDescent="0.35"/>
    <row r="10710" outlineLevel="2" x14ac:dyDescent="0.35"/>
    <row r="10711" outlineLevel="2" x14ac:dyDescent="0.35"/>
    <row r="10712" outlineLevel="2" x14ac:dyDescent="0.35"/>
    <row r="10713" outlineLevel="2" x14ac:dyDescent="0.35"/>
    <row r="10714" outlineLevel="2" x14ac:dyDescent="0.35"/>
    <row r="10715" outlineLevel="2" x14ac:dyDescent="0.35"/>
    <row r="10716" outlineLevel="2" x14ac:dyDescent="0.35"/>
    <row r="10717" outlineLevel="2" x14ac:dyDescent="0.35"/>
    <row r="10718" outlineLevel="2" x14ac:dyDescent="0.35"/>
    <row r="10719" outlineLevel="2" x14ac:dyDescent="0.35"/>
    <row r="10720" outlineLevel="2" x14ac:dyDescent="0.35"/>
    <row r="10721" outlineLevel="2" x14ac:dyDescent="0.35"/>
    <row r="10722" outlineLevel="2" x14ac:dyDescent="0.35"/>
    <row r="10723" outlineLevel="2" x14ac:dyDescent="0.35"/>
    <row r="10724" outlineLevel="2" x14ac:dyDescent="0.35"/>
    <row r="10725" outlineLevel="2" x14ac:dyDescent="0.35"/>
    <row r="10726" outlineLevel="2" x14ac:dyDescent="0.35"/>
    <row r="10727" outlineLevel="2" x14ac:dyDescent="0.35"/>
    <row r="10728" outlineLevel="2" x14ac:dyDescent="0.35"/>
    <row r="10729" outlineLevel="2" x14ac:dyDescent="0.35"/>
    <row r="10730" outlineLevel="2" x14ac:dyDescent="0.35"/>
    <row r="10731" outlineLevel="2" x14ac:dyDescent="0.35"/>
    <row r="10732" outlineLevel="2" x14ac:dyDescent="0.35"/>
    <row r="10733" outlineLevel="2" x14ac:dyDescent="0.35"/>
    <row r="10734" outlineLevel="2" x14ac:dyDescent="0.35"/>
    <row r="10735" outlineLevel="2" x14ac:dyDescent="0.35"/>
    <row r="10736" outlineLevel="2" x14ac:dyDescent="0.35"/>
    <row r="10737" outlineLevel="2" x14ac:dyDescent="0.35"/>
    <row r="10738" outlineLevel="2" x14ac:dyDescent="0.35"/>
    <row r="10739" outlineLevel="2" x14ac:dyDescent="0.35"/>
    <row r="10740" outlineLevel="2" x14ac:dyDescent="0.35"/>
    <row r="10741" outlineLevel="2" x14ac:dyDescent="0.35"/>
    <row r="10742" outlineLevel="2" x14ac:dyDescent="0.35"/>
    <row r="10743" outlineLevel="2" x14ac:dyDescent="0.35"/>
    <row r="10744" outlineLevel="2" x14ac:dyDescent="0.35"/>
    <row r="10745" outlineLevel="2" x14ac:dyDescent="0.35"/>
    <row r="10746" outlineLevel="2" x14ac:dyDescent="0.35"/>
    <row r="10747" outlineLevel="2" x14ac:dyDescent="0.35"/>
    <row r="10748" outlineLevel="2" x14ac:dyDescent="0.35"/>
    <row r="10749" outlineLevel="2" x14ac:dyDescent="0.35"/>
    <row r="10750" outlineLevel="2" x14ac:dyDescent="0.35"/>
    <row r="10751" outlineLevel="2" x14ac:dyDescent="0.35"/>
    <row r="10752" outlineLevel="2" x14ac:dyDescent="0.35"/>
    <row r="10753" outlineLevel="2" x14ac:dyDescent="0.35"/>
    <row r="10754" outlineLevel="2" x14ac:dyDescent="0.35"/>
    <row r="10755" outlineLevel="2" x14ac:dyDescent="0.35"/>
    <row r="10756" outlineLevel="2" x14ac:dyDescent="0.35"/>
    <row r="10757" outlineLevel="2" x14ac:dyDescent="0.35"/>
    <row r="10758" outlineLevel="2" x14ac:dyDescent="0.35"/>
    <row r="10759" outlineLevel="2" x14ac:dyDescent="0.35"/>
    <row r="10760" outlineLevel="2" x14ac:dyDescent="0.35"/>
    <row r="10761" outlineLevel="2" x14ac:dyDescent="0.35"/>
    <row r="10762" outlineLevel="2" x14ac:dyDescent="0.35"/>
    <row r="10763" outlineLevel="2" x14ac:dyDescent="0.35"/>
    <row r="10764" outlineLevel="2" x14ac:dyDescent="0.35"/>
    <row r="10765" outlineLevel="2" x14ac:dyDescent="0.35"/>
    <row r="10766" outlineLevel="2" x14ac:dyDescent="0.35"/>
    <row r="10767" outlineLevel="2" x14ac:dyDescent="0.35"/>
    <row r="10768" outlineLevel="2" x14ac:dyDescent="0.35"/>
    <row r="10769" outlineLevel="2" x14ac:dyDescent="0.35"/>
    <row r="10770" outlineLevel="2" x14ac:dyDescent="0.35"/>
    <row r="10771" outlineLevel="2" x14ac:dyDescent="0.35"/>
    <row r="10772" outlineLevel="2" x14ac:dyDescent="0.35"/>
    <row r="10773" outlineLevel="2" x14ac:dyDescent="0.35"/>
    <row r="10774" outlineLevel="2" x14ac:dyDescent="0.35"/>
    <row r="10775" outlineLevel="2" x14ac:dyDescent="0.35"/>
    <row r="10776" outlineLevel="2" x14ac:dyDescent="0.35"/>
    <row r="10777" outlineLevel="2" x14ac:dyDescent="0.35"/>
    <row r="10778" outlineLevel="2" x14ac:dyDescent="0.35"/>
    <row r="10779" outlineLevel="2" x14ac:dyDescent="0.35"/>
    <row r="10780" outlineLevel="2" x14ac:dyDescent="0.35"/>
    <row r="10781" outlineLevel="2" x14ac:dyDescent="0.35"/>
    <row r="10782" outlineLevel="2" x14ac:dyDescent="0.35"/>
    <row r="10783" outlineLevel="2" x14ac:dyDescent="0.35"/>
    <row r="10784" outlineLevel="2" x14ac:dyDescent="0.35"/>
    <row r="10785" outlineLevel="2" x14ac:dyDescent="0.35"/>
    <row r="10786" outlineLevel="2" x14ac:dyDescent="0.35"/>
    <row r="10787" outlineLevel="2" x14ac:dyDescent="0.35"/>
    <row r="10788" outlineLevel="2" x14ac:dyDescent="0.35"/>
    <row r="10789" outlineLevel="2" x14ac:dyDescent="0.35"/>
    <row r="10790" outlineLevel="2" x14ac:dyDescent="0.35"/>
    <row r="10791" outlineLevel="2" x14ac:dyDescent="0.35"/>
    <row r="10792" outlineLevel="2" x14ac:dyDescent="0.35"/>
    <row r="10793" outlineLevel="2" x14ac:dyDescent="0.35"/>
    <row r="10794" outlineLevel="2" x14ac:dyDescent="0.35"/>
    <row r="10795" outlineLevel="2" x14ac:dyDescent="0.35"/>
    <row r="10796" outlineLevel="2" x14ac:dyDescent="0.35"/>
    <row r="10797" outlineLevel="2" x14ac:dyDescent="0.35"/>
    <row r="10798" outlineLevel="2" x14ac:dyDescent="0.35"/>
    <row r="10799" outlineLevel="2" x14ac:dyDescent="0.35"/>
    <row r="10800" outlineLevel="2" x14ac:dyDescent="0.35"/>
    <row r="10801" outlineLevel="2" x14ac:dyDescent="0.35"/>
    <row r="10802" outlineLevel="2" x14ac:dyDescent="0.35"/>
    <row r="10803" outlineLevel="2" x14ac:dyDescent="0.35"/>
    <row r="10804" outlineLevel="2" x14ac:dyDescent="0.35"/>
    <row r="10805" outlineLevel="2" x14ac:dyDescent="0.35"/>
    <row r="10806" outlineLevel="2" x14ac:dyDescent="0.35"/>
    <row r="10807" outlineLevel="2" x14ac:dyDescent="0.35"/>
    <row r="10808" outlineLevel="2" x14ac:dyDescent="0.35"/>
    <row r="10809" outlineLevel="2" x14ac:dyDescent="0.35"/>
    <row r="10810" outlineLevel="2" x14ac:dyDescent="0.35"/>
    <row r="10811" outlineLevel="2" x14ac:dyDescent="0.35"/>
    <row r="10812" outlineLevel="2" x14ac:dyDescent="0.35"/>
    <row r="10813" outlineLevel="2" x14ac:dyDescent="0.35"/>
    <row r="10814" outlineLevel="2" x14ac:dyDescent="0.35"/>
    <row r="10815" outlineLevel="2" x14ac:dyDescent="0.35"/>
    <row r="10816" outlineLevel="2" x14ac:dyDescent="0.35"/>
    <row r="10817" outlineLevel="2" x14ac:dyDescent="0.35"/>
    <row r="10818" outlineLevel="2" x14ac:dyDescent="0.35"/>
    <row r="10819" outlineLevel="2" x14ac:dyDescent="0.35"/>
    <row r="10820" outlineLevel="2" x14ac:dyDescent="0.35"/>
    <row r="10821" outlineLevel="2" x14ac:dyDescent="0.35"/>
    <row r="10822" outlineLevel="2" x14ac:dyDescent="0.35"/>
    <row r="10823" outlineLevel="2" x14ac:dyDescent="0.35"/>
    <row r="10824" outlineLevel="2" x14ac:dyDescent="0.35"/>
    <row r="10825" outlineLevel="2" x14ac:dyDescent="0.35"/>
    <row r="10826" outlineLevel="2" x14ac:dyDescent="0.35"/>
    <row r="10827" outlineLevel="2" x14ac:dyDescent="0.35"/>
    <row r="10828" outlineLevel="2" x14ac:dyDescent="0.35"/>
    <row r="10829" outlineLevel="2" x14ac:dyDescent="0.35"/>
    <row r="10830" outlineLevel="2" x14ac:dyDescent="0.35"/>
    <row r="10831" outlineLevel="2" x14ac:dyDescent="0.35"/>
    <row r="10832" outlineLevel="2" x14ac:dyDescent="0.35"/>
    <row r="10833" outlineLevel="2" x14ac:dyDescent="0.35"/>
    <row r="10834" outlineLevel="2" x14ac:dyDescent="0.35"/>
    <row r="10835" outlineLevel="2" x14ac:dyDescent="0.35"/>
    <row r="10836" outlineLevel="2" x14ac:dyDescent="0.35"/>
    <row r="10837" outlineLevel="2" x14ac:dyDescent="0.35"/>
    <row r="10838" outlineLevel="2" x14ac:dyDescent="0.35"/>
    <row r="10839" outlineLevel="2" x14ac:dyDescent="0.35"/>
    <row r="10840" outlineLevel="2" x14ac:dyDescent="0.35"/>
    <row r="10841" outlineLevel="2" x14ac:dyDescent="0.35"/>
    <row r="10842" outlineLevel="2" x14ac:dyDescent="0.35"/>
    <row r="10843" outlineLevel="2" x14ac:dyDescent="0.35"/>
    <row r="10844" outlineLevel="2" x14ac:dyDescent="0.35"/>
    <row r="10845" outlineLevel="2" x14ac:dyDescent="0.35"/>
    <row r="10846" outlineLevel="2" x14ac:dyDescent="0.35"/>
    <row r="10847" outlineLevel="2" x14ac:dyDescent="0.35"/>
    <row r="10848" outlineLevel="2" x14ac:dyDescent="0.35"/>
    <row r="10849" outlineLevel="2" x14ac:dyDescent="0.35"/>
    <row r="10850" outlineLevel="2" x14ac:dyDescent="0.35"/>
    <row r="10851" outlineLevel="2" x14ac:dyDescent="0.35"/>
    <row r="10852" outlineLevel="2" x14ac:dyDescent="0.35"/>
    <row r="10853" outlineLevel="2" x14ac:dyDescent="0.35"/>
    <row r="10854" outlineLevel="2" x14ac:dyDescent="0.35"/>
    <row r="10855" outlineLevel="2" x14ac:dyDescent="0.35"/>
    <row r="10856" outlineLevel="2" x14ac:dyDescent="0.35"/>
    <row r="10857" outlineLevel="2" x14ac:dyDescent="0.35"/>
    <row r="10858" outlineLevel="2" x14ac:dyDescent="0.35"/>
    <row r="10859" outlineLevel="2" x14ac:dyDescent="0.35"/>
    <row r="10860" outlineLevel="2" x14ac:dyDescent="0.35"/>
    <row r="10861" outlineLevel="2" x14ac:dyDescent="0.35"/>
    <row r="10862" outlineLevel="2" x14ac:dyDescent="0.35"/>
    <row r="10863" outlineLevel="2" x14ac:dyDescent="0.35"/>
    <row r="10864" outlineLevel="2" x14ac:dyDescent="0.35"/>
    <row r="10865" outlineLevel="2" x14ac:dyDescent="0.35"/>
    <row r="10866" outlineLevel="2" x14ac:dyDescent="0.35"/>
    <row r="10867" outlineLevel="2" x14ac:dyDescent="0.35"/>
    <row r="10868" outlineLevel="2" x14ac:dyDescent="0.35"/>
    <row r="10869" outlineLevel="2" x14ac:dyDescent="0.35"/>
    <row r="10870" outlineLevel="2" x14ac:dyDescent="0.35"/>
    <row r="10871" outlineLevel="2" x14ac:dyDescent="0.35"/>
    <row r="10872" outlineLevel="2" x14ac:dyDescent="0.35"/>
    <row r="10873" outlineLevel="2" x14ac:dyDescent="0.35"/>
    <row r="10874" outlineLevel="2" x14ac:dyDescent="0.35"/>
    <row r="10875" outlineLevel="2" x14ac:dyDescent="0.35"/>
    <row r="10876" outlineLevel="2" x14ac:dyDescent="0.35"/>
    <row r="10877" outlineLevel="2" x14ac:dyDescent="0.35"/>
    <row r="10878" outlineLevel="2" x14ac:dyDescent="0.35"/>
    <row r="10879" outlineLevel="2" x14ac:dyDescent="0.35"/>
    <row r="10880" outlineLevel="2" x14ac:dyDescent="0.35"/>
    <row r="10881" outlineLevel="2" x14ac:dyDescent="0.35"/>
    <row r="10882" outlineLevel="2" x14ac:dyDescent="0.35"/>
    <row r="10883" outlineLevel="2" x14ac:dyDescent="0.35"/>
    <row r="10884" outlineLevel="2" x14ac:dyDescent="0.35"/>
    <row r="10885" outlineLevel="2" x14ac:dyDescent="0.35"/>
    <row r="10886" outlineLevel="2" x14ac:dyDescent="0.35"/>
    <row r="10887" outlineLevel="2" x14ac:dyDescent="0.35"/>
    <row r="10888" outlineLevel="2" x14ac:dyDescent="0.35"/>
    <row r="10889" outlineLevel="2" x14ac:dyDescent="0.35"/>
    <row r="10890" outlineLevel="2" x14ac:dyDescent="0.35"/>
    <row r="10891" outlineLevel="2" x14ac:dyDescent="0.35"/>
    <row r="10892" outlineLevel="2" x14ac:dyDescent="0.35"/>
    <row r="10893" outlineLevel="2" x14ac:dyDescent="0.35"/>
    <row r="10894" outlineLevel="2" x14ac:dyDescent="0.35"/>
    <row r="10895" outlineLevel="2" x14ac:dyDescent="0.35"/>
    <row r="10896" outlineLevel="2" x14ac:dyDescent="0.35"/>
    <row r="10897" outlineLevel="2" x14ac:dyDescent="0.35"/>
    <row r="10898" outlineLevel="2" x14ac:dyDescent="0.35"/>
    <row r="10899" outlineLevel="2" x14ac:dyDescent="0.35"/>
    <row r="10900" outlineLevel="2" x14ac:dyDescent="0.35"/>
    <row r="10901" outlineLevel="2" x14ac:dyDescent="0.35"/>
    <row r="10902" outlineLevel="2" x14ac:dyDescent="0.35"/>
    <row r="10903" outlineLevel="2" x14ac:dyDescent="0.35"/>
    <row r="10904" outlineLevel="2" x14ac:dyDescent="0.35"/>
    <row r="10905" outlineLevel="2" x14ac:dyDescent="0.35"/>
    <row r="10906" outlineLevel="2" x14ac:dyDescent="0.35"/>
    <row r="10907" outlineLevel="2" x14ac:dyDescent="0.35"/>
    <row r="10908" outlineLevel="2" x14ac:dyDescent="0.35"/>
    <row r="10909" outlineLevel="2" x14ac:dyDescent="0.35"/>
    <row r="10910" outlineLevel="2" x14ac:dyDescent="0.35"/>
    <row r="10911" outlineLevel="2" x14ac:dyDescent="0.35"/>
    <row r="10912" outlineLevel="2" x14ac:dyDescent="0.35"/>
    <row r="10913" outlineLevel="2" x14ac:dyDescent="0.35"/>
    <row r="10914" outlineLevel="2" x14ac:dyDescent="0.35"/>
    <row r="10915" outlineLevel="2" x14ac:dyDescent="0.35"/>
    <row r="10916" outlineLevel="2" x14ac:dyDescent="0.35"/>
    <row r="10917" outlineLevel="2" x14ac:dyDescent="0.35"/>
    <row r="10918" outlineLevel="2" x14ac:dyDescent="0.35"/>
    <row r="10919" outlineLevel="2" x14ac:dyDescent="0.35"/>
    <row r="10920" outlineLevel="2" x14ac:dyDescent="0.35"/>
    <row r="10921" outlineLevel="2" x14ac:dyDescent="0.35"/>
    <row r="10922" outlineLevel="2" x14ac:dyDescent="0.35"/>
    <row r="10923" outlineLevel="2" x14ac:dyDescent="0.35"/>
    <row r="10924" outlineLevel="2" x14ac:dyDescent="0.35"/>
    <row r="10925" outlineLevel="2" x14ac:dyDescent="0.35"/>
    <row r="10926" outlineLevel="2" x14ac:dyDescent="0.35"/>
    <row r="10927" outlineLevel="2" x14ac:dyDescent="0.35"/>
    <row r="10928" outlineLevel="2" x14ac:dyDescent="0.35"/>
    <row r="10929" outlineLevel="2" x14ac:dyDescent="0.35"/>
    <row r="10930" outlineLevel="2" x14ac:dyDescent="0.35"/>
    <row r="10931" outlineLevel="2" x14ac:dyDescent="0.35"/>
    <row r="10932" outlineLevel="2" x14ac:dyDescent="0.35"/>
    <row r="10933" outlineLevel="2" x14ac:dyDescent="0.35"/>
    <row r="10934" outlineLevel="2" x14ac:dyDescent="0.35"/>
    <row r="10935" outlineLevel="2" x14ac:dyDescent="0.35"/>
    <row r="10936" outlineLevel="2" x14ac:dyDescent="0.35"/>
    <row r="10937" outlineLevel="2" x14ac:dyDescent="0.35"/>
    <row r="10938" outlineLevel="2" x14ac:dyDescent="0.35"/>
    <row r="10939" outlineLevel="2" x14ac:dyDescent="0.35"/>
    <row r="10940" outlineLevel="2" x14ac:dyDescent="0.35"/>
    <row r="10941" outlineLevel="2" x14ac:dyDescent="0.35"/>
    <row r="10942" outlineLevel="2" x14ac:dyDescent="0.35"/>
    <row r="10943" outlineLevel="2" x14ac:dyDescent="0.35"/>
    <row r="10944" outlineLevel="2" x14ac:dyDescent="0.35"/>
    <row r="10945" outlineLevel="2" x14ac:dyDescent="0.35"/>
    <row r="10946" outlineLevel="2" x14ac:dyDescent="0.35"/>
    <row r="10947" outlineLevel="2" x14ac:dyDescent="0.35"/>
    <row r="10948" outlineLevel="2" x14ac:dyDescent="0.35"/>
    <row r="10949" outlineLevel="2" x14ac:dyDescent="0.35"/>
    <row r="10950" outlineLevel="2" x14ac:dyDescent="0.35"/>
    <row r="10951" outlineLevel="2" x14ac:dyDescent="0.35"/>
    <row r="10952" outlineLevel="2" x14ac:dyDescent="0.35"/>
    <row r="10953" outlineLevel="2" x14ac:dyDescent="0.35"/>
    <row r="10954" outlineLevel="2" x14ac:dyDescent="0.35"/>
    <row r="10955" outlineLevel="2" x14ac:dyDescent="0.35"/>
    <row r="10956" outlineLevel="2" x14ac:dyDescent="0.35"/>
    <row r="10957" outlineLevel="2" x14ac:dyDescent="0.35"/>
    <row r="10958" outlineLevel="2" x14ac:dyDescent="0.35"/>
    <row r="10959" outlineLevel="2" x14ac:dyDescent="0.35"/>
    <row r="10960" outlineLevel="2" x14ac:dyDescent="0.35"/>
    <row r="10961" outlineLevel="2" x14ac:dyDescent="0.35"/>
    <row r="10962" outlineLevel="2" x14ac:dyDescent="0.35"/>
    <row r="10963" outlineLevel="2" x14ac:dyDescent="0.35"/>
    <row r="10964" outlineLevel="2" x14ac:dyDescent="0.35"/>
    <row r="10965" outlineLevel="2" x14ac:dyDescent="0.35"/>
    <row r="10966" outlineLevel="2" x14ac:dyDescent="0.35"/>
    <row r="10967" outlineLevel="2" x14ac:dyDescent="0.35"/>
    <row r="10968" outlineLevel="2" x14ac:dyDescent="0.35"/>
    <row r="10969" outlineLevel="2" x14ac:dyDescent="0.35"/>
    <row r="10970" outlineLevel="2" x14ac:dyDescent="0.35"/>
    <row r="10971" outlineLevel="2" x14ac:dyDescent="0.35"/>
    <row r="10972" outlineLevel="2" x14ac:dyDescent="0.35"/>
    <row r="10973" outlineLevel="2" x14ac:dyDescent="0.35"/>
    <row r="10974" outlineLevel="2" x14ac:dyDescent="0.35"/>
    <row r="10975" outlineLevel="2" x14ac:dyDescent="0.35"/>
    <row r="10976" outlineLevel="2" x14ac:dyDescent="0.35"/>
    <row r="10977" outlineLevel="2" x14ac:dyDescent="0.35"/>
    <row r="10978" outlineLevel="2" x14ac:dyDescent="0.35"/>
    <row r="10979" outlineLevel="2" x14ac:dyDescent="0.35"/>
    <row r="10980" outlineLevel="2" x14ac:dyDescent="0.35"/>
    <row r="10981" outlineLevel="2" x14ac:dyDescent="0.35"/>
    <row r="10982" outlineLevel="2" x14ac:dyDescent="0.35"/>
    <row r="10983" outlineLevel="2" x14ac:dyDescent="0.35"/>
    <row r="10984" outlineLevel="2" x14ac:dyDescent="0.35"/>
    <row r="10985" outlineLevel="2" x14ac:dyDescent="0.35"/>
    <row r="10986" outlineLevel="2" x14ac:dyDescent="0.35"/>
    <row r="10987" outlineLevel="2" x14ac:dyDescent="0.35"/>
    <row r="10988" outlineLevel="2" x14ac:dyDescent="0.35"/>
    <row r="10989" outlineLevel="2" x14ac:dyDescent="0.35"/>
    <row r="10990" outlineLevel="2" x14ac:dyDescent="0.35"/>
    <row r="10991" outlineLevel="2" x14ac:dyDescent="0.35"/>
    <row r="10992" outlineLevel="2" x14ac:dyDescent="0.35"/>
    <row r="10993" outlineLevel="2" x14ac:dyDescent="0.35"/>
    <row r="10994" outlineLevel="2" x14ac:dyDescent="0.35"/>
    <row r="10995" outlineLevel="2" x14ac:dyDescent="0.35"/>
    <row r="10996" outlineLevel="2" x14ac:dyDescent="0.35"/>
    <row r="10997" outlineLevel="2" x14ac:dyDescent="0.35"/>
    <row r="10998" outlineLevel="2" x14ac:dyDescent="0.35"/>
    <row r="10999" outlineLevel="2" x14ac:dyDescent="0.35"/>
    <row r="11000" outlineLevel="2" x14ac:dyDescent="0.35"/>
    <row r="11001" outlineLevel="2" x14ac:dyDescent="0.35"/>
    <row r="11002" outlineLevel="2" x14ac:dyDescent="0.35"/>
    <row r="11003" outlineLevel="2" x14ac:dyDescent="0.35"/>
    <row r="11004" outlineLevel="2" x14ac:dyDescent="0.35"/>
    <row r="11005" outlineLevel="2" x14ac:dyDescent="0.35"/>
    <row r="11006" outlineLevel="2" x14ac:dyDescent="0.35"/>
    <row r="11007" outlineLevel="2" x14ac:dyDescent="0.35"/>
    <row r="11008" outlineLevel="2" x14ac:dyDescent="0.35"/>
    <row r="11009" outlineLevel="2" x14ac:dyDescent="0.35"/>
    <row r="11010" outlineLevel="2" x14ac:dyDescent="0.35"/>
    <row r="11011" outlineLevel="2" x14ac:dyDescent="0.35"/>
    <row r="11012" outlineLevel="2" x14ac:dyDescent="0.35"/>
    <row r="11013" outlineLevel="2" x14ac:dyDescent="0.35"/>
    <row r="11014" outlineLevel="2" x14ac:dyDescent="0.35"/>
    <row r="11015" outlineLevel="2" x14ac:dyDescent="0.35"/>
    <row r="11016" outlineLevel="2" x14ac:dyDescent="0.35"/>
    <row r="11017" outlineLevel="2" x14ac:dyDescent="0.35"/>
    <row r="11018" outlineLevel="2" x14ac:dyDescent="0.35"/>
    <row r="11019" outlineLevel="2" x14ac:dyDescent="0.35"/>
    <row r="11020" outlineLevel="2" x14ac:dyDescent="0.35"/>
    <row r="11021" outlineLevel="2" x14ac:dyDescent="0.35"/>
    <row r="11022" outlineLevel="2" x14ac:dyDescent="0.35"/>
    <row r="11023" outlineLevel="2" x14ac:dyDescent="0.35"/>
    <row r="11024" outlineLevel="2" x14ac:dyDescent="0.35"/>
    <row r="11025" outlineLevel="2" x14ac:dyDescent="0.35"/>
    <row r="11026" outlineLevel="2" x14ac:dyDescent="0.35"/>
    <row r="11027" outlineLevel="2" x14ac:dyDescent="0.35"/>
    <row r="11028" outlineLevel="2" x14ac:dyDescent="0.35"/>
    <row r="11029" outlineLevel="2" x14ac:dyDescent="0.35"/>
    <row r="11030" outlineLevel="2" x14ac:dyDescent="0.35"/>
    <row r="11031" outlineLevel="2" x14ac:dyDescent="0.35"/>
    <row r="11032" outlineLevel="2" x14ac:dyDescent="0.35"/>
    <row r="11033" outlineLevel="2" x14ac:dyDescent="0.35"/>
    <row r="11034" outlineLevel="2" x14ac:dyDescent="0.35"/>
    <row r="11035" outlineLevel="2" x14ac:dyDescent="0.35"/>
    <row r="11036" outlineLevel="2" x14ac:dyDescent="0.35"/>
    <row r="11037" outlineLevel="2" x14ac:dyDescent="0.35"/>
    <row r="11038" outlineLevel="2" x14ac:dyDescent="0.35"/>
    <row r="11039" outlineLevel="2" x14ac:dyDescent="0.35"/>
    <row r="11040" outlineLevel="2" x14ac:dyDescent="0.35"/>
    <row r="11041" outlineLevel="2" x14ac:dyDescent="0.35"/>
    <row r="11042" outlineLevel="2" x14ac:dyDescent="0.35"/>
    <row r="11043" outlineLevel="2" x14ac:dyDescent="0.35"/>
    <row r="11044" outlineLevel="2" x14ac:dyDescent="0.35"/>
    <row r="11045" outlineLevel="2" x14ac:dyDescent="0.35"/>
    <row r="11046" outlineLevel="2" x14ac:dyDescent="0.35"/>
    <row r="11047" outlineLevel="2" x14ac:dyDescent="0.35"/>
    <row r="11048" outlineLevel="2" x14ac:dyDescent="0.35"/>
    <row r="11049" outlineLevel="2" x14ac:dyDescent="0.35"/>
    <row r="11050" outlineLevel="2" x14ac:dyDescent="0.35"/>
    <row r="11051" outlineLevel="2" x14ac:dyDescent="0.35"/>
    <row r="11052" outlineLevel="2" x14ac:dyDescent="0.35"/>
    <row r="11053" outlineLevel="2" x14ac:dyDescent="0.35"/>
    <row r="11054" outlineLevel="2" x14ac:dyDescent="0.35"/>
    <row r="11055" outlineLevel="2" x14ac:dyDescent="0.35"/>
    <row r="11056" outlineLevel="2" x14ac:dyDescent="0.35"/>
    <row r="11057" outlineLevel="2" x14ac:dyDescent="0.35"/>
    <row r="11058" outlineLevel="2" x14ac:dyDescent="0.35"/>
    <row r="11059" outlineLevel="2" x14ac:dyDescent="0.35"/>
    <row r="11060" outlineLevel="2" x14ac:dyDescent="0.35"/>
    <row r="11061" outlineLevel="2" x14ac:dyDescent="0.35"/>
    <row r="11062" outlineLevel="2" x14ac:dyDescent="0.35"/>
    <row r="11063" outlineLevel="2" x14ac:dyDescent="0.35"/>
    <row r="11064" outlineLevel="2" x14ac:dyDescent="0.35"/>
    <row r="11065" outlineLevel="2" x14ac:dyDescent="0.35"/>
    <row r="11066" outlineLevel="2" x14ac:dyDescent="0.35"/>
    <row r="11067" outlineLevel="2" x14ac:dyDescent="0.35"/>
    <row r="11068" outlineLevel="2" x14ac:dyDescent="0.35"/>
    <row r="11069" outlineLevel="2" x14ac:dyDescent="0.35"/>
    <row r="11070" outlineLevel="2" x14ac:dyDescent="0.35"/>
    <row r="11071" outlineLevel="2" x14ac:dyDescent="0.35"/>
    <row r="11072" outlineLevel="2" x14ac:dyDescent="0.35"/>
    <row r="11073" outlineLevel="2" x14ac:dyDescent="0.35"/>
    <row r="11074" outlineLevel="2" x14ac:dyDescent="0.35"/>
    <row r="11075" outlineLevel="2" x14ac:dyDescent="0.35"/>
    <row r="11076" outlineLevel="2" x14ac:dyDescent="0.35"/>
    <row r="11077" outlineLevel="2" x14ac:dyDescent="0.35"/>
    <row r="11078" outlineLevel="2" x14ac:dyDescent="0.35"/>
    <row r="11079" outlineLevel="2" x14ac:dyDescent="0.35"/>
    <row r="11080" outlineLevel="2" x14ac:dyDescent="0.35"/>
    <row r="11081" outlineLevel="2" x14ac:dyDescent="0.35"/>
    <row r="11082" outlineLevel="2" x14ac:dyDescent="0.35"/>
    <row r="11083" outlineLevel="2" x14ac:dyDescent="0.35"/>
    <row r="11084" outlineLevel="2" x14ac:dyDescent="0.35"/>
    <row r="11085" outlineLevel="2" x14ac:dyDescent="0.35"/>
    <row r="11086" outlineLevel="2" x14ac:dyDescent="0.35"/>
    <row r="11087" outlineLevel="2" x14ac:dyDescent="0.35"/>
    <row r="11088" outlineLevel="2" x14ac:dyDescent="0.35"/>
    <row r="11089" outlineLevel="2" x14ac:dyDescent="0.35"/>
    <row r="11090" outlineLevel="2" x14ac:dyDescent="0.35"/>
    <row r="11091" outlineLevel="2" x14ac:dyDescent="0.35"/>
    <row r="11092" outlineLevel="2" x14ac:dyDescent="0.35"/>
    <row r="11093" outlineLevel="2" x14ac:dyDescent="0.35"/>
    <row r="11094" outlineLevel="2" x14ac:dyDescent="0.35"/>
    <row r="11095" outlineLevel="2" x14ac:dyDescent="0.35"/>
    <row r="11096" outlineLevel="2" x14ac:dyDescent="0.35"/>
    <row r="11097" outlineLevel="2" x14ac:dyDescent="0.35"/>
    <row r="11098" outlineLevel="2" x14ac:dyDescent="0.35"/>
    <row r="11099" outlineLevel="2" x14ac:dyDescent="0.35"/>
    <row r="11100" outlineLevel="2" x14ac:dyDescent="0.35"/>
    <row r="11101" outlineLevel="2" x14ac:dyDescent="0.35"/>
    <row r="11102" outlineLevel="2" x14ac:dyDescent="0.35"/>
    <row r="11103" outlineLevel="2" x14ac:dyDescent="0.35"/>
    <row r="11104" outlineLevel="2" x14ac:dyDescent="0.35"/>
    <row r="11105" outlineLevel="2" x14ac:dyDescent="0.35"/>
    <row r="11106" outlineLevel="2" x14ac:dyDescent="0.35"/>
    <row r="11107" outlineLevel="2" x14ac:dyDescent="0.35"/>
    <row r="11108" outlineLevel="2" x14ac:dyDescent="0.35"/>
    <row r="11109" outlineLevel="2" x14ac:dyDescent="0.35"/>
    <row r="11110" outlineLevel="2" x14ac:dyDescent="0.35"/>
    <row r="11111" outlineLevel="2" x14ac:dyDescent="0.35"/>
    <row r="11112" outlineLevel="2" x14ac:dyDescent="0.35"/>
    <row r="11113" outlineLevel="2" x14ac:dyDescent="0.35"/>
    <row r="11114" outlineLevel="2" x14ac:dyDescent="0.35"/>
    <row r="11115" outlineLevel="2" x14ac:dyDescent="0.35"/>
    <row r="11116" outlineLevel="2" x14ac:dyDescent="0.35"/>
    <row r="11117" outlineLevel="2" x14ac:dyDescent="0.35"/>
    <row r="11118" outlineLevel="2" x14ac:dyDescent="0.35"/>
    <row r="11119" outlineLevel="2" x14ac:dyDescent="0.35"/>
    <row r="11120" outlineLevel="2" x14ac:dyDescent="0.35"/>
    <row r="11121" outlineLevel="2" x14ac:dyDescent="0.35"/>
    <row r="11122" outlineLevel="2" x14ac:dyDescent="0.35"/>
    <row r="11123" outlineLevel="2" x14ac:dyDescent="0.35"/>
    <row r="11124" outlineLevel="2" x14ac:dyDescent="0.35"/>
    <row r="11125" outlineLevel="2" x14ac:dyDescent="0.35"/>
    <row r="11126" outlineLevel="2" x14ac:dyDescent="0.35"/>
    <row r="11127" outlineLevel="2" x14ac:dyDescent="0.35"/>
    <row r="11128" outlineLevel="2" x14ac:dyDescent="0.35"/>
    <row r="11129" outlineLevel="2" x14ac:dyDescent="0.35"/>
    <row r="11130" outlineLevel="2" x14ac:dyDescent="0.35"/>
    <row r="11131" outlineLevel="2" x14ac:dyDescent="0.35"/>
    <row r="11132" outlineLevel="2" x14ac:dyDescent="0.35"/>
    <row r="11133" outlineLevel="2" x14ac:dyDescent="0.35"/>
    <row r="11134" outlineLevel="2" x14ac:dyDescent="0.35"/>
    <row r="11135" outlineLevel="2" x14ac:dyDescent="0.35"/>
    <row r="11136" outlineLevel="2" x14ac:dyDescent="0.35"/>
    <row r="11137" outlineLevel="2" x14ac:dyDescent="0.35"/>
    <row r="11138" outlineLevel="2" x14ac:dyDescent="0.35"/>
    <row r="11139" outlineLevel="2" x14ac:dyDescent="0.35"/>
    <row r="11140" outlineLevel="2" x14ac:dyDescent="0.35"/>
    <row r="11141" outlineLevel="2" x14ac:dyDescent="0.35"/>
    <row r="11142" outlineLevel="2" x14ac:dyDescent="0.35"/>
    <row r="11143" outlineLevel="2" x14ac:dyDescent="0.35"/>
    <row r="11144" outlineLevel="2" x14ac:dyDescent="0.35"/>
    <row r="11145" outlineLevel="2" x14ac:dyDescent="0.35"/>
    <row r="11146" outlineLevel="2" x14ac:dyDescent="0.35"/>
    <row r="11147" outlineLevel="2" x14ac:dyDescent="0.35"/>
    <row r="11148" outlineLevel="2" x14ac:dyDescent="0.35"/>
    <row r="11149" outlineLevel="2" x14ac:dyDescent="0.35"/>
    <row r="11150" outlineLevel="2" x14ac:dyDescent="0.35"/>
    <row r="11151" outlineLevel="2" x14ac:dyDescent="0.35"/>
    <row r="11152" outlineLevel="2" x14ac:dyDescent="0.35"/>
    <row r="11153" outlineLevel="2" x14ac:dyDescent="0.35"/>
    <row r="11154" outlineLevel="2" x14ac:dyDescent="0.35"/>
    <row r="11155" outlineLevel="2" x14ac:dyDescent="0.35"/>
    <row r="11156" outlineLevel="2" x14ac:dyDescent="0.35"/>
    <row r="11157" outlineLevel="2" x14ac:dyDescent="0.35"/>
    <row r="11158" outlineLevel="2" x14ac:dyDescent="0.35"/>
    <row r="11159" outlineLevel="2" x14ac:dyDescent="0.35"/>
    <row r="11160" outlineLevel="2" x14ac:dyDescent="0.35"/>
    <row r="11161" outlineLevel="2" x14ac:dyDescent="0.35"/>
    <row r="11162" outlineLevel="2" x14ac:dyDescent="0.35"/>
    <row r="11163" outlineLevel="2" x14ac:dyDescent="0.35"/>
    <row r="11164" outlineLevel="2" x14ac:dyDescent="0.35"/>
    <row r="11165" outlineLevel="2" x14ac:dyDescent="0.35"/>
    <row r="11166" outlineLevel="2" x14ac:dyDescent="0.35"/>
    <row r="11167" outlineLevel="2" x14ac:dyDescent="0.35"/>
    <row r="11168" outlineLevel="2" x14ac:dyDescent="0.35"/>
    <row r="11169" outlineLevel="2" x14ac:dyDescent="0.35"/>
    <row r="11170" outlineLevel="2" x14ac:dyDescent="0.35"/>
    <row r="11171" outlineLevel="2" x14ac:dyDescent="0.35"/>
    <row r="11172" outlineLevel="2" x14ac:dyDescent="0.35"/>
    <row r="11173" outlineLevel="2" x14ac:dyDescent="0.35"/>
    <row r="11174" outlineLevel="2" x14ac:dyDescent="0.35"/>
    <row r="11175" outlineLevel="2" x14ac:dyDescent="0.35"/>
    <row r="11176" outlineLevel="2" x14ac:dyDescent="0.35"/>
    <row r="11177" outlineLevel="2" x14ac:dyDescent="0.35"/>
    <row r="11178" outlineLevel="2" x14ac:dyDescent="0.35"/>
    <row r="11179" outlineLevel="2" x14ac:dyDescent="0.35"/>
    <row r="11180" outlineLevel="2" x14ac:dyDescent="0.35"/>
    <row r="11181" outlineLevel="2" x14ac:dyDescent="0.35"/>
    <row r="11182" outlineLevel="2" x14ac:dyDescent="0.35"/>
    <row r="11183" outlineLevel="2" x14ac:dyDescent="0.35"/>
    <row r="11184" outlineLevel="2" x14ac:dyDescent="0.35"/>
    <row r="11185" outlineLevel="2" x14ac:dyDescent="0.35"/>
    <row r="11186" outlineLevel="2" x14ac:dyDescent="0.35"/>
    <row r="11187" outlineLevel="2" x14ac:dyDescent="0.35"/>
    <row r="11188" outlineLevel="2" x14ac:dyDescent="0.35"/>
    <row r="11189" outlineLevel="2" x14ac:dyDescent="0.35"/>
    <row r="11190" outlineLevel="2" x14ac:dyDescent="0.35"/>
    <row r="11191" outlineLevel="2" x14ac:dyDescent="0.35"/>
    <row r="11192" outlineLevel="2" x14ac:dyDescent="0.35"/>
    <row r="11193" outlineLevel="2" x14ac:dyDescent="0.35"/>
    <row r="11194" outlineLevel="2" x14ac:dyDescent="0.35"/>
    <row r="11195" outlineLevel="2" x14ac:dyDescent="0.35"/>
    <row r="11196" outlineLevel="2" x14ac:dyDescent="0.35"/>
    <row r="11197" outlineLevel="2" x14ac:dyDescent="0.35"/>
    <row r="11198" outlineLevel="2" x14ac:dyDescent="0.35"/>
    <row r="11199" outlineLevel="2" x14ac:dyDescent="0.35"/>
    <row r="11200" outlineLevel="2" x14ac:dyDescent="0.35"/>
    <row r="11201" outlineLevel="2" x14ac:dyDescent="0.35"/>
    <row r="11202" outlineLevel="2" x14ac:dyDescent="0.35"/>
    <row r="11203" outlineLevel="2" x14ac:dyDescent="0.35"/>
    <row r="11204" outlineLevel="2" x14ac:dyDescent="0.35"/>
    <row r="11205" outlineLevel="2" x14ac:dyDescent="0.35"/>
    <row r="11206" outlineLevel="2" x14ac:dyDescent="0.35"/>
    <row r="11207" outlineLevel="2" x14ac:dyDescent="0.35"/>
    <row r="11208" outlineLevel="2" x14ac:dyDescent="0.35"/>
    <row r="11209" outlineLevel="2" x14ac:dyDescent="0.35"/>
    <row r="11210" outlineLevel="2" x14ac:dyDescent="0.35"/>
    <row r="11211" outlineLevel="2" x14ac:dyDescent="0.35"/>
    <row r="11212" outlineLevel="2" x14ac:dyDescent="0.35"/>
    <row r="11213" outlineLevel="2" x14ac:dyDescent="0.35"/>
    <row r="11214" outlineLevel="2" x14ac:dyDescent="0.35"/>
    <row r="11215" outlineLevel="2" x14ac:dyDescent="0.35"/>
    <row r="11216" outlineLevel="2" x14ac:dyDescent="0.35"/>
    <row r="11217" outlineLevel="2" x14ac:dyDescent="0.35"/>
    <row r="11218" outlineLevel="2" x14ac:dyDescent="0.35"/>
    <row r="11219" outlineLevel="2" x14ac:dyDescent="0.35"/>
    <row r="11220" outlineLevel="2" x14ac:dyDescent="0.35"/>
    <row r="11221" outlineLevel="2" x14ac:dyDescent="0.35"/>
    <row r="11222" outlineLevel="2" x14ac:dyDescent="0.35"/>
    <row r="11223" outlineLevel="2" x14ac:dyDescent="0.35"/>
    <row r="11224" outlineLevel="2" x14ac:dyDescent="0.35"/>
    <row r="11225" outlineLevel="2" x14ac:dyDescent="0.35"/>
    <row r="11226" outlineLevel="2" x14ac:dyDescent="0.35"/>
    <row r="11227" outlineLevel="2" x14ac:dyDescent="0.35"/>
    <row r="11228" outlineLevel="2" x14ac:dyDescent="0.35"/>
    <row r="11229" outlineLevel="2" x14ac:dyDescent="0.35"/>
    <row r="11230" outlineLevel="2" x14ac:dyDescent="0.35"/>
    <row r="11231" outlineLevel="2" x14ac:dyDescent="0.35"/>
    <row r="11232" outlineLevel="2" x14ac:dyDescent="0.35"/>
    <row r="11233" outlineLevel="2" x14ac:dyDescent="0.35"/>
    <row r="11234" outlineLevel="2" x14ac:dyDescent="0.35"/>
    <row r="11235" outlineLevel="2" x14ac:dyDescent="0.35"/>
    <row r="11236" outlineLevel="2" x14ac:dyDescent="0.35"/>
    <row r="11237" outlineLevel="2" x14ac:dyDescent="0.35"/>
    <row r="11238" outlineLevel="2" x14ac:dyDescent="0.35"/>
    <row r="11239" outlineLevel="2" x14ac:dyDescent="0.35"/>
    <row r="11240" outlineLevel="2" x14ac:dyDescent="0.35"/>
    <row r="11241" outlineLevel="2" x14ac:dyDescent="0.35"/>
    <row r="11242" outlineLevel="2" x14ac:dyDescent="0.35"/>
    <row r="11243" outlineLevel="2" x14ac:dyDescent="0.35"/>
    <row r="11244" outlineLevel="2" x14ac:dyDescent="0.35"/>
    <row r="11245" outlineLevel="2" x14ac:dyDescent="0.35"/>
    <row r="11246" outlineLevel="2" x14ac:dyDescent="0.35"/>
    <row r="11247" outlineLevel="2" x14ac:dyDescent="0.35"/>
    <row r="11248" outlineLevel="2" x14ac:dyDescent="0.35"/>
    <row r="11249" outlineLevel="2" x14ac:dyDescent="0.35"/>
    <row r="11250" outlineLevel="2" x14ac:dyDescent="0.35"/>
    <row r="11251" outlineLevel="2" x14ac:dyDescent="0.35"/>
    <row r="11252" outlineLevel="2" x14ac:dyDescent="0.35"/>
    <row r="11253" outlineLevel="2" x14ac:dyDescent="0.35"/>
    <row r="11254" outlineLevel="2" x14ac:dyDescent="0.35"/>
    <row r="11255" outlineLevel="2" x14ac:dyDescent="0.35"/>
    <row r="11256" outlineLevel="2" x14ac:dyDescent="0.35"/>
    <row r="11257" outlineLevel="2" x14ac:dyDescent="0.35"/>
    <row r="11258" outlineLevel="2" x14ac:dyDescent="0.35"/>
    <row r="11259" outlineLevel="2" x14ac:dyDescent="0.35"/>
    <row r="11260" outlineLevel="2" x14ac:dyDescent="0.35"/>
    <row r="11261" outlineLevel="2" x14ac:dyDescent="0.35"/>
    <row r="11262" outlineLevel="2" x14ac:dyDescent="0.35"/>
    <row r="11263" outlineLevel="2" x14ac:dyDescent="0.35"/>
    <row r="11264" outlineLevel="2" x14ac:dyDescent="0.35"/>
    <row r="11265" outlineLevel="2" x14ac:dyDescent="0.35"/>
    <row r="11266" outlineLevel="2" x14ac:dyDescent="0.35"/>
    <row r="11267" outlineLevel="2" x14ac:dyDescent="0.35"/>
    <row r="11268" outlineLevel="2" x14ac:dyDescent="0.35"/>
    <row r="11269" outlineLevel="2" x14ac:dyDescent="0.35"/>
    <row r="11270" outlineLevel="2" x14ac:dyDescent="0.35"/>
    <row r="11271" outlineLevel="2" x14ac:dyDescent="0.35"/>
    <row r="11272" outlineLevel="2" x14ac:dyDescent="0.35"/>
    <row r="11273" outlineLevel="2" x14ac:dyDescent="0.35"/>
    <row r="11274" outlineLevel="2" x14ac:dyDescent="0.35"/>
    <row r="11275" outlineLevel="2" x14ac:dyDescent="0.35"/>
    <row r="11276" outlineLevel="2" x14ac:dyDescent="0.35"/>
    <row r="11277" outlineLevel="2" x14ac:dyDescent="0.35"/>
    <row r="11278" outlineLevel="2" x14ac:dyDescent="0.35"/>
    <row r="11279" outlineLevel="2" x14ac:dyDescent="0.35"/>
    <row r="11280" outlineLevel="2" x14ac:dyDescent="0.35"/>
    <row r="11281" outlineLevel="2" x14ac:dyDescent="0.35"/>
    <row r="11282" outlineLevel="2" x14ac:dyDescent="0.35"/>
    <row r="11283" outlineLevel="2" x14ac:dyDescent="0.35"/>
    <row r="11284" outlineLevel="2" x14ac:dyDescent="0.35"/>
    <row r="11285" outlineLevel="2" x14ac:dyDescent="0.35"/>
    <row r="11286" outlineLevel="2" x14ac:dyDescent="0.35"/>
    <row r="11287" outlineLevel="2" x14ac:dyDescent="0.35"/>
    <row r="11288" outlineLevel="2" x14ac:dyDescent="0.35"/>
    <row r="11289" outlineLevel="2" x14ac:dyDescent="0.35"/>
    <row r="11290" outlineLevel="2" x14ac:dyDescent="0.35"/>
    <row r="11291" outlineLevel="2" x14ac:dyDescent="0.35"/>
    <row r="11292" outlineLevel="2" x14ac:dyDescent="0.35"/>
    <row r="11293" outlineLevel="2" x14ac:dyDescent="0.35"/>
    <row r="11294" outlineLevel="2" x14ac:dyDescent="0.35"/>
    <row r="11295" outlineLevel="2" x14ac:dyDescent="0.35"/>
    <row r="11296" outlineLevel="2" x14ac:dyDescent="0.35"/>
    <row r="11297" outlineLevel="2" x14ac:dyDescent="0.35"/>
    <row r="11298" outlineLevel="2" x14ac:dyDescent="0.35"/>
    <row r="11299" outlineLevel="2" x14ac:dyDescent="0.35"/>
    <row r="11300" outlineLevel="2" x14ac:dyDescent="0.35"/>
    <row r="11301" outlineLevel="2" x14ac:dyDescent="0.35"/>
    <row r="11302" outlineLevel="2" x14ac:dyDescent="0.35"/>
    <row r="11303" outlineLevel="2" x14ac:dyDescent="0.35"/>
    <row r="11304" outlineLevel="2" x14ac:dyDescent="0.35"/>
    <row r="11305" outlineLevel="2" x14ac:dyDescent="0.35"/>
    <row r="11306" outlineLevel="2" x14ac:dyDescent="0.35"/>
    <row r="11307" outlineLevel="2" x14ac:dyDescent="0.35"/>
    <row r="11308" outlineLevel="2" x14ac:dyDescent="0.35"/>
    <row r="11309" outlineLevel="2" x14ac:dyDescent="0.35"/>
    <row r="11310" outlineLevel="2" x14ac:dyDescent="0.35"/>
    <row r="11311" outlineLevel="2" x14ac:dyDescent="0.35"/>
    <row r="11312" outlineLevel="2" x14ac:dyDescent="0.35"/>
    <row r="11313" outlineLevel="2" x14ac:dyDescent="0.35"/>
    <row r="11314" outlineLevel="2" x14ac:dyDescent="0.35"/>
    <row r="11315" outlineLevel="2" x14ac:dyDescent="0.35"/>
    <row r="11316" outlineLevel="2" x14ac:dyDescent="0.35"/>
    <row r="11317" outlineLevel="2" x14ac:dyDescent="0.35"/>
    <row r="11318" outlineLevel="2" x14ac:dyDescent="0.35"/>
    <row r="11319" outlineLevel="2" x14ac:dyDescent="0.35"/>
    <row r="11320" outlineLevel="2" x14ac:dyDescent="0.35"/>
    <row r="11321" outlineLevel="2" x14ac:dyDescent="0.35"/>
    <row r="11322" outlineLevel="2" x14ac:dyDescent="0.35"/>
    <row r="11323" outlineLevel="2" x14ac:dyDescent="0.35"/>
    <row r="11324" outlineLevel="2" x14ac:dyDescent="0.35"/>
    <row r="11325" outlineLevel="2" x14ac:dyDescent="0.35"/>
    <row r="11326" outlineLevel="2" x14ac:dyDescent="0.35"/>
    <row r="11327" outlineLevel="2" x14ac:dyDescent="0.35"/>
    <row r="11328" outlineLevel="2" x14ac:dyDescent="0.35"/>
    <row r="11329" outlineLevel="2" x14ac:dyDescent="0.35"/>
    <row r="11330" outlineLevel="2" x14ac:dyDescent="0.35"/>
    <row r="11331" outlineLevel="2" x14ac:dyDescent="0.35"/>
    <row r="11332" outlineLevel="2" x14ac:dyDescent="0.35"/>
    <row r="11333" outlineLevel="2" x14ac:dyDescent="0.35"/>
    <row r="11334" outlineLevel="2" x14ac:dyDescent="0.35"/>
    <row r="11335" outlineLevel="2" x14ac:dyDescent="0.35"/>
    <row r="11336" outlineLevel="2" x14ac:dyDescent="0.35"/>
    <row r="11337" outlineLevel="2" x14ac:dyDescent="0.35"/>
    <row r="11338" outlineLevel="2" x14ac:dyDescent="0.35"/>
    <row r="11339" outlineLevel="2" x14ac:dyDescent="0.35"/>
    <row r="11340" outlineLevel="2" x14ac:dyDescent="0.35"/>
    <row r="11341" outlineLevel="2" x14ac:dyDescent="0.35"/>
    <row r="11342" outlineLevel="2" x14ac:dyDescent="0.35"/>
    <row r="11343" outlineLevel="2" x14ac:dyDescent="0.35"/>
    <row r="11344" outlineLevel="2" x14ac:dyDescent="0.35"/>
    <row r="11345" outlineLevel="2" x14ac:dyDescent="0.35"/>
    <row r="11346" outlineLevel="2" x14ac:dyDescent="0.35"/>
    <row r="11347" outlineLevel="2" x14ac:dyDescent="0.35"/>
    <row r="11348" outlineLevel="2" x14ac:dyDescent="0.35"/>
    <row r="11349" outlineLevel="2" x14ac:dyDescent="0.35"/>
    <row r="11350" outlineLevel="2" x14ac:dyDescent="0.35"/>
    <row r="11351" outlineLevel="2" x14ac:dyDescent="0.35"/>
    <row r="11352" outlineLevel="2" x14ac:dyDescent="0.35"/>
    <row r="11353" outlineLevel="2" x14ac:dyDescent="0.35"/>
    <row r="11354" outlineLevel="2" x14ac:dyDescent="0.35"/>
    <row r="11355" outlineLevel="2" x14ac:dyDescent="0.35"/>
    <row r="11356" outlineLevel="2" x14ac:dyDescent="0.35"/>
    <row r="11357" outlineLevel="2" x14ac:dyDescent="0.35"/>
    <row r="11358" outlineLevel="2" x14ac:dyDescent="0.35"/>
    <row r="11359" outlineLevel="2" x14ac:dyDescent="0.35"/>
    <row r="11360" outlineLevel="2" x14ac:dyDescent="0.35"/>
    <row r="11361" outlineLevel="2" x14ac:dyDescent="0.35"/>
    <row r="11362" outlineLevel="2" x14ac:dyDescent="0.35"/>
    <row r="11363" outlineLevel="2" x14ac:dyDescent="0.35"/>
    <row r="11364" outlineLevel="2" x14ac:dyDescent="0.35"/>
    <row r="11365" outlineLevel="2" x14ac:dyDescent="0.35"/>
    <row r="11366" outlineLevel="2" x14ac:dyDescent="0.35"/>
    <row r="11367" outlineLevel="2" x14ac:dyDescent="0.35"/>
    <row r="11368" outlineLevel="2" x14ac:dyDescent="0.35"/>
    <row r="11369" outlineLevel="2" x14ac:dyDescent="0.35"/>
    <row r="11370" outlineLevel="2" x14ac:dyDescent="0.35"/>
    <row r="11371" outlineLevel="2" x14ac:dyDescent="0.35"/>
    <row r="11372" outlineLevel="2" x14ac:dyDescent="0.35"/>
    <row r="11373" outlineLevel="2" x14ac:dyDescent="0.35"/>
    <row r="11374" outlineLevel="2" x14ac:dyDescent="0.35"/>
    <row r="11375" outlineLevel="2" x14ac:dyDescent="0.35"/>
    <row r="11376" outlineLevel="2" x14ac:dyDescent="0.35"/>
    <row r="11377" outlineLevel="2" x14ac:dyDescent="0.35"/>
    <row r="11378" outlineLevel="2" x14ac:dyDescent="0.35"/>
    <row r="11379" outlineLevel="2" x14ac:dyDescent="0.35"/>
    <row r="11380" outlineLevel="2" x14ac:dyDescent="0.35"/>
    <row r="11381" outlineLevel="2" x14ac:dyDescent="0.35"/>
    <row r="11382" outlineLevel="2" x14ac:dyDescent="0.35"/>
    <row r="11383" outlineLevel="2" x14ac:dyDescent="0.35"/>
    <row r="11384" outlineLevel="2" x14ac:dyDescent="0.35"/>
    <row r="11385" outlineLevel="2" x14ac:dyDescent="0.35"/>
    <row r="11386" outlineLevel="2" x14ac:dyDescent="0.35"/>
    <row r="11387" outlineLevel="2" x14ac:dyDescent="0.35"/>
    <row r="11388" outlineLevel="2" x14ac:dyDescent="0.35"/>
    <row r="11389" outlineLevel="2" x14ac:dyDescent="0.35"/>
    <row r="11390" outlineLevel="2" x14ac:dyDescent="0.35"/>
    <row r="11391" outlineLevel="2" x14ac:dyDescent="0.35"/>
    <row r="11392" outlineLevel="2" x14ac:dyDescent="0.35"/>
    <row r="11393" outlineLevel="2" x14ac:dyDescent="0.35"/>
    <row r="11394" outlineLevel="2" x14ac:dyDescent="0.35"/>
    <row r="11395" outlineLevel="2" x14ac:dyDescent="0.35"/>
    <row r="11396" outlineLevel="2" x14ac:dyDescent="0.35"/>
    <row r="11397" outlineLevel="2" x14ac:dyDescent="0.35"/>
    <row r="11398" outlineLevel="2" x14ac:dyDescent="0.35"/>
    <row r="11399" outlineLevel="2" x14ac:dyDescent="0.35"/>
    <row r="11400" outlineLevel="2" x14ac:dyDescent="0.35"/>
    <row r="11401" outlineLevel="2" x14ac:dyDescent="0.35"/>
    <row r="11402" outlineLevel="2" x14ac:dyDescent="0.35"/>
    <row r="11403" outlineLevel="2" x14ac:dyDescent="0.35"/>
    <row r="11404" outlineLevel="2" x14ac:dyDescent="0.35"/>
    <row r="11405" outlineLevel="2" x14ac:dyDescent="0.35"/>
    <row r="11406" outlineLevel="2" x14ac:dyDescent="0.35"/>
    <row r="11407" outlineLevel="2" x14ac:dyDescent="0.35"/>
    <row r="11408" outlineLevel="2" x14ac:dyDescent="0.35"/>
    <row r="11409" outlineLevel="2" x14ac:dyDescent="0.35"/>
    <row r="11410" outlineLevel="2" x14ac:dyDescent="0.35"/>
    <row r="11411" outlineLevel="2" x14ac:dyDescent="0.35"/>
    <row r="11412" outlineLevel="2" x14ac:dyDescent="0.35"/>
    <row r="11413" outlineLevel="2" x14ac:dyDescent="0.35"/>
    <row r="11414" outlineLevel="2" x14ac:dyDescent="0.35"/>
    <row r="11415" outlineLevel="2" x14ac:dyDescent="0.35"/>
    <row r="11416" outlineLevel="2" x14ac:dyDescent="0.35"/>
    <row r="11417" outlineLevel="2" x14ac:dyDescent="0.35"/>
    <row r="11418" outlineLevel="2" x14ac:dyDescent="0.35"/>
    <row r="11419" outlineLevel="2" x14ac:dyDescent="0.35"/>
    <row r="11420" outlineLevel="2" x14ac:dyDescent="0.35"/>
    <row r="11421" outlineLevel="2" x14ac:dyDescent="0.35"/>
    <row r="11422" outlineLevel="2" x14ac:dyDescent="0.35"/>
    <row r="11423" outlineLevel="2" x14ac:dyDescent="0.35"/>
    <row r="11424" outlineLevel="2" x14ac:dyDescent="0.35"/>
    <row r="11425" outlineLevel="2" x14ac:dyDescent="0.35"/>
    <row r="11426" outlineLevel="2" x14ac:dyDescent="0.35"/>
    <row r="11427" outlineLevel="2" x14ac:dyDescent="0.35"/>
    <row r="11428" outlineLevel="2" x14ac:dyDescent="0.35"/>
    <row r="11429" outlineLevel="2" x14ac:dyDescent="0.35"/>
    <row r="11430" outlineLevel="2" x14ac:dyDescent="0.35"/>
    <row r="11431" outlineLevel="2" x14ac:dyDescent="0.35"/>
    <row r="11432" outlineLevel="2" x14ac:dyDescent="0.35"/>
    <row r="11433" outlineLevel="2" x14ac:dyDescent="0.35"/>
    <row r="11434" outlineLevel="2" x14ac:dyDescent="0.35"/>
    <row r="11435" outlineLevel="2" x14ac:dyDescent="0.35"/>
    <row r="11436" outlineLevel="2" x14ac:dyDescent="0.35"/>
    <row r="11437" outlineLevel="2" x14ac:dyDescent="0.35"/>
    <row r="11438" outlineLevel="2" x14ac:dyDescent="0.35"/>
    <row r="11439" outlineLevel="2" x14ac:dyDescent="0.35"/>
    <row r="11440" outlineLevel="2" x14ac:dyDescent="0.35"/>
    <row r="11441" outlineLevel="2" x14ac:dyDescent="0.35"/>
    <row r="11442" outlineLevel="2" x14ac:dyDescent="0.35"/>
    <row r="11443" outlineLevel="2" x14ac:dyDescent="0.35"/>
    <row r="11444" outlineLevel="2" x14ac:dyDescent="0.35"/>
    <row r="11445" outlineLevel="2" x14ac:dyDescent="0.35"/>
    <row r="11446" outlineLevel="2" x14ac:dyDescent="0.35"/>
    <row r="11447" outlineLevel="2" x14ac:dyDescent="0.35"/>
    <row r="11448" outlineLevel="2" x14ac:dyDescent="0.35"/>
    <row r="11449" outlineLevel="2" x14ac:dyDescent="0.35"/>
    <row r="11450" outlineLevel="2" x14ac:dyDescent="0.35"/>
    <row r="11451" outlineLevel="2" x14ac:dyDescent="0.35"/>
    <row r="11452" outlineLevel="2" x14ac:dyDescent="0.35"/>
    <row r="11453" outlineLevel="2" x14ac:dyDescent="0.35"/>
    <row r="11454" outlineLevel="2" x14ac:dyDescent="0.35"/>
    <row r="11455" outlineLevel="2" x14ac:dyDescent="0.35"/>
    <row r="11456" outlineLevel="2" x14ac:dyDescent="0.35"/>
    <row r="11457" outlineLevel="2" x14ac:dyDescent="0.35"/>
    <row r="11458" outlineLevel="2" x14ac:dyDescent="0.35"/>
    <row r="11459" outlineLevel="2" x14ac:dyDescent="0.35"/>
    <row r="11460" outlineLevel="2" x14ac:dyDescent="0.35"/>
    <row r="11461" outlineLevel="2" x14ac:dyDescent="0.35"/>
    <row r="11462" outlineLevel="2" x14ac:dyDescent="0.35"/>
    <row r="11463" outlineLevel="2" x14ac:dyDescent="0.35"/>
    <row r="11464" outlineLevel="2" x14ac:dyDescent="0.35"/>
    <row r="11465" outlineLevel="2" x14ac:dyDescent="0.35"/>
    <row r="11466" outlineLevel="2" x14ac:dyDescent="0.35"/>
    <row r="11467" outlineLevel="2" x14ac:dyDescent="0.35"/>
    <row r="11468" outlineLevel="2" x14ac:dyDescent="0.35"/>
    <row r="11469" outlineLevel="2" x14ac:dyDescent="0.35"/>
    <row r="11470" outlineLevel="2" x14ac:dyDescent="0.35"/>
    <row r="11471" outlineLevel="2" x14ac:dyDescent="0.35"/>
    <row r="11472" outlineLevel="2" x14ac:dyDescent="0.35"/>
    <row r="11473" outlineLevel="2" x14ac:dyDescent="0.35"/>
    <row r="11474" outlineLevel="2" x14ac:dyDescent="0.35"/>
    <row r="11475" outlineLevel="2" x14ac:dyDescent="0.35"/>
    <row r="11476" outlineLevel="2" x14ac:dyDescent="0.35"/>
    <row r="11477" outlineLevel="2" x14ac:dyDescent="0.35"/>
    <row r="11478" outlineLevel="2" x14ac:dyDescent="0.35"/>
    <row r="11479" outlineLevel="2" x14ac:dyDescent="0.35"/>
    <row r="11480" outlineLevel="2" x14ac:dyDescent="0.35"/>
    <row r="11481" outlineLevel="2" x14ac:dyDescent="0.35"/>
    <row r="11482" outlineLevel="2" x14ac:dyDescent="0.35"/>
    <row r="11483" outlineLevel="2" x14ac:dyDescent="0.35"/>
    <row r="11484" outlineLevel="2" x14ac:dyDescent="0.35"/>
    <row r="11485" outlineLevel="2" x14ac:dyDescent="0.35"/>
    <row r="11486" outlineLevel="2" x14ac:dyDescent="0.35"/>
    <row r="11487" outlineLevel="2" x14ac:dyDescent="0.35"/>
    <row r="11488" outlineLevel="2" x14ac:dyDescent="0.35"/>
    <row r="11489" outlineLevel="2" x14ac:dyDescent="0.35"/>
    <row r="11490" outlineLevel="2" x14ac:dyDescent="0.35"/>
    <row r="11491" outlineLevel="2" x14ac:dyDescent="0.35"/>
    <row r="11492" outlineLevel="2" x14ac:dyDescent="0.35"/>
    <row r="11493" outlineLevel="2" x14ac:dyDescent="0.35"/>
    <row r="11494" outlineLevel="2" x14ac:dyDescent="0.35"/>
    <row r="11495" outlineLevel="2" x14ac:dyDescent="0.35"/>
    <row r="11496" outlineLevel="2" x14ac:dyDescent="0.35"/>
    <row r="11497" outlineLevel="2" x14ac:dyDescent="0.35"/>
    <row r="11498" outlineLevel="2" x14ac:dyDescent="0.35"/>
    <row r="11499" outlineLevel="2" x14ac:dyDescent="0.35"/>
    <row r="11500" outlineLevel="2" x14ac:dyDescent="0.35"/>
    <row r="11501" outlineLevel="2" x14ac:dyDescent="0.35"/>
    <row r="11502" outlineLevel="2" x14ac:dyDescent="0.35"/>
    <row r="11503" outlineLevel="2" x14ac:dyDescent="0.35"/>
    <row r="11504" outlineLevel="2" x14ac:dyDescent="0.35"/>
    <row r="11505" outlineLevel="2" x14ac:dyDescent="0.35"/>
    <row r="11506" outlineLevel="2" x14ac:dyDescent="0.35"/>
    <row r="11507" outlineLevel="2" x14ac:dyDescent="0.35"/>
    <row r="11508" outlineLevel="2" x14ac:dyDescent="0.35"/>
    <row r="11509" outlineLevel="2" x14ac:dyDescent="0.35"/>
    <row r="11510" outlineLevel="2" x14ac:dyDescent="0.35"/>
    <row r="11511" outlineLevel="2" x14ac:dyDescent="0.35"/>
    <row r="11512" outlineLevel="2" x14ac:dyDescent="0.35"/>
    <row r="11513" outlineLevel="2" x14ac:dyDescent="0.35"/>
    <row r="11514" outlineLevel="2" x14ac:dyDescent="0.35"/>
    <row r="11515" outlineLevel="2" x14ac:dyDescent="0.35"/>
    <row r="11516" outlineLevel="2" x14ac:dyDescent="0.35"/>
    <row r="11517" outlineLevel="2" x14ac:dyDescent="0.35"/>
    <row r="11518" outlineLevel="2" x14ac:dyDescent="0.35"/>
    <row r="11519" outlineLevel="2" x14ac:dyDescent="0.35"/>
    <row r="11520" outlineLevel="2" x14ac:dyDescent="0.35"/>
    <row r="11521" outlineLevel="2" x14ac:dyDescent="0.35"/>
    <row r="11522" outlineLevel="2" x14ac:dyDescent="0.35"/>
    <row r="11523" outlineLevel="2" x14ac:dyDescent="0.35"/>
    <row r="11524" outlineLevel="2" x14ac:dyDescent="0.35"/>
    <row r="11525" outlineLevel="2" x14ac:dyDescent="0.35"/>
    <row r="11526" outlineLevel="2" x14ac:dyDescent="0.35"/>
    <row r="11527" outlineLevel="2" x14ac:dyDescent="0.35"/>
    <row r="11528" outlineLevel="2" x14ac:dyDescent="0.35"/>
    <row r="11529" outlineLevel="2" x14ac:dyDescent="0.35"/>
    <row r="11530" outlineLevel="2" x14ac:dyDescent="0.35"/>
    <row r="11531" outlineLevel="2" x14ac:dyDescent="0.35"/>
    <row r="11532" outlineLevel="2" x14ac:dyDescent="0.35"/>
    <row r="11533" outlineLevel="2" x14ac:dyDescent="0.35"/>
    <row r="11534" outlineLevel="2" x14ac:dyDescent="0.35"/>
    <row r="11535" outlineLevel="2" x14ac:dyDescent="0.35"/>
    <row r="11536" outlineLevel="2" x14ac:dyDescent="0.35"/>
    <row r="11537" outlineLevel="2" x14ac:dyDescent="0.35"/>
    <row r="11538" outlineLevel="2" x14ac:dyDescent="0.35"/>
    <row r="11539" outlineLevel="2" x14ac:dyDescent="0.35"/>
    <row r="11540" outlineLevel="2" x14ac:dyDescent="0.35"/>
    <row r="11541" outlineLevel="2" x14ac:dyDescent="0.35"/>
    <row r="11542" outlineLevel="2" x14ac:dyDescent="0.35"/>
    <row r="11543" outlineLevel="2" x14ac:dyDescent="0.35"/>
    <row r="11544" outlineLevel="2" x14ac:dyDescent="0.35"/>
    <row r="11545" outlineLevel="2" x14ac:dyDescent="0.35"/>
    <row r="11546" outlineLevel="2" x14ac:dyDescent="0.35"/>
    <row r="11547" outlineLevel="2" x14ac:dyDescent="0.35"/>
    <row r="11548" outlineLevel="2" x14ac:dyDescent="0.35"/>
    <row r="11549" outlineLevel="2" x14ac:dyDescent="0.35"/>
    <row r="11550" outlineLevel="2" x14ac:dyDescent="0.35"/>
    <row r="11551" outlineLevel="2" x14ac:dyDescent="0.35"/>
    <row r="11552" outlineLevel="2" x14ac:dyDescent="0.35"/>
    <row r="11553" outlineLevel="2" x14ac:dyDescent="0.35"/>
    <row r="11554" outlineLevel="2" x14ac:dyDescent="0.35"/>
    <row r="11555" outlineLevel="2" x14ac:dyDescent="0.35"/>
    <row r="11556" outlineLevel="2" x14ac:dyDescent="0.35"/>
    <row r="11557" outlineLevel="2" x14ac:dyDescent="0.35"/>
    <row r="11558" outlineLevel="2" x14ac:dyDescent="0.35"/>
    <row r="11559" outlineLevel="2" x14ac:dyDescent="0.35"/>
    <row r="11560" outlineLevel="2" x14ac:dyDescent="0.35"/>
    <row r="11561" outlineLevel="2" x14ac:dyDescent="0.35"/>
    <row r="11562" outlineLevel="2" x14ac:dyDescent="0.35"/>
    <row r="11563" outlineLevel="2" x14ac:dyDescent="0.35"/>
    <row r="11564" outlineLevel="2" x14ac:dyDescent="0.35"/>
    <row r="11565" outlineLevel="2" x14ac:dyDescent="0.35"/>
    <row r="11566" outlineLevel="2" x14ac:dyDescent="0.35"/>
    <row r="11567" outlineLevel="2" x14ac:dyDescent="0.35"/>
    <row r="11568" outlineLevel="2" x14ac:dyDescent="0.35"/>
    <row r="11569" outlineLevel="2" x14ac:dyDescent="0.35"/>
    <row r="11570" outlineLevel="2" x14ac:dyDescent="0.35"/>
    <row r="11571" outlineLevel="2" x14ac:dyDescent="0.35"/>
    <row r="11572" outlineLevel="2" x14ac:dyDescent="0.35"/>
    <row r="11573" outlineLevel="2" x14ac:dyDescent="0.35"/>
    <row r="11574" outlineLevel="2" x14ac:dyDescent="0.35"/>
    <row r="11575" outlineLevel="2" x14ac:dyDescent="0.35"/>
    <row r="11576" outlineLevel="2" x14ac:dyDescent="0.35"/>
    <row r="11577" outlineLevel="2" x14ac:dyDescent="0.35"/>
    <row r="11578" outlineLevel="2" x14ac:dyDescent="0.35"/>
    <row r="11579" outlineLevel="2" x14ac:dyDescent="0.35"/>
    <row r="11580" outlineLevel="2" x14ac:dyDescent="0.35"/>
    <row r="11581" outlineLevel="2" x14ac:dyDescent="0.35"/>
    <row r="11582" outlineLevel="2" x14ac:dyDescent="0.35"/>
    <row r="11583" outlineLevel="2" x14ac:dyDescent="0.35"/>
    <row r="11584" outlineLevel="2" x14ac:dyDescent="0.35"/>
    <row r="11585" outlineLevel="2" x14ac:dyDescent="0.35"/>
    <row r="11586" outlineLevel="2" x14ac:dyDescent="0.35"/>
    <row r="11587" outlineLevel="2" x14ac:dyDescent="0.35"/>
    <row r="11588" outlineLevel="2" x14ac:dyDescent="0.35"/>
    <row r="11589" outlineLevel="2" x14ac:dyDescent="0.35"/>
    <row r="11590" outlineLevel="2" x14ac:dyDescent="0.35"/>
    <row r="11591" outlineLevel="2" x14ac:dyDescent="0.35"/>
    <row r="11592" outlineLevel="2" x14ac:dyDescent="0.35"/>
    <row r="11593" outlineLevel="2" x14ac:dyDescent="0.35"/>
    <row r="11594" outlineLevel="2" x14ac:dyDescent="0.35"/>
    <row r="11595" outlineLevel="2" x14ac:dyDescent="0.35"/>
    <row r="11596" outlineLevel="2" x14ac:dyDescent="0.35"/>
    <row r="11597" outlineLevel="2" x14ac:dyDescent="0.35"/>
    <row r="11598" outlineLevel="2" x14ac:dyDescent="0.35"/>
    <row r="11599" outlineLevel="2" x14ac:dyDescent="0.35"/>
    <row r="11600" outlineLevel="2" x14ac:dyDescent="0.35"/>
    <row r="11601" outlineLevel="2" x14ac:dyDescent="0.35"/>
    <row r="11602" outlineLevel="2" x14ac:dyDescent="0.35"/>
    <row r="11603" outlineLevel="2" x14ac:dyDescent="0.35"/>
    <row r="11604" outlineLevel="2" x14ac:dyDescent="0.35"/>
    <row r="11605" outlineLevel="2" x14ac:dyDescent="0.35"/>
    <row r="11606" outlineLevel="2" x14ac:dyDescent="0.35"/>
    <row r="11607" outlineLevel="2" x14ac:dyDescent="0.35"/>
    <row r="11608" outlineLevel="2" x14ac:dyDescent="0.35"/>
    <row r="11609" outlineLevel="2" x14ac:dyDescent="0.35"/>
    <row r="11610" outlineLevel="2" x14ac:dyDescent="0.35"/>
    <row r="11611" outlineLevel="2" x14ac:dyDescent="0.35"/>
    <row r="11612" outlineLevel="2" x14ac:dyDescent="0.35"/>
    <row r="11613" outlineLevel="2" x14ac:dyDescent="0.35"/>
    <row r="11614" outlineLevel="2" x14ac:dyDescent="0.35"/>
    <row r="11615" outlineLevel="2" x14ac:dyDescent="0.35"/>
    <row r="11616" outlineLevel="2" x14ac:dyDescent="0.35"/>
    <row r="11617" outlineLevel="2" x14ac:dyDescent="0.35"/>
    <row r="11618" outlineLevel="2" x14ac:dyDescent="0.35"/>
    <row r="11619" outlineLevel="2" x14ac:dyDescent="0.35"/>
    <row r="11620" outlineLevel="2" x14ac:dyDescent="0.35"/>
    <row r="11621" outlineLevel="2" x14ac:dyDescent="0.35"/>
    <row r="11622" outlineLevel="2" x14ac:dyDescent="0.35"/>
    <row r="11623" outlineLevel="2" x14ac:dyDescent="0.35"/>
    <row r="11624" outlineLevel="2" x14ac:dyDescent="0.35"/>
    <row r="11625" outlineLevel="2" x14ac:dyDescent="0.35"/>
    <row r="11626" outlineLevel="2" x14ac:dyDescent="0.35"/>
    <row r="11627" outlineLevel="2" x14ac:dyDescent="0.35"/>
    <row r="11628" outlineLevel="2" x14ac:dyDescent="0.35"/>
    <row r="11629" outlineLevel="2" x14ac:dyDescent="0.35"/>
    <row r="11630" outlineLevel="2" x14ac:dyDescent="0.35"/>
    <row r="11631" outlineLevel="2" x14ac:dyDescent="0.35"/>
    <row r="11632" outlineLevel="2" x14ac:dyDescent="0.35"/>
    <row r="11633" outlineLevel="2" x14ac:dyDescent="0.35"/>
    <row r="11634" outlineLevel="2" x14ac:dyDescent="0.35"/>
    <row r="11635" outlineLevel="2" x14ac:dyDescent="0.35"/>
    <row r="11636" outlineLevel="2" x14ac:dyDescent="0.35"/>
    <row r="11637" outlineLevel="2" x14ac:dyDescent="0.35"/>
    <row r="11638" outlineLevel="2" x14ac:dyDescent="0.35"/>
    <row r="11639" outlineLevel="2" x14ac:dyDescent="0.35"/>
    <row r="11640" outlineLevel="2" x14ac:dyDescent="0.35"/>
    <row r="11641" outlineLevel="2" x14ac:dyDescent="0.35"/>
    <row r="11642" outlineLevel="2" x14ac:dyDescent="0.35"/>
    <row r="11643" outlineLevel="2" x14ac:dyDescent="0.35"/>
    <row r="11644" outlineLevel="2" x14ac:dyDescent="0.35"/>
    <row r="11645" outlineLevel="2" x14ac:dyDescent="0.35"/>
    <row r="11646" outlineLevel="2" x14ac:dyDescent="0.35"/>
    <row r="11647" outlineLevel="2" x14ac:dyDescent="0.35"/>
    <row r="11648" outlineLevel="2" x14ac:dyDescent="0.35"/>
    <row r="11649" outlineLevel="2" x14ac:dyDescent="0.35"/>
    <row r="11650" outlineLevel="2" x14ac:dyDescent="0.35"/>
    <row r="11651" outlineLevel="2" x14ac:dyDescent="0.35"/>
    <row r="11652" outlineLevel="2" x14ac:dyDescent="0.35"/>
    <row r="11653" outlineLevel="2" x14ac:dyDescent="0.35"/>
    <row r="11654" outlineLevel="2" x14ac:dyDescent="0.35"/>
    <row r="11655" outlineLevel="2" x14ac:dyDescent="0.35"/>
    <row r="11656" outlineLevel="2" x14ac:dyDescent="0.35"/>
    <row r="11657" outlineLevel="2" x14ac:dyDescent="0.35"/>
    <row r="11658" outlineLevel="2" x14ac:dyDescent="0.35"/>
    <row r="11659" outlineLevel="2" x14ac:dyDescent="0.35"/>
    <row r="11660" outlineLevel="2" x14ac:dyDescent="0.35"/>
    <row r="11661" outlineLevel="2" x14ac:dyDescent="0.35"/>
    <row r="11662" outlineLevel="2" x14ac:dyDescent="0.35"/>
    <row r="11663" outlineLevel="2" x14ac:dyDescent="0.35"/>
    <row r="11664" outlineLevel="2" x14ac:dyDescent="0.35"/>
    <row r="11665" outlineLevel="2" x14ac:dyDescent="0.35"/>
    <row r="11666" outlineLevel="2" x14ac:dyDescent="0.35"/>
    <row r="11667" outlineLevel="2" x14ac:dyDescent="0.35"/>
    <row r="11668" outlineLevel="2" x14ac:dyDescent="0.35"/>
    <row r="11669" outlineLevel="2" x14ac:dyDescent="0.35"/>
    <row r="11670" outlineLevel="2" x14ac:dyDescent="0.35"/>
    <row r="11671" outlineLevel="2" x14ac:dyDescent="0.35"/>
    <row r="11672" outlineLevel="2" x14ac:dyDescent="0.35"/>
    <row r="11673" outlineLevel="2" x14ac:dyDescent="0.35"/>
    <row r="11674" outlineLevel="2" x14ac:dyDescent="0.35"/>
    <row r="11675" outlineLevel="2" x14ac:dyDescent="0.35"/>
    <row r="11676" outlineLevel="2" x14ac:dyDescent="0.35"/>
    <row r="11677" outlineLevel="2" x14ac:dyDescent="0.35"/>
    <row r="11678" outlineLevel="2" x14ac:dyDescent="0.35"/>
    <row r="11679" outlineLevel="2" x14ac:dyDescent="0.35"/>
    <row r="11680" outlineLevel="2" x14ac:dyDescent="0.35"/>
    <row r="11681" outlineLevel="2" x14ac:dyDescent="0.35"/>
    <row r="11682" outlineLevel="2" x14ac:dyDescent="0.35"/>
    <row r="11683" outlineLevel="2" x14ac:dyDescent="0.35"/>
    <row r="11684" outlineLevel="2" x14ac:dyDescent="0.35"/>
    <row r="11685" outlineLevel="2" x14ac:dyDescent="0.35"/>
    <row r="11686" outlineLevel="2" x14ac:dyDescent="0.35"/>
    <row r="11687" outlineLevel="2" x14ac:dyDescent="0.35"/>
    <row r="11688" outlineLevel="2" x14ac:dyDescent="0.35"/>
    <row r="11689" outlineLevel="2" x14ac:dyDescent="0.35"/>
    <row r="11690" outlineLevel="2" x14ac:dyDescent="0.35"/>
    <row r="11691" outlineLevel="2" x14ac:dyDescent="0.35"/>
    <row r="11692" outlineLevel="2" x14ac:dyDescent="0.35"/>
    <row r="11693" outlineLevel="2" x14ac:dyDescent="0.35"/>
    <row r="11694" outlineLevel="2" x14ac:dyDescent="0.35"/>
    <row r="11695" outlineLevel="2" x14ac:dyDescent="0.35"/>
    <row r="11696" outlineLevel="2" x14ac:dyDescent="0.35"/>
    <row r="11697" outlineLevel="2" x14ac:dyDescent="0.35"/>
    <row r="11698" outlineLevel="2" x14ac:dyDescent="0.35"/>
    <row r="11699" outlineLevel="2" x14ac:dyDescent="0.35"/>
    <row r="11700" outlineLevel="2" x14ac:dyDescent="0.35"/>
    <row r="11701" outlineLevel="2" x14ac:dyDescent="0.35"/>
    <row r="11702" outlineLevel="2" x14ac:dyDescent="0.35"/>
    <row r="11703" outlineLevel="2" x14ac:dyDescent="0.35"/>
    <row r="11704" outlineLevel="2" x14ac:dyDescent="0.35"/>
    <row r="11705" outlineLevel="2" x14ac:dyDescent="0.35"/>
    <row r="11706" outlineLevel="2" x14ac:dyDescent="0.35"/>
    <row r="11707" outlineLevel="2" x14ac:dyDescent="0.35"/>
    <row r="11708" outlineLevel="2" x14ac:dyDescent="0.35"/>
    <row r="11709" outlineLevel="2" x14ac:dyDescent="0.35"/>
    <row r="11710" outlineLevel="2" x14ac:dyDescent="0.35"/>
    <row r="11711" outlineLevel="2" x14ac:dyDescent="0.35"/>
    <row r="11712" outlineLevel="2" x14ac:dyDescent="0.35"/>
    <row r="11713" outlineLevel="2" x14ac:dyDescent="0.35"/>
    <row r="11714" outlineLevel="2" x14ac:dyDescent="0.35"/>
    <row r="11715" outlineLevel="2" x14ac:dyDescent="0.35"/>
    <row r="11716" outlineLevel="2" x14ac:dyDescent="0.35"/>
    <row r="11717" outlineLevel="2" x14ac:dyDescent="0.35"/>
    <row r="11718" outlineLevel="2" x14ac:dyDescent="0.35"/>
    <row r="11719" outlineLevel="2" x14ac:dyDescent="0.35"/>
    <row r="11720" outlineLevel="2" x14ac:dyDescent="0.35"/>
    <row r="11721" outlineLevel="2" x14ac:dyDescent="0.35"/>
    <row r="11722" outlineLevel="2" x14ac:dyDescent="0.35"/>
    <row r="11723" outlineLevel="2" x14ac:dyDescent="0.35"/>
    <row r="11724" outlineLevel="2" x14ac:dyDescent="0.35"/>
    <row r="11725" outlineLevel="2" x14ac:dyDescent="0.35"/>
    <row r="11726" outlineLevel="2" x14ac:dyDescent="0.35"/>
    <row r="11727" outlineLevel="2" x14ac:dyDescent="0.35"/>
    <row r="11728" outlineLevel="2" x14ac:dyDescent="0.35"/>
    <row r="11729" outlineLevel="2" x14ac:dyDescent="0.35"/>
    <row r="11730" outlineLevel="2" x14ac:dyDescent="0.35"/>
    <row r="11731" outlineLevel="2" x14ac:dyDescent="0.35"/>
    <row r="11732" outlineLevel="2" x14ac:dyDescent="0.35"/>
    <row r="11733" outlineLevel="2" x14ac:dyDescent="0.35"/>
    <row r="11734" outlineLevel="2" x14ac:dyDescent="0.35"/>
    <row r="11735" outlineLevel="2" x14ac:dyDescent="0.35"/>
    <row r="11736" outlineLevel="2" x14ac:dyDescent="0.35"/>
    <row r="11737" outlineLevel="2" x14ac:dyDescent="0.35"/>
    <row r="11738" outlineLevel="2" x14ac:dyDescent="0.35"/>
    <row r="11739" outlineLevel="2" x14ac:dyDescent="0.35"/>
    <row r="11740" outlineLevel="2" x14ac:dyDescent="0.35"/>
    <row r="11741" outlineLevel="2" x14ac:dyDescent="0.35"/>
    <row r="11742" outlineLevel="2" x14ac:dyDescent="0.35"/>
    <row r="11743" outlineLevel="2" x14ac:dyDescent="0.35"/>
    <row r="11744" outlineLevel="2" x14ac:dyDescent="0.35"/>
    <row r="11745" outlineLevel="2" x14ac:dyDescent="0.35"/>
    <row r="11746" outlineLevel="2" x14ac:dyDescent="0.35"/>
    <row r="11747" outlineLevel="2" x14ac:dyDescent="0.35"/>
    <row r="11748" outlineLevel="2" x14ac:dyDescent="0.35"/>
    <row r="11749" outlineLevel="2" x14ac:dyDescent="0.35"/>
    <row r="11750" outlineLevel="2" x14ac:dyDescent="0.35"/>
    <row r="11751" outlineLevel="2" x14ac:dyDescent="0.35"/>
    <row r="11752" outlineLevel="2" x14ac:dyDescent="0.35"/>
    <row r="11753" outlineLevel="2" x14ac:dyDescent="0.35"/>
    <row r="11754" outlineLevel="2" x14ac:dyDescent="0.35"/>
    <row r="11755" outlineLevel="2" x14ac:dyDescent="0.35"/>
    <row r="11756" outlineLevel="2" x14ac:dyDescent="0.35"/>
    <row r="11757" outlineLevel="2" x14ac:dyDescent="0.35"/>
    <row r="11758" outlineLevel="2" x14ac:dyDescent="0.35"/>
    <row r="11759" outlineLevel="2" x14ac:dyDescent="0.35"/>
    <row r="11760" outlineLevel="2" x14ac:dyDescent="0.35"/>
    <row r="11761" outlineLevel="2" x14ac:dyDescent="0.35"/>
    <row r="11762" outlineLevel="2" x14ac:dyDescent="0.35"/>
    <row r="11763" outlineLevel="2" x14ac:dyDescent="0.35"/>
    <row r="11764" outlineLevel="2" x14ac:dyDescent="0.35"/>
    <row r="11765" outlineLevel="2" x14ac:dyDescent="0.35"/>
    <row r="11766" outlineLevel="2" x14ac:dyDescent="0.35"/>
    <row r="11767" outlineLevel="2" x14ac:dyDescent="0.35"/>
    <row r="11768" outlineLevel="2" x14ac:dyDescent="0.35"/>
    <row r="11769" outlineLevel="2" x14ac:dyDescent="0.35"/>
    <row r="11770" outlineLevel="2" x14ac:dyDescent="0.35"/>
    <row r="11771" outlineLevel="2" x14ac:dyDescent="0.35"/>
    <row r="11772" outlineLevel="2" x14ac:dyDescent="0.35"/>
    <row r="11773" outlineLevel="2" x14ac:dyDescent="0.35"/>
    <row r="11774" outlineLevel="2" x14ac:dyDescent="0.35"/>
    <row r="11775" outlineLevel="2" x14ac:dyDescent="0.35"/>
    <row r="11776" outlineLevel="2" x14ac:dyDescent="0.35"/>
    <row r="11777" outlineLevel="2" x14ac:dyDescent="0.35"/>
    <row r="11778" outlineLevel="2" x14ac:dyDescent="0.35"/>
    <row r="11779" outlineLevel="2" x14ac:dyDescent="0.35"/>
    <row r="11780" outlineLevel="2" x14ac:dyDescent="0.35"/>
    <row r="11781" outlineLevel="2" x14ac:dyDescent="0.35"/>
    <row r="11782" outlineLevel="2" x14ac:dyDescent="0.35"/>
    <row r="11783" outlineLevel="2" x14ac:dyDescent="0.35"/>
    <row r="11784" outlineLevel="2" x14ac:dyDescent="0.35"/>
    <row r="11785" outlineLevel="2" x14ac:dyDescent="0.35"/>
    <row r="11786" outlineLevel="2" x14ac:dyDescent="0.35"/>
    <row r="11787" outlineLevel="2" x14ac:dyDescent="0.35"/>
    <row r="11788" outlineLevel="2" x14ac:dyDescent="0.35"/>
    <row r="11789" outlineLevel="2" x14ac:dyDescent="0.35"/>
    <row r="11790" outlineLevel="2" x14ac:dyDescent="0.35"/>
    <row r="11791" outlineLevel="2" x14ac:dyDescent="0.35"/>
    <row r="11792" outlineLevel="2" x14ac:dyDescent="0.35"/>
    <row r="11793" outlineLevel="2" x14ac:dyDescent="0.35"/>
    <row r="11794" outlineLevel="2" x14ac:dyDescent="0.35"/>
    <row r="11795" outlineLevel="2" x14ac:dyDescent="0.35"/>
    <row r="11796" outlineLevel="2" x14ac:dyDescent="0.35"/>
    <row r="11797" outlineLevel="2" x14ac:dyDescent="0.35"/>
    <row r="11798" outlineLevel="2" x14ac:dyDescent="0.35"/>
    <row r="11799" outlineLevel="2" x14ac:dyDescent="0.35"/>
    <row r="11800" outlineLevel="2" x14ac:dyDescent="0.35"/>
    <row r="11801" outlineLevel="2" x14ac:dyDescent="0.35"/>
    <row r="11802" outlineLevel="2" x14ac:dyDescent="0.35"/>
    <row r="11803" outlineLevel="2" x14ac:dyDescent="0.35"/>
    <row r="11804" outlineLevel="2" x14ac:dyDescent="0.35"/>
    <row r="11805" outlineLevel="2" x14ac:dyDescent="0.35"/>
    <row r="11806" outlineLevel="2" x14ac:dyDescent="0.35"/>
    <row r="11807" outlineLevel="2" x14ac:dyDescent="0.35"/>
    <row r="11808" outlineLevel="2" x14ac:dyDescent="0.35"/>
    <row r="11809" outlineLevel="2" x14ac:dyDescent="0.35"/>
    <row r="11810" outlineLevel="2" x14ac:dyDescent="0.35"/>
    <row r="11811" outlineLevel="2" x14ac:dyDescent="0.35"/>
    <row r="11812" outlineLevel="2" x14ac:dyDescent="0.35"/>
    <row r="11813" outlineLevel="2" x14ac:dyDescent="0.35"/>
    <row r="11814" outlineLevel="2" x14ac:dyDescent="0.35"/>
    <row r="11815" outlineLevel="2" x14ac:dyDescent="0.35"/>
    <row r="11816" outlineLevel="2" x14ac:dyDescent="0.35"/>
    <row r="11817" outlineLevel="2" x14ac:dyDescent="0.35"/>
    <row r="11818" outlineLevel="2" x14ac:dyDescent="0.35"/>
    <row r="11819" outlineLevel="2" x14ac:dyDescent="0.35"/>
    <row r="11820" outlineLevel="2" x14ac:dyDescent="0.35"/>
    <row r="11821" outlineLevel="2" x14ac:dyDescent="0.35"/>
    <row r="11822" outlineLevel="2" x14ac:dyDescent="0.35"/>
    <row r="11823" outlineLevel="2" x14ac:dyDescent="0.35"/>
    <row r="11824" outlineLevel="2" x14ac:dyDescent="0.35"/>
    <row r="11825" outlineLevel="2" x14ac:dyDescent="0.35"/>
    <row r="11826" outlineLevel="2" x14ac:dyDescent="0.35"/>
    <row r="11827" outlineLevel="2" x14ac:dyDescent="0.35"/>
    <row r="11828" outlineLevel="2" x14ac:dyDescent="0.35"/>
    <row r="11829" outlineLevel="2" x14ac:dyDescent="0.35"/>
    <row r="11830" outlineLevel="2" x14ac:dyDescent="0.35"/>
    <row r="11831" outlineLevel="2" x14ac:dyDescent="0.35"/>
    <row r="11832" outlineLevel="2" x14ac:dyDescent="0.35"/>
    <row r="11833" outlineLevel="2" x14ac:dyDescent="0.35"/>
    <row r="11834" outlineLevel="2" x14ac:dyDescent="0.35"/>
    <row r="11835" outlineLevel="2" x14ac:dyDescent="0.35"/>
    <row r="11836" outlineLevel="2" x14ac:dyDescent="0.35"/>
    <row r="11837" outlineLevel="2" x14ac:dyDescent="0.35"/>
    <row r="11838" outlineLevel="2" x14ac:dyDescent="0.35"/>
    <row r="11839" outlineLevel="2" x14ac:dyDescent="0.35"/>
    <row r="11840" outlineLevel="2" x14ac:dyDescent="0.35"/>
    <row r="11841" outlineLevel="2" x14ac:dyDescent="0.35"/>
    <row r="11842" outlineLevel="2" x14ac:dyDescent="0.35"/>
    <row r="11843" outlineLevel="2" x14ac:dyDescent="0.35"/>
    <row r="11844" outlineLevel="2" x14ac:dyDescent="0.35"/>
    <row r="11845" outlineLevel="2" x14ac:dyDescent="0.35"/>
    <row r="11846" outlineLevel="2" x14ac:dyDescent="0.35"/>
    <row r="11847" outlineLevel="2" x14ac:dyDescent="0.35"/>
    <row r="11848" outlineLevel="2" x14ac:dyDescent="0.35"/>
    <row r="11849" outlineLevel="2" x14ac:dyDescent="0.35"/>
    <row r="11850" outlineLevel="2" x14ac:dyDescent="0.35"/>
    <row r="11851" outlineLevel="2" x14ac:dyDescent="0.35"/>
    <row r="11852" outlineLevel="2" x14ac:dyDescent="0.35"/>
    <row r="11853" outlineLevel="2" x14ac:dyDescent="0.35"/>
    <row r="11854" outlineLevel="2" x14ac:dyDescent="0.35"/>
    <row r="11855" outlineLevel="2" x14ac:dyDescent="0.35"/>
    <row r="11856" outlineLevel="2" x14ac:dyDescent="0.35"/>
    <row r="11857" outlineLevel="2" x14ac:dyDescent="0.35"/>
    <row r="11858" outlineLevel="2" x14ac:dyDescent="0.35"/>
    <row r="11859" outlineLevel="2" x14ac:dyDescent="0.35"/>
    <row r="11860" outlineLevel="2" x14ac:dyDescent="0.35"/>
    <row r="11861" outlineLevel="2" x14ac:dyDescent="0.35"/>
    <row r="11862" outlineLevel="2" x14ac:dyDescent="0.35"/>
    <row r="11863" outlineLevel="2" x14ac:dyDescent="0.35"/>
    <row r="11864" outlineLevel="2" x14ac:dyDescent="0.35"/>
    <row r="11865" outlineLevel="2" x14ac:dyDescent="0.35"/>
    <row r="11866" outlineLevel="2" x14ac:dyDescent="0.35"/>
    <row r="11867" outlineLevel="2" x14ac:dyDescent="0.35"/>
    <row r="11868" outlineLevel="2" x14ac:dyDescent="0.35"/>
    <row r="11869" outlineLevel="2" x14ac:dyDescent="0.35"/>
    <row r="11870" outlineLevel="2" x14ac:dyDescent="0.35"/>
    <row r="11871" outlineLevel="2" x14ac:dyDescent="0.35"/>
    <row r="11872" outlineLevel="2" x14ac:dyDescent="0.35"/>
    <row r="11873" outlineLevel="2" x14ac:dyDescent="0.35"/>
    <row r="11874" outlineLevel="2" x14ac:dyDescent="0.35"/>
    <row r="11875" outlineLevel="2" x14ac:dyDescent="0.35"/>
    <row r="11876" outlineLevel="2" x14ac:dyDescent="0.35"/>
    <row r="11877" outlineLevel="2" x14ac:dyDescent="0.35"/>
    <row r="11878" outlineLevel="2" x14ac:dyDescent="0.35"/>
    <row r="11879" outlineLevel="2" x14ac:dyDescent="0.35"/>
    <row r="11880" outlineLevel="2" x14ac:dyDescent="0.35"/>
    <row r="11881" outlineLevel="2" x14ac:dyDescent="0.35"/>
    <row r="11882" outlineLevel="2" x14ac:dyDescent="0.35"/>
    <row r="11883" outlineLevel="2" x14ac:dyDescent="0.35"/>
    <row r="11884" outlineLevel="2" x14ac:dyDescent="0.35"/>
    <row r="11885" outlineLevel="2" x14ac:dyDescent="0.35"/>
    <row r="11886" outlineLevel="2" x14ac:dyDescent="0.35"/>
    <row r="11887" outlineLevel="2" x14ac:dyDescent="0.35"/>
    <row r="11888" outlineLevel="2" x14ac:dyDescent="0.35"/>
    <row r="11889" outlineLevel="2" x14ac:dyDescent="0.35"/>
    <row r="11890" outlineLevel="2" x14ac:dyDescent="0.35"/>
    <row r="11891" outlineLevel="2" x14ac:dyDescent="0.35"/>
    <row r="11892" outlineLevel="2" x14ac:dyDescent="0.35"/>
    <row r="11893" outlineLevel="2" x14ac:dyDescent="0.35"/>
    <row r="11894" outlineLevel="2" x14ac:dyDescent="0.35"/>
    <row r="11895" outlineLevel="2" x14ac:dyDescent="0.35"/>
    <row r="11896" outlineLevel="2" x14ac:dyDescent="0.35"/>
    <row r="11897" outlineLevel="2" x14ac:dyDescent="0.35"/>
    <row r="11898" outlineLevel="2" x14ac:dyDescent="0.35"/>
    <row r="11899" outlineLevel="2" x14ac:dyDescent="0.35"/>
    <row r="11900" outlineLevel="2" x14ac:dyDescent="0.35"/>
    <row r="11901" outlineLevel="2" x14ac:dyDescent="0.35"/>
    <row r="11902" outlineLevel="2" x14ac:dyDescent="0.35"/>
    <row r="11903" outlineLevel="2" x14ac:dyDescent="0.35"/>
    <row r="11904" outlineLevel="2" x14ac:dyDescent="0.35"/>
    <row r="11905" outlineLevel="2" x14ac:dyDescent="0.35"/>
    <row r="11906" outlineLevel="2" x14ac:dyDescent="0.35"/>
    <row r="11907" outlineLevel="2" x14ac:dyDescent="0.35"/>
    <row r="11908" outlineLevel="2" x14ac:dyDescent="0.35"/>
    <row r="11909" outlineLevel="2" x14ac:dyDescent="0.35"/>
    <row r="11910" outlineLevel="2" x14ac:dyDescent="0.35"/>
    <row r="11911" outlineLevel="2" x14ac:dyDescent="0.35"/>
    <row r="11912" outlineLevel="2" x14ac:dyDescent="0.35"/>
    <row r="11913" outlineLevel="2" x14ac:dyDescent="0.35"/>
    <row r="11914" outlineLevel="2" x14ac:dyDescent="0.35"/>
    <row r="11915" outlineLevel="2" x14ac:dyDescent="0.35"/>
    <row r="11916" outlineLevel="2" x14ac:dyDescent="0.35"/>
    <row r="11917" outlineLevel="2" x14ac:dyDescent="0.35"/>
    <row r="11918" outlineLevel="2" x14ac:dyDescent="0.35"/>
    <row r="11919" outlineLevel="2" x14ac:dyDescent="0.35"/>
    <row r="11920" outlineLevel="2" x14ac:dyDescent="0.35"/>
    <row r="11921" outlineLevel="2" x14ac:dyDescent="0.35"/>
    <row r="11922" outlineLevel="2" x14ac:dyDescent="0.35"/>
    <row r="11923" outlineLevel="2" x14ac:dyDescent="0.35"/>
    <row r="11924" outlineLevel="2" x14ac:dyDescent="0.35"/>
    <row r="11925" outlineLevel="2" x14ac:dyDescent="0.35"/>
    <row r="11926" outlineLevel="2" x14ac:dyDescent="0.35"/>
    <row r="11927" outlineLevel="2" x14ac:dyDescent="0.35"/>
    <row r="11928" outlineLevel="2" x14ac:dyDescent="0.35"/>
    <row r="11929" outlineLevel="2" x14ac:dyDescent="0.35"/>
    <row r="11930" outlineLevel="2" x14ac:dyDescent="0.35"/>
    <row r="11931" outlineLevel="2" x14ac:dyDescent="0.35"/>
    <row r="11932" outlineLevel="2" x14ac:dyDescent="0.35"/>
    <row r="11933" outlineLevel="2" x14ac:dyDescent="0.35"/>
    <row r="11934" outlineLevel="2" x14ac:dyDescent="0.35"/>
    <row r="11935" outlineLevel="2" x14ac:dyDescent="0.35"/>
    <row r="11936" outlineLevel="2" x14ac:dyDescent="0.35"/>
    <row r="11937" outlineLevel="2" x14ac:dyDescent="0.35"/>
    <row r="11938" outlineLevel="2" x14ac:dyDescent="0.35"/>
    <row r="11939" outlineLevel="2" x14ac:dyDescent="0.35"/>
    <row r="11940" outlineLevel="2" x14ac:dyDescent="0.35"/>
    <row r="11941" outlineLevel="2" x14ac:dyDescent="0.35"/>
    <row r="11942" outlineLevel="2" x14ac:dyDescent="0.35"/>
    <row r="11943" outlineLevel="2" x14ac:dyDescent="0.35"/>
    <row r="11944" outlineLevel="2" x14ac:dyDescent="0.35"/>
    <row r="11945" outlineLevel="2" x14ac:dyDescent="0.35"/>
    <row r="11946" outlineLevel="2" x14ac:dyDescent="0.35"/>
    <row r="11947" outlineLevel="2" x14ac:dyDescent="0.35"/>
    <row r="11948" outlineLevel="2" x14ac:dyDescent="0.35"/>
    <row r="11949" outlineLevel="2" x14ac:dyDescent="0.35"/>
    <row r="11950" outlineLevel="2" x14ac:dyDescent="0.35"/>
    <row r="11951" outlineLevel="2" x14ac:dyDescent="0.35"/>
    <row r="11952" outlineLevel="2" x14ac:dyDescent="0.35"/>
    <row r="11953" outlineLevel="2" x14ac:dyDescent="0.35"/>
    <row r="11954" outlineLevel="2" x14ac:dyDescent="0.35"/>
    <row r="11955" outlineLevel="2" x14ac:dyDescent="0.35"/>
    <row r="11956" outlineLevel="2" x14ac:dyDescent="0.35"/>
    <row r="11957" outlineLevel="2" x14ac:dyDescent="0.35"/>
    <row r="11958" outlineLevel="2" x14ac:dyDescent="0.35"/>
    <row r="11959" outlineLevel="2" x14ac:dyDescent="0.35"/>
    <row r="11960" outlineLevel="2" x14ac:dyDescent="0.35"/>
    <row r="11961" outlineLevel="2" x14ac:dyDescent="0.35"/>
    <row r="11962" outlineLevel="2" x14ac:dyDescent="0.35"/>
    <row r="11963" outlineLevel="2" x14ac:dyDescent="0.35"/>
    <row r="11964" outlineLevel="2" x14ac:dyDescent="0.35"/>
    <row r="11965" outlineLevel="2" x14ac:dyDescent="0.35"/>
    <row r="11966" outlineLevel="2" x14ac:dyDescent="0.35"/>
    <row r="11967" outlineLevel="2" x14ac:dyDescent="0.35"/>
    <row r="11968" outlineLevel="2" x14ac:dyDescent="0.35"/>
    <row r="11969" outlineLevel="2" x14ac:dyDescent="0.35"/>
    <row r="11970" outlineLevel="2" x14ac:dyDescent="0.35"/>
    <row r="11971" outlineLevel="2" x14ac:dyDescent="0.35"/>
    <row r="11972" outlineLevel="2" x14ac:dyDescent="0.35"/>
    <row r="11973" outlineLevel="2" x14ac:dyDescent="0.35"/>
    <row r="11974" outlineLevel="2" x14ac:dyDescent="0.35"/>
    <row r="11975" outlineLevel="2" x14ac:dyDescent="0.35"/>
    <row r="11976" outlineLevel="2" x14ac:dyDescent="0.35"/>
    <row r="11977" outlineLevel="2" x14ac:dyDescent="0.35"/>
    <row r="11978" outlineLevel="2" x14ac:dyDescent="0.35"/>
    <row r="11979" outlineLevel="2" x14ac:dyDescent="0.35"/>
    <row r="11980" outlineLevel="2" x14ac:dyDescent="0.35"/>
    <row r="11981" outlineLevel="2" x14ac:dyDescent="0.35"/>
    <row r="11982" outlineLevel="2" x14ac:dyDescent="0.35"/>
    <row r="11983" outlineLevel="2" x14ac:dyDescent="0.35"/>
    <row r="11984" outlineLevel="2" x14ac:dyDescent="0.35"/>
    <row r="11985" outlineLevel="2" x14ac:dyDescent="0.35"/>
    <row r="11986" outlineLevel="2" x14ac:dyDescent="0.35"/>
    <row r="11987" outlineLevel="2" x14ac:dyDescent="0.35"/>
    <row r="11988" outlineLevel="2" x14ac:dyDescent="0.35"/>
    <row r="11989" outlineLevel="2" x14ac:dyDescent="0.35"/>
    <row r="11990" outlineLevel="2" x14ac:dyDescent="0.35"/>
    <row r="11991" outlineLevel="2" x14ac:dyDescent="0.35"/>
    <row r="11992" outlineLevel="2" x14ac:dyDescent="0.35"/>
    <row r="11993" outlineLevel="2" x14ac:dyDescent="0.35"/>
    <row r="11994" outlineLevel="2" x14ac:dyDescent="0.35"/>
    <row r="11995" outlineLevel="2" x14ac:dyDescent="0.35"/>
    <row r="11996" outlineLevel="2" x14ac:dyDescent="0.35"/>
    <row r="11997" outlineLevel="2" x14ac:dyDescent="0.35"/>
    <row r="11998" outlineLevel="2" x14ac:dyDescent="0.35"/>
    <row r="11999" outlineLevel="2" x14ac:dyDescent="0.35"/>
    <row r="12000" outlineLevel="2" x14ac:dyDescent="0.35"/>
    <row r="12001" outlineLevel="2" x14ac:dyDescent="0.35"/>
    <row r="12002" outlineLevel="2" x14ac:dyDescent="0.35"/>
    <row r="12003" outlineLevel="2" x14ac:dyDescent="0.35"/>
    <row r="12004" outlineLevel="2" x14ac:dyDescent="0.35"/>
    <row r="12005" outlineLevel="2" x14ac:dyDescent="0.35"/>
    <row r="12006" outlineLevel="2" x14ac:dyDescent="0.35"/>
    <row r="12007" outlineLevel="2" x14ac:dyDescent="0.35"/>
    <row r="12008" outlineLevel="2" x14ac:dyDescent="0.35"/>
    <row r="12009" outlineLevel="2" x14ac:dyDescent="0.35"/>
    <row r="12010" outlineLevel="2" x14ac:dyDescent="0.35"/>
    <row r="12011" outlineLevel="2" x14ac:dyDescent="0.35"/>
    <row r="12012" outlineLevel="2" x14ac:dyDescent="0.35"/>
    <row r="12013" outlineLevel="2" x14ac:dyDescent="0.35"/>
    <row r="12014" outlineLevel="2" x14ac:dyDescent="0.35"/>
    <row r="12015" outlineLevel="2" x14ac:dyDescent="0.35"/>
    <row r="12016" outlineLevel="2" x14ac:dyDescent="0.35"/>
    <row r="12017" outlineLevel="2" x14ac:dyDescent="0.35"/>
    <row r="12018" outlineLevel="2" x14ac:dyDescent="0.35"/>
    <row r="12019" outlineLevel="2" x14ac:dyDescent="0.35"/>
    <row r="12020" outlineLevel="2" x14ac:dyDescent="0.35"/>
    <row r="12021" outlineLevel="2" x14ac:dyDescent="0.35"/>
    <row r="12022" outlineLevel="2" x14ac:dyDescent="0.35"/>
    <row r="12023" outlineLevel="2" x14ac:dyDescent="0.35"/>
    <row r="12024" outlineLevel="2" x14ac:dyDescent="0.35"/>
    <row r="12025" outlineLevel="2" x14ac:dyDescent="0.35"/>
    <row r="12026" outlineLevel="2" x14ac:dyDescent="0.35"/>
    <row r="12027" outlineLevel="2" x14ac:dyDescent="0.35"/>
    <row r="12028" outlineLevel="2" x14ac:dyDescent="0.35"/>
    <row r="12029" outlineLevel="2" x14ac:dyDescent="0.35"/>
    <row r="12030" outlineLevel="2" x14ac:dyDescent="0.35"/>
    <row r="12031" outlineLevel="2" x14ac:dyDescent="0.35"/>
    <row r="12032" outlineLevel="2" x14ac:dyDescent="0.35"/>
    <row r="12033" outlineLevel="2" x14ac:dyDescent="0.35"/>
    <row r="12034" outlineLevel="2" x14ac:dyDescent="0.35"/>
    <row r="12035" outlineLevel="2" x14ac:dyDescent="0.35"/>
    <row r="12036" outlineLevel="2" x14ac:dyDescent="0.35"/>
    <row r="12037" outlineLevel="2" x14ac:dyDescent="0.35"/>
    <row r="12038" outlineLevel="2" x14ac:dyDescent="0.35"/>
    <row r="12039" outlineLevel="2" x14ac:dyDescent="0.35"/>
    <row r="12040" outlineLevel="2" x14ac:dyDescent="0.35"/>
    <row r="12041" outlineLevel="2" x14ac:dyDescent="0.35"/>
    <row r="12042" outlineLevel="2" x14ac:dyDescent="0.35"/>
    <row r="12043" outlineLevel="2" x14ac:dyDescent="0.35"/>
    <row r="12044" outlineLevel="2" x14ac:dyDescent="0.35"/>
    <row r="12045" outlineLevel="2" x14ac:dyDescent="0.35"/>
    <row r="12046" outlineLevel="2" x14ac:dyDescent="0.35"/>
    <row r="12047" outlineLevel="2" x14ac:dyDescent="0.35"/>
    <row r="12048" outlineLevel="2" x14ac:dyDescent="0.35"/>
    <row r="12049" outlineLevel="2" x14ac:dyDescent="0.35"/>
    <row r="12050" outlineLevel="2" x14ac:dyDescent="0.35"/>
    <row r="12051" outlineLevel="2" x14ac:dyDescent="0.35"/>
    <row r="12052" outlineLevel="2" x14ac:dyDescent="0.35"/>
    <row r="12053" outlineLevel="2" x14ac:dyDescent="0.35"/>
    <row r="12054" outlineLevel="2" x14ac:dyDescent="0.35"/>
    <row r="12055" outlineLevel="2" x14ac:dyDescent="0.35"/>
    <row r="12056" outlineLevel="2" x14ac:dyDescent="0.35"/>
    <row r="12057" outlineLevel="2" x14ac:dyDescent="0.35"/>
    <row r="12058" outlineLevel="2" x14ac:dyDescent="0.35"/>
    <row r="12059" outlineLevel="2" x14ac:dyDescent="0.35"/>
    <row r="12060" outlineLevel="2" x14ac:dyDescent="0.35"/>
    <row r="12061" outlineLevel="2" x14ac:dyDescent="0.35"/>
    <row r="12062" outlineLevel="2" x14ac:dyDescent="0.35"/>
    <row r="12063" outlineLevel="2" x14ac:dyDescent="0.35"/>
    <row r="12064" outlineLevel="2" x14ac:dyDescent="0.35"/>
    <row r="12065" outlineLevel="2" x14ac:dyDescent="0.35"/>
    <row r="12066" outlineLevel="2" x14ac:dyDescent="0.35"/>
    <row r="12067" outlineLevel="2" x14ac:dyDescent="0.35"/>
    <row r="12068" outlineLevel="2" x14ac:dyDescent="0.35"/>
    <row r="12069" outlineLevel="2" x14ac:dyDescent="0.35"/>
    <row r="12070" outlineLevel="2" x14ac:dyDescent="0.35"/>
    <row r="12071" outlineLevel="2" x14ac:dyDescent="0.35"/>
    <row r="12072" outlineLevel="2" x14ac:dyDescent="0.35"/>
    <row r="12073" outlineLevel="2" x14ac:dyDescent="0.35"/>
    <row r="12074" outlineLevel="2" x14ac:dyDescent="0.35"/>
    <row r="12075" outlineLevel="2" x14ac:dyDescent="0.35"/>
    <row r="12076" outlineLevel="2" x14ac:dyDescent="0.35"/>
    <row r="12077" outlineLevel="2" x14ac:dyDescent="0.35"/>
    <row r="12078" outlineLevel="2" x14ac:dyDescent="0.35"/>
    <row r="12079" outlineLevel="2" x14ac:dyDescent="0.35"/>
    <row r="12080" outlineLevel="2" x14ac:dyDescent="0.35"/>
    <row r="12081" outlineLevel="2" x14ac:dyDescent="0.35"/>
    <row r="12082" outlineLevel="2" x14ac:dyDescent="0.35"/>
    <row r="12083" outlineLevel="2" x14ac:dyDescent="0.35"/>
    <row r="12084" outlineLevel="2" x14ac:dyDescent="0.35"/>
    <row r="12085" outlineLevel="2" x14ac:dyDescent="0.35"/>
    <row r="12086" outlineLevel="2" x14ac:dyDescent="0.35"/>
    <row r="12087" outlineLevel="2" x14ac:dyDescent="0.35"/>
    <row r="12088" outlineLevel="2" x14ac:dyDescent="0.35"/>
    <row r="12089" outlineLevel="2" x14ac:dyDescent="0.35"/>
    <row r="12090" outlineLevel="2" x14ac:dyDescent="0.35"/>
    <row r="12091" outlineLevel="2" x14ac:dyDescent="0.35"/>
    <row r="12092" outlineLevel="2" x14ac:dyDescent="0.35"/>
    <row r="12093" outlineLevel="2" x14ac:dyDescent="0.35"/>
    <row r="12094" outlineLevel="2" x14ac:dyDescent="0.35"/>
    <row r="12095" outlineLevel="2" x14ac:dyDescent="0.35"/>
    <row r="12096" outlineLevel="2" x14ac:dyDescent="0.35"/>
    <row r="12097" outlineLevel="2" x14ac:dyDescent="0.35"/>
    <row r="12098" outlineLevel="2" x14ac:dyDescent="0.35"/>
    <row r="12099" outlineLevel="2" x14ac:dyDescent="0.35"/>
    <row r="12100" outlineLevel="2" x14ac:dyDescent="0.35"/>
    <row r="12101" outlineLevel="2" x14ac:dyDescent="0.35"/>
    <row r="12102" outlineLevel="2" x14ac:dyDescent="0.35"/>
    <row r="12103" outlineLevel="2" x14ac:dyDescent="0.35"/>
    <row r="12104" outlineLevel="2" x14ac:dyDescent="0.35"/>
    <row r="12105" outlineLevel="2" x14ac:dyDescent="0.35"/>
    <row r="12106" outlineLevel="2" x14ac:dyDescent="0.35"/>
    <row r="12107" outlineLevel="2" x14ac:dyDescent="0.35"/>
    <row r="12108" outlineLevel="2" x14ac:dyDescent="0.35"/>
    <row r="12109" outlineLevel="2" x14ac:dyDescent="0.35"/>
    <row r="12110" outlineLevel="2" x14ac:dyDescent="0.35"/>
    <row r="12111" outlineLevel="2" x14ac:dyDescent="0.35"/>
    <row r="12112" outlineLevel="2" x14ac:dyDescent="0.35"/>
    <row r="12113" spans="3:20" outlineLevel="2" x14ac:dyDescent="0.35"/>
    <row r="12114" spans="3:20" outlineLevel="2" x14ac:dyDescent="0.35"/>
    <row r="12115" spans="3:20" outlineLevel="2" x14ac:dyDescent="0.35"/>
    <row r="12116" spans="3:20" outlineLevel="2" x14ac:dyDescent="0.35"/>
    <row r="12117" spans="3:20" outlineLevel="2" x14ac:dyDescent="0.35"/>
    <row r="12118" spans="3:20" outlineLevel="2" x14ac:dyDescent="0.35"/>
    <row r="12119" spans="3:20" outlineLevel="2" x14ac:dyDescent="0.35"/>
    <row r="12120" spans="3:20" outlineLevel="2" x14ac:dyDescent="0.35"/>
    <row r="12121" spans="3:20" outlineLevel="2" x14ac:dyDescent="0.35"/>
    <row r="12122" spans="3:20" outlineLevel="2" x14ac:dyDescent="0.35"/>
    <row r="12123" spans="3:20" outlineLevel="2" x14ac:dyDescent="0.35"/>
    <row r="12124" spans="3:20" outlineLevel="2" x14ac:dyDescent="0.35">
      <c r="C12124" s="11" t="s">
        <v>10911</v>
      </c>
      <c r="Q12124" s="19">
        <f>SUBTOTAL(9,Q2:Q12123)</f>
        <v>684261842.81000054</v>
      </c>
      <c r="R12124" s="19">
        <f>SUBTOTAL(9,R2:R12123)</f>
        <v>174838211.85000008</v>
      </c>
      <c r="S12124" s="19">
        <f>SUBTOTAL(9,S2:S12123)</f>
        <v>503885631.28000003</v>
      </c>
      <c r="T12124" s="19">
        <f>SUBTOTAL(9,T2:T12123)</f>
        <v>5537999.6799999997</v>
      </c>
    </row>
    <row r="12125" spans="3:20" outlineLevel="1" x14ac:dyDescent="0.35"/>
    <row r="12126" spans="3:20" outlineLevel="1" x14ac:dyDescent="0.35">
      <c r="H12126" s="1" t="s">
        <v>10911</v>
      </c>
      <c r="Q12126" s="19">
        <f>SUBTOTAL(9,Q2:Q12125)</f>
        <v>684261842.81000054</v>
      </c>
      <c r="R12126" s="19">
        <f>SUBTOTAL(9,R2:R12125)</f>
        <v>174838211.85000008</v>
      </c>
      <c r="S12126" s="19">
        <f>SUBTOTAL(9,S2:S12125)</f>
        <v>503885631.28000003</v>
      </c>
      <c r="T12126" s="19">
        <f>SUBTOTAL(9,T2:T12125)</f>
        <v>5537999.6799999997</v>
      </c>
    </row>
  </sheetData>
  <sortState xmlns:xlrd2="http://schemas.microsoft.com/office/spreadsheetml/2017/richdata2" ref="A2:T9053">
    <sortCondition sortBy="cellColor" ref="C2:C9053" dxfId="1"/>
  </sortState>
  <phoneticPr fontId="0" type="noConversion"/>
  <pageMargins left="0.75" right="0.75" top="1" bottom="1" header="0.5" footer="0.5"/>
  <pageSetup orientation="portrait" r:id="rId1"/>
  <headerFooter alignWithMargins="0">
    <oddHeader>&amp;CFY2022 NORTH CAROLINA DEPARTMENT OF TRANSPORTATION GRANT PAYMENTS
JULY 1, 2021 - JUNE 30,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Pamela K. Nelms</cp:lastModifiedBy>
  <cp:revision>1</cp:revision>
  <cp:lastPrinted>2022-08-01T19:24:05Z</cp:lastPrinted>
  <dcterms:created xsi:type="dcterms:W3CDTF">2022-07-11T13:47:03Z</dcterms:created>
  <dcterms:modified xsi:type="dcterms:W3CDTF">2022-08-01T19:25:42Z</dcterms:modified>
  <cp:category/>
</cp:coreProperties>
</file>